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comments3.xml" ContentType="application/vnd.openxmlformats-officedocument.spreadsheetml.comments+xml"/>
  <Override PartName="/xl/media/image1482.gif" ContentType="image/gif"/>
  <Override PartName="/xl/media/image72.gif" ContentType="image/gif"/>
  <Override PartName="/xl/media/image592.gif" ContentType="image/gif"/>
  <Override PartName="/xl/media/image301.gif" ContentType="image/gif"/>
  <Override PartName="/xl/media/image6.gif" ContentType="image/gif"/>
  <Override PartName="/xl/media/image121.gif" ContentType="image/gif"/>
  <Override PartName="/xl/media/image1011.gif" ContentType="image/gif"/>
  <Override PartName="/xl/media/image1459.gif" ContentType="image/gif"/>
  <Override PartName="/xl/media/image49.gif" ContentType="image/gif"/>
  <Override PartName="/xl/media/image569.gif" ContentType="image/gif"/>
  <Override PartName="/xl/media/image1347.gif" ContentType="image/gif"/>
  <Override PartName="/xl/media/image457.gif" ContentType="image/gif"/>
  <Override PartName="/xl/media/image1.jpeg" ContentType="image/jpeg"/>
  <Override PartName="/xl/media/image903.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2.gif" ContentType="image/gif"/>
  <Override PartName="/xl/media/image1189.gif" ContentType="image/gif"/>
  <Override PartName="/xl/media/image299.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3.gif" ContentType="image/gif"/>
  <Override PartName="/xl/media/image1480.gif" ContentType="image/gif"/>
  <Override PartName="/xl/media/image70.gif" ContentType="image/gif"/>
  <Override PartName="/xl/media/image590.gif" ContentType="image/gif"/>
  <Override PartName="/xl/media/image4.gif" ContentType="image/gif"/>
  <Override PartName="/xl/media/image1481.gif" ContentType="image/gif"/>
  <Override PartName="/xl/media/image71.gif" ContentType="image/gif"/>
  <Override PartName="/xl/media/image591.gif" ContentType="image/gif"/>
  <Override PartName="/xl/media/image300.gif" ContentType="image/gif"/>
  <Override PartName="/xl/media/image5.gif" ContentType="image/gif"/>
  <Override PartName="/xl/media/image1483.gif" ContentType="image/gif"/>
  <Override PartName="/xl/media/image73.gif" ContentType="image/gif"/>
  <Override PartName="/xl/media/image593.gif" ContentType="image/gif"/>
  <Override PartName="/xl/media/image302.gif" ContentType="image/gif"/>
  <Override PartName="/xl/media/image7.gif" ContentType="image/gif"/>
  <Override PartName="/xl/media/image1484.gif" ContentType="image/gif"/>
  <Override PartName="/xl/media/image74.gif" ContentType="image/gif"/>
  <Override PartName="/xl/media/image594.gif" ContentType="image/gif"/>
  <Override PartName="/xl/media/image303.gif" ContentType="image/gif"/>
  <Override PartName="/xl/media/image8.gif" ContentType="image/gif"/>
  <Override PartName="/xl/media/image1485.gif" ContentType="image/gif"/>
  <Override PartName="/xl/media/image75.gif" ContentType="image/gif"/>
  <Override PartName="/xl/media/image595.gif" ContentType="image/gif"/>
  <Override PartName="/xl/media/image304.gif" ContentType="image/gif"/>
  <Override PartName="/xl/media/image9.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1424.gif" ContentType="image/gif"/>
  <Override PartName="/xl/media/image14.gif" ContentType="image/gif"/>
  <Override PartName="/xl/media/image534.gif" ContentType="image/gif"/>
  <Override PartName="/xl/media/image1425.gif" ContentType="image/gif"/>
  <Override PartName="/xl/media/image15.gif" ContentType="image/gif"/>
  <Override PartName="/xl/media/image535.gif" ContentType="image/gif"/>
  <Override PartName="/xl/media/image1426.gif" ContentType="image/gif"/>
  <Override PartName="/xl/media/image16.gif" ContentType="image/gif"/>
  <Override PartName="/xl/media/image536.gif" ContentType="image/gif"/>
  <Override PartName="/xl/media/image1270.gif" ContentType="image/gif"/>
  <Override PartName="/xl/media/image380.gif" ContentType="image/gif"/>
  <Override PartName="/xl/media/image1427.gif" ContentType="image/gif"/>
  <Override PartName="/xl/media/image17.gif" ContentType="image/gif"/>
  <Override PartName="/xl/media/image537.gif" ContentType="image/gif"/>
  <Override PartName="/xl/media/image1271.gif" ContentType="image/gif"/>
  <Override PartName="/xl/media/image381.gif" ContentType="image/gif"/>
  <Override PartName="/xl/media/image1428.gif" ContentType="image/gif"/>
  <Override PartName="/xl/media/image18.gif" ContentType="image/gif"/>
  <Override PartName="/xl/media/image538.gif" ContentType="image/gif"/>
  <Override PartName="/xl/media/image1272.gif" ContentType="image/gif"/>
  <Override PartName="/xl/media/image382.gif" ContentType="image/gif"/>
  <Override PartName="/xl/media/image1429.gif" ContentType="image/gif"/>
  <Override PartName="/xl/media/image19.gif" ContentType="image/gif"/>
  <Override PartName="/xl/media/image539.gif" ContentType="image/gif"/>
  <Override PartName="/xl/media/image1430.gif" ContentType="image/gif"/>
  <Override PartName="/xl/media/image20.gif" ContentType="image/gif"/>
  <Override PartName="/xl/media/image540.gif" ContentType="image/gif"/>
  <Override PartName="/xl/media/image1431.gif" ContentType="image/gif"/>
  <Override PartName="/xl/media/image21.gif" ContentType="image/gif"/>
  <Override PartName="/xl/media/image541.gif" ContentType="image/gif"/>
  <Override PartName="/xl/media/image1432.gif" ContentType="image/gif"/>
  <Override PartName="/xl/media/image22.gif" ContentType="image/gif"/>
  <Override PartName="/xl/media/image542.gif" ContentType="image/gif"/>
  <Override PartName="/xl/media/image1433.gif" ContentType="image/gif"/>
  <Override PartName="/xl/media/image23.gif" ContentType="image/gif"/>
  <Override PartName="/xl/media/image543.gif" ContentType="image/gif"/>
  <Override PartName="/xl/media/image1434.gif" ContentType="image/gif"/>
  <Override PartName="/xl/media/image24.gif" ContentType="image/gif"/>
  <Override PartName="/xl/media/image544.gif" ContentType="image/gif"/>
  <Override PartName="/xl/media/image1435.gif" ContentType="image/gif"/>
  <Override PartName="/xl/media/image25.gif" ContentType="image/gif"/>
  <Override PartName="/xl/media/image545.gif" ContentType="image/gif"/>
  <Override PartName="/xl/media/image1436.gif" ContentType="image/gif"/>
  <Override PartName="/xl/media/image26.gif" ContentType="image/gif"/>
  <Override PartName="/xl/media/image546.gif" ContentType="image/gif"/>
  <Override PartName="/xl/media/image1280.gif" ContentType="image/gif"/>
  <Override PartName="/xl/media/image390.gif" ContentType="image/gif"/>
  <Override PartName="/xl/media/image1437.gif" ContentType="image/gif"/>
  <Override PartName="/xl/media/image27.gif" ContentType="image/gif"/>
  <Override PartName="/xl/media/image547.gif" ContentType="image/gif"/>
  <Override PartName="/xl/media/image100.gif" ContentType="image/gif"/>
  <Override PartName="/xl/media/image1281.gif" ContentType="image/gif"/>
  <Override PartName="/xl/media/image391.gif" ContentType="image/gif"/>
  <Override PartName="/xl/media/image1438.gif" ContentType="image/gif"/>
  <Override PartName="/xl/media/image28.gif" ContentType="image/gif"/>
  <Override PartName="/xl/media/image548.gif" ContentType="image/gif"/>
  <Override PartName="/xl/media/image101.gif" ContentType="image/gif"/>
  <Override PartName="/xl/media/image1282.gif" ContentType="image/gif"/>
  <Override PartName="/xl/media/image392.gif" ContentType="image/gif"/>
  <Override PartName="/xl/media/image1439.gif" ContentType="image/gif"/>
  <Override PartName="/xl/media/image29.gif" ContentType="image/gif"/>
  <Override PartName="/xl/media/image549.gif" ContentType="image/gif"/>
  <Override PartName="/xl/media/image1440.gif" ContentType="image/gif"/>
  <Override PartName="/xl/media/image30.gif" ContentType="image/gif"/>
  <Override PartName="/xl/media/image550.gif" ContentType="image/gif"/>
  <Override PartName="/xl/media/image1441.gif" ContentType="image/gif"/>
  <Override PartName="/xl/media/image31.gif" ContentType="image/gif"/>
  <Override PartName="/xl/media/image551.gif" ContentType="image/gif"/>
  <Override PartName="/xl/media/image1442.gif" ContentType="image/gif"/>
  <Override PartName="/xl/media/image32.gif" ContentType="image/gif"/>
  <Override PartName="/xl/media/image552.gif" ContentType="image/gif"/>
  <Override PartName="/xl/media/image1443.gif" ContentType="image/gif"/>
  <Override PartName="/xl/media/image33.gif" ContentType="image/gif"/>
  <Override PartName="/xl/media/image553.gif" ContentType="image/gif"/>
  <Override PartName="/xl/media/image1444.gif" ContentType="image/gif"/>
  <Override PartName="/xl/media/image34.gif" ContentType="image/gif"/>
  <Override PartName="/xl/media/image554.gif" ContentType="image/gif"/>
  <Override PartName="/xl/media/image1445.gif" ContentType="image/gif"/>
  <Override PartName="/xl/media/image35.gif" ContentType="image/gif"/>
  <Override PartName="/xl/media/image555.gif" ContentType="image/gif"/>
  <Override PartName="/xl/media/image1446.gif" ContentType="image/gif"/>
  <Override PartName="/xl/media/image36.gif" ContentType="image/gif"/>
  <Override PartName="/xl/media/image556.gif" ContentType="image/gif"/>
  <Override PartName="/xl/media/image1447.gif" ContentType="image/gif"/>
  <Override PartName="/xl/media/image37.gif" ContentType="image/gif"/>
  <Override PartName="/xl/media/image557.gif" ContentType="image/gif"/>
  <Override PartName="/xl/media/image110.gif" ContentType="image/gif"/>
  <Override PartName="/xl/media/image1000.gif" ContentType="image/gif"/>
  <Override PartName="/xl/media/image1448.gif" ContentType="image/gif"/>
  <Override PartName="/xl/media/image38.gif" ContentType="image/gif"/>
  <Override PartName="/xl/media/image558.gif" ContentType="image/gif"/>
  <Override PartName="/xl/media/image111.gif" ContentType="image/gif"/>
  <Override PartName="/xl/media/image1001.gif" ContentType="image/gif"/>
  <Override PartName="/xl/media/image1449.gif" ContentType="image/gif"/>
  <Override PartName="/xl/media/image39.gif" ContentType="image/gif"/>
  <Override PartName="/xl/media/image559.gif" ContentType="image/gif"/>
  <Override PartName="/xl/media/image1450.gif" ContentType="image/gif"/>
  <Override PartName="/xl/media/image40.gif" ContentType="image/gif"/>
  <Override PartName="/xl/media/image560.gif" ContentType="image/gif"/>
  <Override PartName="/xl/media/image1451.gif" ContentType="image/gif"/>
  <Override PartName="/xl/media/image41.gif" ContentType="image/gif"/>
  <Override PartName="/xl/media/image561.gif" ContentType="image/gif"/>
  <Override PartName="/xl/media/image1452.gif" ContentType="image/gif"/>
  <Override PartName="/xl/media/image42.gif" ContentType="image/gif"/>
  <Override PartName="/xl/media/image562.gif" ContentType="image/gif"/>
  <Override PartName="/xl/media/image1453.gif" ContentType="image/gif"/>
  <Override PartName="/xl/media/image43.gif" ContentType="image/gif"/>
  <Override PartName="/xl/media/image563.gif" ContentType="image/gif"/>
  <Override PartName="/xl/media/image1454.gif" ContentType="image/gif"/>
  <Override PartName="/xl/media/image44.gif" ContentType="image/gif"/>
  <Override PartName="/xl/media/image564.gif" ContentType="image/gif"/>
  <Override PartName="/xl/media/image1455.gif" ContentType="image/gif"/>
  <Override PartName="/xl/media/image45.gif" ContentType="image/gif"/>
  <Override PartName="/xl/media/image565.gif" ContentType="image/gif"/>
  <Override PartName="/xl/media/image1456.gif" ContentType="image/gif"/>
  <Override PartName="/xl/media/image46.gif" ContentType="image/gif"/>
  <Override PartName="/xl/media/image566.gif" ContentType="image/gif"/>
  <Override PartName="/xl/media/image1457.gif" ContentType="image/gif"/>
  <Override PartName="/xl/media/image47.gif" ContentType="image/gif"/>
  <Override PartName="/xl/media/image567.gif" ContentType="image/gif"/>
  <Override PartName="/xl/media/image120.gif" ContentType="image/gif"/>
  <Override PartName="/xl/media/image1010.gif" ContentType="image/gif"/>
  <Override PartName="/xl/media/image1458.gif" ContentType="image/gif"/>
  <Override PartName="/xl/media/image48.gif" ContentType="image/gif"/>
  <Override PartName="/xl/media/image568.gif" ContentType="image/gif"/>
  <Override PartName="/xl/media/image1460.gif" ContentType="image/gif"/>
  <Override PartName="/xl/media/image50.gif" ContentType="image/gif"/>
  <Override PartName="/xl/media/image570.gif" ContentType="image/gif"/>
  <Override PartName="/xl/media/image1461.gif" ContentType="image/gif"/>
  <Override PartName="/xl/media/image51.gif" ContentType="image/gif"/>
  <Override PartName="/xl/media/image571.gif" ContentType="image/gif"/>
  <Override PartName="/xl/media/image1462.gif" ContentType="image/gif"/>
  <Override PartName="/xl/media/image52.gif" ContentType="image/gif"/>
  <Override PartName="/xl/media/image572.gif" ContentType="image/gif"/>
  <Override PartName="/xl/media/image1463.gif" ContentType="image/gif"/>
  <Override PartName="/xl/media/image53.gif" ContentType="image/gif"/>
  <Override PartName="/xl/media/image573.gif" ContentType="image/gif"/>
  <Override PartName="/xl/media/image1464.gif" ContentType="image/gif"/>
  <Override PartName="/xl/media/image54.gif" ContentType="image/gif"/>
  <Override PartName="/xl/media/image574.gif" ContentType="image/gif"/>
  <Override PartName="/xl/media/image1465.gif" ContentType="image/gif"/>
  <Override PartName="/xl/media/image55.gif" ContentType="image/gif"/>
  <Override PartName="/xl/media/image575.gif" ContentType="image/gif"/>
  <Override PartName="/xl/media/image1466.gif" ContentType="image/gif"/>
  <Override PartName="/xl/media/image56.gif" ContentType="image/gif"/>
  <Override PartName="/xl/media/image576.gif" ContentType="image/gif"/>
  <Override PartName="/xl/media/image1467.gif" ContentType="image/gif"/>
  <Override PartName="/xl/media/image57.gif" ContentType="image/gif"/>
  <Override PartName="/xl/media/image577.gif" ContentType="image/gif"/>
  <Override PartName="/xl/media/image1470.gif" ContentType="image/gif"/>
  <Override PartName="/xl/media/image60.gif" ContentType="image/gif"/>
  <Override PartName="/xl/media/image580.gif" ContentType="image/gif"/>
  <Override PartName="/xl/media/image1471.gif" ContentType="image/gif"/>
  <Override PartName="/xl/media/image61.gif" ContentType="image/gif"/>
  <Override PartName="/xl/media/image581.gif" ContentType="image/gif"/>
  <Override PartName="/xl/media/image1472.gif" ContentType="image/gif"/>
  <Override PartName="/xl/media/image62.gif" ContentType="image/gif"/>
  <Override PartName="/xl/media/image582.gif" ContentType="image/gif"/>
  <Override PartName="/xl/media/image1473.gif" ContentType="image/gif"/>
  <Override PartName="/xl/media/image63.gif" ContentType="image/gif"/>
  <Override PartName="/xl/media/image583.gif" ContentType="image/gif"/>
  <Override PartName="/xl/media/image1474.gif" ContentType="image/gif"/>
  <Override PartName="/xl/media/image64.gif" ContentType="image/gif"/>
  <Override PartName="/xl/media/image584.gif" ContentType="image/gif"/>
  <Override PartName="/xl/media/image1475.gif" ContentType="image/gif"/>
  <Override PartName="/xl/media/image65.gif" ContentType="image/gif"/>
  <Override PartName="/xl/media/image585.gif" ContentType="image/gif"/>
  <Override PartName="/xl/media/image1476.gif" ContentType="image/gif"/>
  <Override PartName="/xl/media/image66.gif" ContentType="image/gif"/>
  <Override PartName="/xl/media/image586.gif" ContentType="image/gif"/>
  <Override PartName="/xl/media/image1477.gif" ContentType="image/gif"/>
  <Override PartName="/xl/media/image67.gif" ContentType="image/gif"/>
  <Override PartName="/xl/media/image587.gif" ContentType="image/gif"/>
  <Override PartName="/xl/media/image1030.gif" ContentType="image/gif"/>
  <Override PartName="/xl/media/image140.gif" ContentType="image/gif"/>
  <Override PartName="/xl/media/image1478.gif" ContentType="image/gif"/>
  <Override PartName="/xl/media/image68.gif" ContentType="image/gif"/>
  <Override PartName="/xl/media/image588.gif" ContentType="image/gif"/>
  <Override PartName="/xl/media/image1031.gif" ContentType="image/gif"/>
  <Override PartName="/xl/media/image141.gif" ContentType="image/gif"/>
  <Override PartName="/xl/media/image1479.gif" ContentType="image/gif"/>
  <Override PartName="/xl/media/image69.gif" ContentType="image/gif"/>
  <Override PartName="/xl/media/image589.gif" ContentType="image/gif"/>
  <Override PartName="/xl/media/image1486.gif" ContentType="image/gif"/>
  <Override PartName="/xl/media/image76.gif" ContentType="image/gif"/>
  <Override PartName="/xl/media/image596.gif" ContentType="image/gif"/>
  <Override PartName="/xl/media/image305.gif" ContentType="image/gif"/>
  <Override PartName="/xl/media/image1487.gif" ContentType="image/gif"/>
  <Override PartName="/xl/media/image77.gif" ContentType="image/gif"/>
  <Override PartName="/xl/media/image597.gif" ContentType="image/gif"/>
  <Override PartName="/xl/media/image306.gif" ContentType="image/gif"/>
  <Override PartName="/xl/media/image1488.gif" ContentType="image/gif"/>
  <Override PartName="/xl/media/image78.gif" ContentType="image/gif"/>
  <Override PartName="/xl/media/image598.gif" ContentType="image/gif"/>
  <Override PartName="/xl/media/image307.gif" ContentType="image/gif"/>
  <Override PartName="/xl/media/image1040.gif" ContentType="image/gif"/>
  <Override PartName="/xl/media/image150.gif" ContentType="image/gif"/>
  <Override PartName="/xl/media/image1489.gif" ContentType="image/gif"/>
  <Override PartName="/xl/media/image79.gif" ContentType="image/gif"/>
  <Override PartName="/xl/media/image599.gif" ContentType="image/gif"/>
  <Override PartName="/xl/media/image308.gif" ContentType="image/gif"/>
  <Override PartName="/xl/media/image1041.gif" ContentType="image/gif"/>
  <Override PartName="/xl/media/image151.gif" ContentType="image/gif"/>
  <Override PartName="/xl/media/image1490.gif" ContentType="image/gif"/>
  <Override PartName="/xl/media/image80.gif" ContentType="image/gif"/>
  <Override PartName="/xl/media/image1491.gif" ContentType="image/gif"/>
  <Override PartName="/xl/media/image81.gif" ContentType="image/gif"/>
  <Override PartName="/xl/media/image1200.gif" ContentType="image/gif"/>
  <Override PartName="/xl/media/image310.gif" ContentType="image/gif"/>
  <Override PartName="/xl/media/image1492.gif" ContentType="image/gif"/>
  <Override PartName="/xl/media/image82.gif" ContentType="image/gif"/>
  <Override PartName="/xl/media/image1201.gif" ContentType="image/gif"/>
  <Override PartName="/xl/media/image311.gif" ContentType="image/gif"/>
  <Override PartName="/xl/media/image1493.gif" ContentType="image/gif"/>
  <Override PartName="/xl/media/image83.gif" ContentType="image/gif"/>
  <Override PartName="/xl/media/image1202.gif" ContentType="image/gif"/>
  <Override PartName="/xl/media/image312.gif" ContentType="image/gif"/>
  <Override PartName="/xl/media/image1494.gif" ContentType="image/gif"/>
  <Override PartName="/xl/media/image84.gif" ContentType="image/gif"/>
  <Override PartName="/xl/media/image1203.gif" ContentType="image/gif"/>
  <Override PartName="/xl/media/image313.gif" ContentType="image/gif"/>
  <Override PartName="/xl/media/image1495.gif" ContentType="image/gif"/>
  <Override PartName="/xl/media/image85.gif" ContentType="image/gif"/>
  <Override PartName="/xl/media/image1204.gif" ContentType="image/gif"/>
  <Override PartName="/xl/media/image314.gif" ContentType="image/gif"/>
  <Override PartName="/xl/media/image1496.gif" ContentType="image/gif"/>
  <Override PartName="/xl/media/image86.gif" ContentType="image/gif"/>
  <Override PartName="/xl/media/image1205.gif" ContentType="image/gif"/>
  <Override PartName="/xl/media/image315.gif" ContentType="image/gif"/>
  <Override PartName="/xl/media/image1497.gif" ContentType="image/gif"/>
  <Override PartName="/xl/media/image87.gif" ContentType="image/gif"/>
  <Override PartName="/xl/media/image1206.gif" ContentType="image/gif"/>
  <Override PartName="/xl/media/image316.gif" ContentType="image/gif"/>
  <Override PartName="/xl/media/image1498.gif" ContentType="image/gif"/>
  <Override PartName="/xl/media/image88.gif" ContentType="image/gif"/>
  <Override PartName="/xl/media/image1207.gif" ContentType="image/gif"/>
  <Override PartName="/xl/media/image317.gif" ContentType="image/gif"/>
  <Override PartName="/xl/media/image1050.gif" ContentType="image/gif"/>
  <Override PartName="/xl/media/image160.gif" ContentType="image/gif"/>
  <Override PartName="/xl/media/image1499.gif" ContentType="image/gif"/>
  <Override PartName="/xl/media/image89.gif" ContentType="image/gif"/>
  <Override PartName="/xl/media/image1208.gif" ContentType="image/gif"/>
  <Override PartName="/xl/media/image318.gif" ContentType="image/gif"/>
  <Override PartName="/xl/media/image1051.gif" ContentType="image/gif"/>
  <Override PartName="/xl/media/image161.gif" ContentType="image/gif"/>
  <Override PartName="/xl/media/image90.gif" ContentType="image/gif"/>
  <Override PartName="/xl/media/image91.gif" ContentType="image/gif"/>
  <Override PartName="/xl/media/image1210.gif" ContentType="image/gif"/>
  <Override PartName="/xl/media/image320.gif" ContentType="image/gif"/>
  <Override PartName="/xl/media/image92.gif" ContentType="image/gif"/>
  <Override PartName="/xl/media/image1211.gif" ContentType="image/gif"/>
  <Override PartName="/xl/media/image321.gif" ContentType="image/gif"/>
  <Override PartName="/xl/media/image93.gif" ContentType="image/gif"/>
  <Override PartName="/xl/media/image1212.gif" ContentType="image/gif"/>
  <Override PartName="/xl/media/image322.gif" ContentType="image/gif"/>
  <Override PartName="/xl/media/image94.gif" ContentType="image/gif"/>
  <Override PartName="/xl/media/image1213.gif" ContentType="image/gif"/>
  <Override PartName="/xl/media/image323.gif" ContentType="image/gif"/>
  <Override PartName="/xl/media/image95.gif" ContentType="image/gif"/>
  <Override PartName="/xl/media/image1214.gif" ContentType="image/gif"/>
  <Override PartName="/xl/media/image324.gif" ContentType="image/gif"/>
  <Override PartName="/xl/media/image96.gif" ContentType="image/gif"/>
  <Override PartName="/xl/media/image1215.gif" ContentType="image/gif"/>
  <Override PartName="/xl/media/image325.gif" ContentType="image/gif"/>
  <Override PartName="/xl/media/image97.gif" ContentType="image/gif"/>
  <Override PartName="/xl/media/image1216.gif" ContentType="image/gif"/>
  <Override PartName="/xl/media/image326.gif" ContentType="image/gif"/>
  <Override PartName="/xl/media/image98.gif" ContentType="image/gif"/>
  <Override PartName="/xl/media/image1217.gif" ContentType="image/gif"/>
  <Override PartName="/xl/media/image327.gif" ContentType="image/gif"/>
  <Override PartName="/xl/media/image1060.gif" ContentType="image/gif"/>
  <Override PartName="/xl/media/image170.gif" ContentType="image/gif"/>
  <Override PartName="/xl/media/image99.gif" ContentType="image/gif"/>
  <Override PartName="/xl/media/image1218.gif" ContentType="image/gif"/>
  <Override PartName="/xl/media/image328.gif" ContentType="image/gif"/>
  <Override PartName="/xl/media/image1061.gif" ContentType="image/gif"/>
  <Override PartName="/xl/media/image171.gif" ContentType="image/gif"/>
  <Override PartName="/xl/media/image102.gif" ContentType="image/gif"/>
  <Override PartName="/xl/media/image1283.gif" ContentType="image/gif"/>
  <Override PartName="/xl/media/image393.gif" ContentType="image/gif"/>
  <Override PartName="/xl/media/image103.gif" ContentType="image/gif"/>
  <Override PartName="/xl/media/image1284.gif" ContentType="image/gif"/>
  <Override PartName="/xl/media/image394.gif" ContentType="image/gif"/>
  <Override PartName="/xl/media/image104.gif" ContentType="image/gif"/>
  <Override PartName="/xl/media/image1285.gif" ContentType="image/gif"/>
  <Override PartName="/xl/media/image395.gif" ContentType="image/gif"/>
  <Override PartName="/xl/media/image105.gif" ContentType="image/gif"/>
  <Override PartName="/xl/media/image1286.gif" ContentType="image/gif"/>
  <Override PartName="/xl/media/image396.gif" ContentType="image/gif"/>
  <Override PartName="/xl/media/image106.gif" ContentType="image/gif"/>
  <Override PartName="/xl/media/image1287.gif" ContentType="image/gif"/>
  <Override PartName="/xl/media/image397.gif" ContentType="image/gif"/>
  <Override PartName="/xl/media/image107.gif" ContentType="image/gif"/>
  <Override PartName="/xl/media/image1288.gif" ContentType="image/gif"/>
  <Override PartName="/xl/media/image398.gif" ContentType="image/gif"/>
  <Override PartName="/xl/media/image108.gif" ContentType="image/gif"/>
  <Override PartName="/xl/media/image1289.gif" ContentType="image/gif"/>
  <Override PartName="/xl/media/image399.gif" ContentType="image/gif"/>
  <Override PartName="/xl/media/image109.gif" ContentType="image/gif"/>
  <Override PartName="/xl/media/image112.gif" ContentType="image/gif"/>
  <Override PartName="/xl/media/image1002.gif" ContentType="image/gif"/>
  <Override PartName="/xl/media/image113.gif" ContentType="image/gif"/>
  <Override PartName="/xl/media/image1003.gif" ContentType="image/gif"/>
  <Override PartName="/xl/media/image114.gif" ContentType="image/gif"/>
  <Override PartName="/xl/media/image1004.gif" ContentType="image/gif"/>
  <Override PartName="/xl/media/image115.gif" ContentType="image/gif"/>
  <Override PartName="/xl/media/image1005.gif" ContentType="image/gif"/>
  <Override PartName="/xl/media/image116.gif" ContentType="image/gif"/>
  <Override PartName="/xl/media/image1006.gif" ContentType="image/gif"/>
  <Override PartName="/xl/media/image117.gif" ContentType="image/gif"/>
  <Override PartName="/xl/media/image1007.gif" ContentType="image/gif"/>
  <Override PartName="/xl/media/image118.gif" ContentType="image/gif"/>
  <Override PartName="/xl/media/image1008.gif" ContentType="image/gif"/>
  <Override PartName="/xl/media/image119.gif" ContentType="image/gif"/>
  <Override PartName="/xl/media/image1009.gif" ContentType="image/gif"/>
  <Override PartName="/xl/media/image122.gif" ContentType="image/gif"/>
  <Override PartName="/xl/media/image1012.gif" ContentType="image/gif"/>
  <Override PartName="/xl/media/image123.gif" ContentType="image/gif"/>
  <Override PartName="/xl/media/image1013.gif" ContentType="image/gif"/>
  <Override PartName="/xl/media/image124.gif" ContentType="image/gif"/>
  <Override PartName="/xl/media/image1014.gif" ContentType="image/gif"/>
  <Override PartName="/xl/media/image125.gif" ContentType="image/gif"/>
  <Override PartName="/xl/media/image1015.gif" ContentType="image/gif"/>
  <Override PartName="/xl/media/image126.gif" ContentType="image/gif"/>
  <Override PartName="/xl/media/image1016.gif" ContentType="image/gif"/>
  <Override PartName="/xl/media/image127.gif" ContentType="image/gif"/>
  <Override PartName="/xl/media/image1017.gif" ContentType="image/gif"/>
  <Override PartName="/xl/media/image128.gif" ContentType="image/gif"/>
  <Override PartName="/xl/media/image1018.gif" ContentType="image/gif"/>
  <Override PartName="/xl/media/image129.gif" ContentType="image/gif"/>
  <Override PartName="/xl/media/image1019.gif" ContentType="image/gif"/>
  <Override PartName="/xl/media/image132.gif" ContentType="image/gif"/>
  <Override PartName="/xl/media/image1022.gif" ContentType="image/gif"/>
  <Override PartName="/xl/media/image133.gif" ContentType="image/gif"/>
  <Override PartName="/xl/media/image1023.gif" ContentType="image/gif"/>
  <Override PartName="/xl/media/image134.gif" ContentType="image/gif"/>
  <Override PartName="/xl/media/image1024.gif" ContentType="image/gif"/>
  <Override PartName="/xl/media/image135.gif" ContentType="image/gif"/>
  <Override PartName="/xl/media/image1025.gif" ContentType="image/gif"/>
  <Override PartName="/xl/media/image1026.gif" ContentType="image/gif"/>
  <Override PartName="/xl/media/image136.gif" ContentType="image/gif"/>
  <Override PartName="/xl/media/image1027.gif" ContentType="image/gif"/>
  <Override PartName="/xl/media/image137.gif" ContentType="image/gif"/>
  <Override PartName="/xl/media/image1028.gif" ContentType="image/gif"/>
  <Override PartName="/xl/media/image138.gif" ContentType="image/gif"/>
  <Override PartName="/xl/media/image1029.gif" ContentType="image/gif"/>
  <Override PartName="/xl/media/image139.gif" ContentType="image/gif"/>
  <Override PartName="/xl/media/image1032.gif" ContentType="image/gif"/>
  <Override PartName="/xl/media/image142.gif" ContentType="image/gif"/>
  <Override PartName="/xl/media/image1033.gif" ContentType="image/gif"/>
  <Override PartName="/xl/media/image143.gif" ContentType="image/gif"/>
  <Override PartName="/xl/media/image1034.gif" ContentType="image/gif"/>
  <Override PartName="/xl/media/image144.gif" ContentType="image/gif"/>
  <Override PartName="/xl/media/image1035.gif" ContentType="image/gif"/>
  <Override PartName="/xl/media/image145.gif" ContentType="image/gif"/>
  <Override PartName="/xl/media/image1036.gif" ContentType="image/gif"/>
  <Override PartName="/xl/media/image146.gif" ContentType="image/gif"/>
  <Override PartName="/xl/media/image1037.gif" ContentType="image/gif"/>
  <Override PartName="/xl/media/image147.gif" ContentType="image/gif"/>
  <Override PartName="/xl/media/image1038.gif" ContentType="image/gif"/>
  <Override PartName="/xl/media/image148.gif" ContentType="image/gif"/>
  <Override PartName="/xl/media/image1039.gif" ContentType="image/gif"/>
  <Override PartName="/xl/media/image149.gif" ContentType="image/gif"/>
  <Override PartName="/xl/media/image309.gif" ContentType="image/gif"/>
  <Override PartName="/xl/media/image1042.gif" ContentType="image/gif"/>
  <Override PartName="/xl/media/image152.gif" ContentType="image/gif"/>
  <Override PartName="/xl/media/image1043.gif" ContentType="image/gif"/>
  <Override PartName="/xl/media/image153.gif" ContentType="image/gif"/>
  <Override PartName="/xl/media/image1044.gif" ContentType="image/gif"/>
  <Override PartName="/xl/media/image154.gif" ContentType="image/gif"/>
  <Override PartName="/xl/media/image1045.gif" ContentType="image/gif"/>
  <Override PartName="/xl/media/image155.gif" ContentType="image/gif"/>
  <Override PartName="/xl/media/image1046.gif" ContentType="image/gif"/>
  <Override PartName="/xl/media/image156.gif" ContentType="image/gif"/>
  <Override PartName="/xl/media/image1047.gif" ContentType="image/gif"/>
  <Override PartName="/xl/media/image157.gif" ContentType="image/gif"/>
  <Override PartName="/xl/media/image1048.gif" ContentType="image/gif"/>
  <Override PartName="/xl/media/image158.gif" ContentType="image/gif"/>
  <Override PartName="/xl/media/image1049.gif" ContentType="image/gif"/>
  <Override PartName="/xl/media/image159.gif" ContentType="image/gif"/>
  <Override PartName="/xl/media/image1209.gif" ContentType="image/gif"/>
  <Override PartName="/xl/media/image319.gif" ContentType="image/gif"/>
  <Override PartName="/xl/media/image1052.gif" ContentType="image/gif"/>
  <Override PartName="/xl/media/image162.gif" ContentType="image/gif"/>
  <Override PartName="/xl/media/image1053.gif" ContentType="image/gif"/>
  <Override PartName="/xl/media/image163.gif" ContentType="image/gif"/>
  <Override PartName="/xl/media/image1054.gif" ContentType="image/gif"/>
  <Override PartName="/xl/media/image164.gif" ContentType="image/gif"/>
  <Override PartName="/xl/media/image1055.gif" ContentType="image/gif"/>
  <Override PartName="/xl/media/image165.gif" ContentType="image/gif"/>
  <Override PartName="/xl/media/image1056.gif" ContentType="image/gif"/>
  <Override PartName="/xl/media/image166.gif" ContentType="image/gif"/>
  <Override PartName="/xl/media/image1057.gif" ContentType="image/gif"/>
  <Override PartName="/xl/media/image167.gif" ContentType="image/gif"/>
  <Override PartName="/xl/media/image1058.gif" ContentType="image/gif"/>
  <Override PartName="/xl/media/image168.gif" ContentType="image/gif"/>
  <Override PartName="/xl/media/image1059.gif" ContentType="image/gif"/>
  <Override PartName="/xl/media/image169.gif" ContentType="image/gif"/>
  <Override PartName="/xl/media/image1219.gif" ContentType="image/gif"/>
  <Override PartName="/xl/media/image329.gif" ContentType="image/gif"/>
  <Override PartName="/xl/media/image1062.gif" ContentType="image/gif"/>
  <Override PartName="/xl/media/image172.gif" ContentType="image/gif"/>
  <Override PartName="/xl/media/image1063.gif" ContentType="image/gif"/>
  <Override PartName="/xl/media/image173.gif" ContentType="image/gif"/>
  <Override PartName="/xl/media/image1064.gif" ContentType="image/gif"/>
  <Override PartName="/xl/media/image174.gif" ContentType="image/gif"/>
  <Override PartName="/xl/media/image1065.gif" ContentType="image/gif"/>
  <Override PartName="/xl/media/image175.gif" ContentType="image/gif"/>
  <Override PartName="/xl/media/image1066.gif" ContentType="image/gif"/>
  <Override PartName="/xl/media/image176.gif" ContentType="image/gif"/>
  <Override PartName="/xl/media/image1067.gif" ContentType="image/gif"/>
  <Override PartName="/xl/media/image177.gif" ContentType="image/gif"/>
  <Override PartName="/xl/media/image1068.gif" ContentType="image/gif"/>
  <Override PartName="/xl/media/image178.gif" ContentType="image/gif"/>
  <Override PartName="/xl/media/image1069.gif" ContentType="image/gif"/>
  <Override PartName="/xl/media/image179.gif" ContentType="image/gif"/>
  <Override PartName="/xl/media/image1227.gif" ContentType="image/gif"/>
  <Override PartName="/xl/media/image337.gif" ContentType="image/gif"/>
  <Override PartName="/xl/media/image1070.gif" ContentType="image/gif"/>
  <Override PartName="/xl/media/image180.gif" ContentType="image/gif"/>
  <Override PartName="/xl/media/image1228.gif" ContentType="image/gif"/>
  <Override PartName="/xl/media/image338.gif" ContentType="image/gif"/>
  <Override PartName="/xl/media/image1071.gif" ContentType="image/gif"/>
  <Override PartName="/xl/media/image181.gif" ContentType="image/gif"/>
  <Override PartName="/xl/media/image1229.gif" ContentType="image/gif"/>
  <Override PartName="/xl/media/image339.gif" ContentType="image/gif"/>
  <Override PartName="/xl/media/image1072.gif" ContentType="image/gif"/>
  <Override PartName="/xl/media/image182.gif" ContentType="image/gif"/>
  <Override PartName="/xl/media/image1073.gif" ContentType="image/gif"/>
  <Override PartName="/xl/media/image183.gif" ContentType="image/gif"/>
  <Override PartName="/xl/media/image1074.gif" ContentType="image/gif"/>
  <Override PartName="/xl/media/image184.gif" ContentType="image/gif"/>
  <Override PartName="/xl/media/image1075.gif" ContentType="image/gif"/>
  <Override PartName="/xl/media/image185.gif" ContentType="image/gif"/>
  <Override PartName="/xl/media/image1076.gif" ContentType="image/gif"/>
  <Override PartName="/xl/media/image186.gif" ContentType="image/gif"/>
  <Override PartName="/xl/media/image1077.gif" ContentType="image/gif"/>
  <Override PartName="/xl/media/image187.gif" ContentType="image/gif"/>
  <Override PartName="/xl/media/image1078.gif" ContentType="image/gif"/>
  <Override PartName="/xl/media/image188.gif" ContentType="image/gif"/>
  <Override PartName="/xl/media/image1079.gif" ContentType="image/gif"/>
  <Override PartName="/xl/media/image189.gif" ContentType="image/gif"/>
  <Override PartName="/xl/media/image1237.gif" ContentType="image/gif"/>
  <Override PartName="/xl/media/image347.gif" ContentType="image/gif"/>
  <Override PartName="/xl/media/image1080.gif" ContentType="image/gif"/>
  <Override PartName="/xl/media/image190.gif" ContentType="image/gif"/>
  <Override PartName="/xl/media/image1238.gif" ContentType="image/gif"/>
  <Override PartName="/xl/media/image34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200.gif" ContentType="image/gif"/>
  <Override PartName="/xl/media/image1381.gif" ContentType="image/gif"/>
  <Override PartName="/xl/media/image491.gif" ContentType="image/gif"/>
  <Override PartName="/xl/media/image201.gif" ContentType="image/gif"/>
  <Override PartName="/xl/media/image1382.gif" ContentType="image/gif"/>
  <Override PartName="/xl/media/image492.gif" ContentType="image/gif"/>
  <Override PartName="/xl/media/image202.gif" ContentType="image/gif"/>
  <Override PartName="/xl/media/image1383.gif" ContentType="image/gif"/>
  <Override PartName="/xl/media/image493.gif" ContentType="image/gif"/>
  <Override PartName="/xl/media/image203.gif" ContentType="image/gif"/>
  <Override PartName="/xl/media/image1384.gif" ContentType="image/gif"/>
  <Override PartName="/xl/media/image494.gif" ContentType="image/gif"/>
  <Override PartName="/xl/media/image204.gif" ContentType="image/gif"/>
  <Override PartName="/xl/media/image1385.gif" ContentType="image/gif"/>
  <Override PartName="/xl/media/image495.gif" ContentType="image/gif"/>
  <Override PartName="/xl/media/image205.gif" ContentType="image/gif"/>
  <Override PartName="/xl/media/image1386.gif" ContentType="image/gif"/>
  <Override PartName="/xl/media/image496.gif" ContentType="image/gif"/>
  <Override PartName="/xl/media/image206.gif" ContentType="image/gif"/>
  <Override PartName="/xl/media/image1387.gif" ContentType="image/gif"/>
  <Override PartName="/xl/media/image497.gif" ContentType="image/gif"/>
  <Override PartName="/xl/media/image207.gif" ContentType="image/gif"/>
  <Override PartName="/xl/media/image1388.gif" ContentType="image/gif"/>
  <Override PartName="/xl/media/image498.gif" ContentType="image/gif"/>
  <Override PartName="/xl/media/image208.gif" ContentType="image/gif"/>
  <Override PartName="/xl/media/image1389.gif" ContentType="image/gif"/>
  <Override PartName="/xl/media/image499.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1588.gif" ContentType="image/gif"/>
  <Override PartName="/xl/media/image698.gif" ContentType="image/gif"/>
  <Override PartName="/xl/media/image407.gif" ContentType="image/gif"/>
  <Override PartName="/xl/media/image1140.gif" ContentType="image/gif"/>
  <Override PartName="/xl/media/image250.gif" ContentType="image/gif"/>
  <Override PartName="/xl/media/image1589.gif" ContentType="image/gif"/>
  <Override PartName="/xl/media/image699.gif" ContentType="image/gif"/>
  <Override PartName="/xl/media/image408.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798.gif" ContentType="image/gif"/>
  <Override PartName="/xl/media/image507.gif" ContentType="image/gif"/>
  <Override PartName="/xl/media/image1240.gif" ContentType="image/gif"/>
  <Override PartName="/xl/media/image350.gif" ContentType="image/gif"/>
  <Override PartName="/xl/media/image799.gif" ContentType="image/gif"/>
  <Override PartName="/xl/media/image508.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1581.gif" ContentType="image/gif"/>
  <Override PartName="/xl/media/image691.gif" ContentType="image/gif"/>
  <Override PartName="/xl/media/image400.gif" ContentType="image/gif"/>
  <Override PartName="/xl/media/image1582.gif" ContentType="image/gif"/>
  <Override PartName="/xl/media/image692.gif" ContentType="image/gif"/>
  <Override PartName="/xl/media/image401.gif" ContentType="image/gif"/>
  <Override PartName="/xl/media/image1583.gif" ContentType="image/gif"/>
  <Override PartName="/xl/media/image693.gif" ContentType="image/gif"/>
  <Override PartName="/xl/media/image402.gif" ContentType="image/gif"/>
  <Override PartName="/xl/media/image1584.gif" ContentType="image/gif"/>
  <Override PartName="/xl/media/image694.gif" ContentType="image/gif"/>
  <Override PartName="/xl/media/image403.gif" ContentType="image/gif"/>
  <Override PartName="/xl/media/image1585.gif" ContentType="image/gif"/>
  <Override PartName="/xl/media/image695.gif" ContentType="image/gif"/>
  <Override PartName="/xl/media/image404.gif" ContentType="image/gif"/>
  <Override PartName="/xl/media/image1586.gif" ContentType="image/gif"/>
  <Override PartName="/xl/media/image696.gif" ContentType="image/gif"/>
  <Override PartName="/xl/media/image405.gif" ContentType="image/gif"/>
  <Override PartName="/xl/media/image1587.gif" ContentType="image/gif"/>
  <Override PartName="/xl/media/image697.gif" ContentType="image/gif"/>
  <Override PartName="/xl/media/image406.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1375.gif" ContentType="image/gif"/>
  <Override PartName="/xl/media/image485.gif" ContentType="image/gif"/>
  <Override PartName="/xl/media/image1376.gif" ContentType="image/gif"/>
  <Override PartName="/xl/media/image486.gif" ContentType="image/gif"/>
  <Override PartName="/xl/media/image1377.gif" ContentType="image/gif"/>
  <Override PartName="/xl/media/image487.gif" ContentType="image/gif"/>
  <Override PartName="/xl/media/image1378.gif" ContentType="image/gif"/>
  <Override PartName="/xl/media/image488.gif" ContentType="image/gif"/>
  <Override PartName="/xl/media/image1379.gif" ContentType="image/gif"/>
  <Override PartName="/xl/media/image489.gif" ContentType="image/gif"/>
  <Override PartName="/xl/media/image1380.gif" ContentType="image/gif"/>
  <Override PartName="/xl/media/image490.gif" ContentType="image/gif"/>
  <Override PartName="/xl/media/image791.gif" ContentType="image/gif"/>
  <Override PartName="/xl/media/image500.gif" ContentType="image/gif"/>
  <Override PartName="/xl/media/image792.gif" ContentType="image/gif"/>
  <Override PartName="/xl/media/image501.gif" ContentType="image/gif"/>
  <Override PartName="/xl/media/image793.gif" ContentType="image/gif"/>
  <Override PartName="/xl/media/image502.gif" ContentType="image/gif"/>
  <Override PartName="/xl/media/image794.gif" ContentType="image/gif"/>
  <Override PartName="/xl/media/image503.gif" ContentType="image/gif"/>
  <Override PartName="/xl/media/image795.gif" ContentType="image/gif"/>
  <Override PartName="/xl/media/image504.gif" ContentType="image/gif"/>
  <Override PartName="/xl/media/image796.gif" ContentType="image/gif"/>
  <Override PartName="/xl/media/image505.gif" ContentType="image/gif"/>
  <Override PartName="/xl/media/image797.gif" ContentType="image/gif"/>
  <Override PartName="/xl/media/image506.gif" ContentType="image/gif"/>
  <Override PartName="/xl/media/image1400.gif" ContentType="image/gif"/>
  <Override PartName="/xl/media/image510.gif" ContentType="image/gif"/>
  <Override PartName="/xl/media/image1401.gif" ContentType="image/gif"/>
  <Override PartName="/xl/media/image511.gif" ContentType="image/gif"/>
  <Override PartName="/xl/media/image1402.gif" ContentType="image/gif"/>
  <Override PartName="/xl/media/image512.gif" ContentType="image/gif"/>
  <Override PartName="/xl/media/image1403.gif" ContentType="image/gif"/>
  <Override PartName="/xl/media/image513.gif" ContentType="image/gif"/>
  <Override PartName="/xl/media/image1404.gif" ContentType="image/gif"/>
  <Override PartName="/xl/media/image514.gif" ContentType="image/gif"/>
  <Override PartName="/xl/media/image1405.gif" ContentType="image/gif"/>
  <Override PartName="/xl/media/image515.gif" ContentType="image/gif"/>
  <Override PartName="/xl/media/image1406.gif" ContentType="image/gif"/>
  <Override PartName="/xl/media/image516.gif" ContentType="image/gif"/>
  <Override PartName="/xl/media/image1407.gif" ContentType="image/gif"/>
  <Override PartName="/xl/media/image517.gif" ContentType="image/gif"/>
  <Override PartName="/xl/media/image1408.gif" ContentType="image/gif"/>
  <Override PartName="/xl/media/image518.gif" ContentType="image/gif"/>
  <Override PartName="/xl/media/image1409.gif" ContentType="image/gif"/>
  <Override PartName="/xl/media/image519.gif" ContentType="image/gif"/>
  <Override PartName="/xl/media/image1410.gif" ContentType="image/gif"/>
  <Override PartName="/xl/media/image520.gif" ContentType="image/gif"/>
  <Override PartName="/xl/media/image1411.gif" ContentType="image/gif"/>
  <Override PartName="/xl/media/image521.gif" ContentType="image/gif"/>
  <Override PartName="/xl/media/image1412.gif" ContentType="image/gif"/>
  <Override PartName="/xl/media/image522.gif" ContentType="image/gif"/>
  <Override PartName="/xl/media/image1413.gif" ContentType="image/gif"/>
  <Override PartName="/xl/media/image523.gif" ContentType="image/gif"/>
  <Override PartName="/xl/media/image1414.gif" ContentType="image/gif"/>
  <Override PartName="/xl/media/image524.gif" ContentType="image/gif"/>
  <Override PartName="/xl/media/image1415.gif" ContentType="image/gif"/>
  <Override PartName="/xl/media/image525.gif" ContentType="image/gif"/>
  <Override PartName="/xl/media/image1416.gif" ContentType="image/gif"/>
  <Override PartName="/xl/media/image526.gif" ContentType="image/gif"/>
  <Override PartName="/xl/media/image1417.gif" ContentType="image/gif"/>
  <Override PartName="/xl/media/image527.gif" ContentType="image/gif"/>
  <Override PartName="/xl/media/image1418.gif" ContentType="image/gif"/>
  <Override PartName="/xl/media/image528.gif" ContentType="image/gif"/>
  <Override PartName="/xl/media/image1419.gif" ContentType="image/gif"/>
  <Override PartName="/xl/media/image529.gif" ContentType="image/gif"/>
  <Override PartName="/xl/media/image891.gif" ContentType="image/gif"/>
  <Override PartName="/xl/media/image600.gif" ContentType="image/gif"/>
  <Override PartName="/xl/media/image892.gif" ContentType="image/gif"/>
  <Override PartName="/xl/media/image601.gif" ContentType="image/gif"/>
  <Override PartName="/xl/media/image893.gif" ContentType="image/gif"/>
  <Override PartName="/xl/media/image602.gif" ContentType="image/gif"/>
  <Override PartName="/xl/media/image894.gif" ContentType="image/gif"/>
  <Override PartName="/xl/media/image603.gif" ContentType="image/gif"/>
  <Override PartName="/xl/media/image895.gif" ContentType="image/gif"/>
  <Override PartName="/xl/media/image604.gif" ContentType="image/gif"/>
  <Override PartName="/xl/media/image896.gif" ContentType="image/gif"/>
  <Override PartName="/xl/media/image605.gif" ContentType="image/gif"/>
  <Override PartName="/xl/media/image897.gif" ContentType="image/gif"/>
  <Override PartName="/xl/media/image606.gif" ContentType="image/gif"/>
  <Override PartName="/xl/media/image898.gif" ContentType="image/gif"/>
  <Override PartName="/xl/media/image607.gif" ContentType="image/gif"/>
  <Override PartName="/xl/media/image899.gif" ContentType="image/gif"/>
  <Override PartName="/xl/media/image608.gif" ContentType="image/gif"/>
  <Override PartName="/xl/media/image609.gif" ContentType="image/gif"/>
  <Override PartName="/xl/media/image1500.gif" ContentType="image/gif"/>
  <Override PartName="/xl/media/image610.gif" ContentType="image/gif"/>
  <Override PartName="/xl/media/image1501.gif" ContentType="image/gif"/>
  <Override PartName="/xl/media/image611.gif" ContentType="image/gif"/>
  <Override PartName="/xl/media/image1502.gif" ContentType="image/gif"/>
  <Override PartName="/xl/media/image612.gif" ContentType="image/gif"/>
  <Override PartName="/xl/media/image1503.gif" ContentType="image/gif"/>
  <Override PartName="/xl/media/image613.gif" ContentType="image/gif"/>
  <Override PartName="/xl/media/image1504.gif" ContentType="image/gif"/>
  <Override PartName="/xl/media/image614.gif" ContentType="image/gif"/>
  <Override PartName="/xl/media/image1505.gif" ContentType="image/gif"/>
  <Override PartName="/xl/media/image615.gif" ContentType="image/gif"/>
  <Override PartName="/xl/media/image1506.gif" ContentType="image/gif"/>
  <Override PartName="/xl/media/image616.gif" ContentType="image/gif"/>
  <Override PartName="/xl/media/image1507.gif" ContentType="image/gif"/>
  <Override PartName="/xl/media/image617.gif" ContentType="image/gif"/>
  <Override PartName="/xl/media/image1508.gif" ContentType="image/gif"/>
  <Override PartName="/xl/media/image618.gif" ContentType="image/gif"/>
  <Override PartName="/xl/media/image1509.gif" ContentType="image/gif"/>
  <Override PartName="/xl/media/image619.gif" ContentType="image/gif"/>
  <Override PartName="/xl/media/image1510.gif" ContentType="image/gif"/>
  <Override PartName="/xl/media/image620.gif" ContentType="image/gif"/>
  <Override PartName="/xl/media/image1511.gif" ContentType="image/gif"/>
  <Override PartName="/xl/media/image621.gif" ContentType="image/gif"/>
  <Override PartName="/xl/media/image1512.gif" ContentType="image/gif"/>
  <Override PartName="/xl/media/image622.gif" ContentType="image/gif"/>
  <Override PartName="/xl/media/image1513.gif" ContentType="image/gif"/>
  <Override PartName="/xl/media/image623.gif" ContentType="image/gif"/>
  <Override PartName="/xl/media/image1514.gif" ContentType="image/gif"/>
  <Override PartName="/xl/media/image624.gif" ContentType="image/gif"/>
  <Override PartName="/xl/media/image1515.gif" ContentType="image/gif"/>
  <Override PartName="/xl/media/image625.gif" ContentType="image/gif"/>
  <Override PartName="/xl/media/image1516.gif" ContentType="image/gif"/>
  <Override PartName="/xl/media/image626.gif" ContentType="image/gif"/>
  <Override PartName="/xl/media/image1517.gif" ContentType="image/gif"/>
  <Override PartName="/xl/media/image627.gif" ContentType="image/gif"/>
  <Override PartName="/xl/media/image1518.gif" ContentType="image/gif"/>
  <Override PartName="/xl/media/image628.gif" ContentType="image/gif"/>
  <Override PartName="/xl/media/image1519.gif" ContentType="image/gif"/>
  <Override PartName="/xl/media/image629.gif" ContentType="image/gif"/>
  <Override PartName="/xl/media/image1520.gif" ContentType="image/gif"/>
  <Override PartName="/xl/media/image630.gif" ContentType="image/gif"/>
  <Override PartName="/xl/media/image1521.gif" ContentType="image/gif"/>
  <Override PartName="/xl/media/image631.gif" ContentType="image/gif"/>
  <Override PartName="/xl/media/image1522.gif" ContentType="image/gif"/>
  <Override PartName="/xl/media/image632.gif" ContentType="image/gif"/>
  <Override PartName="/xl/media/image1523.gif" ContentType="image/gif"/>
  <Override PartName="/xl/media/image633.gif" ContentType="image/gif"/>
  <Override PartName="/xl/media/image1524.gif" ContentType="image/gif"/>
  <Override PartName="/xl/media/image634.gif" ContentType="image/gif"/>
  <Override PartName="/xl/media/image1525.gif" ContentType="image/gif"/>
  <Override PartName="/xl/media/image635.gif" ContentType="image/gif"/>
  <Override PartName="/xl/media/image1526.gif" ContentType="image/gif"/>
  <Override PartName="/xl/media/image636.gif" ContentType="image/gif"/>
  <Override PartName="/xl/media/image1527.gif" ContentType="image/gif"/>
  <Override PartName="/xl/media/image637.gif" ContentType="image/gif"/>
  <Override PartName="/xl/media/image1528.gif" ContentType="image/gif"/>
  <Override PartName="/xl/media/image638.gif" ContentType="image/gif"/>
  <Override PartName="/xl/media/image1529.gif" ContentType="image/gif"/>
  <Override PartName="/xl/media/image639.gif" ContentType="image/gif"/>
  <Override PartName="/xl/media/image1530.gif" ContentType="image/gif"/>
  <Override PartName="/xl/media/image640.gif" ContentType="image/gif"/>
  <Override PartName="/xl/media/image1531.gif" ContentType="image/gif"/>
  <Override PartName="/xl/media/image641.gif" ContentType="image/gif"/>
  <Override PartName="/xl/media/image1532.gif" ContentType="image/gif"/>
  <Override PartName="/xl/media/image642.gif" ContentType="image/gif"/>
  <Override PartName="/xl/media/image1533.gif" ContentType="image/gif"/>
  <Override PartName="/xl/media/image643.gif" ContentType="image/gif"/>
  <Override PartName="/xl/media/image1534.gif" ContentType="image/gif"/>
  <Override PartName="/xl/media/image644.gif" ContentType="image/gif"/>
  <Override PartName="/xl/media/image1535.gif" ContentType="image/gif"/>
  <Override PartName="/xl/media/image645.gif" ContentType="image/gif"/>
  <Override PartName="/xl/media/image1536.gif" ContentType="image/gif"/>
  <Override PartName="/xl/media/image646.gif" ContentType="image/gif"/>
  <Override PartName="/xl/media/image1537.gif" ContentType="image/gif"/>
  <Override PartName="/xl/media/image647.gif" ContentType="image/gif"/>
  <Override PartName="/xl/media/image1538.gif" ContentType="image/gif"/>
  <Override PartName="/xl/media/image648.gif" ContentType="image/gif"/>
  <Override PartName="/xl/media/image1539.gif" ContentType="image/gif"/>
  <Override PartName="/xl/media/image649.gif" ContentType="image/gif"/>
  <Override PartName="/xl/media/image1540.gif" ContentType="image/gif"/>
  <Override PartName="/xl/media/image650.gif" ContentType="image/gif"/>
  <Override PartName="/xl/media/image1541.gif" ContentType="image/gif"/>
  <Override PartName="/xl/media/image651.gif" ContentType="image/gif"/>
  <Override PartName="/xl/media/image1542.gif" ContentType="image/gif"/>
  <Override PartName="/xl/media/image652.gif" ContentType="image/gif"/>
  <Override PartName="/xl/media/image1543.gif" ContentType="image/gif"/>
  <Override PartName="/xl/media/image653.gif" ContentType="image/gif"/>
  <Override PartName="/xl/media/image1544.gif" ContentType="image/gif"/>
  <Override PartName="/xl/media/image654.gif" ContentType="image/gif"/>
  <Override PartName="/xl/media/image1545.gif" ContentType="image/gif"/>
  <Override PartName="/xl/media/image655.gif" ContentType="image/gif"/>
  <Override PartName="/xl/media/image1546.gif" ContentType="image/gif"/>
  <Override PartName="/xl/media/image656.gif" ContentType="image/gif"/>
  <Override PartName="/xl/media/image1547.gif" ContentType="image/gif"/>
  <Override PartName="/xl/media/image657.gif" ContentType="image/gif"/>
  <Override PartName="/xl/media/image1548.gif" ContentType="image/gif"/>
  <Override PartName="/xl/media/image658.gif" ContentType="image/gif"/>
  <Override PartName="/xl/media/image1549.gif" ContentType="image/gif"/>
  <Override PartName="/xl/media/image659.gif" ContentType="image/gif"/>
  <Override PartName="/xl/media/image1550.gif" ContentType="image/gif"/>
  <Override PartName="/xl/media/image660.gif" ContentType="image/gif"/>
  <Override PartName="/xl/media/image1551.gif" ContentType="image/gif"/>
  <Override PartName="/xl/media/image661.gif" ContentType="image/gif"/>
  <Override PartName="/xl/media/image1552.gif" ContentType="image/gif"/>
  <Override PartName="/xl/media/image662.gif" ContentType="image/gif"/>
  <Override PartName="/xl/media/image1553.gif" ContentType="image/gif"/>
  <Override PartName="/xl/media/image663.gif" ContentType="image/gif"/>
  <Override PartName="/xl/media/image1554.gif" ContentType="image/gif"/>
  <Override PartName="/xl/media/image664.gif" ContentType="image/gif"/>
  <Override PartName="/xl/media/image1555.gif" ContentType="image/gif"/>
  <Override PartName="/xl/media/image665.gif" ContentType="image/gif"/>
  <Override PartName="/xl/media/image1556.gif" ContentType="image/gif"/>
  <Override PartName="/xl/media/image666.gif" ContentType="image/gif"/>
  <Override PartName="/xl/media/image1557.gif" ContentType="image/gif"/>
  <Override PartName="/xl/media/image667.gif" ContentType="image/gif"/>
  <Override PartName="/xl/media/image1558.gif" ContentType="image/gif"/>
  <Override PartName="/xl/media/image668.gif" ContentType="image/gif"/>
  <Override PartName="/xl/media/image1559.gif" ContentType="image/gif"/>
  <Override PartName="/xl/media/image669.gif" ContentType="image/gif"/>
  <Override PartName="/xl/media/image1560.gif" ContentType="image/gif"/>
  <Override PartName="/xl/media/image670.gif" ContentType="image/gif"/>
  <Override PartName="/xl/media/image1561.gif" ContentType="image/gif"/>
  <Override PartName="/xl/media/image671.gif" ContentType="image/gif"/>
  <Override PartName="/xl/media/image1562.gif" ContentType="image/gif"/>
  <Override PartName="/xl/media/image672.gif" ContentType="image/gif"/>
  <Override PartName="/xl/media/image1563.gif" ContentType="image/gif"/>
  <Override PartName="/xl/media/image673.gif" ContentType="image/gif"/>
  <Override PartName="/xl/media/image1564.gif" ContentType="image/gif"/>
  <Override PartName="/xl/media/image674.gif" ContentType="image/gif"/>
  <Override PartName="/xl/media/image1565.gif" ContentType="image/gif"/>
  <Override PartName="/xl/media/image675.gif" ContentType="image/gif"/>
  <Override PartName="/xl/media/image1566.gif" ContentType="image/gif"/>
  <Override PartName="/xl/media/image676.gif" ContentType="image/gif"/>
  <Override PartName="/xl/media/image1567.gif" ContentType="image/gif"/>
  <Override PartName="/xl/media/image677.gif" ContentType="image/gif"/>
  <Override PartName="/xl/media/image1568.gif" ContentType="image/gif"/>
  <Override PartName="/xl/media/image678.gif" ContentType="image/gif"/>
  <Override PartName="/xl/media/image1569.gif" ContentType="image/gif"/>
  <Override PartName="/xl/media/image679.gif" ContentType="image/gif"/>
  <Override PartName="/xl/media/image1570.gif" ContentType="image/gif"/>
  <Override PartName="/xl/media/image680.gif" ContentType="image/gif"/>
  <Override PartName="/xl/media/image1571.gif" ContentType="image/gif"/>
  <Override PartName="/xl/media/image681.gif" ContentType="image/gif"/>
  <Override PartName="/xl/media/image1572.gif" ContentType="image/gif"/>
  <Override PartName="/xl/media/image682.gif" ContentType="image/gif"/>
  <Override PartName="/xl/media/image1573.gif" ContentType="image/gif"/>
  <Override PartName="/xl/media/image683.gif" ContentType="image/gif"/>
  <Override PartName="/xl/media/image1574.gif" ContentType="image/gif"/>
  <Override PartName="/xl/media/image684.gif" ContentType="image/gif"/>
  <Override PartName="/xl/media/image1575.gif" ContentType="image/gif"/>
  <Override PartName="/xl/media/image685.gif" ContentType="image/gif"/>
  <Override PartName="/xl/media/image1576.gif" ContentType="image/gif"/>
  <Override PartName="/xl/media/image686.gif" ContentType="image/gif"/>
  <Override PartName="/xl/media/image1577.gif" ContentType="image/gif"/>
  <Override PartName="/xl/media/image687.gif" ContentType="image/gif"/>
  <Override PartName="/xl/media/image1578.gif" ContentType="image/gif"/>
  <Override PartName="/xl/media/image688.gif" ContentType="image/gif"/>
  <Override PartName="/xl/media/image1579.gif" ContentType="image/gif"/>
  <Override PartName="/xl/media/image689.gif" ContentType="image/gif"/>
  <Override PartName="/xl/media/image1580.gif" ContentType="image/gif"/>
  <Override PartName="/xl/media/image69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1600.gif" ContentType="image/gif"/>
  <Override PartName="/xl/media/image710.gif" ContentType="image/gif"/>
  <Override PartName="/xl/media/image1601.gif" ContentType="image/gif"/>
  <Override PartName="/xl/media/image711.gif" ContentType="image/gif"/>
  <Override PartName="/xl/media/image1602.gif" ContentType="image/gif"/>
  <Override PartName="/xl/media/image712.gif" ContentType="image/gif"/>
  <Override PartName="/xl/media/image1603.gif" ContentType="image/gif"/>
  <Override PartName="/xl/media/image713.gif" ContentType="image/gif"/>
  <Override PartName="/xl/media/image1604.gif" ContentType="image/gif"/>
  <Override PartName="/xl/media/image714.gif" ContentType="image/gif"/>
  <Override PartName="/xl/media/image1605.gif" ContentType="image/gif"/>
  <Override PartName="/xl/media/image715.gif" ContentType="image/gif"/>
  <Override PartName="/xl/media/image1606.gif" ContentType="image/gif"/>
  <Override PartName="/xl/media/image716.gif" ContentType="image/gif"/>
  <Override PartName="/xl/media/image1607.gif" ContentType="image/gif"/>
  <Override PartName="/xl/media/image717.gif" ContentType="image/gif"/>
  <Override PartName="/xl/media/image1608.gif" ContentType="image/gif"/>
  <Override PartName="/xl/media/image718.gif" ContentType="image/gif"/>
  <Override PartName="/xl/media/image1609.gif" ContentType="image/gif"/>
  <Override PartName="/xl/media/image719.gif" ContentType="image/gif"/>
  <Override PartName="/xl/media/image1610.gif" ContentType="image/gif"/>
  <Override PartName="/xl/media/image720.gif" ContentType="image/gif"/>
  <Override PartName="/xl/media/image1611.gif" ContentType="image/gif"/>
  <Override PartName="/xl/media/image721.gif" ContentType="image/gif"/>
  <Override PartName="/xl/media/image1612.gif" ContentType="image/gif"/>
  <Override PartName="/xl/media/image722.gif" ContentType="image/gif"/>
  <Override PartName="/xl/media/image1613.gif" ContentType="image/gif"/>
  <Override PartName="/xl/media/image723.gif" ContentType="image/gif"/>
  <Override PartName="/xl/media/image1614.gif" ContentType="image/gif"/>
  <Override PartName="/xl/media/image724.gif" ContentType="image/gif"/>
  <Override PartName="/xl/media/image1615.gif" ContentType="image/gif"/>
  <Override PartName="/xl/media/image725.gif" ContentType="image/gif"/>
  <Override PartName="/xl/media/image1616.gif" ContentType="image/gif"/>
  <Override PartName="/xl/media/image726.gif" ContentType="image/gif"/>
  <Override PartName="/xl/media/image1617.gif" ContentType="image/gif"/>
  <Override PartName="/xl/media/image727.gif" ContentType="image/gif"/>
  <Override PartName="/xl/media/image1618.gif" ContentType="image/gif"/>
  <Override PartName="/xl/media/image728.gif" ContentType="image/gif"/>
  <Override PartName="/xl/media/image1619.gif" ContentType="image/gif"/>
  <Override PartName="/xl/media/image729.gif" ContentType="image/gif"/>
  <Override PartName="/xl/media/image1620.gif" ContentType="image/gif"/>
  <Override PartName="/xl/media/image730.gif" ContentType="image/gif"/>
  <Override PartName="/xl/media/image1621.gif" ContentType="image/gif"/>
  <Override PartName="/xl/media/image731.gif" ContentType="image/gif"/>
  <Override PartName="/xl/media/image1622.gif" ContentType="image/gif"/>
  <Override PartName="/xl/media/image732.gif" ContentType="image/gif"/>
  <Override PartName="/xl/media/image1623.gif" ContentType="image/gif"/>
  <Override PartName="/xl/media/image733.gif" ContentType="image/gif"/>
  <Override PartName="/xl/media/image1624.gif" ContentType="image/gif"/>
  <Override PartName="/xl/media/image734.gif" ContentType="image/gif"/>
  <Override PartName="/xl/media/image735.gif" ContentType="image/gif"/>
  <Override PartName="/xl/media/image736.gif" ContentType="image/gif"/>
  <Override PartName="/xl/media/image737.gif" ContentType="image/gif"/>
  <Override PartName="/xl/media/image738.gif" ContentType="image/gif"/>
  <Override PartName="/xl/media/image739.gif" ContentType="image/gif"/>
  <Override PartName="/xl/media/image740.gif" ContentType="image/gif"/>
  <Override PartName="/xl/media/image741.gif" ContentType="image/gif"/>
  <Override PartName="/xl/media/image742.gif" ContentType="image/gif"/>
  <Override PartName="/xl/media/image743.gif" ContentType="image/gif"/>
  <Override PartName="/xl/media/image744.gif" ContentType="image/gif"/>
  <Override PartName="/xl/media/image745.gif" ContentType="image/gif"/>
  <Override PartName="/xl/media/image746.gif" ContentType="image/gif"/>
  <Override PartName="/xl/media/image747.gif" ContentType="image/gif"/>
  <Override PartName="/xl/media/image748.gif" ContentType="image/gif"/>
  <Override PartName="/xl/media/image749.gif" ContentType="image/gif"/>
  <Override PartName="/xl/media/image750.gif" ContentType="image/gif"/>
  <Override PartName="/xl/media/image751.gif" ContentType="image/gif"/>
  <Override PartName="/xl/media/image752.gif" ContentType="image/gif"/>
  <Override PartName="/xl/media/image753.gif" ContentType="image/gif"/>
  <Override PartName="/xl/media/image754.gif" ContentType="image/gif"/>
  <Override PartName="/xl/media/image755.gif" ContentType="image/gif"/>
  <Override PartName="/xl/media/image756.gif" ContentType="image/gif"/>
  <Override PartName="/xl/media/image757.gif" ContentType="image/gif"/>
  <Override PartName="/xl/media/image758.gif" ContentType="image/gif"/>
  <Override PartName="/xl/media/image759.gif" ContentType="image/gif"/>
  <Override PartName="/xl/media/image760.gif" ContentType="image/gif"/>
  <Override PartName="/xl/media/image761.gif" ContentType="image/gif"/>
  <Override PartName="/xl/media/image762.gif" ContentType="image/gif"/>
  <Override PartName="/xl/media/image763.gif" ContentType="image/gif"/>
  <Override PartName="/xl/media/image764.gif" ContentType="image/gif"/>
  <Override PartName="/xl/media/image765.gif" ContentType="image/gif"/>
  <Override PartName="/xl/media/image766.gif" ContentType="image/gif"/>
  <Override PartName="/xl/media/image767.gif" ContentType="image/gif"/>
  <Override PartName="/xl/media/image768.gif" ContentType="image/gif"/>
  <Override PartName="/xl/media/image769.gif" ContentType="image/gif"/>
  <Override PartName="/xl/media/image770.gif" ContentType="image/gif"/>
  <Override PartName="/xl/media/image771.gif" ContentType="image/gif"/>
  <Override PartName="/xl/media/image772.gif" ContentType="image/gif"/>
  <Override PartName="/xl/media/image773.gif" ContentType="image/gif"/>
  <Override PartName="/xl/media/image774.gif" ContentType="image/gif"/>
  <Override PartName="/xl/media/image775.gif" ContentType="image/gif"/>
  <Override PartName="/xl/media/image776.gif" ContentType="image/gif"/>
  <Override PartName="/xl/media/image777.gif" ContentType="image/gif"/>
  <Override PartName="/xl/media/image778.gif" ContentType="image/gif"/>
  <Override PartName="/xl/media/image779.gif" ContentType="image/gif"/>
  <Override PartName="/xl/media/image780.gif" ContentType="image/gif"/>
  <Override PartName="/xl/media/image781.gif" ContentType="image/gif"/>
  <Override PartName="/xl/media/image782.gif" ContentType="image/gif"/>
  <Override PartName="/xl/media/image783.gif" ContentType="image/gif"/>
  <Override PartName="/xl/media/image784.gif" ContentType="image/gif"/>
  <Override PartName="/xl/media/image785.gif" ContentType="image/gif"/>
  <Override PartName="/xl/media/image786.gif" ContentType="image/gif"/>
  <Override PartName="/xl/media/image787.gif" ContentType="image/gif"/>
  <Override PartName="/xl/media/image788.gif" ContentType="image/gif"/>
  <Override PartName="/xl/media/image789.gif" ContentType="image/gif"/>
  <Override PartName="/xl/media/image79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810.gif" ContentType="image/gif"/>
  <Override PartName="/xl/media/image811.gif" ContentType="image/gif"/>
  <Override PartName="/xl/media/image812.gif" ContentType="image/gif"/>
  <Override PartName="/xl/media/image813.gif" ContentType="image/gif"/>
  <Override PartName="/xl/media/image814.gif" ContentType="image/gif"/>
  <Override PartName="/xl/media/image815.gif" ContentType="image/gif"/>
  <Override PartName="/xl/media/image816.gif" ContentType="image/gif"/>
  <Override PartName="/xl/media/image817.gif" ContentType="image/gif"/>
  <Override PartName="/xl/media/image818.gif" ContentType="image/gif"/>
  <Override PartName="/xl/media/image819.gif" ContentType="image/gif"/>
  <Override PartName="/xl/media/image820.gif" ContentType="image/gif"/>
  <Override PartName="/xl/media/image821.gif" ContentType="image/gif"/>
  <Override PartName="/xl/media/image822.gif" ContentType="image/gif"/>
  <Override PartName="/xl/media/image823.gif" ContentType="image/gif"/>
  <Override PartName="/xl/media/image824.gif" ContentType="image/gif"/>
  <Override PartName="/xl/media/image825.gif" ContentType="image/gif"/>
  <Override PartName="/xl/media/image826.gif" ContentType="image/gif"/>
  <Override PartName="/xl/media/image827.gif" ContentType="image/gif"/>
  <Override PartName="/xl/media/image828.gif" ContentType="image/gif"/>
  <Override PartName="/xl/media/image829.gif" ContentType="image/gif"/>
  <Override PartName="/xl/media/image830.gif" ContentType="image/gif"/>
  <Override PartName="/xl/media/image831.gif" ContentType="image/gif"/>
  <Override PartName="/xl/media/image832.gif" ContentType="image/gif"/>
  <Override PartName="/xl/media/image833.gif" ContentType="image/gif"/>
  <Override PartName="/xl/media/image834.gif" ContentType="image/gif"/>
  <Override PartName="/xl/media/image835.gif" ContentType="image/gif"/>
  <Override PartName="/xl/media/image836.gif" ContentType="image/gif"/>
  <Override PartName="/xl/media/image837.gif" ContentType="image/gif"/>
  <Override PartName="/xl/media/image838.gif" ContentType="image/gif"/>
  <Override PartName="/xl/media/image839.gif" ContentType="image/gif"/>
  <Override PartName="/xl/media/image840.gif" ContentType="image/gif"/>
  <Override PartName="/xl/media/image841.gif" ContentType="image/gif"/>
  <Override PartName="/xl/media/image842.gif" ContentType="image/gif"/>
  <Override PartName="/xl/media/image843.gif" ContentType="image/gif"/>
  <Override PartName="/xl/media/image844.gif" ContentType="image/gif"/>
  <Override PartName="/xl/media/image845.gif" ContentType="image/gif"/>
  <Override PartName="/xl/media/image846.gif" ContentType="image/gif"/>
  <Override PartName="/xl/media/image847.gif" ContentType="image/gif"/>
  <Override PartName="/xl/media/image848.gif" ContentType="image/gif"/>
  <Override PartName="/xl/media/image849.gif" ContentType="image/gif"/>
  <Override PartName="/xl/media/image850.gif" ContentType="image/gif"/>
  <Override PartName="/xl/media/image851.gif" ContentType="image/gif"/>
  <Override PartName="/xl/media/image852.gif" ContentType="image/gif"/>
  <Override PartName="/xl/media/image853.gif" ContentType="image/gif"/>
  <Override PartName="/xl/media/image854.gif" ContentType="image/gif"/>
  <Override PartName="/xl/media/image855.gif" ContentType="image/gif"/>
  <Override PartName="/xl/media/image856.gif" ContentType="image/gif"/>
  <Override PartName="/xl/media/image857.gif" ContentType="image/gif"/>
  <Override PartName="/xl/media/image858.gif" ContentType="image/gif"/>
  <Override PartName="/xl/media/image859.gif" ContentType="image/gif"/>
  <Override PartName="/xl/media/image860.gif" ContentType="image/gif"/>
  <Override PartName="/xl/media/image861.gif" ContentType="image/gif"/>
  <Override PartName="/xl/media/image862.gif" ContentType="image/gif"/>
  <Override PartName="/xl/media/image863.gif" ContentType="image/gif"/>
  <Override PartName="/xl/media/image864.gif" ContentType="image/gif"/>
  <Override PartName="/xl/media/image865.gif" ContentType="image/gif"/>
  <Override PartName="/xl/media/image866.gif" ContentType="image/gif"/>
  <Override PartName="/xl/media/image867.gif" ContentType="image/gif"/>
  <Override PartName="/xl/media/image868.gif" ContentType="image/gif"/>
  <Override PartName="/xl/media/image869.gif" ContentType="image/gif"/>
  <Override PartName="/xl/media/image870.gif" ContentType="image/gif"/>
  <Override PartName="/xl/media/image871.gif" ContentType="image/gif"/>
  <Override PartName="/xl/media/image872.gif" ContentType="image/gif"/>
  <Override PartName="/xl/media/image873.gif" ContentType="image/gif"/>
  <Override PartName="/xl/media/image874.gif" ContentType="image/gif"/>
  <Override PartName="/xl/media/image875.gif" ContentType="image/gif"/>
  <Override PartName="/xl/media/image876.gif" ContentType="image/gif"/>
  <Override PartName="/xl/media/image877.gif" ContentType="image/gif"/>
  <Override PartName="/xl/media/image878.gif" ContentType="image/gif"/>
  <Override PartName="/xl/media/image879.gif" ContentType="image/gif"/>
  <Override PartName="/xl/media/image880.gif" ContentType="image/gif"/>
  <Override PartName="/xl/media/image881.gif" ContentType="image/gif"/>
  <Override PartName="/xl/media/image882.gif" ContentType="image/gif"/>
  <Override PartName="/xl/media/image883.gif" ContentType="image/gif"/>
  <Override PartName="/xl/media/image884.gif" ContentType="image/gif"/>
  <Override PartName="/xl/media/image885.gif" ContentType="image/gif"/>
  <Override PartName="/xl/media/image886.gif" ContentType="image/gif"/>
  <Override PartName="/xl/media/image887.gif" ContentType="image/gif"/>
  <Override PartName="/xl/media/image888.gif" ContentType="image/gif"/>
  <Override PartName="/xl/media/image889.gif" ContentType="image/gif"/>
  <Override PartName="/xl/media/image89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910.gif" ContentType="image/gif"/>
  <Override PartName="/xl/media/image911.gif" ContentType="image/gif"/>
  <Override PartName="/xl/media/image912.gif" ContentType="image/gif"/>
  <Override PartName="/xl/media/image913.gif" ContentType="image/gif"/>
  <Override PartName="/xl/media/image914.gif" ContentType="image/gif"/>
  <Override PartName="/xl/media/image915.gif" ContentType="image/gif"/>
  <Override PartName="/xl/media/image916.gif" ContentType="image/gif"/>
  <Override PartName="/xl/media/image917.gif" ContentType="image/gif"/>
  <Override PartName="/xl/media/image918.gif" ContentType="image/gif"/>
  <Override PartName="/xl/media/image919.gif" ContentType="image/gif"/>
  <Override PartName="/xl/media/image920.gif" ContentType="image/gif"/>
  <Override PartName="/xl/media/image921.gif" ContentType="image/gif"/>
  <Override PartName="/xl/media/image922.gif" ContentType="image/gif"/>
  <Override PartName="/xl/media/image923.gif" ContentType="image/gif"/>
  <Override PartName="/xl/media/image924.gif" ContentType="image/gif"/>
  <Override PartName="/xl/media/image925.gif" ContentType="image/gif"/>
  <Override PartName="/xl/media/image926.gif" ContentType="image/gif"/>
  <Override PartName="/xl/media/image927.gif" ContentType="image/gif"/>
  <Override PartName="/xl/media/image928.gif" ContentType="image/gif"/>
  <Override PartName="/xl/media/image929.gif" ContentType="image/gif"/>
  <Override PartName="/xl/media/image930.gif" ContentType="image/gif"/>
  <Override PartName="/xl/media/image931.gif" ContentType="image/gif"/>
  <Override PartName="/xl/media/image932.gif" ContentType="image/gif"/>
  <Override PartName="/xl/media/image933.gif" ContentType="image/gif"/>
  <Override PartName="/xl/media/image934.gif" ContentType="image/gif"/>
  <Override PartName="/xl/media/image935.gif" ContentType="image/gif"/>
  <Override PartName="/xl/media/image936.gif" ContentType="image/gif"/>
  <Override PartName="/xl/media/image937.gif" ContentType="image/gif"/>
  <Override PartName="/xl/media/image938.gif" ContentType="image/gif"/>
  <Override PartName="/xl/media/image939.gif" ContentType="image/gif"/>
  <Override PartName="/xl/media/image940.gif" ContentType="image/gif"/>
  <Override PartName="/xl/media/image941.gif" ContentType="image/gif"/>
  <Override PartName="/xl/media/image942.gif" ContentType="image/gif"/>
  <Override PartName="/xl/media/image943.gif" ContentType="image/gif"/>
  <Override PartName="/xl/media/image944.gif" ContentType="image/gif"/>
  <Override PartName="/xl/media/image945.gif" ContentType="image/gif"/>
  <Override PartName="/xl/media/image946.gif" ContentType="image/gif"/>
  <Override PartName="/xl/media/image947.gif" ContentType="image/gif"/>
  <Override PartName="/xl/media/image948.gif" ContentType="image/gif"/>
  <Override PartName="/xl/media/image949.gif" ContentType="image/gif"/>
  <Override PartName="/xl/media/image950.gif" ContentType="image/gif"/>
  <Override PartName="/xl/media/image951.gif" ContentType="image/gif"/>
  <Override PartName="/xl/media/image952.gif" ContentType="image/gif"/>
  <Override PartName="/xl/media/image953.gif" ContentType="image/gif"/>
  <Override PartName="/xl/media/image954.gif" ContentType="image/gif"/>
  <Override PartName="/xl/media/image955.gif" ContentType="image/gif"/>
  <Override PartName="/xl/media/image956.gif" ContentType="image/gif"/>
  <Override PartName="/xl/media/image957.gif" ContentType="image/gif"/>
  <Override PartName="/xl/media/image958.gif" ContentType="image/gif"/>
  <Override PartName="/xl/media/image959.gif" ContentType="image/gif"/>
  <Override PartName="/xl/media/image960.gif" ContentType="image/gif"/>
  <Override PartName="/xl/media/image961.gif" ContentType="image/gif"/>
  <Override PartName="/xl/media/image962.gif" ContentType="image/gif"/>
  <Override PartName="/xl/media/image963.gif" ContentType="image/gif"/>
  <Override PartName="/xl/media/image964.gif" ContentType="image/gif"/>
  <Override PartName="/xl/media/image965.gif" ContentType="image/gif"/>
  <Override PartName="/xl/media/image966.gif" ContentType="image/gif"/>
  <Override PartName="/xl/media/image967.gif" ContentType="image/gif"/>
  <Override PartName="/xl/media/image968.gif" ContentType="image/gif"/>
  <Override PartName="/xl/media/image969.gif" ContentType="image/gif"/>
  <Override PartName="/xl/media/image970.gif" ContentType="image/gif"/>
  <Override PartName="/xl/media/image971.gif" ContentType="image/gif"/>
  <Override PartName="/xl/media/image972.gif" ContentType="image/gif"/>
  <Override PartName="/xl/media/image973.gif" ContentType="image/gif"/>
  <Override PartName="/xl/media/image974.gif" ContentType="image/gif"/>
  <Override PartName="/xl/media/image975.gif" ContentType="image/gif"/>
  <Override PartName="/xl/media/image976.gif" ContentType="image/gif"/>
  <Override PartName="/xl/media/image977.gif" ContentType="image/gif"/>
  <Override PartName="/xl/media/image978.gif" ContentType="image/gif"/>
  <Override PartName="/xl/media/image979.gif" ContentType="image/gif"/>
  <Override PartName="/xl/media/image980.gif" ContentType="image/gif"/>
  <Override PartName="/xl/media/image981.gif" ContentType="image/gif"/>
  <Override PartName="/xl/media/image982.gif" ContentType="image/gif"/>
  <Override PartName="/xl/media/image983.gif" ContentType="image/gif"/>
  <Override PartName="/xl/media/image984.gif" ContentType="image/gif"/>
  <Override PartName="/xl/media/image985.gif" ContentType="image/gif"/>
  <Override PartName="/xl/media/image986.gif" ContentType="image/gif"/>
  <Override PartName="/xl/media/image987.gif" ContentType="image/gif"/>
  <Override PartName="/xl/media/image988.gif" ContentType="image/gif"/>
  <Override PartName="/xl/media/image98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25.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INSUMOS_AUX" sheetId="8" state="visible" r:id="rId9"/>
    <sheet name="INSUMOS SINAPI" sheetId="9" state="visible" r:id="rId10"/>
    <sheet name="SERVICOS SINAPI" sheetId="10" state="visible" r:id="rId11"/>
  </sheets>
  <definedNames>
    <definedName function="false" hidden="false" localSheetId="1" name="_xlnm.Print_Area" vbProcedure="false">01_SINTETICO!$A$1:$J$255</definedName>
    <definedName function="false" hidden="false" localSheetId="1" name="_xlnm.Print_Titles" vbProcedure="false">01_SINTETICO!$1:$5</definedName>
    <definedName function="false" hidden="true" localSheetId="1" name="_xlnm._FilterDatabase" vbProcedure="false">01_SINTETICO!$A$6:$R$236</definedName>
    <definedName function="false" hidden="false" localSheetId="2" name="_xlnm.Print_Area" vbProcedure="false">02_CRONOGRAMA!$B$2:$I$58</definedName>
    <definedName function="false" hidden="false" localSheetId="3" name="_xlnm.Print_Area" vbProcedure="false">03_COMPOSIÇÕES!$A:$G</definedName>
    <definedName function="false" hidden="false" localSheetId="3" name="_xlnm.Print_Titles" vbProcedure="false">03_COMPOSIÇÕES!$1:$3</definedName>
    <definedName function="false" hidden="true" localSheetId="3" name="_xlnm._FilterDatabase" vbProcedure="false">03_COMPOSIÇÕES!$A$4:$G$5377</definedName>
    <definedName function="false" hidden="false" localSheetId="4" name="_xlnm.Print_Area" vbProcedure="false">04_PESQUISAS!$A$1:$G$193</definedName>
    <definedName function="false" hidden="false" localSheetId="4" name="_xlnm.Print_Titles" vbProcedure="false">04_PESQUISAS!$1:$5</definedName>
    <definedName function="false" hidden="true" localSheetId="4" name="_xlnm._FilterDatabase" vbProcedure="false">04_PESQUISAS!$A$7:$G$185</definedName>
    <definedName function="false" hidden="false" localSheetId="5" name="_xlnm.Print_Area" vbProcedure="false">05_BDI!$A$1:$F$45</definedName>
    <definedName function="false" hidden="false" localSheetId="6" name="_xlnm.Print_Area" vbProcedure="false">06_ENCARGOS!$A:$G</definedName>
    <definedName function="false" hidden="false" localSheetId="0" name="_xlnm.Print_Area" vbProcedure="false">'CAPA-DADOS'!$A$1:$M$29</definedName>
    <definedName function="false" hidden="false" localSheetId="7" name="_xlnm.Print_Area" vbProcedure="false">INSUMOS_AUX!$A$1:$H$314</definedName>
    <definedName function="false" hidden="true" localSheetId="7" name="_xlnm._FilterDatabase" vbProcedure="false">INSUMOS_AUX!$A$3:$H$312</definedName>
    <definedName function="false" hidden="false" name="MED_DIRETA" vbProcedure="false">02_CRONOGRAMA!$K$3</definedName>
    <definedName function="false" hidden="false" localSheetId="1" name="BDI_MAT" vbProcedure="false">01_SINTETICO!$I$240</definedName>
    <definedName function="false" hidden="false" localSheetId="1" name="BDI_MDO" vbProcedure="false">01_SINTETICO!$J$240</definedName>
    <definedName function="false" hidden="false" localSheetId="1" name="_xlnm.Print_Titles" vbProcedure="false">01_SINTETICO!$1:$5</definedName>
    <definedName function="false" hidden="false" localSheetId="3" name="_xlnm.Print_Titles" vbProcedure="false">03_COMPOSIÇÕES!$1:$3</definedName>
    <definedName function="false" hidden="false" localSheetId="4" name="_xlnm.Print_Titles" vbProcedure="false">04_PESQUISAS!$1:$5</definedName>
  </definedNames>
  <calcPr iterateCount="100" refMode="A1" iterate="false" iterateDelta="0.0001"/>
  <extLst>
    <ext xmlns:loext="http://schemas.libreoffice.org/" uri="{7626C862-2A13-11E5-B345-FEFF819CDC9F}">
      <loext:extCalcPr stringRefSyntax="ExcelA1"/>
    </ext>
  </extLst>
</workbook>
</file>

<file path=xl/comments3.xml><?xml version="1.0" encoding="utf-8"?>
<comments xmlns="http://schemas.openxmlformats.org/spreadsheetml/2006/main" xmlns:xdr="http://schemas.openxmlformats.org/drawingml/2006/spreadsheetDrawing">
  <authors>
    <author> </author>
  </authors>
  <commentList>
    <comment ref="J3" authorId="0">
      <text>
        <r>
          <rPr>
            <b val="true"/>
            <sz val="9"/>
            <color rgb="FF000000"/>
            <rFont val="Tahoma"/>
            <family val="2"/>
            <charset val="1"/>
          </rPr>
          <t xml:space="preserve">Reinaldo de Sa Moreira e Silva  :
</t>
        </r>
        <r>
          <rPr>
            <sz val="9"/>
            <color rgb="FF000000"/>
            <rFont val="Tahoma"/>
            <family val="2"/>
            <charset val="1"/>
          </rPr>
          <t xml:space="preserve">DEVE SOMAR TODOS QUE NÃO SERÃO MEDIDOS PROPORCIONALMENTE</t>
        </r>
      </text>
    </comment>
  </commentList>
</comments>
</file>

<file path=xl/sharedStrings.xml><?xml version="1.0" encoding="utf-8"?>
<sst xmlns="http://schemas.openxmlformats.org/spreadsheetml/2006/main" count="66122" uniqueCount="18925">
  <si>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</si>
  <si>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</si>
  <si>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</si>
  <si>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</si>
  <si>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</si>
  <si>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</si>
  <si>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REFORMA GERAL DA VARA DO TRABALHO DE CATALÃO - GOIÁS</t>
  </si>
  <si>
    <t xml:space="preserve">CIDADE DA OBRA</t>
  </si>
  <si>
    <t xml:space="preserve">CATALÃO- GOIÁS</t>
  </si>
  <si>
    <t xml:space="preserve">DATA DO ORÇAMENTO</t>
  </si>
  <si>
    <t xml:space="preserve">(atualizar com Control+ponto e virgula)</t>
  </si>
  <si>
    <t xml:space="preserve">TABELA UTILIZADA</t>
  </si>
  <si>
    <t xml:space="preserve">SINAPI-JAN/2019</t>
  </si>
  <si>
    <t xml:space="preserve">DESONERADO</t>
  </si>
  <si>
    <t xml:space="preserve">REF. MUNICIPIO GOIÂNIA - 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</si>
  <si>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</si>
  <si>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</si>
  <si>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</si>
  <si>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</si>
  <si>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</si>
  <si>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</si>
  <si>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</si>
  <si>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</si>
  <si>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</si>
  <si>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PODER JUDICIÁRIO DA UNIÃO_x005F_x000D_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</si>
  <si>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</si>
  <si>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</si>
  <si>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</si>
  <si>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</si>
  <si>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</si>
  <si>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</si>
  <si>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</si>
  <si>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</si>
  <si>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</si>
  <si>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</si>
  <si>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</si>
  <si>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</si>
  <si>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</si>
  <si>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verificações sinapi</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</si>
  <si>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</si>
  <si>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</si>
  <si>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</si>
  <si>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</si>
  <si>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</si>
  <si>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</si>
  <si>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</si>
  <si>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</si>
  <si>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</si>
  <si>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</si>
  <si>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</si>
  <si>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</si>
  <si>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</si>
  <si>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SINTETICO</t>
  </si>
  <si>
    <t xml:space="preserve">SINAPI</t>
  </si>
  <si>
    <t xml:space="preserve">DIF UN</t>
  </si>
  <si>
    <t xml:space="preserve">DIF TOTAL</t>
  </si>
  <si>
    <t xml:space="preserve">ADMINISTRACAO LOCAL</t>
  </si>
  <si>
    <t xml:space="preserve">1.01</t>
  </si>
  <si>
    <t xml:space="preserve">93565U</t>
  </si>
  <si>
    <t xml:space="preserve">ENGENHEIRO CIVIL DE OBRA JUNIOR COM ENCARGOS COMPLEMENTARES</t>
  </si>
  <si>
    <t xml:space="preserve">SER.CG</t>
  </si>
  <si>
    <t xml:space="preserve">MÊS</t>
  </si>
  <si>
    <t xml:space="preserve">1.02</t>
  </si>
  <si>
    <t xml:space="preserve">93572U</t>
  </si>
  <si>
    <t xml:space="preserve">ENCARREGADO GERAL DE OBRAS COM ENCARGOS COMPLEMENTARES</t>
  </si>
  <si>
    <t xml:space="preserve">1.03</t>
  </si>
  <si>
    <t xml:space="preserve">T.DIARIO</t>
  </si>
  <si>
    <t xml:space="preserve">DIÁRIO DE OBRAS ou LIVRO DE ORDEM - EM TAMANHO OFICIO - 33X3 - PREENCHIMENTO OBRIGATÓRIO PELA CONTRATADA</t>
  </si>
  <si>
    <t xml:space="preserve">1.04</t>
  </si>
  <si>
    <t xml:space="preserve">T.TAXAS</t>
  </si>
  <si>
    <t xml:space="preserve">ANOTAÇÃO/REGISTRO DE RESPONSABILIDADE TÉCNICA (ART OU RRT)</t>
  </si>
  <si>
    <t xml:space="preserve">IMPLANTACAO, OPERACAO E MANUTENCAO DO CANTEIRO DE OBRAS</t>
  </si>
  <si>
    <t xml:space="preserve">2.01</t>
  </si>
  <si>
    <t xml:space="preserve">LOCACAO DE ANDAIME METALICO TUBULAR DE ENCAIXE, TIPO DE TORRE, COM LARGURA DE 1 ATE 1,5 M E ALTURA DE *1,00* M</t>
  </si>
  <si>
    <t xml:space="preserve">MAT.</t>
  </si>
  <si>
    <t xml:space="preserve">MXMES</t>
  </si>
  <si>
    <t xml:space="preserve">2.02</t>
  </si>
  <si>
    <t xml:space="preserve">74209/1U</t>
  </si>
  <si>
    <t xml:space="preserve">PLACA DE OBRA EM CHAPA DE ACO GALVANIZADO</t>
  </si>
  <si>
    <t xml:space="preserve">M2</t>
  </si>
  <si>
    <t xml:space="preserve">2.03</t>
  </si>
  <si>
    <t xml:space="preserve">97063U</t>
  </si>
  <si>
    <t xml:space="preserve">MONTAGEM E DESMONTAGEM DE ANDAIME MODULAR FACHADEIRO, COM PISO METÁLICO, PARA EDIFICAÇÕES COM MÚLTIPLOS PAVIMENTOS (EXCLUSIVE ANDAIME E LIMPEZA). AF_11/2017</t>
  </si>
  <si>
    <t xml:space="preserve">2.04</t>
  </si>
  <si>
    <t xml:space="preserve">97064U</t>
  </si>
  <si>
    <t xml:space="preserve">MONTAGEM E DESMONTAGEM DE ANDAIME TUBULAR TIPO ?TORRE? (EXCLUSIVE ANDAIME E LIMPEZA). AF_11/2017</t>
  </si>
  <si>
    <t xml:space="preserve">M</t>
  </si>
  <si>
    <t xml:space="preserve">2.05</t>
  </si>
  <si>
    <t xml:space="preserve">T.PLATAFORMA</t>
  </si>
  <si>
    <t xml:space="preserve">PLATAFORMA MADEIRA PARA ANDAIME</t>
  </si>
  <si>
    <t xml:space="preserve">2.06</t>
  </si>
  <si>
    <t xml:space="preserve">T.PROT.INST.</t>
  </si>
  <si>
    <t xml:space="preserve">PROTECAO DAS INSTALACOES, VIDROS E EQUIPAMENTOS</t>
  </si>
  <si>
    <t xml:space="preserve">DEMOLICAO, RETIRADAS E REMOÇÃO</t>
  </si>
  <si>
    <t xml:space="preserve">3.01</t>
  </si>
  <si>
    <t xml:space="preserve">97660U</t>
  </si>
  <si>
    <t xml:space="preserve">REMOÇÃO DE INTERRUPTORES/TOMADAS ELÉTRICAS, DE FORMA MANUAL, SEM REAPROVEITAMENTO. AF_12/2017</t>
  </si>
  <si>
    <t xml:space="preserve">3.02</t>
  </si>
  <si>
    <t xml:space="preserve">T.DEM.TELHADO</t>
  </si>
  <si>
    <t xml:space="preserve">DEMOLIÇÃO DE TELHADO EM TELHAS DE FIBROCIMENTO, SEM SALVAMENTO, INCLUSIVE ESTRUTURA DE MADEIRA SEM REAPROVEITAMENTO (COMP. BASE TCPO)</t>
  </si>
  <si>
    <t xml:space="preserve">3.03</t>
  </si>
  <si>
    <t xml:space="preserve">T.REM.LAMP.</t>
  </si>
  <si>
    <t xml:space="preserve">REMOÇÃO DE LAMPADAS DE FORMA MANUAL, SEM REAPROVEITAMENTO. AF_12/2017</t>
  </si>
  <si>
    <t xml:space="preserve">3.04</t>
  </si>
  <si>
    <t xml:space="preserve">T.RET.GRADIL</t>
  </si>
  <si>
    <t xml:space="preserve">RETIRADA DE GRADIL METÁLICO EXISTENTE (EM METALON PINTADO), SEM SALVAMENTO, INCLUSIVE TRANSPORTE E DESCARGA</t>
  </si>
  <si>
    <t xml:space="preserve">3.05</t>
  </si>
  <si>
    <t xml:space="preserve">T.RET.PORTA</t>
  </si>
  <si>
    <t xml:space="preserve">RETIRADA DE PORTAS E PORTAIS DE MADEIRA</t>
  </si>
  <si>
    <t xml:space="preserve">3.06</t>
  </si>
  <si>
    <t xml:space="preserve">T.RETIR.VIDRO</t>
  </si>
  <si>
    <t xml:space="preserve">RETIRADA DE VIDROS TEMPERADO</t>
  </si>
  <si>
    <t xml:space="preserve">CARGA E TRANSPORTE DE ENTULHOS</t>
  </si>
  <si>
    <t xml:space="preserve">4.01</t>
  </si>
  <si>
    <t xml:space="preserve">72897U</t>
  </si>
  <si>
    <t xml:space="preserve">CARGA MANUAL DE ENTULHO EM CAMINHAO BASCULANTE 6 M3</t>
  </si>
  <si>
    <t xml:space="preserve">M3</t>
  </si>
  <si>
    <t xml:space="preserve">4.02</t>
  </si>
  <si>
    <t xml:space="preserve">89186U</t>
  </si>
  <si>
    <t xml:space="preserve">TRANSPORTE HORIZONTAL, SACOS 30 KG, CARRINHO PLATAFORMA, 100M. AF_06/2014</t>
  </si>
  <si>
    <t xml:space="preserve">T</t>
  </si>
  <si>
    <t xml:space="preserve">4.03</t>
  </si>
  <si>
    <t xml:space="preserve">T.ENTULHO</t>
  </si>
  <si>
    <t xml:space="preserve">TRANSPORTE DE ENTULHO EM CAÇAMBA METÁLICA ESTACIONÁRIA, CAPACIDADE 5 M3, 15 DIAS, COM DESTINAÇÃO DE RESIDUOS / TAXA DE ATERRO RESIDUOS DE CONSTRUÇÃO CIVIL REGULARES</t>
  </si>
  <si>
    <t xml:space="preserve">FORROS</t>
  </si>
  <si>
    <t xml:space="preserve">5.01</t>
  </si>
  <si>
    <t xml:space="preserve">96113U</t>
  </si>
  <si>
    <t xml:space="preserve">FORRO EM PLACAS DE GESSO, PARA AMBIENTES COMERCIAIS. AF_05/2017_P</t>
  </si>
  <si>
    <t xml:space="preserve">DIVISORIAS</t>
  </si>
  <si>
    <t xml:space="preserve">6.01</t>
  </si>
  <si>
    <t xml:space="preserve">T.DIVISORIA.01</t>
  </si>
  <si>
    <t xml:space="preserve">DESMONTAGEM E RETIRADA DE DIVISORIA NAVAL, INCLUSIVE PORTAS, SEM REAPROVEITAMENTO</t>
  </si>
  <si>
    <t xml:space="preserve">6.02</t>
  </si>
  <si>
    <t xml:space="preserve">T.DIVISORIA.N1</t>
  </si>
  <si>
    <t xml:space="preserve">DIVISORIA CEGA (N1) - PAINEL MSO/COMEIA E=35MM - MONTANTE/RODAPE DUPLO ACO GALV PINTADO - PADRÃO TRT - FORNECIMENTO E INSTALAÇÃO (SERVIÇO TERCEIRIZADO)</t>
  </si>
  <si>
    <t xml:space="preserve">ALVENARIA / PAREDE EM DRYWALL</t>
  </si>
  <si>
    <t xml:space="preserve">7.01</t>
  </si>
  <si>
    <t xml:space="preserve">71623U</t>
  </si>
  <si>
    <t xml:space="preserve">CHAPIM DE CONCRETO APARENTE COM ACABAMENTO DESEMPENADO, FORMA DE COMPENSADO PLASTIFICADO (MADEIRIT) DE 14 X 10 CM, FUNDIDO NO LOCAL.</t>
  </si>
  <si>
    <t xml:space="preserve">7.02</t>
  </si>
  <si>
    <t xml:space="preserve">96358U</t>
  </si>
  <si>
    <t xml:space="preserve">PAREDE COM PLACAS DE GESSO ACARTONADO (DRYWALL), PARA USO INTERNO, COM DUAS FACES SIMPLES E ESTRUTURA METÁLICA COM GUIAS SIMPLES, SEM VÃOS. AF_06/2017_P</t>
  </si>
  <si>
    <t xml:space="preserve">REVESTIMENTOS</t>
  </si>
  <si>
    <t xml:space="preserve">8.01</t>
  </si>
  <si>
    <t xml:space="preserve">T.PEITORIL</t>
  </si>
  <si>
    <t xml:space="preserve">PEITORIL EM GRANITO</t>
  </si>
  <si>
    <t xml:space="preserve">COBERTURA</t>
  </si>
  <si>
    <t xml:space="preserve">9.01</t>
  </si>
  <si>
    <t xml:space="preserve">92580U</t>
  </si>
  <si>
    <t xml:space="preserve">TRAMA DE AÇO COMPOSTA POR TERÇAS PARA TELHADOS DE ATÉ 2 ÁGUAS PARA TELHA ONDULADA DE FIBROCIMENTO, METÁLICA, PLÁSTICA OU TERMOACÚSTICA, INCLUSO TRANSPORTE VERTICAL. AF_12/2015</t>
  </si>
  <si>
    <t xml:space="preserve">9.02</t>
  </si>
  <si>
    <t xml:space="preserve">94231U</t>
  </si>
  <si>
    <t xml:space="preserve">RUFO EM CHAPA DE AÇO GALVANIZADO NÚMERO 24, CORTE DE 25 CM, INCLUSO TRANSPORTE VERTICAL. AF_06/2016</t>
  </si>
  <si>
    <t xml:space="preserve">9.03</t>
  </si>
  <si>
    <t xml:space="preserve">T.CALHA</t>
  </si>
  <si>
    <t xml:space="preserve">CALHA EM CHAPA DE ACO FINA A QUENTE, ESPESSURA 2,25 MM</t>
  </si>
  <si>
    <t xml:space="preserve">9.04</t>
  </si>
  <si>
    <t xml:space="preserve">T.TELHA</t>
  </si>
  <si>
    <t xml:space="preserve">TELHAMENTO COM TELHA METÁLICA TERMOACÚSTICA, COM ATÉ 2 ÁGUAS, INCLUSO IÇAMENTO. (COM BASE NO 94216)</t>
  </si>
  <si>
    <t xml:space="preserve">SUBSTITUIÇÃO DO PORTÃO DE ACESSO A ESTACIONAMENTO</t>
  </si>
  <si>
    <t xml:space="preserve">10.01</t>
  </si>
  <si>
    <t xml:space="preserve">73937/3U</t>
  </si>
  <si>
    <t xml:space="preserve">COBOGO DE CONCRETO (ELEMENTO VAZADO), 7X50X50CM, ASSENTADO COM ARGAMASSA TRACO 1:3 (CIMENTO E AREIA)</t>
  </si>
  <si>
    <t xml:space="preserve">10.02</t>
  </si>
  <si>
    <t xml:space="preserve">87529U</t>
  </si>
  <si>
    <t xml:space="preserve">MASSA ÚNICA, PARA RECEBIMENTO DE PINTURA, EM ARGAMASSA TRAÇO 1:2:8, PREPARO MECÂNICO COM BETONEIRA 400L, APLICADA MANUALMENTE EM FACES INTERNAS DE PAREDES, ESPESSURA DE 20MM, COM EXECUÇÃO DE TALISCAS. AF_06/2014</t>
  </si>
  <si>
    <t xml:space="preserve">10.03</t>
  </si>
  <si>
    <t xml:space="preserve">87700U</t>
  </si>
  <si>
    <t xml:space="preserve">CONTRAPISO EM ARGAMASSA TRAÇO 1:4 (CIMENTO E AREIA), PREPARO MECÂNICO COM BETONEIRA 400 L, APLICADO EM ÁREAS SECAS SOBRE LAJE, NÃO ADERIDO, ESPESSURA 6CM. AF_06/2014</t>
  </si>
  <si>
    <t xml:space="preserve">10.04</t>
  </si>
  <si>
    <t xml:space="preserve">87894U</t>
  </si>
  <si>
    <t xml:space="preserve">CHAPISCO APLICADO EM ALVENARIA (SEM PRESENÇA DE VÃOS) E ESTRUTURAS DE CONCRETO DE FACHADA, COM COLHER DE PEDREIRO. ARGAMASSA TRAÇO 1:3 COM PREPARO EM BETONEIRA 400L. AF_06/2014</t>
  </si>
  <si>
    <t xml:space="preserve">10.05</t>
  </si>
  <si>
    <t xml:space="preserve">88423U</t>
  </si>
  <si>
    <t xml:space="preserve">APLICAÇÃO MANUAL DE PINTURA COM TINTA TEXTURIZADA ACRÍLICA EM PAREDES EXTERNAS DE CASAS, UMA COR. AF_06/2014</t>
  </si>
  <si>
    <t xml:space="preserve">10.06</t>
  </si>
  <si>
    <t xml:space="preserve">93358U</t>
  </si>
  <si>
    <t xml:space="preserve">ESCAVAÇÃO MANUAL DE VALA COM PROFUNDIDADE MENOR OU IGUAL A 1,30 M. AF_03/2016</t>
  </si>
  <si>
    <t xml:space="preserve">10.07</t>
  </si>
  <si>
    <t xml:space="preserve">94807U</t>
  </si>
  <si>
    <t xml:space="preserve">PORTA EM AÇO DE ABRIR TIPO VENEZIANA SEM GUARNIÇÃO, 87X210CM, FIXAÇÃO COM PARAFUSOS - FORNECIMENTO E INSTALAÇÃO. AF_08/2015</t>
  </si>
  <si>
    <t xml:space="preserve">10.08</t>
  </si>
  <si>
    <t xml:space="preserve">96527U</t>
  </si>
  <si>
    <t xml:space="preserve">ESCAVAÇÃO MANUAL DE VALA PARA VIGA BALDRAME, COM PREVISÃO DE FÔRMA. AF_06/2017</t>
  </si>
  <si>
    <t xml:space="preserve">10.09</t>
  </si>
  <si>
    <t xml:space="preserve">97893U</t>
  </si>
  <si>
    <t xml:space="preserve">CAIXA ENTERRADA ELÉTRICA RETANGULAR, EM ALVENARIA COM BLOCOS DE CONCRETO, FUNDO COM BRITA, DIMENSÕES INTERNAS: 0,8X0,8X0,6 M. AF_05/2018</t>
  </si>
  <si>
    <t xml:space="preserve">10.10</t>
  </si>
  <si>
    <t xml:space="preserve">98228U</t>
  </si>
  <si>
    <t xml:space="preserve">ESTACA BROCA DE CONCRETO, DIÃMETRO DE 20 CM, PROFUNDIDADE DE ATÉ 3 M, ESCAVAÇÃO MANUAL COM TRADO CONCHA, NÃO ARMADA. AF_03/2018</t>
  </si>
  <si>
    <t xml:space="preserve">10.11</t>
  </si>
  <si>
    <t xml:space="preserve">99255U</t>
  </si>
  <si>
    <t xml:space="preserve">CAIXA ENTERRADA HIDRÁULICA RETANGULAR EM ALVENARIA COM TIJOLOS CERÂMICOS MACIÇOS, DIMENSÕES INTERNAS: 0,8X0,8X0,6 M PARA REDE DE DRENAGEM. AF_05/2018</t>
  </si>
  <si>
    <t xml:space="preserve">10.12</t>
  </si>
  <si>
    <t xml:space="preserve">T.0915.3</t>
  </si>
  <si>
    <t xml:space="preserve">MOTOR ELÉTRICO PARA PORTÃO, FORNECIMENTO E INSTALAÇÃO</t>
  </si>
  <si>
    <t xml:space="preserve">10.13</t>
  </si>
  <si>
    <t xml:space="preserve">T.PORTAO</t>
  </si>
  <si>
    <t xml:space="preserve">SERVIÇO DE SUBSTITUIÇÃO COMPLETA DO PORTÃO BASCULANTE EXISTENTE NO ESTACIONAMENTO POR PORTÃO DE CORRER, INCLUI PORTÃO DE CORRER DE ATÉ 3,2M X 2,4M, RETIRADA DO EXISTENTE, DEMOLIÇÃO DE ALVENARIA LATERAL PARA EXECUÇÃO DE TRILHOS, RECOMPOSIÇÃO E CHUMBAMENTOS, PINTURA ESMALTE COM REVOLVER E FUNDO ANTICORROSIVO, MOTOR NÃO INCLUSO</t>
  </si>
  <si>
    <t xml:space="preserve">10.14</t>
  </si>
  <si>
    <t xml:space="preserve">T.RETIRADA.GRADE</t>
  </si>
  <si>
    <t xml:space="preserve">RETIRADA DE PORTÃO LATERAL EXISTENTE, PARA EXECUÇÃO DE MURO EM ALVENARIA E RECOLHA DO PORTÃO DE CORRER EM TRILHO</t>
  </si>
  <si>
    <t xml:space="preserve">PINTURA</t>
  </si>
  <si>
    <t xml:space="preserve">11.01</t>
  </si>
  <si>
    <t xml:space="preserve">6082U</t>
  </si>
  <si>
    <t xml:space="preserve">PINTURA EM VERNIZ SINTETICO BRILHANTE EM MADEIRA, TRES DEMAOS</t>
  </si>
  <si>
    <t xml:space="preserve">11.02</t>
  </si>
  <si>
    <t xml:space="preserve">74145/1U</t>
  </si>
  <si>
    <t xml:space="preserve">PINTURA ESMALTE FOSCO, DUAS DEMAOS, SOBRE SUPERFICIE METALICA, INCLUSO UMA DEMAO DE FUNDO ANTICORROSIVO. UTILIZACAO DE REVOLVER ( AR-COMPRIMIDO).</t>
  </si>
  <si>
    <t xml:space="preserve">11.03</t>
  </si>
  <si>
    <t xml:space="preserve">74245/1U</t>
  </si>
  <si>
    <t xml:space="preserve">PINTURA ACRILICA EM PISO CIMENTADO DUAS DEMAOS</t>
  </si>
  <si>
    <t xml:space="preserve">11.04</t>
  </si>
  <si>
    <t xml:space="preserve">88488U</t>
  </si>
  <si>
    <t xml:space="preserve">APLICAÇÃO MANUAL DE PINTURA COM TINTA LÁTEX ACRÍLICA EM TETO, DUAS DEMÃOS. AF_06/2014</t>
  </si>
  <si>
    <t xml:space="preserve">11.05</t>
  </si>
  <si>
    <t xml:space="preserve">88489U</t>
  </si>
  <si>
    <t xml:space="preserve">APLICAÇÃO MANUAL DE PINTURA COM TINTA LÁTEX ACRÍLICA EM PAREDES, DUAS DEMÃOS. AF_06/2014</t>
  </si>
  <si>
    <t xml:space="preserve">11.06</t>
  </si>
  <si>
    <t xml:space="preserve">88494U</t>
  </si>
  <si>
    <t xml:space="preserve">APLICAÇÃO E LIXAMENTO DE MASSA LÁTEX EM TETO, UMA DEMÃO. AF_06/2014</t>
  </si>
  <si>
    <t xml:space="preserve">11.07</t>
  </si>
  <si>
    <t xml:space="preserve">88495U</t>
  </si>
  <si>
    <t xml:space="preserve">APLICAÇÃO E LIXAMENTO DE MASSA LÁTEX EM PAREDES, UMA DEMÃO. AF_06/2014</t>
  </si>
  <si>
    <t xml:space="preserve">11.08</t>
  </si>
  <si>
    <t xml:space="preserve">T.DEMARCACAO.ACESS</t>
  </si>
  <si>
    <t xml:space="preserve">PINTURA ACRÍLICA PARA DEMARCAÇÃO DE VAGA ACESSÍVEL</t>
  </si>
  <si>
    <t xml:space="preserve">11.09</t>
  </si>
  <si>
    <t xml:space="preserve">T.PINT.AUTOM</t>
  </si>
  <si>
    <t xml:space="preserve">PINTURA AUTOMOTIVA, DUAS DEMAOS, SOBRE SUPERFICIE METALICA</t>
  </si>
  <si>
    <t xml:space="preserve">11.10</t>
  </si>
  <si>
    <t xml:space="preserve">T.PINTURA.DEMARCACAO</t>
  </si>
  <si>
    <t xml:space="preserve">PINTURA ACRILICA DE FAIXAS DE DEMARCACAO, 10 CM DE LARGURA</t>
  </si>
  <si>
    <t xml:space="preserve">11.11</t>
  </si>
  <si>
    <t xml:space="preserve">T.PROT.PERFIS</t>
  </si>
  <si>
    <t xml:space="preserve">PROTEÇÃO DE PERFIS DE ALUMINIO FACHADA COM FITA CREPE</t>
  </si>
  <si>
    <t xml:space="preserve">ESQUADRIAS</t>
  </si>
  <si>
    <t xml:space="preserve">12.01</t>
  </si>
  <si>
    <t xml:space="preserve">91012U</t>
  </si>
  <si>
    <t xml:space="preserve">PORTA DE MADEIRA PARA VERNIZ, SEMI-OCA (LEVE OU MÉDIA), 90X210CM, ESPESSURA DE 3,5CM, INCLUSO DOBRADIÇAS - FORNECIMENTO E INSTALAÇÃO. AF_08/2015</t>
  </si>
  <si>
    <t xml:space="preserve">12.02</t>
  </si>
  <si>
    <t xml:space="preserve">91294U</t>
  </si>
  <si>
    <t xml:space="preserve">ADUELA / MARCO / BATENTE PARA PORTA DE 90X210CM, FIXAÇÃO COM ARGAMASSA, PADRÃO POPULAR - FORNECIMENTO E INSTALAÇÃO. AF_08/2015_P</t>
  </si>
  <si>
    <t xml:space="preserve">12.03</t>
  </si>
  <si>
    <t xml:space="preserve">91303U</t>
  </si>
  <si>
    <t xml:space="preserve">ALIZAR / GUARNIÇÃO DE 5X1,5CM PARA PORTA DE 90X210CM FIXADO COM PREGOS, PADRÃO POPULAR - FORNECIMENTO E INSTALAÇÃO. AF_08/2015</t>
  </si>
  <si>
    <t xml:space="preserve">12.04</t>
  </si>
  <si>
    <t xml:space="preserve">94572U</t>
  </si>
  <si>
    <t xml:space="preserve">JANELA DE ALUMÍNIO DE CORRER, 3 FOLHAS, FIXAÇÃO COM PARAFUSO SOBRE CONTRAMARCO (EXCLUSIVE CONTRAMARCO), COM VIDROS, PADRONIZADA. AF_07/2016</t>
  </si>
  <si>
    <t xml:space="preserve">FERRAGENS</t>
  </si>
  <si>
    <t xml:space="preserve">13.01</t>
  </si>
  <si>
    <t xml:space="preserve">90831U</t>
  </si>
  <si>
    <t xml:space="preserve">FECHADURA DE EMBUTIR PARA PORTA DE BANHEIRO, COMPLETA, ACABAMENTO PADRÃO MÉDIO, INCLUSO EXECUÇÃO DE FURO - FORNECIMENTO E INSTALAÇÃO. AF_08/2015</t>
  </si>
  <si>
    <t xml:space="preserve">13.02</t>
  </si>
  <si>
    <t xml:space="preserve">91306U</t>
  </si>
  <si>
    <t xml:space="preserve">FECHADURA DE EMBUTIR PARA PORTAS INTERNAS, COMPLETA, ACABAMENTO PADRÃO MÉDIO, COM EXECUÇÃO DE FURO - FORNECIMENTO E INSTALAÇÃO. AF_08/2015</t>
  </si>
  <si>
    <t xml:space="preserve">REVITALIZACAO DA FACHADAS, RAMPA E ESCADARIA PRINCIPAL EXTERNA</t>
  </si>
  <si>
    <t xml:space="preserve">14.01</t>
  </si>
  <si>
    <t xml:space="preserve">73806/1U</t>
  </si>
  <si>
    <t xml:space="preserve">LIMPEZA DE SUPERFICIES COM JATO DE ALTA PRESSAO DE AR E AGUA</t>
  </si>
  <si>
    <t xml:space="preserve">14.02</t>
  </si>
  <si>
    <t xml:space="preserve">T.GRADIL</t>
  </si>
  <si>
    <t xml:space="preserve">GRADIL METÁLICO H=2,40M COM FIO DE AÇO GALVANIZADO ø4.3MMM, COM PINTURA ELETROSTÁTICA, ABERTURA DA MALHA: 200MM(A) X 50MM(L), COM POSTES METÁLICOS A CADA 2,50M, COM FUNDAÇÃO. INCLUSO FIXADORES METÁLICOS (6UN POR POSTE) E TAMPA DE PVC PARA POSTE.</t>
  </si>
  <si>
    <t xml:space="preserve">14.03</t>
  </si>
  <si>
    <t xml:space="preserve">T.GRADIL.PORTAO</t>
  </si>
  <si>
    <t xml:space="preserve">PORTÃO EM GRADIL METÁLICO H=2,40M COM FIO DE AÇO GALVANIZADO ø4.3MMM, COM PINTURA ELETROSTÁTICA, ABERTURA DA MALHA: 200MM(A) X 50MM(L), MONTANTES DE AÇO EM PINTURA ELETROSTÁTICA, INCLUSIVE TODAS AS FERRAGENS, FECHADURA E CADEADO</t>
  </si>
  <si>
    <t xml:space="preserve">14.04</t>
  </si>
  <si>
    <t xml:space="preserve">T.GRANITO.FACHADA</t>
  </si>
  <si>
    <t xml:space="preserve">PLACAS EM GRANITO APLICADAS EM FACHADA (BASEADO NO 98671)</t>
  </si>
  <si>
    <t xml:space="preserve">14.05</t>
  </si>
  <si>
    <t xml:space="preserve">T.LIMPEZA.VIDRO</t>
  </si>
  <si>
    <t xml:space="preserve">LIMPEZA E POLIMENTO DE PELE DE VIDRO DE FACHADA</t>
  </si>
  <si>
    <t xml:space="preserve">14.06</t>
  </si>
  <si>
    <t xml:space="preserve">T.MASTRO.BANDEIRA</t>
  </si>
  <si>
    <t xml:space="preserve">MASTROS PARA BANDEIRAS EM FERRO GALVANIZADO (ASSENTADOS E PINTADOS) - 03 UNIDADES (REFERENCIA: AGETOP)</t>
  </si>
  <si>
    <t xml:space="preserve">CJ</t>
  </si>
  <si>
    <t xml:space="preserve">14.07</t>
  </si>
  <si>
    <t xml:space="preserve">T.PINGADEIRA</t>
  </si>
  <si>
    <t xml:space="preserve">EXECUÇÃO DE PINGADEIRA EM REENTRANCIAS DA FACHADA, COM JUNTA PLASTICA E PERFIL ELASTOMERICO, COLADOS COM SELANTE POLIURETANO TIPO SIKAFLEX E COM MEIA CANA DE ACABAMENTO</t>
  </si>
  <si>
    <t xml:space="preserve">14.08</t>
  </si>
  <si>
    <t xml:space="preserve">T.REFORMA.LETREIRO</t>
  </si>
  <si>
    <t xml:space="preserve">REFORMA DE LETREIRO DE FACHADA TIPO CAIXA, INCLUSIVE BRASÃO, CONSIDERA RETIRADA LIMPEZA/POLIMENTO E RECOLOCAÇÃO COMPLETA</t>
  </si>
  <si>
    <t xml:space="preserve">14.09</t>
  </si>
  <si>
    <t xml:space="preserve">T.REJUNTE.FACHADA</t>
  </si>
  <si>
    <t xml:space="preserve">REJUNTAMENTO DE GRANITOS ASSENTADOS EM FACHADA COM REJUNTE EPÓXI, INCLUI REMOÇÃO MANUAL DO EXISTENTE (CIMENTICIO)</t>
  </si>
  <si>
    <t xml:space="preserve">KG</t>
  </si>
  <si>
    <t xml:space="preserve">RESTRICAO DE ACESSO À VT PELO ESTACIONAMENTO</t>
  </si>
  <si>
    <t xml:space="preserve">15.01</t>
  </si>
  <si>
    <t xml:space="preserve">15.02</t>
  </si>
  <si>
    <t xml:space="preserve">T.FECHADURA</t>
  </si>
  <si>
    <t xml:space="preserve">FECHADURA DIGITAL BIOMETRICA INTELIGENTE</t>
  </si>
  <si>
    <t xml:space="preserve">15.03</t>
  </si>
  <si>
    <t xml:space="preserve">T.PORTA.DIVISORIA</t>
  </si>
  <si>
    <t xml:space="preserve">PORTA DE DIVISORIA 90X210 CM</t>
  </si>
  <si>
    <t xml:space="preserve">ADEQUACOES PARA ATENDIMENTO ÀS EXIGENCIAS DO CBM/GO</t>
  </si>
  <si>
    <t xml:space="preserve">16.01</t>
  </si>
  <si>
    <t xml:space="preserve">72554U</t>
  </si>
  <si>
    <t xml:space="preserve">EXTINTOR DE CO2 6KG - FORNECIMENTO E INSTALACAO</t>
  </si>
  <si>
    <t xml:space="preserve">16.02</t>
  </si>
  <si>
    <t xml:space="preserve">73775/2U</t>
  </si>
  <si>
    <t xml:space="preserve">EXTINTOR INCENDIO AGUA-PRESSURIZADA 10L INCL SUPORTE PAREDE CARGA COMPLETA FORNECIMENTO E COLOCACAO</t>
  </si>
  <si>
    <t xml:space="preserve">16.03</t>
  </si>
  <si>
    <t xml:space="preserve">83635U</t>
  </si>
  <si>
    <t xml:space="preserve">EXTINTOR INCENDIO TP PO QUIMICO 6KG - FORNECIMENTO E INSTALACAO</t>
  </si>
  <si>
    <t xml:space="preserve">16.04</t>
  </si>
  <si>
    <t xml:space="preserve">T.ABRIGO.GAS</t>
  </si>
  <si>
    <t xml:space="preserve">ABRIGO PARA GÁS GLP, EM BLOCOS DE CONCRETO, COM LAJE DE CONCRETO PRE MOLDADA NA OBRA, CAPACIDADE P/ 2 VASILHAMES DE 13KG, USO PERMITIDO DE APENAS UM, DE ACORDO COM NT 28/2014 CBMGO, VENTILAÇÃO PERMANENTE, INCLUI ALVENARIA, PORTAO QUADRICULADO, REBOCO E TEXTURA ACRILICA</t>
  </si>
  <si>
    <t xml:space="preserve">16.05</t>
  </si>
  <si>
    <t xml:space="preserve">T.ELE.LUMIN.EMERG</t>
  </si>
  <si>
    <t xml:space="preserve">LUMINÁRIA DE EMERGÊNCIA 30 LEDS, FORNECIMENTO E INSTALAÇÃO</t>
  </si>
  <si>
    <t xml:space="preserve">16.06</t>
  </si>
  <si>
    <t xml:space="preserve">T.PLACA.EMERG</t>
  </si>
  <si>
    <t xml:space="preserve">PLACA DE SINALIZACAO DE EMERGENCIA EM ACRILICO ADESIVADA - FORNECIMENTO E INSTALACAO</t>
  </si>
  <si>
    <t xml:space="preserve">16.07</t>
  </si>
  <si>
    <t xml:space="preserve">T.REF.CORRIMAO</t>
  </si>
  <si>
    <t xml:space="preserve">CRIAÇÃO DE CORRIMÃO EM ESCADA INTERNA E ADEQUAÇÃO DE GUARDA CORPOS A ALTURA DE PROJETO E NORMAS DO CBMGO</t>
  </si>
  <si>
    <t xml:space="preserve">INSTALAÇÕES ELÉRICAS</t>
  </si>
  <si>
    <t xml:space="preserve">17.01</t>
  </si>
  <si>
    <t xml:space="preserve">ENTRADA DE ENERGIA</t>
  </si>
  <si>
    <t xml:space="preserve">17.01.01</t>
  </si>
  <si>
    <t xml:space="preserve">92980U</t>
  </si>
  <si>
    <t xml:space="preserve">CABO DE COBRE FLEXÍVEL ISOLADO, 10 MM², ANTI-CHAMA 0,6/1,0 KV, PARA DISTRIBUIÇÃO - FORNECIMENTO E INSTALAÇÃO. AF_12/2015</t>
  </si>
  <si>
    <t xml:space="preserve">17.01.02</t>
  </si>
  <si>
    <t xml:space="preserve">93655U</t>
  </si>
  <si>
    <t xml:space="preserve">DISJUNTOR MONOPOLAR TIPO DIN, CORRENTE NOMINAL DE 20A - FORNECIMENTO E INSTALAÇÃO. AF_04/2016</t>
  </si>
  <si>
    <t xml:space="preserve">17.01.03</t>
  </si>
  <si>
    <t xml:space="preserve">T.DISJUNTOR</t>
  </si>
  <si>
    <t xml:space="preserve">DISJUNTOR TRIPOLAR DE 60 A 100-A</t>
  </si>
  <si>
    <t xml:space="preserve">17.01.04</t>
  </si>
  <si>
    <t xml:space="preserve">T.DPS</t>
  </si>
  <si>
    <t xml:space="preserve">DISPOSITIVO DE PROTEÇÃO CONTRA SURTOS (D.P.S.) 275V DE 8 A 40KA</t>
  </si>
  <si>
    <t xml:space="preserve">17.01.05</t>
  </si>
  <si>
    <t xml:space="preserve">T.TERM.10</t>
  </si>
  <si>
    <t xml:space="preserve">TERMINAL DE PRESSAO 10 MM2</t>
  </si>
  <si>
    <t xml:space="preserve">17.01.06</t>
  </si>
  <si>
    <t xml:space="preserve">T.TERM.35</t>
  </si>
  <si>
    <t xml:space="preserve">TERMINAL DE PRESSAO 35 MM2</t>
  </si>
  <si>
    <t xml:space="preserve">17.02</t>
  </si>
  <si>
    <t xml:space="preserve">INFRAESTRUTURA REDE ESTABILIZADA E REDE COMUM (ELETROCALHAS, ELETRODUTOS E ACESSÓRIOS )</t>
  </si>
  <si>
    <t xml:space="preserve">17.02.01</t>
  </si>
  <si>
    <t xml:space="preserve">91856U</t>
  </si>
  <si>
    <t xml:space="preserve">ELETRODUTO FLEXÍVEL CORRUGADO, PVC, DN 32 MM (1"), PARA CIRCUITOS TERMINAIS, INSTALADO EM PAREDE - FORNECIMENTO E INSTALAÇÃO. AF_12/2015</t>
  </si>
  <si>
    <t xml:space="preserve">17.02.02</t>
  </si>
  <si>
    <t xml:space="preserve">T.ELET.50</t>
  </si>
  <si>
    <t xml:space="preserve">ELETRODUTO PVC FLEXÍVEL - MANGUEIRA CORRUGADA REFORÇADA - DIAM. 50MM</t>
  </si>
  <si>
    <t xml:space="preserve">17.03</t>
  </si>
  <si>
    <t xml:space="preserve">REDE ESTABILIZADA</t>
  </si>
  <si>
    <t xml:space="preserve">17.03.01</t>
  </si>
  <si>
    <t xml:space="preserve">91926U</t>
  </si>
  <si>
    <t xml:space="preserve">CABO DE COBRE FLEXÍVEL ISOLADO, 2,5 MM², ANTI-CHAMA 450/750 V, PARA CIRCUITOS TERMINAIS - FORNECIMENTO E INSTALAÇÃO. AF_12/2015</t>
  </si>
  <si>
    <t xml:space="preserve">17.03.02</t>
  </si>
  <si>
    <t xml:space="preserve">91933U</t>
  </si>
  <si>
    <t xml:space="preserve">CABO DE COBRE FLEXÍVEL ISOLADO, 10 MM², ANTI-CHAMA 0,6/1,0 KV, PARA CIRCUITOS TERMINAIS - FORNECIMENTO E INSTALAÇÃO. AF_12/2015</t>
  </si>
  <si>
    <t xml:space="preserve">17.03.03</t>
  </si>
  <si>
    <t xml:space="preserve">91992U</t>
  </si>
  <si>
    <t xml:space="preserve">TOMADA ALTA DE EMBUTIR (1 MÓDULO), 2P+T 10 A, INCLUINDO SUPORTE E PLACA - FORNECIMENTO E INSTALAÇÃO. AF_12/2015</t>
  </si>
  <si>
    <t xml:space="preserve">17.03.04</t>
  </si>
  <si>
    <t xml:space="preserve">91998U</t>
  </si>
  <si>
    <t xml:space="preserve">TOMADA BAIXA DE EMBUTIR (1 MÓDULO), 2P+T 10 A, SEM SUPORTE E SEM PLACA - FORNECIMENTO E INSTALAÇÃO. AF_12/2015</t>
  </si>
  <si>
    <t xml:space="preserve">17.03.05</t>
  </si>
  <si>
    <t xml:space="preserve">92008U</t>
  </si>
  <si>
    <t xml:space="preserve">TOMADA BAIXA DE EMBUTIR (2 MÓDULOS), 2P+T 10 A, INCLUINDO SUPORTE E PLACA - FORNECIMENTO E INSTALAÇÃO. AF_12/2015</t>
  </si>
  <si>
    <t xml:space="preserve">17.03.06</t>
  </si>
  <si>
    <t xml:space="preserve">17.03.07</t>
  </si>
  <si>
    <t xml:space="preserve">93659U</t>
  </si>
  <si>
    <t xml:space="preserve">DISJUNTOR MONOPOLAR TIPO DIN, CORRENTE NOMINAL DE 50A - FORNECIMENTO E INSTALAÇÃO. AF_04/2016</t>
  </si>
  <si>
    <t xml:space="preserve">17.03.08</t>
  </si>
  <si>
    <t xml:space="preserve">T.BARRA.COBRE</t>
  </si>
  <si>
    <t xml:space="preserve">BARRA DE COBRE 1" X 1/8"</t>
  </si>
  <si>
    <t xml:space="preserve">17.03.09</t>
  </si>
  <si>
    <t xml:space="preserve">T.BARRAMENTO</t>
  </si>
  <si>
    <t xml:space="preserve">BARRAMENTO TRIPOLAR 12 POLOS</t>
  </si>
  <si>
    <t xml:space="preserve">17.03.10</t>
  </si>
  <si>
    <t xml:space="preserve">T.CABO.PP</t>
  </si>
  <si>
    <t xml:space="preserve">CABO ISOLADO PP 3 X 2,5 MM2</t>
  </si>
  <si>
    <t xml:space="preserve">17.03.11</t>
  </si>
  <si>
    <t xml:space="preserve">T.CANALETA</t>
  </si>
  <si>
    <t xml:space="preserve">CANALETA 50x80 MM</t>
  </si>
  <si>
    <t xml:space="preserve">17.03.12</t>
  </si>
  <si>
    <t xml:space="preserve">T.CX.MET.01</t>
  </si>
  <si>
    <t xml:space="preserve">CAIXA METÁLICA DE SOBREPOR 60x60 CM</t>
  </si>
  <si>
    <t xml:space="preserve">17.03.13</t>
  </si>
  <si>
    <t xml:space="preserve">T.ISOLADOR.02</t>
  </si>
  <si>
    <t xml:space="preserve">ISOLADOR EPOXI 30X30</t>
  </si>
  <si>
    <t xml:space="preserve">17.03.14</t>
  </si>
  <si>
    <t xml:space="preserve">T.PARAF.BICROM</t>
  </si>
  <si>
    <t xml:space="preserve">PARAFUSO BICROMATIZADO PHILIPS CABECA PANELA M4x15</t>
  </si>
  <si>
    <t xml:space="preserve">17.03.15</t>
  </si>
  <si>
    <t xml:space="preserve">T.PINO</t>
  </si>
  <si>
    <t xml:space="preserve">PINO MACHO 2P+T – 10A</t>
  </si>
  <si>
    <t xml:space="preserve">17.03.16</t>
  </si>
  <si>
    <t xml:space="preserve">T.TERM.2.5</t>
  </si>
  <si>
    <t xml:space="preserve">TERMINAL DE PRESSAO 2,5 MM2</t>
  </si>
  <si>
    <t xml:space="preserve">17.03.17</t>
  </si>
  <si>
    <t xml:space="preserve">T.TERM.CONEXAO</t>
  </si>
  <si>
    <t xml:space="preserve">TERMINAL CONEXAO PINO CURTO TCC25</t>
  </si>
  <si>
    <t xml:space="preserve">17.03.18</t>
  </si>
  <si>
    <t xml:space="preserve">T.TRILHO</t>
  </si>
  <si>
    <t xml:space="preserve">TRILHO OU SUPORTE PARA BORNE TERMINAL</t>
  </si>
  <si>
    <t xml:space="preserve">17.04</t>
  </si>
  <si>
    <t xml:space="preserve">REDE COMUM (ILUMINAÇÃO/TOMADAS/AR CONDICIONADO)</t>
  </si>
  <si>
    <t xml:space="preserve">17.04.01</t>
  </si>
  <si>
    <t xml:space="preserve">17.04.02</t>
  </si>
  <si>
    <t xml:space="preserve">91928U</t>
  </si>
  <si>
    <t xml:space="preserve">CABO DE COBRE FLEXÍVEL ISOLADO, 4 MM², ANTI-CHAMA 450/750 V, PARA CIRCUITOS TERMINAIS - FORNECIMENTO E INSTALAÇÃO. AF_12/2015</t>
  </si>
  <si>
    <t xml:space="preserve">17.04.03</t>
  </si>
  <si>
    <t xml:space="preserve">17.04.04</t>
  </si>
  <si>
    <t xml:space="preserve">91953U</t>
  </si>
  <si>
    <t xml:space="preserve">INTERRUPTOR SIMPLES (1 MÓDULO), 10A/250V, INCLUINDO SUPORTE E PLACA - FORNECIMENTO E INSTALAÇÃO. AF_12/2015</t>
  </si>
  <si>
    <t xml:space="preserve">17.04.05</t>
  </si>
  <si>
    <t xml:space="preserve">91955U</t>
  </si>
  <si>
    <t xml:space="preserve">INTERRUPTOR PARALELO (1 MÓDULO), 10A/250V, INCLUINDO SUPORTE E PLACA - FORNECIMENTO E INSTALAÇÃO. AF_12/2015</t>
  </si>
  <si>
    <t xml:space="preserve">17.04.06</t>
  </si>
  <si>
    <t xml:space="preserve">91961U</t>
  </si>
  <si>
    <t xml:space="preserve">INTERRUPTOR PARALELO (2 MÓDULOS), 10A/250V, INCLUINDO SUPORTE E PLACA - FORNECIMENTO E INSTALAÇÃO. AF_12/2015</t>
  </si>
  <si>
    <t xml:space="preserve">17.04.07</t>
  </si>
  <si>
    <t xml:space="preserve">91967U</t>
  </si>
  <si>
    <t xml:space="preserve">INTERRUPTOR SIMPLES (3 MÓDULOS), 10A/250V, INCLUINDO SUPORTE E PLACA - FORNECIMENTO E INSTALAÇÃO. AF_12/2015</t>
  </si>
  <si>
    <t xml:space="preserve">17.04.08</t>
  </si>
  <si>
    <t xml:space="preserve">91993U</t>
  </si>
  <si>
    <t xml:space="preserve">TOMADA ALTA DE EMBUTIR (1 MÓDULO), 2P+T 20 A, INCLUINDO SUPORTE E PLACA - FORNECIMENTO E INSTALAÇÃO. AF_12/2015</t>
  </si>
  <si>
    <t xml:space="preserve">17.04.09</t>
  </si>
  <si>
    <t xml:space="preserve">92004U</t>
  </si>
  <si>
    <t xml:space="preserve">TOMADA MÉDIA DE EMBUTIR (2 MÓDULOS), 2P+T 10 A, INCLUINDO SUPORTE E PLACA - FORNECIMENTO E INSTALAÇÃO. AF_12/2015</t>
  </si>
  <si>
    <t xml:space="preserve">17.04.10</t>
  </si>
  <si>
    <t xml:space="preserve">17.04.11</t>
  </si>
  <si>
    <t xml:space="preserve">92023U</t>
  </si>
  <si>
    <t xml:space="preserve">INTERRUPTOR SIMPLES (1 MÓDULO) COM 1 TOMADA DE EMBUTIR 2P+T 10 A, INCLUINDO SUPORTE E PLACA - FORNECIMENTO E INSTALAÇÃO. AF_12/2015</t>
  </si>
  <si>
    <t xml:space="preserve">17.04.12</t>
  </si>
  <si>
    <t xml:space="preserve">93043U</t>
  </si>
  <si>
    <t xml:space="preserve">LÂMPADA LED 10 W BIVOLT BRANCA, FORMATO TRADICIONAL (BASE E27) - FORNECIMENTO E INSTALAÇÃO</t>
  </si>
  <si>
    <t xml:space="preserve">17.04.13</t>
  </si>
  <si>
    <t xml:space="preserve">17.04.14</t>
  </si>
  <si>
    <t xml:space="preserve">93656U</t>
  </si>
  <si>
    <t xml:space="preserve">DISJUNTOR MONOPOLAR TIPO DIN, CORRENTE NOMINAL DE 25A - FORNECIMENTO E INSTALAÇÃO. AF_04/2016</t>
  </si>
  <si>
    <t xml:space="preserve">17.04.15</t>
  </si>
  <si>
    <t xml:space="preserve">93657U</t>
  </si>
  <si>
    <t xml:space="preserve">DISJUNTOR MONOPOLAR TIPO DIN, CORRENTE NOMINAL DE 32A - FORNECIMENTO E INSTALAÇÃO. AF_04/2016</t>
  </si>
  <si>
    <t xml:space="preserve">17.04.16</t>
  </si>
  <si>
    <t xml:space="preserve">17.04.17</t>
  </si>
  <si>
    <t xml:space="preserve">93669U</t>
  </si>
  <si>
    <t xml:space="preserve">DISJUNTOR TRIPOLAR TIPO DIN, CORRENTE NOMINAL DE 20A - FORNECIMENTO E INSTALAÇÃO. AF_04/2016</t>
  </si>
  <si>
    <t xml:space="preserve">17.04.18</t>
  </si>
  <si>
    <t xml:space="preserve">93671U</t>
  </si>
  <si>
    <t xml:space="preserve">DISJUNTOR TRIPOLAR TIPO DIN, CORRENTE NOMINAL DE 32A - FORNECIMENTO E INSTALAÇÃO. AF_04/2016</t>
  </si>
  <si>
    <t xml:space="preserve">17.04.19</t>
  </si>
  <si>
    <t xml:space="preserve">93672U</t>
  </si>
  <si>
    <t xml:space="preserve">DISJUNTOR TRIPOLAR TIPO DIN, CORRENTE NOMINAL DE 40A - FORNECIMENTO E INSTALAÇÃO. AF_04/2016</t>
  </si>
  <si>
    <t xml:space="preserve">17.04.20</t>
  </si>
  <si>
    <t xml:space="preserve">93673U</t>
  </si>
  <si>
    <t xml:space="preserve">DISJUNTOR TRIPOLAR TIPO DIN, CORRENTE NOMINAL DE 50A - FORNECIMENTO E INSTALAÇÃO. AF_04/2016</t>
  </si>
  <si>
    <t xml:space="preserve">17.04.21</t>
  </si>
  <si>
    <t xml:space="preserve">97598U</t>
  </si>
  <si>
    <t xml:space="preserve">SENSOR DE PRESENÇA SEM FOTOCÉLULA, FIXAÇÃO EM TETO - FORNECIMENTO E INSTALAÇÃO. AF_11/2017</t>
  </si>
  <si>
    <t xml:space="preserve">17.04.22</t>
  </si>
  <si>
    <t xml:space="preserve">17.04.23</t>
  </si>
  <si>
    <t xml:space="preserve">17.04.24</t>
  </si>
  <si>
    <t xml:space="preserve">17.04.25</t>
  </si>
  <si>
    <t xml:space="preserve">17.04.26</t>
  </si>
  <si>
    <t xml:space="preserve">T.CX.MET.02</t>
  </si>
  <si>
    <t xml:space="preserve">CAIXA METÁLICA DE SOBREPOR 100X100 CM</t>
  </si>
  <si>
    <t xml:space="preserve">17.04.27</t>
  </si>
  <si>
    <t xml:space="preserve">T.CX.MET.03</t>
  </si>
  <si>
    <t xml:space="preserve">CAIXA METÁLICA DE SOBREPOR 100X50 CM</t>
  </si>
  <si>
    <t xml:space="preserve">17.04.28</t>
  </si>
  <si>
    <t xml:space="preserve">T.DR</t>
  </si>
  <si>
    <t xml:space="preserve">INTERRUPTOR DIFERENCIAL RESIDUAL (D.R.) BIPOLAR DE 25A-30mA</t>
  </si>
  <si>
    <t xml:space="preserve">17.04.29</t>
  </si>
  <si>
    <t xml:space="preserve">T.ESPELHO.TOM</t>
  </si>
  <si>
    <t xml:space="preserve">ESPELHO / PLACA CEGA 4" X 2", PARA INSTALACAO DE TOMADAS E INTERRUPTORES</t>
  </si>
  <si>
    <t xml:space="preserve">17.04.30</t>
  </si>
  <si>
    <t xml:space="preserve">17.04.31</t>
  </si>
  <si>
    <t xml:space="preserve">T.ISOLADOR.03</t>
  </si>
  <si>
    <t xml:space="preserve">ISOLADOR EPOXI 50X40 MM</t>
  </si>
  <si>
    <t xml:space="preserve">17.04.32</t>
  </si>
  <si>
    <t xml:space="preserve">T.LAMPADA.10W</t>
  </si>
  <si>
    <t xml:space="preserve">LAMPADA LED TUBULAR BIVOLT 9/10 W, BASE G13</t>
  </si>
  <si>
    <t xml:space="preserve">17.04.33</t>
  </si>
  <si>
    <t xml:space="preserve">T.LAMPADA.20W</t>
  </si>
  <si>
    <t xml:space="preserve">LAMPADA LED TUBULAR BIVOLT 18/20 W, BASE G13</t>
  </si>
  <si>
    <t xml:space="preserve">17.04.34</t>
  </si>
  <si>
    <t xml:space="preserve">17.04.35</t>
  </si>
  <si>
    <t xml:space="preserve">17.04.36</t>
  </si>
  <si>
    <t xml:space="preserve">T.TERM.PRESSAO</t>
  </si>
  <si>
    <t xml:space="preserve">TERMINAL METALICO A PRESSAO PARA 1 CABO DE 6 A 10 MM2 - FORNECIMENTO E INSTALACAO</t>
  </si>
  <si>
    <t xml:space="preserve">17.04.37</t>
  </si>
  <si>
    <t xml:space="preserve">T.TERMINAL.01</t>
  </si>
  <si>
    <t xml:space="preserve">TERMINAL DE PRESSÃO DE 2,5 MM2</t>
  </si>
  <si>
    <t xml:space="preserve">17.04.38</t>
  </si>
  <si>
    <t xml:space="preserve">T.TERMINAL.02</t>
  </si>
  <si>
    <t xml:space="preserve">TERMINAL DE PRESSÃO DE 4,0 MM2</t>
  </si>
  <si>
    <t xml:space="preserve">17.04.39</t>
  </si>
  <si>
    <t xml:space="preserve">17.05</t>
  </si>
  <si>
    <t xml:space="preserve">SPDA E ATERRAMENTO</t>
  </si>
  <si>
    <t xml:space="preserve">17.05.01</t>
  </si>
  <si>
    <t xml:space="preserve">T.EXE.SPDA</t>
  </si>
  <si>
    <t xml:space="preserve">PROJETO E EXECUCAO DE SISTEMA DE SPDA E ATERRAMENTO</t>
  </si>
  <si>
    <t xml:space="preserve">17.05.02</t>
  </si>
  <si>
    <t xml:space="preserve">T.LAUDO.ELE</t>
  </si>
  <si>
    <t xml:space="preserve">LAUDO TECNICO DE INSPECAO PARA INSTALACOES ELETRICAS DE BAIXA TENSAO, SPDA E ATERRAMENTO</t>
  </si>
  <si>
    <t xml:space="preserve">17.05.03</t>
  </si>
  <si>
    <t xml:space="preserve">T.TAXAS.ART.01</t>
  </si>
  <si>
    <t xml:space="preserve">ANOTAÇÃO/REGISTRO DE RESPONSABILIDADE TÉCNICA (ART OU RRT) - FAIXA 1</t>
  </si>
  <si>
    <t xml:space="preserve">17.06</t>
  </si>
  <si>
    <t xml:space="preserve">REDE ESTRUTURADA</t>
  </si>
  <si>
    <t xml:space="preserve">17.06.01</t>
  </si>
  <si>
    <t xml:space="preserve">T.CABO UTP CAT6</t>
  </si>
  <si>
    <t xml:space="preserve">CABO DE PAR TRANÇADO UTP, 4 PARES, CAT. 6</t>
  </si>
  <si>
    <t xml:space="preserve">M </t>
  </si>
  <si>
    <t xml:space="preserve">17.06.02</t>
  </si>
  <si>
    <t xml:space="preserve">T.ESP.BAQ.02</t>
  </si>
  <si>
    <t xml:space="preserve">ESPELHO BAQUELITE 4" X 2" 2 FUROS RJ - 45</t>
  </si>
  <si>
    <t xml:space="preserve">17.06.03</t>
  </si>
  <si>
    <t xml:space="preserve">T.PATCH 1.5M</t>
  </si>
  <si>
    <t xml:space="preserve">PATCH CORD, CAT. 6, EXTENSÃO 1,5M</t>
  </si>
  <si>
    <t xml:space="preserve">17.06.04</t>
  </si>
  <si>
    <t xml:space="preserve">T.PATCH 2.5M</t>
  </si>
  <si>
    <t xml:space="preserve">PATCH CORD, CAT. 6, EXTENSÃO 2,5M</t>
  </si>
  <si>
    <t xml:space="preserve">17.06.05</t>
  </si>
  <si>
    <t xml:space="preserve">T.TOMADA.LOG</t>
  </si>
  <si>
    <t xml:space="preserve">TOMADA LOGICA RJ-45 TIPO KEYSTONE JACK, CAT. 6</t>
  </si>
  <si>
    <t xml:space="preserve">INSTALACOES HIDRAULICAS</t>
  </si>
  <si>
    <t xml:space="preserve">18.01</t>
  </si>
  <si>
    <t xml:space="preserve">T.HID.ACABAMENTO</t>
  </si>
  <si>
    <t xml:space="preserve">ACABAMENTO CROMADO HYDRA REF 4900 PARA VALVULA DE DESCARGA - FORNECIMENTO E INSTALAÇÃO</t>
  </si>
  <si>
    <t xml:space="preserve">18.02</t>
  </si>
  <si>
    <t xml:space="preserve">T.HID.REPARO</t>
  </si>
  <si>
    <t xml:space="preserve">TROCA DE REPARO DE VALVULA DE DESCARGA PADRÃO DECA OU DOCOL, COM FORNECIMENTO</t>
  </si>
  <si>
    <t xml:space="preserve">18.03</t>
  </si>
  <si>
    <t xml:space="preserve">T.TORNEIRA.JARDIM</t>
  </si>
  <si>
    <t xml:space="preserve">RELOCAÇÃO DE TORNEIRA DE JARDIM PARA ÁREA INTERNA AO GRADIL, INCLUI ESCAVAÇÃO, REATERRO, TUBULAÇÃO E TORNEIRA DE JARDIM CROMADA, COM BASE EM CONCRETO</t>
  </si>
  <si>
    <t xml:space="preserve">LOUCAS E METAIS</t>
  </si>
  <si>
    <t xml:space="preserve">19.01</t>
  </si>
  <si>
    <t xml:space="preserve">T.DUCHA.HIG</t>
  </si>
  <si>
    <t xml:space="preserve">DUCHA HIGIENICA PLASTICA COM REGISTRO METALICO 1/2 - FORNECIMENTO E INSTALACAO</t>
  </si>
  <si>
    <t xml:space="preserve">19.02</t>
  </si>
  <si>
    <t xml:space="preserve">T.TORNEIRA</t>
  </si>
  <si>
    <t xml:space="preserve">TORNEIRA CROMADA DE MESA PARA LAVATORIO TEMPORIZADA</t>
  </si>
  <si>
    <t xml:space="preserve">SERVICOS DIVERSOS</t>
  </si>
  <si>
    <t xml:space="preserve">20.01</t>
  </si>
  <si>
    <t xml:space="preserve">74194/1U</t>
  </si>
  <si>
    <t xml:space="preserve">ESCADA TIPO MARINHEIRO EM TUBO ACO GALVANIZADO 1 1/2" 5 DEGRAUS</t>
  </si>
  <si>
    <t xml:space="preserve">20.02</t>
  </si>
  <si>
    <t xml:space="preserve">T.ARQUIVO</t>
  </si>
  <si>
    <t xml:space="preserve">TRANSFERÊNCIA (DESMONTAGEM E MONTAGEM) DE MODULOS DE ARQUIVO DESLIZANTE, INCLUSIVE TRANSPORTE DE CATALÃO-GO PARA GOIÂNIA - GO, REF. ACECO 1000, 8 MODULOS DESLIZANTES, UM TERMINAL DESLIZANTE E 1 TERMINAL FIXO</t>
  </si>
  <si>
    <t xml:space="preserve">20.03</t>
  </si>
  <si>
    <t xml:space="preserve">T.INSTALAÇÃO.ARCOND</t>
  </si>
  <si>
    <t xml:space="preserve">INSTALAÇÃO COMPLETA DE AR CONDICIONADO COM REDE ATE 15 METROS, INCLUSO TODAS AS FERRAMENTAS, MATERIAIS E ACESSÓRIOS PARA EXECUÇÃO E REVESTIMENTO DE LINHA FRIGORÍGENA, CIRCUITOS ELÉTRICOS E LINHA DE DRENO</t>
  </si>
  <si>
    <t xml:space="preserve">20.04</t>
  </si>
  <si>
    <t xml:space="preserve">T.PROT.TORN</t>
  </si>
  <si>
    <t xml:space="preserve">GRADE DE PROTECAO PARA TORNEIRA DE JARDIM</t>
  </si>
  <si>
    <t xml:space="preserve">20.05</t>
  </si>
  <si>
    <t xml:space="preserve">T.REMAN.AC</t>
  </si>
  <si>
    <t xml:space="preserve">REMANEJAMENTO DE AR CONDICIONADO</t>
  </si>
  <si>
    <t xml:space="preserve">20.06</t>
  </si>
  <si>
    <t xml:space="preserve">T.REV.ESQ.VID</t>
  </si>
  <si>
    <t xml:space="preserve">REVISÃO DE ESQUADRIA DE VIDRO (PORTAS E JANELAS FIXAS OU MÓVEIS) COMUM OU TEMPERADO, COM REFIXAÇÃO E REAPERTOS, REMOÇÃO MECÂNICA E REAPLICAÇÃO DE SILICONE EM GUIAS E MONTANTES PARA IMPERMEABILIZAÇÃO, CONSIDERA EVENTUAL SUBSTITUIÇÃO DE FERRAGENS LINHA SIMILAR A EXISTENTE, ATÉ 6 M²/UNIDADE</t>
  </si>
  <si>
    <t xml:space="preserve">20.07</t>
  </si>
  <si>
    <t xml:space="preserve">T.TANQUE</t>
  </si>
  <si>
    <t xml:space="preserve">DEMOLIÇÃO DE TANQUE EXISTENTE E EXECUÇÃO DE BANCADA EM GRANITO COM TANQUE DE LOUÇA EMBUTIDO, INCLUSIVE RODAMÃO E SAIA DE 10CM, ASSENTAMENTO DE REVESTIMENTO CERAMICO NAS PAREDES, TORNEIRA CROMADA PARA TANQUE, SIFÃO E REVISÃO HIDRÁULICA</t>
  </si>
  <si>
    <t xml:space="preserve">20.08</t>
  </si>
  <si>
    <t xml:space="preserve">T.TRAT.TRINCA</t>
  </si>
  <si>
    <t xml:space="preserve">TRATAMENTO DE TRINCAS COM SELANTE PU, ATÉ 2X2CM, INCLUI ABERTURA, PREPARAÇÃO E LIMPEZA</t>
  </si>
  <si>
    <t xml:space="preserve">20.09</t>
  </si>
  <si>
    <t xml:space="preserve">T.TRINCA</t>
  </si>
  <si>
    <t xml:space="preserve">REPARO EM TRINCAS EM ALVENARIA COM SELANTE ACRILICO E TELA DE POLIESTER</t>
  </si>
  <si>
    <t xml:space="preserve">SERVIÇOS EXTERNOS</t>
  </si>
  <si>
    <t xml:space="preserve">21.01</t>
  </si>
  <si>
    <t xml:space="preserve">73948/15U</t>
  </si>
  <si>
    <t xml:space="preserve">LIMPEZA PISO MARMORITE/GRANILITE</t>
  </si>
  <si>
    <t xml:space="preserve">21.02</t>
  </si>
  <si>
    <t xml:space="preserve">83693U</t>
  </si>
  <si>
    <t xml:space="preserve">CAIACAO EM MEIO FIO</t>
  </si>
  <si>
    <t xml:space="preserve">21.03</t>
  </si>
  <si>
    <t xml:space="preserve">98504U</t>
  </si>
  <si>
    <t xml:space="preserve">PLANTIO DE GRAMA EM PLACAS. AF_05/2018</t>
  </si>
  <si>
    <t xml:space="preserve">21.04</t>
  </si>
  <si>
    <t xml:space="preserve">98509U</t>
  </si>
  <si>
    <t xml:space="preserve">PLANTIO DE ARBUSTO OU CERCA VIVA. AF_05/2018</t>
  </si>
  <si>
    <t xml:space="preserve">21.05</t>
  </si>
  <si>
    <t xml:space="preserve">T.PINT.EXTERNA</t>
  </si>
  <si>
    <t xml:space="preserve">PINTURA ACRILICA COM TINTA PARA PISO, DUAS DEMAOS (BASE 74245/1), EM ELEMENTOS BAIXOS EXTERNOS</t>
  </si>
  <si>
    <t xml:space="preserve">21.06</t>
  </si>
  <si>
    <t xml:space="preserve">T.PISO.PEDRA</t>
  </si>
  <si>
    <t xml:space="preserve">RECOMPOSIÇÃO DE PISO EM PEDRA (BASE 73921/2)</t>
  </si>
  <si>
    <t xml:space="preserve">21.07</t>
  </si>
  <si>
    <t xml:space="preserve">T.RASP.MASSA</t>
  </si>
  <si>
    <t xml:space="preserve">REMOÇÃO, RASPAGEM E LAVAGEM SUPERFICIAL DE ALVENARIAS BAIXAS EXTERNAS, PARA REMOÇÃO DE MOFO E PREPARAÇÃO PARA PINTURA</t>
  </si>
  <si>
    <t xml:space="preserve">SERVICOS FINAIS</t>
  </si>
  <si>
    <t xml:space="preserve">22.01</t>
  </si>
  <si>
    <t xml:space="preserve">PLACA DE INAUGURACAO METALICA, *40* CM X *60* CM</t>
  </si>
  <si>
    <t xml:space="preserve">22.02</t>
  </si>
  <si>
    <t xml:space="preserve">T.02005/1</t>
  </si>
  <si>
    <t xml:space="preserve">EXECUÇÃO DE COMO CONSTRUÍDO ("AS BUILT") - INCLUI MATERIAL E MÃO DE OBRA</t>
  </si>
  <si>
    <t xml:space="preserve">H</t>
  </si>
  <si>
    <t xml:space="preserve">22.03</t>
  </si>
  <si>
    <t xml:space="preserve">T.PLACA.SINALIZ</t>
  </si>
  <si>
    <t xml:space="preserve">PLACAS DE SINALIZAÇÃO PADRÃO TRT, EM ACRILICO, ADESIVADAS, CONFORME PROJETO, INCLUI PERFIS DE FIXAÇÃO E INDICAÇÕES EM BRAILE, CONFORME O CASO</t>
  </si>
  <si>
    <t xml:space="preserve">22.04</t>
  </si>
  <si>
    <t xml:space="preserve">T.LIMPEZA</t>
  </si>
  <si>
    <t xml:space="preserve">LIMPEZA FINAL DE OBRA</t>
  </si>
  <si>
    <t xml:space="preserve">TOTAL SEM BDI</t>
  </si>
  <si>
    <t xml:space="preserve">TOTAIS</t>
  </si>
  <si>
    <t xml:space="preserve">TOTAL GERAL SEM BDI</t>
  </si>
  <si>
    <t xml:space="preserve">PERCENTUAIS DE BDI</t>
  </si>
  <si>
    <t xml:space="preserve">BDI</t>
  </si>
  <si>
    <t xml:space="preserve">TOTAIS COM BDI</t>
  </si>
  <si>
    <t xml:space="preserve">&lt;---- BDI SE FOSSE UNIFORMEMENTE APLICADO</t>
  </si>
  <si>
    <t xml:space="preserve">R$/m2</t>
  </si>
  <si>
    <t xml:space="preserve">PODER JUDICIÁRIO DA UNIÃO
TRIBUNAL REGIONAL DO TRABALHO DA 18ª REGIÃO</t>
  </si>
  <si>
    <t xml:space="preserve">CRONOGRAMA FÍSICO-FINANCEIRO DESONERADO</t>
  </si>
  <si>
    <t xml:space="preserve">MEDIÇÃO DIRETA</t>
  </si>
  <si>
    <t xml:space="preserve">ITENS INDIRETOS</t>
  </si>
  <si>
    <t xml:space="preserve">ETAPAS
(para descrição completa, ver orçamento sintético)</t>
  </si>
  <si>
    <t xml:space="preserve">MEDIÇÕES / SUBETAPAS</t>
  </si>
  <si>
    <t xml:space="preserve">1ª MED</t>
  </si>
  <si>
    <t xml:space="preserve">2ª MED</t>
  </si>
  <si>
    <t xml:space="preserve">3ª MED</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</si>
  <si>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</si>
  <si>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</si>
  <si>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</si>
  <si>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</si>
  <si>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</si>
  <si>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</si>
  <si>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</si>
  <si>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</si>
  <si>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01.00</t>
  </si>
  <si>
    <t xml:space="preserve">LUVA RASPA DE COURO, CANO CURTO (PUNHO *7* CM)</t>
  </si>
  <si>
    <t xml:space="preserve">PAR</t>
  </si>
  <si>
    <t xml:space="preserve">BOTA DE SEGURANCA COM BIQUEIRA DE ACO E COLARINHO ACOLCHOADO</t>
  </si>
  <si>
    <t xml:space="preserve">RESPIRADOR DESCARTAVEL SEM VALVULA DE EXALACAO, PFF 1</t>
  </si>
  <si>
    <t xml:space="preserve">PROTETOR SOLAR FPS 30, EMBALAGEM 2 LITROS</t>
  </si>
  <si>
    <t xml:space="preserve">TRAVA-QUEDAS EM ACO PARA CORDA DE 12 MM, EXTENSOR DE 25 X 300 MM, COM MOSQUETAO TIPO GANCHO TRAVA DUPLA</t>
  </si>
  <si>
    <t xml:space="preserve">AVENTAL DE SEGURANCA DE RASPA DE COURO 1,00 X 0,60 M</t>
  </si>
  <si>
    <t xml:space="preserve">TALABARTE DE SEGURANCA, 2 MOSQUETOES TRAVA DUPLA *53* MM DE ABERTURA, COM ABSORVEDOR DE ENERGIA</t>
  </si>
  <si>
    <t xml:space="preserve">ENGENHEIRO CIVIL DE OBRA JUNIOR (MENSALISTA)</t>
  </si>
  <si>
    <t xml:space="preserve">M.O.</t>
  </si>
  <si>
    <t xml:space="preserve">EXAMES - MENSALISTA (COLETADO CAIXA)</t>
  </si>
  <si>
    <t xml:space="preserve">SEGURO - MENSALISTA (COLETADO CAIXA)</t>
  </si>
  <si>
    <t xml:space="preserve">ENCARREGADO GERAL DE OBRAS (MENSALISTA)</t>
  </si>
  <si>
    <t xml:space="preserve">TRANSPORTE - MENSALISTA (COLETADO CAIXA)</t>
  </si>
  <si>
    <t xml:space="preserve">ALIMENTACAO - MENSALISTA (COLETADO CAIXA)</t>
  </si>
  <si>
    <t xml:space="preserve">PESQUISA.1509.22</t>
  </si>
  <si>
    <t xml:space="preserve">LIVRO DIÁRIO DE OBRAS / LIVRO DE ORDEM TAMANHO OFÍCIO 33 X 3 VIAS, CARBONADO</t>
  </si>
  <si>
    <t xml:space="preserve">PESQUISA.1905.05</t>
  </si>
  <si>
    <t xml:space="preserve">ANOTAÇÃO/REGISTRO DE RESPONSABILIDADE TÉCNICA (ART OU RRT) - REF. CREA SERVIÇOS ACIMA DE 15.000,00</t>
  </si>
  <si>
    <t xml:space="preserve">02.00</t>
  </si>
  <si>
    <t xml:space="preserve">BALDE PLASTICO CAPACIDADE *10* L</t>
  </si>
  <si>
    <t xml:space="preserve">BETONEIRA CAPACIDADE NOMINAL 400 L, CAPACIDADE DE MISTURA 280 L, MOTOR ELETRICO TRIFASICO 220/380 V POTENCIA 2 CV, SEM CARREGADOR</t>
  </si>
  <si>
    <t xml:space="preserve">ESMERILHADEIRA ANGULAR ELETRICA, DIAMETRO DO DISCO 7 (180 MM), ROTACAO 8500 RPM, POTENCIA 2400 W</t>
  </si>
  <si>
    <t xml:space="preserve">CARPINTEIRO DE FORMAS</t>
  </si>
  <si>
    <t xml:space="preserve">FITA CREPE ROLO DE 25 MM X 50 M</t>
  </si>
  <si>
    <t xml:space="preserve">CIMENTO PORTLAND COMPOSTO CP II-32</t>
  </si>
  <si>
    <t xml:space="preserve">REDUTOR TIPO THINNER PARA ACABAMENTO</t>
  </si>
  <si>
    <t xml:space="preserve">L</t>
  </si>
  <si>
    <t xml:space="preserve">ENERGIA ELETRICA ATE 2000 KWH INDUSTRIAL, SEM DEMANDA</t>
  </si>
  <si>
    <t xml:space="preserve">KW/H</t>
  </si>
  <si>
    <t xml:space="preserve">CARRINHO DE MAO DE ACO CAPACIDADE 50 A 60 L, PNEU COM CAMARA</t>
  </si>
  <si>
    <t xml:space="preserve">AREIA MEDIA - POSTO JAZIDA/FORNECEDOR (RETIRADO NA JAZIDA, SEM TRANSPORTE)</t>
  </si>
  <si>
    <t xml:space="preserve">ALIMENTACAO - HORISTA (COLETADO CAIXA)</t>
  </si>
  <si>
    <t xml:space="preserve">TRANSPORTE - HORISTA (COLETADO CAIXA)</t>
  </si>
  <si>
    <t xml:space="preserve">EXAMES - HORISTA (COLETADO CAIXA)</t>
  </si>
  <si>
    <t xml:space="preserve">SEGURO - HORISTA (COLETADO CAIXA)</t>
  </si>
  <si>
    <t xml:space="preserve">OPERADOR DE BETONEIRA ESTACIONARIA/MISTURADOR</t>
  </si>
  <si>
    <t xml:space="preserve">LINHA DE PEDREIRO LISA 100 M</t>
  </si>
  <si>
    <t xml:space="preserve">ROLO DE LA DE CARNEIRO 23 CM (SEM CABO)</t>
  </si>
  <si>
    <t xml:space="preserve">ROLO DE ESPUMA POLIESTER 23 CM (SEM CABO)</t>
  </si>
  <si>
    <t xml:space="preserve">SELADOR HORIZONTAL PARA FITA DE ACO 1 "</t>
  </si>
  <si>
    <t xml:space="preserve">BOLSA DE LONA PARA FERRAMENTAS *50 X 35 X 25* CM</t>
  </si>
  <si>
    <t xml:space="preserve">INVERSOR DE SOLDA MONOFASICO DE 160 A, POTENCIA DE 5400 W, TENSAO DE 220 V, TURBO VENTILADO, PROTECAO POR FUSIVEL TERMICO, PARA ELETRODOS DE 2,0 A 4,0 MM</t>
  </si>
  <si>
    <t xml:space="preserve">LIXADEIRA ELETRICA ANGULAR, PARA DISCO DE 7 " (180 MM), POTENCIA DE 2.200 W, *5.000* RPM, 220 V</t>
  </si>
  <si>
    <t xml:space="preserve">ESCADA DUPLA DE ABRIR EM ALUMINIO, MODELO PINTOR, 8 DEGRAUS</t>
  </si>
  <si>
    <t xml:space="preserve">ESCADA EXTENSIVEL EM ALUMINIO COM 6,00 M ESTENDIDA</t>
  </si>
  <si>
    <t xml:space="preserve">SARRAFO DE MADEIRA NAO APARELHADA *2,5 X 7* CM, MACARANDUBA, ANGELIM OU EQUIVALENTE DA REGIAO</t>
  </si>
  <si>
    <t xml:space="preserve">PONTALETE DE MADEIRA NAO APARELHADA *7,5 X 7,5* CM (3 X 3 ") PINUS, MISTA OU EQUIVALENTE DA REGIAO</t>
  </si>
  <si>
    <t xml:space="preserve">PEDRA BRITADA N. 1 (9,5 a 19 MM) POSTO PEDREIRA/FORNECEDOR, SEM FRETE</t>
  </si>
  <si>
    <t xml:space="preserve">PLACA DE OBRA (PARA CONSTRUCAO CIVIL) EM CHAPA GALVANIZADA *N. 22*, DE *2,0 X 1,125* M</t>
  </si>
  <si>
    <t xml:space="preserve">PREGO DE ACO POLIDO COM CABECA 18 X 30 (2 3/4 X 10)</t>
  </si>
  <si>
    <t xml:space="preserve">SERVENTE DE OBRAS</t>
  </si>
  <si>
    <t xml:space="preserve">MONTADOR DE ESTRUTURAS METALICAS</t>
  </si>
  <si>
    <t xml:space="preserve">TABUA DE MADEIRA NAO APARELHADA *2,5 X 30* CM, CEDRINHO OU EQUIVALENTE DA REGIAO</t>
  </si>
  <si>
    <t xml:space="preserve">LONA PLASTICA PRETA, E= 150 MICRA</t>
  </si>
  <si>
    <t xml:space="preserve">03.00</t>
  </si>
  <si>
    <t xml:space="preserve">ELETRICISTA</t>
  </si>
  <si>
    <t xml:space="preserve">CARPINTEIRO DE ESQUADRIAS</t>
  </si>
  <si>
    <t xml:space="preserve">TELHADOR</t>
  </si>
  <si>
    <t xml:space="preserve">CARPINTEIRO AUXILIAR</t>
  </si>
  <si>
    <t xml:space="preserve">SERRALHEIRO</t>
  </si>
  <si>
    <t xml:space="preserve">PEDREIRO</t>
  </si>
  <si>
    <t xml:space="preserve">04.00</t>
  </si>
  <si>
    <t xml:space="preserve">MOTORISTA DE CAMINHAO-BASCULANTE</t>
  </si>
  <si>
    <t xml:space="preserve">CACAMBA METALICA BASCULANTE COM CAPACIDADE DE 6 M3 (INCLUI MONTAGEM, NAO INCLUI CAMINHAO)</t>
  </si>
  <si>
    <t xml:space="preserve">CAMINHAO TOCO, PESO BRUTO TOTAL 16000 KG, CARGA UTIL MAXIMA 13071 KG, DISTANCIA ENTRE EIXOS 4,80 M, POTENCIA 230 CV (INCLUI CABINE E CHASSI, NAO INCLUI CARROCERIA)</t>
  </si>
  <si>
    <t xml:space="preserve">OLEO DIESEL COMBUSTIVEL COMUM</t>
  </si>
  <si>
    <t xml:space="preserve">05.00</t>
  </si>
  <si>
    <t xml:space="preserve">GESSEIRO</t>
  </si>
  <si>
    <t xml:space="preserve">SISAL EM FIBRA</t>
  </si>
  <si>
    <t xml:space="preserve">GESSO EM PO PARA REVESTIMENTOS/MOLDURAS/SANCAS</t>
  </si>
  <si>
    <t xml:space="preserve">ARAME GALVANIZADO 18 BWG, 1,24MM (0,009 KG/M)</t>
  </si>
  <si>
    <t xml:space="preserve">PARAFUSO ZINCADO, AUTOBROCANTE, FLANGEADO, 4,2 X 19"</t>
  </si>
  <si>
    <t xml:space="preserve">CENTO</t>
  </si>
  <si>
    <t xml:space="preserve">PLACA DE GESSO PARA FORRO, DE *60 X 60* CM E ESPESSURA DE 12 MM (30 MM NAS BORDAS) SEM COLOCACAO</t>
  </si>
  <si>
    <t xml:space="preserve">06.00</t>
  </si>
  <si>
    <t xml:space="preserve">AJUDANTE ESPECIALIZADO</t>
  </si>
  <si>
    <t xml:space="preserve">DIVISORIA CEGA (N1) - PAINEL MSO/COMEIA E=35MM - MONTANTE/RODAPE DUPLO ACO GALV PINTADO - COLOCADA</t>
  </si>
  <si>
    <t xml:space="preserve">07.00</t>
  </si>
  <si>
    <t xml:space="preserve">TABUA DE MADEIRA NAO APARELHADA *2,5 X 23* CM (1 x 9 ") PINUS, MISTA OU EQUIVALENTE DA REGIAO</t>
  </si>
  <si>
    <t xml:space="preserve">CHAPA DE MADEIRA COMPENSADA PLASTIFICADA PARA FORMA DE CONCRETO, DE 2,20 x 1,10 M, E = 10 MM</t>
  </si>
  <si>
    <t xml:space="preserve">ARAME RECOZIDO 18 BWG, 1,25 MM (0,01 KG/M)</t>
  </si>
  <si>
    <t xml:space="preserve">BETONEIRA, CAPACIDADE NOMINAL 600 L, CAPACIDADE DE MISTURA 360L, MOTOR ELETRICO TRIFASICO 220/380V, POTENCIA 4CV, EXCLUSO CARREGADOR</t>
  </si>
  <si>
    <t xml:space="preserve">PINO DE ACO COM ARRUELA CONICA, DIAMETRO ARRUELA = *23* MM E COMP HASTE = *27* MM (ACAO INDIRETA)</t>
  </si>
  <si>
    <t xml:space="preserve">CHAPA DE GESSO ACARTONADO, STANDARD (ST), COR BRANCA, E = 12,5 MM, 1200 X 2400 MM (L X C)</t>
  </si>
  <si>
    <t xml:space="preserve">PERFIL GUIA, FORMATO U, EM ACO ZINCADO, PARA ESTRUTURA PAREDE DRYWALL, E = 0,5 MM, 70 X 3000 MM (L X C)</t>
  </si>
  <si>
    <t xml:space="preserve">PERFIL MONTANTE, FORMATO C, EM ACO ZINCADO, PARA ESTRUTURA PAREDE DRYWALL, E = 0,5 MM, 70 X 3000 MM (L X C)</t>
  </si>
  <si>
    <t xml:space="preserve">FITA DE PAPEL MICROPERFURADO, 50 X 150 MM, PARA TRATAMENTO DE JUNTAS DE CHAPA DE GESSO PARA DRYWALL</t>
  </si>
  <si>
    <t xml:space="preserve">FITA DE PAPEL REFORCADA COM LAMINA DE METAL PARA REFORCO DE CANTOS DE CHAPA DE GESSO PARA DRYWALL</t>
  </si>
  <si>
    <t xml:space="preserve">MASSA DE REJUNTE EM PO PARA DRYWALL, A BASE DE GESSO, SECAGEM RAPIDA, PARA TRATAMENTO DE JUNTAS DE CHAPA DE GESSO (COM ADICAO DE AGUA)</t>
  </si>
  <si>
    <t xml:space="preserve">PARAFUSO DRY WALL, EM ACO FOSFATIZADO, CABECA TROMBETA E PONTA AGULHA (TA), COMPRIMENTO 25 MM</t>
  </si>
  <si>
    <t xml:space="preserve">PARAFUSO DRY WALL, EM ACO ZINCADO, CABECA LENTILHA E PONTA BROCA (LB), LARGURA 4,2 MM, COMPRIMENTO 13 MM</t>
  </si>
  <si>
    <t xml:space="preserve">08.00</t>
  </si>
  <si>
    <t xml:space="preserve">ARGAMASSA COLANTE AC I PARA CERAMICAS</t>
  </si>
  <si>
    <t xml:space="preserve">SOLEIRA EM GRANITO, POLIDO, TIPO ANDORINHA/ QUARTZ/ CASTELO/ CORUMBA OU OUTROS EQUIVALENTES DA REGIAO, L= *15* CM, E= *2,0* CM</t>
  </si>
  <si>
    <t xml:space="preserve">09.00</t>
  </si>
  <si>
    <t xml:space="preserve">GUINCHO ELETRICO DE COLUNA, CAPACIDADE 400 KG, COM MOTO FREIO, MOTOR TRIFASICO DE 1,25 CV</t>
  </si>
  <si>
    <t xml:space="preserve">PERFIL "U" ENRIJECIDO DE ACO GALVANIZADO, DOBRADO, 150 X 60 X 20 MM, E = 3,00 MM</t>
  </si>
  <si>
    <t xml:space="preserve">PARAFUSO, COMUM, ASTM A307, SEXTAVADO, DIAMETRO 1/2" (12,7 MM), COMPRIMENTO 1" (25,4 MM)</t>
  </si>
  <si>
    <t xml:space="preserve">OPERADOR DE GUINCHO</t>
  </si>
  <si>
    <t xml:space="preserve">SOLDA 50/50</t>
  </si>
  <si>
    <t xml:space="preserve">SELANTE ELASTICO MONOCOMPONENTE A BASE DE POLIURETANO PARA JUNTAS DIVERSAS</t>
  </si>
  <si>
    <t xml:space="preserve">310ML</t>
  </si>
  <si>
    <t xml:space="preserve">RUFO INTERNO/EXTERNO DE CHAPA DE ACO GALVANIZADA NUM 24, CORTE 25 CM (COLETADO CAIXA)</t>
  </si>
  <si>
    <t xml:space="preserve">PREGO DE ACO POLIDO COM CABECA 18 X 27 (2 1/2 X 10)</t>
  </si>
  <si>
    <t xml:space="preserve">REBITE DE ALUMINIO VAZADO DE REPUXO, 3,2 X 8 MM (1KG = 1025 UNIDADES)</t>
  </si>
  <si>
    <t xml:space="preserve">CHAPA DE ACO FINA A QUENTE BITOLA MSG 13, E = 2,25 MM (18,00 KG/M2)</t>
  </si>
  <si>
    <t xml:space="preserve">DISCO DE CORTE DIAMANTADO SEGMENTADO DIAMETRO DE 180 MM PARA ESMERILHADEIRA 7 "</t>
  </si>
  <si>
    <t xml:space="preserve">HASTE RETA PARA GANCHO DE FERRO GALVANIZADO, COM ROSCA 1/4 " X 30 CM PARA FIXACAO DE TELHA METALICA, INCLUI PORCA E ARRUELAS DE VEDACAO</t>
  </si>
  <si>
    <t xml:space="preserve">GUINDASTE HIDRAULICO AUTOPROPELIDO, COM LANCA TELESCOPICA 40 M, CAPACIDADE MAXIMA 60 T, POTENCIA 260 KW, TRACAO 6 X 6</t>
  </si>
  <si>
    <t xml:space="preserve">OPERADOR DE GUINDASTE</t>
  </si>
  <si>
    <t xml:space="preserve">PESQUISA.1610.05</t>
  </si>
  <si>
    <t xml:space="preserve">TELHA TRAPEZOIDAL COM ENCHIMENTO EM EPS (ESP. = 50MM) METAL / FILME</t>
  </si>
  <si>
    <t xml:space="preserve">10.00</t>
  </si>
  <si>
    <t xml:space="preserve">ELEMENTO VAZADO DE CONCRETO, QUADRICULADO, 16 FUROS *50 X 50 X 7* CM</t>
  </si>
  <si>
    <t xml:space="preserve">CAL HIDRATADA CH-I PARA ARGAMASSAS</t>
  </si>
  <si>
    <t xml:space="preserve">AREIA GROSSA</t>
  </si>
  <si>
    <t xml:space="preserve">MASSA PARA TEXTURA LISA DE BASE ACRILICA, USO INTERNO E EXTERNO</t>
  </si>
  <si>
    <t xml:space="preserve">PINTOR</t>
  </si>
  <si>
    <t xml:space="preserve">PORTA DE ABRIR EM ACO TIPO VENEZIANA, COM FUNDO ANTICORROSIVO / PRIMER DE PROTECAO, SEM GUARNICAO/ALIZAR/VISTA, 87 X 210 CM</t>
  </si>
  <si>
    <t xml:space="preserve">BUCHA DE NYLON SEM ABA S10, COM PARAFUSO DE 6,10 X 65 MM EM ACO ZINCADO COM ROSCA SOBERBA, CABECA CHATA E FENDA PHILLIPS</t>
  </si>
  <si>
    <t xml:space="preserve">COMPACTADOR DE SOLOS DE PERCURSAO (SOQUETE) COM MOTOR A GASOLINA 4 TEMPOS DE 4 HP (4 CV)</t>
  </si>
  <si>
    <t xml:space="preserve">CHAPA DE MADEIRA COMPENSADA RESINADA PARA FORMA DE CONCRETO, DE *2,2 X 1,1* M, E = 17 MM</t>
  </si>
  <si>
    <t xml:space="preserve">VIBRADOR DE IMERSAO, DIAMETRO DA PONTEIRA DE *45* MM, COM MOTOR ELETRICO TRIFASICO DE 2 HP (2 CV)</t>
  </si>
  <si>
    <t xml:space="preserve">SERRA CIRCULAR DE BANCADA COM MOTOR ELETRICO, POTENCIA DE *1600* W, PARA DISCO DE DIAMETRO DE 10" (250 MM)</t>
  </si>
  <si>
    <t xml:space="preserve">PREGO DE ACO POLIDO COM CABECA 15 X 15 (1 1/4 X 13)</t>
  </si>
  <si>
    <t xml:space="preserve">DESMOLDANTE PROTETOR PARA FORMAS DE MADEIRA, DE BASE OLEOSA EMULSIONADA EM AGUA</t>
  </si>
  <si>
    <t xml:space="preserve">ACO CA-60, 4,2 MM, VERGALHAO</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</si>
  <si>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</si>
  <si>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ARMADOR</t>
  </si>
  <si>
    <t xml:space="preserve">ESPACADOR / DISTANCIADOR CIRCULAR COM ENTRADA LATERAL, EM PLASTICO, PARA VERGALHAO *4,2 A 12,5* MM, COBRIMENTO 20 MM</t>
  </si>
  <si>
    <t xml:space="preserve">GASOLINA COMUM</t>
  </si>
  <si>
    <t xml:space="preserve">OPERADOR DE MAQUINAS E TRATORES DIVERSOS (TERRAPLANAGEM)</t>
  </si>
  <si>
    <t xml:space="preserve">OPERADOR DE ESCAVADEIRA</t>
  </si>
  <si>
    <t xml:space="preserve">SARRAFO DE MADEIRA NAO APARELHADA *2,5 X 7,5* CM (1 X 3 ") PINUS, MISTA OU EQUIVALENTE DA REGIAO</t>
  </si>
  <si>
    <t xml:space="preserve">PEDRA BRITADA N. 0, OU PEDRISCO (4,8 A 9,5 MM) POSTO PEDREIRA/FORNECEDOR, SEM FRETE</t>
  </si>
  <si>
    <t xml:space="preserve">AJUDANTE DE ARMADOR</t>
  </si>
  <si>
    <t xml:space="preserve">BLOCO VEDACAO CONCRETO 9 X 19 X 39 CM (CLASSE C - NBR 6136)</t>
  </si>
  <si>
    <t xml:space="preserve">ACO CA-50, 10,0 MM, VERGALHAO</t>
  </si>
  <si>
    <t xml:space="preserve">TIJOLO CERAMICO MACICO *5 X 10 X 20* CM</t>
  </si>
  <si>
    <t xml:space="preserve">PESQUISA.1509.3</t>
  </si>
  <si>
    <t xml:space="preserve">MOTOR ELÉTRICO PARA PORTÃO</t>
  </si>
  <si>
    <t xml:space="preserve">AUXILIAR DE SERRALHEIRO</t>
  </si>
  <si>
    <t xml:space="preserve">PORTAO DE CORRER EM CHAPA TIPO PAINEL LAMBRIL QUADRADO, COM PORTA SOCIAL COMPLETA INCLUIDA, COM REQUADRO, ACABAMENTO NATURAL, COM TRILHOS E ROLDANAS</t>
  </si>
  <si>
    <t xml:space="preserve">LIXA EM FOLHA PARA FERRO, NUMERO 150</t>
  </si>
  <si>
    <t xml:space="preserve">REMOVEDOR DE TINTA OLEO/ESMALTE VERNIZ</t>
  </si>
  <si>
    <t xml:space="preserve">AUXILIAR DE PEDREIRO</t>
  </si>
  <si>
    <t xml:space="preserve">SOLDADOR</t>
  </si>
  <si>
    <t xml:space="preserve">TINTA ESMALTE SINTETICO PREMIUM FOSCO</t>
  </si>
  <si>
    <t xml:space="preserve">FUNDO ANTICORROSIVO PARA METAIS FERROSOS (ZARCAO)</t>
  </si>
  <si>
    <t xml:space="preserve">TINTA ACRILICA PREMIUM, COR BRANCO FOSCO</t>
  </si>
  <si>
    <t xml:space="preserve">11.00</t>
  </si>
  <si>
    <t xml:space="preserve">VERNIZ SINTETICO BRILHANTE PARA MADEIRA, COM FILTRO SOLAR, USO INTERNO E EXTERNO (BASE SOLVENTE)</t>
  </si>
  <si>
    <t xml:space="preserve">LIXA EM FOLHA PARA PAREDE OU MADEIRA, NUMERO 120 (COR VERMELHA)</t>
  </si>
  <si>
    <t xml:space="preserve">SOLVENTE DILUENTE A BASE DE AGUARRAS</t>
  </si>
  <si>
    <t xml:space="preserve">TINTA ACRILICA PREMIUM PARA PISO</t>
  </si>
  <si>
    <t xml:space="preserve">MASSA CORRIDA PVA PARA PAREDES INTERNAS</t>
  </si>
  <si>
    <t xml:space="preserve">18L</t>
  </si>
  <si>
    <t xml:space="preserve">PESQUISA.1506.15</t>
  </si>
  <si>
    <t xml:space="preserve">MOLDE PARA PINTURA E DEMARCAÇÃO DE VAGAS ACESSÍVEIS</t>
  </si>
  <si>
    <t xml:space="preserve">WASH PRIMER PARA TINTA AUTOMOTIVA</t>
  </si>
  <si>
    <t xml:space="preserve">GL</t>
  </si>
  <si>
    <t xml:space="preserve">TINTA ESMALTE SINTETICO PREMIUM ACETINADO</t>
  </si>
  <si>
    <t xml:space="preserve">12.00</t>
  </si>
  <si>
    <t xml:space="preserve">PARAFUSO ROSCA SOBERBA ZINCADO CABECA CHATA FENDA SIMPLES 3,5 X 25 MM (1 ")</t>
  </si>
  <si>
    <t xml:space="preserve">DOBRADICA EM ACO/FERRO, 3 1/2" X 3", E= 1,9 A 2 MM, COM ANEL, CROMADO OU ZINCADO, TAMPA BOLA, COM PARAFUSOS</t>
  </si>
  <si>
    <t xml:space="preserve">PORTA DE MADEIRA, FOLHA MEDIA (NBR 15930) DE 90 X 210 CM, E = 35 MM, NUCLEO SARRAFEADO, CAPA LISA EM HDF, ACABAMENTO EM LAMINADO NATURAL PARA VERNIZ</t>
  </si>
  <si>
    <t xml:space="preserve">BATENTE/ PORTAL/ ADUELA/ MARCO MACICO, E= *3* CM, L= *13* CM, *60 CM A 120* CM X *210* CM, EM PINUS/ TAUARI/ VIROLA OU EQUIVALENTE DA REGIAO (NAO INCLUI ALIZARES)</t>
  </si>
  <si>
    <t xml:space="preserve">JG</t>
  </si>
  <si>
    <t xml:space="preserve">PREGO DE ACO POLIDO COM CABECA 12 X 12</t>
  </si>
  <si>
    <t xml:space="preserve">TINTA ASFALTICA IMPERMEABILIZANTE DISPERSA EM AGUA, PARA MATERIAIS CIMENTICIOS</t>
  </si>
  <si>
    <t xml:space="preserve">GUARNICAO/ ALIZAR/ VISTA MACICA, E= *1* CM, L= *4,5* CM, EM PINUS/ TAUARI/ VIROLA OU EQUIVALENTE DA REGIAO</t>
  </si>
  <si>
    <t xml:space="preserve">PREGO DE ACO POLIDO SEM CABECA 15 X 15 (1 1/4 X 13)</t>
  </si>
  <si>
    <t xml:space="preserve">JANELA DE CORRER EM ALUMINIO, VENEZIANA, 120 X 120 CM (A X L), 3 FLS (2 VENEZIANAS E 1 VIDRO), SEM BANDEIRA, ACABAMENTO ACET OU BRILHANTE, BATENTE/REQUADRO DE 6 A 14 CM, COM VIDRO, SEM GUARNICAO/ALIZAR</t>
  </si>
  <si>
    <t xml:space="preserve">SILICONE ACETICO USO GERAL INCOLOR 280 G</t>
  </si>
  <si>
    <t xml:space="preserve">PARAFUSO DE ACO ZINCADO COM ROSCA SOBERBA, CABECA CHATA E FENDA SIMPLES, DIAMETRO 4,2 MM, COMPRIMENTO * 32 * MM</t>
  </si>
  <si>
    <t xml:space="preserve">13.00</t>
  </si>
  <si>
    <t xml:space="preserve">FECHADURA DE EMBUTIR PARA PORTA DE BANHEIRO, TIPO TRANQUETA, MAQUINA 55 MM, MACANETAS ALAVANCA E ROSETAS REDONDAS EM METAL CROMADO - NIVEL SEGURANCA MEDIO - COMPLETA</t>
  </si>
  <si>
    <t xml:space="preserve">FECHADURA DE EMBUTIR PARA PORTA INTERNA, TIPO GORGES (CHAVE GRANDE), MAQUINA 55 MM, MACANETAS ALAVANCA E ROSETAS REDONDAS EM METAL CROMADO - NIVEL SEGURANCA MEDIO - COMPLETA</t>
  </si>
  <si>
    <t xml:space="preserve">14.00</t>
  </si>
  <si>
    <t xml:space="preserve">LAVADORA DE ALTA PRESSAO (LAVA-JATO) PARA AGUA FRIA, PRESSAO DE OPERACAO ENTRE 1400 E 1900 LIB/POL2, VAZAO MAXIMA ENTRE 400 E 700 L/H</t>
  </si>
  <si>
    <t xml:space="preserve">ACO CA-50, 8,0 MM, VERGALHAO</t>
  </si>
  <si>
    <t xml:space="preserve">PESQUISA.1703.05</t>
  </si>
  <si>
    <t xml:space="preserve">GRADIL METÁLICO H=2,40M COM FIO DE AÇO GALVANIZADO ø4.3MMM, COM PINTURA ELETROSTÁTICA, ABERTURA DA MALHA: 200MM(A) X 50MM(L), COM POSTES METÁLICOSA CADA 2,50M. INCLUSO FIXADORES METÁLICOS (6UN POR POSTE) E TAMPA DE PVC PARA POSTE.</t>
  </si>
  <si>
    <t xml:space="preserve">PISO EM GRANITO, POLIDO, TIPO ANDORINHA/ QUARTZ/ CASTELO/ CORUMBA OU OUTROS EQUIVALENTES DA REGIAO, FORMATO MENOR OU IGUAL A 3025 CM2, E= *2* CM</t>
  </si>
  <si>
    <t xml:space="preserve">REJUNTE BRANCO, CIMENTICIO</t>
  </si>
  <si>
    <t xml:space="preserve">ARGAMASSA COLANTE TIPO ACIII</t>
  </si>
  <si>
    <t xml:space="preserve">MARMORISTA / GRANITEIRO</t>
  </si>
  <si>
    <t xml:space="preserve">VIDRACEIRO</t>
  </si>
  <si>
    <t xml:space="preserve">ELETRODO AWS E-6013 (OK 46.00; WI 613) D = 2,5MM ( SOLDA ELETRICA )</t>
  </si>
  <si>
    <t xml:space="preserve">PRIMER UNIVERSAL, FUNDO ANTICORROSIVO TIPO ZARCAO</t>
  </si>
  <si>
    <t xml:space="preserve">DISCO DE DESBASTE PARA METAL FERROSO EM GERAL, COM TRES TELAS, 9 X 1/4 X 7/8 " (228,6 X 6,4 X 22,2 MM)</t>
  </si>
  <si>
    <t xml:space="preserve">COMPRESSOR DE AR REBOCAVEL, VAZAO 189 PCM, PRESSAO EFETIVA DE TRABALHO 102 PSI, MOTOR DIESEL, POTENCIA 63 CV</t>
  </si>
  <si>
    <t xml:space="preserve">DISCO DE CORTE DIAMANTADO SEGMENTADO PARA CONCRETO, DIAMETRO DE 110 MM, FURO DE 20 MM</t>
  </si>
  <si>
    <t xml:space="preserve">MASSA PLASTICA PARA MARMORE/GRANITO</t>
  </si>
  <si>
    <t xml:space="preserve">TUBO ACO GALV C/ COSTURA DIN 2440/NBR 5580 CLASSE MEDIA DN 2" (50MM) E=3,65MM - 5,10KG/M</t>
  </si>
  <si>
    <t xml:space="preserve">A.2715</t>
  </si>
  <si>
    <t xml:space="preserve">FABRICAÇÃO / MONTAGEM (P. MÉDIO DAS CHAPAS EXCLUSO OS PERFIS)</t>
  </si>
  <si>
    <t xml:space="preserve">JUNTA PLASTICA DE DILATACAO PARA PISOS, COR CINZA, 27 X 3 MM (ALTURA X ESPESSURA)</t>
  </si>
  <si>
    <t xml:space="preserve">PERFIL ELASTOMERICO PRE-FORMADO EM EPMD, PARA JUNTA DE DILATACAO DE USO GERAL EM MEDIAS SOLICITACOES, 8 MM DE LARGURA, MOVIMENTACAO DE *5 A 11* MM</t>
  </si>
  <si>
    <t xml:space="preserve">REJUNTE EPOXI COR</t>
  </si>
  <si>
    <t xml:space="preserve">15.00</t>
  </si>
  <si>
    <t xml:space="preserve">PESQUISA.1905.02</t>
  </si>
  <si>
    <t xml:space="preserve">FECHADURA DIGITAL BIOMETRICA INTELBRAS FR 320 OU EQUIVALENTE</t>
  </si>
  <si>
    <t xml:space="preserve">CONJUNTO DE FECHADURA DE SOBREPOR EM FERRO PINTADO, SEM MACANETA, COM CHAVE GRANDE (SEM CILINDRO) - TIPO CAIXAO - COMPLETA</t>
  </si>
  <si>
    <t xml:space="preserve">MACANETA TIPO BOLA, CROMADA, DIAMETRO APROXIMADO DE *2 1/2*", (SOMENTE MACANETAS)</t>
  </si>
  <si>
    <t xml:space="preserve">DOBRADICA EM ACO/FERRO, 3" X 2 1/2", E= 1,9 A 2 MM, SEM ANEL, CROMADO OU ZINCADO, TAMPA BOLA, COM PARAFUSOS</t>
  </si>
  <si>
    <t xml:space="preserve">16.00</t>
  </si>
  <si>
    <t xml:space="preserve">EXTINTOR DE INCENDIO PORTATIL COM CARGA DE GAS CARBONICO CO2 DE 6 KG, CLASSE BC</t>
  </si>
  <si>
    <t xml:space="preserve">ENCANADOR OU BOMBEIRO HIDRAULICO</t>
  </si>
  <si>
    <t xml:space="preserve">BUCHA DE NYLON, DIAMETRO DO FURO 8 MM, COMPRIMENTO 40 MM, COM PARAFUSO DE ROSCA SOBERBA, CABECA CHATA, FENDA SIMPLES, 4,8 X 50 MM</t>
  </si>
  <si>
    <t xml:space="preserve">EXTINTOR DE INCENDIO PORTATIL COM CARGA DE AGUA PRESSURIZADA DE 10 L, CLASSE A</t>
  </si>
  <si>
    <t xml:space="preserve">EXTINTOR DE INCENDIO PORTATIL COM CARGA DE PO QUIMICO SECO (PQS) DE 6 KG, CLASSE BC</t>
  </si>
  <si>
    <t xml:space="preserve">REGISTRO OU REGULADOR DE GAS COZINHA, VAZAO DE 2 KG/H, 2,8 KPA</t>
  </si>
  <si>
    <t xml:space="preserve">PASTA VEDA JUNTAS/ROSCA, LATA DE *500* G, PARA INSTALACOES DE GAS E OUTROS</t>
  </si>
  <si>
    <t xml:space="preserve">AUXILIAR DE ENCANADOR OU BOMBEIRO HIDRAULICO</t>
  </si>
  <si>
    <t xml:space="preserve">TELA DE ACO SOLDADA GALVANIZADA/ZINCADA PARA ALVENARIA, FIO D = *1,20 A 1,70* MM, MALHA 15 X 15 MM, (C X L) *50 X 12* CM</t>
  </si>
  <si>
    <t xml:space="preserve">PINO DE ACO COM FURO, HASTE = 27 MM (ACAO DIRETA)</t>
  </si>
  <si>
    <t xml:space="preserve">TUBO DE COBRE FLEXIVEL, D = 1/2 ", E = 0,79 MM, PARA AR-CONDICIONADO/ INSTALACOES GAS RESIDENCIAIS E COMERCIAIS</t>
  </si>
  <si>
    <t xml:space="preserve">CADEADO SIMPLES/COMUM, EM LATAO MACICO CROMADO, LARGURA DE 25 MM, HASTE DE ACO TEMPERADO, CEMENTADO (NAO LONGA), INCLUI 2 CHAVES</t>
  </si>
  <si>
    <t xml:space="preserve">BLOCO VEDACAO CONCRETO 14 X 19 X 39 CM (CLASSE D - NBR 6136)</t>
  </si>
  <si>
    <t xml:space="preserve">TELA DE ACO SOLDADA NERVURADA, CA-60, Q-196, (3,11 KG/M2), DIAMETRO DO FIO = 5,0 MM, LARGURA = 2,45 M, ESPACAMENTO DA MALHA = 10 X 10 CM</t>
  </si>
  <si>
    <t xml:space="preserve">AJUDANTE DE ELETRICISTA</t>
  </si>
  <si>
    <t xml:space="preserve">PESQUISA.1512.01</t>
  </si>
  <si>
    <t xml:space="preserve">LUMINÁRIA DE EMERGÊNCIA 30 LEDS</t>
  </si>
  <si>
    <t xml:space="preserve">PESQUISA.1503.04</t>
  </si>
  <si>
    <t xml:space="preserve">PLACA DE SINALIZACAO DE EMERGENCIA EM ACRILICO ADESIVADAS</t>
  </si>
  <si>
    <t xml:space="preserve">TUBO ACO GALVANIZADO COM COSTURA, CLASSE MEDIA, DN 1.1/2", E = *3,25* MM, PESO *3,61* KG/M (NBR 5580)</t>
  </si>
  <si>
    <t xml:space="preserve">TUBO ACO GALVANIZADO COM COSTURA, CLASSE MEDIA, DN 1.1/4", E = *3,25* MM, PESO *3,14* KG/M (NBR 5580)</t>
  </si>
  <si>
    <t xml:space="preserve">CABO DE COBRE, FLEXIVEL, CLASSE 4 OU 5, ISOLACAO EM PVC/A, ANTICHAMA BWF-B, COBERTURA PVC-ST1, ANTICHAMA BWF-B, 1 CONDUTOR, 0,6/1 KV, SECAO NOMINAL 10 MM2</t>
  </si>
  <si>
    <t xml:space="preserve">FITA ISOLANTE ADESIVA ANTICHAMA, USO ATE 750 V, EM ROLO DE 19 MM X 5 M</t>
  </si>
  <si>
    <t xml:space="preserve">TERMINAL A COMPRESSAO EM COBRE ESTANHADO PARA CABO 4 MM2, 1 FURO E 1 COMPRESSAO, PARA PARAFUSO DE FIXACAO M5</t>
  </si>
  <si>
    <t xml:space="preserve">DISJUNTOR TIPO DIN/IEC, MONOPOLAR DE 6 ATE 32A</t>
  </si>
  <si>
    <t xml:space="preserve">A.3269</t>
  </si>
  <si>
    <t xml:space="preserve">A.3939</t>
  </si>
  <si>
    <t xml:space="preserve">DISPOSITIVO DE PROTEÇÃO CONTRA SURTOS(DPS) 275V DE 8 A 40KA</t>
  </si>
  <si>
    <t xml:space="preserve">A.3461</t>
  </si>
  <si>
    <t xml:space="preserve">A.3467</t>
  </si>
  <si>
    <t xml:space="preserve">ELETRODUTO PVC FLEXIVEL CORRUGADO, COR AMARELA, DE 32 MM</t>
  </si>
  <si>
    <t xml:space="preserve">A.3926</t>
  </si>
  <si>
    <t xml:space="preserve">CABO DE COBRE, FLEXIVEL, CLASSE 4 OU 5, ISOLACAO EM PVC/A, ANTICHAMA BWF-B, 1 CONDUTOR, 450/750 V, SECAO NOMINAL 2,5 MM2</t>
  </si>
  <si>
    <t xml:space="preserve">ESPELHO / PLACA DE 3 POSTOS 4" X 2", PARA INSTALACAO DE TOMADAS E INTERRUPTORES</t>
  </si>
  <si>
    <t xml:space="preserve">SUPORTE DE FIXACAO PARA ESPELHO / PLACA 4" X 2", PARA 3 MODULOS, PARA INSTALACAO DE TOMADAS E INTERRUPTORES (SOMENTE SUPORTE)</t>
  </si>
  <si>
    <t xml:space="preserve">TOMADA 2P+T 10A, 250V (APENAS MODULO)</t>
  </si>
  <si>
    <t xml:space="preserve">TERMINAL A COMPRESSAO EM COBRE ESTANHADO PARA CABO 16 MM2, 1 FURO E 1 COMPRESSAO, PARA PARAFUSO DE FIXACAO M6</t>
  </si>
  <si>
    <t xml:space="preserve">DISJUNTOR TIPO DIN / IEC, MONOPOLAR DE 40 ATE 50A</t>
  </si>
  <si>
    <t xml:space="preserve">A.3011</t>
  </si>
  <si>
    <t xml:space="preserve">PESQUISA.1905.08</t>
  </si>
  <si>
    <t xml:space="preserve">A.3831</t>
  </si>
  <si>
    <t xml:space="preserve">PESQUISA.1704.11</t>
  </si>
  <si>
    <t xml:space="preserve">PESQUISA.1905.01</t>
  </si>
  <si>
    <t xml:space="preserve">A.3342</t>
  </si>
  <si>
    <t xml:space="preserve">ISOLADOR EPOXI 30X30 (BUJAO)</t>
  </si>
  <si>
    <t xml:space="preserve">PESQUISA.1905.09</t>
  </si>
  <si>
    <t xml:space="preserve">PESQUISA.1704.25</t>
  </si>
  <si>
    <t xml:space="preserve">A.3465</t>
  </si>
  <si>
    <t xml:space="preserve">PESQUISA.1704.10</t>
  </si>
  <si>
    <t xml:space="preserve">A.3481</t>
  </si>
  <si>
    <t xml:space="preserve">TRILHO OU SUPORTE P/BORNE TERMINAL</t>
  </si>
  <si>
    <t xml:space="preserve">CABO DE COBRE, FLEXIVEL, CLASSE 4 OU 5, ISOLACAO EM PVC/A, ANTICHAMA BWF-B, 1 CONDUTOR, 450/750 V, SECAO NOMINAL 4 MM2</t>
  </si>
  <si>
    <t xml:space="preserve">INTERRUPTOR SIMPLES 10A, 250V (APENAS MODULO)</t>
  </si>
  <si>
    <t xml:space="preserve">INTERRUPTOR PARALELO 10A, 250V (APENAS MODULO)</t>
  </si>
  <si>
    <t xml:space="preserve">TOMADA 2P+T 20A, 250V (APENAS MODULO)</t>
  </si>
  <si>
    <t xml:space="preserve">LAMPADA LED 10 W BIVOLT BRANCA, FORMATO TRADICIONAL (BASE E27)</t>
  </si>
  <si>
    <t xml:space="preserve">TERMINAL A COMPRESSAO EM COBRE ESTANHADO PARA CABO 6 MM2, 1 FURO E 1 COMPRESSAO, PARA PARAFUSO DE FIXACAO M6</t>
  </si>
  <si>
    <t xml:space="preserve">DISJUNTOR TIPO DIN/IEC, TRIPOLAR DE 10 ATE 50A</t>
  </si>
  <si>
    <t xml:space="preserve">TERMINAL A COMPRESSAO EM COBRE ESTANHADO PARA CABO 10 MM2, 1 FURO E 1 COMPRESSAO, PARA PARAFUSO DE FIXACAO M6</t>
  </si>
  <si>
    <t xml:space="preserve">SENSOR DE PRESENCA BIVOLT DE TETO SEM FOTOCELULA PARA QUALQUER TIPO DE LAMPADA POTENCIA MAXIMA *900* W, USO INTERNO</t>
  </si>
  <si>
    <t xml:space="preserve">PESQUISA.1905.04</t>
  </si>
  <si>
    <t xml:space="preserve">PESQUISA.1905.07</t>
  </si>
  <si>
    <t xml:space="preserve">A.3944</t>
  </si>
  <si>
    <t xml:space="preserve">INTERRUPTOR DIFERENCIAL RESIDUAL (DR) BIPOLAR DE 25A-30MA</t>
  </si>
  <si>
    <t xml:space="preserve">A.3344</t>
  </si>
  <si>
    <t xml:space="preserve">ISOLADOR EPOXI 50X40 (BUJAO)</t>
  </si>
  <si>
    <t xml:space="preserve">TERMINAL METALICO A PRESSAO PARA 1 CABO DE 6 A 10 MM2, COM 1 FURO DE FIXACAO</t>
  </si>
  <si>
    <t xml:space="preserve">A.3468</t>
  </si>
  <si>
    <t xml:space="preserve">MASTRO SIMPLES GALVANIZADO DIAMETRO NOMINAL 1 1/2", COMPRIMENTO 3 M</t>
  </si>
  <si>
    <t xml:space="preserve">FITA METALICA PERFURADA, L = 25 MM, ROLO DE 30 M, CARGA RECOMENDADA = *222,5* KGF</t>
  </si>
  <si>
    <t xml:space="preserve">ELETRODUTO DE PVC RIGIDO ROSCAVEL DE 1 ", SEM LUVA</t>
  </si>
  <si>
    <t xml:space="preserve">GRAMPO METALICO TIPO U PARA HASTE DE ATERRAMENTO DE ATE 5/8, CONDUTOR DE 10 A 25 MM2</t>
  </si>
  <si>
    <t xml:space="preserve">BASE PARA MASTRO DE PARA-RAIOS DIAMETRO NOMINAL 1 1/2"</t>
  </si>
  <si>
    <t xml:space="preserve">ESPUMA EXPANSIVA DE POLIURETANO, APLICACAO MANUAL - 500 ML</t>
  </si>
  <si>
    <t xml:space="preserve">ABRACADEIRA EM ACO PARA AMARRACAO DE ELETRODUTOS, TIPO D, COM 1" E CUNHA DE FIXACAO</t>
  </si>
  <si>
    <t xml:space="preserve">PARA-RAIOS TIPO FRANKLIN 350 MM, EM LATAO CROMADO, DUAS DESCIDAS, PARA PROTECAO DE EDIFICACOES CONTRA DESCARGAS ATMOSFERICAS</t>
  </si>
  <si>
    <t xml:space="preserve">TERMINAL AEREO EM ACO GALVANIZADO DN 5/16", COMPRIMENTO DE 350MM, COM BASE DE FIXACAO HORIZONTAL</t>
  </si>
  <si>
    <t xml:space="preserve">BUCHA DE NYLON SEM ABA S8, COM PARAFUSO DE 4,80 X 50 MM EM ACO ZINCADO COM ROSCA SOBERBA, CABECA CHATA E FENDA PHILLIPS</t>
  </si>
  <si>
    <t xml:space="preserve">CABO DE COBRE NU 35 MM2 MEIO-DURO</t>
  </si>
  <si>
    <t xml:space="preserve">ENGENHEIRO ELETRICISTA</t>
  </si>
  <si>
    <t xml:space="preserve">PESQUISA.1905.06</t>
  </si>
  <si>
    <t xml:space="preserve">ANOTAÇÃO/REGISTRO DE RESPONSABILIDADE TÉCNICA (ART OU RRT) - FAIXA 1 (CONTRATOS ATÉ 8.000,00)</t>
  </si>
  <si>
    <t xml:space="preserve">CABO DE PAR TRANCADO UTP, 4 PARES, CATEGORIA 6</t>
  </si>
  <si>
    <t xml:space="preserve">A.3907</t>
  </si>
  <si>
    <t xml:space="preserve">PATCH CORD, CATEGORIA 6, EXTENSAO DE 1,50 M</t>
  </si>
  <si>
    <t xml:space="preserve">PATCH CORD, CATEGORIA 6, EXTENSAO DE 2,50 M</t>
  </si>
  <si>
    <t xml:space="preserve">A.3913</t>
  </si>
  <si>
    <t xml:space="preserve">18.00</t>
  </si>
  <si>
    <t xml:space="preserve">PESQUISA.1905.03</t>
  </si>
  <si>
    <t xml:space="preserve">ACABAMENTO CROMADO PARA VÁLVULA DECA/HYDRA MAX CLEAN REF. 4900</t>
  </si>
  <si>
    <t xml:space="preserve">PESQUISA.1905.11</t>
  </si>
  <si>
    <t xml:space="preserve">REPARO HYDRA MAX </t>
  </si>
  <si>
    <t xml:space="preserve">TORNEIRA CROMADA COM BICO PARA JARDIM/TANQUE 1/2 " OU 3/4 " (REF 1153)</t>
  </si>
  <si>
    <t xml:space="preserve">TUBO PVC, SOLDAVEL, DN 20 MM, AGUA FRIA (NBR-5648)</t>
  </si>
  <si>
    <t xml:space="preserve">19.00</t>
  </si>
  <si>
    <t xml:space="preserve">DUCHA HIGIENICA PLASTICA COM REGISTRO METALICO 1/2 "</t>
  </si>
  <si>
    <t xml:space="preserve">FITA VEDA ROSCA EM ROLOS DE 18 MM X 10 M (L X C)</t>
  </si>
  <si>
    <t xml:space="preserve">TORNEIRA CROMADA DE MESA PARA LAVATORIO TEMPORIZADA PRESSAO BICA BAIXA</t>
  </si>
  <si>
    <t xml:space="preserve">20.00</t>
  </si>
  <si>
    <t xml:space="preserve">CABO DE COBRE ISOLAMENTO ANTI-CHAMA 450/750V 4MM2, TP PIRASTIC PIRELLI OU EQUIV</t>
  </si>
  <si>
    <t xml:space="preserve">PARAFUSO DE ACO TIPO CHUMBADOR PARABOLT, DIAMETRO 3/8", COMPRIMENTO 75 MM</t>
  </si>
  <si>
    <t xml:space="preserve">CABO FLEXIVEL PVC 750 V, 4 CONDUTORES DE 4,0 MM2</t>
  </si>
  <si>
    <t xml:space="preserve">MECANICO DE REFRIGERACAO</t>
  </si>
  <si>
    <t xml:space="preserve">TUBO DE COBRE FLEXIVEL, D = 3/16 ", E = 0,79 MM, PARA AR-CONDICIONADO/ INSTALACOES GAS RESIDENCIAIS E COMERCIAIS</t>
  </si>
  <si>
    <t xml:space="preserve">TUBO DE COBRE FLEXIVEL, D = 3/8 ", E = 0,79 MM, PARA AR-CONDICIONADO/ INSTALACOES GAS RESIDENCIAIS E COMERCIAIS</t>
  </si>
  <si>
    <t xml:space="preserve">ABRACADEIRA DE NYLON PARA AMARRACAO DE CABOS, COMPRIMENTO DE 200 X *4,6* MM</t>
  </si>
  <si>
    <t xml:space="preserve">PARAFUSO ZINCADO, SEXTAVADO, COM ROSCA INTEIRA, DIAMETRO 3/8", COMPRIMENTO 2"</t>
  </si>
  <si>
    <t xml:space="preserve">BUCHA NYLON S-8</t>
  </si>
  <si>
    <t xml:space="preserve">CANTONEIRA ALUMINIO ABAS IGUAIS 2 ", E = 1/4 "</t>
  </si>
  <si>
    <t xml:space="preserve">PESQUISA.GAS.R410</t>
  </si>
  <si>
    <t xml:space="preserve">GAS REFRIGERANTE R-410A, REFERENCIA DUPONT OU EQUIVALENTE TÉCNICO</t>
  </si>
  <si>
    <t xml:space="preserve">TUBO DE COBRE CLASSE "E", DN = 22 MM, PARA INSTALACAO HIDRAULICA PREDIAL</t>
  </si>
  <si>
    <t xml:space="preserve">FITA ISOLANTE ADESIVA ANTICHAMA, USO ATE 750 V, EM ROLO DE 19 MM X 20 M</t>
  </si>
  <si>
    <t xml:space="preserve">MONTADOR DE MAQUINAS</t>
  </si>
  <si>
    <t xml:space="preserve">CABO FLEXIVEL PVC 750 V, 3 CONDUTORES DE 4,0 MM2</t>
  </si>
  <si>
    <t xml:space="preserve">GRANITO PARA BANCADA, POLIDO, TIPO ANDORINHA/ QUARTZ/ CASTELO/ CORUMBA OU OUTROS EQUIVALENTES DA REGIAO, E= *2,5* CM</t>
  </si>
  <si>
    <t xml:space="preserve">TORNEIRA PLASTICA PARA TANQUE 1/2 " OU 3/4 " COM BICO PARA MANGUEIRA</t>
  </si>
  <si>
    <t xml:space="preserve">TORNEIRA CROMADA SEM BICO PARA TANQUE 1/2 " OU 3/4 " (REF 1143)</t>
  </si>
  <si>
    <t xml:space="preserve">TANQUE LOUCA BRANCA COM COLUNA *30* L</t>
  </si>
  <si>
    <t xml:space="preserve">REJUNTE COLORIDO, CIMENTICIO</t>
  </si>
  <si>
    <t xml:space="preserve">REJUNTE EPOXI BRANCO</t>
  </si>
  <si>
    <t xml:space="preserve">SUPORTE MAO-FRANCESA EM ACO, ABAS IGUAIS 40 CM, CAPACIDADE MINIMA 70 KG, BRANCO</t>
  </si>
  <si>
    <t xml:space="preserve">PARAFUSO NIQUELADO 3 1/2" COM ACABAMENTO CROMADO PARA FIXAR PECA SANITARIA, INCLUI PORCA CEGA, ARRUELA E BUCHA DE NYLON TAMANHO S-8</t>
  </si>
  <si>
    <t xml:space="preserve">AZULEJISTA OU LADRILHISTA</t>
  </si>
  <si>
    <t xml:space="preserve">REVESTIMENTO EM CERAMICA ESMALTADA EXTRA, PEI MENOR OU IGUAL A 3, FORMATO MENOR OU IGUAL A 2025 CM2</t>
  </si>
  <si>
    <t xml:space="preserve">SIFAO PLASTICO FLEXIVEL SAIDA VERTICAL PARA COLUNA LAVATORIO, 1 X 1.1/2 "</t>
  </si>
  <si>
    <t xml:space="preserve">VALVULA EM PLASTICO BRANCO PARA TANQUE OU LAVATORIO 1 ", SEM UNHO E SEM LADRAO</t>
  </si>
  <si>
    <t xml:space="preserve">IMPERMEABILIZADOR</t>
  </si>
  <si>
    <t xml:space="preserve">VEU POLIESTER</t>
  </si>
  <si>
    <t xml:space="preserve">SELANTE A BASE DE RESINAS ACRILICAS PARA TRINCAS</t>
  </si>
  <si>
    <t xml:space="preserve">21.00</t>
  </si>
  <si>
    <t xml:space="preserve">ESCOVA DE ACO, COM CABO, *4 X 15* FILEIRAS DE CERDAS</t>
  </si>
  <si>
    <t xml:space="preserve">ACIDO MURIATICO, DILUICAO 10% A 12% PARA USO EM LIMPEZA</t>
  </si>
  <si>
    <t xml:space="preserve">CAL VIRGEM COMUM PARA ARGAMASSAS (NBR 6453)</t>
  </si>
  <si>
    <t xml:space="preserve">JARDINEIRO</t>
  </si>
  <si>
    <t xml:space="preserve">GRAMA BATATAIS EM PLACAS, SEM PLANTIO</t>
  </si>
  <si>
    <t xml:space="preserve">MUDA DE ARBUSTO FOLHAGEM, SANSAO-DO-CAMPO OU EQUIVALENTE DA REGIAO, H= *50 A 70* CM</t>
  </si>
  <si>
    <t xml:space="preserve">PEDRA ARDOSIA, CINZA, *40 X 40* CM, E= *1 CM</t>
  </si>
  <si>
    <t xml:space="preserve">22.00</t>
  </si>
  <si>
    <t xml:space="preserve">AUXILIAR DE ESCRITORIO</t>
  </si>
  <si>
    <t xml:space="preserve">DESENHISTA DETALHISTA</t>
  </si>
  <si>
    <t xml:space="preserve">DESENHISTA PROJETISTA</t>
  </si>
  <si>
    <t xml:space="preserve">AUXILIAR DE DESENHISTA</t>
  </si>
  <si>
    <t xml:space="preserve">ENGENHEIRO OU ARQUITETO /PLENO - DE OBRA</t>
  </si>
  <si>
    <t xml:space="preserve">PLACA DE ACRILICO TRANSPARENTE ADESIVADA PARA SINALIZACAO DE PORTAS, BORDA POLIDA, DE *25 X 8*, E = 6 MM (NAO INCLUI ACESSORIOS PARA FIXACAO)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</si>
  <si>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</si>
  <si>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TIPO</t>
  </si>
  <si>
    <t xml:space="preserve">Descrição</t>
  </si>
  <si>
    <t xml:space="preserve">UNIDADE </t>
  </si>
  <si>
    <t xml:space="preserve">CUSTO ADOTADO</t>
  </si>
  <si>
    <t xml:space="preserve">EMPRESA</t>
  </si>
  <si>
    <t xml:space="preserve">TELEFONE</t>
  </si>
  <si>
    <t xml:space="preserve">ENDEREÇO/E-MAIL</t>
  </si>
  <si>
    <t xml:space="preserve">VALOR</t>
  </si>
  <si>
    <t xml:space="preserve">MÉDIA MERCADO</t>
  </si>
  <si>
    <t xml:space="preserve">CUSTOS ADOTADOS</t>
  </si>
  <si>
    <t xml:space="preserve">MATERIAL</t>
  </si>
  <si>
    <t xml:space="preserve">MÃO-DE-OBRA</t>
  </si>
  <si>
    <t xml:space="preserve">Curcino e Magalhães Ltda</t>
  </si>
  <si>
    <t xml:space="preserve">62  3287-1668</t>
  </si>
  <si>
    <t xml:space="preserve">NÃO SE APLICA</t>
  </si>
  <si>
    <t xml:space="preserve">Eudes Duarte de Almeida</t>
  </si>
  <si>
    <t xml:space="preserve">62 3541-6918</t>
  </si>
  <si>
    <t xml:space="preserve">Antonio Francisco dos Santos</t>
  </si>
  <si>
    <t xml:space="preserve">62 3271-9793</t>
  </si>
  <si>
    <t xml:space="preserve">UNIDADE</t>
  </si>
  <si>
    <t xml:space="preserve">Isoeste</t>
  </si>
  <si>
    <t xml:space="preserve">(62) 4015-1122</t>
  </si>
  <si>
    <t xml:space="preserve">Thermetelha</t>
  </si>
  <si>
    <t xml:space="preserve">(62) 4016-3077</t>
  </si>
  <si>
    <t xml:space="preserve">DanicaZipco</t>
  </si>
  <si>
    <t xml:space="preserve">(62) 8118-6547</t>
  </si>
  <si>
    <r>
      <rPr>
        <sz val="10"/>
        <color rgb="FF000000"/>
        <rFont val="Arial"/>
        <family val="2"/>
        <charset val="1"/>
      </rPr>
      <t xml:space="preserve">GRADIL METÁLICO H=2,40M COM FIO DE AÇO GALVANIZADO </t>
    </r>
    <r>
      <rPr>
        <sz val="14"/>
        <color rgb="FF000000"/>
        <rFont val="Arial"/>
        <family val="2"/>
        <charset val="1"/>
      </rPr>
      <t xml:space="preserve">ø</t>
    </r>
    <r>
      <rPr>
        <sz val="10"/>
        <color rgb="FF000000"/>
        <rFont val="Arial"/>
        <family val="2"/>
        <charset val="1"/>
      </rPr>
      <t xml:space="preserve">4.3MMM, COM PINTURA ELETROSTÁTICA, ABERTURA DA MALHA: 200MM(A) X 50MM(L), COM POSTES METÁLICOSA CADA 2,50M. INCLUSO FIXADORES METÁLICOS (6UN POR POSTE) E TAMPA DE PVC PARA POSTE.</t>
    </r>
  </si>
  <si>
    <t xml:space="preserve">Belgo Cercas Centercom</t>
  </si>
  <si>
    <t xml:space="preserve">(62) 40050955</t>
  </si>
  <si>
    <t xml:space="preserve">Rua C-159 Nº 754, Jardim América, Goiânia - GO</t>
  </si>
  <si>
    <t xml:space="preserve">Atacadão das Telas</t>
  </si>
  <si>
    <t xml:space="preserve">(62) 32497838</t>
  </si>
  <si>
    <t xml:space="preserve">Av Anhanguera, 1443 - Setor Leste Universitário - Goiânia, GO</t>
  </si>
  <si>
    <t xml:space="preserve">Grademaxx</t>
  </si>
  <si>
    <t xml:space="preserve">(11) 24625877</t>
  </si>
  <si>
    <t xml:space="preserve">Estrada Velha Guarulhos - São Miguel, 1.111 Cumbica - 07210-250 Guarulhos SP</t>
  </si>
  <si>
    <t xml:space="preserve">UN.</t>
  </si>
  <si>
    <t xml:space="preserve">OLIST</t>
  </si>
  <si>
    <t xml:space="preserve">AMAZON</t>
  </si>
  <si>
    <t xml:space="preserve">AMERICANAS</t>
  </si>
  <si>
    <t xml:space="preserve">LOJA ELETRICA</t>
  </si>
  <si>
    <t xml:space="preserve">(31) 3218-8000</t>
  </si>
  <si>
    <t xml:space="preserve">MCEIG VIRTUAL</t>
  </si>
  <si>
    <t xml:space="preserve">(11) 5893-2873</t>
  </si>
  <si>
    <t xml:space="preserve">LINE MATERIAIS EL.</t>
  </si>
  <si>
    <t xml:space="preserve">(62) 3998-7008</t>
  </si>
  <si>
    <t xml:space="preserve">LIGACAO HOME CENTER</t>
  </si>
  <si>
    <t xml:space="preserve">GUAPORE</t>
  </si>
  <si>
    <t xml:space="preserve">CASA E CONSTRUCAO</t>
  </si>
  <si>
    <t xml:space="preserve">ELETROCOMERCIAL</t>
  </si>
  <si>
    <t xml:space="preserve">(62) 3212-4666</t>
  </si>
  <si>
    <t xml:space="preserve">ALR</t>
  </si>
  <si>
    <t xml:space="preserve">(62) 3597-3599</t>
  </si>
  <si>
    <t xml:space="preserve">CREA-GO</t>
  </si>
  <si>
    <t xml:space="preserve">(62) 3221-6200</t>
  </si>
  <si>
    <t xml:space="preserve">www.crea-go.org.br</t>
  </si>
  <si>
    <t xml:space="preserve">* OBS .: FOI UTILIZADO O PREÇO PARA SERVIÇOS ACIMA DE 15.000,00</t>
  </si>
  <si>
    <t xml:space="preserve">* OBS .: FOI UTILIZADO O PREÇO PARA SERVIÇOS ATE 8.000,00</t>
  </si>
  <si>
    <t xml:space="preserve">PESQUISA.1512.1</t>
  </si>
  <si>
    <t xml:space="preserve">Leroy Merlin</t>
  </si>
  <si>
    <t xml:space="preserve">4020-5376</t>
  </si>
  <si>
    <t xml:space="preserve">http://www.leroymerlin.com.br/</t>
  </si>
  <si>
    <t xml:space="preserve">Walmart</t>
  </si>
  <si>
    <t xml:space="preserve">(11) 3003-6080</t>
  </si>
  <si>
    <t xml:space="preserve">https://www.walmart.com.br/</t>
  </si>
  <si>
    <t xml:space="preserve">Loja do Mecânico</t>
  </si>
  <si>
    <t xml:space="preserve">(11) 3508-9979</t>
  </si>
  <si>
    <t xml:space="preserve">http://www.lojadomecanico.com.br/</t>
  </si>
  <si>
    <t xml:space="preserve">MOTOR ELÉTRICO PARA PORTÃO FORNECIMENTO E INSTALAÇÃO</t>
  </si>
  <si>
    <t xml:space="preserve">Assistec</t>
  </si>
  <si>
    <t xml:space="preserve">(64) 3651-5191</t>
  </si>
  <si>
    <t xml:space="preserve">Serralheria Machado</t>
  </si>
  <si>
    <t xml:space="preserve">(64) 3651-2149</t>
  </si>
  <si>
    <t xml:space="preserve">Esquadrias Souza</t>
  </si>
  <si>
    <t xml:space="preserve">(64) 3651-1940</t>
  </si>
  <si>
    <t xml:space="preserve">SHOPEHE</t>
  </si>
  <si>
    <t xml:space="preserve">(19) 3342-0272</t>
  </si>
  <si>
    <t xml:space="preserve">ELETROTRANSOL</t>
  </si>
  <si>
    <t xml:space="preserve">(62) 3531-2200</t>
  </si>
  <si>
    <t xml:space="preserve">ELETRO ENERGIA</t>
  </si>
  <si>
    <t xml:space="preserve">(62) 3254-8000</t>
  </si>
  <si>
    <t xml:space="preserve">CIGAME</t>
  </si>
  <si>
    <t xml:space="preserve">(51) 3356-5555</t>
  </si>
  <si>
    <t xml:space="preserve">(31) 3273-1000</t>
  </si>
  <si>
    <t xml:space="preserve">FERRAMENTAS GERAIS</t>
  </si>
  <si>
    <t xml:space="preserve">(11) 2131-7575</t>
  </si>
  <si>
    <t xml:space="preserve">LEROY MERLIN</t>
  </si>
  <si>
    <t xml:space="preserve">(62) 4020-5376</t>
  </si>
  <si>
    <t xml:space="preserve">IRMAOS ABAGE</t>
  </si>
  <si>
    <t xml:space="preserve">(41) 3371-5656</t>
  </si>
  <si>
    <t xml:space="preserve">FERRAGEM THONY</t>
  </si>
  <si>
    <t xml:space="preserve">(51) 3061-0558</t>
  </si>
  <si>
    <t xml:space="preserve">ELETROMAC</t>
  </si>
  <si>
    <t xml:space="preserve">(34) 3292-4400</t>
  </si>
  <si>
    <t xml:space="preserve">DUTRA MAQUINAS</t>
  </si>
  <si>
    <t xml:space="preserve">(11) 2795-8844</t>
  </si>
  <si>
    <t xml:space="preserve">PARAFUSO BICROMATIZADO PHILIPS CABECA PANELA M4x15 </t>
  </si>
  <si>
    <t xml:space="preserve">TAMOYO</t>
  </si>
  <si>
    <t xml:space="preserve">(47) 3045-8831</t>
  </si>
  <si>
    <t xml:space="preserve">LIMA FERRAMENTAS</t>
  </si>
  <si>
    <t xml:space="preserve">(15) 3251-1629</t>
  </si>
  <si>
    <t xml:space="preserve">CISER</t>
  </si>
  <si>
    <t xml:space="preserve">(47) 3441-3497 </t>
  </si>
  <si>
    <t xml:space="preserve">LIVRO DIARIO DE OBRAS / LIVRO DE ORDEM TAMANHO OFICIO 33 X 3</t>
  </si>
  <si>
    <t xml:space="preserve">CASA E CONSTRUÇÃO</t>
  </si>
  <si>
    <t xml:space="preserve">4001-0100</t>
  </si>
  <si>
    <t xml:space="preserve">http://www.cec.com.br/</t>
  </si>
  <si>
    <t xml:space="preserve">RAKUTEN BRASIL</t>
  </si>
  <si>
    <t xml:space="preserve">(11) 4933-1920</t>
  </si>
  <si>
    <t xml:space="preserve">http://www.rakuten.com.br/</t>
  </si>
  <si>
    <t xml:space="preserve">http://www.leroymerlin.com.br</t>
  </si>
  <si>
    <t xml:space="preserve">MOLDE PARA PINTURA E DEMARCAÇÃO DE VAGAS ACESSÍVEIS </t>
  </si>
  <si>
    <t xml:space="preserve">Total Acessibilidade</t>
  </si>
  <si>
    <t xml:space="preserve">(62) 4053-8305</t>
  </si>
  <si>
    <t xml:space="preserve">http://www.totalacessibilidade.com/</t>
  </si>
  <si>
    <t xml:space="preserve">Towbar Sinalização de Seg</t>
  </si>
  <si>
    <t xml:space="preserve">(47) 3396-9411 </t>
  </si>
  <si>
    <t xml:space="preserve">http://towbar.com.br/</t>
  </si>
  <si>
    <t xml:space="preserve">Loja de Braille &amp; Acessibilidade</t>
  </si>
  <si>
    <t xml:space="preserve">http://braille.loja2.com.br/</t>
  </si>
  <si>
    <t xml:space="preserve">PESQUISA.1905.10</t>
  </si>
  <si>
    <t xml:space="preserve">ELETROFRIGOR</t>
  </si>
  <si>
    <t xml:space="preserve">(21) 98621-0567</t>
  </si>
  <si>
    <t xml:space="preserve">FOX REFRIGERACAO</t>
  </si>
  <si>
    <t xml:space="preserve"> (62) 4012-2424</t>
  </si>
  <si>
    <t xml:space="preserve">EMBRAR</t>
  </si>
  <si>
    <t xml:space="preserve"> (54) 3212.4466</t>
  </si>
  <si>
    <t xml:space="preserve">HIDROSERVICE</t>
  </si>
  <si>
    <t xml:space="preserve">(62) 3255-2200</t>
  </si>
  <si>
    <t xml:space="preserve">MERCADOLIVRE 1</t>
  </si>
  <si>
    <t xml:space="preserve">https://produto.mercadolivre.com.br/MLB-970663067-reparo-para-valvula-hydra-max-114-e-112-deca-deca-_JM?quantity=1</t>
  </si>
  <si>
    <t xml:space="preserve">MERCADOLIVRE 2</t>
  </si>
  <si>
    <t xml:space="preserve">https://produto.mercadolivre.com.br/MLB-1148164482-reparo-para-valvula-hydra-max-clean-pro-e-base-deca-2550-_JM?quantity=1</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</si>
  <si>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</si>
  <si>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</si>
  <si>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</si>
  <si>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</si>
  <si>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</si>
  <si>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</si>
  <si>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MÃO DE OBRA</t>
  </si>
  <si>
    <t xml:space="preserve">MERO FORNECIMENTO DE MATERIAIS E EQUIPAMENTOS</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</si>
  <si>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</si>
  <si>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</si>
  <si>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</si>
  <si>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</si>
  <si>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</si>
  <si>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</si>
  <si>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</si>
  <si>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</si>
  <si>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</si>
  <si>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</si>
  <si>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</si>
  <si>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</si>
  <si>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</si>
  <si>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</si>
  <si>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</si>
  <si>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</si>
  <si>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</si>
  <si>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</si>
  <si>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</si>
  <si>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</si>
  <si>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</si>
  <si>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</si>
  <si>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</si>
  <si>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</si>
  <si>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</si>
  <si>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</si>
  <si>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</si>
  <si>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</si>
  <si>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TABELA DE INSUMOS EMPREGADOS NAS COMPOSIÇÕES ANALÍTICAS</t>
  </si>
  <si>
    <t xml:space="preserve">(NÃO IMPRIMIR, POIS NÃO FAZ PARTE DA DOCUMENTAÇÃO NECESSÁRIA, APENAS PARA CALCULO INTERNO)</t>
  </si>
  <si>
    <t xml:space="preserve">DESCRIÇÃO</t>
  </si>
  <si>
    <t xml:space="preserve">QUANT.</t>
  </si>
  <si>
    <t xml:space="preserve">PR.UNIT(R$)</t>
  </si>
  <si>
    <t xml:space="preserve">DIFERENÇAS</t>
  </si>
  <si>
    <t xml:space="preserve">ORSE/08117</t>
  </si>
  <si>
    <t xml:space="preserve">GÁS REFRIGERANTE</t>
  </si>
  <si>
    <t xml:space="preserve">        PRECOS DE INSUMOS</t>
  </si>
  <si>
    <t xml:space="preserve">MES DE COLETA: 01/2019</t>
  </si>
  <si>
    <t xml:space="preserve">LOCALIDADE: 4260 - GOIANIA</t>
  </si>
  <si>
    <t xml:space="preserve">ENCARGOS SOCIAIS (%) HORISTA  87,60  MENSALISTA  50,47</t>
  </si>
  <si>
    <t xml:space="preserve">CODIGO  </t>
  </si>
  <si>
    <t xml:space="preserve">DESCRICAO DO INSUMO</t>
  </si>
  <si>
    <t xml:space="preserve">ORIGEM DO PRECO</t>
  </si>
  <si>
    <t xml:space="preserve">  PRECO MEDIANO R$</t>
  </si>
  <si>
    <t xml:space="preserve">!EM PROCESSO DE DESATIVACAO! AR-CONDICIONADO FRIO SPLIT PISO-TETO 30000 BTU/H</t>
  </si>
  <si>
    <t xml:space="preserve">UN    </t>
  </si>
  <si>
    <t xml:space="preserve">CR</t>
  </si>
  <si>
    <t xml:space="preserve">!EM PROCESSO DE DESATIVACAO! DIVISORIA COLMEIA CEGA COM MONTANTE E RODAPE DE ALUMINIO ANODIZADO SIMPLES (SEM COLOCACAO)</t>
  </si>
  <si>
    <t xml:space="preserve">M2    </t>
  </si>
  <si>
    <t xml:space="preserve">AS</t>
  </si>
  <si>
    <t xml:space="preserve">!EM PROCESSO DE DESATIVACAO! ESCAVADEIRA DRAGA DE ARRASTE, CAP. 3/4 JC 140HP (INCL MANUTENCAO/OPERACAO)</t>
  </si>
  <si>
    <t xml:space="preserve">H     </t>
  </si>
  <si>
    <t xml:space="preserve">!EM PROCESSO DE DESATIVACAO! ESCAVADEIRA HIDRAULICA SOBRE ESTEIRAS DE 99 HP, PESO OPERACIONAL DE *16* T E CAPACIDADE DE 0,85 A 1,00 M3 (LOCACAO COM OPERADOR, COMBUSTIVEL E MANUTENCAO)</t>
  </si>
  <si>
    <t xml:space="preserve">C </t>
  </si>
  <si>
    <t xml:space="preserve">!EM PROCESSO DE DESATIVACAO! HASTE DE ATERRAMENTO EM ACO COM 3,00 M DE COMPRIMENTO E DN = 3/4", REVESTIDA COM BAIXA CAMADA DE COBRE, SEM CONECTOR</t>
  </si>
  <si>
    <t xml:space="preserve">!EM PROCESSO DE DESATIVACAO! HASTE DE ATERRAMENTO EM ACO COM 3,00 M DE COMPRIMENTO E DN = 5/8", REVESTIDA COM BAIXA CAMADA DE COBRE, COM CONECTOR TIPO GRAMPO</t>
  </si>
  <si>
    <t xml:space="preserve">!EM PROCESSO DE DESATIVACAO! HASTE DE ATERRAMENTO EM ACO COM 3,00 M DE COMPRIMENTO E DN = 5/8", REVESTIDA COM BAIXA CAMADA DE COBRE, SEM CONECTOR</t>
  </si>
  <si>
    <t xml:space="preserve">!EM PROCESSO DE DESATIVACAO! LUMINARIA FECHADA P/ ILUMINACAO PUBLICA, TIPO ABL 50/F OU EQUIV, P/ LAMPADA A VAPOR DE MERCURIO 400W</t>
  </si>
  <si>
    <t xml:space="preserve">!EM PROCESSO DE DESATIVACAO! TELHA CERAMICA TIPO PLAN, COMPRIMENTO DE *47* CM, RENDIMENTO DE *26* TELHAS/M2</t>
  </si>
  <si>
    <t xml:space="preserve">!EM PROCESSO DE DESATIVACAO! TERMINAL DE PORCELANA (MUFLA) UNIPOLAR, USO EXTERNO, TENSAO 3,6/6 KV, PARA CABO DE 10/16 MM2, COM ISOLAMENTO EPR</t>
  </si>
  <si>
    <t xml:space="preserve">!EM PROCESSO DE DESATIVACAO! VEICULO DE PASSEIO COM MOTOR 1.0 FLEX, POTENCIA 72/85 CV, 5 PORTAS, COR SOLIDA, BASICO</t>
  </si>
  <si>
    <t xml:space="preserve">!EM PROCESSO DE DESATIVACAO# AR-CONDICIONADO FRIO SPLIT HI-WALL (PAREDE) 7000 BTU/H</t>
  </si>
  <si>
    <t xml:space="preserve">!EM PROCESSO DESATIVACAO! ELETRODUTO EM ACO GALVANIZADO ELETROLITICO, LEVE, DIAMETRO 1", PAREDE DE 0,90 MM</t>
  </si>
  <si>
    <t xml:space="preserve">M     </t>
  </si>
  <si>
    <t xml:space="preserve">!EM PROCESSO DESATIVACAO! ELETRODUTO EM ACO GALVANIZADO ELETROLITICO, LEVE, DIAMETRO 3/4", PAREDE DE 0,90 MM</t>
  </si>
  <si>
    <t xml:space="preserve">!EM PROCESSO DESATIVACAO! ELETRODUTO EM ACO GALVANIZADO ELETROLITICO, SEMI-PESADO, DIAMETRO 1 1/2", PAREDE DE 1,20 MM</t>
  </si>
  <si>
    <t xml:space="preserve">!EM PROCESSO DESATIVACAO! ELETRODUTO EM ACO GALVANIZADO ELETROLITICO, SEMI-PESADO, DIAMETRO 1 1/4", PAREDE DE 1,20 MM</t>
  </si>
  <si>
    <t xml:space="preserve">ABERTURA PARA ENCAIXE DE CUBA OU LAVATORIO EM BANCADA DE MARMORE/ GRANITO OU OUTRO TIPO DE PEDRA NATURAL</t>
  </si>
  <si>
    <t xml:space="preserve">ABRACADEIRA DE LATAO PARA FIXACAO DE CABO PARA-RAIO, DIMENSOES 32 X 24 X 24 MM</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</si>
  <si>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</si>
  <si>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</si>
  <si>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</si>
  <si>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390 X *4,6* MM</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</si>
  <si>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</si>
  <si>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</si>
  <si>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</si>
  <si>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</si>
  <si>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1/2" E CUNHA DE FIXACAO</t>
  </si>
  <si>
    <t xml:space="preserve">ABRACADEIRA EM ACO PARA AMARRACAO DE ELETRODUTOS, TIPO D, COM 1/2" E PARAFUSO DE FIXACAO</t>
  </si>
  <si>
    <t xml:space="preserve">ABRACADEIRA EM ACO PARA AMARRACAO DE ELETRODUTOS, TIPO D, COM 1" E PARAFUSO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</si>
  <si>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</si>
  <si>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</si>
  <si>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</si>
  <si>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</si>
  <si>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</si>
  <si>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</si>
  <si>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</si>
  <si>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</si>
  <si>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</si>
  <si>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</si>
  <si>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4" E CUNHA DE FIXACAO</t>
  </si>
  <si>
    <t xml:space="preserve">ABRACADEIRA EM ACO PARA AMARRACAO DE ELETRODUTOS, TIPO D, COM 4" E PARAFUSO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</si>
  <si>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</si>
  <si>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</si>
  <si>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</si>
  <si>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1/2"</t>
  </si>
  <si>
    <t xml:space="preserve">ABRACADEIRA EM ACO PARA AMARRACAO DE ELETRODUTOS, TIPO U SIMPLES, COM 1"</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</si>
  <si>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</si>
  <si>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</si>
  <si>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</si>
  <si>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</si>
  <si>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3"</t>
  </si>
  <si>
    <t xml:space="preserve">ABRACADEIRA EM ACO PARA AMARRACAO DE ELETRODUTOS, TIPO U SIMPLES, COM 4"</t>
  </si>
  <si>
    <t xml:space="preserve">ABRACADEIRA PVC, PARA CALHA PLUVIAL, DIAMETRO ENTRE 80 E 100 MM, PARA DRENAGEM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</si>
  <si>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</si>
  <si>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</si>
  <si>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</si>
  <si>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CROMADO PARA REGISTRO PEQUENO, 1/2 " OU 3/4 "</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</si>
  <si>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</si>
  <si>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</si>
  <si>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</si>
  <si>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ACETILENO (RECARGA PARA CILINDRO DE CONJUNTO OXICORTE GRANDE)</t>
  </si>
  <si>
    <t xml:space="preserve">KG    </t>
  </si>
  <si>
    <t xml:space="preserve">L     </t>
  </si>
  <si>
    <t xml:space="preserve">ACO CA-25, 10,0 MM, VERGALHAO</t>
  </si>
  <si>
    <t xml:space="preserve">ACO CA-25, 12,5 MM, VERGALHAO</t>
  </si>
  <si>
    <t xml:space="preserve">ACO CA-25, 16,0 MM, VERGALHAO</t>
  </si>
  <si>
    <t xml:space="preserve">ACO CA-25, 20,0 MM, VERGALHAO</t>
  </si>
  <si>
    <t xml:space="preserve">ACO CA-25, 25,0 MM, VERGALHAO</t>
  </si>
  <si>
    <t xml:space="preserve">ACO CA-25, 32,0 MM, BARRA DE TRANSFERENCIA (COLETADO CAIXA)</t>
  </si>
  <si>
    <t xml:space="preserve">ACO CA-25, 32,0 MM, VERGALHAO</t>
  </si>
  <si>
    <t xml:space="preserve">ACO CA-25, 6,3 MM, VERGALHAO</t>
  </si>
  <si>
    <t xml:space="preserve">ACO CA-25, 8,0 MM, VERGALHAO</t>
  </si>
  <si>
    <t xml:space="preserve">ACO CA-50, 10,0 MM, DOBRADO E CORTADO</t>
  </si>
  <si>
    <t xml:space="preserve">ACO CA-50, 12,5 MM, DOBRADO E CORTADO</t>
  </si>
  <si>
    <t xml:space="preserve">ACO CA-50, 12,5 MM, VERGALHAO</t>
  </si>
  <si>
    <t xml:space="preserve">ACO CA-50, 16 MM, DOBRADO E CORTADO</t>
  </si>
  <si>
    <t xml:space="preserve">ACO CA-50, 16,0 MM, VERGALHAO</t>
  </si>
  <si>
    <t xml:space="preserve">ACO CA-50, 20 MM, DOBRADO E CORTADO</t>
  </si>
  <si>
    <t xml:space="preserve">ACO CA-50, 20,0 MM, VERGALHAO</t>
  </si>
  <si>
    <t xml:space="preserve">ACO CA-50, 25,0 MM, VERGALHAO</t>
  </si>
  <si>
    <t xml:space="preserve">ACO CA-50, 6,3 MM, DOBRADO E CORTADO</t>
  </si>
  <si>
    <t xml:space="preserve">ACO CA-50, 6,3 MM, VERGALHAO</t>
  </si>
  <si>
    <t xml:space="preserve">ACO CA-60, VERGALHAO, 9,5 MM</t>
  </si>
  <si>
    <t xml:space="preserve">ACO CA-60, 4,2 MM, DOBRADO E CORTADO</t>
  </si>
  <si>
    <t xml:space="preserve">ACO CA-60, 5,0 MM, DOBRADO E CORTADO</t>
  </si>
  <si>
    <t xml:space="preserve">ACO CA-60, 5,0 MM, VERGALHAO</t>
  </si>
  <si>
    <t xml:space="preserve">ACO CA-60, 6,0 MM, DOBRADO E CORTADO</t>
  </si>
  <si>
    <t xml:space="preserve">ACO CA-60, 6,0 MM, VERGALHAO</t>
  </si>
  <si>
    <t xml:space="preserve">ACO CA-60, 7,0 MM, DOBRADO E CORTADO</t>
  </si>
  <si>
    <t xml:space="preserve">ACO CA-60, 7,0 MM, VERGALHAO</t>
  </si>
  <si>
    <t xml:space="preserve">ACO CA-60, 8,0 MM, VERGALHAO</t>
  </si>
  <si>
    <t xml:space="preserve">ACO-FIO PARA PROTENSAO, CP-150 RB L, 8 MM</t>
  </si>
  <si>
    <t xml:space="preserve">ACOPLAMENTO DE CONDUTOR PLUVIAL, EM PVC, DIAMETRO ENTRE 80 E 100 MM, PARA DRENAGEM PREDIAL</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</si>
  <si>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</si>
  <si>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</si>
  <si>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</si>
  <si>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DE COBRE PARA TUBULACAO PEX, DN 16 X 15 MM</t>
  </si>
  <si>
    <t xml:space="preserve">ADAPTADOR DE COBRE PARA TUBULACAO PEX, DN 20 X 22 MM</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</si>
  <si>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</si>
  <si>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</si>
  <si>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</si>
  <si>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PVC PARA SIFAO METALICO, SOLDAVEL, COM ANEL BORRACHA (JE), 40 MM X 1 1/2"</t>
  </si>
  <si>
    <t xml:space="preserve">ADAPTADOR PVC PARA SIFAO, ROSCAVEL, 40 MM X 1 1/4"</t>
  </si>
  <si>
    <t xml:space="preserve">ADAPTADOR PVC ROSCAVEL, COM FLANGES E ANEL DE VEDACAO, 1/2", PARA CAIXA D' AGUA</t>
  </si>
  <si>
    <t xml:space="preserve">ADAPTADOR PVC ROSCAVEL, COM FLANGES E ANEL DE VEDACAO, 1", PARA CAIXA D' AGUA</t>
  </si>
  <si>
    <t xml:space="preserve">ADAPTADOR PVC ROSCAVEL, COM FLANGES E ANEL DE VEDACAO, 3/4", PARA CAIXA D' AGUA</t>
  </si>
  <si>
    <t xml:space="preserve">ADAPTADOR PVC SOLDAVEL CURTO COM BOLSA E ROSCA, 110 MM X 4", PARA AGUA FRIA</t>
  </si>
  <si>
    <t xml:space="preserve">ADAPTADOR PVC SOLDAVEL CURTO COM BOLSA E ROSCA, 20 MM X 1/2", PARA AGUA FRIA</t>
  </si>
  <si>
    <t xml:space="preserve">ADAPTADOR PVC SOLDAVEL CURTO COM BOLSA E ROSCA, 25 MM X 3/4", PARA AGUA FRIA</t>
  </si>
  <si>
    <t xml:space="preserve">ADAPTADOR PVC SOLDAVEL CURTO COM BOLSA E ROSCA, 32 MM X 1",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</si>
  <si>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</si>
  <si>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</si>
  <si>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50 MM X 1 1/4", PARA AGUA FRIA</t>
  </si>
  <si>
    <t xml:space="preserve">ADAPTADOR PVC SOLDAVEL CURTO COM BOLSA E ROSCA, 50 MM X1 1/2",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</si>
  <si>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</si>
  <si>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</si>
  <si>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</si>
  <si>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</si>
  <si>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25 MM X 3/4", PARA CAIXA D'AGUA</t>
  </si>
  <si>
    <t xml:space="preserve">ADAPTADOR PVC SOLDAVEL, COM FLANGE E ANEL DE VEDACAO, 32 MM X 1", PARA CAIXA D'AGUA</t>
  </si>
  <si>
    <t xml:space="preserve">ADAPTADOR PVC SOLDAVEL, COM FLANGE E ANEL DE VEDACAO, 40 MM X 1 1/4", PARA CAIXA D'AGUA</t>
  </si>
  <si>
    <t xml:space="preserve">ADAPTADOR PVC SOLDAVEL, COM FLANGE E ANEL DE VEDACAO, 50 MM X 1 1/2", PARA CAIXA D'AGUA</t>
  </si>
  <si>
    <t xml:space="preserve">ADAPTADOR PVC SOLDAVEL, COM FLANGES E ANEL DE VEDACAO, 60 MM X 2", PARA CAIXA D' AGUA</t>
  </si>
  <si>
    <t xml:space="preserve">ADAPTADOR PVC SOLDAVEL, COM FLANGES LIVRES, 110 MM X 4", PARA CAIXA D' AGUA</t>
  </si>
  <si>
    <t xml:space="preserve">ADAPTADOR PVC SOLDAVEL, COM FLANGES LIVRES, 25 MM X 3/4", PARA CAIXA D' AGUA</t>
  </si>
  <si>
    <t xml:space="preserve">ADAPTADOR PVC SOLDAVEL, COM FLANGES LIVRES, 32 MM X 1", PARA CAIXA D' AGUA</t>
  </si>
  <si>
    <t xml:space="preserve">ADAPTADOR PVC SOLDAVEL, COM FLANGES LIVRES, 40 MM X 1  1/4", PARA CAIXA D' AGUA</t>
  </si>
  <si>
    <t xml:space="preserve">ADAPTADOR PVC SOLDAVEL, COM FLANGES LIVRES, 50 MM X 1  1/2", PARA CAIXA D' AGUA</t>
  </si>
  <si>
    <t xml:space="preserve">ADAPTADOR PVC SOLDAVEL, COM FLANGES LIVRES, 60 MM X 2", PARA CAIXA D' AGUA</t>
  </si>
  <si>
    <t xml:space="preserve">ADAPTADOR PVC SOLDAVEL, COM FLANGES LIVRES, 75 MM X 2  1/2", PARA CAIXA D' AGUA</t>
  </si>
  <si>
    <t xml:space="preserve">ADAPTADOR PVC SOLDAVEL, COM FLANGES LIVRES, 85 MM X 3", PARA CAIXA D' AGUA</t>
  </si>
  <si>
    <t xml:space="preserve">ADAPTADOR PVC SOLDAVEL, LONGO, COM FLANGE LIVRE,  110 MM X 4", PARA CAIXA D' AGUA</t>
  </si>
  <si>
    <t xml:space="preserve">ADAPTADOR PVC SOLDAVEL, LONGO, COM FLANGE LIVRE,  25 MM X 3/4", PARA CAIXA D' AGUA</t>
  </si>
  <si>
    <t xml:space="preserve">ADAPTADOR PVC SOLDAVEL, LONGO, COM FLANGE LIVRE,  32 MM X 1", PARA CAIXA D' AGUA</t>
  </si>
  <si>
    <t xml:space="preserve">ADAPTADOR PVC SOLDAVEL, LONGO, COM FLANGE LIVRE,  40 MM X 1 1/4", PARA CAIXA D' AGUA</t>
  </si>
  <si>
    <t xml:space="preserve">ADAPTADOR PVC SOLDAVEL, LONGO, COM FLANGE LIVRE,  50 MM X 1 1/2", PARA CAIXA D' AGUA</t>
  </si>
  <si>
    <t xml:space="preserve">ADAPTADOR PVC SOLDAVEL, LONGO, COM FLANGE LIVRE,  60 MM X 2", PARA CAIXA D' AGUA</t>
  </si>
  <si>
    <t xml:space="preserve">ADAPTADOR PVC SOLDAVEL, LONGO, COM FLANGE LIVRE,  75 MM X 2 1/2", PARA CAIXA D' AGUA</t>
  </si>
  <si>
    <t xml:space="preserve">ADAPTADOR PVC SOLDAVEL, LONGO, COM FLANGE LIVRE,  85 MM X 3", PARA CAIXA D' AGUA</t>
  </si>
  <si>
    <t xml:space="preserve">ADAPTADOR PVC, COM REGISTRO, PARA PEAD, 20 MM X 3/4", PARA LIGACAO PREDIAL DE AGUA</t>
  </si>
  <si>
    <t xml:space="preserve">ADAPTADOR PVC, ROSCAVEL, COM FLANGES E ANEL DE VEDACAO, 1 1/2", PARA CAIXA D'AGUA</t>
  </si>
  <si>
    <t xml:space="preserve">ADAPTADOR PVC, ROSCAVEL, COM FLANGES E ANEL DE VEDACAO, 1 1/4", PARA CAIXA D' AGUA</t>
  </si>
  <si>
    <t xml:space="preserve">ADAPTADOR PVC, ROSCAVEL, COM FLANGES E ANEL DE VEDACAO, 2", PARA CAIXA D' AGUA</t>
  </si>
  <si>
    <t xml:space="preserve">ADAPTADOR PVC, ROSCAVEL, PARA VALVULA PIA OU LAVATORIO, 40 MM</t>
  </si>
  <si>
    <t xml:space="preserve">ADAPTADOR, CPVC, SOLDAVEL, 15 MM, PARA AGUA QUENTE</t>
  </si>
  <si>
    <t xml:space="preserve">ADAPTADOR, CPVC, SOLDAVEL, 22 MM, PARA AGUA QUENTE</t>
  </si>
  <si>
    <t xml:space="preserve">ADAPTADOR, EM LATAO, ENGATE RAPIDO 2 1/2" X ROSCA INTERNA 5 FIOS 2 1/2",  PARA INSTALACAO PREDIAL DE COMBATE A INCENDIO</t>
  </si>
  <si>
    <t xml:space="preserve">ADAPTADOR, EM LATAO, ENGATE RAPIDO1 1/2" X ROSCA INTERNA 5 FIOS 2 1/2",  PARA INSTALACAO PREDIAL DE COMBATE A INCENDIO</t>
  </si>
  <si>
    <t xml:space="preserve">ADAPTADOR, PVC PBA,  BOLSA/ROSCA, JE, DN 75 / DE  85 MM</t>
  </si>
  <si>
    <t xml:space="preserve">ADAPTADOR, PVC PBA, A BOLSA DEFOFO, JE, DN 100 / DE 110 MM</t>
  </si>
  <si>
    <t xml:space="preserve">ADAPTADOR, PVC PBA, A BOLSA DEFOFO, JE, DN 50 / DE 60 MM</t>
  </si>
  <si>
    <t xml:space="preserve">ADAPTADOR, PVC PBA, A BOLSA DEFOFO, JE, DN 75 / DE  85 MM</t>
  </si>
  <si>
    <t xml:space="preserve">ADAPTADOR, PVC PBA, BOLSA/ROSCA, JE, DN 100 / DE 110 MM</t>
  </si>
  <si>
    <t xml:space="preserve">ADAPTADOR, PVC PBA, BOLSA/ROSCA, JE, DN 50 / DE 60 MM</t>
  </si>
  <si>
    <t xml:space="preserve">ADAPTADOR, PVC PBA, PONTA/ROSCA, JE, DN 50 / DE  60 MM</t>
  </si>
  <si>
    <t xml:space="preserve">ADAPTADOR, PVC PBA, PONTA/ROSCA, JE, DN 75 / DE  85 MM</t>
  </si>
  <si>
    <t xml:space="preserve">ADESIVO ACRILICO/COLA DE CONTATO</t>
  </si>
  <si>
    <t xml:space="preserve">ADESIVO ESTRUTURAL A BASE DE RESINA EPOXI PARA INJECAO EM TRINCAS, BICOMPONENTE, BAIXA VISCOSIDADE</t>
  </si>
  <si>
    <t xml:space="preserve">ADESIVO ESTRUTURAL A BASE DE RESINA EPOXI, BICOMPONENTE, FLUIDO</t>
  </si>
  <si>
    <t xml:space="preserve">ADESIVO ESTRUTURAL A BASE DE RESINA EPOXI, BICOMPONENTE, PASTOSO (TIXOTROPICO)</t>
  </si>
  <si>
    <t xml:space="preserve">ADESIVO LIQUIDO A BASE DE RESINAS PARA COLAGEM DE ESPUMA DE ISOLAMENTO TERMICO FLEXIVEL</t>
  </si>
  <si>
    <t xml:space="preserve">ADESIVO PARA TUBOS CPVC, *75* G</t>
  </si>
  <si>
    <t xml:space="preserve">ADESIVO PLASTICO PARA PVC, BISNAGA COM 75 GR</t>
  </si>
  <si>
    <t xml:space="preserve">ADESIVO PLASTICO PARA PVC, FRASCO COM 175 GR</t>
  </si>
  <si>
    <t xml:space="preserve">ADESIVO PLASTICO PARA PVC, FRASCO COM 850 GR</t>
  </si>
  <si>
    <t xml:space="preserve">ADESIVO/COLA PARA EPS (ISOPOR) E OUTROS MATERIAIS</t>
  </si>
  <si>
    <t xml:space="preserve">ADITIVO ACELERADOR DE PEGA E ENDURECIMENTO PARA ARGAMASSAS E CONCRETOS</t>
  </si>
  <si>
    <t xml:space="preserve">ADITIVO ADESIVO LIQUIDO PARA ARGAMASSAS DE REVESTIMENTOS CIMENTICIOS</t>
  </si>
  <si>
    <t xml:space="preserve">ADITIVO IMPERMEABILIZANTE DE PEGA NORMAL PARA ARGAMASSAS E  CONCRETOS SEM ARMACAO</t>
  </si>
  <si>
    <t xml:space="preserve">ADITIVO IMPERMEABILIZANTE DE PEGA NORMAL PARA ARGAMASSAS E CONCRETOS SEM ARMACAO</t>
  </si>
  <si>
    <t xml:space="preserve">ADITIVO IMPERMEABILIZANTE DE PEGA ULTRARRAPIDA</t>
  </si>
  <si>
    <t xml:space="preserve">ADITIVO LIQUIDO INCORPORADOR DE AR PARA CONCRETO E ARGAMASSA</t>
  </si>
  <si>
    <t xml:space="preserve">ADITIVO PLASTIFICANTE E ESTABILIZADOR PARA ARGAMASSAS DE ASSENTAMENTO E REBOCO</t>
  </si>
  <si>
    <t xml:space="preserve">18L   </t>
  </si>
  <si>
    <t xml:space="preserve">ADITIVO PLASTIFICANTE RETARDADOR DE PEGA E REDUTOR DE AGUA PARA CONCRETO</t>
  </si>
  <si>
    <t xml:space="preserve">ADITIVO SUPERPLASTIFICANTE DE PEGA NORMAL PARA CONCRETO (TAMBOR 200 KG)</t>
  </si>
  <si>
    <t xml:space="preserve">200KG </t>
  </si>
  <si>
    <t xml:space="preserve">ADUELA/GALERIA DE CONCRETO ARMADO, SECAO RETANGULAR 1.50 X 1.50 M (L X A), C = 1.00 M, E = 20 CM</t>
  </si>
  <si>
    <t xml:space="preserve">ADUELA/GALERIA DE CONCRETO ARMADO, SECAO RETANGULAR 2.00 X 2.00 M (L X A), C = 1.00 M, E = 20 CM</t>
  </si>
  <si>
    <t xml:space="preserve">ADUELA/GALERIA DE CONCRETO ARMADO, SECAO RETANGULAR 2.50 X 2.50 M (L X A), C = 1.00 M, E = 20 CM</t>
  </si>
  <si>
    <t xml:space="preserve">ADUELA/GALERIA DE CONCRETO ARMADO, SECAO RETANGULAR 3.00 X 3.00 M (L X A), C = 1.00 M, E = 20 CM</t>
  </si>
  <si>
    <t xml:space="preserve">AFASTADOR PARA TELHA DE FIBROCIMENTO CANALETE 90 OU KALHETAO</t>
  </si>
  <si>
    <t xml:space="preserve">AGENTE DE CURA, PROTETOR DA EVAPORACAO DA AGUA DE HIDRATACAO DO CONCRETO (COLETADO CAIXA)</t>
  </si>
  <si>
    <t xml:space="preserve">AGREGADO RECICLADO, TIPO RACHAO RECICLADO CINZA, CLASSE A</t>
  </si>
  <si>
    <t xml:space="preserve">M3    </t>
  </si>
  <si>
    <t xml:space="preserve">AGUA SANITARIA</t>
  </si>
  <si>
    <t xml:space="preserve">AJUDANTE DE ARMADOR (MENSALISTA)</t>
  </si>
  <si>
    <t xml:space="preserve">MES   </t>
  </si>
  <si>
    <t xml:space="preserve">AJUDANTE DE ELETRICISTA (MENSALISTA)</t>
  </si>
  <si>
    <t xml:space="preserve">AJUDANTE DE ESTRUTURAS METALICAS</t>
  </si>
  <si>
    <t xml:space="preserve">AJUDANTE DE ESTRUTURAS METALICAS (MENSALISTA)</t>
  </si>
  <si>
    <t xml:space="preserve">AJUDANTE DE OPERACAO EM GERAL</t>
  </si>
  <si>
    <t xml:space="preserve">AJUDANTE DE OPERACAO EM GERAL (MENSALISTA)</t>
  </si>
  <si>
    <t xml:space="preserve">AJUDANTE DE PINTOR</t>
  </si>
  <si>
    <t xml:space="preserve">AJUDANTE DE PINTOR (MENSALISTA)</t>
  </si>
  <si>
    <t xml:space="preserve">AJUDANTE DE SERRALHEIRO</t>
  </si>
  <si>
    <t xml:space="preserve">AJUDANTE DE SERRALHEIRO (MENSALISTA)</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</si>
  <si>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</si>
  <si>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</si>
  <si>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</si>
  <si>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</si>
  <si>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</si>
  <si>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</si>
  <si>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</si>
  <si>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ALICATE DE CORTE DIAGONAL 6 " COM ISOLAMENTO</t>
  </si>
  <si>
    <t xml:space="preserve">ALICATE DE CRIMPAR RJ11, RJ12 E RJ45</t>
  </si>
  <si>
    <t xml:space="preserve">ALICATE DE PRESSAO PARA SOLDA DE CHAPA 18 "</t>
  </si>
  <si>
    <t xml:space="preserve">ALICATE DE PRESSAO 11 " PARA SOLDA, TIPO C</t>
  </si>
  <si>
    <t xml:space="preserve">ALICATE DE PRESSAO 11 " PARA SOLDA, TIPO U</t>
  </si>
  <si>
    <t xml:space="preserve">ALICATE PARA ANEIS DE PISTAO, CAPACIDADE 50 A 100 MM</t>
  </si>
  <si>
    <t xml:space="preserve">ALISADORA DE CONCRETO COM MOTOR A GASOLINA DE 5,5 HP, PESO COM MOTOR DE 78 KG, 4 PAS</t>
  </si>
  <si>
    <t xml:space="preserve">ALMOXARIFE</t>
  </si>
  <si>
    <t xml:space="preserve">ALMOXARIFE (MENSALISTA)</t>
  </si>
  <si>
    <t xml:space="preserve">ALONGADOR COM TRES ALTURAS, EM TUBO DE ACO CARBONO, PINTURA NO PROCESSO ELETROSTATICO - EQUIPAMENTO DE GINASTICA PARA ACADEMIA AO AR LIVRE / ACADEMIA DA TERCEIRA IDADE - ATI</t>
  </si>
  <si>
    <t xml:space="preserve">ALUMINIO ANODIZADO</t>
  </si>
  <si>
    <t xml:space="preserve">ANEL BORRACHA DN 100 MM, PARA TUBO SERIE REFORCADA ESGOTO PREDIAL</t>
  </si>
  <si>
    <t xml:space="preserve">ANEL BORRACHA DN 75 MM, PARA TUBO SERIE REFORCADA ESGOTO PREDIAL</t>
  </si>
  <si>
    <t xml:space="preserve">ANEL BORRACHA PARA TUBO ESGOTO PREDIAL DN 40 MM (NBR 5688)</t>
  </si>
  <si>
    <t xml:space="preserve">ANEL BORRACHA PARA TUBO ESGOTO PREDIAL DN 50 MM (NBR 5688)</t>
  </si>
  <si>
    <t xml:space="preserve">ANEL BORRACHA PARA TUBO ESGOTO PREDIAL DN 75 MM (NBR 5688)</t>
  </si>
  <si>
    <t xml:space="preserve">ANEL BORRACHA PARA TUBO ESGOTO PREDIAL, DN 100 MM (NBR 5688)</t>
  </si>
  <si>
    <t xml:space="preserve">ANEL BORRACHA, DN 150 MM, PARA TUBO SERIE REFORCADA ESGOTO PREDIAL</t>
  </si>
  <si>
    <t xml:space="preserve">ANEL BORRACHA, DN 40 MM, PARA TUBO SERIE REFORCADA ESGOTO PREDIAL</t>
  </si>
  <si>
    <t xml:space="preserve">ANEL BORRACHA, DN 50 MM, PARA TUBO SERIE REFORCADA ESGOTO PREDIAL</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</si>
  <si>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</si>
  <si>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</si>
  <si>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</si>
  <si>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DEFOFO, DN 250 MM (NBR 7665)</t>
  </si>
  <si>
    <t xml:space="preserve">ANEL BORRACHA, PARA TUBO PVC DEFOFO, DN 300 MM (NBR 7665)</t>
  </si>
  <si>
    <t xml:space="preserve">ANEL BORRACHA, PARA TUBO PVC, REDE COLETOR ESGOTO, DN 100 MM (NBR 7362)</t>
  </si>
  <si>
    <t xml:space="preserve">ANEL BORRACHA, PARA TUBO PVC, REDE COLETOR ESGOTO, DN 125 MM (NBR 7362)</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</si>
  <si>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</si>
  <si>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</si>
  <si>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</si>
  <si>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</si>
  <si>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</si>
  <si>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</si>
  <si>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</si>
  <si>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</si>
  <si>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</si>
  <si>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BORRACHA, PARA TUBO, PVC REDE COLETOR ESGOTO, DN 300 MM (NBR 7362)</t>
  </si>
  <si>
    <t xml:space="preserve">ANEL DE BORRACHA PARA VEDACAO DE DUTO PEAD CORRUGADO PARA ELETRICA, DN 1 1/2"</t>
  </si>
  <si>
    <t xml:space="preserve">ANEL DE BORRACHA PARA VEDACAO DE DUTO PEAD CORRUGADO PARA ELETRICA, DN 1 1/4"</t>
  </si>
  <si>
    <t xml:space="preserve">ANEL DE BORRACHA PARA VEDACAO DE DUTO PEAD CORRUGADO PARA ELETRICA, DN 2"</t>
  </si>
  <si>
    <t xml:space="preserve">ANEL DE BORRACHA PARA VEDACAO DE DUTO PEAD CORRUGADO PARA ELETRICA, DN 3"</t>
  </si>
  <si>
    <t xml:space="preserve">ANEL DE BORRACHA PARA VEDACAO DE DUTO PEAD CORRUGADO PARA ELETRICA, DN 4"</t>
  </si>
  <si>
    <t xml:space="preserve">ANEL DE CONCRETO ARMADO, D = *1,10* M, H = 0,30 M</t>
  </si>
  <si>
    <t xml:space="preserve">ANEL DE CONCRETO ARMADO, D = 0,60 M, H = 0,10 M</t>
  </si>
  <si>
    <t xml:space="preserve">ANEL DE CONCRETO ARMADO, D = 0,60 M, H = 0,15 M</t>
  </si>
  <si>
    <t xml:space="preserve">ANEL DE CONCRETO ARMADO, D = 0,60 M, H = 0,30 M</t>
  </si>
  <si>
    <t xml:space="preserve">ANEL DE CONCRETO ARMADO, D = 0,60 M, H = 0,40 M</t>
  </si>
  <si>
    <t xml:space="preserve">ANEL DE CONCRETO ARMADO, D = 0,60 M, H = 0,50 M</t>
  </si>
  <si>
    <t xml:space="preserve">ANEL DE CONCRETO ARMADO, D = 0,80 M, H = 0,30 M</t>
  </si>
  <si>
    <t xml:space="preserve">ANEL DE CONCRETO ARMADO, D = 0,80 M, H = 0,50 M</t>
  </si>
  <si>
    <t xml:space="preserve">ANEL DE CONCRETO ARMADO, D = 1,00 M, H = 0,40 M</t>
  </si>
  <si>
    <t xml:space="preserve">ANEL DE CONCRETO ARMADO, D = 1,00 M, H = 0,50 M</t>
  </si>
  <si>
    <t xml:space="preserve">ANEL DE CONCRETO ARMADO, D = 1,20 M, H = 0,50 M</t>
  </si>
  <si>
    <t xml:space="preserve">ANEL DE CONCRETO ARMADO, D = 1,50 M, H = 0,50 M</t>
  </si>
  <si>
    <t xml:space="preserve">ANEL DE CONCRETO ARMADO, D = 2,00 M, H = 0,50 M</t>
  </si>
  <si>
    <t xml:space="preserve">ANEL DE CONCRETO ARMADO, D = 2,50 M, H = 0,50 M</t>
  </si>
  <si>
    <t xml:space="preserve">ANEL DE CONCRETO ARMADO, D = 3,00 M, H = 0,50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</si>
  <si>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</si>
  <si>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</si>
  <si>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</si>
  <si>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</si>
  <si>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</si>
  <si>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</si>
  <si>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</si>
  <si>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</si>
  <si>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</si>
  <si>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</si>
  <si>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</si>
  <si>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DESLIZANTE / TRADICIONAL, METALICO, PARA TUBO PEX, DN 16 MM</t>
  </si>
  <si>
    <t xml:space="preserve">ANEL DESLIZANTE / TRADICIONAL, METALICO, PARA TUBO PEX, DN 20 MM</t>
  </si>
  <si>
    <t xml:space="preserve">ANEL DESLIZANTE / TRADICIONAL, METALICO, PARA TUBO PEX, DN 25 MM</t>
  </si>
  <si>
    <t xml:space="preserve">ANEL DESLIZANTE / TRADICIONAL, METALICO, PARA TUBO PEX, DN 32 MM</t>
  </si>
  <si>
    <t xml:space="preserve">APARELHO CORTE OXI-ACETILENO PARA SOLDA E CORTE CONTENDO MACARICO SOLDA, BICO DE CORTE, CILINDROS, REGULADORES, MANGUEIRAS E CARRINHO</t>
  </si>
  <si>
    <t xml:space="preserve">APARELHO DE APOIO DE NEOPRENE FRETADO, 60 X 45 X 7,6 CM, COM FRETAGEM DE ACO DE 4 MM INTERCALADAS COM ELASTOMERO DE 11 MM E REVESTIMENTO FINAL COM ELASTOMERO DE 6 MM</t>
  </si>
  <si>
    <t xml:space="preserve">DM3   </t>
  </si>
  <si>
    <t xml:space="preserve">APARELHO DE APOIO DE NEOPRENE SIMPLES/ NAO FRETADO, 100 X 100 CM, ESPESSURA 6,3 MM</t>
  </si>
  <si>
    <t xml:space="preserve">APARELHO SINALIZADOR LUMINOSO COM LED, PARA SAIDA GARAGEM, COM 2 LENTES EM POLICARBONATO, BIVOLT (INCLUI SUPORTE DE FIXACAO)</t>
  </si>
  <si>
    <t xml:space="preserve">APOIO DO PORTA DENTE PARA FRESADORA DE ASFALTO</t>
  </si>
  <si>
    <t xml:space="preserve">APONTADOR OU APROPRIADOR</t>
  </si>
  <si>
    <t xml:space="preserve">APONTADOR OU APROPRIADOR DE MAO DE OBRA (MENSALISTA)</t>
  </si>
  <si>
    <t xml:space="preserve">AQUECEDOR DE AGUA A GAS GLP/GN COM CAPACIDADE DE ARMAZENAMENTO DE 50 A 80 L</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</si>
  <si>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</si>
  <si>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</si>
  <si>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</si>
  <si>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</si>
  <si>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DE AGUA ELETRICO HORIZONTAL, RESERVATORIO DE 200 L CILINDRICO EM COBRE, REFORCADO COM ACO CARBONO, MONOFASICO, TENSAO NOMINAL 220 V</t>
  </si>
  <si>
    <t xml:space="preserve">AQUECEDOR DE OLEO BPF (FLUIDO) TERMICO, CAPACIDADE DE 300.000 KCAL/H</t>
  </si>
  <si>
    <t xml:space="preserve">AQUECEDOR SOLAR  CAPACIDADE DO RESERVATORIO 800 L, INCLUI 8 PLACAS COLETORAS DE 1,42 M2</t>
  </si>
  <si>
    <t xml:space="preserve">AQUECEDOR SOLAR CAPACIDADE DO RESERVATORIO 1000 L, INCLUI 10 PLACAS COLETORAS DE 1,42 M2</t>
  </si>
  <si>
    <t xml:space="preserve">AQUECEDOR SOLAR CAPACIDADE DO RESERVATORIO 200 L, INCLUI 2 PLACAS COLETORAS DE 1,42 M2</t>
  </si>
  <si>
    <t xml:space="preserve">AQUECEDOR SOLAR CAPACIDADE DO RESERVATORIO 400L, INCLUI 4 PLACAS COLETORAS DE 1,42 M2</t>
  </si>
  <si>
    <t xml:space="preserve">AQUECEDOR SOLAR CAPACIDADE DO RESERVATORIO 600 L, INCLUI 6 PLACAS COLETORAS DE 1,42 M2</t>
  </si>
  <si>
    <t xml:space="preserve">AR-CONDICIONADO FRIO SPLIT HI-WALL (PAREDE) 12000 BTU/H</t>
  </si>
  <si>
    <t xml:space="preserve">AR-CONDICIONADO FRIO SPLIT HI-WALL (PAREDE) 18000 BTU/H</t>
  </si>
  <si>
    <t xml:space="preserve">AR-CONDICIONADO FRIO SPLIT HI-WALL (PAREDE) 9000 BTU/H</t>
  </si>
  <si>
    <t xml:space="preserve">AR-CONDICIONADO FRIO SPLIT PISO-TETO 18000 BTU/H</t>
  </si>
  <si>
    <t xml:space="preserve">AR-CONDICIONADO FRIO SPLIT PISO-TETO 24000 BTU/H</t>
  </si>
  <si>
    <t xml:space="preserve">AR-CONDICIONADO FRIO SPLIT PISO-TETO 36000 BTU/H</t>
  </si>
  <si>
    <t xml:space="preserve">AR-CONDICIONADO FRIO SPLIT PISO-TETO 48000 BTU/H</t>
  </si>
  <si>
    <t xml:space="preserve">AR-CONDICIONADO FRIO SPLIT PISO-TETO 60000 BTU/H</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</si>
  <si>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</si>
  <si>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</si>
  <si>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</si>
  <si>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</si>
  <si>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AR-CONDICIONADO QUENTE/FRIO SPLIT CASSETE (TETO)  4 VIAS 24000 BTU/H</t>
  </si>
  <si>
    <t xml:space="preserve">AR-CONDICIONADO QUENTE/FRIO SPLIT CASSETE (TETO)  4 VIAS 30000 BTU/H</t>
  </si>
  <si>
    <t xml:space="preserve">AR-CONDICIONADO QUENTE/FRIO SPLIT CASSETE (TETO)  4 VIAS 36000 BTU/H</t>
  </si>
  <si>
    <t xml:space="preserve">AR-CONDICIONADO QUENTE/FRIO SPLIT CASSETE (TETO)  4 VIAS 48000 BTU/H</t>
  </si>
  <si>
    <t xml:space="preserve">AR-CONDICIONADO QUENTE/FRIO SPLIT CASSETE (TETO)  4 VIAS 60000 BTU/H</t>
  </si>
  <si>
    <t xml:space="preserve">AR-CONDICIONADO QUENTE/FRIO SPLIT CASSETE (TETO) 4 VIAS 18000 BTU/H</t>
  </si>
  <si>
    <t xml:space="preserve">AR-CONDICIONADO QUENTE/FRIO SPLIT HI-WALL (PAREDE) 12000 BTU/H</t>
  </si>
  <si>
    <t xml:space="preserve">AR-CONDICIONADO QUENTE/FRIO SPLIT HI-WALL (PAREDE) 18000 BTU/H</t>
  </si>
  <si>
    <t xml:space="preserve">AR-CONDICIONADO QUENTE/FRIO SPLIT HI-WALL (PAREDE) 24000 BTU/H</t>
  </si>
  <si>
    <t xml:space="preserve">AR-CONDICIONADO QUENTE/FRIO SPLIT HI-WALL (PAREDE) 7000 BTU/H</t>
  </si>
  <si>
    <t xml:space="preserve">AR-CONDICIONADO QUENTE/FRIO SPLIT HI-WALL (PAREDE) 9000 BTU/H</t>
  </si>
  <si>
    <t xml:space="preserve">AR-CONDICIONADO QUENTE/FRIO SPLIT PISO-TETO 24000 BTU/H</t>
  </si>
  <si>
    <t xml:space="preserve">ARADO REVERSIVEL COM 3 DISCOS DE 26" X 6MM REBOCAVEL</t>
  </si>
  <si>
    <t xml:space="preserve">ARAME DE ACO OVALADO 15 X 17 ( 45,7 KG, 700 KGF), ROLO 1000 M</t>
  </si>
  <si>
    <t xml:space="preserve">ARAME DE AMARRACAO PARA GABIAO GALVANIZADO, DIAMETRO 2,2 MM</t>
  </si>
  <si>
    <t xml:space="preserve">ARAME FARPADO GALVANIZADO 14 BWG, CLASSE 250</t>
  </si>
  <si>
    <t xml:space="preserve">ARAME FARPADO GALVANIZADO, 16 BWG (1,65 MM), CLASSE 250</t>
  </si>
  <si>
    <t xml:space="preserve">ARAME FARPADO 16 BWG (0,047 KG/M)</t>
  </si>
  <si>
    <t xml:space="preserve">ARAME GALVANIZADO  8 BWG, D = 4,19MM (0,101 KG/M)</t>
  </si>
  <si>
    <t xml:space="preserve">ARAME GALVANIZADO 10 BWG, 3,40 MM (0,0713 KG/M)</t>
  </si>
  <si>
    <t xml:space="preserve">ARAME GALVANIZADO 12 BWG, 2,76 MM (0,048 KG/M)</t>
  </si>
  <si>
    <t xml:space="preserve">ARAME GALVANIZADO 14 BWG, D = 2,11 MM (0,026 KG/M)</t>
  </si>
  <si>
    <t xml:space="preserve">ARAME GALVANIZADO 14 BWG, 2,10MM (0,0272 KG/M)</t>
  </si>
  <si>
    <t xml:space="preserve">ARAME GALVANIZADO 16 BWG, 1,65MM (0,0166 KG/M)</t>
  </si>
  <si>
    <t xml:space="preserve">ARAME GALVANIZADO 6 BWG, 5,16 MM (0,157 KG/M)</t>
  </si>
  <si>
    <t xml:space="preserve">ARAME PROTEGIDO COM PVC PARA GABIAO, DIAMETRO 2,2 MM</t>
  </si>
  <si>
    <t xml:space="preserve">ARAME RECOZIDO 16 BWG, 1,60 MM (0,016 KG/M)</t>
  </si>
  <si>
    <t xml:space="preserve">AREIA AMARELA, AREIA BARRADA OU ARENOSO (RETIRADA NO AREAL, SEM TRANSPORTE)</t>
  </si>
  <si>
    <t xml:space="preserve">AREIA FINA - POSTO JAZIDA/FORNECEDOR (RETIRADO NA JAZIDA, SEM TRANSPORTE)</t>
  </si>
  <si>
    <t xml:space="preserve">AREIA GROSSA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</si>
  <si>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</si>
  <si>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</si>
  <si>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AREIA PRETA PARA EMBOCO - POSTO JAZIDA/FORNECEDOR (RETIRADO NA JAZIDA, SEM TRANSPORTE)</t>
  </si>
  <si>
    <t xml:space="preserve">ARGAMASSA COLANTE AC-II</t>
  </si>
  <si>
    <t xml:space="preserve">ARGAMASSA COLANTE TIPO ACIII E</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</si>
  <si>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</si>
  <si>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</si>
  <si>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</si>
  <si>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PARA REVESTIMENTO DECORATIVO MONOCAMADA, CORES CLARAS</t>
  </si>
  <si>
    <t xml:space="preserve">ARGAMASSA PISO SOBRE PISO</t>
  </si>
  <si>
    <t xml:space="preserve">ARGAMASSA POLIMERICA DE REPARO ESTRUTURAL, BICOMPONENTE</t>
  </si>
  <si>
    <t xml:space="preserve">ARGAMASSA POLIMERICA IMPERMEABILIZANTE SEMIFLEXIVEL, BICOMPONENTE (MEMBRANA IMPERMEABILIZANTE ACRILICA)</t>
  </si>
  <si>
    <t xml:space="preserve">ARGAMASSA PRONTA PARA CONTRAPISO</t>
  </si>
  <si>
    <t xml:space="preserve">ARGAMASSA PRONTA PARA REVESTIMENTO INTERNO EM PAREDES</t>
  </si>
  <si>
    <t xml:space="preserve">ARGAMASSA USINADA AUTOADENSAVEL E AUTONIVELANTE PARA CONTRAPISO, INCLUI BOMBEAMENTO</t>
  </si>
  <si>
    <t xml:space="preserve">ARGILA EXPANDIDA, GRANULOMETRIA 2215</t>
  </si>
  <si>
    <t xml:space="preserve">ARGILA OU BARRO PARA ATERRO/REATERRO (COM TRANSPORTE ATE 10 KM)</t>
  </si>
  <si>
    <t xml:space="preserve">ARGILA OU BARRO PARA ATERRO/REATERRO (RETIRADO NA JAZIDA, SEM TRANSPORTE)</t>
  </si>
  <si>
    <t xml:space="preserve">ARGILA, ARGILA VERMELHA OU ARGILA ARENOSA (RETIRADA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</si>
  <si>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</si>
  <si>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</si>
  <si>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</si>
  <si>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</si>
  <si>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</si>
  <si>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</si>
  <si>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</si>
  <si>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</si>
  <si>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 xml:space="preserve">ARMADOR (MENSALISTA)</t>
  </si>
  <si>
    <t xml:space="preserve">ARQUITETO JUNIOR</t>
  </si>
  <si>
    <t xml:space="preserve">ARQUITETO JUNIOR (MENSALISTA)</t>
  </si>
  <si>
    <t xml:space="preserve">ARQUITETO PAISAGISTA</t>
  </si>
  <si>
    <t xml:space="preserve">ARQUITETO PAISAGISTA (MENSALISTA)</t>
  </si>
  <si>
    <t xml:space="preserve">ARQUITETO PLENO</t>
  </si>
  <si>
    <t xml:space="preserve">ARQUITETO PLENO (MENSALISTA)</t>
  </si>
  <si>
    <t xml:space="preserve">ARQUITETO SENIOR</t>
  </si>
  <si>
    <t xml:space="preserve">ARQUITETO SENIOR (MENSALISTA)</t>
  </si>
  <si>
    <t xml:space="preserve">ARRUELA  EM ACO GALVANIZADO, DIAMETRO EXTERNO = 35MM, ESPESSURA = 3MM, DIAMETRO DO FURO= 18MM</t>
  </si>
  <si>
    <t xml:space="preserve">ARRUELA EM ALUMINIO, COM ROSCA, DE  1 1/4", PARA ELETRODUTO</t>
  </si>
  <si>
    <t xml:space="preserve">ARRUELA EM ALUMINIO, COM ROSCA, DE 1 1/2", PARA ELETRODUTO</t>
  </si>
  <si>
    <t xml:space="preserve">ARRUELA EM ALUMINIO, COM ROSCA, DE 1/2", PARA ELETRODUTO</t>
  </si>
  <si>
    <t xml:space="preserve">ARRUELA EM ALUMINIO, COM ROSCA, DE 1", PARA ELETRODUTO</t>
  </si>
  <si>
    <t xml:space="preserve">ARRUELA EM ALUMINIO, COM ROSCA, DE 2 1/2", PARA ELETRODUTO</t>
  </si>
  <si>
    <t xml:space="preserve">ARRUELA EM ALUMINIO, COM ROSCA, DE 2", PARA ELETRODUTO</t>
  </si>
  <si>
    <t xml:space="preserve">ARRUELA EM ALUMINIO, COM ROSCA, DE 3/4", PARA ELETRODUTO</t>
  </si>
  <si>
    <t xml:space="preserve">ARRUELA EM ALUMINIO, COM ROSCA, DE 3/8", PARA ELETRODUTO</t>
  </si>
  <si>
    <t xml:space="preserve">ARRUELA EM ALUMINIO, COM ROSCA, DE 3", PARA ELETRODUTO</t>
  </si>
  <si>
    <t xml:space="preserve">ARRUELA EM ALUMINIO, COM ROSCA, DE 4", PARA ELETRODUTO</t>
  </si>
  <si>
    <t xml:space="preserve">ARRUELA QUADRADA EM ACO GALVANIZADO, DIMENSAO = 38 MM, ESPESSURA = 3MM, DIAMETRO DO FURO= 18 MM</t>
  </si>
  <si>
    <t xml:space="preserve">ARRUELA REDONDA DE LATAO, DIAMETRO EXTERNO = 34 MM, ESPESSURA = 2,5 MM, DIAMETRO DO FURO = 17 MM</t>
  </si>
  <si>
    <t xml:space="preserve">ASFALTO DILUIDO DE PETROLEO CM-30 (COLETADO CAIXA NA ANP ACRESCIDO DE ICMS)</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</si>
  <si>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</si>
  <si>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</si>
  <si>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</si>
  <si>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t>
  </si>
  <si>
    <t xml:space="preserve">ASSENTADOR DE MANILHAS (MENSALISTA)</t>
  </si>
  <si>
    <t xml:space="preserve">ASSENTO  VASO SANITARIO INFANTIL EM PLASTICO BRANCO</t>
  </si>
  <si>
    <t xml:space="preserve">ASSENTO SANITARIO DE PLASTICO, TIPO CONVENCIONAL</t>
  </si>
  <si>
    <t xml:space="preserve">AUTOMATICO DE BOIA SUPERIOR / INFERIOR, *15* A / 250 V</t>
  </si>
  <si>
    <t xml:space="preserve">AUXILIAR  DE ALMOXARIFE</t>
  </si>
  <si>
    <t xml:space="preserve">AUXILIAR DE ALMOXARIFE (MENSALISTA)</t>
  </si>
  <si>
    <t xml:space="preserve">AUXILIAR DE AZULEJISTA</t>
  </si>
  <si>
    <t xml:space="preserve">AUXILIAR DE AZULEJISTA (MENSALISTA)</t>
  </si>
  <si>
    <t xml:space="preserve">AUXILIAR DE ENCANADOR OU BOMBEIRO HIDRAULICO (MENSALISTA)</t>
  </si>
  <si>
    <t xml:space="preserve">AUXILIAR DE ESCRITORIO (MENSALISTA)</t>
  </si>
  <si>
    <t xml:space="preserve">AUXILIAR DE LABORATORISTA DE SOLOS E CONCRETO</t>
  </si>
  <si>
    <t xml:space="preserve">AUXILIAR DE LABORATORISTA DE SOLOS E DE CONCRETO (MENSALISTA)</t>
  </si>
  <si>
    <t xml:space="preserve">AUXILIAR DE MECANICO</t>
  </si>
  <si>
    <t xml:space="preserve">AUXILIAR DE MECANICO (MENSALISTA)</t>
  </si>
  <si>
    <t xml:space="preserve">AUXILIAR DE PEDREIRO (MENSALISTA)</t>
  </si>
  <si>
    <t xml:space="preserve">AUXILIAR DE SERVICOS GERAIS</t>
  </si>
  <si>
    <t xml:space="preserve">AUXILIAR DE SERVICOS GERAIS (MENSALISTA)</t>
  </si>
  <si>
    <t xml:space="preserve">AUXILIAR DE TOPOGRAFO</t>
  </si>
  <si>
    <t xml:space="preserve">AUXILIAR DE TOPOGRAFO (MENSALISTA)</t>
  </si>
  <si>
    <t xml:space="preserve">AUXILIAR TECNICO / ASSISTENTE DE ENGENHARIA</t>
  </si>
  <si>
    <t xml:space="preserve">AUXILIAR TECNICO / ASSISTENTE DE ENGENHARIA (MENSALISTA)</t>
  </si>
  <si>
    <t xml:space="preserve">AZULEJISTA OU LADRILHEIRO (MENSALISTA)</t>
  </si>
  <si>
    <t xml:space="preserve">BACIA SANITARIA (VASO) COM CAIXA ACOPLADA, DE LOUCA BRANCA</t>
  </si>
  <si>
    <t xml:space="preserve">BACIA SANITARIA (VASO) CONVENCIONAL DE LOUCA BRANCA</t>
  </si>
  <si>
    <t xml:space="preserve">BACIA SANITARIA (VASO) CONVENCIONAL DE LOUCA COR</t>
  </si>
  <si>
    <t xml:space="preserve">BACIA SANITARIA (VASO) CONVENCIONAL PARA PCD SEM FURO FRONTAL, DE LOUCA BRANCA, SEM ASSENTO</t>
  </si>
  <si>
    <t xml:space="preserve">BACIA SANITARIA TURCA DE LOUCA BRANCA</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</si>
  <si>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</si>
  <si>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</si>
  <si>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</si>
  <si>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</si>
  <si>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 BANCA EM GRANITO, POLIDO, TIPO ANDORINHA/ QUARTZ/ CASTELO/ CORUMBA OU OUTROS EQUIVALENTES DA REGIAO, COM CUBA INOX, FORMATO *120 X 60* CM, E=  *2* CM</t>
  </si>
  <si>
    <t xml:space="preserve">BANCADA/ BANCA EM MARMORE, POLIDO, BRANCO COMUM, E=  *3* CM</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</si>
  <si>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</si>
  <si>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</si>
  <si>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</si>
  <si>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</si>
  <si>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</si>
  <si>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</si>
  <si>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</si>
  <si>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</si>
  <si>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</si>
  <si>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ARTICULADO PARA BANHO, EM ACO INOX POLIDO, 70* CM X 45* CM</t>
  </si>
  <si>
    <t xml:space="preserve">BANCO COM ENCOSTO, 1,60M* DE COMPRIMENTO, EM TUBO DE ACO CARBONO E PINTURA NO PROCESSO ELETROSTATICO - PARA ACADEMIA AO AR LIVRE / ACADEMIA DA TERCEIRA IDADE - ATI</t>
  </si>
  <si>
    <t xml:space="preserve">BANDEJA DE PINTURA PARA ROLO 23 CM</t>
  </si>
  <si>
    <t xml:space="preserve">BARRA ANTIPANICO DUPLA, CEGA LADO OPOSTO, COR CINZA</t>
  </si>
  <si>
    <t xml:space="preserve">PAR   </t>
  </si>
  <si>
    <t xml:space="preserve">BARRA ANTIPANICO DUPLA, PARA PORTA DE VIDRO, COR CINZA</t>
  </si>
  <si>
    <t xml:space="preserve">BARRA ANTIPANICO SIMPLES, CEGA LADO OPOSTO, COR CINZA</t>
  </si>
  <si>
    <t xml:space="preserve">BARRA ANTIPANICO SIMPLES, COM FECHADURA LADO OPOSTO, COR CINZA</t>
  </si>
  <si>
    <t xml:space="preserve">BARRA ANTIPANICO SIMPLES, PARA PORTA DE VIDRO, COR CINZA</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</si>
  <si>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</si>
  <si>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</si>
  <si>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</si>
  <si>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60CM, DIAMETRO MINIMO 3 CM</t>
  </si>
  <si>
    <t xml:space="preserve">BARRA DE APOIO RETA, EM ACO INOX POLIDO, COMPRIMENTO 70CM, DIAMETRO MINIMO 3 CM</t>
  </si>
  <si>
    <t xml:space="preserve">BARRA DE APOIO RETA, EM ACO INOX POLIDO, COMPRIMENTO 80CM,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</si>
  <si>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</si>
  <si>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</si>
  <si>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</si>
  <si>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</si>
  <si>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</si>
  <si>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BARRA DE FERRO RETANGULAR, BARRA CHATA (QUALQUER DIMENSAO)</t>
  </si>
  <si>
    <t xml:space="preserve">BARRA DE FERRO RETANGULAR, BARRA CHATA, 1 1/2"  X 1/2" (L X E), 3,79 KG/M</t>
  </si>
  <si>
    <t xml:space="preserve">BARRA DE FERRO RETANGULAR, BARRA CHATA, 1 1/2" X 1/4" (L X E), 1,89 KG/M</t>
  </si>
  <si>
    <t xml:space="preserve">BARRA DE FERRO RETANGULAR, BARRA CHATA, 1" X 1/4" (L X E), 1,2265 KG/M</t>
  </si>
  <si>
    <t xml:space="preserve">BARRA DE FERRO RETANGULAR, BARRA CHATA, 1" X 3/16" (L X E), 1,73 KG/M</t>
  </si>
  <si>
    <t xml:space="preserve">BARRA DE FERRO RETANGULAR, BARRA CHATA, 2" X 1/2" (L X E), 5,06 KG/M</t>
  </si>
  <si>
    <t xml:space="preserve">BARRA DE FERRO RETANGULAR, BARRA CHATA, 2" X 1/4" (L X E), 2,53 KG/M</t>
  </si>
  <si>
    <t xml:space="preserve">BARRA DE FERRO RETANGULAR, BARRA CHATA, 2" X 1" (L X E), 10,12 KG/M</t>
  </si>
  <si>
    <t xml:space="preserve">BARRA DE FERRO RETANGULAR, BARRA CHATA, 2" X 3/8" (L X E), 3,79KG/M</t>
  </si>
  <si>
    <t xml:space="preserve">BARRA DE FERRO RETANGULAR, BARRA CHATA, 2" X 5/16" (L X E), 3,162 KG/M</t>
  </si>
  <si>
    <t xml:space="preserve">BARRA DE FERRO RETANGULAR, BARRA CHATA, 3/4" X 1/8" (L X E), 0,47 KG/M</t>
  </si>
  <si>
    <t xml:space="preserve">BARRA DE FERRO RETANGULAR, BARRA CHATA, 3/8" X 1 1/2" (L X E), 2,84 KG/M</t>
  </si>
  <si>
    <t xml:space="preserve">BASE DE MISTURADOR MONOCOMANDO PARA CHUVEIRO</t>
  </si>
  <si>
    <t xml:space="preserve">BASE PARA MASTRO DE PARA-RAIOS DIAMETRO NOMINAL 2"</t>
  </si>
  <si>
    <t xml:space="preserve">BASE PARA RELE COM SUPORTE METALICO</t>
  </si>
  <si>
    <t xml:space="preserve">BASE UNIPOLAR PARA FUSIVEL NH1, CORRENTE NOMINAL DE 250 A, SEM CAPA</t>
  </si>
  <si>
    <t xml:space="preserve">BATE-ESTACAS POR GRAVIDADE, POTENCIA160 HP, PESO DO MARTELO ATE 3 TONELADAS</t>
  </si>
  <si>
    <t xml:space="preserve">BATENTE/ PORTAL/ ADUELA/ MARCO MACICO, E= *3 CM, L= *13 CM, *60 CM A 120* CM X *210 CM,  EM CEDRINHO/ ANGELIM COMERCIAL/ EUCALIPTO/ CURUPIXA/ PEROBA/ CUMARU OU EQUIVALENTE DA REGIAO (NAO INCLUI ALIZARES)</t>
  </si>
  <si>
    <t xml:space="preserve">JG    </t>
  </si>
  <si>
    <t xml:space="preserve">BATENTE/ PORTAL/ ADUELA/ MARCO MACICO, E= *3* CM, L= *7* CM, *60 CM A 120* CM X *210* CM,  EM CEDRINHO/ ANGELIM COMERCIAL/ EUCALIPTO/ CURUPIXA/ PEROBA/ CUMARU OU EQUIVALENTE DA REGIAO (NAO INCLUI ALIZARES)</t>
  </si>
  <si>
    <t xml:space="preserve">BATENTE/ PORTAL/ ADUELA/ MARCO MACICO, E= *3* CM, L= *7* CM, *60 CM A 120* CM X *210* CM, EM PINUS/ TAUARI/ VIROLA OU EQUIVALENTE DA REGIAO (NAO INCLUI ALIZARES)</t>
  </si>
  <si>
    <t xml:space="preserve">BATENTE/ PORTAL/ ADUELA/MARCO MACICO, E= *3* CM, L= *15* CM, *60 CM A 120* CM  X *210* CM, EM PINUS/ TAUARI/ VIROLA OU EQUIVALENTE DA REGIAO</t>
  </si>
  <si>
    <t xml:space="preserve">BATENTE/ PORTAL/ADUELA/ MARCO MACICO, E= *3* CM, L= *15* CM, *60 CM A 120* CM  X *210* CM,  EM CEDRINHO/ ANGELIM COMERCIAL/  EUCALIPTO/ CURUPIXA/ PEROBA/ CUMARU OU EQUIVALENTE DA REGIAO (NAO INCLUI ALIZARES)</t>
  </si>
  <si>
    <t xml:space="preserve">BATENTE/PORTAL/ADUELA/MARCO, EM MDF/PVC WOOD/POLIESTIRENO OU MADEIRA LAMINADA, L = *9,0* CM COM GUARNICAO REGULAVEL 2 FACES = *35* MM, PRIMER</t>
  </si>
  <si>
    <t xml:space="preserve">BETONEIRA CAPACIDADE NOMINAL 400 L, CAPACIDADE DE MISTURA  280 L, MOTOR ELETRICO TRIFASICO 220/380 V POTENCIA 2 CV, SEM CARREGADOR</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</si>
  <si>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</si>
  <si>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</si>
  <si>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600 L, CAPACIDADE DE MISTURA 440 L, MOTOR A GASOLINA POTENCIA 10 HP, COM CARREGADOR</t>
  </si>
  <si>
    <t xml:space="preserve">BETONEIRA, CAPACIDADE NOMINAL 400 L, CAPACIDADE DE MISTURA 310L, MOTOR ELETRICO TRIFASICO 220/380V POTENCIA 2 CV, SEM CARREGADOR</t>
  </si>
  <si>
    <t xml:space="preserve">BETONEIRA, CAPACIDADE NOMINAL 600 L, CAPACIDADE DE MISTURA  360L, MOTOR ELETRICO TRIFASICO 220/380V, POTENCIA 4CV, EXCLUSO CARREGADOR</t>
  </si>
  <si>
    <t xml:space="preserve">BETONEIRA, CAPACIDADE NOMINAL 600 L, CAPACIDADE DE MISTURA 440 L, MOTOR A DIESEL POTENCIA 10 CV, COM CARREGADOR</t>
  </si>
  <si>
    <t xml:space="preserve">BLASTER, DINAMITADOR OU CABO DE FOGO</t>
  </si>
  <si>
    <t xml:space="preserve">BLASTER, DINAMITADOR OU CABO DE FOGO (MENSALISTA)</t>
  </si>
  <si>
    <t xml:space="preserve">BLOCO CERAMICO (ALVENARIA DE VEDACAO), DE 9 X 19 X 19 CM</t>
  </si>
  <si>
    <t xml:space="preserve">MIL   </t>
  </si>
  <si>
    <t xml:space="preserve">BLOCO CERAMICO (ALVENARIA DE VEDACAO), 4 FUROS, DE 9 X 9 X 19 CM</t>
  </si>
  <si>
    <t xml:space="preserve">BLOCO CERAMICO (ALVENARIA DE VEDACAO), 6 FUROS, DE 9 X 9 X 19 CM</t>
  </si>
  <si>
    <t xml:space="preserve">BLOCO CERAMICO (ALVENARIA DE VEDACAO), 8 FUROS, DE 9 X 19 X 19 CM</t>
  </si>
  <si>
    <t xml:space="preserve">BLOCO CERAMICO (ALVENARIA DE VEDACAO), 8 FUROS, DE 9 X 19 X 29 CM</t>
  </si>
  <si>
    <t xml:space="preserve">BLOCO CERAMICO (ALVENARIA VEDACAO), 6 FUROS, DE 9 X 14 X 19 CM</t>
  </si>
  <si>
    <t xml:space="preserve">BLOCO CERAMICO DE VEDACAO COM FUROS NA HORIZONTAL, 11,5 X 19 X 19 CM - 4,5 MPA (NBR 15270)</t>
  </si>
  <si>
    <t xml:space="preserve">BLOCO CERAMICO DE VEDACAO COM FUROS NA VERTICAL, 14 X 19 X 39 CM - 4,5 MPA (NBR 15270)</t>
  </si>
  <si>
    <t xml:space="preserve">BLOCO CERAMICO DE VEDACAO COM FUROS NA VERTICAL, 19 X 19 X 39 CM - 4,5 MPA (NBR 15270)</t>
  </si>
  <si>
    <t xml:space="preserve">BLOCO CERAMICO DE VEDACAO COM FUROS NA VERTICAL, 9 X 19 X 39 CM - 4,5 MPA (NBR 15270)</t>
  </si>
  <si>
    <t xml:space="preserve">BLOCO CONCRETO ESTRUTURAL 14 X 19 X 29 CM, FBK 10 MPA (NBR 6136)</t>
  </si>
  <si>
    <t xml:space="preserve">BLOCO CONCRETO ESTRUTURAL 14 X 19 X 29 CM, FBK 12 MPA  (NBR 6136)</t>
  </si>
  <si>
    <t xml:space="preserve">BLOCO CONCRETO ESTRUTURAL 14 X 19 X 29 CM, FBK 14 MPA (NBR 6136)</t>
  </si>
  <si>
    <t xml:space="preserve">BLOCO CONCRETO ESTRUTURAL 14 X 19 X 29 CM, FBK 16 MPA (NBR 6136)</t>
  </si>
  <si>
    <t xml:space="preserve">BLOCO CONCRETO ESTRUTURAL 14 X 19 X 29 CM, FBK 4,5 MPA (NBR 6136)</t>
  </si>
  <si>
    <t xml:space="preserve">BLOCO CONCRETO ESTRUTURAL 14 X 19 X 29 CM, FBK 6 MPA (NBR 6136)</t>
  </si>
  <si>
    <t xml:space="preserve">BLOCO CONCRETO ESTRUTURAL 14 X 19 X 29 CM, FBK 8 MPA (NBR 6136)</t>
  </si>
  <si>
    <t xml:space="preserve">BLOCO CONCRETO ESTRUTURAL 14 X 19 X 34 CM, FBK 4,5 MPA (NBR 6136)</t>
  </si>
  <si>
    <t xml:space="preserve">BLOCO CONCRETO ESTRUTURAL 14 X 19 X 39 CM, FBK 10 MPA (NBR 6136)</t>
  </si>
  <si>
    <t xml:space="preserve">BLOCO CONCRETO ESTRUTURAL 14 X 19 X 39 CM, FBK 12 MPA (NBR 6136)</t>
  </si>
  <si>
    <t xml:space="preserve">BLOCO CONCRETO ESTRUTURAL 14 X 19 X 39 CM, FBK 14 MPA (NBR 6136)</t>
  </si>
  <si>
    <t xml:space="preserve">BLOCO CONCRETO ESTRUTURAL 14 X 19 X 39 CM, FBK 4,5 MPA (NBR 6136)</t>
  </si>
  <si>
    <t xml:space="preserve">BLOCO CONCRETO ESTRUTURAL 14 X 19 X 39 CM, FBK 6 MPA (NBR 6136)</t>
  </si>
  <si>
    <t xml:space="preserve">BLOCO CONCRETO ESTRUTURAL 14 X 19 X 39 CM, FBK 8 MPA (NBR 6136)</t>
  </si>
  <si>
    <t xml:space="preserve">BLOCO CONCRETO ESTRUTURAL 14 X 19 X 39, FCK 16 MPA - NBR 6136/2007</t>
  </si>
  <si>
    <t xml:space="preserve">BLOCO CONCRETO ESTRUTURAL 19 X 19 X 39 CM, FBK 10 MPA (NBR 6136)</t>
  </si>
  <si>
    <t xml:space="preserve">BLOCO CONCRETO ESTRUTURAL 19 X 19 X 39 CM, FBK 12 MPA (NBR 6136)</t>
  </si>
  <si>
    <t xml:space="preserve">BLOCO CONCRETO ESTRUTURAL 19 X 19 X 39 CM, FBK 14 MPA (NBR 6136)</t>
  </si>
  <si>
    <t xml:space="preserve">BLOCO CONCRETO ESTRUTURAL 19 X 19 X 39 CM, FBK 16 MPA (NBR 6136)</t>
  </si>
  <si>
    <t xml:space="preserve">BLOCO CONCRETO ESTRUTURAL 19 X 19 X 39 CM, FBK 4,5 MPA (NBR 6136)</t>
  </si>
  <si>
    <t xml:space="preserve">BLOCO CONCRETO ESTRUTURAL 19 X 19 X 39 CM, FBK 8 MPA (NBR 6136)</t>
  </si>
  <si>
    <t xml:space="preserve">BLOCO CONCRETO ESTRUTURAL 9 X 19 X 39 CM, FBK 4,5 MPA (NBR 6136)</t>
  </si>
  <si>
    <t xml:space="preserve">BLOCO DE ESPUMA MULTIUSO *23 X 13 X 8* CM</t>
  </si>
  <si>
    <t xml:space="preserve">BLOCO DE GESSO COMPACTO, BRANCO, E = 10 CM, *67 X 50* CM</t>
  </si>
  <si>
    <t xml:space="preserve">BLOCO DE GESSO VAZADO BRANCO, E = *7* CM, *67 X 50* CM</t>
  </si>
  <si>
    <t xml:space="preserve">BLOCO DE POLIETILENO ALTA DENSIDADE, *27* X *30* X *100* CM, ACOMPANHADOS PLACAS  TERMINAIS  E LONGARINAS, PARA FUNDO DE FILTRO</t>
  </si>
  <si>
    <t xml:space="preserve">BLOCO DE VIDRO INCOLOR XADREZ, DE *20 X 20 X 10* CM</t>
  </si>
  <si>
    <t xml:space="preserve">BLOCO DE VIDRO INCOLOR, CANELADO, DE *19 X 19 X 8* CM</t>
  </si>
  <si>
    <t xml:space="preserve">BLOCO DE VIDRO/ELEMENTO VAZADO INCOLOR, VENEZIANA, DE *20 X 20 X 6* CM</t>
  </si>
  <si>
    <t xml:space="preserve">BLOCO DE VIDRO/ELEMENTO VAZADO, INCOLOR, VENEZIANA, *20 X 10 X 8* CM</t>
  </si>
  <si>
    <t xml:space="preserve">BLOCO ESTRUTURAL CERAMICO - 14 X 19 X 29 CM - 4,0 MPA -  NBR 15270</t>
  </si>
  <si>
    <t xml:space="preserve">BLOCO ESTRUTURAL CERAMICO 14 X 19 X 29 CM, 3,0 MPA (NBR 15270)</t>
  </si>
  <si>
    <t xml:space="preserve">BLOCO ESTRUTURAL CERAMICO 14 X 19 X 29 CM, 6,0 MPA (NBR 15270)</t>
  </si>
  <si>
    <t xml:space="preserve">BLOCO ESTRUTURAL CERAMICO 14 X 19 X 34 CM, 6,0 MPA (NBR 15270)</t>
  </si>
  <si>
    <t xml:space="preserve">BLOCO ESTRUTURAL CERAMICO 14 X 19 X 39 CM, 6,0 MPA (NBR 15270)</t>
  </si>
  <si>
    <t xml:space="preserve">BLOCO ESTRUTURAL CERAMICO 19 X 19 X 29 CM, 6,0 MPA (NBR 15270)</t>
  </si>
  <si>
    <t xml:space="preserve">BLOCO ESTRUTURAL CERAMICO 19 X 19 X 39 CM, 6,0 MPA (NBR 15270)</t>
  </si>
  <si>
    <t xml:space="preserve">BLOCO VEDACAO CONCRETO APARENTE 14 X 19 X 39 CM (CLASSE C - NBR 6136)</t>
  </si>
  <si>
    <t xml:space="preserve">BLOCO VEDACAO CONCRETO APARENTE 19 X 19 X 39 CM  (CLASSE C - NBR 6136)</t>
  </si>
  <si>
    <t xml:space="preserve">BLOCO VEDACAO CONCRETO APARENTE 9 X 19 X 39 CM (CLASSE C - NBR 6136)</t>
  </si>
  <si>
    <t xml:space="preserve">BLOCO VEDACAO CONCRETO CELULAR AUTOCLAVADO 10 X 30 X 60 CM (E X A X C)</t>
  </si>
  <si>
    <t xml:space="preserve">BLOCO VEDACAO CONCRETO CELULAR AUTOCLAVADO 15 X 30 X 60 CM (E X A X C)</t>
  </si>
  <si>
    <t xml:space="preserve">BLOCO VEDACAO CONCRETO CELULAR AUTOCLAVADO 20 X 30 X 60 CM</t>
  </si>
  <si>
    <t xml:space="preserve">BLOCO VEDACAO CONCRETO 14 X 19 X 29 CM (CLASSE C - NBR 6136)</t>
  </si>
  <si>
    <t xml:space="preserve">BLOCO VEDACAO CONCRETO 14 X 19 X 39 CM (CLASSE C - NBR 6136)</t>
  </si>
  <si>
    <t xml:space="preserve">BLOCO VEDACAO CONCRETO 19 X 19 X 39 CM (CLASSE C - NBR 6136)</t>
  </si>
  <si>
    <t xml:space="preserve">BLOQUETE/PISO DE CONCRETO - MODELO BLOCO PISOGRAMA/CONCREGRAMA 2 FUROS, *35  CM X 15* CM, E =  *6* CM, COR NATURAL</t>
  </si>
  <si>
    <t xml:space="preserve">BLOQUETE/PISO DE CONCRETO - MODELO BLOCO PISOGRAMA/CONCREGRAMA 2 FUROS, *35  CM X 15* CM, E =  *8* CM, COR NATURAL</t>
  </si>
  <si>
    <t xml:space="preserve">BLOQUETE/PISO DE CONCRETO - MODELO PISOGRAMA/CONCREGRAMA/PAVI-GRADE/GRAMEIRO, *60  CM X 45* CM, E =  *7* CM, COR NATURAL</t>
  </si>
  <si>
    <t xml:space="preserve">BLOQUETE/PISO DE CONCRETO - MODELO PISOGRAMA/CONCREGRAMA/PAVI-GRADE/GRAMEIRO, *60  CM X 45* CM, E =  *9* CM, COR NATURAL</t>
  </si>
  <si>
    <t xml:space="preserve">BLOQUETE/PISO INTERTRAVADO DE CONCRETO - MODELO ONDA/16 FACES/UNISTEIN/PAVIS, *22 CM X *11 CM, E = 10 CM, RESISTENCIA DE 35 MPA (NBR 9781), COR NATURAL</t>
  </si>
  <si>
    <t xml:space="preserve">BLOQUETE/PISO INTERTRAVADO DE CONCRETO - MODELO ONDA/16 FACES/UNISTEIN/PAVIS, *22 CM X *11 CM, E = 10 CM, RESISTENCIA DE 50 MPA (NBR 9781), COR NATURAL</t>
  </si>
  <si>
    <t xml:space="preserve">BLOQUETE/PISO INTERTRAVADO DE CONCRETO - MODELO RAQUETE, *22 CM X 13,5* CM, E = 6 CM, RESISTENCIA DE 35 MPA (NBR 9781), COR NATURAL</t>
  </si>
  <si>
    <t xml:space="preserve">BLOQUETE/PISO INTERTRAVADO DE CONCRETO - MODELO RETANGULAR/TIJOLINHO/PAVER/HOLANDES/PARALELEPIPEDO, 20 CM X 10 CM, E = 10 CM, RESISTENCIA DE 35 MPA (NBR 9781), COR NATURAL</t>
  </si>
  <si>
    <t xml:space="preserve">BLOQUETE/PISO INTERTRAVADO DE CONCRETO - MODELO RETANGULAR/TIJOLINHO/PAVER/HOLANDES/PARALELEPIPEDO, 20 CM X 10 CM, E = 6 CM, RESISTENCIA DE 35 MPA (NBR 9781), COLORIDO</t>
  </si>
  <si>
    <t xml:space="preserve">BLOQUETE/PISO INTERTRAVADO DE CONCRETO - MODELO RETANGULAR/TIJOLINHO/PAVER/HOLANDES/PARALELEPIPEDO, 20 CM X 10 CM, E = 6 CM, RESISTENCIA DE 35 MPA (NBR 9781), COR NATURAL</t>
  </si>
  <si>
    <t xml:space="preserve">BLOQUETE/PISO INTERTRAVADO DE CONCRETO - MODELO RETANGULAR/TIJOLINHO/PAVER/HOLANDES/PARALELEPIPEDO, 20 CM X 10 CM, E = 8 CM, RESISTENCIA DE 35 MPA (NBR 9781), COLORIDO</t>
  </si>
  <si>
    <t xml:space="preserve">BLOQUETE/PISO INTERTRAVADO DE CONCRETO - MODELO RETANGULAR/TIJOLINHO/PAVER/HOLANDES/PARALELEPIPEDO, 20 CM X 10 CM, E = 8 CM, RESISTENCIA DE 35 MPA (NBR 9781), COR NATURAL</t>
  </si>
  <si>
    <t xml:space="preserve">BLOQUETE/PISO INTERTRAVADO DE CONCRETO - MODELO SEXTAVADO, 25 CM X 25 CM, E = 10 CM, RESISTENCIA DE 35 MPA (NBR 9781), COR NATURAL</t>
  </si>
  <si>
    <t xml:space="preserve">BLOQUETE/PISO INTERTRAVADO DE CONCRETO - MODELO SEXTAVADO, 25 CM X 25 CM, E = 6 CM, RESISTENCIA DE 35 MPA (NBR 9781), COR NATURAL</t>
  </si>
  <si>
    <t xml:space="preserve">BLOQUETE/PISO INTERTRAVADO DE CONCRETO - MODELO SEXTAVADO, 25 CM X 25 CM, E = 8 CM, RESISTENCIA DE 35 MPA (NBR 9781), COR NATURAL</t>
  </si>
  <si>
    <t xml:space="preserve">BLOQUETE/PISO INTERTRAVADO DE CONCRETO - ONDA/16 FACES/UNISTEIN/PAVIS, *22 CM X 11* CM, E = 6 CM, RESISTENCIA DE 35 MPA (NBR 9781), COLORIDO</t>
  </si>
  <si>
    <t xml:space="preserve">BLOQUETE/PISO INTERTRAVADO DE CONCRETO - ONDA/16 FACES/UNISTEIN/PAVIS, *22 CM X 11* CM, E = 6 CM, RESISTENCIA DE 35 MPA (NBR 9781), COR NATURAL</t>
  </si>
  <si>
    <t xml:space="preserve">BLOQUETE/PISO INTERTRAVADO DE CONCRETO - ONDA/16 FACES/UNISTEIN/PAVIS, *22 CM X 11* CM, E = 8 CM, RESISTENCIA DE 35 MPA (NBR 9781), COLORIDO</t>
  </si>
  <si>
    <t xml:space="preserve">BLOQUETE/PISO INTERTRAVADO DE CONCRETO - ONDA/16 FACES/UNISTEIN/PAVIS, *22 CM X 11* CM, E = 8 CM, RESISTENCIA DE 35 MPA (NBR 9781), COR NATURAL</t>
  </si>
  <si>
    <t xml:space="preserve">BOCAL PVC, PARA CALHA PLUVIAL, DIAMETRO DA SAIDA ENTRE 80 E 100 MM, PARA DRENAGEM PREDIAL</t>
  </si>
  <si>
    <t xml:space="preserve">BOLSA DE LIGACAO EM PVC FLEXIVEL PARA VASO SANITARIO 1.1/2 " (40 MM)</t>
  </si>
  <si>
    <t xml:space="preserve">BOMBA CENTRIFUGA  MOTOR ELETRICO TRIFASICO 1,48HP  DIAMETRO DE SUCCAO X ELEVACAO 1" X 1", 4 ESTAGIOS, DIAMETRO DOS ROTORES 3 X 107 MM + 1 X 100 MM, HM/Q: 10 M / 5,3 M3/H A 70 M / 1,8 M3/H</t>
  </si>
  <si>
    <t xml:space="preserve">BOMBA CENTRIFUGA  MOTOR ELETRICO TRIFASICO 2,96HP, DIAMETRO DE SUCCAO X ELEVACAO 1 1/2" X 1 1/4", DIAMETRO DO ROTOR 148 MM, HM/Q: 34 M / 14,80 M3/H A 40 M / 8,60 M3/H</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</si>
  <si>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</si>
  <si>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</si>
  <si>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</si>
  <si>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0,50 CV DIAMETRO DE SUCCAO X ELEVACAO 3/4" X 3/4", MONOESTAGIO, DIAMETRO DOS ROTORES 114 MM, HM/Q: 2 M / 2,99 M3/H A 24 M / 0,71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</si>
  <si>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</si>
  <si>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</si>
  <si>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 HP, DIAMETRO DE SUCCAO X ELEVACAO 2 1/2" X 2", DIAMETRO DO ROTOR 195 MM, HM/Q: 62 M / 55,5 M3/H A 80 M / 31,50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</si>
  <si>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</si>
  <si>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</si>
  <si>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CENTRIFUGA,  MOTOR ELETRICO TRIFASICO 1,48HP  DIAMETRO DE SUCCAO X ELEVACAO 1 1/2" X 1", DIAMETRO DO ROTOR 117 MM, HM/Q: 10 M / 21,9 M3/H A 24 M / 6,1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</si>
  <si>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</si>
  <si>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</si>
  <si>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</si>
  <si>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</si>
  <si>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</si>
  <si>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</si>
  <si>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</si>
  <si>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</si>
  <si>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</si>
  <si>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6 HP, DIAMETRO DO ROTOR 127 MM, BOCAL DE SAIDA DIAMETRO DE 3 POLEGADAS, HM/Q = 7 M / 66,90 M3/H A 26 M / 2,88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</si>
  <si>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</si>
  <si>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</si>
  <si>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</si>
  <si>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</si>
  <si>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</si>
  <si>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</si>
  <si>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TRIPLEX COM MOTOR A DIESEL, NACIONAL, DIAMETRO DE SUCCAO DE 2 1/2''</t>
  </si>
  <si>
    <t xml:space="preserve">BOMBA TRIPLEX, PARA INJECAO DE CALDA DE CIMENTO, VAZAO MAXIMA DE *100* LITROS/MINUTO, PRESSAO MAXIMA DE *70* BAR, POTENCIA DE 15 CV</t>
  </si>
  <si>
    <t xml:space="preserve">BORBOLETA EM LATAO FUNDIDO CROMADO, PARA TRAVAR JANELA TIPO GUILHOTINA</t>
  </si>
  <si>
    <t xml:space="preserve">BORBOLETA EM ZAMAC CROMADO, PARA TRAVAR JANELA TIPO GUILHOTINA</t>
  </si>
  <si>
    <t xml:space="preserve">BOTA DE PVC PRETA, CANO MEDIO, SEM FORRO</t>
  </si>
  <si>
    <t xml:space="preserve">BRACO / CANO PARA CHUVEIRO ELETRICO, EM ALUMINIO, 30 CM X 1/2 "</t>
  </si>
  <si>
    <t xml:space="preserve">BRACO OU HASTE COM CANOPLA PLASTICA, 1/2 ", PARA CHUVEIRO ELETRICO</t>
  </si>
  <si>
    <t xml:space="preserve">BRACO OU HASTE COM CANOPLA PLASTICA, 1/2 ", PARA CHUVEIRO SIMPLES</t>
  </si>
  <si>
    <t xml:space="preserve">BRACO P/ LUMINARIA PUBLICA 1 X 1,50M ROMAGNOLE OU EQUIV</t>
  </si>
  <si>
    <t xml:space="preserve">BUCHA DE NYLON SEM ABA S10</t>
  </si>
  <si>
    <t xml:space="preserve">BUCHA DE NYLON SEM ABA S12, COM PARAFUSO DE 5/16" X 80 MM EM ACO ZINCADO COM ROSCA SOBERBA E CABECA SEXTAVADA</t>
  </si>
  <si>
    <t xml:space="preserve">BUCHA DE NYLON SEM ABA S4</t>
  </si>
  <si>
    <t xml:space="preserve">BUCHA DE NYLON SEM ABA S5</t>
  </si>
  <si>
    <t xml:space="preserve">BUCHA DE NYLON SEM ABA S6</t>
  </si>
  <si>
    <t xml:space="preserve">BUCHA DE NYLON SEM ABA S6, COM PARAFUSO DE 4,20 X 40 MM EM ACO ZINCADO COM ROSCA SOBERBA, CABECA CHATA E FENDA PHILLIPS</t>
  </si>
  <si>
    <t xml:space="preserve">BUCHA DE NYLON SEM ABA S8</t>
  </si>
  <si>
    <t xml:space="preserve">BUCHA DE REDUCAO DE COBRE (REF 600-2) SEM ANEL DE SOLDA, PONTA X BOLSA, 22 X 15 MM</t>
  </si>
  <si>
    <t xml:space="preserve">BUCHA DE REDUCAO DE COBRE (REF 600-2) SEM ANEL DE SOLDA, PONTA X BOLSA, 28 X 22 MM</t>
  </si>
  <si>
    <t xml:space="preserve">BUCHA DE REDUCAO DE COBRE (REF 600-2) SEM ANEL DE SOLDA, PONTA X BOLSA, 35 X 28 MM</t>
  </si>
  <si>
    <t xml:space="preserve">BUCHA DE REDUCAO DE COBRE (REF 600-2) SEM ANEL DE SOLDA, PONTA X BOLSA, 42 X 35 MM</t>
  </si>
  <si>
    <t xml:space="preserve">BUCHA DE REDUCAO DE COBRE (REF 600-2) SEM ANEL DE SOLDA, PONTA X BOLSA, 54 X 42 MM</t>
  </si>
  <si>
    <t xml:space="preserve">BUCHA DE REDUCAO DE COBRE (REF 600-2) SEM ANEL DE SOLDA, PONTA X BOLSA, 66 X 54 MM</t>
  </si>
  <si>
    <t xml:space="preserve">BUCHA DE REDUCAO DE FERRO GALVANIZADO, COM ROSCA BSP, DE 1 1/2" X 1 1/4"</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</si>
  <si>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</si>
  <si>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</si>
  <si>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</si>
  <si>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</si>
  <si>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BUCHA DE REDUCAO DE FERRO GALVANIZADO, COM ROSCA BSP, DE 1 1/4" X 1"</t>
  </si>
  <si>
    <t xml:space="preserve">BUCHA DE REDUCAO DE FERRO GALVANIZADO, COM ROSCA BSP, DE 1 1/4" X 3/4"</t>
  </si>
  <si>
    <t xml:space="preserve">BUCHA DE REDUCAO DE FERRO GALVANIZADO, COM ROSCA BSP, DE 1/2" X 1/4"</t>
  </si>
  <si>
    <t xml:space="preserve">BUCHA DE REDUCAO DE FERRO GALVANIZADO, COM ROSCA BSP, DE 1/2" X 3/8"</t>
  </si>
  <si>
    <t xml:space="preserve">BUCHA DE REDUCAO DE FERRO GALVANIZADO, COM ROSCA BSP, DE 1" X 1/2"</t>
  </si>
  <si>
    <t xml:space="preserve">BUCHA DE REDUCAO DE FERRO GALVANIZADO, COM ROSCA BSP, DE 1" X 3/4"</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</si>
  <si>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</si>
  <si>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</si>
  <si>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</si>
  <si>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</si>
  <si>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</si>
  <si>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</si>
  <si>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</si>
  <si>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</si>
  <si>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</si>
  <si>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</si>
  <si>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</si>
  <si>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</si>
  <si>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</si>
  <si>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</si>
  <si>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</si>
  <si>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</si>
  <si>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</si>
  <si>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</si>
  <si>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110 X 85 MM, PARA AGUA FRIA PREDIAL</t>
  </si>
  <si>
    <t xml:space="preserve">BUCHA DE REDUCAO DE PVC, SOLDAVEL, CURTA, COM 25 X 20 MM, PARA AGUA FRIA PREDIAL</t>
  </si>
  <si>
    <t xml:space="preserve">BUCHA DE REDUCAO DE PVC, SOLDAVEL, CURTA, COM 32 X 25 MM, PARA AGUA FRIA PREDIAL</t>
  </si>
  <si>
    <t xml:space="preserve">BUCHA DE REDUCAO DE PVC, SOLDAVEL, CURTA, COM 40 X 32 MM, PARA AGUA FRIA PREDIAL</t>
  </si>
  <si>
    <t xml:space="preserve">BUCHA DE REDUCAO DE PVC, SOLDAVEL, CURTA, COM 50 X 40 MM, PARA AGUA FRIA PREDIAL</t>
  </si>
  <si>
    <t xml:space="preserve">BUCHA DE REDUCAO DE PVC, SOLDAVEL, CURTA, COM 60 X 50 MM, PARA AGUA FRIA PREDIAL</t>
  </si>
  <si>
    <t xml:space="preserve">BUCHA DE REDUCAO DE PVC, SOLDAVEL, CURTA, COM 75 X 60 MM, PARA AGUA FRIA PREDIAL</t>
  </si>
  <si>
    <t xml:space="preserve">BUCHA DE REDUCAO DE PVC, SOLDAVEL, CURTA, COM 85 X 75 MM, PARA AGUA FRIA PREDIAL</t>
  </si>
  <si>
    <t xml:space="preserve">BUCHA DE REDUCAO DE PVC, SOLDAVEL, LONGA, COM 110 X 60 MM, PARA AGUA FRIA PREDIAL</t>
  </si>
  <si>
    <t xml:space="preserve">BUCHA DE REDUCAO DE PVC, SOLDAVEL, LONGA, COM 110 X 75 MM, PARA AGUA FRIA PREDIAL</t>
  </si>
  <si>
    <t xml:space="preserve">BUCHA DE REDUCAO DE PVC, SOLDAVEL, LONGA, COM 32 X 20 MM, PARA AGUA FRIA PREDIAL</t>
  </si>
  <si>
    <t xml:space="preserve">BUCHA DE REDUCAO DE PVC, SOLDAVEL, LONGA, COM 40 X 20 MM, PARA AGUA FRIA PREDIAL</t>
  </si>
  <si>
    <t xml:space="preserve">BUCHA DE REDUCAO DE PVC, SOLDAVEL, LONGA, COM 40 X 25 MM, PARA AGUA FRIA PREDIAL</t>
  </si>
  <si>
    <t xml:space="preserve">BUCHA DE REDUCAO DE PVC, SOLDAVEL, LONGA, COM 50 X 20 MM, PARA AGUA FRIA PREDIAL</t>
  </si>
  <si>
    <t xml:space="preserve">BUCHA DE REDUCAO DE PVC, SOLDAVEL, LONGA, COM 50 X 25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</si>
  <si>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</si>
  <si>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</si>
  <si>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</si>
  <si>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40 MM, PARA AGUA FRIA PREDIAL</t>
  </si>
  <si>
    <t xml:space="preserve">BUCHA DE REDUCAO DE PVC, SOLDAVEL, LONGA, COM 60 X 50 MM, PARA AGUA FRIA PREDIAL</t>
  </si>
  <si>
    <t xml:space="preserve">BUCHA DE REDUCAO DE PVC, SOLDAVEL, LONGA, COM 75 X 50 MM, PARA AGUA FRIA PREDIAL</t>
  </si>
  <si>
    <t xml:space="preserve">BUCHA DE REDUCAO DE PVC, SOLDAVEL, LONGA, COM 85 X 60 MM, PARA AGUA FRIA PREDIAL</t>
  </si>
  <si>
    <t xml:space="preserve">BUCHA DE REDUCAO DE PVC, SOLDAVEL, LONGA, 50 X 40 MM, PARA ESGOTO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</si>
  <si>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</si>
  <si>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</si>
  <si>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</si>
  <si>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1/2", PARA ELETRODUTO</t>
  </si>
  <si>
    <t xml:space="preserve">BUCHA DE REDUCAO EM ALUMINIO, COM ROSCA, DE 1 1/4" X 1",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</si>
  <si>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</si>
  <si>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</si>
  <si>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</si>
  <si>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</si>
  <si>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</si>
  <si>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</si>
  <si>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</si>
  <si>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</si>
  <si>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</si>
  <si>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</si>
  <si>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</si>
  <si>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3/4" X 1/2",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</si>
  <si>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</si>
  <si>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</si>
  <si>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</si>
  <si>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</si>
  <si>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</si>
  <si>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</si>
  <si>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</si>
  <si>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1 1/2" X 1"</t>
  </si>
  <si>
    <t xml:space="preserve">BUCHA DE REDUCAO PVC ROSCAVEL 3/4" X 1/2"</t>
  </si>
  <si>
    <t xml:space="preserve">BUCHA DE REDUCAO PVC ROSCAVEL, 1 1/2" X 3/4"</t>
  </si>
  <si>
    <t xml:space="preserve">BUCHA DE REDUCAO PVC ROSCAVEL, 1" X 1/2"</t>
  </si>
  <si>
    <t xml:space="preserve">BUCHA DE REDUCAO PVC ROSCAVEL, 1" X 3/4"</t>
  </si>
  <si>
    <t xml:space="preserve">BUCHA DE REDUCAO PVC, ROSCAVEL,  2"  X 1 1/2 "</t>
  </si>
  <si>
    <t xml:space="preserve">BUCHA DE REDUCAO PVC, ROSCAVEL, 1 1/2"  X1 1/4 "</t>
  </si>
  <si>
    <t xml:space="preserve">BUCHA DE REDUCAO PVC, ROSCAVEL, 1 1/4"  X 3/4 "</t>
  </si>
  <si>
    <t xml:space="preserve">BUCHA DE REDUCAO PVC, ROSCAVEL, 1 1/4" X 1 "</t>
  </si>
  <si>
    <t xml:space="preserve">BUCHA DE REDUCAO PVC, ROSCAVEL, 2"  X 1 "</t>
  </si>
  <si>
    <t xml:space="preserve">BUCHA DE REDUCAO PVC, ROSCAVEL, 2"  X 1 1/4 "</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</si>
  <si>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</si>
  <si>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</si>
  <si>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</si>
  <si>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</si>
  <si>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</si>
  <si>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</si>
  <si>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</si>
  <si>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PVC, LONGA, SERIE R, DN 50 X 40 MM, PARA ESGOTO PREDIAL</t>
  </si>
  <si>
    <t xml:space="preserve">BUCHA EM ALUMINIO, COM ROSCA, DE  1 1/2", PARA ELETRODUTO</t>
  </si>
  <si>
    <t xml:space="preserve">BUCHA EM ALUMINIO, COM ROSCA, DE 1 1/4", PARA ELETRODUTO</t>
  </si>
  <si>
    <t xml:space="preserve">BUCHA EM ALUMINIO, COM ROSCA, DE 1/2", PARA ELETRODUTO</t>
  </si>
  <si>
    <t xml:space="preserve">BUCHA EM ALUMINIO, COM ROSCA, DE 1", PARA ELETRODUTO</t>
  </si>
  <si>
    <t xml:space="preserve">BUCHA EM ALUMINIO, COM ROSCA, DE 2 1/2", PARA ELETRODUTO</t>
  </si>
  <si>
    <t xml:space="preserve">BUCHA EM ALUMINIO, COM ROSCA, DE 2", PARA ELETRODUTO</t>
  </si>
  <si>
    <t xml:space="preserve">BUCHA EM ALUMINIO, COM ROSCA, DE 3/4", PARA ELETRODUTO</t>
  </si>
  <si>
    <t xml:space="preserve">BUCHA EM ALUMINIO, COM ROSCA, DE 3/8", PARA ELETRODUTO</t>
  </si>
  <si>
    <t xml:space="preserve">BUCHA EM ALUMINIO, COM ROSCA, DE 3", PARA ELETRODUTO</t>
  </si>
  <si>
    <t xml:space="preserve">BUCHA EM ALUMINIO, COM ROSCA, DE 4", PARA ELETRODUTO</t>
  </si>
  <si>
    <t xml:space="preserve">CABECEIRA DIREITA OU ESQUERDA, PVC, PARA CALHA PLUVIAL, DIAMETRO ENTRE 119 E 170 MM, PARA DRENAGEM PREDIAL</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</si>
  <si>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</si>
  <si>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</si>
  <si>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</si>
  <si>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</si>
  <si>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</si>
  <si>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</si>
  <si>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</si>
  <si>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</si>
  <si>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</si>
  <si>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4"</t>
  </si>
  <si>
    <t xml:space="preserve">CABIDE/GANCHO DE BANHEIRO SIMPLES EM METAL CROMADO</t>
  </si>
  <si>
    <t xml:space="preserve">CABO DE ACO GALVANIZADO, DIAMETRO 9,53 MM (3/8"), COM ALMA DE FIBRA 6 X 25 F  (COLETADO CAIXA)</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</si>
  <si>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</si>
  <si>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</si>
  <si>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</si>
  <si>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</si>
  <si>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</si>
  <si>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</si>
  <si>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</si>
  <si>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</si>
  <si>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</si>
  <si>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</si>
  <si>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</si>
  <si>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</si>
  <si>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</si>
  <si>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</si>
  <si>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300 MM2 MEIO-DURO</t>
  </si>
  <si>
    <t xml:space="preserve">CABO DE COBRE NU 50 MM2 MEIO-DURO</t>
  </si>
  <si>
    <t xml:space="preserve">CABO DE COBRE NU 500 MM2 MEIO-DURO</t>
  </si>
  <si>
    <t xml:space="preserve">CABO DE COBRE NU 70 MM2 MEIO-DURO</t>
  </si>
  <si>
    <t xml:space="preserve">CABO DE COBRE NU 95 MM2 MEIO-DURO</t>
  </si>
  <si>
    <t xml:space="preserve">CABO DE COBRE RIGIDO, CLASSE 2, ISOLACAO EM PVC, ANTI-CHAMA BWF-B, 1 CONDUTOR, 450/750 V, DIAMETRO 120 MM2</t>
  </si>
  <si>
    <t xml:space="preserve">CABO DE COBRE UNIPOLAR 10 MM2, BLINDADO, ISOLACAO 3,6/6 KV EPR, COBERTURA EM PVC</t>
  </si>
  <si>
    <t xml:space="preserve">CABO DE COBRE UNIPOLAR 16 MM2, BLINDADO, ISOLACAO 3,6/6 KV EPR, COBERTURA EM PVC</t>
  </si>
  <si>
    <t xml:space="preserve">CABO DE COBRE UNIPOLAR 16 MM2, BLINDADO, ISOLACAO 6/10 KV EPR, COBERTURA EM PVC</t>
  </si>
  <si>
    <t xml:space="preserve">CABO DE COBRE UNIPOLAR 25 MM2, BLINDADO, ISOLACAO 3,6/6 KV EPR, COBERTURA EM PVC</t>
  </si>
  <si>
    <t xml:space="preserve">CABO DE COBRE UNIPOLAR 25MM2, BLINDADO, ISOLACAO 6/10 KV EPR, COBERTURA EM PVC</t>
  </si>
  <si>
    <t xml:space="preserve">CABO DE COBRE UNIPOLAR 35 MM2, BLINDADO, ISOLACAO 12/20 KV EPR, COBERTURA EM PVC</t>
  </si>
  <si>
    <t xml:space="preserve">CABO DE COBRE UNIPOLAR 35 MM2, BLINDADO, ISOLACAO 3,6/6 KV EPR, COBERTURA EM PVC</t>
  </si>
  <si>
    <t xml:space="preserve">CABO DE COBRE UNIPOLAR 35 MM2, BLINDADO, ISOLACAO 6/10 KV EPR, COBERTURA EM PVC</t>
  </si>
  <si>
    <t xml:space="preserve">CABO DE COBRE UNIPOLAR 50 MM2, BLINDADO, ISOLACAO 12/20 KV EPR, COBERTURA EM PVC</t>
  </si>
  <si>
    <t xml:space="preserve">CABO DE COBRE UNIPOLAR 50 MM2, BLINDADO, ISOLACAO 3,6/6 KV EPR, COBERTURA EM PVC</t>
  </si>
  <si>
    <t xml:space="preserve">CABO DE COBRE UNIPOLAR 50 MM2, BLINDADO, ISOLACAO 6/10 KV EPR, COBERTURA EM PVC</t>
  </si>
  <si>
    <t xml:space="preserve">CABO DE COBRE UNIPOLAR 70 MM2, BLINDADO, ISOLACAO 12/20 KV EPR, COBERTURA EM PVC</t>
  </si>
  <si>
    <t xml:space="preserve">CABO DE COBRE UNIPOLAR 70 MM2, BLINDADO, ISOLACAO 3,6/6 KV EPR, COBERTURA EM PVC</t>
  </si>
  <si>
    <t xml:space="preserve">CABO DE COBRE UNIPOLAR 70 MM2, BLINDADO, ISOLACAO 6/10 KV EPR, COBERTURA EM PVC</t>
  </si>
  <si>
    <t xml:space="preserve">CABO DE COBRE UNIPOLAR 95 MM2, BLINDADO, ISOLACAO 12/20 KV EPR, COBERTURA EM PVC</t>
  </si>
  <si>
    <t xml:space="preserve">CABO DE COBRE UNIPOLAR 95 MM2, BLINDADO, ISOLACAO 3,6/6 KV EPR, COBERTURA EM PVC</t>
  </si>
  <si>
    <t xml:space="preserve">CABO DE COBRE UNIPOLAR 95 MM2, BLINDADO, ISOLACAO 6/10 KV EPR, COBERTURA EM PVC</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</si>
  <si>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</si>
  <si>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</si>
  <si>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</si>
  <si>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16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</si>
  <si>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</si>
  <si>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</si>
  <si>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</si>
  <si>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</si>
  <si>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</si>
  <si>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35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</si>
  <si>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</si>
  <si>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</si>
  <si>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</si>
  <si>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</si>
  <si>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</si>
  <si>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FLEXIVEL, CLASSE 4 OU 5, ISOLACAO EM PVC/A, ANTICHAMA BWF-B, COBERTURA PVC-ST1, ANTICHAMA BWF-B, 1 CONDUTOR, 0,6/1 KV, SECAO NOMINAL 70 MM2</t>
  </si>
  <si>
    <t xml:space="preserve">CABO DE COBRE, FLEXIVEL, CLASSE 4 OU 5, ISOLACAO EM PVC/A, ANTICHAMA BWF-B, COBERTURA PVC-ST1, ANTICHAMA BWF-B, 1 CONDUTOR, 0,6/1 KV, SECAO NOMINAL 95 MM2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</si>
  <si>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</si>
  <si>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</si>
  <si>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</si>
  <si>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</si>
  <si>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</si>
  <si>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</si>
  <si>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</si>
  <si>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</si>
  <si>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</si>
  <si>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</si>
  <si>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</si>
  <si>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</si>
  <si>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50 MM2</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</si>
  <si>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</si>
  <si>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</si>
  <si>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</si>
  <si>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RIGIDO, CLASSE 2, COMPACTADO, BLINDADO, ISOLACAO EM EPR OU XLPE, COBERTURA ANTICHAMA EM PVC, PEAD OU HFFR, 1 CONDUTOR, 20/35 KV, SECAO NOMINAL 120 MM2</t>
  </si>
  <si>
    <t xml:space="preserve">CABO DE COBRE, RIGIDO, CLASSE 2, COMPACTADO, BLINDADO, ISOLACAO EM EPR OU XLPE, COBERTURA ANTICHAMA EM PVC, PEAD OU HFFR, 1 CONDUTOR, 20/35 KV, SECAO NOMINAL 150 MM2</t>
  </si>
  <si>
    <t xml:space="preserve">CABO DE COBRE, RIGIDO, CLASSE 2, COMPACTADO, BLINDADO, ISOLACAO EM EPR OU XLPE, COBERTURA ANTICHAMA EM PVC, PEAD OU HFFR, 1 CONDUTOR, 20/35 KV, SECAO NOMINAL 185 MM2</t>
  </si>
  <si>
    <t xml:space="preserve">CABO DE COBRE, RIGIDO, CLASSE 2, COMPACTADO, BLINDADO, ISOLACAO EM EPR OU XLPE, COBERTURA ANTICHAMA EM PVC, PEAD OU HFFR, 1 CONDUTOR, 20/35 KV, SECAO NOMINAL 240 MM2</t>
  </si>
  <si>
    <t xml:space="preserve">CABO DE COBRE, RIGIDO, CLASSE 2, COMPACTADO, BLINDADO, ISOLACAO EM EPR OU XLPE, COBERTURA ANTICHAMA EM PVC, PEAD OU HFFR, 1 CONDUTOR, 20/35 KV, SECAO NOMINAL 300 MM2</t>
  </si>
  <si>
    <t xml:space="preserve">CABO DE COBRE, RIGIDO, CLASSE 2, COMPACTADO, BLINDADO, ISOLACAO EM EPR OU XLPE, COBERTURA ANTICHAMA EM PVC, PEAD OU HFFR, 1 CONDUTOR, 20/35 KV, SECAO NOMINAL 400 MM2</t>
  </si>
  <si>
    <t xml:space="preserve">CABO DE COBRE, RIGIDO, CLASSE 2, COMPACTADO, BLINDADO, ISOLACAO EM EPR OU XLPE, COBERTURA ANTICHAMA EM PVC, PEAD OU HFFR, 1 CONDUTOR, 20/35 KV, SECAO NOMINAL 50 MM2</t>
  </si>
  <si>
    <t xml:space="preserve">CABO DE COBRE, RIGIDO, CLASSE 2, COMPACTADO, BLINDADO, ISOLACAO EM EPR OU XLPE, COBERTURA ANTICHAMA EM PVC, PEAD OU HFFR, 1 CONDUTOR, 20/35 KV, SECAO NOMINAL 500 MM2</t>
  </si>
  <si>
    <t xml:space="preserve">CABO DE COBRE, RIGIDO, CLASSE 2, COMPACTADO, BLINDADO, ISOLACAO EM EPR OU XLPE, COBERTURA ANTICHAMA EM PVC, PEAD OU HFFR, 1 CONDUTOR, 20/35 KV, SECAO NOMINAL 70 MM2</t>
  </si>
  <si>
    <t xml:space="preserve">CABO DE COBRE, RIGIDO, CLASSE 2, COMPACTADO, BLINDADO, ISOLACAO EM EPR OU XLPE, COBERTURA ANTICHAMA EM PVC, PEAD OU HFFR, 1 CONDUTOR, 20/35 KV, SECAO NOMINAL 95 MM2</t>
  </si>
  <si>
    <t xml:space="preserve">CABO DE COBRE, RIGIDO, CLASSE 2, ISOLACAO EM PVC/A, ANTICHAMA BWF-B, 1 CONDUTOR, 450/750 V, SECAO NOMINAL 1,5 MM2</t>
  </si>
  <si>
    <t xml:space="preserve">CABO DE COBRE, RIGIDO, CLASSE 2, ISOLACAO EM PVC/A, ANTICHAMA BWF-B, 1 CONDUTOR, 450/750 V, SECAO NOMINAL 10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</si>
  <si>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</si>
  <si>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</si>
  <si>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</si>
  <si>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</si>
  <si>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</si>
  <si>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</si>
  <si>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300 MM2</t>
  </si>
  <si>
    <t xml:space="preserve">CABO DE COBRE, RIGIDO, CLASSE 2, ISOLACAO EM PVC/A, ANTICHAMA BWF-B, 1 CONDUTOR, 450/750 V, SECAO NOMINAL 35 MM2</t>
  </si>
  <si>
    <t xml:space="preserve">CABO DE COBRE, RIGIDO, CLASSE 2, ISOLACAO EM PVC/A, ANTICHAMA BWF-B, 1 CONDUTOR, 450/750 V, SECAO NOMINAL 4 MM2</t>
  </si>
  <si>
    <t xml:space="preserve">CABO DE COBRE, RIGIDO, CLASSE 2, ISOLACAO EM PVC/A, ANTICHAMA BWF-B, 1 CONDUTOR, 450/750 V, SECAO NOMINAL 400 MM2</t>
  </si>
  <si>
    <t xml:space="preserve">CABO DE COBRE, RIGIDO, CLASSE 2, ISOLACAO EM PVC/A, ANTICHAMA BWF-B, 1 CONDUTOR, 450/750 V, SECAO NOMINAL 50 MM2</t>
  </si>
  <si>
    <t xml:space="preserve">CABO DE COBRE, RIGIDO, CLASSE 2, ISOLACAO EM PVC/A, ANTICHAMA BWF-B, 1 CONDUTOR, 450/750 V, SECAO NOMINAL 500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</si>
  <si>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</si>
  <si>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</si>
  <si>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</si>
  <si>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DE PAR TRANCADO UTP, 4 PARES, CATEGORIA 5E</t>
  </si>
  <si>
    <t xml:space="preserve">CABO FLEXIVEL PVC 750 V, 2 CONDUTORES DE 1,5 MM2</t>
  </si>
  <si>
    <t xml:space="preserve">CABO FLEXIVEL PVC 750 V, 2 CONDUTORES DE 10,0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</si>
  <si>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</si>
  <si>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</si>
  <si>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</si>
  <si>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10,0 MM2</t>
  </si>
  <si>
    <t xml:space="preserve">CABO FLEXIVEL PVC 750 V, 3 CONDUTORES DE 6,0 MM2</t>
  </si>
  <si>
    <t xml:space="preserve">CABO FLEXIVEL PVC 750 V, 4 CONDUTORES DE 1,5 MM2</t>
  </si>
  <si>
    <t xml:space="preserve">CABO FLEXIVEL PVC 750 V, 4 CONDUTORES DE 10,0 MM2</t>
  </si>
  <si>
    <t xml:space="preserve">CABO FLEXIVEL PVC 750 V, 4 CONDUTORES DE 6,0 MM2</t>
  </si>
  <si>
    <t xml:space="preserve">CABO MULTIPOLAR DE COBRE, FLEXIVEL, CLASSE 4 OU 5, ISOLACAO EM HEPR, COBERTURA EM PVC-ST2, ANTICHAMA BWF-B, 0,6/1 KV, 3 CONDUTORES DE 1,5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</si>
  <si>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</si>
  <si>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</si>
  <si>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</si>
  <si>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</si>
  <si>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</si>
  <si>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</si>
  <si>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</si>
  <si>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</si>
  <si>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</si>
  <si>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</si>
  <si>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</si>
  <si>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</si>
  <si>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</si>
  <si>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</si>
  <si>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</si>
  <si>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</si>
  <si>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</si>
  <si>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</si>
  <si>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</si>
  <si>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</si>
  <si>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</si>
  <si>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</si>
  <si>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</si>
  <si>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</si>
  <si>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</si>
  <si>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</si>
  <si>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</si>
  <si>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10 M3 (INCLUI MONTAGEM, NAO INCLUI CAMINHAO)</t>
  </si>
  <si>
    <t xml:space="preserve">CACAMBA METALICA BASCULANTE COM CAPACIDADE DE 12 M3 (INCLUI MONTAGEM, NAO INCLUI CAMINHAO)</t>
  </si>
  <si>
    <t xml:space="preserve">CACAMBA METALICA BASCULANTE COM CAPACIDADE DE 8 M3 (INCLUI MONTAGEM, NAO INCLUI CAMINHAO)</t>
  </si>
  <si>
    <t xml:space="preserve">CADEADO EM ACO INOX, LARGURA DE *50* MM, COM HASTE EM ACO TEMPERADO, SEM MOLA - CHAVES INCLUIDAS</t>
  </si>
  <si>
    <t xml:space="preserve">CADEADO SIMPLES/COMUM, EM LATAO MACICO CROMADO, LARGURA DE 25 MM,  HASTE DE ACO TEMPERADO, CEMENTADO (NAO LONGA), INCLUI 2 CHAVES</t>
  </si>
  <si>
    <t xml:space="preserve">CADEADO SIMPLES, EM LATAO MACICO CROMADO, LARGURA DE 35 MM,  HASTE DE ACO TEMPERADO, CEMENTADO (NAO LONGA), INCLUI 2 CHAVES</t>
  </si>
  <si>
    <t xml:space="preserve">CADEIRA SUSPENSA MANUAL / BALANCIM INDIVIDUAL (NBR 14751)</t>
  </si>
  <si>
    <t xml:space="preserve">CAIBRO DE MADEIRA APARELHADA *6 X 8* CM, MACARANDUBA, ANGELIM OU EQUIVALENTE DA REGIAO</t>
  </si>
  <si>
    <t xml:space="preserve">CAIBRO DE MADEIRA NAO APARELHADA *5 X 6* CM, MACARANDUBA, ANGELIM OU EQUIVALENTE DA REGIAO</t>
  </si>
  <si>
    <t xml:space="preserve">CAIBRO DE MADEIRA NAO APARELHADA *6 X 8* CM, MACARANDUBA, ANGELIM OU EQUIVALENTE DA REGIAO</t>
  </si>
  <si>
    <t xml:space="preserve">CAIBRO DE MADEIRA NAO APARELHADA *7,5 X 10 CM (3 X 4 ") PINUS, MISTA OU EQUIVALENTE DA REGIAO</t>
  </si>
  <si>
    <t xml:space="preserve">CAIBRO DE MADEIRA NAO APARELHADA 5 X 5 CM (2 X 2 ") PINUS, MISTA OU EQUIVALENTE DA REGIAO</t>
  </si>
  <si>
    <t xml:space="preserve">CAIBRO DE MADEIRA NAO APARELHADA 5 X 5 CM, CEDRINHO OU EQUIVALENTE DA REGIAO</t>
  </si>
  <si>
    <t xml:space="preserve">CAIXA D'AGUA DE FIBRA DE VIDRO, PARA 500 LITROS, COM TAMPA</t>
  </si>
  <si>
    <t xml:space="preserve">CAIXA D'AGUA EM POLIETILENO 1000 LITROS, COM TAMPA</t>
  </si>
  <si>
    <t xml:space="preserve">CAIXA D'AGUA EM POLIETILENO 1500 LITROS, COM TAMPA</t>
  </si>
  <si>
    <t xml:space="preserve">CAIXA D'AGUA EM POLIETILENO 2000 LITROS, COM TAMPA</t>
  </si>
  <si>
    <t xml:space="preserve">CAIXA D'AGUA EM POLIETILENO 500 LITROS, COM TAMPA</t>
  </si>
  <si>
    <t xml:space="preserve">CAIXA D'AGUA EM POLIETILENO 750 LITROS, COM TAMPA</t>
  </si>
  <si>
    <t xml:space="preserve">CAIXA D'AGUA FIBRA DE VIDRO PARA 1000 LITROS, COM TAMPA</t>
  </si>
  <si>
    <t xml:space="preserve">CAIXA D'AGUA FIBRA DE VIDRO PARA 10000 LITROS, COM TAMPA</t>
  </si>
  <si>
    <t xml:space="preserve">CAIXA D'AGUA FIBRA DE VIDRO PARA 1500 LITROS, COM TAMPA</t>
  </si>
  <si>
    <t xml:space="preserve">CAIXA D'AGUA FIBRA DE VIDRO PARA 2000 LITROS, COM TAMPA</t>
  </si>
  <si>
    <t xml:space="preserve">CAIXA D'AGUA FIBRA DE VIDRO PARA 5000 LITROS, COM TAMPA</t>
  </si>
  <si>
    <t xml:space="preserve">CAIXA DE CONCRETO PRE-MOLDADO PARA AR-CONDICIONADO DE JANELA, DE *80 X 54 X 76,5* CM (L X A X P)</t>
  </si>
  <si>
    <t xml:space="preserve">CAIXA DE DESCARGA DE PLASTICO EXTERNA, DE *9* L, PUXADOR FIO DE NYLON, NAO INCLUSO CANO, BOLSA, ENGATE</t>
  </si>
  <si>
    <t xml:space="preserve">CAIXA DE DESCARGA PLASTICA DE EMBUTIR COMPLETA, COM ESPELHO PLASTICO, CAPACIDADE 6 A 10 L, ACESSORIOS INCLUSOS</t>
  </si>
  <si>
    <t xml:space="preserve">CAIXA DE GORDURA EM PVC, DIAMETRO MINIMO 300 MM, DIAMETRO DE SAIDA 100 MM, CAPACIDADE  APROXIMADA 18 LITROS, COM TAMPA</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</si>
  <si>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</si>
  <si>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</si>
  <si>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75 X 45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</si>
  <si>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</si>
  <si>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LUZ "3 X 3" EM ACO ESMALTADA</t>
  </si>
  <si>
    <t xml:space="preserve">CAIXA DE LUZ "4 X 2" EM ACO ESMALTADA</t>
  </si>
  <si>
    <t xml:space="preserve">CAIXA DE LUZ "4 X 4" EM ACO ESMALTADA</t>
  </si>
  <si>
    <t xml:space="preserve">CAIXA DE PASSAGEM DE PAREDE, DE EMBUTIR, EM PVC, DIMENSOES *120 X 120 X 75* MM</t>
  </si>
  <si>
    <t xml:space="preserve">CAIXA DE PASSAGEM DE PAREDE, DE EMBUTIR, EM PVC, DIMENSOES *150 X 150 X 75* MM</t>
  </si>
  <si>
    <t xml:space="preserve">CAIXA DE PASSAGEM DE PAREDE, DE EMBUTIR, EM PVC, DIMENSOES *200 X 200 X 90* MM</t>
  </si>
  <si>
    <t xml:space="preserve">CAIXA DE PASSAGEM METALICA DE SOBREPOR COM TAMPA PARAFUSADA, DIMENSOES 15 X 15 X 10 CM</t>
  </si>
  <si>
    <t xml:space="preserve">CAIXA DE PASSAGEM METALICA DE SOBREPOR COM TAMPA PARAFUSADA, DIMENSOES 20 X 20 X 10 CM</t>
  </si>
  <si>
    <t xml:space="preserve">CAIXA DE PASSAGEM METALICA DE SOBREPOR COM TAMPA PARAFUSADA, DIMENSOES 25 X 25 X 10 CM</t>
  </si>
  <si>
    <t xml:space="preserve">CAIXA DE PASSAGEM METALICA DE SOBREPOR COM TAMPA PARAFUSADA, DIMENSOES 30 X 30 X 10 CM</t>
  </si>
  <si>
    <t xml:space="preserve">CAIXA DE PASSAGEM METALICA DE SOBREPOR COM TAMPA PARAFUSADA, DIMENSOES 35 X 35 X 12 CM</t>
  </si>
  <si>
    <t xml:space="preserve">CAIXA DE PASSAGEM METALICA DE SOBREPOR COM TAMPA PARAFUSADA, DIMENSOES 40 X 40 X 15 CM</t>
  </si>
  <si>
    <t xml:space="preserve">CAIXA DE PASSAGEM METALICA DE SOBREPOR COM TAMPA PARAFUSADA, DIMENSOES 50 X 50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</si>
  <si>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</si>
  <si>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</si>
  <si>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</si>
  <si>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N 2, DE EMBUTIR, PADRAO TELEBRAS, DIMENSOES 20 X 20 X 12 CM, EM CHAPA DE ACO GALVANIZADO</t>
  </si>
  <si>
    <t xml:space="preserve">CAIXA DE PASSAGEM N 2, DE SOBREPOR, PADRAO TELEBRAS, DIMENSOES 20 X 20 X *12* CM, EM CHAPA DE ACO GALVANIZADO</t>
  </si>
  <si>
    <t xml:space="preserve">CAIXA DE PASSAGEM N 3, DE EMBUTIR, PADRAO TELEBRAS, DIMENSOES 40 X 40 X 12 CM, EM CHAPA DE ACO GALVANIZADO</t>
  </si>
  <si>
    <t xml:space="preserve">CAIXA DE PASSAGEM N 3, DE SOBREPOR, PADRAO TELEBRAS, DIMENSOES 40 X 40 X *12* CM, EM CHAPA DE ACO GALVANIZADO</t>
  </si>
  <si>
    <t xml:space="preserve">CAIXA DE PASSAGEM N 4, DE EMBUTIR, PADRAO TELEBRAS, DIMENSOES 60 X 60 X 12 CM, EM CHAPA DE ACO GALVANIZADO</t>
  </si>
  <si>
    <t xml:space="preserve">CAIXA DE PASSAGEM N 4, DE SOBREPOR, PADRAO TELEBRAS, DIMENSOES 60 X 60 X *12* CM, EM CHAPA DE ACO GALVANIZADO</t>
  </si>
  <si>
    <t xml:space="preserve">CAIXA DE PASSAGEM N 5, DE EMBUTIR, PADRAO TELEBRAS, DIMENSOES 80 X 80 X 12 CM, EM CHAPA DE ACO GALVANIZADO</t>
  </si>
  <si>
    <t xml:space="preserve">CAIXA DE PASSAGEM N 5, DE SOBREPOR, PADRAO TELEBRAS, DIMENSOES 80 X 80 X *12* CM, EM CHAPA DE ACO GALVANIZADO</t>
  </si>
  <si>
    <t xml:space="preserve">CAIXA DE PASSAGEM N 6, DE EMBUTIR, PADRAO TELEBRAS, DIMENSOES 120 X 120 X 12 CM, EM CHAPA DE ACO GALVANIZADO</t>
  </si>
  <si>
    <t xml:space="preserve">CAIXA DE PASSAGEM N 6, DE SOBREPOR, PADRAO TELEBRAS, DIMENSOES 120 X 120 X *12* CM, EM CHAPA DE ACO GALVANIZADO</t>
  </si>
  <si>
    <t xml:space="preserve">CAIXA DE PASSAGEM N 7, DE EMBUTIR, PADRAO TELEBRAS, DIMENSOES 150 X 150 X 15 CM, EM CHAPA DE ACO GALVANIZADO</t>
  </si>
  <si>
    <t xml:space="preserve">CAIXA DE PASSAGEM N 7, DE SOBREPOR, PADRAO TELEBRAS, DIMENSOES 150 X 150 X *15* CM, EM CHAPA DE ACO GALVANIZADO</t>
  </si>
  <si>
    <t xml:space="preserve">CAIXA DE PASSAGEM N 8, DE EMBUTIR, PADRAO TELEBRAS, DIMENSOES 200 X 200 X 20 CM, EM CHAPA DE ACO GALVANIZADO</t>
  </si>
  <si>
    <t xml:space="preserve">CAIXA DE PASSAGEM N 8, DE SOBREPOR, PADRAO TELEBRAS, DIMENSOES 200 X 200 X *20* CM, EM CHAPA DE ACO GALVANIZADO</t>
  </si>
  <si>
    <t xml:space="preserve">CAIXA DE PASSAGEM OCTOGONAL 4 X4, EM ACO ESMALTADA, COM FUNDO MOVEL SIMPLES</t>
  </si>
  <si>
    <t xml:space="preserve">CAIXA DE PASSAGEM, EM PVC, DE 4" X 2", PARA ELETRODUTO FLEXIVEL CORRUGADO</t>
  </si>
  <si>
    <t xml:space="preserve">CAIXA DE PASSAGEM, EM PVC, DE 4" X 4", PARA ELETRODUTO FLEXIVEL CORRUGADO</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</si>
  <si>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</si>
  <si>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</si>
  <si>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DE PROTECAO PARA 1 MEDIDOR BIFASICO, EM CHAPA DE ACO 20 USG (PADRAO DA CONCESSIONARIA LOCAL)</t>
  </si>
  <si>
    <t xml:space="preserve">CAIXA DE PROTECAO PARA 1 MEDIDOR MONOFASICO, EM CHAPA DE ACO 20 USG (PADRAO DA CONCESSIONARIA LOCAL)</t>
  </si>
  <si>
    <t xml:space="preserve">CAIXA DE PROTECAO PARA 1 MEDIDOR TRIFASICO, EM CHAPA DE ACO 20 USG (PADRAO DA CONCESSIONARIA LOCAL)</t>
  </si>
  <si>
    <t xml:space="preserve">CAIXA EXTERNA DE MEDICAO PARA 1 MEDIDOR TRIFASICO, COM VISOR, EM CHAPA DE ACO 18 USG (PADRAO DA CONCESSIONARIA LOCAL)</t>
  </si>
  <si>
    <t xml:space="preserve">CAIXA EXTERNA DE MEDICAO PARA 4 MEDIDORES MONOFASICOS, COM VISOR, EM CHAPA DE ACO 18 USG (PADRAO DA CONCESSIONARIA LOCAL)</t>
  </si>
  <si>
    <t xml:space="preserve">CAIXA GORDURA DUPLA, CONCRETO PRE MOLDADO, CIRCULAR, COM TAMPA, D = 60* CM</t>
  </si>
  <si>
    <t xml:space="preserve">CAIXA GORDURA, SIMPLES, CONCRETO PRE MOLDADO, CIRCULAR, COM TAMPA, D = 40 CM</t>
  </si>
  <si>
    <t xml:space="preserve">CAIXA INSPECAO EM CONCRETO PARA ATERRAMENTO E PARA RAIOS DIAMETRO = 300 MM</t>
  </si>
  <si>
    <t xml:space="preserve">CAIXA INSPECAO EM POLIETILENO PARA ATERRAMENTO E PARA RAIOS DIAMETRO = 300 MM</t>
  </si>
  <si>
    <t xml:space="preserve">CAIXA INSPECAO, CONCRETO PRE MOLDADO, CIRCULAR, COM TAMPA, D = 40* CM</t>
  </si>
  <si>
    <t xml:space="preserve">CAIXA INSPECAO, CONCRETO PRE MOLDADO, CIRCULAR, COM TAMPA, D = 60* CM, H= 60* CM</t>
  </si>
  <si>
    <t xml:space="preserve">CAIXA INTERNA DE MEDICAO PARA 1 MEDIDOR TRIFASICO, COM VISOR, EM CHAPA DE ACO 18 USG (PADRAO DA CONCESSIONARIA LOCAL)</t>
  </si>
  <si>
    <t xml:space="preserve">CAIXA INTERNA DE MEDICAO PARA 4 MEDIDORES MONOFASICOS, COM VISOR, EM CHAPA DE ACO 18 USG (PADRAO DA CONCESSIONARIA LOCAL)</t>
  </si>
  <si>
    <t xml:space="preserve">CAIXA INTERNA/EXTERNA DE MEDICAO PARA 1 MEDIDOR MONOFASICO, COM VISOR, EM CHAPA DE ACO 18 USG (PADRAO DA CONCESSIONARIA LOCAL)</t>
  </si>
  <si>
    <t xml:space="preserve">CAIXA OCTOGONAL DE FUNDO MOVEL, EM PVC, DE 3" X 3", PARA ELETRODUTO FLEXIVEL CORRUGADO</t>
  </si>
  <si>
    <t xml:space="preserve">CAIXA OCTOGONAL DE FUNDO MOVEL, EM PVC, DE 4" X 4", PARA ELETRODUTO FLEXIVEL CORRUGADO</t>
  </si>
  <si>
    <t xml:space="preserve">CAIXA PARA HIDROMETRO CONCRETO PRE MOLDADO</t>
  </si>
  <si>
    <t xml:space="preserve">CAIXA PARA MEDICAO COLETIVA TIPO H, PADRAO BIFASICO OU TRIFASICO, PARA ATE 6 MEDIDORES (PADRAO DA CONCESSIONARIA LOCAL)</t>
  </si>
  <si>
    <t xml:space="preserve">CAIXA PARA MEDICAO COLETIVA TIPO K, PADRAO BIFASICO OU TRIFASICO, PARA ATE 2 MEDIDORES (PADRAO DA CONCESSIONARIA LOCAL)</t>
  </si>
  <si>
    <t xml:space="preserve">CAIXA PARA MEDICAO COLETIVA TIPO L, PADRAO BIFASICO OU TRIFASICO, PARA ATE 4 MEDIDORES (PADRAO DA CONCESSIONARIA LOCAL)</t>
  </si>
  <si>
    <t xml:space="preserve">CAIXA PARA MEDICAO COLETIVA TIPO M, PADRAO BIFASICO OU TRIFASICO, PARA ATE 8 MEDIDORES (PADRAO DA CONCESSIONARIA LOCAL)</t>
  </si>
  <si>
    <t xml:space="preserve">CAIXA PARA MEDICAO COLETIVA TIPO N, PADRAO BIFASICO OU TRIFASICO, PARA ATE 12 MEDIDORES (PADRAO DA CONCESSIONARIA LOCAL)</t>
  </si>
  <si>
    <t xml:space="preserve">CAIXA PARA MEDIDOR MONOFASICO, EM POLICARBONATO (TERMOPLASTICO), COM DISJUNTOR</t>
  </si>
  <si>
    <t xml:space="preserve">CAIXA PARA MEDIDOR POLIFASICO, EM POLICARBONATO (TERMOPLASTICO), COM DISJUNTOR</t>
  </si>
  <si>
    <t xml:space="preserve">CAIXA SIFONADA PVC 150 X 150 X 50MM COM TAMPA CEGA QUADRADA BRANCA</t>
  </si>
  <si>
    <t xml:space="preserve">CAIXA SIFONADA PVC, 100 X 100 X 40 MM, COM GRELHA REDONDA BRANCA</t>
  </si>
  <si>
    <t xml:space="preserve">CAIXA SIFONADA PVC, 100 X 100 X 50 MM, COM GRELHA REDONDA BRANCA</t>
  </si>
  <si>
    <t xml:space="preserve">CAIXA SIFONADA PVC, 150 X 150 X 50 MM, COM GRELHA QUADRADA BRANCA (NBR 5688)</t>
  </si>
  <si>
    <t xml:space="preserve">CAIXA SIFONADA PVC, 150 X 150 X 50 MM, COM GRELHA REDONDA BRANCA</t>
  </si>
  <si>
    <t xml:space="preserve">CAIXA SIFONADA PVC, 150 X 185 X 75 MM, COM GRELHA QUADRADA BRANCA</t>
  </si>
  <si>
    <t xml:space="preserve">CAIXA SIFONADA PVC, 150 X 185 X 75 MM, COM TAMPA CEGA QUADRADA BRANCA</t>
  </si>
  <si>
    <t xml:space="preserve">CAIXA SIFONADA PVC, 250 X 230 X 75 MM, COM TAMPA E PORTA TAMPA QUADRADA BRANCA</t>
  </si>
  <si>
    <t xml:space="preserve">CAL HIDRATADA PARA PINTURA</t>
  </si>
  <si>
    <t xml:space="preserve">CALAFETADOR / CALAFATE</t>
  </si>
  <si>
    <t xml:space="preserve">CALAFETADOR / CALAFATE (MENSALISTA)</t>
  </si>
  <si>
    <t xml:space="preserve">CALCARIO DOLOMITICO A (POSTO PEDREIRA/FORNECEDOR, SEM FRETE)</t>
  </si>
  <si>
    <t xml:space="preserve">CALCETEIRO</t>
  </si>
  <si>
    <t xml:space="preserve">CALCETEIRO  (MENSALISTA)</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</si>
  <si>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</si>
  <si>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</si>
  <si>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</si>
  <si>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</si>
  <si>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PLUVIAL DE PVC, DIAMETRO ENTRE 119 E 170 MM, COMPRIMENTO DE 3 M, PARA DRENAGEM PREDIAL</t>
  </si>
  <si>
    <t xml:space="preserve">CALHA QUADRADA DE CHAPA DE ACO GALVANIZADA NUM 24, CORTE 100 CM (COLETADO CAIXA)</t>
  </si>
  <si>
    <t xml:space="preserve">CALHA QUADRADA DE CHAPA DE ACO GALVANIZADA NUM 24, CORTE 33 CM (COLETADO CAIXA)</t>
  </si>
  <si>
    <t xml:space="preserve">CALHA QUADRADA DE CHAPA DE ACO GALVANIZADA NUM 24, CORTE 50 CM (COLETADO CAIXA)</t>
  </si>
  <si>
    <t xml:space="preserve">CALHA QUADRADA DE CHAPA DE ACO GALVANIZADA NUM 26, CORTE 33 CM</t>
  </si>
  <si>
    <t xml:space="preserve">CALHA QUADRADA DE CHAPA DE ACO GALVANIZADA NUM 28, CORTE 25 CM</t>
  </si>
  <si>
    <t xml:space="preserve">CALHA/CANALETA DE CONCRETO SIMPLES, TIPO MEIA CANA, D = 20 CM, PARA AGUA PLUVIAL</t>
  </si>
  <si>
    <t xml:space="preserve">CALHA/CANALETA DE CONCRETO SIMPLES, TIPO MEIA CANA, D = 30 CM, PARA AGUA PLUVIAL</t>
  </si>
  <si>
    <t xml:space="preserve">CALHA/CANALETA DE CONCRETO SIMPLES, TIPO MEIA CANA, D = 50 CM, PARA AGUA PLUVIAL</t>
  </si>
  <si>
    <t xml:space="preserve">CALHA/CANALETA DE CONCRETO SIMPLES, TIPO MEIA CANA, D = 60 CM, PARA AGUA PLUVIAL</t>
  </si>
  <si>
    <t xml:space="preserve">CALHA/CANALETA DE CONCRETO SIMPLES, TIPO MEIA CANA, D = 80 CM, PARA AGUA PLUVIAL</t>
  </si>
  <si>
    <t xml:space="preserve">CALHA/CANALETA DE CONCRETO SIMPLES, TIPO MEIA CANA, D= 40 CM, PARA AGUA PLUVIAL</t>
  </si>
  <si>
    <t xml:space="preserve">CAMADA SEPARADORA DE FILME DE POLIETILENO 20 A 25 MICRA</t>
  </si>
  <si>
    <t xml:space="preserve">CAMINHAO TOCO, PESO BRUTO TOTAL 13000 KG, CARGA UTIL MAXIMA 7925 KG, DISTANCIA ENTRE EIXOS 4,80 M, POTENCIA 189 CV (INCLUI CABINE E CHASSI, NAO INCLUI CARROCERIA)</t>
  </si>
  <si>
    <t xml:space="preserve">CAMINHAO TOCO, PESO BRUTO TOTAL 14300 KG, CARGA UTIL MAXIMA 9590 KG, DISTANCIA ENTRE EIXOS 4,76 M, POTENCIA 185 CV (INCLUI CABINE E CHASSI, NAO INCLUI CARROCERIA)</t>
  </si>
  <si>
    <t xml:space="preserve">CAMINHAO TOCO, PESO BRUTO TOTAL 14300 KG, CARGA UTIL MAXIMA 9710 KG, DISTANCIA ENTRE EIXOS 3,56 M, POTENCIA 185 CV (INCLUI CABINE E CHASSI, NAO INCLUI CARROCERIA)</t>
  </si>
  <si>
    <t xml:space="preserve">CAMINHAO TOCO, PESO BRUTO TOTAL 16000 KG, CARGA UTIL MAXIMA DE 10685 KG, DISTANCIA ENTRE EIXOS 4,8M, POTENCIA 189 CV (INCLUI CABINE E CHASSI, NAO INCLUI CARROCERIA)</t>
  </si>
  <si>
    <t xml:space="preserve">CAMINHAO TOCO, PESO BRUTO TOTAL 16000 KG, CARGA UTIL MAXIMA 10600 KG, DISTANCIA ENTRE EIXOS 4,80 M, POTENCIA 275 CV (INCLUI CABINE E CHASSI, NAO INCLUI CARROCERIA)</t>
  </si>
  <si>
    <t xml:space="preserve">CAMINHAO TOCO, PESO BRUTO TOTAL 16000 KG, CARGA UTIL MAXIMA 10780 KG, DISTANCIA ENTRE EIXOS 3,56 M, POTENCIA 275 CV (INCLUI CABINE E CHASSI, NAO INCLUI CARROCERIA)</t>
  </si>
  <si>
    <t xml:space="preserve">CAMINHAO TOCO, PESO BRUTO TOTAL 16000 KG, CARGA UTIL MAXIMA 11030 KG, DISTANCIA ENTRE EIXOS 3,56M, POTENCIA 186 CV (INCLUI CABINE E CHASSI, NAO INCLUI CARROCERIA)</t>
  </si>
  <si>
    <t xml:space="preserve">CAMINHAO TOCO, PESO BRUTO TOTAL 16000 KG, CARGA UTIL MAXIMA 11130 KG, DISTANCIA ENTRE EIXOS 5,36 M, POTENCIA 185 CV (INCLUI CABINE E CHASSI, NAO INCLUI CARROCERIA)</t>
  </si>
  <si>
    <t xml:space="preserve">CAMINHAO TOCO, PESO BRUTO TOTAL 8250 KG, CARGA UTIL MAXIMA 5110 KG, DISTANCIA ENTRE EIXOS 4,30 M, POTENCIA 162 CV (INCLUI CABINE E CHASSI, NAO INCLUI CARROCERIA)</t>
  </si>
  <si>
    <t xml:space="preserve">CAMINHAO TOCO, PESO BRUTO TOTAL 9000 KG, CARGA UTIL MAXIMA 5940 KG, DISTANCIA ENTRE EIXOS 3,69 M, POTENCIA 177 CV (INCLUI CABINE E CHASSI, NAO INCLUI CARROCERIA)</t>
  </si>
  <si>
    <t xml:space="preserve">CAMINHAO TOCO, PESO BRUTO TOTAL 9600 KG, CARGA UTIL MAXIMA 6110 KG, DISTANCIA ENTRE EIXOS 3,70 M, POTENCIA 156 CV (INCLUI CABINE E CHASSI, NAO INCLUI CARROCERIA)</t>
  </si>
  <si>
    <t xml:space="preserve">CAMINHAO TOCO, PESO BRUTO TOTAL 9600 KG, CARGA UTIL MAXIMA 6200 KG, DISTANCIA ENTRE EIXOS 3,10 M, POTENCIA 156 CV (INCLUI CABINE E CHASSI, NAO INCLUI CARROCERIA)</t>
  </si>
  <si>
    <t xml:space="preserve">CAMINHAO TOCO, PESO BRUTO TOTAL 9700 KG, CARGA UTIL MAXIMA 6360 KG, DISTANCIA ENTRE EIXOS 4,30 M, POTENCIA 160 CV (INCLUI CABINE E CHASSI, NAO INCLUI CARROCERIA)</t>
  </si>
  <si>
    <t xml:space="preserve">CAMINHAO TRUCADO, PESO BRUTO TOTAL 22000 KG, CARGA UTIL MAXIMA 15350 KG, DISTANCIA ENTRE EIXOS 5,17 M, POTENCIA 238 CV (INCLUI CABINE E CHASSI, NAO INCLUI CARROCERIA)</t>
  </si>
  <si>
    <t xml:space="preserve">CAMINHAO TRUCADO, PESO BRUTO TOTAL 23000 KG, CARGA UTIL MAXIMA 15378 KG, DISTANCIA ENTRE EIXOS 4,80 M, POTENCIA 326 CV (INCLUI CABINE E CHASSI, NAO INCLUI CARROCERIA)</t>
  </si>
  <si>
    <t xml:space="preserve">CAMINHAO TRUCADO, PESO BRUTO TOTAL 23000 KG, CARGA UTIL MAXIMA 15935 KG, DISTANCIA ENTRE EIXOS 4,80 M, POTENCIA 230 CV (INCLUI CABINE E CHASSI, NAO INCLUI CARROCERIA)</t>
  </si>
  <si>
    <t xml:space="preserve">CAMINHAO TRUCADO, PESO BRUTO TOTAL 23000 KG, CARGA UTIL MAXIMA 15940 KG, DISTANCIA ENTRE EIXOS 3,60 M, POTENCIA 286 CV (INCLUI CABINE E CHASSI, NAO INCLUI CARROCERIA)</t>
  </si>
  <si>
    <t xml:space="preserve">CAMINHAO TRUCADO, PESO BRUTO TOTAL 23000 KG, CARGA UTIL MAXIMA 16190 KG, DISTANCIA ENTRE EIXOS 3,60 M, POTENCIA 286 CV (INCLUI CABINE E CHASSI, NAO INCLUI CARROCERIA)</t>
  </si>
  <si>
    <t xml:space="preserve">CAMINHAO TRUCADO, PESO BRUTO TOTAL 23000 KG, CARGA UTIL MAXIMA 16360 KG, CABINE ESTENDIDA, DISTANCIA ENTRE EIXOS 3,56 M, POTENCIA 275 CV (INCLUI CABINE E CHASSI, NAO INCLUI CARROCERIA)</t>
  </si>
  <si>
    <t xml:space="preserve">CAMINHONETE CABINE SIMPLES COM MOTOR 1.6 FLEX, CAMBIO  MANUAL, POTENCIA 101/104 CV, 2 PORTAS</t>
  </si>
  <si>
    <t xml:space="preserve">CAMINHONETE COM MOTOR A DIESEL, POTENCIA 180 CV, CABINE DUPLA, 4X4</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</si>
  <si>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</si>
  <si>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</si>
  <si>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</si>
  <si>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CANALETA CONCRETO ESTRUTURAL 14 X 19 X 29 CM, FBK 14 MPA (NBR 6136)</t>
  </si>
  <si>
    <t xml:space="preserve">CANALETA CONCRETO ESTRUTURAL 14 X 19 X 29 CM, FBK 4,5 MPA (NBR 6136)</t>
  </si>
  <si>
    <t xml:space="preserve">CANALETA CONCRETO ESTRUTURAL 14 X 19 X 39 CM, FBK 14 MPA (NBR 6136)</t>
  </si>
  <si>
    <t xml:space="preserve">CANALETA CONCRETO ESTRUTURAL 14 X 19 X 39 CM, FBK 4,5 MPA (NBR 6136)</t>
  </si>
  <si>
    <t xml:space="preserve">CANALETA CONCRETO 14 X 19 X 19 CM (CLASSE C - NBR 6136)</t>
  </si>
  <si>
    <t xml:space="preserve">CANALETA CONCRETO 19 X 19 X 19 CM (CLASSE C - NBR 6136)</t>
  </si>
  <si>
    <t xml:space="preserve">CANALETA CONCRETO 9 X 19 X 19 CM (CLASSE C - NBR 6136)</t>
  </si>
  <si>
    <t xml:space="preserve">CANALETA ESTRUTURAL CERAMICA, 14 X 19 X 19 CM, 6,0 MPA (NBR 15270)</t>
  </si>
  <si>
    <t xml:space="preserve">CANALETA ESTRUTURAL CERAMICA, 14 X 19 X 29 CM, 4,0 MPA (NBR 15270)</t>
  </si>
  <si>
    <t xml:space="preserve">CANALETA ESTRUTURAL CERAMICA, 14 X 19 X 29 CM, 6,0 MPA (NBR 15270)</t>
  </si>
  <si>
    <t xml:space="preserve">CANALETA ESTRUTURAL CERAMICA, 14 X 19 X 39 CM, 4,0 MPA (NBR 15270)</t>
  </si>
  <si>
    <t xml:space="preserve">CANALETA ESTRUTURAL CERAMICA, 14 X 19 X 39 CM, 6,0 MPA (NBR 15270)</t>
  </si>
  <si>
    <t xml:space="preserve">CANOPLA ACABAMENTO CROMADO PARA INSTALACAO DE SPRINKLER, SOB FORRO, 15 MM</t>
  </si>
  <si>
    <t xml:space="preserve">CANTONEIRA "U" ALUMINIO ABAS IGUAIS 1 ", E = 3/32 "</t>
  </si>
  <si>
    <t xml:space="preserve">CANTONEIRA ACO ABAS IGUAIS (QUALQUER BITOLA), ESPESSURA ENTRE 1/8" E 1/4"</t>
  </si>
  <si>
    <t xml:space="preserve">CANTONEIRA ALUMINIO ABAS DESIGUAIS 1" X 3/4 ", E = 1/8 "</t>
  </si>
  <si>
    <t xml:space="preserve">CANTONEIRA ALUMINIO ABAS DESIGUAIS 2 1/2" X 1/2 ", E = 3/16 "</t>
  </si>
  <si>
    <t xml:space="preserve">CANTONEIRA ALUMINIO ABAS IGUAIS 1 ", E = 1/8 ", 25,40 X 3,17 MM (0,408 KG/M)</t>
  </si>
  <si>
    <t xml:space="preserve">CANTONEIRA ALUMINIO ABAS IGUAIS 1 ", E = 3 /16 "</t>
  </si>
  <si>
    <t xml:space="preserve">CANTONEIRA ALUMINIO ABAS IGUAIS 1 1/2 ", E = 3/16 "</t>
  </si>
  <si>
    <t xml:space="preserve">CANTONEIRA ALUMINIO ABAS IGUAIS 1 1/4 ", E = 3/16 "</t>
  </si>
  <si>
    <t xml:space="preserve">CANTONEIRA ALUMINIO ABAS IGUAIS 2 ", E = 1/8 "</t>
  </si>
  <si>
    <t xml:space="preserve">CANTONEIRA DE ACO 3 "  X  3 "  X  1/4 "</t>
  </si>
  <si>
    <t xml:space="preserve">CANTONEIRA FERRO GALVANIZADO DE ABAS IGUAIS, 1 1/2" X 1/4" (L X E), 3,40 KG/M</t>
  </si>
  <si>
    <t xml:space="preserve">CANTONEIRA FERRO GALVANIZADO DE ABAS IGUAIS, 1" X 1/8" (L X E) , 1,20KG/M</t>
  </si>
  <si>
    <t xml:space="preserve">CANTONEIRA FERRO GALVANIZADO DE ABAS IGUAIS, 2" X 3/8" (L X E), 6,9 KG/M</t>
  </si>
  <si>
    <t xml:space="preserve">CANTONEIRA FERRO GALVANIZADO DE ABAS IGUAIS, 3/4" X 1/8" (L X E)</t>
  </si>
  <si>
    <t xml:space="preserve">CAP OU TAMPAO DE FERRO GALVANIZADO, COM ROSCA BSP, DE 1 1/2"</t>
  </si>
  <si>
    <t xml:space="preserve">CAP OU TAMPAO DE FERRO GALVANIZADO, COM ROSCA BSP, DE 1 1/4"</t>
  </si>
  <si>
    <t xml:space="preserve">CAP OU TAMPAO DE FERRO GALVANIZADO, COM ROSCA BSP, DE 1/2"</t>
  </si>
  <si>
    <t xml:space="preserve">CAP OU TAMPAO DE FERRO GALVANIZADO, COM ROSCA BSP, DE 1/4"</t>
  </si>
  <si>
    <t xml:space="preserve">CAP OU TAMPAO DE FERRO GALVANIZADO, COM ROSCA BSP, DE 1"</t>
  </si>
  <si>
    <t xml:space="preserve">CAP OU TAMPAO DE FERRO GALVANIZADO, COM ROSCA BSP, DE 2 1/2"</t>
  </si>
  <si>
    <t xml:space="preserve">CAP OU TAMPAO DE FERRO GALVANIZADO, COM ROSCA BSP, DE 2"</t>
  </si>
  <si>
    <t xml:space="preserve">CAP OU TAMPAO DE FERRO GALVANIZADO, COM ROSCA BSP, DE 3/4"</t>
  </si>
  <si>
    <t xml:space="preserve">CAP OU TAMPAO DE FERRO GALVANIZADO, COM ROSCA BSP, DE 3/8"</t>
  </si>
  <si>
    <t xml:space="preserve">CAP OU TAMPAO DE FERRO GALVANIZADO, COM ROSCA BSP, DE 3"</t>
  </si>
  <si>
    <t xml:space="preserve">CAP OU TAMPAO DE FERRO GALVANIZADO, COM ROSCA BSP, DE 4"</t>
  </si>
  <si>
    <t xml:space="preserve">CAP PPR DN 20 MM, PARA AGUA QUENTE PREDIAL</t>
  </si>
  <si>
    <t xml:space="preserve">CAP PPR DN 25 MM, PARA AGUA QUENTE PREDIAL</t>
  </si>
  <si>
    <t xml:space="preserve">CAP PVC, ROSCAVEL, 1 1/2",  AGUA FRIA PREDIAL</t>
  </si>
  <si>
    <t xml:space="preserve">CAP PVC, ROSCAVEL, 1 1/4",  AGUA FRIA PREDIAL</t>
  </si>
  <si>
    <t xml:space="preserve">CAP PVC, ROSCAVEL, 1/2", PARA AGUA FRIA PREDIAL</t>
  </si>
  <si>
    <t xml:space="preserve">CAP PVC, ROSCAVEL, 1",  PARA AGUA FRIA PREDIAL</t>
  </si>
  <si>
    <t xml:space="preserve">CAP PVC, ROSCAVEL, 2 1/2",  AGUA FRIA PREDIAL</t>
  </si>
  <si>
    <t xml:space="preserve">CAP PVC, ROSCAVEL, 2",  AGUA FRIA PREDIAL</t>
  </si>
  <si>
    <t xml:space="preserve">CAP PVC, ROSCAVEL, 3/4",  PARA AGUA FRIA PREDIAL</t>
  </si>
  <si>
    <t xml:space="preserve">CAP PVC, ROSCAVEL, 3",  AGUA FRIA PREDIAL</t>
  </si>
  <si>
    <t xml:space="preserve">CAP PVC, SERIE R, DN 100 MM, PARA ESGOTO PREDIAL</t>
  </si>
  <si>
    <t xml:space="preserve">CAP PVC, SERIE R, DN 150 MM, PARA ESGOTO PREDIAL</t>
  </si>
  <si>
    <t xml:space="preserve">CAP PVC, SERIE R, DN 75 MM, PARA ESGOTO PREDIAL</t>
  </si>
  <si>
    <t xml:space="preserve">CAP PVC, SOLDAVEL, DN 100 MM, SERIE NORMAL, PARA ESGOTO PREDIAL</t>
  </si>
  <si>
    <t xml:space="preserve">CAP PVC, SOLDAVEL, DN 50 MM, SERIE NORMAL, PARA ESGOTO PREDIAL</t>
  </si>
  <si>
    <t xml:space="preserve">CAP PVC, SOLDAVEL, DN 75 MM, SERIE NORMAL, PARA ESGOTO PREDIAL</t>
  </si>
  <si>
    <t xml:space="preserve">CAP PVC, SOLDAVEL, 110 MM, PARA AGUA FRIA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</si>
  <si>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</si>
  <si>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</si>
  <si>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</si>
  <si>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</si>
  <si>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</si>
  <si>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</si>
  <si>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</si>
  <si>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SOLDAVEL, 85 MM, PARA AGUA FRIA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</si>
  <si>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</si>
  <si>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</si>
  <si>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</si>
  <si>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</si>
  <si>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</si>
  <si>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</si>
  <si>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</si>
  <si>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</si>
  <si>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</si>
  <si>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</si>
  <si>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CARENAGEM /TAMPA, EM PLASTICO, COR BRANCA, UTILIZADO EM KIT CHASSI METALICO PARA INSTALACAO HIDRAULICA DE CUBA SIMPLES SEM MAQUINA DE LAVAR ROUPA, LARGURA *355* MM X ALTURA *670* MM (COM FUROS E DEMAIS ENCAIXES)</t>
  </si>
  <si>
    <t xml:space="preserve">CARENAGEM /TAMPA, EM PLASTICO, COR BRANCA, UTILIZADO EM KIT CHASSI METALICO PARA INSTALACAO HIDRAULICA DE TANQUE COM MAQUINA DE LAVAR ROUPA, LARGURA *360* MM X ALTURA *470* MM (COM FUROS E DEMAIS ENCAIXES)</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</si>
  <si>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</si>
  <si>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</si>
  <si>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</si>
  <si>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</si>
  <si>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</si>
  <si>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 (MENSALISTA)</t>
  </si>
  <si>
    <t xml:space="preserve">CARPINTEIRO DE ESQUADRIAS (MENSALISTA)</t>
  </si>
  <si>
    <t xml:space="preserve">CARPINTEIRO DE FORMAS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</si>
  <si>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</si>
  <si>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</si>
  <si>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</si>
  <si>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</si>
  <si>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</si>
  <si>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</si>
  <si>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</si>
  <si>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</si>
  <si>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 xml:space="preserve">CARVAO ANTRACITO PARA FILTRO, GRAO VARIANDO DE 0,8 ATE 1,1 MM, COEFICIENTE DE UNIFORMIDADE MENOR QUE 1,7 MM</t>
  </si>
  <si>
    <t xml:space="preserve">T     </t>
  </si>
  <si>
    <t xml:space="preserve">CARVAO ANTRACITO PARA FILTRO, GRAO VARIANDO DE 0,8 ATE 1,1 MM, COEFICIENTE DE UNIFORMIDADE MENOR QUE 1,7 MM (DISTRIBUIDOR)</t>
  </si>
  <si>
    <t xml:space="preserve">CASCALHO DE CAVA</t>
  </si>
  <si>
    <t xml:space="preserve">CASCALHO DE RIO</t>
  </si>
  <si>
    <t xml:space="preserve">CASCALHO LAVADO</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</si>
  <si>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</si>
  <si>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COMBINADO 49000 KG, CAPACIDADE MAXIMA DE TRACAO *66000* KG, POTENCIA *360* CV (INCLUI CABINE E CHASSI, NAO INCLUI SEMIRREBOQUE)</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</si>
  <si>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</si>
  <si>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*45000* KG, DISTANCIA ENTRE EIXOS *3,56* M, POTENCIA *330* CV (INCLUI CABINE E CHASSI, NAO INCLUI SEMIRREBOQUE)</t>
  </si>
  <si>
    <t xml:space="preserve">CAVALO MECANICO TRACAO 4X2, PESO BRUTO TOTAL 16000 KG, CAPACIDADE MAXIMA DE TRACAO *80000* KG, POTENCIA *380*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</si>
  <si>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</si>
  <si>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t>
  </si>
  <si>
    <t xml:space="preserve">CAVOUQUEIRO OU OPERADOR DE PERFURATRIZ / ROMPEDOR (MENSALISTA)</t>
  </si>
  <si>
    <t xml:space="preserve">CENTRALIZADOR DE BARRA DE ACO (CHUMBADOR TIPO CARAMBOLA), PARA ACO ATE 20 MM</t>
  </si>
  <si>
    <t xml:space="preserve">CERA  LIQUIDA</t>
  </si>
  <si>
    <t xml:space="preserve">CHAPA ACO INOX AISI 304 NUMERO 4 (E = 6 MM), ACABAMENTO NUMERO 1 (LAMINADO A QUENTE, FOSCO)</t>
  </si>
  <si>
    <t xml:space="preserve">CHAPA ACO INOX AISI 304 NUMERO 9 (E = 4 MM), ACABAMENTO NUMERO 1 (LAMINADO A QUENTE, FOSCO)</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</si>
  <si>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</si>
  <si>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</si>
  <si>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</si>
  <si>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</si>
  <si>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</si>
  <si>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</si>
  <si>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</si>
  <si>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FINA A QUENTE BITOLA MSG 3/16 ", E = 4,75 MM (38,00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</si>
  <si>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</si>
  <si>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</si>
  <si>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</si>
  <si>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</si>
  <si>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</si>
  <si>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22, E = 0,80 MM (6,40 KG/M2)</t>
  </si>
  <si>
    <t xml:space="preserve">CHAPA DE ACO GALVANIZADA BITOLA GSG 24, E = 0,65 MM (5,20 KG/M2)</t>
  </si>
  <si>
    <t xml:space="preserve">CHAPA DE ACO GALVANIZADA BITOLA GSG 26, E = 0,50 MM (4,00 KG/M2)</t>
  </si>
  <si>
    <t xml:space="preserve">CHAPA DE ACO GALVANIZADA BITOLA GSG 30, E = 0,35 MM (2,80 KG/M2)</t>
  </si>
  <si>
    <t xml:space="preserve">CHAPA DE ACO GROSSA, ASTM A36, E = 1 " (25,40 MM) 199,18 KG/M2</t>
  </si>
  <si>
    <t xml:space="preserve">CHAPA DE ACO GROSSA, ASTM A36, E = 1/2 " (12,70 MM) 99,59 KG/M2</t>
  </si>
  <si>
    <t xml:space="preserve">CHAPA DE ACO GROSSA, ASTM A36, E = 1/4 " (6,35 MM) 49,79 KG/M2</t>
  </si>
  <si>
    <t xml:space="preserve">CHAPA DE ACO GROSSA, ASTM A36, E = 3/4 " (19,05 MM) 149,39 KG/M2</t>
  </si>
  <si>
    <t xml:space="preserve">CHAPA DE ACO GROSSA, ASTM A36, E = 3/8 " (9,53 MM) 74,69 KG/M2</t>
  </si>
  <si>
    <t xml:space="preserve">CHAPA DE ACO GROSSA, ASTM A36, E = 5/8 " (15,88 MM) 124,49 KG/M2</t>
  </si>
  <si>
    <t xml:space="preserve">CHAPA DE ACO GROSSA, ASTM A36, E = 7/8 " (22,23 MM) 174,28 KG/M2</t>
  </si>
  <si>
    <t xml:space="preserve">CHAPA DE ACO GROSSA, SAE 1020, BITOLA 1/4", E = 6,35 MM (49,85 KG/M2)</t>
  </si>
  <si>
    <t xml:space="preserve">CHAPA DE ACO XADREZ PARA PISOS, E = 1/4 " (6,30 MM) 54,53 KG/M2</t>
  </si>
  <si>
    <t xml:space="preserve">CHAPA DE ALUMINIO, E = 3 MM, L = 1000 MM - 8,10 KG/M2 (LIGA 1200 - H14)</t>
  </si>
  <si>
    <t xml:space="preserve">CHAPA DE ALUMINIO, E = 4 MM, L = 1000 MM - 10,8 KG/M2 (LIGA 1200 - H14)</t>
  </si>
  <si>
    <t xml:space="preserve">CHAPA DE ALUMINIO, E = 5 MM, L = 1060 MM - 13,5 KG/M2 (LIGA 1200 - H14)</t>
  </si>
  <si>
    <t xml:space="preserve">CHAPA DE GESSO ACARTONADO, RESISTENTE A UMIDADE (RU), COR VERDE, E = 12,5 MM, 1200 X 1800 MM (L X C)</t>
  </si>
  <si>
    <t xml:space="preserve">CHAPA DE GESSO ACARTONADO, RESISTENTE A UMIDADE (RU), COR VERDE, E = 12,5 MM, 1200 X 2400 MM (L X C)</t>
  </si>
  <si>
    <t xml:space="preserve">CHAPA DE GESSO ACARTONADO, RESISTENTE AO FOGO (RF), COR ROSA, E = 12,5 MM, 1200 X 1800 MM (L X C)</t>
  </si>
  <si>
    <t xml:space="preserve">CHAPA DE GESSO ACARTONADO, RESISTENTE AO FOGO (RF), COR ROSA, E = 12,5 MM, 1200 X 2400 MM (L X C)</t>
  </si>
  <si>
    <t xml:space="preserve">CHAPA DE GESSO ACARTONADO, STANDARD (ST), COR BRANCA, E = 12,5 MM, 1200 X 1800 MM (L X C)</t>
  </si>
  <si>
    <t xml:space="preserve">CHAPA DE LAMINADO MELAMINICO, LISO BRILHANTE, DE *1,25 X 3,08* M, E = 0,8 MM</t>
  </si>
  <si>
    <t xml:space="preserve">CHAPA DE LAMINADO MELAMINICO, LISO FOSCO, DE *1,25 X 3,08* M, E = 0,8 MM</t>
  </si>
  <si>
    <t xml:space="preserve">CHAPA DE LAMINADO MELAMINICO, TEXTURIZADO, DE *1,25 X 3,08* M, E = 0,8 MM</t>
  </si>
  <si>
    <t xml:space="preserve">CHAPA DE MADEIRA COMPENSADA DE PINUS, VIROLA OU EQUIVALENTE, DE *2,2 X 1,6* M, E = 10 MM</t>
  </si>
  <si>
    <t xml:space="preserve">CHAPA DE MADEIRA COMPENSADA DE PINUS, VIROLA OU EQUIVALENTE, DE *2,2 X 1,6* M, E = 12 MM</t>
  </si>
  <si>
    <t xml:space="preserve">CHAPA DE MADEIRA COMPENSADA DE PINUS, VIROLA OU EQUIVALENTE, DE *2,2 X 1,6* M, E = 15 MM</t>
  </si>
  <si>
    <t xml:space="preserve">CHAPA DE MADEIRA COMPENSADA DE PINUS, VIROLA OU EQUIVALENTE, DE *2,2 X 1,6* M, E = 20 MM</t>
  </si>
  <si>
    <t xml:space="preserve">CHAPA DE MADEIRA COMPENSADA DE PINUS, VIROLA OU EQUIVALENTE, DE *2,2 X 1,6* M, E = 25 MM</t>
  </si>
  <si>
    <t xml:space="preserve">CHAPA DE MADEIRA COMPENSADA DE PINUS, VIROLA OU EQUIVALENTE, DE *2,2 X 1,6* M, E = 6 MM</t>
  </si>
  <si>
    <t xml:space="preserve">CHAPA DE MADEIRA COMPENSADA DE PINUS, VIROLA OU EQUIVALENTE, DE *2,2 X 1,6* M, E = 8 MM</t>
  </si>
  <si>
    <t xml:space="preserve">CHAPA DE MADEIRA COMPENSADA NAVAL (COM COLA FENOLICA), E = 10 MM, DE *1,60 X 2,20* M</t>
  </si>
  <si>
    <t xml:space="preserve">CHAPA DE MADEIRA COMPENSADA NAVAL (COM COLA FENOLICA), E = 12 MM, DE *1,60 X 2,20* M</t>
  </si>
  <si>
    <t xml:space="preserve">CHAPA DE MADEIRA COMPENSADA NAVAL (COM COLA FENOLICA), E = 15 MM, DE *1,60 X 2,20* M</t>
  </si>
  <si>
    <t xml:space="preserve">CHAPA DE MADEIRA COMPENSADA NAVAL (COM COLA FENOLICA), E = 18 MM, DE *1,60 X 2,20* M</t>
  </si>
  <si>
    <t xml:space="preserve">CHAPA DE MADEIRA COMPENSADA NAVAL (COM COLA FENOLICA), E = 20 MM, DE *1,60 X 2,20* M</t>
  </si>
  <si>
    <t xml:space="preserve">CHAPA DE MADEIRA COMPENSADA NAVAL (COM COLA FENOLICA), E = 25 MM, DE *1,60 X 2,20* M</t>
  </si>
  <si>
    <t xml:space="preserve">CHAPA DE MADEIRA COMPENSADA NAVAL (COM COLA FENOLICA), E = 4 MM, DE *1,60 X 2,20* M</t>
  </si>
  <si>
    <t xml:space="preserve">CHAPA DE MADEIRA COMPENSADA NAVAL (COM COLA FENOLICA), E = 6 MM, DE *1,60 X 2,20* M</t>
  </si>
  <si>
    <t xml:space="preserve">CHAPA DE MADEIRA COMPENSADA PLASTIFICADA PARA FORMA DE CONCRETO, DE 2,20 x 1,10 M, E = 18 MM</t>
  </si>
  <si>
    <t xml:space="preserve">CHAPA DE MADEIRA COMPENSADA PLASTIFICADA PARA FORMA DE CONCRETO, DE 2,20 x 1,10 M, E = 6 MM</t>
  </si>
  <si>
    <t xml:space="preserve">CHAPA DE MADEIRA COMPENSADA PLASTIFICADA PARA FORMA DE CONCRETO, DE 2,20 X 1,10 m, E = 14 MM</t>
  </si>
  <si>
    <t xml:space="preserve">CHAPA DE MADEIRA COMPENSADA PLASTIFICADA PARA FORMA DE CONCRETO, DE 2,20 X 1,10 M, E = 12 MM</t>
  </si>
  <si>
    <t xml:space="preserve">CHAPA DE MADEIRA COMPENSADA PLASTIFICADA PARA FORMA DE CONCRETO, DE 2,20 X 1,10 M, E = 20 MM</t>
  </si>
  <si>
    <t xml:space="preserve">CHAPA DE MADEIRA COMPENSADA RESINADA PARA FORMA DE CONCRETO, DE *2,2 X 1,1* M, E = 10 MM</t>
  </si>
  <si>
    <t xml:space="preserve">CHAPA DE MADEIRA COMPENSADA RESINADA PARA FORMA DE CONCRETO, DE *2,2 X 1,1* M, E = 12 MM</t>
  </si>
  <si>
    <t xml:space="preserve">CHAPA DE MADEIRA COMPENSADA RESINADA PARA FORMA DE CONCRETO, DE *2,2 X 1,1* M, E = 14 MM</t>
  </si>
  <si>
    <t xml:space="preserve">CHAPA DE MADEIRA COMPENSADA RESINADA PARA FORMA DE CONCRETO, DE *2,2 X 1,1* M, E = 20 MM</t>
  </si>
  <si>
    <t xml:space="preserve">CHAPA DE MADEIRA COMPENSADA RESINADA PARA FORMA DE CONCRETO, DE *2,2 X 1,1* M, E = 6 MM</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</si>
  <si>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</si>
  <si>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</si>
  <si>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</si>
  <si>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</si>
  <si>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</si>
  <si>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</si>
  <si>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</si>
  <si>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</si>
  <si>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</si>
  <si>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</si>
  <si>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</si>
  <si>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</si>
  <si>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</si>
  <si>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</si>
  <si>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</si>
  <si>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</si>
  <si>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</si>
  <si>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</si>
  <si>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</si>
  <si>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CHAPA PARA EMENDA DE VIGA, EM ACO GROSSO, QUALIDADE ESTRUTURAL, BITOLA 3/16 ", E= 4,75 MM, 4 FUROS, LARGURA 45 MM, COMPRIMENTO 500 MM</t>
  </si>
  <si>
    <t xml:space="preserve">CHAPA/BOBINA ALUMINIO, E = 0,5 MM, L = 300 MM - 0,41 KG/M (LIGA 1200 - H14)</t>
  </si>
  <si>
    <t xml:space="preserve">CHAPA/BOBINA ALUMINIO, E = 0,8 MM, L = 1000 MM - 2,16 KG/M (LIGA 1200 - H14)</t>
  </si>
  <si>
    <t xml:space="preserve">CHAPA/BOBINA ALUMINIO, E = 0,8 MM, L = 500 MM - 1,08 KG/M (LIGA 1200 - H14)</t>
  </si>
  <si>
    <t xml:space="preserve">CHAPA/BOBINA ALUMINIO, E = 0,8 MM, L = 600 MM - 1,30 KG/M (LIGA 1200 - H14)</t>
  </si>
  <si>
    <t xml:space="preserve">CHAVE BLINDADA TRIPOLAR PARA MOTORES, DO TIPO FACA, COM PORTA FUSIVEL DO TIPO CARTUCHO, CORRENTE NOMINAL DE 100 A, TENSAO NOMINAL DE 250 V</t>
  </si>
  <si>
    <t xml:space="preserve">CHAVE BLINDADA TRIPOLAR PARA MOTORES, DO TIPO FACA, COM PORTA FUSIVEL DO TIPO CARTUCHO, CORRENTE NOMINAL DE 30 A, TENSAO NOMINAL DE 250 V</t>
  </si>
  <si>
    <t xml:space="preserve">CHAVE BLINDADA TRIPOLAR PARA MOTORES, DO TIPO FACA, COM PORTA FUSIVEL DO TIPO CARTUCHO, CORRENTE NOMINAL DE 60 A, TENSAO NOMINAL DE 250 V</t>
  </si>
  <si>
    <t xml:space="preserve">CHAVE DE PARTIDA DIRETA TRIFASICA, COM CAIXA TERMOPLASTICA, COM FUSIVEL DE 25 A, PARA MOTOR COM POTENCIA DE 7,5 CV E TENSAO DE 380 V</t>
  </si>
  <si>
    <t xml:space="preserve">CHAVE DE PARTIDA DIRETA TRIFASICA, COM CAIXA TERMOPLASTICA, COM FUSIVEL DE 35 A, PARA MOTOR COM POTENCIA DE 5 CV E TENSAO DE 220 V</t>
  </si>
  <si>
    <t xml:space="preserve">CHAVE DE PARTIDA DIRETA TRIFASICA, COM CAIXA TERMOPLASTICA, COM FUSIVEL DE 63 A, PARA MOTOR COM POTENCIA DE 10 CV E TENSAO DE 220 V</t>
  </si>
  <si>
    <t xml:space="preserve">CHAVE DUPLA PARA CONEXOES TIPO STORZ, ENGATE RAPIDO 1 1/2" X 2 1/2", EM LATAO, PARA INSTALACAO PREDIAL COMBATE A INCENDIO</t>
  </si>
  <si>
    <t xml:space="preserve">CHAVE FUSIVEL PARA REDES DE DISTRIBUICAO, TENSAO DE 15,0 KV, CORRENTE NOMINAL DO PORTA FUSIVEL DE 100 A, CAPACIDADE DE INTERRUPCAO SIMETRICA DE 7,10 KA, CAPACIDADE DE INTERRUPCAO ASSIMETRICA 10,00 KA</t>
  </si>
  <si>
    <t xml:space="preserve">CHAVE SECCIONADORA-FUSIVEL BLINDADA TRIPOLAR, ABERTURA COM CARGA, PARA FUSIVEL NH00, CORRENTE NOMINAL DE 160 A, TENSAO DE 500 V</t>
  </si>
  <si>
    <t xml:space="preserve">CHAVE SECCIONADORA-FUSIVEL BLINDADA TRIPOLAR, ABERTURA COM CARGA, PARA FUSIVEL NH01, CORRENTE NOMINAL DE 250 A, TENSAO DE 500 V</t>
  </si>
  <si>
    <t xml:space="preserve">CHUMBADOR DE ACO TIPO PARABOLT, * 5/8" X 200* MM,  COM PORCA E ARRUELA</t>
  </si>
  <si>
    <t xml:space="preserve">CHUMBADOR DE ACO, DIAMETRO 1/2", COMPRIMENTO 75 MM</t>
  </si>
  <si>
    <t xml:space="preserve">CHUMBADOR DE ACO, DIAMETRO 5/8", COMPRIMENTO 6", COM PORCA</t>
  </si>
  <si>
    <t xml:space="preserve">CHUMBADOR DE ACO, 1" X 600 MM, PARA POSTES DE ACO COM BASE, INCLUSO PORCA E ARRUELA</t>
  </si>
  <si>
    <t xml:space="preserve">CHUMBADOR, DIAMETRO 1/4" COM PARAFUSO 1/4" X 40 MM</t>
  </si>
  <si>
    <t xml:space="preserve">CHUVEIRO COMUM EM PLASTICO BRANCO, COM CANO, 3 TEMPERATURAS, 5500 W (110/220 V)</t>
  </si>
  <si>
    <t xml:space="preserve">CHUVEIRO COMUM EM PLASTICO CROMADO, COM CANO, 4 TEMPERATURAS (110/220 V)</t>
  </si>
  <si>
    <t xml:space="preserve">CHUVEIRO PLASTICO BRANCO SIMPLES 5 '' PARA ACOPLAR EM HASTE 1/2 ", AGUA FRIA</t>
  </si>
  <si>
    <t xml:space="preserve">CIMENTO ASFALTICO DE PETROLEO A GRANEL (CAP) 30/45 (COLETADO CAIXA NA ANP ACRESCIDO DE ICMS)</t>
  </si>
  <si>
    <t xml:space="preserve">CIMENTO ASFALTICO DE PETROLEO A GRANEL (CAP) 50/70 (COLETADO CAIXA NA ANP ACRESCIDO DE ICMS)</t>
  </si>
  <si>
    <t xml:space="preserve">CIMENTO BRANCO</t>
  </si>
  <si>
    <t xml:space="preserve">CIMENTO IMPERMEABILIZANTE DE PEGA ULTRARRAPIDA PARA TAMPONAMENTOS</t>
  </si>
  <si>
    <t xml:space="preserve">CIMENTO PORTLAND COMPOSTO CP II-32 (SACO DE 50 KG)</t>
  </si>
  <si>
    <t xml:space="preserve">50KG  </t>
  </si>
  <si>
    <t xml:space="preserve">CIMENTO PORTLAND DE ALTO FORNO (AF) CP III-32</t>
  </si>
  <si>
    <t xml:space="preserve">CIMENTO PORTLAND ESTRUTURAL BRANCO CPB-32</t>
  </si>
  <si>
    <t xml:space="preserve">CIMENTO PORTLAND POZOLANICO CP IV- 32</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</si>
  <si>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</si>
  <si>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</si>
  <si>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</si>
  <si>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CINTURAO DE SEGURANCA TIPO PARAQUEDISTA, FIVELA EM ACO, AJUSTE NO SUSPENSARIO, CINTURA E PERNAS</t>
  </si>
  <si>
    <t xml:space="preserve">COBRE ELETROLITICO EM BARRA OU CHAPA</t>
  </si>
  <si>
    <t xml:space="preserve">COLA A BASE DE RESINA SINTETICA PARA CHAPA DE LAMINADO MELAMINICO</t>
  </si>
  <si>
    <t xml:space="preserve">COLA BRANCA BASE PVA</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</si>
  <si>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</si>
  <si>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</si>
  <si>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</si>
  <si>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</si>
  <si>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</si>
  <si>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</si>
  <si>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</si>
  <si>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</si>
  <si>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</si>
  <si>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110 MM X 1/2" OU 110 MM X 3/4", PARA LIGACAO PREDIAL DE AGUA</t>
  </si>
  <si>
    <t xml:space="preserve">COLAR TOMADA PVC, COM TRAVAS, SAIDA ROSCAVEL COM BUCHA DE LATAO, DE 60 MM X 1/2" OU 60 MM X 3/4", PARA LIGACAO PREDIAL DE AGUA</t>
  </si>
  <si>
    <t xml:space="preserve">COLAR TOMADA PVC, COM TRAVAS, SAIDA ROSCAVEL COM BUCHA DE LATAO, DE 75 MM X 1/2" OU 75 MM X 3/4", PARA LIGACAO PREDIAL DE AGUA</t>
  </si>
  <si>
    <t xml:space="preserve">COLAR TOMADA PVC, COM TRAVAS, SAIDA ROSCAVEL COM BUCHA DE LATAO, DE 85 MM X 1/2" OU 85 MM X 3/4", PARA LIGACAO PREDIAL DE AGUA</t>
  </si>
  <si>
    <t xml:space="preserve">COMPACTADOR DE SOLO A PERCUSSAO (SOQUETE), COM MOTOR GASOLINA DE 4 TEMPOS, PESO ENTRE 55 E 65 KG, FORCA DE IMPACTO DE 1.000 A 1.500 KGF, FREQUENCIA DE 600 A 700 GOLPES POR MINUTO, VELOCIDADE DE TRABALHO ENTRE 10 E 15 M/MIN, POTENCIA ENTRE 2,00 E 3,00 HP</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</si>
  <si>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</si>
  <si>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</si>
  <si>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</si>
  <si>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</si>
  <si>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</si>
  <si>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</si>
  <si>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</si>
  <si>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</si>
  <si>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</si>
  <si>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*89* PCM, PRESSAO EFETIVA DE TRABALHO *102* PSI, MOTOR DIESEL, POTENCIA *20* CV</t>
  </si>
  <si>
    <t xml:space="preserve">COMPRESSOR DE AR REBOCAVEL, VAZAO 152 PCM, PRESSAO EFETIVA DE TRABALHO 102 PSI, MOTOR DIESEL, POTENCIA 31,5 KW</t>
  </si>
  <si>
    <t xml:space="preserve">COMPRESSOR DE AR REBOCAVEL, VAZAO 250 PCM, PRESSAO EFETIVA DE TRABALHO 102 PSI, MOTOR DIESEL, POTENCIA 81 CV</t>
  </si>
  <si>
    <t xml:space="preserve">COMPRESSOR DE AR, VAZAO DE 10 PCM, RESERVATORIO 100 L, PRESSAO DE TRABALHO ENTRE 6,9 E 9,7 BAR,  POTENCIA 2 HP, TENSAO 110/220 V (COLETADO CAIXA)</t>
  </si>
  <si>
    <t xml:space="preserve">CONCERTINA CLIPADA (DUPLA) EM ACO GALVANIZADO DE ALTA RESISTENCIA, COM ESPIRAL DE 300 MM, D = 2,76 MM</t>
  </si>
  <si>
    <t xml:space="preserve">CONCERTINA SIMPLES EM ACO GALVANIZADO DE ALTA RESISTENCIA, COM ESPIRAL DE 300 MM, D = 2,76 MM</t>
  </si>
  <si>
    <t xml:space="preserve">CONCRETO AUTOADENSAVEL (CAA) CLASSE DE RESISTENCIA C15, ESPALHAMENTO SF2, INCLUI SERVICO DE BOMBEAMENTO (NBR 15823)</t>
  </si>
  <si>
    <t xml:space="preserve">CONCRETO AUTOADENSAVEL (CAA) CLASSE DE RESISTENCIA C20, ESPALHAMENTO SF2, INCLUI SERVICO DE BOMBEAMENTO (NBR 15823)</t>
  </si>
  <si>
    <t xml:space="preserve">CONCRETO AUTOADENSAVEL (CAA) CLASSE DE RESISTENCIA C25, ESPALHAMENTO SF2, INCLUI SERVICO DE BOMBEAMENTO (NBR 15823)</t>
  </si>
  <si>
    <t xml:space="preserve">CONCRETO AUTOADENSAVEL (CAA) CLASSE DE RESISTENCIA C30, ESPALHAMENTO SF2, INCLUI SERVICO DE BOMBEAMENTO (NBR 15823)</t>
  </si>
  <si>
    <t xml:space="preserve">CONCRETO BETUMINOSO USINADO A QUENTE (CBUQ) PARA PAVIMENTACAO ASFALTICA, PADRAO DNIT, FAIXA C, COM CAP 30/45 - AQUISICAO POSTO USINA</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</si>
  <si>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</si>
  <si>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</si>
  <si>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COM BRITA 0 E 1, SLUMP = 100 +/- 20 MM, EXCLUI SERVICO DE BOMBEAMENTO (NBR 8953)</t>
  </si>
  <si>
    <t xml:space="preserve">CONCRETO USINADO BOMBEAVEL, CLASSE DE RESISTENCIA C20, COM BRITA 0 E 1, SLUMP = 100 +/- 20 MM, INCLUI SERVICO DE BOMBEAMENTO (NBR 8953)</t>
  </si>
  <si>
    <t xml:space="preserve">CONCRETO USINADO BOMBEAVEL, CLASSE DE RESISTENCIA C20, COM BRITA 0 E 1, SLUMP = 130 +/- 20 MM, EXCLUI SERVICO DE BOMBEAMENTO (NBR 8953)</t>
  </si>
  <si>
    <t xml:space="preserve">CONCRETO USINADO BOMBEAVEL, CLASSE DE RESISTENCIA C20, COM BRITA 0 E 1, SLUMP = 190 +/- 20 MM, INCLUI SERVICO DE BOMBEAMENTO (NBR 8953)</t>
  </si>
  <si>
    <t xml:space="preserve">CONCRETO USINADO BOMBEAVEL, CLASSE DE RESISTENCIA C20, COM BRITA 0, SLUMP = 220 +/- 20 MM, INCLUI SERVICO DE BOMBEAMENTO (NBR 8953)</t>
  </si>
  <si>
    <t xml:space="preserve">CONCRETO USINADO BOMBEAVEL, CLASSE DE RESISTENCIA C25, COM BRITA 0 E 1, SLUMP = 100 +/- 20 MM, EXCLUI SERVICO DE BOMBEAMENTO (NBR 8953)</t>
  </si>
  <si>
    <t xml:space="preserve">CONCRETO USINADO BOMBEAVEL, CLASSE DE RESISTENCIA C25, COM BRITA 0 E 1, SLUMP = 100 +/- 20 MM, INCLUI SERVICO DE BOMBEAMENTO (NBR 8953)</t>
  </si>
  <si>
    <t xml:space="preserve">CONCRETO USINADO BOMBEAVEL, CLASSE DE RESISTENCIA C25, COM BRITA 0 E 1, SLUMP = 130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</si>
  <si>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</si>
  <si>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</si>
  <si>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100 +/- 20 MM, INCLUI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</si>
  <si>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</si>
  <si>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</si>
  <si>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C35, COM BRITA 0 E 1, SLUMP = 100 +/- 20 MM, EXCLUI SERVICO DE BOMBEAMENTO (NBR 8953)</t>
  </si>
  <si>
    <t xml:space="preserve">CONCRETO USINADO BOMBEAVEL, CLASSE DE RESISTENCIA C35, COM BRITA 0 E 1, SLUMP = 100 +/- 20 MM, INCLUI SERVICO DE BOMBEAMENTO (NBR 8953)</t>
  </si>
  <si>
    <t xml:space="preserve">CONCRETO USINADO BOMBEAVEL, CLASSE DE RESISTENCIA C40, COM BRITA 0 E 1, SLUMP = 100 +/- 20 MM, EXCLUI SERVICO DE BOMBEAMENTO (NBR 8953)</t>
  </si>
  <si>
    <t xml:space="preserve">CONCRETO USINADO BOMBEAVEL, CLASSE DE RESISTENCIA C40, COM BRITA 0 E 1, SLUMP = 100 +/- 20 MM, INCLUI SERVICO DE BOMBEAMENTO (NBR 8953)</t>
  </si>
  <si>
    <t xml:space="preserve">CONCRETO USINADO BOMBEAVEL, CLASSE DE RESISTENCIA C45, COM BRITA 0 E 1, SLUMP = 100 +/- 20 MM, INCLUI SERVICO DE BOMBEAMENTO (NBR 8953)</t>
  </si>
  <si>
    <t xml:space="preserve">CONCRETO USINADO BOMBEAVEL, CLASSE DE RESISTENCIA C50, COM BRITA 0 E 1, SLUMP = 100 +/- 20 MM, INCLUI SERVICO DE BOMBEAMENTO (NBR 8953)</t>
  </si>
  <si>
    <t xml:space="preserve">CONCRETO USINADO BOMBEAVEL, CLASSE DE RESISTENCIA C60, COM BRITA 0 E 1, SLUMP = 100 +/- 20 MM, INCLUI SERVICO DE BOMBEAMENTO (NBR 8953)</t>
  </si>
  <si>
    <t xml:space="preserve">CONCRETO USINADO BOMBEAVEL, CLASSE DE RESISTENCIA C80, COM BRITA 0 E 1, SLUMP = 100 +/- 20 MM, EXCLUI SERVICO DE BOMBEAMENTO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</si>
  <si>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</si>
  <si>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</si>
  <si>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1/2", COM TAMPA CEGA</t>
  </si>
  <si>
    <t xml:space="preserve">CONDULETE DE ALUMINIO TIPO B, PARA ELETRODUTO ROSCAVEL DE 1", COM TAMPA CEGA</t>
  </si>
  <si>
    <t xml:space="preserve">CONDULETE DE ALUMINIO TIPO B, PARA ELETRODUTO ROSCAVEL DE 3/4", COM TAMPA CEGA</t>
  </si>
  <si>
    <t xml:space="preserve">CONDULETE DE ALUMINIO TIPO C, PARA ELETRODUTO ROSCAVEL DE 1/2", COM TAMPA CEGA</t>
  </si>
  <si>
    <t xml:space="preserve">CONDULETE DE ALUMINIO TIPO C, PARA ELETRODUTO ROSCAVEL DE 1",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</si>
  <si>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</si>
  <si>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</si>
  <si>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1/4", COM TAMPA CEGA</t>
  </si>
  <si>
    <t xml:space="preserve">CONDULETE DE ALUMINIO TIPO E, PARA ELETRODUTO ROSCAVEL DE 1 1/2", COM TAMPA CEGA</t>
  </si>
  <si>
    <t xml:space="preserve">CONDULETE DE ALUMINIO TIPO E, PARA ELETRODUTO ROSCAVEL DE 1/2", COM TAMPA CEGA</t>
  </si>
  <si>
    <t xml:space="preserve">CONDULETE DE ALUMINIO TIPO E, PARA ELETRODUTO ROSCAVEL DE 1", COM TAMPA CEGA</t>
  </si>
  <si>
    <t xml:space="preserve">CONDULETE DE ALUMINIO TIPO E, PARA ELETRODUTO ROSCAVEL DE 2", COM TAMPA CEGA</t>
  </si>
  <si>
    <t xml:space="preserve">CONDULETE DE ALUMINIO TIPO E, PARA ELETRODUTO ROSCAVEL DE 3/4", COM TAMPA CEGA</t>
  </si>
  <si>
    <t xml:space="preserve">CONDULETE DE ALUMINIO TIPO E, PARA ELETRODUTO ROSCAVEL DE 3",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</si>
  <si>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</si>
  <si>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</si>
  <si>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</si>
  <si>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</si>
  <si>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</si>
  <si>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CONDULETE DE ALUMINIO TIPO LR, PARA ELETRODUTO ROSCAVEL DE 2", COM TAMPA CEGA</t>
  </si>
  <si>
    <t xml:space="preserve">CONDULETE DE ALUMINIO TIPO LR, PARA ELETRODUTO ROSCAVEL DE 3/4", COM TAMPA CEGA</t>
  </si>
  <si>
    <t xml:space="preserve">CONDULETE DE ALUMINIO TIPO LR, PARA ELETRODUTO ROSCAVEL DE 3",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</si>
  <si>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</si>
  <si>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</si>
  <si>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</si>
  <si>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1/2", COM TAMPA CEGA</t>
  </si>
  <si>
    <t xml:space="preserve">CONDULETE DE ALUMINIO TIPO T, PARA ELETRODUTO ROSCAVEL DE 1", COM TAMPA CEGA</t>
  </si>
  <si>
    <t xml:space="preserve">CONDULETE DE ALUMINIO TIPO T, PARA ELETRODUTO ROSCAVEL DE 2", COM TAMPA CEGA</t>
  </si>
  <si>
    <t xml:space="preserve">CONDULETE DE ALUMINIO TIPO T, PARA ELETRODUTO ROSCAVEL DE 3/4", COM TAMPA CEGA</t>
  </si>
  <si>
    <t xml:space="preserve">CONDULETE DE ALUMINIO TIPO T, PARA ELETRODUTO ROSCAVEL DE 3",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</si>
  <si>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</si>
  <si>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</si>
  <si>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</si>
  <si>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</si>
  <si>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1/2", COM TAMPA CEGA</t>
  </si>
  <si>
    <t xml:space="preserve">CONDULETE DE ALUMINIO TIPO X, PARA ELETRODUTO ROSCAVEL DE 1", COM TAMPA CEGA</t>
  </si>
  <si>
    <t xml:space="preserve">CONDULETE DE ALUMINIO TIPO X, PARA ELETRODUTO ROSCAVEL DE 2", COM TAMPA CEGA</t>
  </si>
  <si>
    <t xml:space="preserve">CONDULETE DE ALUMINIO TIPO X, PARA ELETRODUTO ROSCAVEL DE 3/4", COM TAMPA CEGA</t>
  </si>
  <si>
    <t xml:space="preserve">CONDULETE DE ALUMINIO TIPO X, PARA ELETRODUTO ROSCAVEL DE 3", COM TAMPA CEGA</t>
  </si>
  <si>
    <t xml:space="preserve">CONDULETE DE ALUMINIO TIPO X, PARA ELETRODUTO ROSCAVEL DE 4", COM TAMPA CEGA</t>
  </si>
  <si>
    <t xml:space="preserve">CONDULETE EM PVC, TIPO "B", SEM TAMPA, DE 1/2" OU 3/4"</t>
  </si>
  <si>
    <t xml:space="preserve">CONDULETE EM PVC, TIPO "B", SEM TAMPA, DE 1"</t>
  </si>
  <si>
    <t xml:space="preserve">CONDULETE EM PVC, TIPO "C", SEM TAMPA, DE 1/2"</t>
  </si>
  <si>
    <t xml:space="preserve">CONDULETE EM PVC, TIPO "C", SEM TAMPA, DE 1"</t>
  </si>
  <si>
    <t xml:space="preserve">CONDULETE EM PVC, TIPO "C", SEM TAMPA, DE 3/4"</t>
  </si>
  <si>
    <t xml:space="preserve">CONDULETE EM PVC, TIPO "E", SEM TAMPA, DE 1/2"</t>
  </si>
  <si>
    <t xml:space="preserve">CONDULETE EM PVC, TIPO "E", SEM TAMPA, DE 1"</t>
  </si>
  <si>
    <t xml:space="preserve">CONDULETE EM PVC, TIPO "E", SEM TAMPA, DE 3/4"</t>
  </si>
  <si>
    <t xml:space="preserve">CONDULETE EM PVC, TIPO "LB", SEM TAMPA, DE 1/2" OU 3/4"</t>
  </si>
  <si>
    <t xml:space="preserve">CONDULETE EM PVC, TIPO "LB", SEM TAMPA, DE 1"</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</si>
  <si>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</si>
  <si>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</si>
  <si>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</si>
  <si>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</si>
  <si>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</si>
  <si>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</si>
  <si>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CONDULETE EM PVC, TIPO "T", SEM TAMPA, DE 3/4"</t>
  </si>
  <si>
    <t xml:space="preserve">CONDULETE EM PVC, TIPO "TB", SEM TAMPA, DE 1/2" OU 3/4"</t>
  </si>
  <si>
    <t xml:space="preserve">CONDULETE EM PVC, TIPO "TB", SEM TAMPA, DE 1"</t>
  </si>
  <si>
    <t xml:space="preserve">CONDULETE EM PVC, TIPO "X", SEM TAMPA, DE 1/2"</t>
  </si>
  <si>
    <t xml:space="preserve">CONDULETE EM PVC, TIPO "X", SEM TAMPA, DE 1"</t>
  </si>
  <si>
    <t xml:space="preserve">CONDULETE EM PVC, TIPO "X", SEM TAMPA, DE 3/4"</t>
  </si>
  <si>
    <t xml:space="preserve">CONDUTOR PLUVIAL, PVC, CIRCULAR, DIAMETRO ENTRE 80 E 100 MM, PARA DRENAGEM PREDIAL</t>
  </si>
  <si>
    <t xml:space="preserve">CONE DE SINALIZACAO EM PVC FLEXIVEL, H = 70 / 76 CM (NBR 15071)</t>
  </si>
  <si>
    <t xml:space="preserve">CONE DE SINALIZACAO EM PVC RIGIDO COM FAIXA REFLETIVA, H = 70 / 76 CM</t>
  </si>
  <si>
    <t xml:space="preserve">CONECTOR / ADAPTADOR FEMEA, COM INSERTO METALICO, PPR, DN 25 MM X 1/2", PARA AGUA QUENTE E FRIA PREDIAL</t>
  </si>
  <si>
    <t xml:space="preserve">CONECTOR / ADAPTADOR FEMEA, COM INSERTO METALICO, PPR, DN 32 MM X 3/4", PARA AGUA QUENTE E FRIA PREDIAL</t>
  </si>
  <si>
    <t xml:space="preserve">CONECTOR / ADAPTADOR MACHO, COM INSERTO METALICO, PPR, DN 25 MM X 1/2", PARA AGUA QUENTE E FRIA PREDIAL</t>
  </si>
  <si>
    <t xml:space="preserve">CONECTOR / ADAPTADOR MACHO, COM INSERTO METALICO, PPR, DN 32 MM X 3/4", PARA AGUA QUENTE E FRIA PREDIAL</t>
  </si>
  <si>
    <t xml:space="preserve">CONECTOR BRONZE/LATAO (REF 603) SEM ANEL DE SOLDA, BOLSA X ROSCA F, 15 MM X 1/2"</t>
  </si>
  <si>
    <t xml:space="preserve">CONECTOR BRONZE/LATAO (REF 603) SEM ANEL DE SOLDA, BOLSA X ROSCA F, 22 MM X 1/2"</t>
  </si>
  <si>
    <t xml:space="preserve">CONECTOR BRONZE/LATAO (REF 603) SEM ANEL DE SOLDA, BOLSA X ROSCA F, 22 MM X 3/4"</t>
  </si>
  <si>
    <t xml:space="preserve">CONECTOR BRONZE/LATAO (REF 603) SEM ANEL DE SOLDA, BOLSA X ROSCA F, 28 MM X 1/2"</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</si>
  <si>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</si>
  <si>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</si>
  <si>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</si>
  <si>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CONECTOR CURVO 90 GRAUS DE ALUMINIO, BITOLA 1",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</si>
  <si>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</si>
  <si>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</si>
  <si>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3/4", PARA ADAPTAR ENTRADA DE ELETRODUTO METALICO FLEXIVEL EM QUADROS</t>
  </si>
  <si>
    <t xml:space="preserve">CONECTOR CURVO 90 GRAUS DE ALUMINIO, BITOLA 3",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</si>
  <si>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</si>
  <si>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</si>
  <si>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</si>
  <si>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1/2", PARA CABOS DE DIAMETRO DE 12,5 A 15 MM</t>
  </si>
  <si>
    <t xml:space="preserve">CONECTOR DE ALUMINIO TIPO PRENSA CABO, BITOLA 1", PARA CABOS DE DIAMETRO DE 22,5 A 25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</si>
  <si>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</si>
  <si>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</si>
  <si>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</si>
  <si>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FEMEA RJ - 45, CATEGORIA 5 E</t>
  </si>
  <si>
    <t xml:space="preserve">CONECTOR FEMEA RJ - 45, CATEGORIA 6</t>
  </si>
  <si>
    <t xml:space="preserve">CONECTOR MACHO RJ - 45, CATEGORIA 5 E</t>
  </si>
  <si>
    <t xml:space="preserve">CONECTOR MACHO RJ - 45, CATEGORIA 6</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</si>
  <si>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</si>
  <si>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</si>
  <si>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</si>
  <si>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</si>
  <si>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</si>
  <si>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</si>
  <si>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</si>
  <si>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</si>
  <si>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</si>
  <si>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</si>
  <si>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</si>
  <si>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</si>
  <si>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70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</si>
  <si>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</si>
  <si>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</si>
  <si>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</si>
  <si>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</si>
  <si>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</si>
  <si>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</si>
  <si>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CONECTOR RETO DE ALUMINIO PARA ELETRODUTO DE 2", PARA ADAPTAR ENTRADA DE ELETRODUTO METALICO FLEXIVEL EM QUADROS</t>
  </si>
  <si>
    <t xml:space="preserve">CONECTOR RETO DE ALUMINIO PARA ELETRODUTO DE 3/4", PARA ADAPTAR ENTRADA DE ELETRODUTO METALICO FLEXIVEL EM QUADROS</t>
  </si>
  <si>
    <t xml:space="preserve">CONECTOR RETO DE ALUMINIO PARA ELETRODUTO DE 3", PARA ADAPTAR ENTRADA DE ELETRODUTO METALICO FLEXIVEL EM QUADROS</t>
  </si>
  <si>
    <t xml:space="preserve">CONECTOR RETO DE ALUMINIO PARA ELETRODUTO DE 4", PARA ADAPTAR ENTRADA DE ELETRODUTO METALICO FLEXIVEL EM QUADROS</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</si>
  <si>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</si>
  <si>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</si>
  <si>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</si>
  <si>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</si>
  <si>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</si>
  <si>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</si>
  <si>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CONEXAO FIXA, ROSCA FEMEA, EM PLASTICO, DN 16 MM X 1/2", PARA CONEXAO COM CRIMPAGEM EM TUBO PEX</t>
  </si>
  <si>
    <t xml:space="preserve">CONEXAO FIXA, ROSCA FEMEA, EM PLASTICO, DN 16 MM X 3/4", PARA CONEXAO COM CRIMPAGEM EM TUBO PEX</t>
  </si>
  <si>
    <t xml:space="preserve">CONEXAO FIXA, ROSCA FEMEA, EM PLASTICO, DN 20 MM X 1/2", PARA CONEXAO COM CRIMPAGEM EM TUBO PEX</t>
  </si>
  <si>
    <t xml:space="preserve">CONEXAO FIXA, ROSCA FEMEA, EM PLASTICO, DN 20 MM X 3/4", PARA CONEXAO COM CRIMPAGEM EM TUBO PEX</t>
  </si>
  <si>
    <t xml:space="preserve">CONEXAO FIXA, ROSCA FEMEA, EM PLASTICO, DN 25 MM X 1/2", PARA CONEXAO COM CRIMPAGEM EM TUBO PEX</t>
  </si>
  <si>
    <t xml:space="preserve">CONEXAO FIXA, ROSCA FEMEA, EM PLASTICO, DN 25 MM X 3/4", PARA CONEXAO COM CRIMPAGEM EM TUBO PEX</t>
  </si>
  <si>
    <t xml:space="preserve">CONEXAO FIXA, ROSCA FEMEA, EM PLASTICO, DN 32 MM X 3/4", PARA CONEXAO COM CRIMPAGEM EM TUBO PEX</t>
  </si>
  <si>
    <t xml:space="preserve">CONEXAO FIXA, ROSCA FEMEA, METALICA, COM ANEL DESLIZANTE, DN 16 MM X 1/2", PARA TUBO PEX</t>
  </si>
  <si>
    <t xml:space="preserve">CONEXAO FIXA, ROSCA FEMEA, METALICA, COM ANEL DESLIZANTE, DN 20 MM X 1/2", PARA TUBO PEX</t>
  </si>
  <si>
    <t xml:space="preserve">CONEXAO FIXA, ROSCA FEMEA, METALICA, COM ANEL DESLIZANTE, DN 20 MM X 3/4", PARA TUBO PEX</t>
  </si>
  <si>
    <t xml:space="preserve">CONEXAO FIXA, ROSCA FEMEA, METALICA, COM ANEL DESLIZANTE, DN 25 MM X 1", PARA TUBO PEX</t>
  </si>
  <si>
    <t xml:space="preserve">CONEXAO FIXA, ROSCA FEMEA, METALICA, COM ANEL DESLIZANTE, DN 25 MM X 3/4", PARA TUBO PEX</t>
  </si>
  <si>
    <t xml:space="preserve">CONEXAO FIXA, ROSCA FEMEA, METALICA, COM ANEL DESLIZANTE, DN 32 MM X 1", PARA TUBO PEX</t>
  </si>
  <si>
    <t xml:space="preserve">CONEXAO FIXA, ROSCA MACHO, METALICA, PARA TUBO PEX, DN 16 MM X 1/2"</t>
  </si>
  <si>
    <t xml:space="preserve">CONEXAO FIXA, ROSCA MACHO, METALICA, PARA TUBO PEX, DN 16 MM X 3/4"</t>
  </si>
  <si>
    <t xml:space="preserve">CONEXAO FIXA, ROSCA MACHO, METALICA, PARA TUBO PEX, DN 20 MM X 1/2"</t>
  </si>
  <si>
    <t xml:space="preserve">CONEXAO FIXA, ROSCA MACHO, METALICA, PARA TUBO PEX, DN 20 MM X 3/4"</t>
  </si>
  <si>
    <t xml:space="preserve">CONEXAO FIXA, ROSCA MACHO, METALICA, PARA TUBO PEX, DN 25 MM X 1/2"</t>
  </si>
  <si>
    <t xml:space="preserve">CONEXAO FIXA, ROSCA MACHO, METALICA, PARA TUBO PEX, DN 25 MM X 1"</t>
  </si>
  <si>
    <t xml:space="preserve">CONEXAO FIXA, ROSCA MACHO, METALICA, PARA TUBO PEX, DN 25 MM X 3/4"</t>
  </si>
  <si>
    <t xml:space="preserve">CONEXAO FIXA, ROSCA MACHO, METALICA, PARA TUBO PEX, DN 32 MM X 1"</t>
  </si>
  <si>
    <t xml:space="preserve">CONEXAO MOVEL, ROSCA FEMEA, METALICA, COM ANEL DESLIZANTE, PARA TUBO PEX, DN 16 MM X 1/2"</t>
  </si>
  <si>
    <t xml:space="preserve">CONEXAO MOVEL, ROSCA FEMEA, METALICA, COM ANEL DESLIZANTE, PARA TUBO PEX, DN 16 MM X 3/4"</t>
  </si>
  <si>
    <t xml:space="preserve">CONEXAO MOVEL, ROSCA FEMEA, METALICA, COM ANEL DESLIZANTE, PARA TUBO PEX, DN 20 MM X 1/2"</t>
  </si>
  <si>
    <t xml:space="preserve">CONEXAO MOVEL, ROSCA FEMEA, METALICA, COM ANEL DESLIZANTE, PARA TUBO PEX, DN 20 MM X 3/4"</t>
  </si>
  <si>
    <t xml:space="preserve">CONEXAO MOVEL, ROSCA FEMEA, METALICA, COM ANEL DESLIZANTE, PARA TUBO PEX, DN 25 MM X 1"</t>
  </si>
  <si>
    <t xml:space="preserve">CONEXAO MOVEL, ROSCA FEMEA, METALICA, COM ANEL DESLIZANTE, PARA TUBO PEX, DN 25 MM X 3/4"</t>
  </si>
  <si>
    <t xml:space="preserve">CONEXAO MOVEL, ROSCA FEMEA, METALICA, COM ANEL DESLIZANTE, PARA TUBO PEX, DN 32 MM X 1"</t>
  </si>
  <si>
    <t xml:space="preserve">CONJUNTO ARRUELAS DE VEDACAO 5/16" PARA TELHA FIBROCIMENTO (UMA ARRUELA METALICA E UMA ARRUELA PVC - CONICAS)</t>
  </si>
  <si>
    <t xml:space="preserve">CJ    </t>
  </si>
  <si>
    <t xml:space="preserve">CONJUNTO DE FERRAGENS PIVO, PARA PORTA PIVOTANTE DE ATE 100 KG, REGULAVEL COM ESFERA , CROMADO - SUPERIOR E INFERIOR - COMPLETO</t>
  </si>
  <si>
    <t xml:space="preserve">CONJUNTO DE LIGACAO PARA BACIA SANITARIA AJUSTAVEL, EM PLASTICO BRANCO, COM TUBO, CANOPLA E ESPUDE</t>
  </si>
  <si>
    <t xml:space="preserve">CONJUNTO DE LIGACAO PARA BACIA SANITARIA EM PLASTICO BRANCO COM TUBO, CANOPLA E ANEL DE EXPANSAO (TUBO 1.1/2 '' X 20 CM)</t>
  </si>
  <si>
    <t xml:space="preserve">CONJUNTO MONTADO ESTOPIM COM ESPOLETA COMUM NUMERO 8, COM CABECA ACENDEDORA, 1,5 M</t>
  </si>
  <si>
    <t xml:space="preserve">CONJUNTO PARA FUTSAL COM TRAVES OFICIAIS DE 3,00 X 2,00 M EM TUBO DE ACO GALVANIZADO 3" COM REQUADRO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</si>
  <si>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</si>
  <si>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</si>
  <si>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</si>
  <si>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</si>
  <si>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</si>
  <si>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</si>
  <si>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</si>
  <si>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</si>
  <si>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</si>
  <si>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</si>
  <si>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</si>
  <si>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</si>
  <si>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</si>
  <si>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</si>
  <si>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</si>
  <si>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</si>
  <si>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</si>
  <si>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</si>
  <si>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</si>
  <si>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</si>
  <si>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</si>
  <si>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COORDENADOR / GERENTE DE OBRA</t>
  </si>
  <si>
    <t xml:space="preserve">COORDENADOR / GERENTE DE OBRA (MENSALISTA)</t>
  </si>
  <si>
    <t xml:space="preserve">CORANTE LIQUIDO PARA TINTA PVA, BISNAGA 50 ML</t>
  </si>
  <si>
    <t xml:space="preserve">CORDA DE POLIAMIDA 12 MM TIPO BOMBEIRO, PARA TRABALHO EM ALTURA</t>
  </si>
  <si>
    <t xml:space="preserve">100M  </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</si>
  <si>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</si>
  <si>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</si>
  <si>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</si>
  <si>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</si>
  <si>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</si>
  <si>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</si>
  <si>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</si>
  <si>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</si>
  <si>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CORRENTE DE ELO CURTO COMUM, SOLDADA, GALVANIZADA, ESPESSURA DO ELO = 1/2" (12,5 MM)</t>
  </si>
  <si>
    <t xml:space="preserve">CORTADEIRA DE PISO DE CONCRETO E ASFALTO, PARA DISCO PADRAO DE DIAMETRO 350 MM (14") OU 450 MM (18") , MOTOR A GASOLINA, POTENCIA 13 HP, SEM DISCO</t>
  </si>
  <si>
    <t xml:space="preserve">CORTADEIRA HIDRAULICA DE VERGALHAO, PARA ACO DE DIAMETRO ATE 50 MM, MOTOR ELETRICO TRIFASICO, POTENCIA DE 5,5 HP A 7,5 HP</t>
  </si>
  <si>
    <t xml:space="preserve">COTOVELO BRONZE/LATAO (REF 707-3) SEM ANEL DE SOLDA, BOLSA X ROSCA F, 15MM X 1/2"</t>
  </si>
  <si>
    <t xml:space="preserve">COTOVELO BRONZE/LATAO (REF 707-3) SEM ANEL DE SOLDA, BOLSA X ROSCA F, 22MM X 1/2"</t>
  </si>
  <si>
    <t xml:space="preserve">COTOVELO BRONZE/LATAO (REF 707-3) SEM ANEL DE SOLDA, BOLSA X ROSCA F, 22MM X 3/4"</t>
  </si>
  <si>
    <t xml:space="preserve">COTOVELO DE COBRE 90 GRAUS (REF 607) SEM ANEL DE SOLDA, BOLSA X BOLSA, 104 MM</t>
  </si>
  <si>
    <t xml:space="preserve">COTOVELO DE COBRE 90 GRAUS (REF 607) SEM ANEL DE SOLDA, BOLSA X BOLSA, 15 MM</t>
  </si>
  <si>
    <t xml:space="preserve">COTOVELO DE COBRE 90 GRAUS (REF 607) SEM ANEL DE SOLDA, BOLSA X BOLSA, 22 MM</t>
  </si>
  <si>
    <t xml:space="preserve">COTOVELO DE COBRE 90 GRAUS (REF 607) SEM ANEL DE SOLDA, BOLSA X BOLSA, 28 MM</t>
  </si>
  <si>
    <t xml:space="preserve">COTOVELO DE COBRE 90 GRAUS (REF 607) SEM ANEL DE SOLDA, BOLSA X BOLSA, 35 MM</t>
  </si>
  <si>
    <t xml:space="preserve">COTOVELO DE COBRE 90 GRAUS (REF 607) SEM ANEL DE SOLDA, BOLSA X BOLSA, 42 MM</t>
  </si>
  <si>
    <t xml:space="preserve">COTOVELO DE COBRE 90 GRAUS (REF 607) SEM ANEL DE SOLDA, BOLSA X BOLSA, 54 MM</t>
  </si>
  <si>
    <t xml:space="preserve">COTOVELO DE COBRE 90 GRAUS (REF 607) SEM ANEL DE SOLDA, BOLSA X BOLSA, 66 MM</t>
  </si>
  <si>
    <t xml:space="preserve">COTOVELO DE COBRE 90 GRAUS (REF 607) SEM ANEL DE SOLDA, BOLSA X BOLSA, 79 MM</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</si>
  <si>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</si>
  <si>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</si>
  <si>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</si>
  <si>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</si>
  <si>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</si>
  <si>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</si>
  <si>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</si>
  <si>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</si>
  <si>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 45 GRAUS DE FERRO GALVANIZADO, COM ROSCA BSP, DE 1 1/2"</t>
  </si>
  <si>
    <t xml:space="preserve">COTOVELO 45 GRAUS DE FERRO GALVANIZADO, COM ROSCA BSP, DE 1 1/4"</t>
  </si>
  <si>
    <t xml:space="preserve">COTOVELO 45 GRAUS DE FERRO GALVANIZADO, COM ROSCA BSP, DE 1/2"</t>
  </si>
  <si>
    <t xml:space="preserve">COTOVELO 45 GRAUS DE FERRO GALVANIZADO, COM ROSCA BSP, DE 1"</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</si>
  <si>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</si>
  <si>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</si>
  <si>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</si>
  <si>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3"</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</si>
  <si>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</si>
  <si>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</si>
  <si>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</si>
  <si>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</si>
  <si>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</si>
  <si>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</si>
  <si>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</si>
  <si>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</si>
  <si>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1/2"</t>
  </si>
  <si>
    <t xml:space="preserve">COTOVELO 90 GRAUS DE FERRO GALVANIZADO, COM ROSCA BSP MACHO/FEMEA, DE 1"</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</si>
  <si>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</si>
  <si>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</si>
  <si>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3/4"</t>
  </si>
  <si>
    <t xml:space="preserve">COTOVELO 90 GRAUS DE FERRO GALVANIZADO, COM ROSCA BSP MACHO/FEMEA, DE 3"</t>
  </si>
  <si>
    <t xml:space="preserve">COTOVELO 90 GRAUS DE FERRO GALVANIZADO, COM ROSCA BSP, DE 1 1/2"</t>
  </si>
  <si>
    <t xml:space="preserve">COTOVELO 90 GRAUS DE FERRO GALVANIZADO, COM ROSCA BSP, DE 1 1/4"</t>
  </si>
  <si>
    <t xml:space="preserve">COTOVELO 90 GRAUS DE FERRO GALVANIZADO, COM ROSCA BSP, DE 1/2"</t>
  </si>
  <si>
    <t xml:space="preserve">COTOVELO 90 GRAUS DE FERRO GALVANIZADO, COM ROSCA BSP, DE 1"</t>
  </si>
  <si>
    <t xml:space="preserve">COTOVELO 90 GRAUS DE FERRO GALVANIZADO, COM ROSCA BSP, DE 2 1/2"</t>
  </si>
  <si>
    <t xml:space="preserve">COTOVELO 90 GRAUS DE FERRO GALVANIZADO, COM ROSCA BSP, DE 2"</t>
  </si>
  <si>
    <t xml:space="preserve">COTOVELO 90 GRAUS DE FERRO GALVANIZADO, COM ROSCA BSP, DE 3/4"</t>
  </si>
  <si>
    <t xml:space="preserve">COTOVELO 90 GRAUS DE FERRO GALVANIZADO, COM ROSCA BSP, DE 3"</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</si>
  <si>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</si>
  <si>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</si>
  <si>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</si>
  <si>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</si>
  <si>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</si>
  <si>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</si>
  <si>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</si>
  <si>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</si>
  <si>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</si>
  <si>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</si>
  <si>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</si>
  <si>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COTOVELO/JOELHO 90 GRAUS, EM POLIPROPILENO, PN 16, PARA TUBOS PEAD, 20 X 20 MM - LIGACAO PREDIAL DE AGUA</t>
  </si>
  <si>
    <t xml:space="preserve">COTOVELO/JOELHO 90 GRAUS, EM POLIPROPILENO, PN 16, PARA TUBOS PEAD, 32 X 32 MM - LIGACAO PREDIAL DE AGUA</t>
  </si>
  <si>
    <t xml:space="preserve">CREMONA COM CASTANHA BIPARTIDA, COM VARA DE 1.20 M, EM LATAO CROMADO, PARA PORTAS E JANELAS - COMPLETA</t>
  </si>
  <si>
    <t xml:space="preserve">CREMONA COM CASTANHA BIPARTIDA, COM VARA DE 1.50 M, EM LATAO CROMADO, PARA PORTAS E JANELAS - COMPLETA</t>
  </si>
  <si>
    <t xml:space="preserve">CREMONA LATAO CROMADO, COM CASTANHA BIPARTIDA E PRESILHAS, MEDIDAS APROXIMADAS DE 113 X 40 X 35 MM (NAO INCL VARA FERRO)</t>
  </si>
  <si>
    <t xml:space="preserve">CRUZETA DE CONCRETO LEVE, COMP. 2000 MM SECAO, 90 X 90 MM</t>
  </si>
  <si>
    <t xml:space="preserve">CRUZETA DE EUCALIPTO TRATADO, OU EQUIVALENTE DA REGIAO, *2,4* M, SECAO *9 X 11,5* CM</t>
  </si>
  <si>
    <t xml:space="preserve">CRUZETA DE FERRO GALVANIZADO, COM ROSCA BSP, DE 1 1/2"</t>
  </si>
  <si>
    <t xml:space="preserve">CRUZETA DE FERRO GALVANIZADO, COM ROSCA BSP, DE 1 1/4"</t>
  </si>
  <si>
    <t xml:space="preserve">CRUZETA DE FERRO GALVANIZADO, COM ROSCA BSP, DE 1/2"</t>
  </si>
  <si>
    <t xml:space="preserve">CRUZETA DE FERRO GALVANIZADO, COM ROSCA BSP, DE 1"</t>
  </si>
  <si>
    <t xml:space="preserve">CRUZETA DE FERRO GALVANIZADO, COM ROSCA BSP, DE 2 1/2"</t>
  </si>
  <si>
    <t xml:space="preserve">CRUZETA DE FERRO GALVANIZADO, COM ROSCA BSP, DE 2"</t>
  </si>
  <si>
    <t xml:space="preserve">CRUZETA DE FERRO GALVANIZADO, COM ROSCA BSP, DE 3/4"</t>
  </si>
  <si>
    <t xml:space="preserve">CRUZETA DE FERRO GALVANIZADO, COM ROSCA BSP, DE 3"</t>
  </si>
  <si>
    <t xml:space="preserve">CUBA ACO INOX (AISI 304) DE EMBUTIR COM VALVULA DE 3 1/2 ", DE *56 X 33 X 12* CM</t>
  </si>
  <si>
    <t xml:space="preserve">CUBA ACO INOX (AISI 304) DE EMBUTIR COM VALVULA 3 1/2 ", DE *40 X 34 X 12* CM</t>
  </si>
  <si>
    <t xml:space="preserve">CUBA ACO INOX (AISI 304) DE EMBUTIR COM VALVULA 3 1/2 ", DE *46 X 30 X 12* CM</t>
  </si>
  <si>
    <t xml:space="preserve">CUMEEIRA ALUMINIO ONDULADA, COMPRIMENTO = *1,12* M, E = 0,8 MM</t>
  </si>
  <si>
    <t xml:space="preserve">CUMEEIRA ARTICULADA (ABA INFERIOR) PARA TELHA ONDULADA DE FIBROCIMENTO E = 4 MM, ABA *330* MM, COMPRIMENTO 500 MM (SEM AMIANTO)</t>
  </si>
  <si>
    <t xml:space="preserve">CUMEEIRA ARTICULADA (ABA INTERNA INFERIOR OU EXTERNA SUPERIOR) PARA TELHA ESTRUTURAL DE FIBROCIMENTO, 1 ABA, E = 6 MM (SEM AMIANTO)</t>
  </si>
  <si>
    <t xml:space="preserve">CUMEEIRA ARTICULADA (ABA SUPERIOR) PARA TELHA ONDULADA DE FIBROCIMENTO E = 4 MM, ABA *330* MM, COMPRIMENTO 500 MM (SEM AMIANTO)</t>
  </si>
  <si>
    <t xml:space="preserve">CUMEEIRA ARTICULADA (PAR) PARA TELHA ONDULADA DE FIBROCIMENTO, E = 6 MM, ABA 350 MM, COMPRIMENTO 1100 MM (SEM AMIANTO)</t>
  </si>
  <si>
    <t xml:space="preserve">CUMEEIRA NORMAL PARA TELHA ESTRUTURAL DE FIBROCIMENTO 1 ABA, E = 6 MM, COMPRIMENTO 608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</si>
  <si>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</si>
  <si>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</si>
  <si>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</si>
  <si>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PARA TELHA DE CONCRETO, PARA 2 AGUAS DE TELHADO, COR CINZA, RENDIMENTO DE *3* TELHAS/M (COLETADO CAIXA)</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</si>
  <si>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</si>
  <si>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</si>
  <si>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CPVC, 90 GRAUS, SOLDAVEL, 22 MM, PARA AGUA QUENTE</t>
  </si>
  <si>
    <t xml:space="preserve">CURVA CPVC, 90 GRAUS, SOLDAVEL, 28 MM, PARA AGUA QUENTE</t>
  </si>
  <si>
    <t xml:space="preserve">CURVA CPVC, 90 GRAUS, SOLDAVEL,15 MM, PARA AGUA QUENTE</t>
  </si>
  <si>
    <t xml:space="preserve">CURVA CURTA PVC, PB, JE, 45 GRAUS, DN 100 MM, PARA REDE COLETORA ESGOTO (NBR 10569)</t>
  </si>
  <si>
    <t xml:space="preserve">CURVA CURTA PVC, PB, JE, 90 GRAUS, DN 100 MM, PARA REDE COLETORA ESGOTO (NBR 10569)</t>
  </si>
  <si>
    <t xml:space="preserve">CURVA DE PVC 45 GRAUS, SOLDAVEL, 110 MM, PARA AGUA FRIA PREDIAL (NBR 5648)</t>
  </si>
  <si>
    <t xml:space="preserve">CURVA DE PVC 45 GRAUS, SOLDAVEL, 20 MM, PARA AGUA FRIA PREDIAL (NBR 5648)</t>
  </si>
  <si>
    <t xml:space="preserve">CURVA DE PVC 45 GRAUS, SOLDAVEL, 25 MM, PARA AGUA FRIA PREDIAL (NBR 5648)</t>
  </si>
  <si>
    <t xml:space="preserve">CURVA DE PVC 45 GRAUS, SOLDAVEL, 32 MM, PARA AGUA FRIA PREDIAL (NBR 5648)</t>
  </si>
  <si>
    <t xml:space="preserve">CURVA DE PVC 45 GRAUS, SOLDAVEL, 40 MM, PARA AGUA FRIA PREDIAL (NBR 5648)</t>
  </si>
  <si>
    <t xml:space="preserve">CURVA DE PVC 45 GRAUS, SOLDAVEL, 50 MM, PARA AGUA FRIA PREDIAL (NBR 5648)</t>
  </si>
  <si>
    <t xml:space="preserve">CURVA DE PVC 45 GRAUS, SOLDAVEL, 60 MM, PARA AGUA FRIA PREDIAL (NBR 5648)</t>
  </si>
  <si>
    <t xml:space="preserve">CURVA DE PVC 45 GRAUS, SOLDAVEL, 75 MM, PARA AGUA FRIA PREDIAL (NBR 5648)</t>
  </si>
  <si>
    <t xml:space="preserve">CURVA DE PVC 45 GRAUS, SOLDAVEL, 85 MM, PARA AGUA FRIA PREDIAL (NBR 5648)</t>
  </si>
  <si>
    <t xml:space="preserve">CURVA DE PVC 90 GRAUS, SOLDAVEL, 110 MM, PARA AGUA FRIA PREDIAL (NBR 5648)</t>
  </si>
  <si>
    <t xml:space="preserve">CURVA DE PVC 90 GRAUS, SOLDAVEL, 20 MM, PARA AGUA FRIA PREDIAL (NBR 5648)</t>
  </si>
  <si>
    <t xml:space="preserve">CURVA DE PVC 90 GRAUS, SOLDAVEL, 25 MM, PARA AGUA FRIA PREDIAL (NBR 5648)</t>
  </si>
  <si>
    <t xml:space="preserve">CURVA DE PVC 90 GRAUS, SOLDAVEL, 32 MM, PARA AGUA FRIA PREDIAL (NBR 5648)</t>
  </si>
  <si>
    <t xml:space="preserve">CURVA DE PVC 90 GRAUS, SOLDAVEL, 40 MM, PARA AGUA FRIA PREDIAL (NBR 5648)</t>
  </si>
  <si>
    <t xml:space="preserve">CURVA DE PVC 90 GRAUS, SOLDAVEL, 50 MM, PARA AGUA FRIA PREDIAL (NBR 5648)</t>
  </si>
  <si>
    <t xml:space="preserve">CURVA DE PVC 90 GRAUS, SOLDAVEL, 60 MM, PARA AGUA FRIA PREDIAL (NBR 5648)</t>
  </si>
  <si>
    <t xml:space="preserve">CURVA DE PVC 90 GRAUS, SOLDAVEL, 75 MM, PARA AGUA FRIA PREDIAL (NBR 5648)</t>
  </si>
  <si>
    <t xml:space="preserve">CURVA DE PVC 90 GRAUS, SOLDAVEL, 85 MM, PARA AGUA FRIA PREDIAL (NBR 5648)</t>
  </si>
  <si>
    <t xml:space="preserve">CURVA DE PVC, 45 GRAUS, SERIE R, DN 100 MM, PARA ESGOTO PREDIAL</t>
  </si>
  <si>
    <t xml:space="preserve">CURVA DE PVC, 90 GRAUS, SERIE R, DN 100 MM, PARA ESGOTO PREDIAL</t>
  </si>
  <si>
    <t xml:space="preserve">CURVA DE PVC, 90 GRAUS, SERIE R, DN 50 MM, PARA ESGOTO PREDIAL</t>
  </si>
  <si>
    <t xml:space="preserve">CURVA DE PVC, 90 GRAUS, SERIE R, DN 75 MM, PARA ESGOTO PREDIAL</t>
  </si>
  <si>
    <t xml:space="preserve">CURVA DE TRANSPOSICAO BRONZE/LATAO (REF 736) SEM ANEL DE SOLDA, BOLSA X BOLSA, 15 MM</t>
  </si>
  <si>
    <t xml:space="preserve">CURVA DE TRANSPOSICAO BRONZE/LATAO (REF 736) SEM ANEL DE SOLDA, BOLSA X BOLSA, 22 MM</t>
  </si>
  <si>
    <t xml:space="preserve">CURVA DE TRANSPOSICAO BRONZE/LATAO (REF 736) SEM ANEL DE SOLDA, BOLSA X BOLSA, 28 MM</t>
  </si>
  <si>
    <t xml:space="preserve">CURVA DE TRANSPOSICAO, CPVC, SOLDAVEL, 15 MM</t>
  </si>
  <si>
    <t xml:space="preserve">CURVA DE TRANSPOSICAO, CPVC, SOLDAVEL, 22 MM</t>
  </si>
  <si>
    <t xml:space="preserve">CURVA DE TRANSPOSICAO, PVC SOLDAVEL, 20 MM, PARA AGUA FRIA PREDIAL</t>
  </si>
  <si>
    <t xml:space="preserve">CURVA DE TRANSPOSICAO, PVC, SOLDAVEL, 25 MM, PARA AGUA FRIA PREDIAL</t>
  </si>
  <si>
    <t xml:space="preserve">CURVA DE TRANSPOSICAO, PVC, SOLDAVEL, 32 MM, PARA AGUA FRIA PREDIAL</t>
  </si>
  <si>
    <t xml:space="preserve">CURVA LONGA PVC, PB, JE, 45 GRAUS, DN 100 MM, PARA REDE COLETORA ESGOTO (NBR 10569)</t>
  </si>
  <si>
    <t xml:space="preserve">CURVA LONGA PVC, PB, JE, 45 GRAUS, DN 150 MM, PARA REDE COLETORA ESGOTO (NBR 10569)</t>
  </si>
  <si>
    <t xml:space="preserve">CURVA LONGA PVC, PB, JE, 90 GRAUS, DN 100 MM, PARA REDE COLETORA ESGOTO (NBR 10569)</t>
  </si>
  <si>
    <t xml:space="preserve">CURVA LONGA PVC, PB, JE, 90 GRAUS, DN 150 MM, PARA REDE COLETORA ESGOTO (NBR 10569)</t>
  </si>
  <si>
    <t xml:space="preserve">CURVA PPR 90 GRAUS, DN 20 MM, PARA AGUA QUENTE PREDIAL</t>
  </si>
  <si>
    <t xml:space="preserve">CURVA PPR 90 GRAUS, DN 25 MM, PARA AGUA QUENTE PREDIAL</t>
  </si>
  <si>
    <t xml:space="preserve">CURVA PVC CURTA 90 G, DN 50 MM, PARA ESGOTO PREDIAL</t>
  </si>
  <si>
    <t xml:space="preserve">CURVA PVC CURTA 90 GRAUS, DN 40 MM, PARA ESGOTO PREDIAL</t>
  </si>
  <si>
    <t xml:space="preserve">CURVA PVC CURTA 90 GRAUS, DN 75 MM, PARA ESGOTO PREDIAL</t>
  </si>
  <si>
    <t xml:space="preserve">CURVA PVC CURTA 90 GRAUS, 100 MM, PARA ESGOTO PREDIAL</t>
  </si>
  <si>
    <t xml:space="preserve">CURVA PVC LEVE, 90 GRAUS, COM PONTA E BOLSA LISA, DN 150 MM</t>
  </si>
  <si>
    <t xml:space="preserve">CURVA PVC LEVE, 90 GRAUS, COM PONTA E BOLSA LISA, DN 250 MM</t>
  </si>
  <si>
    <t xml:space="preserve">CURVA PVC LEVE, 90 GRAUS, COM PONTA E BOLSA LISA, DN 300 MM</t>
  </si>
  <si>
    <t xml:space="preserve">CURVA PVC LONGA 45 GRAUS, 100 MM, PARA ESGOTO PREDIAL</t>
  </si>
  <si>
    <t xml:space="preserve">CURVA PVC LONGA 45G, DN 50 MM, PARA ESGOTO PREDIAL</t>
  </si>
  <si>
    <t xml:space="preserve">CURVA PVC LONGA 45G, DN 75 MM, PARA ESGOTO PREDIAL</t>
  </si>
  <si>
    <t xml:space="preserve">CURVA PVC LONGA 90 GRAUS, 100 MM, PARA ESGOTO PREDIAL</t>
  </si>
  <si>
    <t xml:space="preserve">CURVA PVC LONGA 90 GRAUS, 40 MM, PARA ESGOTO PREDIAL</t>
  </si>
  <si>
    <t xml:space="preserve">CURVA PVC LONGA 90 GRAUS, 50 MM, PARA ESGOTO PREDIAL</t>
  </si>
  <si>
    <t xml:space="preserve">CURVA PVC LONGA 90 GRAUS, 75 MM, PARA ESGOTO PREDIAL</t>
  </si>
  <si>
    <t xml:space="preserve">CURVA PVC PBA, JE, PB, 22 GRAUS, DN 100 / DE 110 MM, PARA REDE AGUA (NBR 10351)</t>
  </si>
  <si>
    <t xml:space="preserve">CURVA PVC PBA, JE, PB, 22 GRAUS, DN 50 / DE 60 MM, PARA REDE AGUA (NBR 10351)</t>
  </si>
  <si>
    <t xml:space="preserve">CURVA PVC PBA, JE, PB, 22 GRAUS, DN 75 / DE 85 MM, PARA REDE AGUA (NBR 10351)</t>
  </si>
  <si>
    <t xml:space="preserve">CURVA PVC PBA, JE, PB, 45 GRAUS, DN 100 / DE 110 MM, PARA REDE AGUA (NBR 10351)</t>
  </si>
  <si>
    <t xml:space="preserve">CURVA PVC PBA, JE, PB, 45 GRAUS, DN 50 / DE 60 MM, PARA REDE AGUA (NBR 10351)</t>
  </si>
  <si>
    <t xml:space="preserve">CURVA PVC PBA, JE, PB, 45 GRAUS, DN 75 / DE 85 MM, PARA REDE AGUA (NBR 10351)</t>
  </si>
  <si>
    <t xml:space="preserve">CURVA PVC PBA, JE, PB, 90 GRAUS, DN 100 / DE 110 MM, PARA REDE AGUA (NBR 10351)</t>
  </si>
  <si>
    <t xml:space="preserve">CURVA PVC PBA, JE, PB, 90 GRAUS, DN 50 / DE 60 MM, PARA REDE AGUA (NBR 10351)</t>
  </si>
  <si>
    <t xml:space="preserve">CURVA PVC PBA, JE, PB, 90 GRAUS, DN 75 / DE 85 MM, PARA REDE AGUA (NBR 10351)</t>
  </si>
  <si>
    <t xml:space="preserve">CURVA PVC 90 GRAUS, ROSCAVEL, 1 1/2",  AGUA FRIA PREDIAL</t>
  </si>
  <si>
    <t xml:space="preserve">CURVA PVC 90 GRAUS, ROSCAVEL, 1 1/4",  AGUA FRIA PREDIAL</t>
  </si>
  <si>
    <t xml:space="preserve">CURVA PVC 90 GRAUS, ROSCAVEL, 1/2",  AGUA FRIA PREDIAL</t>
  </si>
  <si>
    <t xml:space="preserve">CURVA PVC 90 GRAUS, ROSCAVEL, 1",  AGUA FRIA PREDIAL</t>
  </si>
  <si>
    <t xml:space="preserve">CURVA PVC 90 GRAUS, ROSCAVEL, 2",  AGUA FRIA PREDIAL</t>
  </si>
  <si>
    <t xml:space="preserve">CURVA PVC 90 GRAUS, ROSCAVEL, 3/4",  AGUA FRIA PREDIAL</t>
  </si>
  <si>
    <t xml:space="preserve">CURVA PVC, BB, JE, 45 GRAUS, DN 200 MM, PARA TUBO CORRUGADO E/OU LISO, REDE COLETORA ESGOTO (NBR 10569)</t>
  </si>
  <si>
    <t xml:space="preserve">CURVA PVC, BB, JE, 45 GRAUS, DN 250 MM, PARA TUBO CORRUGADO E/OU LISO, REDE COLETORA ESGOTO (NBR 10569)</t>
  </si>
  <si>
    <t xml:space="preserve">CURVA PVC, BB, JE, 90 GRAUS, DN 200 MM, PARA TUBO CORRUGADO E/OU LISO, REDE COLETORA ESGOTO (NBR 10569)</t>
  </si>
  <si>
    <t xml:space="preserve">CURVA PVC, BB, JE, 90 GRAUS, DN 250 MM, PARA TUBO CORRUGADO E/OU LISO, REDE COLETORA ESGOTO (NBR 10569)</t>
  </si>
  <si>
    <t xml:space="preserve">CURVA PVC, SERIE R, 87.30 GRAUS, CURTA, 100 MM, PARA ESGOTO PREDIAL (PARA PE-DE-COLUNA)</t>
  </si>
  <si>
    <t xml:space="preserve">CURVA PVC, SERIE R, 87.30 GRAUS, CURTA, 150 MM, PARA ESGOTO PREDIAL (PARA PE-DE-COLUNA)</t>
  </si>
  <si>
    <t xml:space="preserve">CURVA PVC, SERIE R, 87.30 GRAUS, CURTA, 75 MM, PARA ESGOTO PREDIAL (PARA PE-DE-COLUNA)</t>
  </si>
  <si>
    <t xml:space="preserve">CURVA PVC, 45 GRAUS, CURTA, PB, DN 100 MM, PARA ESGOTO PREDIAL</t>
  </si>
  <si>
    <t xml:space="preserve">CURVA 135 GRAUS, DE PVC RIGIDO ROSCAVEL, DE 1", PARA ELETRODUTO</t>
  </si>
  <si>
    <t xml:space="preserve">CURVA 135 GRAUS, DE PVC RIGIDO ROSCAVEL, DE 3/4", PARA ELETRODUTO</t>
  </si>
  <si>
    <t xml:space="preserve">CURVA 135 GRAUS, PARA ELETRODUTO, EM ACO GALVANIZADO ELETROLITICO, DIAMETRO DE 100 MM (4")</t>
  </si>
  <si>
    <t xml:space="preserve">CURVA 135 GRAUS, PARA ELETRODUTO, EM ACO GALVANIZADO ELETROLITICO, DIAMETRO DE 15 MM (1/2")</t>
  </si>
  <si>
    <t xml:space="preserve">CURVA 135 GRAUS, PARA ELETRODUTO, EM ACO GALVANIZADO ELETROLITICO, DIAMETRO DE 20 MM (3/4")</t>
  </si>
  <si>
    <t xml:space="preserve">CURVA 135 GRAUS, PARA ELETRODUTO, EM ACO GALVANIZADO ELETROLITICO, DIAMETRO DE 25 MM (1")</t>
  </si>
  <si>
    <t xml:space="preserve">CURVA 135 GRAUS, PARA ELETRODUTO, EM ACO GALVANIZADO ELETROLITICO, DIAMETRO DE 32 MM (1 1/4")</t>
  </si>
  <si>
    <t xml:space="preserve">CURVA 135 GRAUS, PARA ELETRODUTO, EM ACO GALVANIZADO ELETROLITICO, DIAMETRO DE 40 MM (1 1/2")</t>
  </si>
  <si>
    <t xml:space="preserve">CURVA 135 GRAUS, PARA ELETRODUTO, EM ACO GALVANIZADO ELETROLITICO, DIAMETRO DE 50 MM (2")</t>
  </si>
  <si>
    <t xml:space="preserve">CURVA 135 GRAUS, PARA ELETRODUTO, EM ACO GALVANIZADO ELETROLITICO, DIAMETRO DE 65 MM (2 1/2")</t>
  </si>
  <si>
    <t xml:space="preserve">CURVA 135 GRAUS, PARA ELETRODUTO, EM ACO GALVANIZADO ELETROLITICO, DIAMETRO DE 80 MM (3")</t>
  </si>
  <si>
    <t xml:space="preserve">CURVA 180 GRAUS, DE PVC RIGIDO ROSCAVEL, DE 1 1/2", PARA ELETRODUTO</t>
  </si>
  <si>
    <t xml:space="preserve">CURVA 180 GRAUS, DE PVC RIGIDO ROSCAVEL, DE 1 1/4", PARA ELETRODUTO</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</si>
  <si>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</si>
  <si>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</si>
  <si>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</si>
  <si>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CURVA 180 GRAUS, DE PVC RIGIDO ROSCAVEL, DE 3/4", PARA ELETRODUTO</t>
  </si>
  <si>
    <t xml:space="preserve">CURVA 45 GRAUS DE COBRE (REF 606) SEM ANEL DE SOLDA, BOLSA X BOLSA, 15 MM</t>
  </si>
  <si>
    <t xml:space="preserve">CURVA 45 GRAUS DE COBRE (REF 606) SEM ANEL DE SOLDA, BOLSA X BOLSA, 22 MM</t>
  </si>
  <si>
    <t xml:space="preserve">CURVA 45 GRAUS DE COBRE (REF 606) SEM ANEL DE SOLDA, BOLSA X BOLSA, 28 MM</t>
  </si>
  <si>
    <t xml:space="preserve">CURVA 45 GRAUS DE COBRE (REF 606) SEM ANEL DE SOLDA, BOLSA X BOLSA, 35 MM</t>
  </si>
  <si>
    <t xml:space="preserve">CURVA 45 GRAUS DE COBRE (REF 606) SEM ANEL DE SOLDA, BOLSA X BOLSA, 42 MM</t>
  </si>
  <si>
    <t xml:space="preserve">CURVA 45 GRAUS DE COBRE (REF 606) SEM ANEL DE SOLDA, BOLSA X BOLSA, 54 MM</t>
  </si>
  <si>
    <t xml:space="preserve">CURVA 45 GRAUS DE COBRE (REF 606) SEM ANEL DE SOLDA, BOLSA X BOLSA, 66 MM</t>
  </si>
  <si>
    <t xml:space="preserve">CURVA 45 GRAUS DE FERRO GALVANIZADO, COM ROSCA BSP FEMEA, DE 1 1/2"</t>
  </si>
  <si>
    <t xml:space="preserve">CURVA 45 GRAUS DE FERRO GALVANIZADO, COM ROSCA BSP FEMEA, DE 1 1/4"</t>
  </si>
  <si>
    <t xml:space="preserve">CURVA 45 GRAUS DE FERRO GALVANIZADO, COM ROSCA BSP FEMEA, DE 1/2"</t>
  </si>
  <si>
    <t xml:space="preserve">CURVA 45 GRAUS DE FERRO GALVANIZADO, COM ROSCA BSP FEMEA, DE 1"</t>
  </si>
  <si>
    <t xml:space="preserve">CURVA 45 GRAUS DE FERRO GALVANIZADO, COM ROSCA BSP FEMEA, DE 2 1/2"</t>
  </si>
  <si>
    <t xml:space="preserve">CURVA 45 GRAUS DE FERRO GALVANIZADO, COM ROSCA BSP FEMEA, DE 2"</t>
  </si>
  <si>
    <t xml:space="preserve">CURVA 45 GRAUS DE FERRO GALVANIZADO, COM ROSCA BSP FEMEA, DE 3/4"</t>
  </si>
  <si>
    <t xml:space="preserve">CURVA 45 GRAUS DE FERRO GALVANIZADO, COM ROSCA BSP FEMEA, DE 3"</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</si>
  <si>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</si>
  <si>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</si>
  <si>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</si>
  <si>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1/2"</t>
  </si>
  <si>
    <t xml:space="preserve">CURVA 45 GRAUS DE FERRO GALVANIZADO, COM ROSCA BSP MACHO/FEMEA, DE 1"</t>
  </si>
  <si>
    <t xml:space="preserve">CURVA 45 GRAUS DE FERRO GALVANIZADO, COM ROSCA BSP MACHO/FEMEA, DE 2 1/2"</t>
  </si>
  <si>
    <t xml:space="preserve">CURVA 45 GRAUS DE FERRO GALVANIZADO, COM ROSCA BSP MACHO/FEMEA, DE 2"</t>
  </si>
  <si>
    <t xml:space="preserve">CURVA 45 GRAUS DE FERRO GALVANIZADO, COM ROSCA BSP MACHO/FEMEA, DE 3/4"</t>
  </si>
  <si>
    <t xml:space="preserve">CURVA 45 GRAUS DE FERRO GALVANIZADO, COM ROSCA BSP MACHO/FEMEA, DE 3"</t>
  </si>
  <si>
    <t xml:space="preserve">CURVA 45 GRAUS EM ACO CARBONO, SOLDAVEL, PRESSAO 3.000 LBS, DN 1 1/2"</t>
  </si>
  <si>
    <t xml:space="preserve">CURVA 45 GRAUS EM ACO CARBONO, SOLDAVEL, PRESSAO 3.000 LBS, DN 1 1/4"</t>
  </si>
  <si>
    <t xml:space="preserve">CURVA 45 GRAUS EM ACO CARBONO, SOLDAVEL, PRESSAO 3.000 LBS, DN 1/2"</t>
  </si>
  <si>
    <t xml:space="preserve">CURVA 45 GRAUS EM ACO CARBONO, SOLDAVEL, PRESSAO 3.000 LBS, DN 1"</t>
  </si>
  <si>
    <t xml:space="preserve">CURVA 45 GRAUS EM ACO CARBONO, SOLDAVEL, PRESSAO 3.000 LBS, DN 2 1/2"</t>
  </si>
  <si>
    <t xml:space="preserve">CURVA 45 GRAUS EM ACO CARBONO, SOLDAVEL, PRESSAO 3.000 LBS, DN 2"</t>
  </si>
  <si>
    <t xml:space="preserve">CURVA 45 GRAUS EM ACO CARBONO, SOLDAVEL, PRESSAO 3.000 LBS, DN 3/4"</t>
  </si>
  <si>
    <t xml:space="preserve">CURVA 45 GRAUS EM ACO CARBONO, SOLDAVEL, PRESSAO 3.000 LBS, DN 3"</t>
  </si>
  <si>
    <t xml:space="preserve">CURVA 45 GRAUS RANHURADA EM FERRO FUNDIDO, DN 50 MM (2")</t>
  </si>
  <si>
    <t xml:space="preserve">CURVA 45 GRAUS RANHURADA EM FERRO FUNDIDO, DN 65 MM (2 1/2")</t>
  </si>
  <si>
    <t xml:space="preserve">CURVA 45 GRAUS RANHURADA EM FERRO FUNDIDO, DN 80 MM (3")</t>
  </si>
  <si>
    <t xml:space="preserve">CURVA 45 GRAUS, PARA ELETRODUTO, EM ACO GALVANIZADO ELETROLITICO, DIAMETRO DE 100 MM (4")</t>
  </si>
  <si>
    <t xml:space="preserve">CURVA 45 GRAUS, PARA ELETRODUTO, EM ACO GALVANIZADO ELETROLITICO, DIAMETRO DE 15 MM (1/2")</t>
  </si>
  <si>
    <t xml:space="preserve">CURVA 45 GRAUS, PARA ELETRODUTO, EM ACO GALVANIZADO ELETROLITICO, DIAMETRO DE 20 MM (3/4")</t>
  </si>
  <si>
    <t xml:space="preserve">CURVA 45 GRAUS, PARA ELETRODUTO, EM ACO GALVANIZADO ELETROLITICO, DIAMETRO DE 25 MM (1")</t>
  </si>
  <si>
    <t xml:space="preserve">CURVA 45 GRAUS, PARA ELETRODUTO, EM ACO GALVANIZADO ELETROLITICO, DIAMETRO DE 40 MM (1 1/2")</t>
  </si>
  <si>
    <t xml:space="preserve">CURVA 45 GRAUS, PARA ELETRODUTO, EM ACO GALVANIZADO ELETROLITICO, DIAMETRO DE 50 MM (2")</t>
  </si>
  <si>
    <t xml:space="preserve">CURVA 45 GRAUS, PARA ELETRODUTO, EM ACO GALVANIZADO ELETROLITICO, DIAMETRO DE 65 MM (2 1/2")</t>
  </si>
  <si>
    <t xml:space="preserve">CURVA 45 GRAUS, PARA ELETRODUTO, EM ACO GALVANIZADO ELETROLITICO, DIAMETRO DE 80 MM (3")</t>
  </si>
  <si>
    <t xml:space="preserve">CURVA 90 GRAUS DE BARRA CHATA EM ALUMINIO 3/4 " X 1/4 " X 300 MM</t>
  </si>
  <si>
    <t xml:space="preserve">CURVA 90 GRAUS DE FERRO GALVANIZADO, COM ROSCA BSP FEMEA, DE 1 1/2"</t>
  </si>
  <si>
    <t xml:space="preserve">CURVA 90 GRAUS DE FERRO GALVANIZADO, COM ROSCA BSP FEMEA, DE 1 1/4"</t>
  </si>
  <si>
    <t xml:space="preserve">CURVA 90 GRAUS DE FERRO GALVANIZADO, COM ROSCA BSP FEMEA, DE 1/2"</t>
  </si>
  <si>
    <t xml:space="preserve">CURVA 90 GRAUS DE FERRO GALVANIZADO, COM ROSCA BSP FEMEA, DE 1"</t>
  </si>
  <si>
    <t xml:space="preserve">CURVA 90 GRAUS DE FERRO GALVANIZADO, COM ROSCA BSP FEMEA, DE 2 1/2"</t>
  </si>
  <si>
    <t xml:space="preserve">CURVA 90 GRAUS DE FERRO GALVANIZADO, COM ROSCA BSP FEMEA, DE 2"</t>
  </si>
  <si>
    <t xml:space="preserve">CURVA 90 GRAUS DE FERRO GALVANIZADO, COM ROSCA BSP FEMEA, DE 3/4"</t>
  </si>
  <si>
    <t xml:space="preserve">CURVA 90 GRAUS DE FERRO GALVANIZADO, COM ROSCA BSP FEMEA, DE 3"</t>
  </si>
  <si>
    <t xml:space="preserve">CURVA 90 GRAUS DE FERRO GALVANIZADO, COM ROSCA BSP FEMEA, DE 4"</t>
  </si>
  <si>
    <t xml:space="preserve">CURVA 90 GRAUS DE FERRO GALVANIZADO, COM ROSCA BSP MACHO/FEMEA, DE 1 1/2"</t>
  </si>
  <si>
    <t xml:space="preserve">CURVA 90 GRAUS DE FERRO GALVANIZADO, COM ROSCA BSP MACHO/FEMEA, DE 1 1/4"</t>
  </si>
  <si>
    <t xml:space="preserve">CURVA 90 GRAUS DE FERRO GALVANIZADO, COM ROSCA BSP MACHO/FEMEA, DE 1/2"</t>
  </si>
  <si>
    <t xml:space="preserve">CURVA 90 GRAUS DE FERRO GALVANIZADO, COM ROSCA BSP MACHO/FEMEA, DE 1"</t>
  </si>
  <si>
    <t xml:space="preserve">CURVA 90 GRAUS DE FERRO GALVANIZADO, COM ROSCA BSP MACHO/FEMEA, DE 2 1/2"</t>
  </si>
  <si>
    <t xml:space="preserve">CURVA 90 GRAUS DE FERRO GALVANIZADO, COM ROSCA BSP MACHO/FEMEA, DE 2"</t>
  </si>
  <si>
    <t xml:space="preserve">CURVA 90 GRAUS DE FERRO GALVANIZADO, COM ROSCA BSP MACHO/FEMEA, DE 3/4"</t>
  </si>
  <si>
    <t xml:space="preserve">CURVA 90 GRAUS DE FERRO GALVANIZADO, COM ROSCA BSP MACHO/FEMEA, DE 3"</t>
  </si>
  <si>
    <t xml:space="preserve">CURVA 90 GRAUS DE FERRO GALVANIZADO, COM ROSCA BSP MACHO/FEMEA, DE 4"</t>
  </si>
  <si>
    <t xml:space="preserve">CURVA 90 GRAUS DE FERRO GALVANIZADO, COM ROSCA BSP MACHO, DE 1 1/2"</t>
  </si>
  <si>
    <t xml:space="preserve">CURVA 90 GRAUS DE FERRO GALVANIZADO, COM ROSCA BSP MACHO, DE 1 1/4"</t>
  </si>
  <si>
    <t xml:space="preserve">CURVA 90 GRAUS DE FERRO GALVANIZADO, COM ROSCA BSP MACHO, DE 1/2"</t>
  </si>
  <si>
    <t xml:space="preserve">CURVA 90 GRAUS DE FERRO GALVANIZADO, COM ROSCA BSP MACHO, DE 1"</t>
  </si>
  <si>
    <t xml:space="preserve">CURVA 90 GRAUS DE FERRO GALVANIZADO, COM ROSCA BSP MACHO, DE 2 1/2"</t>
  </si>
  <si>
    <t xml:space="preserve">CURVA 90 GRAUS DE FERRO GALVANIZADO, COM ROSCA BSP MACHO, DE 2"</t>
  </si>
  <si>
    <t xml:space="preserve">CURVA 90 GRAUS DE FERRO GALVANIZADO, COM ROSCA BSP MACHO, DE 3/4"</t>
  </si>
  <si>
    <t xml:space="preserve">CURVA 90 GRAUS DE FERRO GALVANIZADO, COM ROSCA BSP MACHO, DE 3"</t>
  </si>
  <si>
    <t xml:space="preserve">CURVA 90 GRAUS DE FERRO GALVANIZADO, COM ROSCA BSP MACHO, DE 4"</t>
  </si>
  <si>
    <t xml:space="preserve">CURVA 90 GRAUS DE FERRO GALVANIZADO, COM ROSCA BSP MACHO, DE 6"</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</si>
  <si>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</si>
  <si>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</si>
  <si>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</si>
  <si>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</si>
  <si>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</si>
  <si>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</si>
  <si>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3/4"</t>
  </si>
  <si>
    <t xml:space="preserve">CURVA 90 GRAUS EM ACO CARBONO, RAIO CURTO, SOLDAVEL, PRESSAO 3.000 LBS, DN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</si>
  <si>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</si>
  <si>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</si>
  <si>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</si>
  <si>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1/2", PARA ELETRODUTO</t>
  </si>
  <si>
    <t xml:space="preserve">CURVA 90 GRAUS, CURTA, DE PVC RIGIDO ROSCAVEL, DE 1",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</si>
  <si>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</si>
  <si>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</si>
  <si>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</si>
  <si>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1/2", PARA ELETRODUTO</t>
  </si>
  <si>
    <t xml:space="preserve">CURVA 90 GRAUS, LONGA, DE PVC RIGIDO ROSCAVEL, DE 1", PARA ELETRODUTO</t>
  </si>
  <si>
    <t xml:space="preserve">CURVA 90 GRAUS, LONGA, DE PVC RIGIDO ROSCAVEL, DE 2 1/2", PARA ELETRODUTO</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</si>
  <si>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</si>
  <si>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</si>
  <si>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</si>
  <si>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CURVA 90 GRAUS, LONGA, DE PVC RIGIDO ROSCAVEL, DE 4", PARA ELETRODUTO</t>
  </si>
  <si>
    <t xml:space="preserve">CURVA 90 GRAUS, PARA ELETRODUTO, EM ACO GALVANIZADO ELETROLITICO, DIAMETRO DE 100 MM (4")</t>
  </si>
  <si>
    <t xml:space="preserve">CURVA 90 GRAUS, PARA ELETRODUTO, EM ACO GALVANIZADO ELETROLITICO, DIAMETRO DE 15 MM (1/2")</t>
  </si>
  <si>
    <t xml:space="preserve">CURVA 90 GRAUS, PARA ELETRODUTO, EM ACO GALVANIZADO ELETROLITICO, DIAMETRO DE 20 MM (3/4")</t>
  </si>
  <si>
    <t xml:space="preserve">CURVA 90 GRAUS, PARA ELETRODUTO, EM ACO GALVANIZADO ELETROLITICO, DIAMETRO DE 25 MM (1")</t>
  </si>
  <si>
    <t xml:space="preserve">CURVA 90 GRAUS, PARA ELETRODUTO, EM ACO GALVANIZADO ELETROLITICO, DIAMETRO DE 32 MM (1 1/4")</t>
  </si>
  <si>
    <t xml:space="preserve">CURVA 90 GRAUS, PARA ELETRODUTO, EM ACO GALVANIZADO ELETROLITICO, DIAMETRO DE 40 MM (1 1/2")</t>
  </si>
  <si>
    <t xml:space="preserve">CURVA 90 GRAUS, PARA ELETRODUTO, EM ACO GALVANIZADO ELETROLITICO, DIAMETRO DE 50 MM (2")</t>
  </si>
  <si>
    <t xml:space="preserve">CURVA 90 GRAUS, PARA ELETRODUTO, EM ACO GALVANIZADO ELETROLITICO, DIAMETRO DE 65 MM (2 1/2")</t>
  </si>
  <si>
    <t xml:space="preserve">CURVA 90 GRAUS, PARA ELETRODUTO, EM ACO GALVANIZADO ELETROLITICO, DIAMETRO DE 80 MM (3")</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</si>
  <si>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</si>
  <si>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</si>
  <si>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</si>
  <si>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</si>
  <si>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COPISTA</t>
  </si>
  <si>
    <t xml:space="preserve">DESENHISTA COPISTA (MENSALISTA)</t>
  </si>
  <si>
    <t xml:space="preserve">DESENHISTA DETALHISTA (MENSALISTA)</t>
  </si>
  <si>
    <t xml:space="preserve">DESENHISTA PROJETISTA (MENSALISTA)</t>
  </si>
  <si>
    <t xml:space="preserve">DESENHISTA TECNICO AUXILIAR</t>
  </si>
  <si>
    <t xml:space="preserve">DESENHISTA TECNICO AUXILIAR (MENSALISTA)</t>
  </si>
  <si>
    <t xml:space="preserve">DESMOLDANTE PARA FORMAS METALICAS A BASE DE OLEO VEGETAL</t>
  </si>
  <si>
    <t xml:space="preserve">DETERGENTE AMONIACO (AMONIA DILUIDA)</t>
  </si>
  <si>
    <t xml:space="preserve">DILUENTE EPOXI</t>
  </si>
  <si>
    <t xml:space="preserve">DISCO DE BORRACHA PARA LIXADEIRA RIGIDO 7 " COM ARRUELA CENTRAL</t>
  </si>
  <si>
    <t xml:space="preserve">DISCO DE CORTE DIAMANTADO SEGMENTADO PARA CONCRETO, DIAMETRO DE 350 MM, FURO DE 1 " (14 X 1 ")</t>
  </si>
  <si>
    <t xml:space="preserve">DISCO DE CORTE PARA METAL COM DUAS TELAS 12 X 1/8 X 3/4 " (300 X 3,2 X 19,05 MM)</t>
  </si>
  <si>
    <t xml:space="preserve">DISCO DE DESBASTE PARA METAL FERROSO EM GERAL, COM TRES TELAS,  9 X 1/4 X 7/8 " (228,6 X 6,4 X 22,2 MM)</t>
  </si>
  <si>
    <t xml:space="preserve">DISCO DE LIXA PARA METAL, DIAMETRO = 180 MM, GRAO 120</t>
  </si>
  <si>
    <t xml:space="preserve">DISJUNTOR  TERMOMAGNETICO TRIPOLAR 3 X 400 A / ICC - 25 KA</t>
  </si>
  <si>
    <t xml:space="preserve">DISJUNTOR TERMICO E MAGNETICO AJUSTAVEIS, TRIPOLAR DE 100 ATE 250A, CAPACIDADE DE INTERRUPCAO DE 35KA</t>
  </si>
  <si>
    <t xml:space="preserve">DISJUNTOR TERMICO E MAGNETICO AJUSTAVEIS, TRIPOLAR DE 300 ATE 400A, CAPACIDADE DE INTERRUPCAO DE 35KA</t>
  </si>
  <si>
    <t xml:space="preserve">DISJUNTOR TERMICO E MAGNETICO AJUSTAVEIS, TRIPOLAR DE 450 ATE 600A, CAPACIDADE DE INTERRUPCAO DE 35KA</t>
  </si>
  <si>
    <t xml:space="preserve">DISJUNTOR TERMOMAGNETICO TRIPOLAR 125A</t>
  </si>
  <si>
    <t xml:space="preserve">DISJUNTOR TERMOMAGNETICO TRIPOLAR 150 A / 600 V, TIPO FXD / ICC - 35 KA</t>
  </si>
  <si>
    <t xml:space="preserve">DISJUNTOR TERMOMAGNETICO TRIPOLAR 200 A / 600 V, TIPO FXD / ICC - 35 KA</t>
  </si>
  <si>
    <t xml:space="preserve">DISJUNTOR TERMOMAGNETICO TRIPOLAR 250 A / 600 V, TIPO FXD</t>
  </si>
  <si>
    <t xml:space="preserve">DISJUNTOR TERMOMAGNETICO TRIPOLAR 3  X 250 A/ICC - 25 KA</t>
  </si>
  <si>
    <t xml:space="preserve">DISJUNTOR TERMOMAGNETICO TRIPOLAR 3 X 350 A/ICC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</si>
  <si>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</si>
  <si>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</si>
  <si>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</si>
  <si>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</si>
  <si>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DIN / IEC, MONOPOLAR DE 40  ATE 50A</t>
  </si>
  <si>
    <t xml:space="preserve">DISJUNTOR TIPO DIN/IEC, BIPOLAR DE 6 ATE 32A</t>
  </si>
  <si>
    <t xml:space="preserve">DISJUNTOR TIPO DIN/IEC, BIPOLAR 40 ATE 50A</t>
  </si>
  <si>
    <t xml:space="preserve">DISJUNTOR TIPO DIN/IEC, BIPOLAR 63 A</t>
  </si>
  <si>
    <t xml:space="preserve">DISJUNTOR TIPO DIN/IEC, MONOPOLAR DE 6  ATE  32A</t>
  </si>
  <si>
    <t xml:space="preserve">DISJUNTOR TIPO DIN/IEC, MONOPOLAR DE 63 A</t>
  </si>
  <si>
    <t xml:space="preserve">DISJUNTOR TIPO DIN/IEC, TRIPOLAR 63 A</t>
  </si>
  <si>
    <t xml:space="preserve">DISJUNTOR TIPO NEMA, BIPOLAR 10  ATE  50 A, TENSAO MAXIMA 415 V</t>
  </si>
  <si>
    <t xml:space="preserve">DISJUNTOR TIPO NEMA, BIPOLAR 60 ATE 100A, TENSAO MAXIMA 415 V</t>
  </si>
  <si>
    <t xml:space="preserve">DISJUNTOR TIPO NEMA, MONOPOLAR DE 60 ATE 70A, TENSAO MAXIMA DE 240 V</t>
  </si>
  <si>
    <t xml:space="preserve">DISJUNTOR TIPO NEMA, MONOPOLAR 10 ATE 30A, TENSAO MAXIMA DE 240 V</t>
  </si>
  <si>
    <t xml:space="preserve">DISJUNTOR TIPO NEMA, MONOPOLAR 35  ATE  50 A, TENSAO MAXIMA DE 240 V</t>
  </si>
  <si>
    <t xml:space="preserve">DISJUNTOR TIPO NEMA, TRIPOLAR 10  ATE  50A, TENSAO MAXIMA DE 415 V</t>
  </si>
  <si>
    <t xml:space="preserve">DISJUNTOR TIPO NEMA, TRIPOLAR 60 ATE 100 A, TENSAO MAXIMA DE 415 V</t>
  </si>
  <si>
    <t xml:space="preserve">DISPOSITIVO DPS CLASSE II, 1 POLO, TENSAO MAXIMA DE 175 V, CORRENTE MAXIMA DE *20* KA (TIPO AC)</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</si>
  <si>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</si>
  <si>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</si>
  <si>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</si>
  <si>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</si>
  <si>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*30* KA (TIPO AC)</t>
  </si>
  <si>
    <t xml:space="preserve">DISPOSITIVO DPS CLASSE II, 1 POLO, TENSAO MAXIMA DE 275 V, CORRENTE MAXIMA DE *45* KA (TIPO AC)</t>
  </si>
  <si>
    <t xml:space="preserve">DISPOSITIVO DPS CLASSE II, 1 POLO, TENSAO MAXIMA DE 275 V, CORRENTE MAXIMA DE *90*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</si>
  <si>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</si>
  <si>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</si>
  <si>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</si>
  <si>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</si>
  <si>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</si>
  <si>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</si>
  <si>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</si>
  <si>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</si>
  <si>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</si>
  <si>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25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</si>
  <si>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</si>
  <si>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</si>
  <si>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</si>
  <si>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</si>
  <si>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</si>
  <si>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</si>
  <si>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2 POLOS, SENSIBILIDADE DE 300 MA, CORRENTE DE 80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</si>
  <si>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</si>
  <si>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</si>
  <si>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</si>
  <si>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</si>
  <si>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</si>
  <si>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</si>
  <si>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</si>
  <si>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</si>
  <si>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</si>
  <si>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</si>
  <si>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</si>
  <si>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</si>
  <si>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DISTRIBUIDOR METALICO, COM ROSCA, 2 SAIDAS, DN 1" X 1/2", PARA CONEXAO COM ANEL DESLIZANTE EM TUBO PEX</t>
  </si>
  <si>
    <t xml:space="preserve">DISTRIBUIDOR METALICO, COM ROSCA, 2 SAIDAS, DN 3/4" X 1/2", PARA CONEXAO COM ANEL DESLIZANTE EM TUBO PEX</t>
  </si>
  <si>
    <t xml:space="preserve">DISTRIBUIDOR METALICO, COM ROSCA, 3 SAIDAS, DN 1" X 1/2", PARA CONEXAO COM ANEL DESLIZANTE EM TUBO PEX</t>
  </si>
  <si>
    <t xml:space="preserve">DISTRIBUIDOR METALICO, COM ROSCA, 3 SAIDAS, DN 3/4" X 1/2", PARA CONEXAO COM ANEL DESLIZANTE EM TUBO PEX</t>
  </si>
  <si>
    <t xml:space="preserve">DISTRIBUIDOR, PLASTICO, 2 SAIDAS, DN 32 X 16 MM, PARA CONEXAO COM CRIMPAGEM EM TUBO PEX</t>
  </si>
  <si>
    <t xml:space="preserve">DISTRIBUIDOR, PLASTICO, 2 SAIDAS, DN 32 X 20 MM, PARA CONEXAO COM CRIMPAGEM EM TUBO PEX</t>
  </si>
  <si>
    <t xml:space="preserve">DISTRIBUIDOR, PLASTICO, 2 SAIDAS, DN 32 X 25 MM, PARA CONEXAO COM CRIMPAGEM EM TUBO PEX</t>
  </si>
  <si>
    <t xml:space="preserve">DISTRIBUIDOR, PLASTICO, 3 SAIDAS, DN 32 X 16 MM, PARA CONEXAO COM CRIMPAGEM EM TUBO PEX</t>
  </si>
  <si>
    <t xml:space="preserve">DISTRIBUIDOR, PLASTICO, 3 SAIDAS, DN 32 X 20 MM, PARA CONEXAO COM CRIMPAGEM EM TUBO PEX</t>
  </si>
  <si>
    <t xml:space="preserve">DISTRIBUIDOR, PLASTICO, 3 SAIDAS, DN 32 X 25 MM, PARA CONEXAO COM CRIMPAGEM EM TUBO PEX</t>
  </si>
  <si>
    <t xml:space="preserve">DIVISORIA (N2) PAINEL/VIDRO - PAINEL C/ MSO/COMEIA E=35MM - MONTANTE/RODAPE DUPLO ACO GALV PINTADO - COLOCADA</t>
  </si>
  <si>
    <t xml:space="preserve">DIVISORIA (N2) PAINEL/VIDRO - PAINEL C/ MSO/COMEIA E=35MM - PERFIS SIMPLES ACO GALV PINTADO - COLOCADA</t>
  </si>
  <si>
    <t xml:space="preserve">DIVISORIA (N2) PAINEL/VIDRO - PAINEL MSO/COMEIA E=35MM - MONTANTE/RODAPE DUPLO ALUMINIO ANOD NAT - COLOCADA</t>
  </si>
  <si>
    <t xml:space="preserve">DIVISORIA (N2) PAINEL/VIDRO - PAINEL MSO/COMEIA E=35MM - PERFIS SIMPLES ALUMINIO ANOD NAT - COLOCADA</t>
  </si>
  <si>
    <t xml:space="preserve">DIVISORIA (N2) PAINEL/VIDRO - PAINEL VERMICULITA E=35MM - PERFIS SIMPLES ALUMINIO ANOD NATURAL - COLOCADA</t>
  </si>
  <si>
    <t xml:space="preserve">DIVISORIA (N3) PAINEL/VIDRO/PAINEL MSO/COMEIA E=35MM - MONTANTE/RODAPE DUPLO ACO GALV PINTADO - COLOCADA</t>
  </si>
  <si>
    <t xml:space="preserve">DIVISORIA (N3) PAINEL/VIDRO/PAINEL MSO/COMEIA E=35MM - MONTANTE/RODAPE DUPLO ALUMINIO ANOD NAT - COLOCADA</t>
  </si>
  <si>
    <t xml:space="preserve">DIVISORIA (N3) PAINEL/VIDRO/PAINEL MSO/COMEIA E=35MM - PERFIS SIMPLES ACO GALV PINTADO - COLOCADA</t>
  </si>
  <si>
    <t xml:space="preserve">DIVISORIA (N3) PAINEL/VIDRO/PAINEL MSO/COMEIA E=35MM - PERFIS SIMPLES ALUMINIO ANOD NAT - COLOCADA</t>
  </si>
  <si>
    <t xml:space="preserve">DIVISORIA (N3) PAINEL/VIDRO/PAINEL VERMICULITA E=35MM - MONTANTE/RODAPE DUPLO ALUMINIO ANOD NATURAL - COLOCADA</t>
  </si>
  <si>
    <t xml:space="preserve">DIVISORIA (N3) PAINEL/VIDRO/PAINEL VERMICULITA E=35MM - MONTANTE/RODAPE PERFIL DUPLO ACO GALV PINTADO - COLOCADA</t>
  </si>
  <si>
    <t xml:space="preserve">DIVISORIA CEGA (N1) - PAINEL MSO/COMEIA E=35MM - MONTANTE/RODAPE DUPLO   ACO GALV PINTADO - COLOCADA</t>
  </si>
  <si>
    <t xml:space="preserve">DIVISORIA CEGA (N1) - PAINEL MSO/COMEIA E=35MM - MONTANTE/RODAPE DUPLO ALUMINIO ANOD NAT - COLOCADA</t>
  </si>
  <si>
    <t xml:space="preserve">DIVISORIA CEGA (N1) - PAINEL MSO/COMEIA E=35MM - PERFIS SIMPLES ACO GALV PINTADO   - COLOCADA</t>
  </si>
  <si>
    <t xml:space="preserve">DIVISORIA CEGA (N1) - PAINEL MSO/COMEIA E=35MM - PERFIS SIMPLES ALUMINIO ANOD NAT - COLOCADA</t>
  </si>
  <si>
    <t xml:space="preserve">DIVISORIA CEGA (N1) - PAINEL VERMICULITA E=35MM - MONTANTE/RODAPE PERFIS SIMPLES ACO GALV PINTADO - COLOCADA</t>
  </si>
  <si>
    <t xml:space="preserve">DIVISORIA CEGA (N1) - PAINEL VERMICULITA E=35MM - PERFIS SIMPLES ALUMINIO ANOD NATURAL - COLOCADA</t>
  </si>
  <si>
    <t xml:space="preserve">DIVISORIA EM GRANITO, COM DUAS FACES POLIDAS, TIPO ANDORINHA/ QUARTZ/ CASTELO/ CORUMBA OU OUTROS EQUIVALENTES DA REGIAO, E=  *3,0* CM</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</si>
  <si>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</si>
  <si>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</si>
  <si>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"Â, MOTOR ELETRICO TRIFASICO, POTENCIA DE 3 HP ATE 5 HP</t>
  </si>
  <si>
    <t xml:space="preserve">DOBRADICA EM ACO/FERRO, 3 1/2" X  3", E= 1,9  A 2 MM, COM ANEL,  CROMADO OU ZINCADO, TAMPA BOLA, COM PARAFUSOS</t>
  </si>
  <si>
    <t xml:space="preserve">DOBRADICA EM ACO/FERRO, 3" X 2 1/2", E= 1,2 A 1,8 MM, SEM ANEL,  CROMADO OU ZINCADO, TAMPA BOLA, COM PARAFUSOS</t>
  </si>
  <si>
    <t xml:space="preserve">DOBRADICA EM ACO/FERRO, 3" X 2 1/2", E= 1,2 A 1,8 MM, SEM ANEL,  CROMADO OU ZINCADO, TAMPA CHATA, COM PARAFUSOS</t>
  </si>
  <si>
    <t xml:space="preserve">DOBRADICA EM ACO/FERRO, 3" X 2 1/2", E= 1,9 A 2 MM, SEM ANEL,  CROMADO OU ZINCADO, TAMPA BOLA, COM PARAFUSOS</t>
  </si>
  <si>
    <t xml:space="preserve">DOBRADICA EM ACO/FERRO, 4" X 3", E= 2,2 A 3,0 MM, COM ANEL, CROMADO OU ZINCADO,TAMPA BOLA, COM PARAFUSOS</t>
  </si>
  <si>
    <t xml:space="preserve">DOBRADICA EM LATAO, 3 " X 2 1/2 ", E= 1,9 A 2 MM, COM ANEL, CROMADO, TAMPA BOLA, COM PARAFUSOS</t>
  </si>
  <si>
    <t xml:space="preserve">DOBRADICA EM LATAO, 4" X 3", E= 2,2 A 3,0 MM, COM ANEL,  TAMPA BOLA, COM PARAFUSOS</t>
  </si>
  <si>
    <t xml:space="preserve">DOBRADICA TIPO PIANO EM ACO/FERRO, 1'' X 3 M, GALVANIZADO, COM PARAFUSOS</t>
  </si>
  <si>
    <t xml:space="preserve">DOBRADICA TIPO VAI-E-VEM EM ACO/FERRO, TAMANHO 3'', GALVANIZADO, COM PARAFUSOS</t>
  </si>
  <si>
    <t xml:space="preserve">DOMOS INDIVIDUAL EM ACRILICO BRANCO *95 X 95* CM, SEM INSTALACAO</t>
  </si>
  <si>
    <t xml:space="preserve">DOSADOR DE AREIA, CAPACIDADE DE *26* LITROS</t>
  </si>
  <si>
    <t xml:space="preserve">DUCHA METALICA DE PAREDE, ARTICULAVEL, COM BRACO/CANO, SEM DESVIADOR</t>
  </si>
  <si>
    <t xml:space="preserve">DUCHA METALICA DE PAREDE, ARTICULAVEL, COM DESVIADOR E DUCHA MANUAL</t>
  </si>
  <si>
    <t xml:space="preserve">DUMPER COM CAPACIDADE DE CARGA DE 1700 KG, PARTIDA ELETRICA, MOTOR DIESEL COM POTENCIA DE 16 CV</t>
  </si>
  <si>
    <t xml:space="preserve">ELEMENTO VAZADO CERAMICO 25 X 18 X 7 CM</t>
  </si>
  <si>
    <t xml:space="preserve">ELEMENTO VAZADO CERAMICO 7 X 20 X 20 CM</t>
  </si>
  <si>
    <t xml:space="preserve">ELEMENTO VAZADO CERAMICO 9 X 20 X 20 CM</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</si>
  <si>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</si>
  <si>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</si>
  <si>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</si>
  <si>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</si>
  <si>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</si>
  <si>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</si>
  <si>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</si>
  <si>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</si>
  <si>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</si>
  <si>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</si>
  <si>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 xml:space="preserve">ELETRICISTA (MENSALISTA)</t>
  </si>
  <si>
    <t xml:space="preserve">ELETRICISTA DE MANUTENCAO INDUSTRIAL</t>
  </si>
  <si>
    <t xml:space="preserve">ELETRICISTA DE MANUTENCAO INDUSTRIAL (MENSALISTA)</t>
  </si>
  <si>
    <t xml:space="preserve">ELETRODO REVESTIDO AWS - E-6010, DIAMETRO IGUAL A 4,00 MM</t>
  </si>
  <si>
    <t xml:space="preserve">ELETRODO REVESTIDO AWS - E6013, DIAMETRO IGUAL A 2,50 MM</t>
  </si>
  <si>
    <t xml:space="preserve">ELETRODO REVESTIDO AWS - E6013, DIAMETRO IGUAL A 4,00 MM</t>
  </si>
  <si>
    <t xml:space="preserve">ELETRODO REVESTIDO AWS - E7018, DIAMETRO IGUAL A 4,00 MM</t>
  </si>
  <si>
    <t xml:space="preserve">ELETRODUTO DE PVC RIGIDO ROSCAVEL DE 1 1/2 ", SEM LUVA</t>
  </si>
  <si>
    <t xml:space="preserve">ELETRODUTO DE PVC RIGIDO ROSCAVEL DE 1 1/4 ", SEM LUVA</t>
  </si>
  <si>
    <t xml:space="preserve">ELETRODUTO DE PVC RIGIDO ROSCAVEL DE 1/2 ", SEM LUVA</t>
  </si>
  <si>
    <t xml:space="preserve">ELETRODUTO DE PVC RIGIDO ROSCAVEL DE 2 ", SEM LUVA</t>
  </si>
  <si>
    <t xml:space="preserve">ELETRODUTO DE PVC RIGIDO ROSCAVEL DE 2 1/2 ", SEM LUVA</t>
  </si>
  <si>
    <t xml:space="preserve">ELETRODUTO DE PVC RIGIDO ROSCAVEL DE 3 ", SEM LUVA</t>
  </si>
  <si>
    <t xml:space="preserve">ELETRODUTO DE PVC RIGIDO ROSCAVEL DE 3/4 ", SEM LUVA</t>
  </si>
  <si>
    <t xml:space="preserve">ELETRODUTO DE PVC RIGIDO ROSCAVEL DE 4 ", SEM LUVA</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</si>
  <si>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</si>
  <si>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</si>
  <si>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</si>
  <si>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</si>
  <si>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</si>
  <si>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</si>
  <si>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FLEXIVEL PLANO EM PEAD, COR PRETA E LARANJA,  DIAMETRO 32 MM</t>
  </si>
  <si>
    <t xml:space="preserve">ELETRODUTO FLEXIVEL PLANO EM PEAD, COR PRETA E LARANJA,  DIAMETRO 40 MM</t>
  </si>
  <si>
    <t xml:space="preserve">ELETRODUTO FLEXIVEL PLANO EM PEAD, COR PRETA E LARANJA, DIAMETRO 25 MM</t>
  </si>
  <si>
    <t xml:space="preserve">ELETRODUTO FLEXIVEL, EM ACO GALVANIZADO, REVESTIDO EXTERNAMENTE COM PVC PRETO, DIAMETRO EXTERNO DE 25 MM (3/4"), TIPO SEALTUBO</t>
  </si>
  <si>
    <t xml:space="preserve">ELETRODUTO FLEXIVEL, EM ACO GALVANIZADO, REVESTIDO EXTERNAMENTE COM PVC PRETO, DIAMETRO EXTERNO DE 32 MM (1"), TIPO SEALTUBO</t>
  </si>
  <si>
    <t xml:space="preserve">ELETRODUTO FLEXIVEL, EM ACO GALVANIZADO, REVESTIDO EXTERNAMENTE COM PVC PRETO, DIAMETRO EXTERNO DE 40 MM (1 1/4"), TIPO SEALTUBO</t>
  </si>
  <si>
    <t xml:space="preserve">ELETRODUTO FLEXIVEL, EM ACO GALVANIZADO, REVESTIDO EXTERNAMENTE COM PVC PRETO, DIAMETRO EXTERNO DE 50 MM( 1 1/2"), TIPO SEALTUBO</t>
  </si>
  <si>
    <t xml:space="preserve">ELETRODUTO FLEXIVEL, EM ACO GALVANIZADO, REVESTIDO EXTERNAMENTE COM PVC PRETO, DIAMETRO EXTERNO DE 60 MM (2"), TIPO SEALTUBO</t>
  </si>
  <si>
    <t xml:space="preserve">ELETRODUTO FLEXIVEL, EM ACO GALVANIZADO, REVESTIDO EXTERNAMENTE COM PVC PRETO, DIAMETRO EXTERNO DE 75 MM (2 1/2"), TIPO SEALTUBO</t>
  </si>
  <si>
    <t xml:space="preserve">ELETRODUTO FLEXIVEL, EM ACO, TIPO CONDUITE, DIAMETRO DE 1 1/2"</t>
  </si>
  <si>
    <t xml:space="preserve">ELETRODUTO FLEXIVEL, EM ACO, TIPO CONDUITE, DIAMETRO DE 1 1/4"</t>
  </si>
  <si>
    <t xml:space="preserve">ELETRODUTO FLEXIVEL, EM ACO, TIPO CONDUITE, DIAMETRO DE 1/2"</t>
  </si>
  <si>
    <t xml:space="preserve">ELETRODUTO FLEXIVEL, EM ACO, TIPO CONDUITE, DIAMETRO DE 1"</t>
  </si>
  <si>
    <t xml:space="preserve">ELETRODUTO FLEXIVEL, EM ACO, TIPO CONDUITE, DIAMETRO DE 2 1/2"</t>
  </si>
  <si>
    <t xml:space="preserve">ELETRODUTO FLEXIVEL, EM ACO, TIPO CONDUITE, DIAMETRO DE 2"</t>
  </si>
  <si>
    <t xml:space="preserve">ELETRODUTO FLEXIVEL, EM ACO, TIPO CONDUITE, DIAMETRO DE 3"</t>
  </si>
  <si>
    <t xml:space="preserve">ELETRODUTO METALICO FLEXIVEL REVESTIDO COM PVC PRETO, DIAMETRO EXTERNO DE 15 MM (3/8"), TIPO COPEX</t>
  </si>
  <si>
    <t xml:space="preserve">ELETRODUTO PVC FLEXIVEL CORRUGADO, COR AMARELA, DE 16 MM</t>
  </si>
  <si>
    <t xml:space="preserve">ELETRODUTO PVC FLEXIVEL CORRUGADO, COR AMARELA, DE 20 MM</t>
  </si>
  <si>
    <t xml:space="preserve">ELETRODUTO PVC FLEXIVEL CORRUGADO, COR AMARELA, DE 25 MM</t>
  </si>
  <si>
    <t xml:space="preserve">ELETRODUTO PVC FLEXIVEL CORRUGADO, REFORCADO, COR LARANJA, DE 20 MM, PARA LAJES E PISOS</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</si>
  <si>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</si>
  <si>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</si>
  <si>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</si>
  <si>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ELETRODUTO/CONDULETE DE PVC RIGIDO, LISO, COR CINZA, DE 1", PARA INSTALACOES APARENTES (NBR 5410)</t>
  </si>
  <si>
    <t xml:space="preserve">ELETRODUTO/CONDULETE DE PVC RIGIDO, LISO, COR CINZA, DE 3/4", PARA INSTALACOES APARENTES (NBR 5410)</t>
  </si>
  <si>
    <t xml:space="preserve">ELETRODUTO/DUTO PEAD FLEXIVEL PAREDE SIMPLES, CORRUGACAO HELICOIDAL, COR PRETA, SEM ROSCA, DE 2",  PARA CABEAMENTO SUBTERRANEO (NBR 15715)</t>
  </si>
  <si>
    <t xml:space="preserve">ELETRODUTO/DUTO PEAD FLEXIVEL PAREDE SIMPLES, CORRUGACAO HELICOIDAL, COR PRETA, SEM ROSCA, DE 3",  PARA CABEAMENTO SUBTERRANEO (NBR 15715)</t>
  </si>
  <si>
    <t xml:space="preserve">ELETRODUTODUTO PEAD FLEXIVEL PAREDE SIMPLES, CORRUGACAO HELICOIDAL, COR PRETA, SEM ROSCA, DE 1 1/2",  PARA CABEAMENTO SUBTERRANEO (NBR 15715)</t>
  </si>
  <si>
    <t xml:space="preserve">ELETRODUTODUTO PEAD FLEXIVEL PAREDE SIMPLES, CORRUGACAO HELICOIDAL, COR PRETA, SEM ROSCA, DE 1 1/4",  PARA CABEAMENTO SUBTERRANEO (NBR 15715)</t>
  </si>
  <si>
    <t xml:space="preserve">ELETRODUTODUTO PEAD FLEXIVEL PAREDE SIMPLES, CORRUGACAO HELICOIDAL, COR PRETA, SEM ROSCA, DE 4",  PARA CABEAMENTO SUBTERRANEO (NBR 15715)</t>
  </si>
  <si>
    <t xml:space="preserve">ELETROTECNICO</t>
  </si>
  <si>
    <t xml:space="preserve">ELETROTECNICO (MENSALISTA)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</si>
  <si>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</si>
  <si>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</si>
  <si>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PREDIAL</t>
  </si>
  <si>
    <t xml:space="preserve">EMPILHADEIRA SOBRE PNEUS COM TORRE DE TRES ESTAGIOS, 4,70M DE ELEVACAO, C/ DESLOCADOR LATERAL DOS GARFOS, MOTOR GLP 4.3L, CAPACIDADE NOMINAL DE CARGA DE 6T</t>
  </si>
  <si>
    <t xml:space="preserve">EMPILHADEIRA SOBRE PNEUS COM TORRE DE TRES ESTAGIOS, 4,80M DE ELEVACAO, C/ DESLOCADOR LATERAL DOS GARFOS, MOTOR GLP 2.2L, CAPACIDADE NOMINAL DE CARGA DE 3T</t>
  </si>
  <si>
    <t xml:space="preserve">EMPILHADEIRA SOBRE PNEUS COM TORRE DE TRES ESTAGIOS, 4,80M DE ELEVACAO, C/ DESLOCADOR LATERAL DOS GARFOS, MOTOR GLP 2.4L, CAPACIDADE NOMINAL DE CARGA DE 2,5T</t>
  </si>
  <si>
    <t xml:space="preserve">EMPILHADEIRA SOBRE PNEUS COM TORRE DE TRES ESTAGIOS, 4,80M DE ELEVACAO, C/ DESLOCADOR LATERAL DOS GARFOS, MOTOR GLP 4.3L, CAPACIDADE NOMINAL DE CARGA DE 4T</t>
  </si>
  <si>
    <t xml:space="preserve">EMPILHADEIRA SOBRE PNEUS COM TORRE DE TRES ESTAGIOS, 4,80M DE ELEVACAO, C/ DESLOCADOR LATERAL DOS GARFOS, MOTOR GLP 4.3L, CAPACIDADE NOMINAL DE CARGA DE 5T</t>
  </si>
  <si>
    <t xml:space="preserve">EMULSAO ASFALTICA ANIONICA</t>
  </si>
  <si>
    <t xml:space="preserve">EMULSAO ASFALTICA CATIONICA RL-1C PARA USO EM PAVIMENTACAO ASFALTICA (COLETADO CAIXA NA ANP ACRESCIDO DE ICMS)</t>
  </si>
  <si>
    <t xml:space="preserve">EMULSAO ASFALTICA CATIONICA RR-1C PARA USO EM PAVIMENTACAO ASFALTICA (COLETADO CAIXA NA ANP ACRESCIDO DE ICMS)</t>
  </si>
  <si>
    <t xml:space="preserve">EMULSAO ASFALTICA CATIONICA RR-2C PARA USO EM PAVIMENTACAO ASFALTICA (COLETADO CAIXA NA ANP ACRESCIDO DE ICMS)</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</si>
  <si>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</si>
  <si>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</si>
  <si>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</si>
  <si>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</si>
  <si>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</si>
  <si>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</si>
  <si>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 (MENSALISTA)</t>
  </si>
  <si>
    <t xml:space="preserve">ENCARREGADO GERAL DE OBRAS</t>
  </si>
  <si>
    <t xml:space="preserve">KW/H  </t>
  </si>
  <si>
    <t xml:space="preserve">ENERGIA ELETRICA COMERCIAL, BAIXA TENSAO, RELATIVA AO CONSUMO DE ATE 100 KWH, INCLUINDO ICMS, PIS/PASEP E COFINS</t>
  </si>
  <si>
    <t xml:space="preserve">ENGATE / RABICHO FLEXIVEL INOX 1/2 " X 30 CM</t>
  </si>
  <si>
    <t xml:space="preserve">ENGATE / RABICHO FLEXIVEL INOX 1/2 " X 40 CM</t>
  </si>
  <si>
    <t xml:space="preserve">ENGATE/RABICHO FLEXIVEL PLASTICO (PVC OU ABS) BRANCO 1/2 " X 30 CM</t>
  </si>
  <si>
    <t xml:space="preserve">ENGATE/RABICHO FLEXIVEL PLASTICO (PVC OU ABS) BRANCO 1/2 " X 40 CM</t>
  </si>
  <si>
    <t xml:space="preserve">ENGENHEIRO CIVIL DE OBRA JUNIOR</t>
  </si>
  <si>
    <t xml:space="preserve">ENGENHEIRO CIVIL DE OBRA PLENO</t>
  </si>
  <si>
    <t xml:space="preserve">ENGENHEIRO CIVIL DE OBRA PLENO (MENSALISTA)</t>
  </si>
  <si>
    <t xml:space="preserve">ENGENHEIRO CIVIL DE OBRA SENIOR</t>
  </si>
  <si>
    <t xml:space="preserve">ENGENHEIRO CIVIL DE OBRA SENIOR (MENSALISTA)</t>
  </si>
  <si>
    <t xml:space="preserve">ENGENHEIRO CIVIL JUNIOR</t>
  </si>
  <si>
    <t xml:space="preserve">ENGENHEIRO CIVIL JUNIOR (MENSALISTA)</t>
  </si>
  <si>
    <t xml:space="preserve">ENGENHEIRO CIVIL PLENO</t>
  </si>
  <si>
    <t xml:space="preserve">ENGENHEIRO CIVIL PLENO (MENSALISTA)</t>
  </si>
  <si>
    <t xml:space="preserve">ENGENHEIRO CIVIL SENIOR</t>
  </si>
  <si>
    <t xml:space="preserve">ENGENHEIRO CIVIL SENIOR (MENSALISTA)</t>
  </si>
  <si>
    <t xml:space="preserve">ENGENHEIRO ELETRICISTA (MENSALISTA)</t>
  </si>
  <si>
    <t xml:space="preserve">ENGENHEIRO SANITARISTA</t>
  </si>
  <si>
    <t xml:space="preserve">ENGENHEIRO SANITARISTA (MENSALISTA)</t>
  </si>
  <si>
    <t xml:space="preserve">ENXADA ESTREITA *25 X 23* CM COM CABO</t>
  </si>
  <si>
    <t xml:space="preserve">EQUIPAMENTO DE LIMPEZA COMBINADO (VACUO/ALTA PRESSAO) 95% VACUO, TANQUE 7000 L, BOMBA 140 KGF/CM2 66 L/MIN COM MOTOR INDEPENDENTE A DIESEL DE 60 CV (INCLUI MONTAGEM, NAO INCLUI CAMINHAO)</t>
  </si>
  <si>
    <t xml:space="preserve">EQUIPAMENTO PARA DEMARCACAO DE FAIXAS DE TRAFEGO A FRIO, A SER MONTADO SOBRE CAMINHAO DE PBT MINIMO DE 9 T E DISTANCIA MINIMA ENTRE EIXOS DE 4,3 M, CAPACIDADE PARA 800 L DE TINTA (INCLUI MONTAGEM, NAO INCLUI CAMINHAO)</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</si>
  <si>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t>
  </si>
  <si>
    <t xml:space="preserve">ESCAVADEIRA HIDRAULICA SOBRE ESTEIRA, COM GARRA GIRATORIA DE MANDIBULAS, PESO OPERACIONAL ENTRE 22,00 E 25,50 TON, POTENCIA LIQUIDA ENTRE 150 E 160 HP</t>
  </si>
  <si>
    <t xml:space="preserve">ESCAVADEIRA HIDRAULICA SOBRE ESTEIRAS CACAMBA 0,40 A 1,20 M3, PESO OPERACIONAL 21,19 T, POTENCIA LIQUIDA 173 HP</t>
  </si>
  <si>
    <t xml:space="preserve">ESCAVADEIRA HIDRAULICA SOBRE ESTEIRAS COM CACAMBA DE 1,20 M3, PESO OPERACIONAL 21 T, POTENCIA BRUTA 155 HP</t>
  </si>
  <si>
    <t xml:space="preserve">ESCAVADEIRA HIDRAULICA SOBRE ESTEIRAS, CACAMBA  0,80 M3, PESO OPERACIONAL 17,8 T, POTENCIA LIQUIDA 110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</si>
  <si>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</si>
  <si>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</si>
  <si>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CACAMBA 0,80 A 1,30 M3, PESO OPERACIONAL 22,18 T, POTENCIA LIQUIDA 170 HP</t>
  </si>
  <si>
    <t xml:space="preserve">ESCAVADEIRA HIDRAULICA SOBRE ESTEIRAS, CACAMBA 0,80M3, PESO OPERACIONAL 17T, POTENCIA BRUTA 111HP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</si>
  <si>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</si>
  <si>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</si>
  <si>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ESCOVA CIRCULAR EM ACO LATONADO, 6 X 1 " (DIAMETRO X ESPESSURA), FURO DE 1 1/4 ", FIO ONDULADO *0,30* MM</t>
  </si>
  <si>
    <t xml:space="preserve">ESCOVA DE ACO, COM CABO, *4  X 15* FILEIRAS DE CERDAS</t>
  </si>
  <si>
    <t xml:space="preserve">ESGUICHO JATO REGULAVEL, TIPO ELKHART, ENGATE RAPIDO 1 1/2", PARA COMBATE A INCENDIO</t>
  </si>
  <si>
    <t xml:space="preserve">ESGUICHO JATO REGULAVEL, TIPO ELKHART, ENGATE RAPIDO 2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</si>
  <si>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</si>
  <si>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</si>
  <si>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</si>
  <si>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</si>
  <si>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</si>
  <si>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</si>
  <si>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ESMERILHADEIRA ANGULAR ELETRICA, DIAMETRO DO DISCO 7 '' (180 MM), ROTACAO 8500 RPM, POTENCIA 2400 W</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</si>
  <si>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</si>
  <si>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</si>
  <si>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 SEPARADOR DE BARRA , METALICO, TIPO CARAMBOLA, PARA TIRANTES, 25 X 84 MM</t>
  </si>
  <si>
    <t xml:space="preserve">ESPACADOR OU DISTANCIADOR, EM PLASTICO, TIPO APOIO DE CORDOALHA (CARANGUEJO), PARA ARMADURA NEGATIVA E PROTENSAO, COBRIMENTO 50 MM</t>
  </si>
  <si>
    <t xml:space="preserve">ESPACADOR/SEPARADOR DE CORDOALHA TIPO DISCO 12 FUROS DE 14 MM, PARA TIRANTES</t>
  </si>
  <si>
    <t xml:space="preserve">ESPARGIDOR DE ASFALTO PRESSURIZADO, REBOCAVEL, TANQUE DE 2500 L, PNEUMATICO,  COM MOTOR A GASOLINA 3,4HP</t>
  </si>
  <si>
    <t xml:space="preserve">ESPARGIDOR DE ASFALTO PRESSURIZADO, TANQUE 6 M3 COM ISOLACAO TERMICA, AQUECIDO COM 2 MACARICOS, COM BARRA ESPARGIDORA 3,60 M, A SER MONTADO SOBRE CAMINHAO</t>
  </si>
  <si>
    <t xml:space="preserve">ESPATULA DE ACO INOX COM CABO DE MADEIRA, LARGURA 8 CM</t>
  </si>
  <si>
    <t xml:space="preserve">ESPATULA DE PLASTICO LISA, LARGURA 10 CM</t>
  </si>
  <si>
    <t xml:space="preserve">ESPELHO / PLACA CEGA 4" X 4", PARA INSTALACAO DE TOMADAS E INTERRUPTORES</t>
  </si>
  <si>
    <t xml:space="preserve">ESPELHO / PLACA DE 1 POSTO 4" X 2", PARA INSTALACAO DE TOMADAS E INTERRUPTORES</t>
  </si>
  <si>
    <t xml:space="preserve">ESPELHO / PLACA DE 2 POSTOS 4" X 2", PARA INSTALACAO DE TOMADAS E INTERRUPTORES</t>
  </si>
  <si>
    <t xml:space="preserve">ESPELHO / PLACA DE 2 POSTOS 4" X 4", PARA INSTALACAO DE TOMADAS E INTERRUPTORES</t>
  </si>
  <si>
    <t xml:space="preserve">ESPELHO / PLACA DE 4 POSTOS 4" X 4", PARA INSTALACAO DE TOMADAS E INTERRUPTORES</t>
  </si>
  <si>
    <t xml:space="preserve">ESPELHO / PLACA DE 6 POSTOS 4" X 4", PARA INSTALACAO DE TOMADAS E INTERRUPTORES</t>
  </si>
  <si>
    <t xml:space="preserve">ESPELHO CRISTAL E = 4 MM</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</si>
  <si>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</si>
  <si>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</si>
  <si>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</si>
  <si>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ESQUADRO DE ACO 12 " (300 MM), CABO DE ALUMINIO</t>
  </si>
  <si>
    <t xml:space="preserve">ESQUADRO INTERNO OU EXTERNO PARA CALHA PLUVIAL, PVC, DIAMETRO ENTRE 119 E 170 MM, PARA DRENAGEM PREDIAL</t>
  </si>
  <si>
    <t xml:space="preserve">ESQUI TRIPLO, EM TUBO DE ACO CARBONO, PINTURA NO PROCESSO ELETROSTATICO - EQUIPAMENTO DE GINASTICA PARA ACADEMIA AO AR LIVRE / ACADEMIA DA TERCEIRA IDADE - ATI</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</si>
  <si>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</si>
  <si>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</si>
  <si>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</si>
  <si>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</si>
  <si>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ESTOPA</t>
  </si>
  <si>
    <t xml:space="preserve">ESTOPIM SIMPLES</t>
  </si>
  <si>
    <t xml:space="preserve">ESTRIBO COM PARAFUSO EM CHAPA DE FERRO FUNDIDO DE 2" X 3/16" X 35 CM, SECAO "U", PARA MADEIRAMENTO DE TELHADO</t>
  </si>
  <si>
    <t xml:space="preserve">ESTUCADOR</t>
  </si>
  <si>
    <t xml:space="preserve">ESTUCADOR (MENSALISTA)</t>
  </si>
  <si>
    <t xml:space="preserve">ETANOL</t>
  </si>
  <si>
    <t xml:space="preserve">EXTENSAO DE SOLDA 201 ACETILENO, E = *1,5 A 2,5* MM</t>
  </si>
  <si>
    <t xml:space="preserve">EXTENSAO DE SOLDA 201 GLP, E = *2,5 A 4,0* MM</t>
  </si>
  <si>
    <t xml:space="preserve">EXTINTOR DE INCENDIO PORTATIL COM CARGA DE GAS CARBONICO CO2 DE 4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</si>
  <si>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</si>
  <si>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</si>
  <si>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8 KG, CLASSE BC</t>
  </si>
  <si>
    <t xml:space="preserve">EXTREMIDADE PVC PBA, BF, JE, DN 100/ DE 110 MM (NBR 10351)</t>
  </si>
  <si>
    <t xml:space="preserve">EXTREMIDADE PVC PBA, BF, JE, DN 50 / DE 60 MM (NBR 10351)</t>
  </si>
  <si>
    <t xml:space="preserve">EXTREMIDADE PVC PBA, BF, JE, DN 75/ DE 85 MM (NBR 10351)</t>
  </si>
  <si>
    <t xml:space="preserve">EXTREMIDADE PVC PBA, PF, JE, DN 100 / DE 110 MM (NBR 10351)</t>
  </si>
  <si>
    <t xml:space="preserve">EXTREMIDADE PVC PBA, PF, JE, DN 50/ DE 60 MM (NBR 10351)</t>
  </si>
  <si>
    <t xml:space="preserve">EXTREMIDADE PVC PBA, PF, JE, DN 75 / DE 85 MM (NBR 10351)</t>
  </si>
  <si>
    <t xml:space="preserve">EXTREMIDADE/TUBETE PARA HIDROMETRO PVC, COM ROSCA, CURTA, COM BUCHA LATAO, 1/2"</t>
  </si>
  <si>
    <t xml:space="preserve">EXTREMIDADE/TUBETE PARA HIDROMETRO PVC, COM ROSCA, CURTA, COM BUCHA LATAO, 3/4"</t>
  </si>
  <si>
    <t xml:space="preserve">EXTREMIDADE/TUBETE PARA HIDROMETRO PVC, COM ROSCA, CURTA, SEM BUCHA LATAO, 1/2"</t>
  </si>
  <si>
    <t xml:space="preserve">EXTREMIDADE/TUBETE PARA HIDROMETRO PVC, COM ROSCA, CURTA, SEM BUCHA LATAO, 3/4"</t>
  </si>
  <si>
    <t xml:space="preserve">EXTREMIDADE/TUBETE PARA HIDROMETRO PVC, COM ROSCA, LONGA, SEM BUCHA LATAO, 1/2"</t>
  </si>
  <si>
    <t xml:space="preserve">EXTREMIDADE/TUBETE PARA HIDROMETRO PVC, COM ROSCA, LONGA, SEM BUCHA LATAO, 3/4"</t>
  </si>
  <si>
    <t xml:space="preserve">FAIXA / FILETE / LISTELO EM CERAMICA, DECORADA, *8 X 30* CM (L X C)</t>
  </si>
  <si>
    <t xml:space="preserve">FAIXA / FILETE / LISTELO EM CERAMICA, LISO OU CORDAO, BRANCO, *2 X 30* CM (L X C)</t>
  </si>
  <si>
    <t xml:space="preserve">FECHADURA AUXILIAR DE EMBUTIR PARA PORTA DE ARMARIO DE MADEIRA, CROMADA, CHAVE TIPO GORGES, CAIXA COM LINGUETA, CHAPA TESTA E CONTRA CHAPA</t>
  </si>
  <si>
    <t xml:space="preserve">FECHADURA AUXILIAR DE EMBUTIR PARA PORTA DE ARMARIO, CROMADA, CAIXA COM CILINDRO REDONDO, CHAPA TESTA E LINGUETA</t>
  </si>
  <si>
    <t xml:space="preserve">FECHADURA AUXILIAR SEGURANCA, DE EMBUTIR, REFORCADA, MAQUINA DE 40 A 55 MM, COM CILINDRO, CROMADA, PARA PORTA EXTERNA - COMPLETA</t>
  </si>
  <si>
    <t xml:space="preserve">FECHADURA AUXILIAR TRAVA DE SEGURANCA SIMPLES, CROMADA, MAQUINA *40* MM, INCLUI CHAVE TETRA E ROSETA REDONDA - COMPLETA</t>
  </si>
  <si>
    <t xml:space="preserve">FECHADURA BICO DE PAPAGAIO, MAQUINA *45* MM, CROMADA, COM CHAVE TIPO GORGES BIPARTIDA, PARA PORTA DE CORRER INTERNA - COMPLETA</t>
  </si>
  <si>
    <t xml:space="preserve">FECHADURA BICO DE PAPAGAIO, MAQUINA *45* MM, CROMADA, COM CILINDRO, PARA PORTA DE CORRER EXTERNA - COMPLETA</t>
  </si>
  <si>
    <t xml:space="preserve">FECHADURA C/ CILINDRO LATAO CROMADO P/ PORTA VIDRO TP AROUCA 2171-L OU EQUIV</t>
  </si>
  <si>
    <t xml:space="preserve">FECHADURA DE EMBUTIR PARA PORTA DE BANHEIRO, CHAVE TIPO TRANQUETA, MAQUINA 40 MM, SEM MACANETA, SEM ESPELHO (SOMENTE MAQUINA) - NIVEL SEGURANCA MEDIO</t>
  </si>
  <si>
    <t xml:space="preserve">FECHADURA DE EMBUTIR PARA PORTA DE BANHEIRO, TIPO TRANQUETA, MAQUINA 40 MM, MACANETAS ALAVANCA E ROSETAS REDONDAS EM METAL CROMADO - NIVEL SEGURANCA MEDIO - COMPLETA</t>
  </si>
  <si>
    <t xml:space="preserve">FECHADURA DE EMBUTIR PARA PORTA DE BANHEIRO, TIPO TRANQUETA, MAQUINA 40 MM, MACANETAS ALAVANCA, ESPELHO EM METAL CROMADO - NIVEL SEGURANCA MEDIO - COMPLETA</t>
  </si>
  <si>
    <t xml:space="preserve">FECHADURA DE EMBUTIR PARA PORTA EXTERNA / ENTRADA, MAQUINA 40 MM, COM CILINDRO, MACANETA ALAVANCA E ESPELHO EM METAL CROMADO - NIVEL SEGURANCA MEDIO - COMPLETA</t>
  </si>
  <si>
    <t xml:space="preserve">FECHADURA DE EMBUTIR PARA PORTA EXTERNA / ENTRADA, MAQUINA 55 MM, COM CILINDRO, MACANETA ALAVANCA E ESPELHO EM METAL CROMADO - NIVEL SEGURANCA MEDIO - COMPLETA</t>
  </si>
  <si>
    <t xml:space="preserve">FECHADURA DE EMBUTIR PARA PORTA EXTERNA, MAQUINA 40 MM, COM CILINDRO, MACANETA ALAVANCA E ROSETA REDONDA EM METAL CROMADO - NIVEL DE SEGURANCA MEDIO - COMPLETA</t>
  </si>
  <si>
    <t xml:space="preserve">FECHADURA DE EMBUTIR PARA PORTA EXTERNA, MAQUINA 40 MM, SEM MACANETA, SEM ESPELHO (SOMENTE MAQUINA) - NIVEL DE SEGURANCA MEDIO</t>
  </si>
  <si>
    <t xml:space="preserve">FECHADURA DE EMBUTIR PARA PORTA EXTERNA, MAQUINA 55 MM, COM CILINDRO, MACANETA ALAVANCA E ROSETA REDONDA EM METAL CROMADO - NIVEL DE SEGURANCA MEDIO - COMPLETA</t>
  </si>
  <si>
    <t xml:space="preserve">FECHADURA DE EMBUTIR PARA PORTA EXTERNA, MAQUINA 55 MM, SEM ESPELHO, SEM MACANETA (SOMENTE MAQUINA) - NIVEL DE SEGURANCA MEDIO</t>
  </si>
  <si>
    <t xml:space="preserve">FECHADURA DE EMBUTIR PARA PORTA INTERNA, TIPO GORGES (CHAVE GRANDE), MAQUINA 40 MM, MACANETA ALAVANCA E ESPELHO EM METAL CROMADO - NIVEL SEGURANCA MEDIO - COMPLETA</t>
  </si>
  <si>
    <t xml:space="preserve">FECHADURA DE EMBUTIR PARA PORTA INTERNA, TIPO GORGES, MAQUINA 55 MM (SOMENTE MAQUINA, SEM ESPELHO E SEM MACANETA) - NIVEL DE SEGURANCA MEDIO</t>
  </si>
  <si>
    <t xml:space="preserve">FECHADURA DE SOBREPOR EM FERRO PINTADO, COM MACANETA ALAVANCA, CHAVE GRANDE - COMPLETA</t>
  </si>
  <si>
    <t xml:space="preserve">FECHADURA DE SOBREPOR PARA PORTAO, CAIXA *100* MM, COM CILINDRO, CHAVE SIMPLES, TRINCO LATERAL, EM  LATAO OU ACO CROMADO OU POLIDO, COM OU SEM PINTURA - COMPLETA</t>
  </si>
  <si>
    <t xml:space="preserve">FECHADURA DE SOBREPOR PARA PORTAO, COM CHAVE TETRA, CAIXA *100* MM, TRINCO LATERAL, EM LATAO OU ACO CROMADO, PINTADO - COMPLETA</t>
  </si>
  <si>
    <t xml:space="preserve">FECHADURA DE SOBREPOR, CROMADA, COM CILINDRO REDONDO, PARA ARMARIO E GAVETA DE MADEIRA, COM PORTA DE APROXIMADAMENTE 20 MM</t>
  </si>
  <si>
    <t xml:space="preserve">FECHADURA TRADICIONAL DE EMBUTIR, CROMADA, COM CILINDRO, PARA GAVETAS E MOVEIS DE MADEIRA - COM ABINHAS LATERAIS CURVAS, CHAVES COM PROTECAO PLASTICA</t>
  </si>
  <si>
    <t xml:space="preserve">FECHADURA TUBULAR CROMADA, MACANETA DIAMETRO *30* MM, CILINDRO CENTRAL COM CHAVE EXTERNA E BOTAO INTERNO, MAQUINA *70* MM - COMPLETA</t>
  </si>
  <si>
    <t xml:space="preserve">FECHADURA TUBULAR, ACABAMENTO CROMADO, DISTANCIA DE BROCA 90 MM, CILINDRO CENTRAL COM CHAVE EXTERNA E BOTAO INTERNO, MACANETA FORMATO TULIPA/TACA/BOLA - COMPLETA</t>
  </si>
  <si>
    <t xml:space="preserve">FECHO / FECHADURA COM PUXADOR CONCHA, COM TRANCA TIPO TRAVA, PARA JANELA / PORTA DE CORRER (INCLUI TESTA, FECHADURA, PUXADOR) - COMPLETA</t>
  </si>
  <si>
    <t xml:space="preserve">FECHO / FECHADURA CONCHA COM ALAVANCA / TRAVA, DE EMBUTIR, PARA PORTA OU JANELA DE CORRER EM LATAO OU ACO INOX - COMPLETO</t>
  </si>
  <si>
    <t xml:space="preserve">FECHO / TRINCO / FERROLHO FIO REDONDO, DE SOBREPOR, 12", EM ACO GALVANIZADO / ZINCADO</t>
  </si>
  <si>
    <t xml:space="preserve">FECHO / TRINCO / FERROLHO FIO REDONDO, DE SOBREPOR, 2", EM ACO GALVANIZADO / ZINCADO</t>
  </si>
  <si>
    <t xml:space="preserve">FECHO / TRINCO / FERROLHO FIO REDONDO, DE SOBREPOR, 4", EM ACO GALVANIZADO / ZINCADO</t>
  </si>
  <si>
    <t xml:space="preserve">FECHO / TRINCO / FERROLHO FIO REDONDO, DE SOBREPOR, 5", EM ACO GALVANIZADO / ZINCADO</t>
  </si>
  <si>
    <t xml:space="preserve">FECHO / TRINCO / FERROLHO FIO REDONDO, DE SOBREPOR, 6", EM ACO GALVANIZADO / ZINCADO</t>
  </si>
  <si>
    <t xml:space="preserve">FECHO / TRINCO / FERROLHO FIO REDONDO, DE SOBREPOR, 8", EM ACO GALVANIZADO / ZINCADO</t>
  </si>
  <si>
    <t xml:space="preserve">FECHO DE EMBUTIR, TIPO UNHA, COMANDO COM ALAVANCA, EM ACO CROMADO, 22 CM, PARA PORTAS E JANELAS - INCLUI PARAFUSOS</t>
  </si>
  <si>
    <t xml:space="preserve">FECHO DE EMBUTIR, TIPO UNHA, COMANDO COM ALAVANCA, EM LATAO CROMADO, 22 CM, PARA PORTAS E JANELAS - INCLUI PARAFUSOS</t>
  </si>
  <si>
    <t xml:space="preserve">FECHO DE EMBUTIR, TIPO UNHA, COMANDO COM ALAVANCA, EM LATAO CROMADO, 40 CM, PARA PORTAS E JANELAS - INCLUI PARAFUSOS</t>
  </si>
  <si>
    <t xml:space="preserve">FECHO DE EMBUTIR, TIPO UNHA, COMANDO DESLIZANTE, COM TRAVA, 120 MM, EM LATAO CROMADO</t>
  </si>
  <si>
    <t xml:space="preserve">FECHO DE SEGURANCA, TIPO BATOM, EM LATAO / ZAMAC, CROMADO, PARA PORTAS E JANELAS - INCLUI PARAFUSOS</t>
  </si>
  <si>
    <t xml:space="preserve">FELTRO EM LA DE ROCHA, 1 FACE REVESTIDA COM PAPEL ALUMINIZADO, EM ROLO, DENSIDADE = 32 KG/M3, E=*50* MM (COLETADO CAIXA)</t>
  </si>
  <si>
    <t xml:space="preserve">FERROLHO / FECHO CHATO, DE SOBREPOR, EM FERRO ZINCADO, REFORCADO, 5", COM PORTA CADEADO, PARA PORTAO, PORTA E JANELA - INCLUI PARAFUSOS</t>
  </si>
  <si>
    <t xml:space="preserve">FERROLHO / FECHO CHATO, DE SOBREPOR, EM FERRO ZINCADO, REFORCADO, 6", COM PORTA CADEADO, PARA PORTAO, PORTA E JANELA - INCLUI PARAFUSOS</t>
  </si>
  <si>
    <t xml:space="preserve">FERROLHO / FECHO CHATO, EM FERRO ZINCADO, LEVE, 3", COM PORTA CADEADO, PARA PORTAO, PORTA E JANELA - INCLUI PARAFUSOS</t>
  </si>
  <si>
    <t xml:space="preserve">FERTILIZANTE NPK - 10:10:10</t>
  </si>
  <si>
    <t xml:space="preserve">FERTILIZANTE NPK - 4: 14: 8</t>
  </si>
  <si>
    <t xml:space="preserve">FERTILIZANTE ORGANICO COMPOSTO, CLASSE A</t>
  </si>
  <si>
    <t xml:space="preserve">FIBRA DE ACO PARA REFORCO DO CONCRETO, SOLTA, TIPO A-I, FATOR DE FORMA *50* L / D, COMPRIMENTO DE *30* MM E RESISTENCIA A TRACAO DO ACO MAIOR 1000 MPA</t>
  </si>
  <si>
    <t xml:space="preserve">FILTRO ANAEROBIO CILINDRICO CONCRETO PRE MOLDADO 1,20 X 1,50 (DIAMETROXALTURA) PARA 4 A 5 CONTRIBUINTES (NBR 13969)</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</si>
  <si>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</si>
  <si>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</si>
  <si>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</si>
  <si>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 xml:space="preserve">FINCAPINO CURTO CALIBRE 22 VERMELHO, CARGA MEDIA (ACAO DIRETA)</t>
  </si>
  <si>
    <t xml:space="preserve">CENTO </t>
  </si>
  <si>
    <t xml:space="preserve">FINCAPINO LONGO CALIBRE 22, CARGA FORTE (ACAO DIRETA)</t>
  </si>
  <si>
    <t xml:space="preserve">FIO COBRE NU DE 150 A 500 MM2, PARA TENSOES DE ATE 600 V</t>
  </si>
  <si>
    <t xml:space="preserve">FIO COBRE NU DE 16 A 35 MM2, PARA TENSOES DE ATE 600 V</t>
  </si>
  <si>
    <t xml:space="preserve">FIO COBRE NU DE 50 A 120 MM2, PARA TENSOES DE ATE 600 V</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</si>
  <si>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</si>
  <si>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</si>
  <si>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</si>
  <si>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</si>
  <si>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</si>
  <si>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FIO TELEFONICO EXTERNO (FE) EM ACO COBREADO, ISOLACAO EM PEAD OU PVC ANTI-CHAMA, 2 CONDUTORES</t>
  </si>
  <si>
    <t xml:space="preserve">FIO TELEFONICO INTERNO (FI) EM COBRE ESTANHADO, ISOLACAO EM PVC ANTICHAMA, 2 CONDUTORES DE 0,6 MM (NBR 9115:2005)</t>
  </si>
  <si>
    <t xml:space="preserve">FITA ACO INOX PARA CINTAR POSTE, L = 19 MM, E = 0,5 MM (ROLO DE 30M)</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</si>
  <si>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</si>
  <si>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</si>
  <si>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</si>
  <si>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FITA DE ALUMINIO PARA PROTECAO DO CONDUTOR LARGURA 10 MM</t>
  </si>
  <si>
    <t xml:space="preserve">FITA ISOLANTE DE BORRACHA AUTOFUSAO, USO ATE 69 KV (ALTA TENSAO)</t>
  </si>
  <si>
    <t xml:space="preserve">FITA METALICA GRAVADA, L = 17 MM, ROLO DE 25 M, CARGA RECOMENDADA = *120* KGF</t>
  </si>
  <si>
    <t xml:space="preserve">FITA METALICA PERFURADA, L = *18* MM, ROLO DE 30 M, CARGA RECOMENDADA = *30* KGF</t>
  </si>
  <si>
    <t xml:space="preserve">FITA METALICA PERFURADA, L = 17 MM, ROLO DE 30 M, CARGA RECOMENDADA = *19* KGF</t>
  </si>
  <si>
    <t xml:space="preserve">FITA PLASTICA ZEBRADA PARA DEMARCACAO DE AREAS, LARGURA = 7 CM, SEM ADESIVO (COLETADO CAIXA)</t>
  </si>
  <si>
    <t xml:space="preserve">FITA VEDA ROSCA EM ROLOS DE 18 MM X 25 M (L X C)</t>
  </si>
  <si>
    <t xml:space="preserve">FITA VEDA ROSCA EM ROLOS DE 18 MM X 50 M (L X C)</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</si>
  <si>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</si>
  <si>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</si>
  <si>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</si>
  <si>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FIXADOR DE CAL (SACHE 150 ML)</t>
  </si>
  <si>
    <t xml:space="preserve">FLANELA *30 X 40* CM</t>
  </si>
  <si>
    <t xml:space="preserve">FLANGE PVC, ROSCAVEL SEXTAVADO SEM FUROS 3/4"</t>
  </si>
  <si>
    <t xml:space="preserve">FLANGE PVC, ROSCAVEL, SEXTAVADO, SEM FUROS 3"</t>
  </si>
  <si>
    <t xml:space="preserve">FLANGE PVC, ROSCAVEL, SEXTAVADO, SEM FUROS, 1 1/2"</t>
  </si>
  <si>
    <t xml:space="preserve">FLANGE PVC, ROSCAVEL, SEXTAVADO, SEM FUROS, 1 1/4"</t>
  </si>
  <si>
    <t xml:space="preserve">FLANGE PVC, ROSCAVEL, SEXTAVADO, SEM FUROS, 1/2"</t>
  </si>
  <si>
    <t xml:space="preserve">FLANGE PVC, ROSCAVEL, SEXTAVADO, SEM FUROS, 1"</t>
  </si>
  <si>
    <t xml:space="preserve">FLANGE PVC, ROSCAVEL, SEXTAVADO, SEM FUROS, 2 1/2"</t>
  </si>
  <si>
    <t xml:space="preserve">FLANGE PVC, ROSCAVEL, SEXTAVADO, SEM FUROS, 2"</t>
  </si>
  <si>
    <t xml:space="preserve">FLANGE SEXTAVADO DE FERRO GALVANIZADO, COM ROSCA BSP, DE 1 1/2"</t>
  </si>
  <si>
    <t xml:space="preserve">FLANGE SEXTAVADO DE FERRO GALVANIZADO, COM ROSCA BSP, DE 1 1/4"</t>
  </si>
  <si>
    <t xml:space="preserve">FLANGE SEXTAVADO DE FERRO GALVANIZADO, COM ROSCA BSP, DE 1/2"</t>
  </si>
  <si>
    <t xml:space="preserve">FLANGE SEXTAVADO DE FERRO GALVANIZADO, COM ROSCA BSP, DE 1"</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</si>
  <si>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</si>
  <si>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</si>
  <si>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</si>
  <si>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3"</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</si>
  <si>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</si>
  <si>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</si>
  <si>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</si>
  <si>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</si>
  <si>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</si>
  <si>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</si>
  <si>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</si>
  <si>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</si>
  <si>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</si>
  <si>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FORRO DE PVC LISO, BRANCO, REGUA DE 10 CM, ESPESSURA DE 8 MM A 10 MM (COM COLOCACAO / SEM ESTRUTURA METALICA)</t>
  </si>
  <si>
    <t xml:space="preserve">FORRO DE PVC LISO, BRANCO, REGUA DE 20 CM, ESPESSURA DE 8 MM A 10 MM, COMPRIMENTO 6 M (SEM COLOCACAO)</t>
  </si>
  <si>
    <t xml:space="preserve">FORRO DE PVC, FRISADO, BRANCO, REGUA DE 10 CM, ESPESSURA DE 8 MM A 10 MM E COMPRIMENTO 6 M (SEM COLOCACAO)</t>
  </si>
  <si>
    <t xml:space="preserve">FORRO DE PVC, FRISADO, BRANCO, REGUA DE 20 CM, ESPESSURA DE 8 MM A 10 MM E COMPRIMENTO 6 M (SEM COLOCACAO)</t>
  </si>
  <si>
    <t xml:space="preserve">FOSSA SEPTICA CILINDRICA TIPO "IMHOFF", COM TAMPA, PARA 50 CONTRIBUINTES</t>
  </si>
  <si>
    <t xml:space="preserve">FOSSA SEPTICA CILINDRICA, TIPO "IMHOFF", COM TAMPA, PARA 100 CONTRIBUINTES</t>
  </si>
  <si>
    <t xml:space="preserve">FOSSA SEPTICA CILINDRICA, TIPO "IMHOFF", COM TAMPA, PARA 150 CONTRIBUINTES</t>
  </si>
  <si>
    <t xml:space="preserve">FOSSA SEPTICA CILINDRICA, TIPO "IMHOFF", COM TAMPA, PARA 200 CONTRIBUINTES</t>
  </si>
  <si>
    <t xml:space="preserve">FOSSA SEPTICA CILINDRICA, TIPO "IMHOFF", COM TAMPA, PARA 30 CONTRIBUINTES</t>
  </si>
  <si>
    <t xml:space="preserve">FOSSA SEPTICA CILINDRICA, TIPO "IMHOFF", COM TAMPA, PARA 75 CONTRIBUINTES</t>
  </si>
  <si>
    <t xml:space="preserve">FOSSA SEPTICA CONCRETO PRE MOLDADO PARA 10 CONTRIBUINTES - *90 X 90* CM</t>
  </si>
  <si>
    <t xml:space="preserve">FOSSA SEPTICA CONCRETO PRE MOLDADO PARA 5 CONTRIBUINTES *90 X 70* CM</t>
  </si>
  <si>
    <t xml:space="preserve">FOSSA SEPTICA, SEM FILTRO, PARA 15 A 30 CONTRIBUINTES, CILINDRICA, COM TAMPA, EM POLIETILENO DE ALTA DENSIDADE (PEAD), CAPACIDADE APROXIMADA DE 5500 LITROS (NBR 7229)</t>
  </si>
  <si>
    <t xml:space="preserve">FOSSA SEPTICA, SEM FILTRO, PARA 4 A 7 CONTRIBUINTES, CILINDRICA,  COM TAMPA, EM POLIETILENO DE ALTA DENSIDADE (PEAD), CAPACIDADE APROXIMADA DE 1100 LITROS (NBR 7229)</t>
  </si>
  <si>
    <t xml:space="preserve">FOSSA SEPTICA, SEM FILTRO, PARA 8 A 14 CONTRIBUINTES, CILINDRICA, COM TAMPA, EM POLIETILENO DE ALTA DENSIDADE (PEAD), CAPACIDADE APROXIMADA DE 3000 LITROS (NBR 7229)</t>
  </si>
  <si>
    <t xml:space="preserve">FOSSA SEPTICA,SEM FILTRO, PARA 40 A 52 CONTRIBUINTES, CILINDRICA, COM TAMPA, EM POLIETILENO DE ALTA DENSIDADE (PEAD), CAPACIDADE APROXIMADA DE 10000 LITROS (NBR 7229)</t>
  </si>
  <si>
    <t xml:space="preserve">FRESADORA DE ASFALTO A FRIO SOBRE ESTEIRAS, LARG. FRESAGEM 2,00 M, POT. 410 KW/550 HP</t>
  </si>
  <si>
    <t xml:space="preserve">FRESADORA DE ASFALTO A FRIO SOBRE RODAS, LARG. FRESAGEM 1,00 M, POT. 155 KW/208 HP</t>
  </si>
  <si>
    <t xml:space="preserve">FUNDO PREPARADOR ACRILICO BASE AGUA</t>
  </si>
  <si>
    <t xml:space="preserve">FUNDO SINTETICO NIVELADOR BRANCO FOSCO PARA MADEIRA</t>
  </si>
  <si>
    <t xml:space="preserve">GL    </t>
  </si>
  <si>
    <t xml:space="preserve">FURO PARA TORNEIRA OU OUTROS ACESSORIOS  EM BANCADA DE MARMORE/ GRANITO OU OUTRO TIPO DE PEDRA NATURAL</t>
  </si>
  <si>
    <t xml:space="preserve">FUSIVEL DIAZED 20 A TAMANHO DII, CAPACIDADE DE INTERRUPCAO DE 50 KA EM VCA E 8 KA EM VCC, TENSAO NOMIMNAL DE 500 V</t>
  </si>
  <si>
    <t xml:space="preserve">FUSIVEL DIAZED 35 A TAMANHO DIII, CAPACIDADE DE INTERRUPCAO DE 50 KA EM VCA E 8 KA EM VCC, TENSAO NOMIMNAL DE 500 V</t>
  </si>
  <si>
    <t xml:space="preserve">FUSIVEL NH *36* A 80 AMPERES, TAMANHO 00, CAPACIDADE DE INTERRUPCAO DE 120 KA, TENSAO NOMIMNAL DE 500 V</t>
  </si>
  <si>
    <t xml:space="preserve">FUSIVEL NH 100 A TAMANHO 00, CAPACIDADE DE INTERRUPCAO DE 120 KA, TENSAO NOMIMNAL DE 500 V</t>
  </si>
  <si>
    <t xml:space="preserve">FUSIVEL NH 125 A TAMANHO 00, CAPACIDADE DE INTERRUPCAO DE 120 KA, TENSAO NOMIMNAL DE 500 V</t>
  </si>
  <si>
    <t xml:space="preserve">FUSIVEL NH 160 A TAMANHO 00, CAPACIDADE DE INTERRUPCAO DE 120 KA, TENSAO NOMIMNAL DE 500 V</t>
  </si>
  <si>
    <t xml:space="preserve">FUSIVEL NH 20 A TAMANHO 000, CAPACIDADE DE INTERRUPCAO DE 120 KA, TENSAO NOMIMNAL DE 500 V</t>
  </si>
  <si>
    <t xml:space="preserve">FUSIVEL NH 200 A 250 AMPERES, TAMANHO 1, CAPACIDADE DE INTERRUPCAO DE 120 KA, TENSAO NOMIMNAL DE 500 V</t>
  </si>
  <si>
    <t xml:space="preserve">GABIAO  TIPO CAIXA, MALHA HEXAGONAL 8 X 10 CM (ZN/AL), FIO 2,7 MM, DIMENSOES 2,0 X 1,0 X 0,5 M (C X L X A)</t>
  </si>
  <si>
    <t xml:space="preserve">GABIAO MANTA (COLCHAO) MALHA HEXAGONAL 6 X 8 CM (ZN/AL + PVC), DIMENSOES 4,0 X 2,0 X 0,17 M (C X L X A) FIO 2 MM</t>
  </si>
  <si>
    <t xml:space="preserve">GABIAO MANTA (COLCHAO) MALHA HEXAGONAL 6 X 8 CM (ZN/AL + PVC), FIO 2 MM, REVESTIDO COM PVC, DIMENSOES 4,0 X 2,0 X 0,23 M (C X L X A)</t>
  </si>
  <si>
    <t xml:space="preserve">GABIAO MANTA (COLCHAO) MALHA HEXAGONAL 6 X 8 CM (ZN/AL + PVC), FIO 2 MM, REVESTIDO COM PVC, DIMENSOES 4,0 X 2,0 X 0,3 M (C X L X A)</t>
  </si>
  <si>
    <t xml:space="preserve">GABIAO MANTA (COLCHAO) MALHA HEXAGONAL 6 X 8 CM (ZN/AL + PVC), FIO 2,0 MM, DIMENSOES 5,0 X 2,0 X 0,17 M (C X L X A)</t>
  </si>
  <si>
    <t xml:space="preserve">GABIAO MANTA (COLCHAO) MALHA HEXAGONAL 6 X 8 CM (ZN/AL + PVC), FIO 2,0 MM, DIMENSOES 5,0 X 2,0 X 0,23 M (C X L X A)</t>
  </si>
  <si>
    <t xml:space="preserve">GABIAO MANTA (COLCHAO) MALHA HEXAGONAL 6 X 8 CM (ZN/AL + PVC), FIO 2,0 MM, DIMENSOES 5,0 X 2,0 X 0,30 M (C X L X A)</t>
  </si>
  <si>
    <t xml:space="preserve">GABIAO SACO MALHA HEXAGONAL 8 X 10 CM (ZN/AL + PVC),  FIO 2,4 MM, DIMENSOES 3,0 X 0,65 M</t>
  </si>
  <si>
    <t xml:space="preserve">GABIAO SACO MALHA HEXAGONAL 8 X 10 CM (ZN/AL + PVC), FIO 2,4 MM, H = 0,65 M</t>
  </si>
  <si>
    <t xml:space="preserve">GABIAO SACO MALHA HEXAGONAL 8 X 10 CM (ZN/AL), FIO 2,7 MM, DIMENSOES 4,0 X 0,65 M</t>
  </si>
  <si>
    <t xml:space="preserve">GABIAO TIPO CAIXA MALHA HEXAGONAL 8 X 10 CM (ZN/AL + PVC),  FIO 2,4 MM, DIMENSOES 2,0 X 1,0 X 1,0 M (C X L X A)</t>
  </si>
  <si>
    <t xml:space="preserve">GABIAO TIPO CAIXA MALHA HEXAGONAL 8 X 10 CM (ZN/AL + PVC),  FIO 2,4 MM, H = 0,50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</si>
  <si>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</si>
  <si>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</si>
  <si>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DE DUPLA TORCAO 8 X 10 CM (ZN/ AL + PVC), FIO 2,7 MM, DIMENSOES 2,0 X 1,0 X 0,5 M, COM CAUDA DE 3,0 M</t>
  </si>
  <si>
    <t xml:space="preserve">GABIAO TIPO CAIXA PARA SOLO REFORCADO, MALHA HEXAGONAL DE DUPLA TORCAO 8 X 10 CM (ZN/ AL + PVC), FIO 2,7 MM, DIMENSOES 2,0 X 1,0 X 1,0 M, COM CAUDA DE 3,0 M</t>
  </si>
  <si>
    <t xml:space="preserve">GABIAO TIPO CAIXA PARA SOLO REFORCADO, MALHA HEXAGONAL DE DUPLA TORCAO 8 X 10 CM (ZN/ AL + PVC), FIO 2,7 MM, DIMENSOES 2,0 X 1,0 X 1,0 M, COM CAUDA DE 4,0 M</t>
  </si>
  <si>
    <t xml:space="preserve">GABIAO TIPO CAIXA PARA SOLO REFORCADO, MALHA HEXAGONAL 8 X 10 CM (ZN/ AL + PVC), FIO 2,7 MM, DIMENSOES 2,0 X 1,0 X 0,5 M, COM CAUDA DE 4,0 M</t>
  </si>
  <si>
    <t xml:space="preserve">GABIAO TIPO CAIXA PARA SOLO REFORCADO, MALHA HEXAGONAL 8 X 10 CM (ZN/ AL + PVC), FIO 2,7 MM, DIMENSOES 2,0 X 1,0 X 1,0 M, COM CAUDA DE 4,0 M</t>
  </si>
  <si>
    <t xml:space="preserve">GABIAO TIPO CAIXA TRAPEZOIDAL, MALHA HEXAGONAL 10 X 12 CM (ZN/AL + PVC) FIO 2,7 MM, FACE COM 65 GRAUS, DIMENSOES 2,0 X 1,5 X 1,0 M (C X L X A)</t>
  </si>
  <si>
    <t xml:space="preserve">GABIAO TIPO CAIXA, MALHA HEXAGONAL 8 X 10 CM (ZN/AL + PVC), FIO DE 2,4 MM, DIMENSOES 2,0 x 1,0 x 1,0 M (C X L X A)</t>
  </si>
  <si>
    <t xml:space="preserve">GABIAO TIPO CAIXA, MALHA HEXAGONAL 8 X 10 CM (ZN/AL + PVC), FIO 2,4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</si>
  <si>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</si>
  <si>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</si>
  <si>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CHATO EM FERRO GALVANIZADO,  L = 110 MM, RECOBRIMENTO = 100MM, SECAO 1/8 X 1/2" (3 MM X 12 MM), PARA FIXAR TELHA DE FIBROCIMENTO ONDULADA</t>
  </si>
  <si>
    <t xml:space="preserve">GANCHO L COM ROSCA, PARA FIXAR TELHA EM MADEIRA, 1/4" X 350 MM (COLETADO CAIXA)</t>
  </si>
  <si>
    <t xml:space="preserve">GANCHO OLHAL EM ACO GALVANIZADO, ESPESSURA 16MM, ABERTURA 21MM</t>
  </si>
  <si>
    <t xml:space="preserve">GAS DE COZINHA - GLP</t>
  </si>
  <si>
    <t xml:space="preserve">GEOGRELHA TECIDA COM FILAMENTOS DE POLIESTER + PVC, RESISTENCIA LONGITUDINAL: 90 KN/M, RESISTENCIA TRANSVERSAL: 30 KN/M, ALONGAMENTO = 12 POR CENTO</t>
  </si>
  <si>
    <t xml:space="preserve">GEOTEXTIL NAO TECIDO AGULHADO DE FILAMENTOS CONTINUOS 100% POLIESTER, RESITENCIA A TRACAO = 09 KN/M</t>
  </si>
  <si>
    <t xml:space="preserve">GEOTEXTIL NAO TECIDO AGULHADO DE FILAMENTOS CONTINUOS 100% POLIESTER, RESITENCIA A TRACAO = 10 KN/M</t>
  </si>
  <si>
    <t xml:space="preserve">GEOTEXTIL NAO TECIDO AGULHADO DE FILAMENTOS CONTINUOS 100% POLIESTER, RESITENCIA A TRACAO = 14 KN/M</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</si>
  <si>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</si>
  <si>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</si>
  <si>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</si>
  <si>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</si>
  <si>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</si>
  <si>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 (MENSALISTA)</t>
  </si>
  <si>
    <t xml:space="preserve">GESSO PROJETADO</t>
  </si>
  <si>
    <t xml:space="preserve">GONZO DE EMBUTIR, EM LATAO / ZAMAC, *20 X 48* MM, PARA JANELA BASCULANTE / PIVOTANTE -  INCLUI PARAFUSOS</t>
  </si>
  <si>
    <t xml:space="preserve">GONZO DE SOBREPOR, EM LATAO / ZAMAC, PARA JANELA PIVOTANTE - INCLUI PARAFUSOS</t>
  </si>
  <si>
    <t xml:space="preserve">GRADE DE DISCOS COM CONTROLE REMOTO, REBOCAVEL, COM 24 DISCOS 24" X 6 MM, COM PNEUS PARA TRANSPORTE</t>
  </si>
  <si>
    <t xml:space="preserve">GRADE DE DISCOS MECANICA 20X24" COM 20 DISCOS 24" X 6MM  COM PNEUS PARA TRANSPORTE</t>
  </si>
  <si>
    <t xml:space="preserve">GRADIL *1320 X 2170* MM (A X L) EM BARRA DE ACO CHATA *25 MM X 2* MM, ENTRELACADA COM BARRA ACO REDONDA *5* MM, MALHA *65 X 132* MM, GALVANIZADO E PINTURA ELETROSTATICA, COR PRETO</t>
  </si>
  <si>
    <t xml:space="preserve">GRAMA ESMERALDA OU SAO CARLOS OU CURITIBANA, EM PLACAS, SEM PLANTIO</t>
  </si>
  <si>
    <t xml:space="preserve">GRAMPO DE ACO POLIDO 1 " X 9</t>
  </si>
  <si>
    <t xml:space="preserve">GRAMPO DE ACO POLIDO 7/8 " X 9</t>
  </si>
  <si>
    <t xml:space="preserve">GRAMPO LINHA VIVA DE LATAO ESTANHADO, DIAMETRO DO CONDUTOR PRINCIPAL DE 10 A 120 MM2, DIAMETRO DA DERIVACAO DE 10 A 70 MM2</t>
  </si>
  <si>
    <t xml:space="preserve">GRAMPO METALICO TIPO OLHAL PARA HASTE DE ATERRAMENTO DE 1/2'', CONDUTOR DE *10* A 50 MM2</t>
  </si>
  <si>
    <t xml:space="preserve">GRAMPO METALICO TIPO OLHAL PARA HASTE DE ATERRAMENTO DE 1'',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</si>
  <si>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</si>
  <si>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</si>
  <si>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</si>
  <si>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</si>
  <si>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PARALELO METALICO PARA CABO DE 6 A 50 MM2, COM 2 PARAFUSOS</t>
  </si>
  <si>
    <t xml:space="preserve">GRAMPO U DE 5/8 " N8 EM FERRO GALVANIZADO</t>
  </si>
  <si>
    <t xml:space="preserve">GRANALHA DE ACO, ANGULAR (GRIT), PARA JATEAMENTO, PENEIRA 0,117 A 1,00 MM, (SAE G-40 A G-80)</t>
  </si>
  <si>
    <t xml:space="preserve">SC25KG</t>
  </si>
  <si>
    <t xml:space="preserve">GRANALHA DE ACO, ANGULAR (GRIT), PARA JATEAMENTO, PENEIRA 1,41 A 1,19 MM (SAE G16)</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</si>
  <si>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</si>
  <si>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</si>
  <si>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</si>
  <si>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GRANITO PARA BANCADA, POLIDO, TIPO ANDORINHA/ QUARTZ/ CASTELO/ CORUMBA OU OUTROS EQUIVALENTES DA REGIAO, E=  *2,5* CM</t>
  </si>
  <si>
    <t xml:space="preserve">GRAUTE CIMENTICIO PARA USO GERAL</t>
  </si>
  <si>
    <t xml:space="preserve">GRAXA LUBRIFICANTE</t>
  </si>
  <si>
    <t xml:space="preserve">GRELHA DE CONCRETO DE PRE-MOLDADA *15 X 75 X 52* CM (A X C X L)</t>
  </si>
  <si>
    <t xml:space="preserve">GRELHA FOFO ARTICULADA, CARGA MAXIMA 1,5 T, *300 X 1000* MM, E= *15* MM</t>
  </si>
  <si>
    <t xml:space="preserve">GRELHA FOFO SIMPLES COM REQUADRO, CARGA MAXIMA  12,5 T, *300 X 1000* MM, E= *15* MM, AREA ESTACIONAMENTO CARRO PASSEIO</t>
  </si>
  <si>
    <t xml:space="preserve">GRELHA FOFO SIMPLES COM REQUADRO, CARGA MAXIMA 1,5 T, 150 X 1000 MM, E= *15* MM</t>
  </si>
  <si>
    <t xml:space="preserve">GRELHA FOFO SIMPLES COM REQUADRO, CARGA MAXIMA 1,5 T, 200 X 1000 MM, E= *15* MM</t>
  </si>
  <si>
    <t xml:space="preserve">GRELHA PVC BRANCA QUADRADA, 150 X 150 MM</t>
  </si>
  <si>
    <t xml:space="preserve">GRELHA PVC CROMADA REDONDA, 150 MM</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</si>
  <si>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</si>
  <si>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</si>
  <si>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</si>
  <si>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DE SOLDAGEM C/ GERADOR A DIESEL 60 CV PARA SOLDA ELETRICA, SOBRE 04 RODAS, COM MOTOR 4 CILINDROS</t>
  </si>
  <si>
    <t xml:space="preserve">GRUPO DE SOLDAGEM COM GERADOR A DIESEL 30 CV, PARA SOLDA ELETRICA, SOBRE DUAS RODAS</t>
  </si>
  <si>
    <t xml:space="preserve">GRUPO GERADOR A GASOLINA, POTENCIA NOMINAL 2,2 KW, TENSAO DE SAIDA 110/220 V, MOTOR POTENCIA 6,5 HP</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</si>
  <si>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</si>
  <si>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</si>
  <si>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</si>
  <si>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</si>
  <si>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</si>
  <si>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</si>
  <si>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</si>
  <si>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</si>
  <si>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</si>
  <si>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</si>
  <si>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</si>
  <si>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</si>
  <si>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</si>
  <si>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</si>
  <si>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GUARNICAO/ ALIZAR/ VISTA MACICA, E= *1* CM, L= *4,5* CM, EM CEDRINHO/ ANGELIM COMERCIAL/  EUCALIPTO/ CURUPIXA/ PEROBA/ CUMARU OU EQUIVALENTE DA REGIAO</t>
  </si>
  <si>
    <t xml:space="preserve">GUARNICAO/ALIZAR/VISTA, E = *1,3* CM, L = *5,0* CM HASTE REGULAVEL = *35* MM, EM MDF/PVC WOOD/ POLIESTIRENO OU MADEIRA LAMINADA, PRIMER BRANCO</t>
  </si>
  <si>
    <t xml:space="preserve">GUARNICAO/ALIZAR/VISTA, E = *1,3* CM, L = *7,0* CM, EM POLIESTIRENO, BRANCO</t>
  </si>
  <si>
    <t xml:space="preserve">GUARNICAO/ALIZAR/VISTA, E = *1,5* CM, L = *5,0* CM, EM POLIESTIRENO, BRANCO</t>
  </si>
  <si>
    <t xml:space="preserve">GUARNICAO/MOLDURA DE ACABAMENTO PARA ESQUADRIA DE ALUMINIO ANODIZADO NATURAL, PARA 1 FACE</t>
  </si>
  <si>
    <t xml:space="preserve">GUINCHO DE ALAVANCA MANUAL, CAPACIDADE DE 1,6 T, COM 20 M DE CABO DE ACO (AQUISICAO)</t>
  </si>
  <si>
    <t xml:space="preserve">GUINCHO DE ALAVANCA MANUAL, CAPACIDADE 3,2 T COM 20 M DE CABO DE ACO DIAMETRO 16,3 MM</t>
  </si>
  <si>
    <t xml:space="preserve">GUINDASTE HIDRAULICO AUTOPROPELIDO, COM LANCA TELESCOPICA 28,80 M, CAPACIDADE MAXIMA 30 T, POTENCIA 97 KW, TRACAO 4 X 4</t>
  </si>
  <si>
    <t xml:space="preserve">GUINDASTE HIDRAULICO AUTOPROPELIDO, COM LANCA TELESCOPICA 50 M, CAPACIDADE MAXIMA 100 T, POTENCIA 350 KW, TRACAO 10 X 6</t>
  </si>
  <si>
    <t xml:space="preserve">GUINDAUTO HIDRAULICO, CAPACIDADE MAXIMA DE CARGA 10000 KG, MOMENTO MAXIMO DE CARGA 23 TM , ALCANCE MAXIMO HORIZONTAL 11,80 M, PARA MONTAGEM SOBRE CHASSI DE CAMINHAO PBT MINIMO 15000 KG (INCLUI MONTAGEM, NAO INCLUI CAMINHAO)</t>
  </si>
  <si>
    <t xml:space="preserve">GUINDAUTO HIDRAULICO, CAPACIDADE MAXIMA DE CARGA 14340 KG, MOMENTO MAXIMO DE CARGA 42,3 TM, ALCANCE MAXIMO HORIZONTAL 16,80 M, PARA MONTAGEM SOBRE CHASSI DE CAMINHAO PBT MINIMO 23000 KG (INCLUI MONTAGEM, NAO INCLUI CAMINHAO)</t>
  </si>
  <si>
    <t xml:space="preserve">GUINDAUTO HIDRAULICO, CAPACIDADE MAXIMA DE CARGA 30000 KG, MOMENTO MAXIMO DE CARGA 92,2 TM , ALCANCE MAXIMO HORIZONTAL  22,00 M, PARA MONTAGEM SOBRE CHASSI DE CAMINHAO PBT MINIMO 30000 KG (INCLUI MONTAGEM, NAO INCLUI CAMINHAO)</t>
  </si>
  <si>
    <t xml:space="preserve">GUINDAUTO HIDRAULICO, CAPACIDADE MAXIMA DE CARGA 3300 KG, MOMENTO MAXIMO DE CARGA 5,8 TM , ALCANCE MAXIMO HORIZONTAL  7,60 M, PARA MONTAGEM SOBRE CHASSI DE CAMINHAO PBT MINIMO 8000 KG (INCLUI MONTAGEM, NAO INCLUI CAMINHAO)</t>
  </si>
  <si>
    <t xml:space="preserve">GUINDAUTO HIDRAULICO, CAPACIDADE MAXIMA DE CARGA 6200 KG, MOMENTO MAXIMO DE CARGA 11,7 TM , ALCANCE MAXIMO HORIZONTAL  9,70 M, PARA MONTAGEM SOBRE CHASSI DE CAMINHAO PBT MINIMO 13000 KG (INCLUI MONTAGEM, NAO INCLUI CAMINHAO)</t>
  </si>
  <si>
    <t xml:space="preserve">GUINDAUTO HIDRAULICO, CAPACIDADE MAXIMA DE CARGA 8500 KG, MOMENTO MAXIMO DE CARGA 30,4 TM , ALCANCE MAXIMO HORIZONTAL  14,30 M, PARA MONTAGEM SOBRE CHASSI DE CAMINHAO PBT MINIMO 23000 KG (INCLUI MONTAGEM, NAO INCLUI CAMINHAO)</t>
  </si>
  <si>
    <t xml:space="preserve">HASTE ANCORA EM ACO GALVANIZADO, DIMENSOES 16 MM X 2000 MM</t>
  </si>
  <si>
    <t xml:space="preserve">HASTE DE ACO GALVANIZADO PARA FIXACAO DE CONCERTINA 2 "/3 M</t>
  </si>
  <si>
    <t xml:space="preserve">HASTE DE ATERRAMENTO EM ACO GALVANIZADO TIPO CANTONEIRA COM 2,00 M DE COMPRIMENTO, 25 X 25 MM E CHAPA DE 3/16"</t>
  </si>
  <si>
    <t xml:space="preserve">HASTE METALICA PARA FIXACAO DE CALHA PLUVIAL,  ZINCADA, DOBRADA 90 GRAUS</t>
  </si>
  <si>
    <t xml:space="preserve">HASTE RETA PARA GANCHO DE FERRO GALVANIZADO, COM ROSCA 1/4 " X 40 CM PARA FIXACAO DE TELHA DE FIBROCIMENTO, INCLUI PORCA SEXTAVADA DE  ZINCO</t>
  </si>
  <si>
    <t xml:space="preserve">HASTE RETA PARA GANCHO DE FERRO GALVANIZADO, COM ROSCA 5/16" X 35 CM PARA FIXACAO DE TELHA DE FIBROCIMENTO, INCLUI PORCA E ARRUELAS DE VEDACAO</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</si>
  <si>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</si>
  <si>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</si>
  <si>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HEXAMETAFOSFATO DE SODIO</t>
  </si>
  <si>
    <t xml:space="preserve">HIDRANTE DE COLUNA COMPLETO, EM FERRO FUNDIDO, DN = 100 MM, COM REGISTRO, CUNHA DE BORRACHA, CURVA DESSIMETRICA, EXTREMIDADE E TAMPAS (INCLUI KIT FIXACAO)</t>
  </si>
  <si>
    <t xml:space="preserve">HIDRANTE DE COLUNA COMPLETO, EM FERRO FUNDIDO, DN = 75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</si>
  <si>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</si>
  <si>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</si>
  <si>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</si>
  <si>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</si>
  <si>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 xml:space="preserve">HIDROMETRO MULTIJATO, VAZAO MAXIMA DE 10,0 M3/H, DE 1"</t>
  </si>
  <si>
    <t xml:space="preserve">HIDROMETRO MULTIJATO, VAZAO MAXIMA DE 20,0 M3/H, DE 1 1/2"</t>
  </si>
  <si>
    <t xml:space="preserve">HIDROMETRO MULTIJATO, VAZAO MAXIMA DE 30,0 M3/H, DE 2"</t>
  </si>
  <si>
    <t xml:space="preserve">HIDROMETRO MULTIJATO, VAZAO MAXIMA DE 7,0 M3/H, DE 1"</t>
  </si>
  <si>
    <t xml:space="preserve">HIDROMETRO UNIJATO, VAZAO MAXIMA DE 1,5 M3/H, DE 1/2"</t>
  </si>
  <si>
    <t xml:space="preserve">HIDROMETRO UNIJATO, VAZAO MAXIMA DE 3,0 M3/H, DE 1/2"</t>
  </si>
  <si>
    <t xml:space="preserve">HIDROMETRO UNIJATO, VAZAO MAXIMA DE 5,0 M3/H, DE 3/4"</t>
  </si>
  <si>
    <t xml:space="preserve">HIDROMETRO WOLTMANN, VAZAO MAXIMA DE 50,0 M3/H, DE 2"</t>
  </si>
  <si>
    <t xml:space="preserve">HIDROMETRO WOLTMANN, VAZAO MAXIMA DE 80,0 M3/H, DE 3"</t>
  </si>
  <si>
    <t xml:space="preserve">IGNITOR PARA LAMPADA DE VAPOR DE SODIO / VAPOR METALICO ATE 2000 W, TENSAO DE PULSO ENTRE 600 A 750 V</t>
  </si>
  <si>
    <t xml:space="preserve">IGNITOR PARA LAMPADA DE VAPOR DE SODIO / VAPOR METALICO ATE 400 W, TENSAO DE PULSO ENTRE 3000 A 4500 V</t>
  </si>
  <si>
    <t xml:space="preserve">IGNITOR PARA LAMPADA DE VAPOR DE SODIO / VAPOR METALICO ATE 400 W, TENSAO DE PULSO ENTRE 580 A 750 V</t>
  </si>
  <si>
    <t xml:space="preserve">IMPERMEABILIZADOR (MENSALISTA)</t>
  </si>
  <si>
    <t xml:space="preserve">IMPERMEABILIZANTE FLEXIVEL BRANCO DE BASE ACRILICA PARA COBERTURAS</t>
  </si>
  <si>
    <t xml:space="preserve">IMPERMEABILIZANTE INCOLOR PARA TRATAMENTO DE FACHADAS E TELHAS, BASE SILICONE</t>
  </si>
  <si>
    <t xml:space="preserve">IMUNIZANTE PARA MADEIRA, INCOLOR</t>
  </si>
  <si>
    <t xml:space="preserve">INSTALADOR DE TUBULACOES (TUBOS/EQUIPAMENTOS)</t>
  </si>
  <si>
    <t xml:space="preserve">INSTALADOR DE TUBULACOES (TUBOS/EQUIPAMENTOS) (MENSALISTA)</t>
  </si>
  <si>
    <t xml:space="preserve">INTERRUPTOR BIPOLAR SIMPLES 10 A, 250 V (APENAS MODULO)</t>
  </si>
  <si>
    <t xml:space="preserve">INTERRUPTOR BIPOLAR 10A, 250V, CONJUNTO MONTADO PARA EMBUTIR 4" X 2" (PLACA + SUPORTE + MODULO)</t>
  </si>
  <si>
    <t xml:space="preserve">INTERRUPTOR INTERMEDIARIO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</si>
  <si>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</si>
  <si>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</si>
  <si>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CONJUNTO MONTADO PARA EMBUTIR 4" X 2" (PLACA + SUPORTE + MODULO)</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</si>
  <si>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</si>
  <si>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</si>
  <si>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</si>
  <si>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+ 2 INTERRUPTORES PARALELOS 10A, 250V, CONJUNTO MONTADO PARA EMBUTIR 4" X 2" (PLACA + SUPORTE + MODULOS)</t>
  </si>
  <si>
    <t xml:space="preserve">INTERRUPTOR SIMPLES 10A, 250V, CONJUNTO MONTADO PARA EMBUTIR 4" X 2" (PLACA + SUPORTE + MODULO)</t>
  </si>
  <si>
    <t xml:space="preserve">INTERRUPTOR SIMPLES 10A, 250V, CONJUNTO MONTADO PARA SOBREPOR 4" X 2" (CAIXA + MODULO)</t>
  </si>
  <si>
    <t xml:space="preserve">INTERRUPTOR SIMPLES 10A, 250V, CONJUNTO MONTADO PARA SOBREPOR 4" X 2" (CAIXA + 2 MODULOS)</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</si>
  <si>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</si>
  <si>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</si>
  <si>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</si>
  <si>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TOMADA 2P+T 10A, 250V, CONJUNTO MONTADO PARA EMBUTIR 4" X 2" (PLACA + SUPORTE + MODULOS)</t>
  </si>
  <si>
    <t xml:space="preserve">INTERRUPTORES SIMPLES (2 MODULOS) + 1 INTERRUPTOR PARALELO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</si>
  <si>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</si>
  <si>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</si>
  <si>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</si>
  <si>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</si>
  <si>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</si>
  <si>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</si>
  <si>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</si>
  <si>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</si>
  <si>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ALUMINIO, 100 X 100 CM (A X L), ACABAMENTO ACET OU BRILHANTE, BATENTE/REQUADRO DE 3 A 14 CM, COM VIDRO, SEM GUARNICAO/ALIZAR</t>
  </si>
  <si>
    <t xml:space="preserve">JANELA BASCULANTE EM ALUMINIO, 100 X 80 CM (A X L), ACABAMENTO ACET OU BRILHANTE, BATENTE/REQUADRO DE 3 A 14 CM, COM VIDRO, SEM GUARNICAO/ALIZAR</t>
  </si>
  <si>
    <t xml:space="preserve">JANELA BASCULANTE EM ALUMINIO, 80 X 60 CM (A X L), ACABAMENTO ACET OU BRILHANTE, BATENTE/REQUADRO DE 3 A 14 CM, COM VIDRO, SEM GUARNICAO/ALIZAR</t>
  </si>
  <si>
    <t xml:space="preserve">JANELA BASCULANTE EM ALUMINIO, 80 X 60 CM (A X L), BATENTE/REQUADRO DE 3 A 14 CM, COM VIDRO, SEM GUARNICAO/ALIZAR</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</si>
  <si>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</si>
  <si>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</si>
  <si>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100 X 100 CM (SEM VIDROS)</t>
  </si>
  <si>
    <t xml:space="preserve">JANELA BASCULANTE, ACO, COM BATENTE/REQUADRO, 60 X 60 CM (SEM VIDROS)</t>
  </si>
  <si>
    <t xml:space="preserve">JANELA BASCULANTE, ACO, COM BATENTE/REQUADRO, 60 X 80 CM (SEM VIDROS)</t>
  </si>
  <si>
    <t xml:space="preserve">JANELA BASCULANTE, ACO, COM BATENTE/REQUADRO, 80 X 80 CM (SEM VIDROS)</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</si>
  <si>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</si>
  <si>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ABRIR EM MADEIRA PINUS/EUCALIPTO/ TAUARI/ VIROLA OU EQUIVALENTE DA REGIAO, CAIXA DO BATENTE/MARCO *10* CM, 2 FOLHAS DE ABRIR TIPO VENEZIANA E 2 FOLHAS GUILHOTINA PARA VIDRO, COM FERRAGENS (SEM VIDRO,SEM GUARNICAO/ALIZAR E SEM ACABAMENTO)</t>
  </si>
  <si>
    <t xml:space="preserve">JANELA DE CORRER EM ALUMINIO, VENEZIANA, 120  X 150 CM (A X L), 3 FLS (2 VENEZIANAS E 1 VIDRO), SEM BANDEIRA, ACABAMENTO ACET OU BRILHANTE, BATENTE/REQUADRO DE 6 A 14 CM, COM VIDRO, SEM GUARNICAO/ALIZAR</t>
  </si>
  <si>
    <t xml:space="preserve">JANELA DE CORRER EM ALUMINIO, VENEZIANA, 120 X 150 CM (A X L), 6 FLS (4 VENEZIANAS E 2 VIDROS), SEM BANDEIRA, ACABAMENTO ACET OU BRILHANTE, BATENTE/REQUADRO DE 6 A 14 CM, COM VIDRO, SEM GUARNICAO/ALIZAR</t>
  </si>
  <si>
    <t xml:space="preserve">JANELA DE CORRER EM ALUMINIO, VENEZIANA, 120 X 200 CM (A X L), 6 FLS (4 VENEZIANAS E 2 VIDROS), SEM BANDEIRA, ACABAMENTO ACET OU BRILHANTE,  BATENTE/REQUADRO DE 6 A 14 CM, COM VIDRO, SEM GUARNICAO/ALIZAR</t>
  </si>
  <si>
    <t xml:space="preserve">JANELA DE CORRER EM ALUMINIO, 100 X 120 CM (A X L), 2 FLS,  SEM BANDEIRA,  ACABAMENTO ACET OU BRILHANTE, BATENTE/REQUADRO DE 6 A 14 CM, COM VIDRO, SEM GUARNICAO</t>
  </si>
  <si>
    <t xml:space="preserve">JANELA DE CORRER EM ALUMINIO, 100 X 150 CM (A X L), 2 FLS,  SEM BANDEIRA,  ACABAMENTO ACET OU BRILHANTE, BATENTE/REQUADRO DE 6 A 14 CM, COM VIDRO, SEM GUARNICAO/ALIZAR</t>
  </si>
  <si>
    <t xml:space="preserve">JANELA DE CORRER EM ALUMINIO, 100 X 150 CM (A X L), 4 FLS, SEM BANDEIRA, ACABAMENTO ACET OU BRILHANTE, BATENTE/REQUADRO DE 6 A 14 CM, COM VIDRO, SEM GUARNICAO/ALIZAR</t>
  </si>
  <si>
    <t xml:space="preserve">JANELA DE CORRER EM ALUMINIO, 100 X 150 CM (A X L), 4 FLS, SEM BANDEIRA, ACABAMENTO ACET OU BRILHANTE, COM VIDRO, COM GUARNICAO PARA 1 FACE</t>
  </si>
  <si>
    <t xml:space="preserve">JANELA DE CORRER EM ALUMINIO, 100 X 200 CM, 4 FLS,  BANDEIRA COM BASCULA,  ACABAMENTO ACET OU BRILHANTE, BATENTE/REQUADRO DE 6 A 14 CM, COM VIDRO, SEM GUARNICAO/ALIZAR</t>
  </si>
  <si>
    <t xml:space="preserve">JANELA DE CORRER EM ALUMINIO, 120 X 120 CM (A X L), 2 FLS, SEM BANDEIRA, ACABAMENTO ACET OU BRILHANTE,  BATENTE/REQUADRO DE 6 A 14 CM, COM VIDRO, SEM GUARNICAO/ALIZAR</t>
  </si>
  <si>
    <t xml:space="preserve">JANELA DE CORRER EM ALUMINIO, 120 X 150 CM (A X L), 2 FLS, SEM BANDEIRA, ACABAMENTO ACET OU BRILHANTE, BATENTE/REQUADRO DE 6 A 14 CM, COM VIDRO, SEM GUARNICAO/ALIZAR</t>
  </si>
  <si>
    <t xml:space="preserve">JANELA DE CORRER EM ALUMINIO, 120 X 150 CM (A X L), 4 FLS, BANDEIRA COM BASCULA,  ACABAMENTO ACET OU BRILHANTE, BATENTE/REQUADRO DE 6 A 14 CM, COM VIDRO, SEM GUARNICAO/ALIZAR</t>
  </si>
  <si>
    <t xml:space="preserve">JANELA DE CORRER EM ALUMINIO, 120 X 200 CM (A X L), 4 FLS, BANDEIRA COM BASCULA,  ACABAMENTO ACET OU BRILHANTE, BATENTE/REQUADRO DE 6 A 14 CM, COM VIDRO, SEM GUARNICAO/ALIZAR</t>
  </si>
  <si>
    <t xml:space="preserve">JANELA DE CORRER, ACO, BATENTE/REQUADRO DE 6 A 14 CM,  COM DIVISAO HORIZ , PINT ANTICORROSIVA, SEM VIDRO, BANDEIRA COM BASCULA, 4 FLS, 120  X 150 CM (A X L)</t>
  </si>
  <si>
    <t xml:space="preserve">JANELA DE CORRER, ACO, BATENTE/REQUADRO DE 6 A 14 CM, QUADRICULADA, PINT ANTICORROSIVA, SEM VIDRO, BANDEIRA COM BASCULA, 4 FLS, 120  X 150 CM (A X L)</t>
  </si>
  <si>
    <t xml:space="preserve">JANELA DE CORRER, ACO, BATENTE/REQUADRO DE 6 A 14 CM, QUADRICULADA, PINT ANTICORROSIVA, SEM VIDRO, BANDEIRA COM BASCULA, 4 FLS, 120  X 200 CM (A X L)</t>
  </si>
  <si>
    <t xml:space="preserve">JANELA DE CORRER, ACO, BATENTE/REQUADRO DE 6 A 14 CM, QUADRICULADA, PINT ANTICORROSIVA, SEM VIDRO, SEM BANDEIRA, 4 FLS, 100  X 120 CM (A X L)</t>
  </si>
  <si>
    <t xml:space="preserve">JANELA DE CORRER, ACO, BATENTE/REQUADRO DE 6 A 14 CM, QUADRICULADA, PINT ANTICORROSIVA, SEM VIDRO, SEM BANDEIRA, 4 FLS, 120  X 150 CM (A X L)</t>
  </si>
  <si>
    <t xml:space="preserve">JANELA DE CORRER, ACO, BATENTE/REQUADRO DE 6 A 14 CM, QUADRICULADA, PINT ANTICORROSIVA, SEM VIDRO, SEM BANDEIRA, 4 FLS, 120  X 200 CM (A X L)</t>
  </si>
  <si>
    <t xml:space="preserve">JANELA DE CORRER, ACO, BATENTE/REQUADRO DE 6 A 14 CM, QUADRICULADA, PINTURA ANTICORROSIVA, SEM VIDRO, BANDEIRA COM BASCULA, 4 FLS, 120  X 150 CM (A X L)</t>
  </si>
  <si>
    <t xml:space="preserve">JANELA DE CORRER, ACO, BATENTE/REQUADRO DE 6 A 14 CM, SEM  DIVISAO, PINT ANTICORROSIVA, SEM VIDRO, BANDEIRA COM BASCULA, 4 FLS, 120  X 200 CM (A X L)</t>
  </si>
  <si>
    <t xml:space="preserve">JANELA DE CORRER, ACO, BATENTE/REQUADRO DE 6 A 14 CM, VENEZIANA, PINT ANTICORROSIVA, PINT ACABAMENTO, COM VIDRO, 6 FLS, 120  X 150 CM (A X L)</t>
  </si>
  <si>
    <t xml:space="preserve">JANELA DE CORRER, ACO, BATENTE/REQUADRO DE 6 A 14 CM, VENEZIANA, PINT ANTICORROSIVA, SEM VIDRO, 6 FLS, 120  X 150 CM (A X L)</t>
  </si>
  <si>
    <t xml:space="preserve">JANELA DE CORRER, ACO, COM BATENTE/REQUADRO DE 6 A 14 CM, SEM DIVISAO, PINT ANTICORROSIVA, PINT ACABAMENTO, COM VIDRO, SEM BANDEIRA, COM GRADE, 4 FLS, 100  X 120 CM (A X L)</t>
  </si>
  <si>
    <t xml:space="preserve">JANELA DE CORRER, ACO, COM BATENTE/REQUADRO DE 6 A 14 CM, SEM DIVISAO, PINT ANTICORROSIVA, PINT ACABAMENTO, COM VIDRO, SEM BANDEIRA, 2 FLS, 120  X 150 CM (A X L)</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</si>
  <si>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</si>
  <si>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</si>
  <si>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</si>
  <si>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</si>
  <si>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JANELA FIXA EM ALUMINIO, 60  X 80 CM (A X L), BATENTE/REQUADRO DE 3 A 14 CM, COM VIDRO, SEM GUARNICAO/ALIZAR</t>
  </si>
  <si>
    <t xml:space="preserve">JANELA FIXA EM ALUMINIO, 60 X 80 CM (A X L), BATENTE/REQUADRO DE 3 A 14 CM, COM VIDRO, SEM GUARNICAO/ALIZAR</t>
  </si>
  <si>
    <t xml:space="preserve">JANELA MAXIM AR EM ALUMINIO, 80 X 60 CM (A X L), BATENTE/REQUADRO DE 4 A 14 CM, COM VIDRO, SEM GUARNICAO/ALIZAR</t>
  </si>
  <si>
    <t xml:space="preserve">JANELA MAXIM AR EM MADEIRA CEDRINHO/ ANGELIM COMERCIAL/ CURUPIXA/ CUMARU OU EQUIVALENTE DA REGIAO, CAIXA DO BATENTE/MARCO *10* CM, 1 FOLHA  PARA VIDRO, COM GUARNICAO/ALIZAR, COM FERRAGENS, (SEM VIDRO E SEM ACABAMENTO)</t>
  </si>
  <si>
    <t xml:space="preserve">JANELA MAXIMO AR, ACO, BATENTE / REQUADRO DE 6 A 14 CM, PINT ANTICORROSIVA, SEM VIDRO, COM GRADE, 1 FL, 60  X 80 CM (A X L)</t>
  </si>
  <si>
    <t xml:space="preserve">JANELA MAXIMO AR, ACO, BATENTE/REQUADRO DE 6 A 14 CM, PINT ANTICORROSIVA, SEM VIDRO, COM GRADE, 1 FL, 60  X 80 CM (A X L)</t>
  </si>
  <si>
    <t xml:space="preserve">JANELA MAXIMO AR, ACO, BATENTE/REQUADRO DE 6 A 14 CM, PINT ANTICORROSIVA, SEM VIDRO, SEM GRADE, 1 FL, 60  X 80 CM (A X L)</t>
  </si>
  <si>
    <t xml:space="preserve">JARDINEIRO (MENSALISTA)</t>
  </si>
  <si>
    <t xml:space="preserve">JOELHO COM VISITA, PVC SERIE R, 90 GRAUS, 100 X 75 MM, PARA ESGOTO PREDIAL</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</si>
  <si>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</si>
  <si>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</si>
  <si>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</si>
  <si>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</si>
  <si>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</si>
  <si>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</si>
  <si>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</si>
  <si>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</si>
  <si>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</si>
  <si>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</si>
  <si>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</si>
  <si>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</si>
  <si>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</si>
  <si>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</si>
  <si>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</si>
  <si>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</si>
  <si>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REDUCAO, PVC SOLDAVEL, 90 GRAUS,  25 MM X 20 MM, PARA AGUA FRIA PREDIAL</t>
  </si>
  <si>
    <t xml:space="preserve">JOELHO DE REDUCAO, PVC SOLDAVEL, 90 GRAUS,  32 MM X 25 MM, PARA AGUA FRIA PREDIAL</t>
  </si>
  <si>
    <t xml:space="preserve">JOELHO DE REDUCAO, PVC, ROSCAVEL COM BUCHA DE LATAO, 90 GRAUS,  3/4" X 1/2", PARA AGUA FRIA PREDIAL</t>
  </si>
  <si>
    <t xml:space="preserve">JOELHO DE REDUCAO, PVC, ROSCAVEL, 90 GRAUS, 1" X 3/4", PARA AGUA FRIA PREDIAL</t>
  </si>
  <si>
    <t xml:space="preserve">JOELHO DE REDUCAO, PVC, ROSCAVEL, 90 GRAUS, 3/4" X 1/2", PARA AGUA FRIA PREDIAL</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</si>
  <si>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</si>
  <si>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</si>
  <si>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</si>
  <si>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PPR 45 GRAUS, SOLDAVEL,  DN 20 MM, PARA AGUA QUENTE PREDIAL</t>
  </si>
  <si>
    <t xml:space="preserve">JOELHO PPR 45 GRAUS, SOLDAVEL, DN 25 MM, PARA AGUA QUENTE PREDIAL</t>
  </si>
  <si>
    <t xml:space="preserve">JOELHO PPR, 45 GRAUS, SOLDAVEL, DN 32 MM, PARA AGUA QUENTE PREDIAL</t>
  </si>
  <si>
    <t xml:space="preserve">JOELHO PPR, 90 GRAUS, SOLDAVEL, DN 110 MM, PARA AGUA QUENTE PREDIAL</t>
  </si>
  <si>
    <t xml:space="preserve">JOELHO PPR, 90 GRAUS, SOLDAVEL, DN 20 MM, PARA AGUA QUENTE PREDIAL</t>
  </si>
  <si>
    <t xml:space="preserve">JOELHO PPR, 90 GRAUS, SOLDAVEL, DN 25 MM, PARA AGUA QUENTE PREDIAL</t>
  </si>
  <si>
    <t xml:space="preserve">JOELHO PPR, 90 GRAUS, SOLDAVEL, DN 32 MM, PARA AGUA QUENTE PREDIAL</t>
  </si>
  <si>
    <t xml:space="preserve">JOELHO PPR, 90 GRAUS, SOLDAVEL, DN 40 MM, PARA AGUA QUENTE PREDIAL</t>
  </si>
  <si>
    <t xml:space="preserve">JOELHO PPR, 90 GRAUS, SOLDAVEL, DN 50 MM, PARA AGUA QUENTE PREDIAL</t>
  </si>
  <si>
    <t xml:space="preserve">JOELHO PPR, 90 GRAUS, SOLDAVEL, DN 63 MM, PARA AGUA QUENTE PREDIAL</t>
  </si>
  <si>
    <t xml:space="preserve">JOELHO PPR, 90 GRAUS, SOLDAVEL, DN 75 MM, PARA AGUA QUENTE PREDIAL</t>
  </si>
  <si>
    <t xml:space="preserve">JOELHO PPR, 90 GRAUS, SOLDAVEL, DN 90 MM, PARA AGUA QUENTE PREDIAL</t>
  </si>
  <si>
    <t xml:space="preserve">JOELHO PVC COM VISITA, 90 GRAUS, DN 100 X 50 MM, SERIE NORMAL, PARA ESGOTO PREDIAL</t>
  </si>
  <si>
    <t xml:space="preserve">JOELHO PVC LEVE, 45 GRAUS, DN 150 MM, PARA ESGOTO PREDIAL</t>
  </si>
  <si>
    <t xml:space="preserve">JOELHO PVC LEVE, 90 GRAUS, DN 150 MM, PARA ESGOTO PREDIAL</t>
  </si>
  <si>
    <t xml:space="preserve">JOELHO PVC,  SOLDAVEL COM ROSCA, 90 GRAUS, 20 MM X 1/2", PARA AGUA FRIA PREDIAL</t>
  </si>
  <si>
    <t xml:space="preserve">JOELHO PVC,  SOLDAVEL COM ROSCA, 90 GRAUS, 25 MM X 1/2", PARA AGUA FRIA PREDIAL</t>
  </si>
  <si>
    <t xml:space="preserve">JOELHO PVC,  SOLDAVEL COM ROSCA, 90 GRAUS, 25 MM X 3/4", PARA AGUA FRIA PREDIAL</t>
  </si>
  <si>
    <t xml:space="preserve">JOELHO PVC,  SOLDAVEL COM ROSCA, 90 GRAUS, 32 MM X 3/4", PARA AGUA FRIA PREDIAL</t>
  </si>
  <si>
    <t xml:space="preserve">JOELHO PVC, COM BOLSA E ANEL, 90 GRAUS, DN 40 X *38* MM, SERIE NORMAL, PARA ESGOTO PREDIAL</t>
  </si>
  <si>
    <t xml:space="preserve">JOELHO PVC, ROSCAVEL, 45 GRAUS, 1/2", PARA AGUA FRIA PREDIAL</t>
  </si>
  <si>
    <t xml:space="preserve">JOELHO PVC, ROSCAVEL, 45 GRAUS, 1", PARA AGUA FRIA PREDIAL</t>
  </si>
  <si>
    <t xml:space="preserve">JOELHO PVC, ROSCAVEL, 45 GRAUS, 3/4", PARA AGUA FRIA PREDIAL</t>
  </si>
  <si>
    <t xml:space="preserve">JOELHO PVC, ROSCAVEL, 90 GRAUS, 1/2", PARA AGUA FRIA PREDIAL</t>
  </si>
  <si>
    <t xml:space="preserve">JOELHO PVC, ROSCAVEL, 90 GRAUS, 1", PARA AGUA FRIA PREDIAL</t>
  </si>
  <si>
    <t xml:space="preserve">JOELHO PVC, ROSCAVEL, 90 GRAUS, 3/4", PARA AGUA FRIA PREDIAL</t>
  </si>
  <si>
    <t xml:space="preserve">JOELHO PVC, SOLDAVEL, BB, 45 GRAUS, DN 40 MM, PARA ESGOTO PREDIAL</t>
  </si>
  <si>
    <t xml:space="preserve">JOELHO PVC, SOLDAVEL, BB, 90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</si>
  <si>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</si>
  <si>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</si>
  <si>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</si>
  <si>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JOELHO PVC, SOLDAVEL, COM BUCHA DE LATAO, 90 GRAUS, 32 MM X 3/4", PARA AGUA FRIA PREDIAL</t>
  </si>
  <si>
    <t xml:space="preserve">JOELHO PVC, SOLDAVEL, PB, 45 GRAUS, DN 100 MM, PARA ESGOTO PREDIAL</t>
  </si>
  <si>
    <t xml:space="preserve">JOELHO PVC, SOLDAVEL, PB, 45 GRAUS, DN 150 MM, PARA ESGOTO PREDIAL</t>
  </si>
  <si>
    <t xml:space="preserve">JOELHO PVC, SOLDAVEL, PB, 45 GRAUS, DN 40 MM, PARA ESGOTO PREDIAL</t>
  </si>
  <si>
    <t xml:space="preserve">JOELHO PVC, SOLDAVEL, PB, 45 GRAUS, DN 50 MM, PARA ESGOTO PREDIAL</t>
  </si>
  <si>
    <t xml:space="preserve">JOELHO PVC, SOLDAVEL, PB, 45 GRAUS, DN 75 MM, PARA ESGOTO PREDIAL</t>
  </si>
  <si>
    <t xml:space="preserve">JOELHO PVC, SOLDAVEL, PB, 90 GRAUS, DN 100 MM, PARA ESGOTO PREDIAL</t>
  </si>
  <si>
    <t xml:space="preserve">JOELHO PVC, SOLDAVEL, PB, 90 GRAUS, DN 150 MM, PARA ESGOTO PREDIAL</t>
  </si>
  <si>
    <t xml:space="preserve">JOELHO PVC, SOLDAVEL, PB, 90 GRAUS, DN 40 MM, PARA ESGOTO PREDIAL</t>
  </si>
  <si>
    <t xml:space="preserve">JOELHO PVC, SOLDAVEL, PB, 90 GRAUS, DN 50 MM, PARA ESGOTO PREDIAL</t>
  </si>
  <si>
    <t xml:space="preserve">JOELHO PVC, SOLDAVEL, PB, 90 GRAUS, DN 75 MM, PARA ESGOTO PREDIAL</t>
  </si>
  <si>
    <t xml:space="preserve">JOELHO PVC, SOLDAVEL, 90 GRAUS, 110 MM, PARA AGUA FRIA PREDIAL</t>
  </si>
  <si>
    <t xml:space="preserve">JOELHO PVC, SOLDAVEL, 90 GRAUS, 20 MM, PARA AGUA FRIA PREDIAL</t>
  </si>
  <si>
    <t xml:space="preserve">JOELHO PVC, SOLDAVEL, 90 GRAUS, 25 MM, PARA AGUA FRIA PREDIAL</t>
  </si>
  <si>
    <t xml:space="preserve">JOELHO PVC, SOLDAVEL, 90 GRAUS, 32 MM, PARA AGUA FRIA PREDIAL</t>
  </si>
  <si>
    <t xml:space="preserve">JOELHO PVC, SOLDAVEL, 90 GRAUS, 40 MM, PARA AGUA FRIA PREDIAL</t>
  </si>
  <si>
    <t xml:space="preserve">JOELHO PVC, SOLDAVEL, 90 GRAUS, 50 MM, PARA AGUA FRIA PREDIAL</t>
  </si>
  <si>
    <t xml:space="preserve">JOELHO PVC, SOLDAVEL, 90 GRAUS, 60 MM, PARA AGUA FRIA PREDIAL</t>
  </si>
  <si>
    <t xml:space="preserve">JOELHO PVC, SOLDAVEL, 90 GRAUS, 85 MM, PARA AGUA FRIA PREDIAL</t>
  </si>
  <si>
    <t xml:space="preserve">JOELHO PVC, 45 GRAUS, ROSCAVEL,  1 1/2", AGUA FRIA PREDIAL</t>
  </si>
  <si>
    <t xml:space="preserve">JOELHO PVC, 45 GRAUS, ROSCAVEL, 1 1/4",  AGUA FRIA PREDIAL</t>
  </si>
  <si>
    <t xml:space="preserve">JOELHO PVC, 45 GRAUS, ROSCAVEL, 2", AGUA FRIA PREDIAL</t>
  </si>
  <si>
    <t xml:space="preserve">JOELHO PVC, 60 GRAUS, DIAMETRO ENTRE 80 E 100 MM, PARA DRENAGEM PLUVIAL PREDIAL</t>
  </si>
  <si>
    <t xml:space="preserve">JOELHO PVC, 90 GRAUS, DIAMETRO ENTRE 80 E 100 MM, PARA DRENAGEM PLUVIAL PREDIAL</t>
  </si>
  <si>
    <t xml:space="preserve">JOELHO PVC, 90 GRAUS, ROSCAVEL, 1 1/2",  AGUA FRIA PREDIAL</t>
  </si>
  <si>
    <t xml:space="preserve">JOELHO PVC, 90 GRAUS, ROSCAVEL, 1 1/4", AGUA FRIA PREDIAL</t>
  </si>
  <si>
    <t xml:space="preserve">JOELHO PVC, 90 GRAUS, ROSCAVEL, 2", AGUA FRIA PREDIAL</t>
  </si>
  <si>
    <t xml:space="preserve">JOELHO ROSCA FEMEA MOVEL, METALICO, PARA CONEXAO COM ANEL DESLIZANTE EM TUBO PEX, DN 16 MM X 1/2"</t>
  </si>
  <si>
    <t xml:space="preserve">JOELHO ROSCA FEMEA MOVEL, METALICO, PARA CONEXAO COM ANEL DESLIZANTE EM TUBO PEX, DN 20 MM X 1/2"</t>
  </si>
  <si>
    <t xml:space="preserve">JOELHO ROSCA FEMEA MOVEL, METALICO, PARA CONEXAO COM ANEL DESLIZANTE EM TUBO PEX, DN 20 MM X 3/4"</t>
  </si>
  <si>
    <t xml:space="preserve">JOELHO ROSCA FEMEA MOVEL, METALICO, PARA CONEXAO COM ANEL DESLIZANTE EM TUBO PEX, DN 25 MM X 3/4"</t>
  </si>
  <si>
    <t xml:space="preserve">JOELHO 45 GRAUS, PPR, SOLDAVEL, F/ F, DN 40 MM, PARA AQUA QUENTE E FRIA PREDIAL</t>
  </si>
  <si>
    <t xml:space="preserve">JOELHO 45 GRAUS, PPR, SOLDAVEL, F/ F, DN 50 MM, PARA AQUA QUENTE E FRIA PREDIAL</t>
  </si>
  <si>
    <t xml:space="preserve">JOELHO 45 GRAUS, PPR, SOLDAVEL, F/ F, DN 63 MM, PARA AQUA QUENTE E FRIA PREDIAL</t>
  </si>
  <si>
    <t xml:space="preserve">JOELHO 45 GRAUS, PPR, SOLDAVEL, F/ F, DN 75 MM, PARA AQUA QUENTE E FRIA PREDIAL</t>
  </si>
  <si>
    <t xml:space="preserve">JOELHO 45 GRAUS, PPR, SOLDAVEL, F/ F, DN 90 MM, PARA AQUA QUENTE E FRIA PREDIAL</t>
  </si>
  <si>
    <t xml:space="preserve">JOELHO 90 GRAUS, METALICO, PARA CONEXAO COM ANEL DESLIZANTE EM TUBO PEX, DN 16 MM</t>
  </si>
  <si>
    <t xml:space="preserve">JOELHO 90 GRAUS, METALICO, PARA CONEXAO COM ANEL DESLIZANTE EM TUBO PEX, DN 20 MM</t>
  </si>
  <si>
    <t xml:space="preserve">JOELHO 90 GRAUS, METALICO, PARA CONEXAO COM ANEL DESLIZANTE EM TUBO PEX, DN 25 MM</t>
  </si>
  <si>
    <t xml:space="preserve">JOELHO 90 GRAUS, METALICO, PARA CONEXAO COM ANEL DESLIZANTE EM TUBO PEX, DN 32 MM</t>
  </si>
  <si>
    <t xml:space="preserve">JOELHO 90 GRAUS, PLASTICO, PARA CONEXAO COM CRIMPAGEM EM TUBO PEX, DN 16 MM</t>
  </si>
  <si>
    <t xml:space="preserve">JOELHO 90 GRAUS, PLASTICO, PARA CONEXAO COM CRIMPAGEM EM TUBO PEX, DN 20 MM</t>
  </si>
  <si>
    <t xml:space="preserve">JOELHO 90 GRAUS, PLASTICO, PARA CONEXAO COM CRIMPAGEM EM TUBO PEX, DN 25 MM</t>
  </si>
  <si>
    <t xml:space="preserve">JOELHO 90 GRAUS, PLASTICO, PARA CONEXAO COM CRIMPAGEM EM TUBO PEX, DN 32 MM</t>
  </si>
  <si>
    <t xml:space="preserve">JOELHO 90 GRAUS, ROSCA FEMEA TERMINAL, METALICO, PARA CONEXAO COM ANEL DESLIZANTE EM TUBO PEX, DN 16 MM X 1/2"</t>
  </si>
  <si>
    <t xml:space="preserve">JOELHO 90 GRAUS, ROSCA FEMEA TERMINAL, METALICO, PARA CONEXAO COM ANEL DESLIZANTE EM TUBO PEX, DN 20 MM X 1/2"</t>
  </si>
  <si>
    <t xml:space="preserve">JOELHO 90 GRAUS, ROSCA FEMEA TERMINAL, METALICO, PARA CONEXAO COM ANEL DESLIZANTE EM TUBO PEX, DN 20 MM X 3/4"</t>
  </si>
  <si>
    <t xml:space="preserve">JOELHO 90 GRAUS, ROSCA FEMEA TERMINAL, METALICO, PARA CONEXAO COM ANEL DESLIZANTE EM TUBO PEX, DN 25 MM X 3/4"</t>
  </si>
  <si>
    <t xml:space="preserve">JOELHO 90 GRAUS, ROSCA FEMEA TERMINAL, PLASTICO, PARA CONEXAO COM CRIMPAGEM EM TUBO PEX, DN 16 MM X 1/2"</t>
  </si>
  <si>
    <t xml:space="preserve">JOELHO 90 GRAUS, ROSCA FEMEA TERMINAL, PLASTICO, PARA CONEXAO COM CRIMPAGEM EM TUBO PEX, DN 16 MM X 3/4"</t>
  </si>
  <si>
    <t xml:space="preserve">JOELHO 90 GRAUS, ROSCA FEMEA TERMINAL, PLASTICO, PARA CONEXAO COM CRIMPAGEM EM TUBO PEX, DN 20 MM X 1/2"</t>
  </si>
  <si>
    <t xml:space="preserve">JOELHO 90 GRAUS, ROSCA FEMEA TERMINAL, PLASTICO, PARA CONEXAO COM CRIMPAGEM EM TUBO PEX, DN 20 MM X 3/4"</t>
  </si>
  <si>
    <t xml:space="preserve">JOELHO 90 GRAUS, ROSCA FEMEA TERMINAL, PLASTICO, PARA CONEXAO COM CRIMPAGEM EM TUBO PEX, DN 25 MM X 1/2"</t>
  </si>
  <si>
    <t xml:space="preserve">JOELHO 90 GRAUS, ROSCA FEMEA TERMINAL, PLASTICO, PARA CONEXAO COM CRIMPAGEM EM TUBO PEX, DN 25 MM X 1"</t>
  </si>
  <si>
    <t xml:space="preserve">JOELHO 90 GRAUS, ROSCA FEMEA TERMINAL, PLASTICO, PARA CONEXAO COM CRIMPAGEM EM TUBO PEX, DN 25 MM X 3/4"</t>
  </si>
  <si>
    <t xml:space="preserve">JOELHO 90 GRAUS, ROSCA FEMEA TERMINAL, PLASTICO, PARA CONEXAO COM CRIMPAGEM EM TUBO PEX, DN 32 MM X 1"</t>
  </si>
  <si>
    <t xml:space="preserve">JOELHO 90 GRAUS, ROSCA MACHO TERMINAL, METALICO, PARA CONEXAO COM ANEL DESLIZANTE EM TUBO PEX, DN 16 MM X 1/2"</t>
  </si>
  <si>
    <t xml:space="preserve">JOELHO 90 GRAUS, ROSCA MACHO TERMINAL, METALICO, PARA CONEXAO COM ANEL DESLIZANTE EM TUBO PEX, DN 20 MM X 1/2"</t>
  </si>
  <si>
    <t xml:space="preserve">JOELHO 90 GRAUS, ROSCA MACHO TERMINAL, METALICO, PARA CONEXAO COM ANEL DESLIZANTE EM TUBO PEX, DN 20 MM X 3/4"</t>
  </si>
  <si>
    <t xml:space="preserve">JOELHO 90 GRAUS, ROSCA MACHO TERMINAL, METALICO, PARA CONEXAO COM ANEL DESLIZANTE EM TUBO PEX, DN 25 MM X 3/4"</t>
  </si>
  <si>
    <t xml:space="preserve">JOELHO 90 GRAUS, ROSCA MACHO TERMINAL, PLASTICO, PARA CONEXAO COM CRIMPAGEM EM TUBO PEX, DN 25 MM X 1/2"</t>
  </si>
  <si>
    <t xml:space="preserve">JOELHO 90 GRAUS, ROSCA MACHO TERMINAL, PLASTICO, PARA CONEXAO COM CRIMPAGEM EM TUBO PEX, DN 25 MM X 1"</t>
  </si>
  <si>
    <t xml:space="preserve">JOELHO 90 GRAUS, ROSCA MACHO TERMINAL, PLASTICO, PARA CONEXAO COM CRIMPAGEM EM TUBO PEX, DN 32 MM X 1"</t>
  </si>
  <si>
    <t xml:space="preserve">JOELHO, PVC COM ROSCA E BUCHA LATAO, 90 GRAUS,  3/4", PARA AGUA FRIA PREDIAL</t>
  </si>
  <si>
    <t xml:space="preserve">JOELHO, PVC SERIE R, 45 GRAUS, DN 100 MM, PARA ESGOTO PREDIAL</t>
  </si>
  <si>
    <t xml:space="preserve">JOELHO, PVC SERIE R, 45 GRAUS, DN 150 MM, PARA ESGOTO PREDIAL</t>
  </si>
  <si>
    <t xml:space="preserve">JOELHO, PVC SERIE R, 45 GRAUS, DN 40 MM, PARA ESGOTO PREDIAL</t>
  </si>
  <si>
    <t xml:space="preserve">JOELHO, PVC SERIE R, 45 GRAUS, DN 50 MM, PARA ESGOTO PREDIAL</t>
  </si>
  <si>
    <t xml:space="preserve">JOELHO, PVC SERIE R, 45 GRAUS, DN 75 MM, PARA ESGOTO PREDIAL</t>
  </si>
  <si>
    <t xml:space="preserve">JOELHO, PVC SERIE R, 90 GRAUS, DN 100 MM, PARA ESGOTO PREDIAL</t>
  </si>
  <si>
    <t xml:space="preserve">JOELHO, PVC SERIE R, 90 GRAUS, DN 150 MM, PARA ESGOTO PREDIAL</t>
  </si>
  <si>
    <t xml:space="preserve">JOELHO, PVC SERIE R, 90 GRAUS, DN 40 MM, PARA ESGOTO PREDIAL</t>
  </si>
  <si>
    <t xml:space="preserve">JOELHO, PVC SERIE R, 90 GRAUS, DN 50 MM, PARA ESGOTO PREDIAL</t>
  </si>
  <si>
    <t xml:space="preserve">JOELHO, PVC SERIE R, 90 GRAUS, DN 75 MM, PARA ESGOTO PREDIAL</t>
  </si>
  <si>
    <t xml:space="preserve">JOELHO, PVC SOLDAVEL, 45 GRAUS, 110 MM, PARA AGUA FRIA PREDIAL</t>
  </si>
  <si>
    <t xml:space="preserve">JOELHO, PVC SOLDAVEL, 45 GRAUS, 20 MM, PARA AGUA FRIA PREDIAL</t>
  </si>
  <si>
    <t xml:space="preserve">JOELHO, PVC SOLDAVEL, 45 GRAUS, 25 MM, PARA AGUA FRIA PREDIAL</t>
  </si>
  <si>
    <t xml:space="preserve">JOELHO, PVC SOLDAVEL, 45 GRAUS, 32 MM, PARA AGUA FRIA PREDIAL</t>
  </si>
  <si>
    <t xml:space="preserve">JOELHO, PVC SOLDAVEL, 45 GRAUS, 40 MM, PARA AGUA FRIA PREDIAL</t>
  </si>
  <si>
    <t xml:space="preserve">JOELHO, PVC SOLDAVEL, 45 GRAUS, 50 MM, PARA AGUA FRIA PREDIAL</t>
  </si>
  <si>
    <t xml:space="preserve">JOELHO, PVC SOLDAVEL, 45 GRAUS, 60 MM, PARA AGUA FRIA PREDIAL</t>
  </si>
  <si>
    <t xml:space="preserve">JOELHO, PVC SOLDAVEL, 45 GRAUS, 75 MM, PARA AGUA FRIA PREDIAL</t>
  </si>
  <si>
    <t xml:space="preserve">JOELHO, PVC SOLDAVEL, 45 GRAUS, 85 MM, PARA AGUA FRIA PREDIAL</t>
  </si>
  <si>
    <t xml:space="preserve">JOELHO, PVC SOLDAVEL, 90 GRAUS, 75 MM, PARA AGUA FRIA PREDIAL</t>
  </si>
  <si>
    <t xml:space="preserve">JOELHO, ROSCA FEMEA, COM BASE FIXA, METALICO, PARA CONEXAO COM ANEL DESLIZANTE EM TUBO PEX, DN 16 MM X 1/2"</t>
  </si>
  <si>
    <t xml:space="preserve">JOELHO, ROSCA FEMEA, COM BASE FIXA, METALICO, PARA CONEXAO COM ANEL DESLIZANTE EM TUBO PEX, DN 20 MM X 1/2"</t>
  </si>
  <si>
    <t xml:space="preserve">JOELHO, ROSCA FEMEA, COM BASE FIXA, METALICO, PARA CONEXAO COM ANEL DESLIZANTE EM TUBO PEX, DN 25 MM X 3/4"</t>
  </si>
  <si>
    <t xml:space="preserve">JOELHO, ROSCA FEMEA, COM BASE FIXA, PLASTICO, PARA CONEXAO COM CRIMPAGEM EM TUBO PEX, DN 25 MM X 1/2"</t>
  </si>
  <si>
    <t xml:space="preserve">JOELHO, ROSCA FEMEA, COM BASE FIXA, PLASTICO, PARA CONEXAO POR CRIMPAGEM EM TUBO PEX, DN 16 MM X 3/4"</t>
  </si>
  <si>
    <t xml:space="preserve">JOELHO, ROSCA FEMEA, COM BASE FIXA, PLASTICO, PARA CONEXAO POR CRIMPAGEM EM TUBO PEX, DN 20 MM X 3/4"</t>
  </si>
  <si>
    <t xml:space="preserve">JOGO DE FERRAGENS CROMADAS P/ PORTA DE VIDRO TEMPERADO, UMA FOLHA COMPOSTA: DOBRADICA SUPERIOR (101) E INFERIOR (103),TRINCO (502), FECHADURA (520),CONTRA FECHADURA (531),COM CAPUCHINHO</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</si>
  <si>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</si>
  <si>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</si>
  <si>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DE REDUCAO INVERTIDA, PVC SOLDAVEL, 100 X 50 MM, SERIE NORMAL PARA ESGOTO PREDIAL</t>
  </si>
  <si>
    <t xml:space="preserve">JUNCAO DE REDUCAO INVERTIDA, PVC SOLDAVEL, 100 X 75 MM, SERIE NORMAL PARA ESGOTO PREDIAL</t>
  </si>
  <si>
    <t xml:space="preserve">JUNCAO DE REDUCAO INVERTIDA, PVC SOLDAVEL, 75 X 50 MM, SERIE NORMAL PARA ESGOTO PREDIAL</t>
  </si>
  <si>
    <t xml:space="preserve">JUNCAO DE REDUCAO SIMPLES, COM BOLSA PARA ANEL, PVC LEVE,  150 X 100 MM, PARA ESGOTO PREDIAL</t>
  </si>
  <si>
    <t xml:space="preserve">JUNCAO DUPLA, PVC SERIE R, DN 100 X 100 X 100 MM, PARA ESGOTO PREDIAL</t>
  </si>
  <si>
    <t xml:space="preserve">JUNCAO DUPLA, PVC SOLDAVEL, DN 100 X 100 X 100 MM , SERIE NORMAL PARA ESGOTO PREDIAL</t>
  </si>
  <si>
    <t xml:space="preserve">JUNCAO DUPLA, PVC SOLDAVEL, DN 75 X 75 X 75 MM , SERIE NORMAL PARA ESGOTO PREDIAL</t>
  </si>
  <si>
    <t xml:space="preserve">JUNCAO INVERTIDA, PVC SOLDAVEL, 75 X 75 MM, SERIE NORMAL PARA ESGOTO PREDIAL</t>
  </si>
  <si>
    <t xml:space="preserve">JUNCAO PVC  ROSCAVEL, 45 GRAUS, 1/2", PARA AGUA FRIA PREDIAL</t>
  </si>
  <si>
    <t xml:space="preserve">JUNCAO PVC  ROSCAVEL, 45 GRAUS, 3/4", PARA AGUA FRIA PREDIAL</t>
  </si>
  <si>
    <t xml:space="preserve">JUNCAO PVC, 45 GRAUS, ROSCAVEL, 1 1/4", AGUA FRIA PREDIAL</t>
  </si>
  <si>
    <t xml:space="preserve">JUNCAO PVC, 60 GRAUS, CIRCULAR,  DIAMETRO ENTRE 80 E 100 MM, PARA DRENAGEM PLUVIAL PREDIAL</t>
  </si>
  <si>
    <t xml:space="preserve">JUNCAO SIMPLES, PVC LEVE, 150 MM, PARA ESGOTO PREDIAL</t>
  </si>
  <si>
    <t xml:space="preserve">JUNCAO SIMPLES, PVC SERIE R, DN 100 X 100 MM, PARA ESGOTO PREDIAL</t>
  </si>
  <si>
    <t xml:space="preserve">JUNCAO SIMPLES, PVC SERIE R, DN 100 X 75 MM, PARA ESGOTO PREDIAL</t>
  </si>
  <si>
    <t xml:space="preserve">JUNCAO SIMPLES, PVC SERIE R, DN 150 X 100 MM, PARA ESGOTO PREDIAL</t>
  </si>
  <si>
    <t xml:space="preserve">JUNCAO SIMPLES, PVC SERIE R, DN 150 X 150 MM, PARA ESGOTO PREDIAL</t>
  </si>
  <si>
    <t xml:space="preserve">JUNCAO SIMPLES, PVC SERIE R, DN 40 X 40 MM, PARA ESGOTO PREDIAL</t>
  </si>
  <si>
    <t xml:space="preserve">JUNCAO SIMPLES, PVC SERIE R, DN 50 X 50 MM, PARA ESGOTO PREDIAL</t>
  </si>
  <si>
    <t xml:space="preserve">JUNCAO SIMPLES, PVC SERIE R, DN 75 X 75 MM, PARA ESGOTO PREDIAL</t>
  </si>
  <si>
    <t xml:space="preserve">JUNCAO SIMPLES, PVC, DN 100 X 50 MM, SERIE NORMAL PARA ESGOTO PREDIAL</t>
  </si>
  <si>
    <t xml:space="preserve">JUNCAO SIMPLES, PVC, DN 100 X 75 MM, SERIE NORMAL PARA ESGOTO PREDIAL</t>
  </si>
  <si>
    <t xml:space="preserve">JUNCAO SIMPLES, PVC, DN 50 X 50 MM, SERIE NORMAL PARA ESGOTO PREDIAL</t>
  </si>
  <si>
    <t xml:space="preserve">JUNCAO SIMPLES, PVC, DN 75 X 50 MM, SERIE NORMAL PARA ESGOTO PREDIAL</t>
  </si>
  <si>
    <t xml:space="preserve">JUNCAO SIMPLES, PVC, DN 75 X 75 MM, SERIE NORMAL PARA ESGOTO PREDIAL</t>
  </si>
  <si>
    <t xml:space="preserve">JUNCAO SIMPLES, PVC, 45 GRAUS, DN 100 X 100 MM, SERIE NORMAL PARA ESGOTO PREDIAL</t>
  </si>
  <si>
    <t xml:space="preserve">JUNCAO SIMPLES, PVC, 45 GRAUS, DN 40 X 40 MM, SERIE NORMAL PARA ESGOTO PREDIAL</t>
  </si>
  <si>
    <t xml:space="preserve">JUNCAO 2 GARRAS PARA FITA PERFURADA</t>
  </si>
  <si>
    <t xml:space="preserve">JUNCAO, PVC, 45 GRAUS, JE, BBB, DN 100 MM, PARA REDE COLETORA DE ESGOTO (NBR 10569)</t>
  </si>
  <si>
    <t xml:space="preserve">JUNCAO, PVC, 45 GRAUS, JE, BBB, DN 150 MM, PARA REDE COLETORA DE ESGOTO (NBR 10569)</t>
  </si>
  <si>
    <t xml:space="preserve">JUNCAO, PVC, 45 GRAUS, JE, BBB, DN 150 MM, PARA TUBO CORRUGADO E/OU LISO, REDE COLETORA DE ESGOTO (NBR 10569)</t>
  </si>
  <si>
    <t xml:space="preserve">JUNCAO, PVC, 45 GRAUS, JE, BBB, DN 200 MM, PARA TUBO CORRUGADO E/OU LISO, REDE COLETORA DE ESGOTO (NBR 10569)</t>
  </si>
  <si>
    <t xml:space="preserve">JUNCAO, PVC, 45 GRAUS, JE, BBB, DN 250 MM, PARA TUBO CORRUGADO E/OU LISO, REDE COLETORA DE ESGOTO (NBR 10569)</t>
  </si>
  <si>
    <t xml:space="preserve">JUNTA DE EXPANSAO BRONZE/LATAO (REF 900), PONTA X PONTA, 35 MM</t>
  </si>
  <si>
    <t xml:space="preserve">JUNTA DE EXPANSAO BRONZE/LATAO (REF 900), PONTA X PONTA, 42 MM</t>
  </si>
  <si>
    <t xml:space="preserve">JUNTA DE EXPANSAO BRONZE/LATAO (REF 900), PONTA X PONTA, 54 MM</t>
  </si>
  <si>
    <t xml:space="preserve">JUNTA DE EXPANSAO BRONZE/LATAO (REF 900), PONTA X PONTA, 66 MM</t>
  </si>
  <si>
    <t xml:space="preserve">JUNTA DE EXPANSAO DE COBRE (REF 900), PONTA X PONTA, 15 MM</t>
  </si>
  <si>
    <t xml:space="preserve">JUNTA DE EXPANSAO DE COBRE (REF 900), PONTA X PONTA, 22 MM</t>
  </si>
  <si>
    <t xml:space="preserve">JUNTA DE EXPANSAO DE COBRE (REF 900), PONTA X PONTA, 28 MM</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</si>
  <si>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</si>
  <si>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</si>
  <si>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</si>
  <si>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</si>
  <si>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</si>
  <si>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17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</si>
  <si>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</si>
  <si>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</si>
  <si>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</si>
  <si>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</si>
  <si>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</si>
  <si>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</si>
  <si>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</si>
  <si>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</si>
  <si>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</si>
  <si>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</si>
  <si>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</si>
  <si>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KIT PORTA PRONTA DE MADEIRA, FOLHA LEVE (NBR 15930) DE 60 X 210 CM, E = *35* MM, COM MARCO EM ACO, NUCLEO COLMEIA, CAPA LISA EM HDF, ACABAMENTO MELAMINICO BRANCO (INCLUI MARCO, ALIZARES, DOBRADICAS E FECHADURA)</t>
  </si>
  <si>
    <t xml:space="preserve">KIT PORTA PRONTA DE MADEIRA, FOLHA LEVE (NBR 15930) DE 60 X 210 CM, E = 35 MM, NUCLEO COLMEIA, ESTRUTURA USINADA PARA FECHADURA, CAPA LISA EM HDF, ACABAMENTO EM PRIMER PARA PINTURA (INCLUI MARCO, ALIZARES E DOBRADICAS)</t>
  </si>
  <si>
    <t xml:space="preserve">KIT PORTA PRONTA DE MADEIRA, FOLHA LEVE (NBR 15930) DE 70 X 210 CM, E = *35* MM, COM MARCO EM ACO, NUCLEO COLMEIA, CAPA LISA EM HDF, ACABAMENTO MELAMINICO BRANCO (INCLUI MARCO, ALIZARES, DOBRADICAS E FECHADURA)</t>
  </si>
  <si>
    <t xml:space="preserve">KIT PORTA PRONTA DE MADEIRA, FOLHA LEVE (NBR 15930) DE 70 X 210 CM, E = 35 MM, NUCLEO COLMEIA, ESTRUTURA USINADA PARA FECHADURA, CAPA LISA EM HDF, ACABAMENTO EM PRIMER PARA PINTURA (INCLUI MARCO, ALIZARES E DOBRADICAS)</t>
  </si>
  <si>
    <t xml:space="preserve">KIT PORTA PRONTA DE MADEIRA, FOLHA LEVE (NBR 15930) DE 80 X 210 CM, E = *35* MM, COM MARCO EM ACO, NUCLEO COLMEIA, CAPA LISA EM HDF, ACABAMENTO MELAMINICO BRANCO (INCLUI MARCO, ALIZARES, DOBRADICAS E FECHADURA)</t>
  </si>
  <si>
    <t xml:space="preserve">KIT PORTA PRONTA DE MADEIRA, FOLHA LEVE (NBR 15930) DE 80 X 210 CM, E = 35 MM, NUCLEO COLMEIA, ESTRUTURA USINADA PARA FECHADURA, CAPA LISA EM HDF, ACABAMENTO EM PRIMER PARA PINTURA (INCLUI MARCO, ALIZARES E DOBRADICAS)</t>
  </si>
  <si>
    <t xml:space="preserve">KIT PORTA PRONTA DE MADEIRA, FOLHA LEVE (NBR 15930) DE 90 X 210 CM, E = *35* MM, COM MARCO EM ACO, NUCLEO COLMEIA, CAPA LISA EM HDF, ACABAMENTO MELAMINICO BRANCO (INCLUI MARCO, ALIZARES, DOBRADICAS E FECHADURA)</t>
  </si>
  <si>
    <t xml:space="preserve">KIT PORTA PRONTA DE MADEIRA, FOLHA LEVE (NBR 15930) DE 90 X 210 CM, E = 35 MM, NUCLEO COLMEIA,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</si>
  <si>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</si>
  <si>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MELAMINICO BRANCO (INCLUI MARCO, ALIZARES E DOBRADICAS)</t>
  </si>
  <si>
    <t xml:space="preserve">KIT PORTA PRONTA DE MADEIRA, FOLHA MEDIA (NBR 15930) DE 70 X 210 CM, E = 35 MM, NUCLEO SARRAFEADO, ESTRUTURA USINADA PARA FECHADURA, CAPA LISA EM HDF, ACABAMENTO EM PRIMER PARA PINTURA (INCLUI MARCO, ALIZARES E DOBRADICAS)</t>
  </si>
  <si>
    <t xml:space="preserve">KIT PORTA PRONTA DE MADEIRA, FOLHA MEDIA (NBR 15930) DE 70 X 210 CM, E = 35 MM, NUCLEO SARRAFEADO, ESTRUTURA USINADA PARA FECHADURA, CAPA LISA EM HDF, ACABAMENTO MELAMINICO BRANCO (INCLUI MARCO, ALIZARES E DOBRADICAS)</t>
  </si>
  <si>
    <t xml:space="preserve">KIT PORTA PRONTA DE MADEIRA, FOLHA MEDIA (NBR 15930) DE 80 X 210 CM, E = 35 MM, NUCLEO SARRAFEADO, ESTRUTURA USINADA PARA FECHADURA, CAPA LISA EM HDF, ACABAMENTO EM PRIMER PARA PINTURA (INCLUI MARCO, ALIZARES E DOBRADICAS)</t>
  </si>
  <si>
    <t xml:space="preserve">KIT PORTA PRONTA DE MADEIRA, FOLHA MEDIA (NBR 15930) DE 80 X 210 CM, E = 35 MM, NUCLEO SARRAFEADO, ESTRUTURA USINADA PARA FECHADURA, CAPA LISA EM HDF, ACABAMENTO MELAMINICO BRANCO (INCLUI MARCO, ALIZARES E DOBRADICAS)</t>
  </si>
  <si>
    <t xml:space="preserve">KIT PORTA PRONTA DE MADEIRA, FOLHA MEDIA (NBR 15930) DE 90 X 210 CM, E = 35 MM, NUCLEO SARRAFEADO, ESTRUTURA USINADA PARA FECHADURA, CAPA LISA EM HDF, ACABAMENTO EM PRIMER PARA PINTURA (INCLUI MARCO, ALIZARES E DOBRADICAS)</t>
  </si>
  <si>
    <t xml:space="preserve">KIT PORTA PRONTA DE MADEIRA, FOLHA MEDIA (NBR 15930) DE 90 X 210 CM, E = 35 MM, NUCLEO SARRAFEADO, ESTRUTURA USINADA PARA FECHADURA, CAPA LISA EM HDF, ACABAMENTO MELAMINICO BRANCO (INCLUI MARCO, ALIZARES E DOBRADICAS)</t>
  </si>
  <si>
    <t xml:space="preserve">KIT PORTA PRONTA DE MADEIRA, FOLHA PESADA (NBR 15930) DE 80 X 210 CM, E = 35 MM, NUCLEO SOLIDO, CAPA LISA EM HDF, ACABAMENTO MELAMINICO BRANCO (INCLUI MARCO, ALIZARES, DOBRADICAS E FECHADURA EXTERNA)</t>
  </si>
  <si>
    <t xml:space="preserve">KIT PORTA PRONTA DE MADEIRA, FOLHA PESADA (NBR 15930) DE 80 X 210 CM, E = 35 MM, NUCLEO SOLIDO, ESTRUTURA USINADA PARA FECHADURA, CAPA LISA EM HDF, ACABAMENTO EM LAMINADO NATURAL COM VERNIZ (INCLUI MARCO, ALIZARES E DOBRADICAS)</t>
  </si>
  <si>
    <t xml:space="preserve">KIT PORTA PRONTA DE MADEIRA, FOLHA PESADA (NBR 15930) DE 90 X 210 CM, E = 35 MM, NUCLEO SOLIDO, CAPA LISA EM HDF, ACABAMENTO MELAMINICO BRANCO (INCLUI MARCO, ALIZARES, DOBRADICAS E FECHADURA EXTERNA)</t>
  </si>
  <si>
    <t xml:space="preserve">KIT PORTA PRONTA DE MADEIRA, FOLHA PESADA (NBR 15930) DE 90 X 210 CM, E = 35 MM, NUCLEO SOLIDO, ESTRUTURA USINADA PARA FECHADURA, CAPA LISA EM HDF, ACABAMENTO EM LAMINADO NATURAL COM VERNIZ (INCLUI MARCO, ALIZARES E DOBRADICAS)</t>
  </si>
  <si>
    <t xml:space="preserve">LADRILHO HIDRAULICO, *20 x 20* CM, E= 2 CM, PADRAO COPACABANA, 2 CORES (PRETO E BRANCO)</t>
  </si>
  <si>
    <t xml:space="preserve">LADRILHO HIDRAULICO, *20 X 20* CM, E= 2 CM, DADOS, COR NATURAL</t>
  </si>
  <si>
    <t xml:space="preserve">LADRILHO HIDRAULICO, *20 X 20* CM, E= 2 CM, RAMPA, NATURAL</t>
  </si>
  <si>
    <t xml:space="preserve">LADRILHO HIDRAULICO, *20 X 20* CM, E= 2 CM, TATIL ALERTA OU DIRECIONAL, AMARELO</t>
  </si>
  <si>
    <t xml:space="preserve">LADRILHO HIDRAULICO, *30 X 30* CM, E= 2 CM, MILANO, NATURAL</t>
  </si>
  <si>
    <t xml:space="preserve">LAJE PRE-MOLDADA CONVENCIONAL (LAJOTAS + VIGOTAS) PARA FORRO, UNIDIRECIONAL, SOBRECARGA DE 100 KG/M2, VAO ATE 4,00 M (SEM COLOCACAO)</t>
  </si>
  <si>
    <t xml:space="preserve">LAJE PRE-MOLDADA CONVENCIONAL (LAJOTAS + VIGOTAS) PARA FORRO, UNIDIRECIONAL, SOBRECARGA DE 100 KG/M2, VAO ATE 4,50 M (SEM COLOCACAO)</t>
  </si>
  <si>
    <t xml:space="preserve">LAJE PRE-MOLDADA CONVENCIONAL (LAJOTAS + VIGOTAS) PARA FORRO, UNIDIRECIONAL, SOBRECARGA 100 KG/M2, VAO ATE 5,00 M (SEM COLOCACAO)</t>
  </si>
  <si>
    <t xml:space="preserve">LAJE PRE-MOLDADA CONVENCIONAL (LAJOTAS + VIGOTAS) PARA PISO, UNIDIRECIONAL, SOBRECARGA DE 200 KG/M2, VAO ATE 3,50 M (SEM COLOCACAO)</t>
  </si>
  <si>
    <t xml:space="preserve">LAJE PRE-MOLDADA CONVENCIONAL (LAJOTAS + VIGOTAS) PARA PISO, UNIDIRECIONAL, SOBRECARGA DE 200 KG/M2, VAO ATE 4,50 M (SEM COLOCACAO)</t>
  </si>
  <si>
    <t xml:space="preserve">LAJE PRE-MOLDADA CONVENCIONAL (LAJOTAS + VIGOTAS) PARA PISO, UNIDIRECIONAL, SOBRECARGA DE 200 KG/M2, VAO ATE 5,00 M (SEM COLOCACAO)</t>
  </si>
  <si>
    <t xml:space="preserve">LAJE PRE-MOLDADA CONVENCIONAL (LAJOTAS + VIGOTAS) PARA PISO, UNIDIRECIONAL, SOBRECARGA DE 350 KG/M2, VAO ATE 4,50 M (SEM COLOCACAO)</t>
  </si>
  <si>
    <t xml:space="preserve">LAJE PRE-MOLDADA CONVENCIONAL (LAJOTAS + VIGOTAS) PARA PISO, UNIDIRECIONAL, SOBRECARGA DE 350 KG/M2, VAO ATE 5,00 M (SEM COLOCACAO)</t>
  </si>
  <si>
    <t xml:space="preserve">LAJE PRE-MOLDADA CONVENCIONAL (LAJOTAS + VIGOTAS) PARA PISO, UNIDIRECIONAL, SOBRECARGA 350 KG/M2 VAO ATE 3,50 M (SEM COLOCACAO)</t>
  </si>
  <si>
    <t xml:space="preserve">LAJE PRE-MOLDADA DE TRANSICAO EXCENTRICA EM CONCRETO ARMADO, DN 1200 MM, FURO CIRCULAR DN 600 MM, ESPESSURA 12 CM</t>
  </si>
  <si>
    <t xml:space="preserve">LAJE PRE-MOLDADA DE TRANSICAO EXCENTRICA EM CONCRETO ARMADO, DN 1500 MM, FURO CIRCULAR DN 530 MM, ESPESSURA 15 CM</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</si>
  <si>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</si>
  <si>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</si>
  <si>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LAJOTA CERAMICA 20  X 30 CM PARA LAJE PRE-MOLDADA</t>
  </si>
  <si>
    <t xml:space="preserve">LAJOTA CERAMICA 20 X 30 CM PARA LAJE PRE-MOLDADA</t>
  </si>
  <si>
    <t xml:space="preserve">LAMBRIS DE ALUMINIO *0,6* KG/M</t>
  </si>
  <si>
    <t xml:space="preserve">LAMPADA DE LUZ MISTA 160 W, BASE E27 (220 V)</t>
  </si>
  <si>
    <t xml:space="preserve">LAMPADA DE LUZ MISTA 250 W, BASE E27 (220 V)</t>
  </si>
  <si>
    <t xml:space="preserve">LAMPADA DE LUZ MISTA 500 W, BASE E40 (220 V)</t>
  </si>
  <si>
    <t xml:space="preserve">LAMPADA FLUORESCENTE COMPACTA BRANCA 135 W, BASE E40 (127/220 V)</t>
  </si>
  <si>
    <t xml:space="preserve">LAMPADA FLUORESCENTE COMPACTA 2U BRANCA 15 W, BASE E27 (127/220 V)</t>
  </si>
  <si>
    <t xml:space="preserve">LAMPADA FLUORESCENTE COMPACTA 2U/3U BRANCA 9/10 W, BASE E27 (127/220 V)</t>
  </si>
  <si>
    <t xml:space="preserve">LAMPADA FLUORESCENTE COMPACTA 3U BRANCA 20 W, BASE E27 (127/220 V)</t>
  </si>
  <si>
    <t xml:space="preserve">LAMPADA FLUORESCENTE ESPIRAL BRANCA 45 W, BASE E27 (127/220 V)</t>
  </si>
  <si>
    <t xml:space="preserve">LAMPADA FLUORESCENTE ESPIRAL BRANCA 65 W, BASE E27 (127/220 V)</t>
  </si>
  <si>
    <t xml:space="preserve">LAMPADA FLUORESCENTE TUBULAR T10, DE 20 OU 40 W, BIVOLT</t>
  </si>
  <si>
    <t xml:space="preserve">LAMPADA FLUORESCENTE TUBULAR T5 DE 14 W, BIVOLT</t>
  </si>
  <si>
    <t xml:space="preserve">LAMPADA FLUORESCENTE TUBULAR T8 DE 16/18 W, BIVOLT</t>
  </si>
  <si>
    <t xml:space="preserve">LAMPADA FLUORESCENTE TUBULAR T8 DE 32/36 W, BIVOLT</t>
  </si>
  <si>
    <t xml:space="preserve">LAMPADA LED TIPO DICROICA BIVOLT, LUZ BRANCA, 5 W (BASE GU10)</t>
  </si>
  <si>
    <t xml:space="preserve">LAMPADA LED 6 W BIVOLT BRANCA, FORMATO TRADICIONAL (BASE E27)</t>
  </si>
  <si>
    <t xml:space="preserve">LAMPADA VAPOR DE SODIO OVOIDE 150 W (BASE E40)</t>
  </si>
  <si>
    <t xml:space="preserve">LAMPADA VAPOR DE SODIO OVOIDE 250 W (BASE E40)</t>
  </si>
  <si>
    <t xml:space="preserve">LAMPADA VAPOR DE SODIO OVOIDE 400 W (BASE E40)</t>
  </si>
  <si>
    <t xml:space="preserve">LAMPADA VAPOR MERCURIO 125 W (BASE E27)</t>
  </si>
  <si>
    <t xml:space="preserve">LAMPADA VAPOR MERCURIO 250 W (BASE E40)</t>
  </si>
  <si>
    <t xml:space="preserve">LAMPADA VAPOR MERCURIO 400 W (BASE E40)</t>
  </si>
  <si>
    <t xml:space="preserve">LAMPADA VAPOR METALICO OVOIDE 150 W, BASE E27/E40</t>
  </si>
  <si>
    <t xml:space="preserve">LAMPADA VAPOR METALICO TUBULAR 400 W (BASE E40)</t>
  </si>
  <si>
    <t xml:space="preserve">LAVADORA DE ALTA PRESSAO (LAVA-JATO) PARA AGUA FRIA, PRESSAO DE OPERACAO ENTRE 1400 E 1900 LIB/POL2, VAZAO MAXIMA ENTRE  400 E 700 L/H</t>
  </si>
  <si>
    <t xml:space="preserve">LAVATORIO DE CANTO LOUCA BRANCA SUSPENSO *40 X 30* CM</t>
  </si>
  <si>
    <t xml:space="preserve">LAVATORIO LOUCA BRANCA COM COLUNA *44 X 35,5* CM</t>
  </si>
  <si>
    <t xml:space="preserve">LAVATORIO LOUCA BRANCA COM COLUNA *54 X 44* CM</t>
  </si>
  <si>
    <t xml:space="preserve">LAVATORIO LOUCA BRANCA SUSPENSO *40 X 30* CM</t>
  </si>
  <si>
    <t xml:space="preserve">LAVATORIO LOUCA COR COM COLUNA *54 X 44* CM</t>
  </si>
  <si>
    <t xml:space="preserve">LAVATORIO LOUCA COR SUSPENSO *40 X 30* CM</t>
  </si>
  <si>
    <t xml:space="preserve">LAVATORIO/CUBA DE EMBUTIR OVAL LOUCA BRANCA SEM LADRAO *50 X 35* CM</t>
  </si>
  <si>
    <t xml:space="preserve">LAVATORIO/CUBA DE EMBUTIR OVAL LOUCA COR SEM LADRAO *50 X 35* CM</t>
  </si>
  <si>
    <t xml:space="preserve">LAVATORIO/CUBA DE SOBREPOR OVAL PEQUENA LOUCA BRANCA SEM LADRAO *31 X 44*</t>
  </si>
  <si>
    <t xml:space="preserve">LAVATORIO/CUBA DE SOBREPOR RETANGULAR LOUCA BRANCA COM LADRAO *52 X 45* CM</t>
  </si>
  <si>
    <t xml:space="preserve">LAVATORIO/CUBA DE SOBREPOR RETANGULAR LOUCA COR COM LADRAO *52 X 45* CM</t>
  </si>
  <si>
    <t xml:space="preserve">LEITURISTA OU CADASTRISTA DE REDES DE AGUA E ESGOTO</t>
  </si>
  <si>
    <t xml:space="preserve">LEITURISTA OU CADASTRISTA DE REDES DE AGUA E ESGOTO (MENSALISTA)</t>
  </si>
  <si>
    <t xml:space="preserve">LETRA ACO INOX (AISI 304), CHAPA NUM. 22, RECORTADO, H= 20 CM (SEM RELEVO)</t>
  </si>
  <si>
    <t xml:space="preserve">LEVANTADOR DE JANELA GUILHOTINA, EM LATAO CROMADO</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</si>
  <si>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</si>
  <si>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</si>
  <si>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</si>
  <si>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</si>
  <si>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LIQUIDO PARA BRILHO PAREDES INTERNAS</t>
  </si>
  <si>
    <t xml:space="preserve">LIXA D'AGUA EM FOLHA, GRAO 100</t>
  </si>
  <si>
    <t xml:space="preserve">LIXADEIRA ELETRICA ANGULAR PARA CONCRETO, POTENCIA 1.400 W, PRATO DIAMANTADO DE 5''</t>
  </si>
  <si>
    <t xml:space="preserve">LIXEIRA DUPLA, COM CAPACIDADE VOLUMETRICA DE 60L*, FABRICADA EM TUBO DE ACO CARBONO, CESTOS EM CHAPA DE ACO E PINTURA NO PROCESSO ELETROSTATICO - PARA ACADEMIA AO AR LIVRE / ACADEMIA DA TERCEIRA IDADE - ATI</t>
  </si>
  <si>
    <t xml:space="preserve">LOCACAO DE ANDAIME METALICO TIPO FACHADEIRO, LARGURA DE 1,20 M, ALTURA POR PECA DE 2,0 M, INCLUINDO SAPATAS E ITENS NECESSARIOS A INSTALACAO</t>
  </si>
  <si>
    <t xml:space="preserve">M2XMES</t>
  </si>
  <si>
    <t xml:space="preserve">MXMES </t>
  </si>
  <si>
    <t xml:space="preserve">LOCACAO DE ANDAIME SUSPENSO OU BALANCIM MANUAL, CAPACIDADE DE CARGA TOTAL DE APROXIMADAMENTE 250 KG/M2, PLATAFORMA DE 1,50 M X 0,80 M (C X L), CABO DE 45 M</t>
  </si>
  <si>
    <t xml:space="preserve">LOCACAO DE APRUMADOR METALICO DE PILAR, COM ALTURA E ANGULO REGULAVEIS, EXTENSAO DE *1,50* A *2,80* M</t>
  </si>
  <si>
    <t xml:space="preserve">LOCACAO DE BARRA DE ANCORAGEM DE 0,80 A 1,20 M DE EXTENSAO, COM ROSCA DE 5/8", INCLUINDO PORCA E FLANGE</t>
  </si>
  <si>
    <t xml:space="preserve">LOCACAO DE BOMBA MANUAL PARA TESTE HIDROSTATICO ATE 30 BAR</t>
  </si>
  <si>
    <t xml:space="preserve">LOCACAO DE BOMBA MANUAL PARA TESTE HIDROSTATICO ATE 60 BAR</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</si>
  <si>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</si>
  <si>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</si>
  <si>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</si>
  <si>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</si>
  <si>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</si>
  <si>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</si>
  <si>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LOCACAO DE CONTAINER 2,30  X  6,00 M, ALT. 2,50 M, COM 1 SANITARIO, PARA ESCRITORIO, COMPLETO, SEM DIVISORIAS INTERNAS</t>
  </si>
  <si>
    <t xml:space="preserve">LOCACAO DE CONTAINER 2,30  X  6,00 M, ALT. 2,50 M, PARA ESCRITORIO, SEM DIVISORIAS INTERNAS E SEM SANITARIO</t>
  </si>
  <si>
    <t xml:space="preserve">LOCACAO DE CONTAINER 2,30 X 4,30 M, ALT. 2,50 M, P/ SANITARIO, C/ 5 BACIAS, 1 LAVATORIO E 4 MICTORIOS</t>
  </si>
  <si>
    <t xml:space="preserve">LOCACAO DE CONTAINER 2,30 X 4,30 M, ALT. 2,50 M, PARA SANITARIO, COM 3 BACIAS, 4 CHUVEIROS, 1 LAVATORIO E 1 MICTORIO</t>
  </si>
  <si>
    <t xml:space="preserve">LOCACAO DE CONTAINER 2,30 X 6,00 M, ALT. 2,50 M,  PARA SANITARIO,  COM 4 BACIAS, 8 CHUVEIROS,1 LAVATORIO E 1 MICTORIO</t>
  </si>
  <si>
    <t xml:space="preserve">LOCACAO DE CRUZETA PARA ESCORA METALICA</t>
  </si>
  <si>
    <t xml:space="preserve">LOCACAO DE ELEVADOR DE CARGA A CABO, CABINE SEMI FECHADA *2,0* X *1,5* X *2,0* M, CAPACIDADE DE CARGA 1000 KG, TORRE  *2,38* X *2,21* X 15 M, GUINCHO DE EMBREAGEM, FREIO DE SEGURANCA, LIMITADOR DE VELOCIDADE E CANCELA</t>
  </si>
  <si>
    <t xml:space="preserve">LOCACAO DE ELEVADOR DE CREMALHEIRA CABINE SIMPLES FECHADA 1,5 X 2,5 X 2,35 M (UMA POR TORRE), CAPACIDADE DE CARGA *1200* KG (15 PESSOAS), TORRE DE 24 M (16 MODULOS), 16 PARADAS, FREIO DE SEGURANCA, LIMITADOR DE CARGA</t>
  </si>
  <si>
    <t xml:space="preserve">LOCACAO DE ESCORA METALICA TELESCOPICA, COM ALTURA REGULAVEL DE *1,80* A *3,20* M, COM CAPACIDADE DE CARGA DE NO MINIMO 1000 KGF (10 KN), INCLUSO TRIPE E FORCADO</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</si>
  <si>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</si>
  <si>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</si>
  <si>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</si>
  <si>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ACIMA DE * 20 A 80* KVA, MOTOR DIESEL, REBOCAVEL, ACIONAMENTO MANUAL</t>
  </si>
  <si>
    <t xml:space="preserve">LOCACAO DE GRUPO GERADOR DE *260* KVA, DIESEL REBOCAVEL, ACIONAMENTO MANUAL</t>
  </si>
  <si>
    <t xml:space="preserve">LOCACAO DE GRUPO GERADOR DE *400* KVA, DIESEL REBOCAVEL, ACIONAMENTO MANUAL</t>
  </si>
  <si>
    <t xml:space="preserve">LOCACAO DE GRUPO GERADOR DE *550* KVA, DIESEL REBOCAVEL, ACIONAMENTO MANUAL</t>
  </si>
  <si>
    <t xml:space="preserve">LOCACAO DE NIVEL OPTICO, COM PRECISAO DE 0,7 MM, AUMENTO DE 32X</t>
  </si>
  <si>
    <t xml:space="preserve">LOCACAO DE PERFURATRIZ PNEUMATICA DE PESO MEDIO, * 18 * KG, PARA ROCHA</t>
  </si>
  <si>
    <t xml:space="preserve">LOCACAO DE PERFURATRIZ PNEUMATICA DE PESO MEDIO, * 24 * KG, PARA ROCHA</t>
  </si>
  <si>
    <t xml:space="preserve">LOCACAO DE TALHA ELETRICA 3 T, VELOCIDADE  2,1 M / MIN, POTENCIA 1,3 KW</t>
  </si>
  <si>
    <t xml:space="preserve">LOCACAO DE TALHA MANUAL DE CORRENTE, CAPACIDADE DE 2 T COM ELEVACAO DE 3 M</t>
  </si>
  <si>
    <t xml:space="preserve">LOCACAO DE TEODOLITO ELETRONICO, PRECISAO ANGULAR DE 5 A 7 SEGUNDOS, INCLUINDO TRIPE</t>
  </si>
  <si>
    <t xml:space="preserve">LOCACAO DE TORRE METALICA COMPLETA PARA UMA CARGA DE 8 TF (80 KN)  E PE DIREITO DE 6 M, INCLUINDO MODULOS , DIAGONAIS, SAPATAS E FORCADOS</t>
  </si>
  <si>
    <t xml:space="preserve">LOCACAO DE VIGA SANDUICHE METALICA VAZADA PARA TRAVAMENTO DE PILARES, ALTURA DE *8* CM, LARGURA DE *6* CM E EXTENSAO DE 2 M</t>
  </si>
  <si>
    <t xml:space="preserve">LONA PLASTICA PRETA, E= 200 MICRA (COLETADO CAIXA)</t>
  </si>
  <si>
    <t xml:space="preserve">LONA PLASTICA, PRETA, LARGURA  8 M, E= 150 MICRA</t>
  </si>
  <si>
    <t xml:space="preserve">LUMINARIA ABERTA P/ ILUMINACAO PUBLICA, TIPO X-57 PETERCO OU EQUIV</t>
  </si>
  <si>
    <t xml:space="preserve">LUMINARIA ARANDELA TIPO MEIA-LUA COM VIDRO FOSCO *30 X 15* CM, PARA 1 LAMPADA, BASE E27, POTENCIA MAXIMA 40/60 W (NAO INCLUI LAMPADA)</t>
  </si>
  <si>
    <t xml:space="preserve">LUMINARIA DE EMBUTIR EM CHAPA DE ACO PARA 2 LAMPADAS FLUORESCENTES DE 14 W COM REFLETOR E ALETAS EM ALUMINIO, COMPLETA (INCLUI REATOR E LAMPADAS)</t>
  </si>
  <si>
    <t xml:space="preserve">LUMINARIA DE EMBUTIR EM CHAPA DE ACO PARA 4 LAMPADAS FLUORESCENTES DE 14 W *60 X 60 CM* ALETADA (NAO INCLUI REATOR E LAMPADAS)</t>
  </si>
  <si>
    <t xml:space="preserve">LUMINARIA DE EMERGENCIA 30 LEDS, POTENCIA 2 W, BATERIA DE LITIO, AUTONOMIA DE 6 HORAS</t>
  </si>
  <si>
    <t xml:space="preserve">LUMINARIA DE LED PARA ILUMINACAO PUBLICA, DE 98 W  ATE 137 W, INVOLUCRO EM ALUMINIO OU ACO INOX (COLETADO CAIXA)</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</si>
  <si>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</si>
  <si>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</si>
  <si>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*18* W, ALETADA, COMPLETA (LAMPADA E REATOR INCLUSOS)</t>
  </si>
  <si>
    <t xml:space="preserve">LUMINARIA DE SOBREPOR EM CHAPA DE ACO PARA 1 LAMPADA FLUORESCENTE DE *18* W, PERFIL COMERCIAL (NAO INCLUI REATOR E LAMPADA)</t>
  </si>
  <si>
    <t xml:space="preserve">LUMINARIA DE SOBREPOR EM CHAPA DE ACO PARA 1 LAMPADA FLUORESCENTE DE *36* W, ALETADA, COMPLETA (LAMPADA E REATOR INCLUSOS)</t>
  </si>
  <si>
    <t xml:space="preserve">LUMINARIA DE SOBREPOR EM CHAPA DE ACO PARA 1 LAMPADA FLUORESCENTE DE *36* W, PERFIL COMERCIAL (NAO INCLUI REATOR E LAMPADA)</t>
  </si>
  <si>
    <t xml:space="preserve">LUMINARIA DE SOBREPOR EM CHAPA DE ACO PARA 2 LAMPADAS FLUORESCENTES DE *18* W, ALETADA, COMPLETA (LAMPADAS E REATOR INCLUSOS)</t>
  </si>
  <si>
    <t xml:space="preserve">LUMINARIA DE SOBREPOR EM CHAPA DE ACO PARA 2 LAMPADAS FLUORESCENTES DE *18* W, PERFIL COMERCIAL (NAO INCLUI REATOR E LAMPADAS)</t>
  </si>
  <si>
    <t xml:space="preserve">LUMINARIA DE SOBREPOR EM CHAPA DE ACO PARA 2 LAMPADAS FLUORESCENTES DE *36* W, ALETADA, COMPLETA (LAMPADAS E REATOR INCLUSOS)</t>
  </si>
  <si>
    <t xml:space="preserve">LUMINARIA DE SOBREPOR EM CHAPA DE ACO PARA 2 LAMPADAS FLUORESCENTES DE *36* W, PERFIL COMERCIAL (NAO INCLUI REATOR E LAMPADAS)</t>
  </si>
  <si>
    <t xml:space="preserve">LUMINARIA DE TETO PLAFON/PLAFONIER EM PLASTICO COM BASE E27, POTENCIA MAXIMA 60 W (NAO INCLUI LAMPADA)</t>
  </si>
  <si>
    <t xml:space="preserve">LUMINARIA DUPLA P/SINALIZACAO, TIPO WETZEL AS-2/110 OU EQUIV</t>
  </si>
  <si>
    <t xml:space="preserve">LUMINARIA ESMALTADA COR ALUMINIO PETERCO Y.25/1</t>
  </si>
  <si>
    <t xml:space="preserve">LUMINARIA HERMETICA IP-65 PARA 2 DUAS LAMPADAS DE 14/16/18/20 W (NAO INCLUI REATOR E LAMPADAS)</t>
  </si>
  <si>
    <t xml:space="preserve">LUMINARIA HERMETICA IP-65 PARA 2 DUAS LAMPADAS DE 28/32/36/40 W (NAO INCLUI REATOR E LAMPADAS)</t>
  </si>
  <si>
    <t xml:space="preserve">LUMINARIA LED PLAFON REDONDO DE SOBREPOR BIVOLT 12/13 W,  D = *17* CM</t>
  </si>
  <si>
    <t xml:space="preserve">LUMINARIA LED REFLETOR RETANGULAR BIVOLT, LUZ BRANCA, 10 W</t>
  </si>
  <si>
    <t xml:space="preserve">LUMINARIA LED REFLETOR RETANGULAR BIVOLT, LUZ BRANCA, 30 W</t>
  </si>
  <si>
    <t xml:space="preserve">LUMINARIA LED REFLETOR RETANGULAR BIVOLT, LUZ BRANCA, 50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</si>
  <si>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</si>
  <si>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</si>
  <si>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</si>
  <si>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</si>
  <si>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</si>
  <si>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</si>
  <si>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PARA AREA EXTERNA EM ALUMINIO, COM GRADE, PARA 1 LAMPADA, BASE E27, POTENCIA MAXIMA 40/60 W (NAO INCLUI LAMPADA)</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</si>
  <si>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</si>
  <si>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</si>
  <si>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</si>
  <si>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</si>
  <si>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</si>
  <si>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</si>
  <si>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</si>
  <si>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</si>
  <si>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</si>
  <si>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COBRE (REF 600) SEM ANEL DE SOLDA, BOLSA X BOLSA, 104 MM</t>
  </si>
  <si>
    <t xml:space="preserve">LUVA DE COBRE (REF 600) SEM ANEL DE SOLDA, BOLSA X BOLSA, 15 MM</t>
  </si>
  <si>
    <t xml:space="preserve">LUVA DE COBRE (REF 600) SEM ANEL DE SOLDA, BOLSA X BOLSA, 22 MM</t>
  </si>
  <si>
    <t xml:space="preserve">LUVA DE COBRE (REF 600) SEM ANEL DE SOLDA, BOLSA X BOLSA, 28 MM</t>
  </si>
  <si>
    <t xml:space="preserve">LUVA DE COBRE (REF 600) SEM ANEL DE SOLDA, BOLSA X BOLSA, 35 MM</t>
  </si>
  <si>
    <t xml:space="preserve">LUVA DE COBRE (REF 600) SEM ANEL DE SOLDA, BOLSA X BOLSA, 42 MM</t>
  </si>
  <si>
    <t xml:space="preserve">LUVA DE COBRE (REF 600) SEM ANEL DE SOLDA, BOLSA X BOLSA, 54 MM</t>
  </si>
  <si>
    <t xml:space="preserve">LUVA DE COBRE (REF 600) SEM ANEL DE SOLDA, BOLSA X BOLSA, 66 MM</t>
  </si>
  <si>
    <t xml:space="preserve">LUVA DE COBRE (REF 600) SEM ANEL DE SOLDA, BOLSA X BOLSA, 79 MM</t>
  </si>
  <si>
    <t xml:space="preserve">LUVA DE CORRER DEFOFO, PVC, JE, DN 100 MM</t>
  </si>
  <si>
    <t xml:space="preserve">LUVA DE CORRER DEFOFO, PVC, JE, DN 150 MM</t>
  </si>
  <si>
    <t xml:space="preserve">LUVA DE CORRER DEFOFO, PVC, JE, DN 200 MM</t>
  </si>
  <si>
    <t xml:space="preserve">LUVA DE CORRER DEFOFO, PVC, JE, DN 250 MM</t>
  </si>
  <si>
    <t xml:space="preserve">LUVA DE CORRER DEFOFO, PVC, JE, DN 300 MM</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</si>
  <si>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</si>
  <si>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</si>
  <si>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</si>
  <si>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</si>
  <si>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</si>
  <si>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</si>
  <si>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50 MM, PARA AGUA FRIA PREDIAL</t>
  </si>
  <si>
    <t xml:space="preserve">LUVA DE CORRER PARA TUBO SOLDAVEL, PVC, 60 MM, PARA AGUA FRIA PREDIAL</t>
  </si>
  <si>
    <t xml:space="preserve">LUVA DE CORRER PVC, JE, DN 100 MM, PARA REDE COLETORA DE ESGOTO (NBR 10569)</t>
  </si>
  <si>
    <t xml:space="preserve">LUVA DE CORRER PVC, JE, DN 150 MM, PARA REDE COLETORA DE ESGOTO (NBR 10569)</t>
  </si>
  <si>
    <t xml:space="preserve">LUVA DE CORRER PVC, JE, DN 200 MM, PARA REDE COLETORA DE ESGOTO (NBR 10569)</t>
  </si>
  <si>
    <t xml:space="preserve">LUVA DE CORRER PVC, JE, DN 250 MM, PARA REDE COLETORA DE ESGOTO (NBR 10569)</t>
  </si>
  <si>
    <t xml:space="preserve">LUVA DE CORRER PVC, JE, DN 300 MM, PARA REDE COLETORA DE ESGOTO (NBR 10569)</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</si>
  <si>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</si>
  <si>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</si>
  <si>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</si>
  <si>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</si>
  <si>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</si>
  <si>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PBA, JE, DN 100 / DE 110 MM, PARA REDE AGUA (NBR 10351)</t>
  </si>
  <si>
    <t xml:space="preserve">LUVA DE CORRER, PVC PBA, JE, DN 50 / DE 60 MM, PARA REDE AGUA (NBR 10351)</t>
  </si>
  <si>
    <t xml:space="preserve">LUVA DE CORRER, PVC PBA, JE, DN 75 / DE 85 MM, PARA REDE AGUA (NBR 10351)</t>
  </si>
  <si>
    <t xml:space="preserve">LUVA DE CORRER, PVC SERIE REFORCADA - R, 100 MM, PARA ESGOTO PREDIAL</t>
  </si>
  <si>
    <t xml:space="preserve">LUVA DE CORRER, PVC SERIE REFORCADA - R, 150 MM, PARA ESGOTO PREDIAL</t>
  </si>
  <si>
    <t xml:space="preserve">LUVA DE CORRER, PVC SERIE REFORCADA - R, 75 MM, PARA ESGOTO PREDIAL</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</si>
  <si>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</si>
  <si>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</si>
  <si>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</si>
  <si>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</si>
  <si>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</si>
  <si>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</si>
  <si>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1/2"</t>
  </si>
  <si>
    <t xml:space="preserve">LUVA DE FERRO GALVANIZADO, COM ROSCA BSP, DE 1"</t>
  </si>
  <si>
    <t xml:space="preserve">LUVA DE FERRO GALVANIZADO, COM ROSCA BSP, DE 2 1/2"</t>
  </si>
  <si>
    <t xml:space="preserve">LUVA DE FERRO GALVANIZADO, COM ROSCA BSP, DE 2"</t>
  </si>
  <si>
    <t xml:space="preserve">LUVA DE FERRO GALVANIZADO, COM ROSCA BSP, DE 3/4"</t>
  </si>
  <si>
    <t xml:space="preserve">LUVA DE FERRO GALVANIZADO, COM ROSCA BSP, DE 3"</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</si>
  <si>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</si>
  <si>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</si>
  <si>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</si>
  <si>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</si>
  <si>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</si>
  <si>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</si>
  <si>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</si>
  <si>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</si>
  <si>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</si>
  <si>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</si>
  <si>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</si>
  <si>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1/2"</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</si>
  <si>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</si>
  <si>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</si>
  <si>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</si>
  <si>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LUVA DE REDUCAO DE FERRO GALVANIZADO, COM ROSCA BSP, DE 1 1/4" X 1"</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</si>
  <si>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</si>
  <si>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</si>
  <si>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</si>
  <si>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</si>
  <si>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</si>
  <si>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</si>
  <si>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</si>
  <si>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</si>
  <si>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</si>
  <si>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LUVA DE REDUCAO DE FERRO GALVANIZADO, COM ROSCA BSP, DE 3" X 1 1/2"</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</si>
  <si>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</si>
  <si>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</si>
  <si>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</si>
  <si>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</si>
  <si>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</si>
  <si>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3/4 " X 1/2"</t>
  </si>
  <si>
    <t xml:space="preserve">LUVA DE REDUCAO EM ACO CARBONO, COM ENCAIXE PARA SOLDA DN SW, PRESSAO 3.000 LBS, DN 1 1/2" X 1 1/4"</t>
  </si>
  <si>
    <t xml:space="preserve">LUVA DE REDUCAO EM ACO CARBONO, COM ENCAIXE PARA SOLDA DN SW, PRESSAO 3.000 LBS, DN 1 1/4"  X 1"</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</si>
  <si>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</si>
  <si>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</si>
  <si>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</si>
  <si>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</si>
  <si>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PARA TUBO PEX, METALICA, PARA CONEXAO COM ANEL DESLIZANTE, DN 20 X 16 MM</t>
  </si>
  <si>
    <t xml:space="preserve">LUVA DE REDUCAO PARA TUBO PEX, METALICA, PARA CONEXAO COM ANEL DESLIZANTE, DN 25 X 16 MM</t>
  </si>
  <si>
    <t xml:space="preserve">LUVA DE REDUCAO PARA TUBO PEX, METALICA, PARA CONEXAO COM ANEL DESLIZANTE, DN 25 X 20 MM</t>
  </si>
  <si>
    <t xml:space="preserve">LUVA DE REDUCAO PARA TUBO PEX, METALICA, PARA CONEXAO COM ANEL DESLIZANTE, DN 32 X 25 MM</t>
  </si>
  <si>
    <t xml:space="preserve">LUVA DE REDUCAO PARA TUBO PEX, PLASTICA, PARA CONEXAO COM CRIMPAGEM, DN 20 X 16 MM</t>
  </si>
  <si>
    <t xml:space="preserve">LUVA DE REDUCAO PARA TUBO PEX, PLASTICA, PARA CONEXAO COM CRIMPAGEM, DN 25 X 16 MM</t>
  </si>
  <si>
    <t xml:space="preserve">LUVA DE REDUCAO PARA TUBO PEX, PLASTICA, PARA CONEXAO COM CRIMPAGEM, DN 32 X 20 MM</t>
  </si>
  <si>
    <t xml:space="preserve">LUVA DE REDUCAO PARA TUBO PEX, PLASTICA, PARA CONEXAO COM CRIMPAGEM, DN 32 X 25 MM</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</si>
  <si>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</si>
  <si>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</si>
  <si>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</si>
  <si>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</si>
  <si>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</si>
  <si>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</si>
  <si>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REDUCAO, PVC, SOLDAVEL, 50 X 25 MM, PARA AGUA FRIA PREDIAL</t>
  </si>
  <si>
    <t xml:space="preserve">LUVA DE TRANSICAO DE CPVC X PVC, SOLDAVEL, 22 X 25 MM, PARA AGUA QUENTE</t>
  </si>
  <si>
    <t xml:space="preserve">LUVA DE TRANSICAO, CPVC, SOLDAVEL, 42 MM X 1 1/2", PARA AGUA QUENTE</t>
  </si>
  <si>
    <t xml:space="preserve">LUVA DE TRANSICAO, CPVC, SOLDAVEL, 54 MM X 2", PARA AGUA QUENTE PREDIAL</t>
  </si>
  <si>
    <t xml:space="preserve">LUVA DE TRANSICAO, CPVC, 15 MM X 1/2", PARA AGUA QUENTE PREDIAL</t>
  </si>
  <si>
    <t xml:space="preserve">LUVA DE TRANSICAO, CPVC, 22 MM X 1/2", PARA AGUA QUENTE</t>
  </si>
  <si>
    <t xml:space="preserve">LUVA DUPLA, PVC LEVE, DN 150 MM</t>
  </si>
  <si>
    <t xml:space="preserve">LUVA EM ACO CARBONO, SOLDAVEL, PRESSAO 3.000 LBS, DN 1 1/2"</t>
  </si>
  <si>
    <t xml:space="preserve">LUVA EM ACO CARBONO, SOLDAVEL, PRESSAO 3.000 LBS, DN 1 1/4"</t>
  </si>
  <si>
    <t xml:space="preserve">LUVA EM ACO CARBONO, SOLDAVEL, PRESSAO 3.000 LBS, DN 1/2"</t>
  </si>
  <si>
    <t xml:space="preserve">LUVA EM ACO CARBONO, SOLDAVEL, PRESSAO 3.000 LBS, DN 1"</t>
  </si>
  <si>
    <t xml:space="preserve">LUVA EM ACO CARBONO, SOLDAVEL, PRESSAO 3.000 LBS, DN 2 1/2"</t>
  </si>
  <si>
    <t xml:space="preserve">LUVA EM ACO CARBONO, SOLDAVEL, PRESSAO 3.000 LBS, DN 2"</t>
  </si>
  <si>
    <t xml:space="preserve">LUVA EM ACO CARBONO, SOLDAVEL, PRESSAO 3.000 LBS, DN 3/4"</t>
  </si>
  <si>
    <t xml:space="preserve">LUVA EM ACO CARBONO, SOLDAVEL, PRESSAO 3.000 LBS, DN 3"</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</si>
  <si>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</si>
  <si>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</si>
  <si>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</si>
  <si>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</si>
  <si>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LUVA EM PVC RIGIDO ROSCAVEL, DE 2 1/2", PARA ELETRODUTO</t>
  </si>
  <si>
    <t xml:space="preserve">LUVA EM PVC RIGIDO ROSCAVEL, DE 2", PARA ELETRODUTO</t>
  </si>
  <si>
    <t xml:space="preserve">LUVA EM PVC RIGIDO ROSCAVEL, DE 3/4", PARA ELETRODUTO</t>
  </si>
  <si>
    <t xml:space="preserve">LUVA EM PVC RIGIDO ROSCAVEL, DE 3", PARA ELETRODUTO</t>
  </si>
  <si>
    <t xml:space="preserve">LUVA EM PVC RIGIDO ROSCAVEL, DE 4", PARA ELETRODUTO</t>
  </si>
  <si>
    <t xml:space="preserve">LUVA PARA ELETRODUTO, EM ACO GALVANIZADO ELETROLITICO, DIAMETRO DE 100 MM (4")</t>
  </si>
  <si>
    <t xml:space="preserve">LUVA PARA ELETRODUTO, EM ACO GALVANIZADO ELETROLITICO, DIAMETRO DE 15 MM (1/2")</t>
  </si>
  <si>
    <t xml:space="preserve">LUVA PARA ELETRODUTO, EM ACO GALVANIZADO ELETROLITICO, DIAMETRO DE 20 MM (3/4")</t>
  </si>
  <si>
    <t xml:space="preserve">LUVA PARA ELETRODUTO, EM ACO GALVANIZADO ELETROLITICO, DIAMETRO DE 25 MM (1")</t>
  </si>
  <si>
    <t xml:space="preserve">LUVA PARA ELETRODUTO, EM ACO GALVANIZADO ELETROLITICO, DIAMETRO DE 32 MM (1 1/4")</t>
  </si>
  <si>
    <t xml:space="preserve">LUVA PARA ELETRODUTO, EM ACO GALVANIZADO ELETROLITICO, DIAMETRO DE 40 MM (1 1/2")</t>
  </si>
  <si>
    <t xml:space="preserve">LUVA PARA ELETRODUTO, EM ACO GALVANIZADO ELETROLITICO, DIAMETRO DE 50 MM (2")</t>
  </si>
  <si>
    <t xml:space="preserve">LUVA PARA ELETRODUTO, EM ACO GALVANIZADO ELETROLITICO, DIAMETRO DE 65 MM (2 1/2")</t>
  </si>
  <si>
    <t xml:space="preserve">LUVA PARA ELETRODUTO, EM ACO GALVANIZADO ELETROLITICO, DIAMETRO DE 80 MM (3")</t>
  </si>
  <si>
    <t xml:space="preserve">LUVA PARA TUBO PEX, METALICO, PARA CONEXAO COM ANEL DESLIZANTE, DN 16 MM</t>
  </si>
  <si>
    <t xml:space="preserve">LUVA PARA TUBO PEX, METALICO, PARA CONEXAO COM ANEL DESLIZANTE, DN 20 MM</t>
  </si>
  <si>
    <t xml:space="preserve">LUVA PARA TUBO PEX, METALICO, PARA CONEXAO COM ANEL DESLIZANTE, DN 25 MM</t>
  </si>
  <si>
    <t xml:space="preserve">LUVA PARA TUBO PEX, METALICO, PARA CONEXAO COM ANEL DESLIZANTE, DN 32 MM</t>
  </si>
  <si>
    <t xml:space="preserve">LUVA PARA TUBO PEX, PLASTICA, PARA CONEXAO COM CRIMPAGEM, DN 16 MM</t>
  </si>
  <si>
    <t xml:space="preserve">LUVA PARA TUBO PEX, PLASTICA, PARA CONEXAO COM CRIMPAGEM, DN 20 MM</t>
  </si>
  <si>
    <t xml:space="preserve">LUVA PARA TUBO PEX, PLASTICA, PARA CONEXAO COM CRIMPAGEM, DN 25 MM</t>
  </si>
  <si>
    <t xml:space="preserve">LUVA PARA TUBO PEX, PLASTICA, PARA CONEXAO COM CRIMPAGEM, DN 32 MM</t>
  </si>
  <si>
    <t xml:space="preserve">LUVA PASSANTE DE COBRE (REF 601) SEM ANEL DE SOLDA, BOLSA 15 MM</t>
  </si>
  <si>
    <t xml:space="preserve">LUVA PASSANTE DE COBRE (REF 601) SEM ANEL DE SOLDA, BOLSA 22 MM</t>
  </si>
  <si>
    <t xml:space="preserve">LUVA PASSANTE DE COBRE (REF 601) SEM ANEL DE SOLDA, BOLSA 28 MM</t>
  </si>
  <si>
    <t xml:space="preserve">LUVA PASSANTE DE COBRE (REF 601) SEM ANEL DE SOLDA, BOLSA 35 MM</t>
  </si>
  <si>
    <t xml:space="preserve">LUVA PASSANTE DE COBRE (REF 601) SEM ANEL DE SOLDA, BOLSA 42 MM</t>
  </si>
  <si>
    <t xml:space="preserve">LUVA PASSANTE DE COBRE (REF 601) SEM ANEL DE SOLDA, BOLSA 54 MM</t>
  </si>
  <si>
    <t xml:space="preserve">LUVA PASSANTE DE COBRE (REF 601) SEM ANEL DE SOLDA, BOLSA 66 MM</t>
  </si>
  <si>
    <t xml:space="preserve">LUVA PPR, SOLDAVEL, DN 110 MM, PARA AGUA QUENTE PREDIAL</t>
  </si>
  <si>
    <t xml:space="preserve">LUVA PPR, SOLDAVEL, DN 20 MM, PARA AGUA QUENTE PREDIAL</t>
  </si>
  <si>
    <t xml:space="preserve">LUVA PPR, SOLDAVEL, DN 25 MM, PARA AGUA QUENTE PREDIAL</t>
  </si>
  <si>
    <t xml:space="preserve">LUVA PPR, SOLDAVEL, DN 32 MM, PARA AGUA QUENTE PREDIAL</t>
  </si>
  <si>
    <t xml:space="preserve">LUVA PPR, SOLDAVEL, DN 40 MM, PARA AGUA QUENTE PREDIAL</t>
  </si>
  <si>
    <t xml:space="preserve">LUVA PPR, SOLDAVEL, DN 50 MM, PARA AGUA QUENTE PREDIAL</t>
  </si>
  <si>
    <t xml:space="preserve">LUVA PPR, SOLDAVEL, DN 63 MM, PARA AGUA QUENTE PREDIAL</t>
  </si>
  <si>
    <t xml:space="preserve">LUVA PPR, SOLDAVEL, DN 75 MM, PARA AGUA QUENTE PREDIAL</t>
  </si>
  <si>
    <t xml:space="preserve">LUVA PPR, SOLDAVEL, DN 90 MM, PARA AGUA QUENTE PREDIAL</t>
  </si>
  <si>
    <t xml:space="preserve">LUVA PVC SOLDAVEL, 110 MM, PARA AGUA FRIA PREDIAL</t>
  </si>
  <si>
    <t xml:space="preserve">LUVA PVC SOLDAVEL, 20 MM, PARA AGUA FRIA PREDIAL</t>
  </si>
  <si>
    <t xml:space="preserve">LUVA PVC SOLDAVEL, 25 MM, PARA AGUA FRIA PREDIAL</t>
  </si>
  <si>
    <t xml:space="preserve">LUVA PVC SOLDAVEL, 32 MM, PARA AGUA FRIA PREDIAL</t>
  </si>
  <si>
    <t xml:space="preserve">LUVA PVC SOLDAVEL, 40 MM, PARA AGUA FRIA PREDIAL</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</si>
  <si>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</si>
  <si>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</si>
  <si>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</si>
  <si>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</si>
  <si>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LUVA PVC, ROSCAVEL,  2 1/2",  AGUA FRIA PREDIAL</t>
  </si>
  <si>
    <t xml:space="preserve">LUVA PVC, ROSCAVEL, 1 1/2",  AGUA FRIA PREDIAL</t>
  </si>
  <si>
    <t xml:space="preserve">LUVA PVC, ROSCAVEL, 1 1/4", AGUA FRIA PREDIAL</t>
  </si>
  <si>
    <t xml:space="preserve">LUVA PVC, ROSCAVEL, 2",  AGUA FRIA PREDIAL</t>
  </si>
  <si>
    <t xml:space="preserve">LUVA PVC, ROSCAVEL, 3", AGUA FRIA PREDIAL</t>
  </si>
  <si>
    <t xml:space="preserve">LUVA ROSCAVEL, PVC, 1/2", AGUA FRIA PREDIAL</t>
  </si>
  <si>
    <t xml:space="preserve">LUVA ROSCAVEL, PVC, 1", AGUA FRIA PREDIAL</t>
  </si>
  <si>
    <t xml:space="preserve">LUVA ROSCAVEL, PVC, 3/4", AGUA FRIA PREDIAL</t>
  </si>
  <si>
    <t xml:space="preserve">LUVA SIMPLES, PVC PBA, JE, DN 100 / DE 110 MM, PARA REDE AGUA (NBR 10351)</t>
  </si>
  <si>
    <t xml:space="preserve">LUVA SIMPLES, PVC PBA, JE, DN 50 / DE 60 MM, PARA REDE AGUA (NBR 10351)</t>
  </si>
  <si>
    <t xml:space="preserve">LUVA SIMPLES, PVC PBA, JE, DN 75 / DE 85 MM, PARA REDE AGUA (NBR 10351)</t>
  </si>
  <si>
    <t xml:space="preserve">LUVA SIMPLES, PVC SERIE REFORCADA - R, 100 MM, PARA ESGOTO PREDIAL</t>
  </si>
  <si>
    <t xml:space="preserve">LUVA SIMPLES, PVC SERIE REFORCADA - R, 150 MM, PARA ESGOTO PREDIAL</t>
  </si>
  <si>
    <t xml:space="preserve">LUVA SIMPLES, PVC SERIE REFORCADA - R, 40 MM, PARA ESGOTO PREDIAL</t>
  </si>
  <si>
    <t xml:space="preserve">LUVA SIMPLES, PVC SERIE REFORCADA - R, 50 MM, PARA ESGOTO PREDIAL</t>
  </si>
  <si>
    <t xml:space="preserve">LUVA SIMPLES, PVC SERIE REFORCADA - R, 75 MM, PARA ESGOTO PREDIAL</t>
  </si>
  <si>
    <t xml:space="preserve">LUVA SIMPLES, PVC, SOLDAVEL, DN 100 MM, SERIE NORMAL, PARA ESGOTO PREDIAL</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</si>
  <si>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</si>
  <si>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</si>
  <si>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</si>
  <si>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</si>
  <si>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</si>
  <si>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</si>
  <si>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</si>
  <si>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</si>
  <si>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</si>
  <si>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</si>
  <si>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</si>
  <si>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</si>
  <si>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</si>
  <si>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</si>
  <si>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400 MM, PARA ELETROFUSAO</t>
  </si>
  <si>
    <t xml:space="preserve">LUVA, PEAD PE 100,  DE 63 MM, PARA ELETROFUSAO</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</si>
  <si>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</si>
  <si>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</si>
  <si>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</si>
  <si>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</si>
  <si>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MACANETA ALAVANCA, RETA OU CURVA, MACICA, CROMADA, COMPRIMENTO DE 10 A 16 CM, ACABAMENTO PADRAO MEDIO - SOMENTE MACANETAS</t>
  </si>
  <si>
    <t xml:space="preserve">MACANETA ALAVANCA, RETA SIMPLES / OCA, CROMADA, COMPRIMENTO DE 10 A 16 CM, ACABAMENTO PADRAO POPULAR - SOMENTE MACANETAS</t>
  </si>
  <si>
    <t xml:space="preserve">MACANETA TIPO BOLA, CROMADA,  DIAMETRO APROXIMADO DE *2 1/2*", (SOMENTE MACANETAS)</t>
  </si>
  <si>
    <t xml:space="preserve">MACARICO DE SOLDA 201 PARA EXTENSAO GLP OU ACETILENO</t>
  </si>
  <si>
    <t xml:space="preserve">MACARIQUEIRO</t>
  </si>
  <si>
    <t xml:space="preserve">MACARIQUEIRO (MENSALISTA)</t>
  </si>
  <si>
    <t xml:space="preserve">MADEIRA ROLICA SEM TRATAMENTO, EUCALIPTO OU EQUIVALENTE DA REGIAO, H = 3 M, D = 12 A 15 CM (PARA ESCORAMENTO)</t>
  </si>
  <si>
    <t xml:space="preserve">MADEIRA ROLICA SEM TRATAMENTO, EUCALIPTO OU EQUIVALENTE DA REGIAO, H = 3 M, D = 16 A 19 CM (PARA ESCORAMENTO)</t>
  </si>
  <si>
    <t xml:space="preserve">MADEIRA ROLICA SEM TRATAMENTO, EUCALIPTO OU EQUIVALENTE DA REGIAO, H = 3 M, D = 20 A 24 CM (PARA ESCORAMENTO)</t>
  </si>
  <si>
    <t xml:space="preserve">MADEIRA ROLICA SEM TRATAMENTO, EUCALIPTO OU EQUIVALENTE DA REGIAO, H = 3 M, D = 8 A 11 CM (PARA ESCORAMENTO)</t>
  </si>
  <si>
    <t xml:space="preserve">MADEIRA ROLICA SEM TRATAMENTO, EUCALIPTO OU EQUIVALENTE DA REGIAO, H = 6 M, D = 12 A 15 CM (PARA ESCORAMENTO)</t>
  </si>
  <si>
    <t xml:space="preserve">MADEIRA ROLICA SEM TRATAMENTO, EUCALIPTO OU EQUIVALENTE DA REGIAO, H = 6 M, D = 8 A 11 CM (PARA ESCORAMENTO)</t>
  </si>
  <si>
    <t xml:space="preserve">MADEIRA ROLICA TRATADA, EUCALIPTO OU EQUIVALENTE DA REGIAO, H = 12 M, D = 20 A 24 CM (PARA POSTE)</t>
  </si>
  <si>
    <t xml:space="preserve">MADEIRA ROLICA TRATADA, EUCALIPTO OU EQUIVALENTE DA REGIAO, H = 2,2 M, D = 8 A 11 CM (PARA CERCA)</t>
  </si>
  <si>
    <t xml:space="preserve">MADEIRA ROLICA TRATADA, EUCALIPTO OU EQUIVALENTE DA REGIAO, H = 2,20 M, D = 16 A 19 CM (PARA CERCA)</t>
  </si>
  <si>
    <t xml:space="preserve">MADEIRA ROLICA TRATADA, EUCALIPTO OU EQUIVALENTE DA REGIAO, H = 3 M, D = 12 A 15 CM</t>
  </si>
  <si>
    <t xml:space="preserve">MADEIRA ROLICA TRATADA, EUCALIPTO OU EQUIVALENTE DA REGIAO, H = 3 M, D = 4 A 7 CM (PARA CAIBRO)</t>
  </si>
  <si>
    <t xml:space="preserve">MADEIRA ROLICA TRATADA, EUCALIPTO OU EQUIVALENTE DA REGIAO, H = 6 M, D = 16 A 19 CM</t>
  </si>
  <si>
    <t xml:space="preserve">MADEIRA ROLICA TRATADA, EUCALIPTO OU EQUIVALENTE DA REGIAO, H = 6,5 M, D = 25 A 29 CM</t>
  </si>
  <si>
    <t xml:space="preserve">MADEIRA ROLICA TRATADA, EUCALIPTO OU EQUIVALENTE DA REGIAO, H = 6,5 M, D = 30 A 34 CM</t>
  </si>
  <si>
    <t xml:space="preserve">MADEIRA SERRADA NAO APARELHADA DE PINUS, MISTA OU EQUIVALENTE DA REGIAO</t>
  </si>
  <si>
    <t xml:space="preserve">MANGOTE DE SEGURANCA EM RASPA DE COURO</t>
  </si>
  <si>
    <t xml:space="preserve">MANGUEIRA CRISTAL PARA NIVEL, LISA, PVC TRANSPARENTE, 3/8" X1,5 MM</t>
  </si>
  <si>
    <t xml:space="preserve">MANGUEIRA CRISTAL PARA NIVEL, LISA, PVC TRANSPARENTE, 5/16" X1 MM</t>
  </si>
  <si>
    <t xml:space="preserve">MANGUEIRA CRISTAL TRANCADA, PVC COM REFORCO, COM PRESSAO DE TRABALHO (PT) 250 LBS/POL2, DE 3/4" X *2,8* MM</t>
  </si>
  <si>
    <t xml:space="preserve">MANGUEIRA CRISTAL TRANCADA, PVC COM REFORCO, PRESSAO DE TRABALHO (PT) 250 LBS/POL2, DE 1" X *3,4*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</si>
  <si>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</si>
  <si>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</si>
  <si>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</si>
  <si>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</si>
  <si>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</si>
  <si>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</si>
  <si>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</si>
  <si>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</si>
  <si>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</si>
  <si>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</si>
  <si>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</si>
  <si>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</si>
  <si>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15 M, TECIDO EM FIO DE POLIESTER E TUBO INTERNO EM BORRACHA SINTETICA, COM UNIOES ENGATE RAPIDO</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</si>
  <si>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</si>
  <si>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</si>
  <si>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</si>
  <si>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MANGUEIRA DE PVC FLEXIVEL,TIPO FLAT/ACHATADA, COR LARANJA, D = 1 1/2" (40 MM), PARA CONDUCAO DE AGUA, SERVICOS LEVES E MEDIOS</t>
  </si>
  <si>
    <t xml:space="preserve">MANGUEIRA PARA GAS - GLP, DIAMETRO DE 3/8", COMPRIMENTO DE 1M</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</si>
  <si>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</si>
  <si>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</si>
  <si>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*63* MM, CONEXAO DE 1/4"</t>
  </si>
  <si>
    <t xml:space="preserve">MANOMETRO COM CAIXA EM ACO PINTADO, ESCALA *10* KGF/CM2 (*10* BAR), DIAMETRO NOMINAL DE 100 MM, CONEXAO DE 1/2"</t>
  </si>
  <si>
    <t xml:space="preserve">MANTA ALUMINIZADA NAS DUAS FACES, PARA SUBCOBERTURA,  E = *2* MM</t>
  </si>
  <si>
    <t xml:space="preserve">MANTA ALUMINIZADA 1 FACE PARA SUBCOBERTURA, E = *1* MM</t>
  </si>
  <si>
    <t xml:space="preserve">MANTA ANTIRRUIDO DE POLIESTER (PET) PARA CONTRAPISO E = *8* MM</t>
  </si>
  <si>
    <t xml:space="preserve">MANTA ASFALTICA ELASTOMERICA EM POLIESTER ALUMINIZADA 3 MM, TIPO III, CLASSE B (NBR 9952)</t>
  </si>
  <si>
    <t xml:space="preserve">MANTA ASFALTICA ELASTOMERICA EM POLIESTER 3 MM, TIPO III, CLASSE B, ACABAMENTO PP (NBR 9952)</t>
  </si>
  <si>
    <t xml:space="preserve">MANTA ASFALTICA ELASTOMERICA EM POLIESTER 4 MM, TIPO III, CLASSE B, ACABAMENTO PP (NBR 9952)</t>
  </si>
  <si>
    <t xml:space="preserve">MANTA ASFALTICA ELASTOMERICA EM POLIESTER 5 MM, TIPO III, CLASSE B, ACABAMENTO PP (NBR 9952)</t>
  </si>
  <si>
    <t xml:space="preserve">MANTA ASFALTICA ELASTOMERICA TIPO GLASS 3 MM, TIPO II, CLASSE C, ACABAMENTO PP (NBR 9952)</t>
  </si>
  <si>
    <t xml:space="preserve">MANTA DE BORRACHA ANTIRRUIDO 5 MM</t>
  </si>
  <si>
    <t xml:space="preserve">MANTA DE POLIETILENO EXPANDIDO (PEBD) ANTICHAMAS, E = 8 MM</t>
  </si>
  <si>
    <t xml:space="preserve">MANTA DE POLIETILENO EXPANDIDO (PEBD), E = 5 MM</t>
  </si>
  <si>
    <t xml:space="preserve">MANTA DE POLIETILENO EXPANDIDO, COM 1 FACE METALIZADA PARA SUBCOBERTURA,  E = *5* MM</t>
  </si>
  <si>
    <t xml:space="preserve">MANTA GEOTEXTIL TECIDO DE LAMINETES DE POLIPROPILENO, RESISTENCIA A TRACAO = *25* KN/M</t>
  </si>
  <si>
    <t xml:space="preserve">MANTA LIQUIDA DE BASE ASFALTICA MODIFICADA COM A ADICAO DE ELASTOMEROS DILUIDOS EM SOLVENTE ORGANICO, APLICACAO A FRIO (MEMBRANA IMPERMEABILIZANTE ASFASTICA)</t>
  </si>
  <si>
    <t xml:space="preserve">MANTA TERMOPLASTICA, PEAD, GEOMEMBRANA LISA, E = 0,50 MM ( NBR 15352)</t>
  </si>
  <si>
    <t xml:space="preserve">MANTA TERMOPLASTICA, PEAD, GEOMEMBRANA LISA, E = 0,75 MM ( NBR 15352)</t>
  </si>
  <si>
    <t xml:space="preserve">MANTA TERMOPLASTICA, PEAD, GEOMEMBRANA LISA, E = 0,80 MM ( NBR 15352)</t>
  </si>
  <si>
    <t xml:space="preserve">MANTA TERMOPLASTICA, PEAD, GEOMEMBRANA LISA, E = 1,00 MM ( NBR 15352)</t>
  </si>
  <si>
    <t xml:space="preserve">MANTA TERMOPLASTICA, PEAD, GEOMEMBRANA LISA, E = 1,50 MM ( NBR 15352)</t>
  </si>
  <si>
    <t xml:space="preserve">MANTA TERMOPLASTICA, PEAD, GEOMEMBRANA LISA, E = 2,00 MM ( NBR 15352)</t>
  </si>
  <si>
    <t xml:space="preserve">MANTA TERMOPLASTICA, PEAD, GEOMEMBRANA LISA, E = 2,50 MM ( NBR 15352)</t>
  </si>
  <si>
    <t xml:space="preserve">MANTA TERMOPLASTICA, PEAD, GEOMEMBRANA TEXTURIZADA EM AMBAS AS FACES, E = 0,50 MM (NBR 15352)</t>
  </si>
  <si>
    <t xml:space="preserve">MANTA TERMOPLASTICA, PEAD, GEOMEMBRANA TEXTURIZADA EM AMBAS AS FACES, E = 0,75 MM (NBR 15352)</t>
  </si>
  <si>
    <t xml:space="preserve">MANTA TERMOPLASTICA, PEAD, GEOMEMBRANA TEXTURIZADA EM AMBAS AS FACES, E = 0,80 MM (NBR 15352)</t>
  </si>
  <si>
    <t xml:space="preserve">MANTA TERMOPLASTICA, PEAD, GEOMEMBRANA TEXTURIZADA EM AMBAS AS FACES, E = 1,00 MM (NBR 15352)</t>
  </si>
  <si>
    <t xml:space="preserve">MANTA TERMOPLASTICA, PEAD, GEOMEMBRANA TEXTURIZADA EM AMBAS AS FACES, E = 1,50 MM (NBR 15352)</t>
  </si>
  <si>
    <t xml:space="preserve">MANTA TERMOPLASTICA, PEAD, GEOMEMBRANA TEXTURIZADA EM AMBAS AS FACES, E = 2,00 MM (NBR 15352)</t>
  </si>
  <si>
    <t xml:space="preserve">MANTA TERMOPLASTICA, PEAD, GEOMEMBRANA TEXTURIZADA EM AMBAS AS FACES, E = 2,50 MM (NBR 15352)</t>
  </si>
  <si>
    <t xml:space="preserve">MAQUINA DEMARCADORA DE FAIXA DE TRAFEGO A FRIO, AUTOPROPELIDA, MOTOR DIESEL 38 HP</t>
  </si>
  <si>
    <t xml:space="preserve">MAQUINA EXTRUSORA DE CONCRETO PARA GUIAS E SARJETAS, COM MOTOR A DIESEL DE 14 CV</t>
  </si>
  <si>
    <t xml:space="preserve">MAQUINA MANUAL TIPO PRENSA PARA PRODUCAO DE BLOCOS E PAVIMENTOS DE CONCRETO, COM MOTOR ELETRICO TRIFASICO PARA VIBRACAO, POTENCIA TOTAL INSTALADA DE 1,5 KW</t>
  </si>
  <si>
    <t xml:space="preserve">MAQUINA PARA CORTE COM DISCO ABRASIVO DE DIAMETRO DE 18'' (450 MM), COM MOTOR ELETRICO TRIFASICO DE 10 CV</t>
  </si>
  <si>
    <t xml:space="preserve">MAQUINA TIPO PRENSA HIDRAULICA, PARA FABRICACAO DE TUBOS DE CONCRETO PARA AGUAS PLUVIAIS, DN 200 A DN 600 MM X 1000 MM DE COMPRIMENTO, COM MOTOR PRINCIPAL DE 20 CV</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</si>
  <si>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t>
  </si>
  <si>
    <t xml:space="preserve">MARCENEIRO</t>
  </si>
  <si>
    <t xml:space="preserve">MARCENEIRO (MENSALISTA)</t>
  </si>
  <si>
    <t xml:space="preserve">MARMORISTA / GRANITEIRO (MENSALISTA)</t>
  </si>
  <si>
    <t xml:space="preserve">MARTELO DE SOLDADOR/PICADOR DE SOLDA</t>
  </si>
  <si>
    <t xml:space="preserve">MARTELO DEMOLIDOR ELETRICO, COM POTENCIA DE 2.000 W, FREQUENCIA DE 1.000 IMPACTOS POR MINUTO, FORÇA DE IMPACTO ENTRE 60 E 65 J, PESO DE 30 KG</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</si>
  <si>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</si>
  <si>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</si>
  <si>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</si>
  <si>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DEMOLIDOR PNEUMATICO MANUAL, PESO  DE 28 KG, COM SILENCIADOR</t>
  </si>
  <si>
    <t xml:space="preserve">MARTELO PERFURADOR PNEUMATICO MANUAL, DE SUPERFICIE, COM AVANCO DE COLUNA, PESO DE 22 KG</t>
  </si>
  <si>
    <t xml:space="preserve">MARTELO PERFURADOR PNEUMATICO MANUAL, HASTE 25 X 75 MM, 21 KG</t>
  </si>
  <si>
    <t xml:space="preserve">MARTELO PERFURADOR PNEUMATICO MANUAL, PESO DE 25 KG, COM SILENCIADOR</t>
  </si>
  <si>
    <t xml:space="preserve">MASCARA DE SEGURANCA PARA SOLDA COM ESCUDO DE CELERON E CARNEIRA DE PLASTICO COM REGULAGEM</t>
  </si>
  <si>
    <t xml:space="preserve">MASSA A OLEO PARA MADEIRA</t>
  </si>
  <si>
    <t xml:space="preserve">MASSA ACRILICA</t>
  </si>
  <si>
    <t xml:space="preserve">MASSA ACRILICA PARA PAREDES INTERIOR/EXTERIOR</t>
  </si>
  <si>
    <t xml:space="preserve">MASSA DE REJUNTE PRONTA PARA TRATAMENTO DE JUNTAS DE CHAPA DE GESSO PARA DRYWALL, SEM ADICAO DE AGUA</t>
  </si>
  <si>
    <t xml:space="preserve">MASSA EPOXI BICOMPONENTE (MASSA + CATALIZADOR)</t>
  </si>
  <si>
    <t xml:space="preserve">MASSA EPOXI BICOMPONENTE PARA REPAROS</t>
  </si>
  <si>
    <t xml:space="preserve">MASSA PARA TEXTURA RUSTICA DE BASE ACRILICA, COR BRANCA, USO INTERNO E EXTERNO</t>
  </si>
  <si>
    <t xml:space="preserve">MASSA PARA VIDRO</t>
  </si>
  <si>
    <t xml:space="preserve">MASTRO SIMPLES GALVANIZADO DIAMETRO NOMINAL 2", COMPRIMENTO 3 M</t>
  </si>
  <si>
    <t xml:space="preserve">MATERIAL FILTRANTE (PEDREGULHO) 0,6 A 25,46 MM (POSTO PEDREIRA/FORNECEDOR, SEM FRETE)</t>
  </si>
  <si>
    <t xml:space="preserve">MATERIAL FILTRANTE (PEDREGULHO) 38 A 25,4 MM (POSTO PEDREIRA/FORNECEDOR, SEM FRETE)</t>
  </si>
  <si>
    <t xml:space="preserve">MECANICO DE EQUIPAMENTOS PESADOS</t>
  </si>
  <si>
    <t xml:space="preserve">MECANICO DE EQUIPAMENTOS PESADOS (MENSALISTA)</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</si>
  <si>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</si>
  <si>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</si>
  <si>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</si>
  <si>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</si>
  <si>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MEIA CANALETA CONCRETO ESTRUTURAL 14 X 19 X 19 CM, FBK 14 MPA (NBR 6136)</t>
  </si>
  <si>
    <t xml:space="preserve">MEIA CANALETA CONCRETO ESTRUTURAL 14 X 19 X 19 CM, FBK 4,5 MPA (NBR 6136)</t>
  </si>
  <si>
    <t xml:space="preserve">MEIO BLOCO CONCRETO ESTRUTURAL 14 X 19 X 14 CM, FBK 14 MPA (NBR 6136)</t>
  </si>
  <si>
    <t xml:space="preserve">MEIO BLOCO CONCRETO ESTRUTURAL 14 X 19 X 14 CM, FBK 4,5 MPA (NBR 6136)</t>
  </si>
  <si>
    <t xml:space="preserve">MEIO BLOCO CONCRETO ESTRUTURAL 14 X 19 X 19 CM, FBK 14 MPA (NBR 6136)</t>
  </si>
  <si>
    <t xml:space="preserve">MEIO BLOCO CONCRETO ESTRUTURAL 14 X 19 X 19 CM, FBK 4,5 MPA (NBR 6136)</t>
  </si>
  <si>
    <t xml:space="preserve">MEIO BLOCO CONCRETO ESTRUTURAL 14 X 19 X 34 CM, FBK 14 MPA (NBR 6136)</t>
  </si>
  <si>
    <t xml:space="preserve">MEIO BLOCO ESTRUTURAL CERAMICO 14 X 19 X 14 CM, 4,0 MPA (NBR 15270)</t>
  </si>
  <si>
    <t xml:space="preserve">MEIO BLOCO ESTRUTURAL CERAMICO 14 X 19 X 14 CM, 6,0 MPA (NBR 15270)</t>
  </si>
  <si>
    <t xml:space="preserve">MEIO BLOCO ESTRUTURAL CERAMICO 14 X 19 X 19 CM, 4,0 MPA (NBR 15270)</t>
  </si>
  <si>
    <t xml:space="preserve">MEIO BLOCO ESTRUTURAL CERAMICO 14 X 19 X 19 CM, 6,0 MPA (NBR 15270)</t>
  </si>
  <si>
    <t xml:space="preserve">MEIO BLOCO VEDACAO CONCRETO APARENTE 14 X 19 X 19 CM  (CLASSE C - NBR 6136)</t>
  </si>
  <si>
    <t xml:space="preserve">MEIO BLOCO VEDACAO CONCRETO APARENTE 19 X 19 X 19 CM (CLASSE C - NBR 6136)</t>
  </si>
  <si>
    <t xml:space="preserve">MEIO BLOCO VEDACAO CONCRETO APARENTE 9  X 19 X 19 CM (CLASSE C - NBR 6136)</t>
  </si>
  <si>
    <t xml:space="preserve">MEIO BLOCO VEDACAO CONCRETO 14 X 19 X 19 CM (CLASSE C - NBR 6136)</t>
  </si>
  <si>
    <t xml:space="preserve">MEIO BLOCO VEDACAO CONCRETO 19 X 19 X 19 CM (CLASSE C - NBR 6136)</t>
  </si>
  <si>
    <t xml:space="preserve">MEIO BLOCO VEDACAO CONCRETO 9 X 19 X 19 CM (CLASSE C - NBR 6136)</t>
  </si>
  <si>
    <t xml:space="preserve">MEIO-FIO OU GUIA DE CONCRETO, PRE-MOLDADO, COMP 1 M, *30 X 15* CM (H X L)</t>
  </si>
  <si>
    <t xml:space="preserve">MEIO-FIO OU GUIA DE CONCRETO, PRE-MOLDADO, COMP 1 M, *30 X 15/ 12* CM (H X L1/L2)</t>
  </si>
  <si>
    <t xml:space="preserve">MEIO-FIO OU GUIA DE CONCRETO, PRE-MOLDADO, COMP 80 CM, *45 X 18 /12* CM (H X L1/L2)</t>
  </si>
  <si>
    <t xml:space="preserve">MESA VIBRATORIA COM DIMENSOES DE 2,0 X 1,0 M, COM MOTOR ELETRICO DE 2 POLOS E POTENCIA DE 3 CV</t>
  </si>
  <si>
    <t xml:space="preserve">MESTRE DE OBRAS</t>
  </si>
  <si>
    <t xml:space="preserve">MESTRE DE OBRAS (MENSALISTA)</t>
  </si>
  <si>
    <t xml:space="preserve">METACAULIM DE ALTA REATIVIDADE/CAULIM CALCINADO</t>
  </si>
  <si>
    <t xml:space="preserve">MICRO-TRATOR CORTADOR DE GRAMA COM LARGURA DO CORTE DE 107 CM, COM  2 LAMINAS E DESCARTE LATERAL</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</si>
  <si>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</si>
  <si>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</si>
  <si>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</si>
  <si>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</si>
  <si>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MICTORIO INDIVIDUAL ACO INOX (AISI 304), E = 0,8 MM, DE *50  X 45  X 35* (C X A X P)</t>
  </si>
  <si>
    <t xml:space="preserve">MICTORIO SIFONADO LOUCA BRANCA SEM COMPLEMENTOS</t>
  </si>
  <si>
    <t xml:space="preserve">MICTORIO SIFONADO LOUCA COR SEM COMPLEMENTOS</t>
  </si>
  <si>
    <t xml:space="preserve">MINICARREGADEIRA SOBRE RODAS, POTENCIA LIQUIDA DE *47* HP, CAPACIDADE NOMINAL DE OPERACAO DE *646* KG</t>
  </si>
  <si>
    <t xml:space="preserve">MINICARREGADEIRA SOBRE RODAS, POTENCIA LIQUIDA DE *72* HP, CAPACIDADE NOMINAL DE OPERACAO DE *1200* KG</t>
  </si>
  <si>
    <t xml:space="preserve">MINIESCAVADEIRA SOBRE ESTEIRAS, POTENCIA LIQUIDA DE *30* HP, PESO OPERACIONAL DE *3.500* KG</t>
  </si>
  <si>
    <t xml:space="preserve">MINIESCAVADEIRA SOBRE ESTEIRAS, POTENCIA LIQUIDA DE *42* HP, PESO OPERACIONAL DE *4.500* KG</t>
  </si>
  <si>
    <t xml:space="preserve">MINIESCAVADEIRA SOBRE ESTEIRAS, POTENCIA LIQUIDA DE *42* HP, PESO OPERACIONAL DE *5.300* KG</t>
  </si>
  <si>
    <t xml:space="preserve">MINUTERIA ELETRONICA COLETIVA COM POTENCIA MAXIMA RESISTIVA PARA LAMPADAS FLUORESCENTES DE *300* W ( 110 V ) / *600* W ( 110 V )</t>
  </si>
  <si>
    <t xml:space="preserve">MISTURADOR BASE PARA CHUVEIRO/BANHEIRA, 1/2 " OU 3/4 ", SOLDAVEL OU ROSCAVEL</t>
  </si>
  <si>
    <t xml:space="preserve">MISTURADOR CROMADO DE MESA BICA BAIXA PARA LAVATORIO (REF 1875)</t>
  </si>
  <si>
    <t xml:space="preserve">MISTURADOR CROMADO DE PAREDE PARA LAVATORIO (REF 1178)</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</si>
  <si>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</si>
  <si>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</si>
  <si>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</si>
  <si>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MISTURADOR DE PAREDE CROMADO PARA COZINHA BICA MOVEL COM AREJADOR (REF 1258)</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</si>
  <si>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</si>
  <si>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</si>
  <si>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MONOCOMANDO PARA CHUVEIRO, BASE BRUTA E ACABAMENTO CROMADO</t>
  </si>
  <si>
    <t xml:space="preserve">MOLA AEREA FECHA PORTA, PARA PORTAS COM LARGURA ACIMA DE 110 CM</t>
  </si>
  <si>
    <t xml:space="preserve">MOLA AEREA FECHA PORTA, PARA PORTAS COM LARGURA ATE 110 CM</t>
  </si>
  <si>
    <t xml:space="preserve">MOLA AEREA FECHA PORTA, PARA PORTAS COM LARGURA ATE 95 CM</t>
  </si>
  <si>
    <t xml:space="preserve">MOLA HIDRAULICA DE PISO P/ VIDRO TEMPERADO 10MM</t>
  </si>
  <si>
    <t xml:space="preserve">MONTADOR DE ELETROELETRONICOS</t>
  </si>
  <si>
    <t xml:space="preserve">MONTADOR DE ELETROELETRONICOS (MENSALISTA)</t>
  </si>
  <si>
    <t xml:space="preserve">MONTADOR DE ESTRUTURAS METALICAS (MENSALISTA)</t>
  </si>
  <si>
    <t xml:space="preserve">MONTADOR DE MAQUINAS (MENSALISTA)</t>
  </si>
  <si>
    <t xml:space="preserve">MONTANTE EM BARRA CHATA ACO GALVANIZADO, *65 X 8* MM, ALTURA *1420* MM, PINTURA ELETROSTATICA, COR PRETA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</si>
  <si>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</si>
  <si>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</si>
  <si>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</si>
  <si>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</si>
  <si>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</si>
  <si>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125 HP , PESO BRUTO 13843 KG, LARGURA DA LAMINA DE 3,7 M</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</si>
  <si>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</si>
  <si>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</si>
  <si>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</si>
  <si>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</si>
  <si>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</si>
  <si>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</si>
  <si>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t>
  </si>
  <si>
    <t xml:space="preserve">MOTORISTA DE CAMINHAO (MENSALISTA)</t>
  </si>
  <si>
    <t xml:space="preserve">MOTORISTA DE CAMINHAO-BASCULANTE (MENSALISTA)</t>
  </si>
  <si>
    <t xml:space="preserve">MOTORISTA DE CAMINHAO-CARRETA</t>
  </si>
  <si>
    <t xml:space="preserve">MOTORISTA DE CAMINHAO-CARRETA (MENSALISTA)</t>
  </si>
  <si>
    <t xml:space="preserve">MOTORISTA DE CARRO DE PASSEIO</t>
  </si>
  <si>
    <t xml:space="preserve">MOTORISTA DE CARRO DE PASSEIO (MENSALISTA)</t>
  </si>
  <si>
    <t xml:space="preserve">MOTORISTA DE ONIBUS / MICRO-ONIBUS</t>
  </si>
  <si>
    <t xml:space="preserve">MOTORISTA DE ONIBUS / MICRO-ONIBUS (MENSALISTA)</t>
  </si>
  <si>
    <t xml:space="preserve">MOTORISTA OPERADOR DE CAMINHAO COM MUNCK</t>
  </si>
  <si>
    <t xml:space="preserve">MOTORISTA OPERADOR DE CAMINHAO COM MUNCK (MENSALISTA)</t>
  </si>
  <si>
    <t xml:space="preserve">MOTOSSERRA PORTATIL COM MOTOR A GASOLINA DE *60* CC</t>
  </si>
  <si>
    <t xml:space="preserve">MOURAO CONCRETO CURVO, SECAO "T", H = 2,80 M + CURVA COM 0,45 M, COM FUROS PARA FIOS</t>
  </si>
  <si>
    <t xml:space="preserve">MOURAO DE CONCRETO CURVO,10 X 10 CM, H= *2,60* M + CURVA DE 0,40 M</t>
  </si>
  <si>
    <t xml:space="preserve">MOURAO DE CONCRETO RETO, *10 X 10* CM, H= 2,30 M</t>
  </si>
  <si>
    <t xml:space="preserve">MOURAO DE CONCRETO RETO, TIPO ESTICADOR, *10 X 10* CM, H= 2,50 M</t>
  </si>
  <si>
    <t xml:space="preserve">MOURAO DE CONCRETO RETO, 10 X 10 CM, H= 2,00 M</t>
  </si>
  <si>
    <t xml:space="preserve">MOURAO DE CONCRETO RETO, 10 X 10 CM, H= 3,00 M</t>
  </si>
  <si>
    <t xml:space="preserve">MUDA DE ARBUSTO FLORIFERO, CLUSIA/GARDENIA/MOREIA BRANCA/ AZALEIA OU EQUIVALENTE DA REGIAO, H= *50 A 70* CM</t>
  </si>
  <si>
    <t xml:space="preserve">MUDA DE ARBUSTO, BUXINHO, H= *50* M</t>
  </si>
  <si>
    <t xml:space="preserve">MUDA DE ARBUSTO, PINGO DE OURO/ VIOLETEIRA, H = *10 A 20*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</si>
  <si>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</si>
  <si>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</si>
  <si>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CM</t>
  </si>
  <si>
    <t xml:space="preserve">MUDA DE RASTEIRA/FORRACAO, AMENDOIM RASTEIRO/ONZE HORAS/AZULZINHA/IMPATIENS OU EQUIVALENTE DA REGIAO</t>
  </si>
  <si>
    <t xml:space="preserve">MUFLA TERMINAL PRIMARIA UNIPOLAR USO EXTERNO PARA CABO 25/70MM2 ISOL, 3,6/6KV EM EPR - BORRACHA DE SILICONE</t>
  </si>
  <si>
    <t xml:space="preserve">MUFLA TERMINAL PRIMARIA UNIPOLAR USO INTERNO PARA CABO 25/70MM2 ISOL 6/10KV EM EPR- BORRACHA DE SILICONE</t>
  </si>
  <si>
    <t xml:space="preserve">MUFLA TERMINAL PRIMARIA UNIPOLAR USO INTERNO PARA CABO 35/120MM2 ISOLACAO 15/25KV EM EPR - BORRACHA DE SILICONE</t>
  </si>
  <si>
    <t xml:space="preserve">MUFLA TERMINAL PRIMARIA UNIPOLAR USO INTERNO PARA CABO 35/70MM2 ISOLACAO 8,7/15KV EM EPR - BORRACHA DE SILICONE</t>
  </si>
  <si>
    <t xml:space="preserve">MULTIEXERCITADOR COM SEIS FUNCOES, EM TUBO DE ACO CARBONO, PINTURA NO PROCESSO ELETROSTATICO - EQUIPAMENTO DE GINASTICA PARA ACADEMIA AO AR LIVRE / ACADEMIA DA TERCEIRA IDADE - ATI</t>
  </si>
  <si>
    <t xml:space="preserve">NIPEL PVC, ROSCAVEL, 1 1/2",  AGUA FRIA PREDIAL</t>
  </si>
  <si>
    <t xml:space="preserve">NIPEL PVC, ROSCAVEL, 1 1/4",  AGUA FRIA PREDIAL</t>
  </si>
  <si>
    <t xml:space="preserve">NIPEL PVC, ROSCAVEL, 1/2",  AGUA FRIA PREDIAL</t>
  </si>
  <si>
    <t xml:space="preserve">NIPEL PVC, ROSCAVEL, 1",  AGUA FRIA PREDIAL</t>
  </si>
  <si>
    <t xml:space="preserve">NIPEL PVC, ROSCAVEL, 2",  AGUA FRIA PREDIAL</t>
  </si>
  <si>
    <t xml:space="preserve">NIPEL PVC, ROSCAVEL, 3/4",  AGUA FRIA PREDIAL</t>
  </si>
  <si>
    <t xml:space="preserve">NIPLE DE FERRO GALVANIZADO, COM ROSCA BSP, DE 1 1/2"</t>
  </si>
  <si>
    <t xml:space="preserve">NIPLE DE FERRO GALVANIZADO, COM ROSCA BSP, DE 1 1/4"</t>
  </si>
  <si>
    <t xml:space="preserve">NIPLE DE FERRO GALVANIZADO, COM ROSCA BSP, DE 1/2"</t>
  </si>
  <si>
    <t xml:space="preserve">NIPLE DE FERRO GALVANIZADO, COM ROSCA BSP, DE 1"</t>
  </si>
  <si>
    <t xml:space="preserve">NIPLE DE FERRO GALVANIZADO, COM ROSCA BSP, DE 2 1/2"</t>
  </si>
  <si>
    <t xml:space="preserve">NIPLE DE FERRO GALVANIZADO, COM ROSCA BSP, DE 2"</t>
  </si>
  <si>
    <t xml:space="preserve">NIPLE DE FERRO GALVANIZADO, COM ROSCA BSP, DE 3/4"</t>
  </si>
  <si>
    <t xml:space="preserve">NIPLE DE FERRO GALVANIZADO, COM ROSCA BSP, DE 3"</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</si>
  <si>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</si>
  <si>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</si>
  <si>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</si>
  <si>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</si>
  <si>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</si>
  <si>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</si>
  <si>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</si>
  <si>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NIPLE DE REDUCAO DE FERRO GALVANIZADO, COM ROSCA BSP, DE 1 1/4" X 1"</t>
  </si>
  <si>
    <t xml:space="preserve">NIPLE DE REDUCAO DE FERRO GALVANIZADO, COM ROSCA BSP, DE 1 1/4" X 3/4"</t>
  </si>
  <si>
    <t xml:space="preserve">NIPLE DE REDUCAO DE FERRO GALVANIZADO, COM ROSCA BSP, DE 1/2" X 1/4"</t>
  </si>
  <si>
    <t xml:space="preserve">NIPLE DE REDUCAO DE FERRO GALVANIZADO, COM ROSCA BSP, DE 1" X 1/2"</t>
  </si>
  <si>
    <t xml:space="preserve">NIPLE DE REDUCAO DE FERRO GALVANIZADO, COM ROSCA BSP, DE 1" X 3/4"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</si>
  <si>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</si>
  <si>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</si>
  <si>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</si>
  <si>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</si>
  <si>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</si>
  <si>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</si>
  <si>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NIPLE DE REDUCAO DE FERRO GALVANIZADO, COM ROSCA BSP, DE 3" X 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</si>
  <si>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</si>
  <si>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</si>
  <si>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1/2"</t>
  </si>
  <si>
    <t xml:space="preserve">NIPLE SEXTAVADO EM ACO CARBONO, COM ROSCA BSP, PRESSAO 3.000 LBS, DN 1"</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</si>
  <si>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</si>
  <si>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</si>
  <si>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</si>
  <si>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t>
  </si>
  <si>
    <t xml:space="preserve">NIVELADOR (MENSALISTA)</t>
  </si>
  <si>
    <t xml:space="preserve">NUMERO / ALGARISMO PARA PORTA, TAMANHO *40* MM, EM ZAMAC, (MODELO DE 0 A 9), FIXACAO POR PARAFUSOS</t>
  </si>
  <si>
    <t xml:space="preserve">NUMERO / ALGARISMO PARA RESIDENCIA (FACHADA), TAMANHO *120* MM, EM ZAMAC, (MODELO DE 0 A 9), FIXACAO POR PARAFUSOS</t>
  </si>
  <si>
    <t xml:space="preserve">OCULOS DE SEGURANCA CONTRA IMPACTOS COM LENTE INCOLOR, ARMACAO NYLON, COM PROTECAO UVA E UVB</t>
  </si>
  <si>
    <t xml:space="preserve">OLEO COMBUSTIVEL BPF A GRANEL</t>
  </si>
  <si>
    <t xml:space="preserve">OLEO DE LINHACA</t>
  </si>
  <si>
    <t xml:space="preserve">OLEO LUBRIFICANTE PARA MOTORES DE EQUIPAMENTOS PESADOS (CAMINHOES, TRATORES, RETROS E ETC)</t>
  </si>
  <si>
    <t xml:space="preserve">OLHO MAGICO / VISOR PARA PORTA DE *25 A 46* MM DE ESPESSURA, ANGULO DE VISAO APROXIMADO DE 200 GRAUS, LATAO CROMADO, COM FECHO JANELA</t>
  </si>
  <si>
    <t xml:space="preserve">OPERADOR DE BATE-ESTACAS</t>
  </si>
  <si>
    <t xml:space="preserve">OPERADOR DE BATE-ESTACAS (MENSALISTA)</t>
  </si>
  <si>
    <t xml:space="preserve">OPERADOR DE BETONEIRA (CAMINHAO)</t>
  </si>
  <si>
    <t xml:space="preserve">OPERADOR DE BETONEIRA (CAMINHAO) (MENSALISTA)</t>
  </si>
  <si>
    <t xml:space="preserve">OPERADOR DE BETONEIRA ESTACIONARIA / MISTURADOR (MENSALISTA)</t>
  </si>
  <si>
    <t xml:space="preserve">OPERADOR DE COMPRESSOR DE AR OU COMPRESSORISTA</t>
  </si>
  <si>
    <t xml:space="preserve">OPERADOR DE COMPRESSOR DE AR OU COMPRESSORISTA (MENSALISTA)</t>
  </si>
  <si>
    <t xml:space="preserve">OPERADOR DE DEMARCADORA DE FAIXAS DE TRAFEGO</t>
  </si>
  <si>
    <t xml:space="preserve">OPERADOR DE DEMARCADORA DE FAIXAS DE TRAFEGO (MENSALISTA)</t>
  </si>
  <si>
    <t xml:space="preserve">OPERADOR DE ESCAVADEIRA (MENSALISTA)</t>
  </si>
  <si>
    <t xml:space="preserve">OPERADOR DE GUINCHO OU GUINCHEIRO (MENSALISTA)</t>
  </si>
  <si>
    <t xml:space="preserve">OPERADOR DE GUINDASTE (MENSALISTA)</t>
  </si>
  <si>
    <t xml:space="preserve">OPERADOR DE JATO ABRASIVO OU JATISTA</t>
  </si>
  <si>
    <t xml:space="preserve">OPERADOR DE JATO ABRASIVO OU JATISTA (MENSALISTA)</t>
  </si>
  <si>
    <t xml:space="preserve">OPERADOR DE MAQUINAS E TRATORES DIVERSOS (TERRAPLANAGEM) (MENSALISTA)</t>
  </si>
  <si>
    <t xml:space="preserve">OPERADOR DE MARTELETE OU MARTELETEIRO</t>
  </si>
  <si>
    <t xml:space="preserve">OPERADOR DE MARTELETE OU MARTELETEIRO (MENSALISTA)</t>
  </si>
  <si>
    <t xml:space="preserve">OPERADOR DE MOTO SCRAPER</t>
  </si>
  <si>
    <t xml:space="preserve">OPERADOR DE MOTO SCRAPER (MENSALISTA)</t>
  </si>
  <si>
    <t xml:space="preserve">OPERADOR DE MOTONIVELADORA</t>
  </si>
  <si>
    <t xml:space="preserve">OPERADOR DE MOTONIVELADORA (MENSALISTA)</t>
  </si>
  <si>
    <t xml:space="preserve">OPERADOR DE PA CARREGADEIRA</t>
  </si>
  <si>
    <t xml:space="preserve">OPERADOR DE PA CARREGADEIRA (MENSALISTA)</t>
  </si>
  <si>
    <t xml:space="preserve">OPERADOR DE PAVIMENTADORA</t>
  </si>
  <si>
    <t xml:space="preserve">OPERADOR DE PAVIMENTADORA/MESA VIBROACABADORA (MENSALISTA)</t>
  </si>
  <si>
    <t xml:space="preserve">OPERADOR DE ROLO COMPACTADOR</t>
  </si>
  <si>
    <t xml:space="preserve">OPERADOR DE ROLO COMPACTADOR (MENSALISTA)</t>
  </si>
  <si>
    <t xml:space="preserve">OPERADOR DE TRATOR - EXCLUSIVE AGROPECUARIA</t>
  </si>
  <si>
    <t xml:space="preserve">OPERADOR DE TRATOR - EXCLUSIVE AGROPECUARIA (MENSALISTA)</t>
  </si>
  <si>
    <t xml:space="preserve">OPERADOR DE USINA DE ASFALTO, DE SOLOS OU DE CONCRETO</t>
  </si>
  <si>
    <t xml:space="preserve">OPERADOR DE USINA DE ASFALTO, DE SOLOS OU DE CONCRETO (MENSALISTA)</t>
  </si>
  <si>
    <t xml:space="preserve">OXIGENIO, RECARGA PARA CILINDRO DE CONJUNTO OXICORTE GRANDE</t>
  </si>
  <si>
    <t xml:space="preserve">PA CARREGADEIRA SOBRE RODAS, POTENCIA BRUTA *127* CV, CAPACIDADE DA CACAMBA DE 2,0 A 2,4 M3, PESO OPERACIONAL DE 10330 KG</t>
  </si>
  <si>
    <t xml:space="preserve">PA CARREGADEIRA SOBRE RODAS, POTENCIA LIQUIDA 128 HP, CAPACIDADE DA CACAMBA DE 1,7 A 2,8 M3, PESO OPERACIONAL DE 11632 KG</t>
  </si>
  <si>
    <t xml:space="preserve">PA CARREGADEIRA SOBRE RODAS, POTENCIA LIQUIDA 197 HP, CAPACIDADE DA CACAMBA DE 2,5 A 3,5 M3, PESO OPERACIONAL DE 18338 KG</t>
  </si>
  <si>
    <t xml:space="preserve">PA CARREGADEIRA SOBRE RODAS, POTENCIA LIQUIDA 213 HP, CAPACIDADE DA CACAMBA DE 1,9 A 3,5 M3, PESO OPERACIONAL DE 19234 KG</t>
  </si>
  <si>
    <t xml:space="preserve">PA CARREGADEIRA SOBRE RODAS, POTENCIA 152 HP, CAPACIDADE DA CACAMBA DE 1,53 A 2,30 M3, PESO OPERACIONAL DE 10216 KG</t>
  </si>
  <si>
    <t xml:space="preserve">PA DE LIXO PLASTICA, CABO LONGO</t>
  </si>
  <si>
    <t xml:space="preserve">PAINEL DE LA DE VIDRO SEM REVESTIMENTO PSI 20, E = 25 MM, DE 1200 X 600 MM</t>
  </si>
  <si>
    <t xml:space="preserve">PAINEL DE LA DE VIDRO SEM REVESTIMENTO PSI 20, E = 50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</si>
  <si>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</si>
  <si>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</si>
  <si>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</si>
  <si>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</si>
  <si>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PAINEL ESTRUTURAL PARA LAJE SECA REVESTIDO EM PLACA CIMENTICIA, DE 1,20 X 2,50 M, E = 55 MM</t>
  </si>
  <si>
    <t xml:space="preserve">PAINEL ISOLANTE REVESTIDO EM ACO GALVALUME *0,5* MM COM PRE-PINTURA NAS DUAS FACES, NUCLEO EM POLIURETANO (PUR), E = 40/50 MM, PARA FECHAMENTOS VERTICAIS (INCLUI PARAFUSOS DE FIXACAO)</t>
  </si>
  <si>
    <t xml:space="preserve">PAINEL ISOLANTE REVESTIDO EM ACO GALVALUME *0,5* MM COM PRE-PINTURA NAS DUAS FACES, NUCLEO EM POLIURETANO (PUR), E = 70/80 MM, PARA FECHAMENTOS VERTICAIS (INCLUI PARAFUSOS DE FIXACAO)</t>
  </si>
  <si>
    <t xml:space="preserve">PAPEL KRAFT BETUMADO</t>
  </si>
  <si>
    <t xml:space="preserve">PAPELEIRA DE PAREDE EM METAL CROMADO SEM TAMPA</t>
  </si>
  <si>
    <t xml:space="preserve">PAPELEIRA PLASTICA TIPO DISPENSER PARA PAPEL HIGIENICO ROLAO</t>
  </si>
  <si>
    <t xml:space="preserve">PAR DE TABELAS DE BASQUETE EM COMPENSADO NAVAL DE *1,80 X 1,20* M, COM ARO DE METAL E REDE (SEM SUPORTE DE FIXACAO)</t>
  </si>
  <si>
    <t xml:space="preserve">PARA-RAIOS DE BAIXA TENSAO, TENSAO DE OPERACAO *280* V , CORRENTE MAXIMA *20* KA</t>
  </si>
  <si>
    <t xml:space="preserve">PARA-RAIOS DE DISTRIBUICAO, TENSAO NOMINAL 15 KV, CORRENTE NOMINAL DE DESCARGA 5 KA</t>
  </si>
  <si>
    <t xml:space="preserve">PARA-RAIOS DE DISTRIBUICAO, TENSAO NOMINAL 30 KV, CORRENTE NOMINAL DE DESCARGA 10 KA</t>
  </si>
  <si>
    <t xml:space="preserve">PARAFUSO CABECA TROMBETA E PONTA AGULHA (GN55), COMPRIMENTO 55 MM, EM ACO FOSFATIZADO, PARA FIXAR CHAPA DE GESSO EM PERFIL DRYWALL METALICO MAXIMO 0,7 MM</t>
  </si>
  <si>
    <t xml:space="preserve">PARAFUSO DE ACO TIPO CHUMBADOR PARABOLT, DIAMETRO 1/2", COMPRIMENTO 75 MM</t>
  </si>
  <si>
    <t xml:space="preserve">PARAFUSO DE ACO ZINCADO COM ROSCA SOBERBA, CABECA CHATA E FENDA SIMPLES, DIAMETRO 2,5 MM, COMPRIMENTO * 9,5 * MM</t>
  </si>
  <si>
    <t xml:space="preserve">PARAFUSO DE ACO ZINCADO COM ROSCA SOBERBA, CABECA CHATA E FENDA SIMPLES, DIAMETRO 4,8 MM, COMPRIMENTO 45 MM</t>
  </si>
  <si>
    <t xml:space="preserve">PARAFUSO DE FERRO POLIDO, SEXTAVADO, COM ROSCA INTEIRA, DIAMETRO 5/16", COMPRIMENTO 3/4", COM PORCA E ARRUELA LISA LEVE</t>
  </si>
  <si>
    <t xml:space="preserve">PARAFUSO DE FERRO POLIDO, SEXTAVADO, COM ROSCA PARCIAL, DIAMETRO 5/8", COMPRIMENTO 6", COM PORCA E ARRUELA DE PRESSAO MEDIA</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</si>
  <si>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</si>
  <si>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</si>
  <si>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</si>
  <si>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</si>
  <si>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</si>
  <si>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</si>
  <si>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</si>
  <si>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</si>
  <si>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</si>
  <si>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</si>
  <si>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EM ACO GALVANIZADO, TIPO MAQUINA, SEXTAVADO, SEM PORCA, DIAMETRO 1/2", COMPRIMENTO 2"</t>
  </si>
  <si>
    <t xml:space="preserve">PARAFUSO FRANCES METRICO ZINCADO, DIAMETRO 12 MM, COMPRIMENTO 140MM, COM PORCA SEXTAVADA E ARRUELA DE PRESSAO MEDIA</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</si>
  <si>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</si>
  <si>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</si>
  <si>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PARAFUSO FRANCES M16 EM ACO GALVANIZADO, COMPRIMENTO = 45 MM, DIAMETRO = 16 MM, CABECA ABAULADA</t>
  </si>
  <si>
    <t xml:space="preserve">PARAFUSO FRANCES ZINCADO, DIAMETRO 1/2'', COMPRIMENTO 2'', COM PORCA E ARRUELA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</si>
  <si>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</si>
  <si>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</si>
  <si>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</si>
  <si>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</si>
  <si>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</si>
  <si>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</si>
  <si>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</si>
  <si>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</si>
  <si>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</si>
  <si>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</si>
  <si>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</si>
  <si>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</si>
  <si>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</si>
  <si>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NIQUELADO COM ACABAMENTO CROMADO PARA FIXAR PECA SANITARIA, INCLUI PORCA CEGA, ARRUELA E BUCHA DE NYLON TAMANHO S-10</t>
  </si>
  <si>
    <t xml:space="preserve">PARAFUSO ROSCA SOBERBA ZINCADO CABECA CHATA FENDA SIMPLES 3,2 X 20 MM (3/4 ")</t>
  </si>
  <si>
    <t xml:space="preserve">PARAFUSO ROSCA SOBERBA ZINCADO CABECA CHATA FENDA SIMPLES 3,8 X 30 MM (1.1/4 ")</t>
  </si>
  <si>
    <t xml:space="preserve">PARAFUSO ROSCA SOBERBA ZINCADO CABECA CHATA FENDA SIMPLES 4,8 X 40 MM (1.1/2 ")</t>
  </si>
  <si>
    <t xml:space="preserve">PARAFUSO ROSCA SOBERBA ZINCADO CABECA CHATA FENDA SIMPLES 5,5 X 50 MM (2 ")</t>
  </si>
  <si>
    <t xml:space="preserve">PARAFUSO ROSCA SOBERBA ZINCADO CABECA CHATA FENDA SIMPLES 5,5 X 65 MM (2.1/2 ")</t>
  </si>
  <si>
    <t xml:space="preserve">PARAFUSO ZINCADO ROSCA SOBERBA 5/16 " X 120 MM PARA TELHA FIBROCIMENTO</t>
  </si>
  <si>
    <t xml:space="preserve">PARAFUSO ZINCADO ROSCA SOBERBA, CABECA SEXTAVADA, 5/16 " X 110 MM, PARA FIXACAO DE TELHA EM MADEIRA</t>
  </si>
  <si>
    <t xml:space="preserve">PARAFUSO ZINCADO ROSCA SOBERBA, CABECA SEXTAVADA, 5/16 " X 150 MM, PARA FIXACAO DE TELHA EM MADEIRA</t>
  </si>
  <si>
    <t xml:space="preserve">PARAFUSO ZINCADO ROSCA SOBERBA, CABECA SEXTAVADA, 5/16 " X 180 MM, PARA FIXACAO DE TELHA EM MADEIRA</t>
  </si>
  <si>
    <t xml:space="preserve">PARAFUSO ZINCADO ROSCA SOBERBA, CABECA SEXTAVADA, 5/16 " X 200 MM, PARA FIXACAO DE TELHA EM MADEIRA</t>
  </si>
  <si>
    <t xml:space="preserve">PARAFUSO ZINCADO ROSCA SOBERBA, CABECA SEXTAVADA, 5/16 " X 230 MM, PARA FIXACAO DE TELHA EM MADEIRA</t>
  </si>
  <si>
    <t xml:space="preserve">PARAFUSO ZINCADO ROSCA SOBERBA, CABECA SEXTAVADA, 5/16 " X 250 MM, PARA FIXACAO DE TELHA EM MADEIRA</t>
  </si>
  <si>
    <t xml:space="preserve">PARAFUSO ZINCADO ROSCA SOBERBA, CABECA SEXTAVADA, 5/16 " X 50 MM, PARA FIXACAO DE TELHA EM MADEIRA</t>
  </si>
  <si>
    <t xml:space="preserve">PARAFUSO ZINCADO ROSCA SOBERBA, CABECA SEXTAVADA, 5/16 " X 85 MM, PARA FIXACAO DE TELHA EM MADEIRA</t>
  </si>
  <si>
    <t xml:space="preserve">PARAFUSO ZINCADO 5/16 " X 250 MM PARA FIXACAO DE TELHA DE FIBROCIMENTO CANALETE 49, INCLUI BUCHA NYLON S-10</t>
  </si>
  <si>
    <t xml:space="preserve">PARAFUSO ZINCADO 5/16 " X 85 MM PARA FIXACAO DE TELHA DE FIBROCIMENTO CANALETE 90, INCLUI BUCHA NYLON S-10</t>
  </si>
  <si>
    <t xml:space="preserve">PARAFUSO ZINCADO, SEXTAVADO, COM ROSCA INTEIRA, DIAMETRO 1/4", COMPRIMENTO 1/2"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</si>
  <si>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</si>
  <si>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</si>
  <si>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3/8", COMPRIMENTO 80 MM</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</si>
  <si>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</si>
  <si>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</si>
  <si>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</si>
  <si>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ASTM A307 - GRAU A, SEXTAVADO, ZINCADO, DIAMETRO 3/8" (9,52 MM), COMPRIMENTO 1 " (25,4 MM)</t>
  </si>
  <si>
    <t xml:space="preserve">PARAFUSO, AUTO ATARRACHANTE, CABECA CHATA, FENDA SIMPLES, 1/4 (6,35 MM) X 25 MM</t>
  </si>
  <si>
    <t xml:space="preserve">PARALELEPIPEDO GRANITICO OU BASALTICO, PARA PAVIMENTACAO, SEM FRETE,  *30 A 35* PECAS POR M2</t>
  </si>
  <si>
    <t xml:space="preserve">PASTA DESENGRAXANTE PARA MAOS</t>
  </si>
  <si>
    <t xml:space="preserve">PASTA LUBRIFICANTE PARA TUBOS E CONEXOES COM JUNTA ELASTICA (USO EM PVC, ACO, POLIETILENO E OUTROS) ( DE *400* G)</t>
  </si>
  <si>
    <t xml:space="preserve">PASTA LUBRIFICANTE PARA TUBOS E CONEXOES COM JUNTA ELASTICA (USO EM PVC, ACO, POLIETILENO E OUTROS) (POTE DE 3.500* G)</t>
  </si>
  <si>
    <t xml:space="preserve">PASTA PARA SOLDA DE TUBOS E CONEXOES DE COBRE (EMBALAGEM COM 250 G)</t>
  </si>
  <si>
    <t xml:space="preserve">PASTILHA CERAMICA/PORCELANA, REVEST INT/EXT E  PISCINA, CORES BRANCA OU FRIAS, *2,5 X 2,5* CM</t>
  </si>
  <si>
    <t xml:space="preserve">PASTILHA CERAMICA/PORCELANA, REVEST INT/EXT E  PISCINA, CORES FRIAS *5 X 5* CM</t>
  </si>
  <si>
    <t xml:space="preserve">PASTILHA CERAMICA/PORCELANA, REVEST INT/EXT E  PISCINA, CORES QUENTES *5 X 5* CM</t>
  </si>
  <si>
    <t xml:space="preserve">PASTILHA CERAMICA/PORCELANA, REVEST INT/EXT E  PISCINA, CORES QUENTES, *2,5 X 2,5* CM</t>
  </si>
  <si>
    <t xml:space="preserve">PASTILHA DE VIDRO CRISTAL, NACIONAL, REVEST INT/EXT E PISCINA, TODAS AS CORES, E MAIOR OU IGUAL A 5 MM  *2,0 X 2,0* CM</t>
  </si>
  <si>
    <t xml:space="preserve">PASTILHA DE VIDRO PIGMENTADA *2,0 X 2,0* CM, NACIONAL, PARA REVESTIMENTO INTERNO/EXTERNO E PISCINA, BRANCA OU CORES FRIAS, ESPESSURA MAIOR OU IGUAL A 5 MM</t>
  </si>
  <si>
    <t xml:space="preserve">PASTILHA DE VIDRO PIGMENTADA, NACIONAL, REVEST INT/EXT E PISCINA, CORES QUENTES, ESPESSURA MAIOR OU IGUAL A 5 MM  *2,0 X 2,0* CM</t>
  </si>
  <si>
    <t xml:space="preserve">PASTILHEIRO</t>
  </si>
  <si>
    <t xml:space="preserve">PASTILHEIRO (MENSALISTA)</t>
  </si>
  <si>
    <t xml:space="preserve">PATCH CORD, CATEGORIA 5 E, EXTENSAO DE 1,50 M</t>
  </si>
  <si>
    <t xml:space="preserve">PATCH CORD, CATEGORIA 5 E, EXTENSAO DE 2,50 M</t>
  </si>
  <si>
    <t xml:space="preserve">PATCH PANEL, 24 PORTAS, CATEGORIA 5E, COM RACKS DE 19" E 1 U DE ALTURA</t>
  </si>
  <si>
    <t xml:space="preserve">PATCH PANEL, 24 PORTAS, CATEGORIA 6, COM RACKS DE 19" E 1 U DE ALTURA</t>
  </si>
  <si>
    <t xml:space="preserve">PATCH PANEL, 48 PORTAS, CATEGORIA 5E, COM RACKS DE 19" E 2 U DE ALTURA</t>
  </si>
  <si>
    <t xml:space="preserve">PATCH PANEL, 48 PORTAS, CATEGORIA 6, COM RACKS DE 19" E 2 U DE ALTURA</t>
  </si>
  <si>
    <t xml:space="preserve">PECA DE MADEIRA APARELHADA *7,5 X 7,5* CM (3 X 3 ") MACARANDUBA, ANGELIM OU EQUIVALENTE DA REGIAO</t>
  </si>
  <si>
    <t xml:space="preserve">PECA DE MADEIRA NAO APARELHADA *7,5 X 7,5* CM (3 X 3 ") MACARANDUBA, ANGELIM OU EQUIVALENTE DA REGIAO</t>
  </si>
  <si>
    <t xml:space="preserve">PEDRA ARDOSIA, CINZA, 20  X  40 CM,  E=  *1 CM</t>
  </si>
  <si>
    <t xml:space="preserve">PEDRA ARDOSIA, CINZA, 30  X  30,  E= *1 CM</t>
  </si>
  <si>
    <t xml:space="preserve">PEDRA BRITADA GRADUADA, CLASSIFICADA (POSTO PEDREIRA/FORNECEDOR, SEM FRETE)</t>
  </si>
  <si>
    <t xml:space="preserve">PEDRA BRITADA N. 2 (19 A 38 MM) POSTO PEDREIRA/FORNECEDOR, SEM FRETE</t>
  </si>
  <si>
    <t xml:space="preserve">PEDRA BRITADA N. 3 (38 A 50 MM) POSTO PEDREIRA/FORNECEDOR, SEM FRETE</t>
  </si>
  <si>
    <t xml:space="preserve">PEDRA BRITADA N. 4 (50 A 76 MM) POSTO PEDREIRA/FORNECEDOR, SEM FRETE</t>
  </si>
  <si>
    <t xml:space="preserve">PEDRA BRITADA N. 5 (76 A 100 MM) POSTO PEDREIRA/FORNECEDOR, SEM FRETE</t>
  </si>
  <si>
    <t xml:space="preserve">PEDRA BRITADA OU BICA CORRIDA, NAO CLASSIFICADA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</si>
  <si>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</si>
  <si>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</si>
  <si>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</si>
  <si>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</si>
  <si>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</si>
  <si>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</si>
  <si>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</si>
  <si>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PEDREGULHO OU PICARRA DE JAZIDA, AO NATURAL, PARA BASE DE PAVIMENTACAO (RETIRADO NA JAZIDA, SEM TRANSPORTE)</t>
  </si>
  <si>
    <t xml:space="preserve">PEDREIRO (MENSALISTA)</t>
  </si>
  <si>
    <t xml:space="preserve">PEITORIL EM MARMORE, POLIDO, BRANCO COMUM, L= *15* CM, E=  *2,0* CM, COM PINGADEIRA</t>
  </si>
  <si>
    <t xml:space="preserve">PEITORIL EM MARMORE, POLIDO, BRANCO COMUM, L= *15* CM, E=  *3* CM, CORTE RETO</t>
  </si>
  <si>
    <t xml:space="preserve">PEITORIL PRE-MOLDADO EM GRANILITE, MARMORITE OU GRANITINA, L = *15* CM</t>
  </si>
  <si>
    <t xml:space="preserve">PEITORIL/ SOLEIRA EM MARMORE, POLIDO, BRANCO COMUM, L= *25* CM, E=  *3* CM, CORTE RETO</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</si>
  <si>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</si>
  <si>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</si>
  <si>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</si>
  <si>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</si>
  <si>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"I" DE ACO LAMINADO, "I" 102 X 12,7</t>
  </si>
  <si>
    <t xml:space="preserve">PERFIL "I" DE ACO LAMINADO, "I" 152 X 22</t>
  </si>
  <si>
    <t xml:space="preserve">PERFIL "I" DE ACO LAMINADO, "I" 203  X  34,3</t>
  </si>
  <si>
    <t xml:space="preserve">PERFIL "I" DE ACO LAMINADO, "W" 150 X 22,5</t>
  </si>
  <si>
    <t xml:space="preserve">PERFIL "I" DE ACO LAMINADO, "W" 250 X 32,7</t>
  </si>
  <si>
    <t xml:space="preserve">PERFIL "I" DE ACO LAMINADO, "W" 250 X 44,8</t>
  </si>
  <si>
    <t xml:space="preserve">PERFIL "I" DE ACO LAMINADO, "W" 310 X 52,0</t>
  </si>
  <si>
    <t xml:space="preserve">PERFIL "I" DE ACO LAMINADO, "W" 410 X 67</t>
  </si>
  <si>
    <t xml:space="preserve">PERFIL "I" DE ACO LAMINADO, W 250 X 38,50</t>
  </si>
  <si>
    <t xml:space="preserve">PERFIL "U" CHAPA ACO DOBRADA,  E = 3,04 MM , H = 20 CM, ABAS = 5 CM (4,47 KG/M)</t>
  </si>
  <si>
    <t xml:space="preserve">PERFIL "U" DE ACO LAMINADO, "U" 102 X 9,3</t>
  </si>
  <si>
    <t xml:space="preserve">PERFIL "U" DE ACO LAMINADO, "U" 152 X 15,6</t>
  </si>
  <si>
    <t xml:space="preserve">PERFIL "U" ENRIJECIDO DE  ACO GALVANIZADO, DOBRADO, 200 X 75 X 25 MM, E = 3,75 MM</t>
  </si>
  <si>
    <t xml:space="preserve">PERFIL "U" SIMPLES DE ACO GALVANIZADO DOBRADO 75 X *40* MM, E = 2,65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</si>
  <si>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</si>
  <si>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</si>
  <si>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</si>
  <si>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CARTOLA DE ACO GALVANIZADO, *20 X 30 X 10* MM, E =  0,8 MM</t>
  </si>
  <si>
    <t xml:space="preserve">PERFIL DE ALUMINIO ANODIZADO</t>
  </si>
  <si>
    <t xml:space="preserve">PERFIL DE BORRACHA EPDM MACICO *12 X 15* MM PARA ESQUADRIAS</t>
  </si>
  <si>
    <t xml:space="preserve">PERFIL ELASTOMERICO PRE-FORMADO EM EPMD, PARA JUNTA DE DILATACAO DE PISOS COM POUCA SOLICITACAO, 15 MM DE LARGURA, MOVIMENTACAO DE *11 A 19* MM</t>
  </si>
  <si>
    <t xml:space="preserve">PERFIL GUIA, FORMATO U, EM ACO ZINCADO, PARA ESTRUTURA PAREDE DRYWALL, E = 0,5 MM, 48  X 3000 MM (L X C)</t>
  </si>
  <si>
    <t xml:space="preserve">PERFIL GUIA, FORMATO U, EM ACO ZINCADO, PARA ESTRUTURA PAREDE DRYWALL, E = 0,5 MM, 90 X 3000 MM (L X C)</t>
  </si>
  <si>
    <t xml:space="preserve">PERFIL LONGARINA (PRINCIPAL), T CLICADO, EM ACO, BRANCO, PARA FORRO REMOVIVEL, 24 X 3750 MM (L X C)</t>
  </si>
  <si>
    <t xml:space="preserve">PERFIL MONTANTE, FORMATO C, EM ACO ZINCADO, PARA ESTRUTURA PAREDE DRYWALL, E = 0,5 MM, 48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</si>
  <si>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</si>
  <si>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</si>
  <si>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</si>
  <si>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</si>
  <si>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</si>
  <si>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 BRANCO, PARA FORRO REMOVIVEL, 24 X 1250 MM (L X C)</t>
  </si>
  <si>
    <t xml:space="preserve">PERFIL TRAVESSA (SECUNDARIO), T CLICADO, EM ACO GALVANIZADO, BRANCO, PARA FORRO REMOVIVEL, 24 X 625 MM (L X C)</t>
  </si>
  <si>
    <t xml:space="preserve">PERFIL U / CANALETA DE ALUMINIO, DE ABAS IGUAIS, 1/2" (1,27 X 1,27 CM), PARA PORTA OU JANELA DE CORRER</t>
  </si>
  <si>
    <t xml:space="preserve">PERFIL UDC ("U" DOBRADO DE CHAPA) SIMPLES DE ACO LAMINADO, GALVANIZADO, ASTM A36, 127 X 50 MM, E= 3 MM</t>
  </si>
  <si>
    <t xml:space="preserve">PERFILADO PERFURADO DUPLO 38 X 76 MM, CHAPA 22</t>
  </si>
  <si>
    <t xml:space="preserve">PERFILADO PERFURADO SIMPLES 38 X 38 MM, CHAPA 22</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</si>
  <si>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</si>
  <si>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</si>
  <si>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PERFURATRIZ COM TORRE METALICA PARA EXECUCAO DE ESTACA HELICE CONTINUA, PROFUNDIDADE MAXIMA DE 32 M, DIAMETRO MAXIMO DE 1000 MM, POTENCIA INSTALADA DE 350 HP, MESA ROTATIVA COM TORQUE MAXIMO DE 263 KNM</t>
  </si>
  <si>
    <t xml:space="preserve">PERFURATRIZ HIDRAULICA COM TRADO CURTO ACOPLADO, PROFUNDIDADE MAXIMA DE 20 M, DIAMETRO MAXIMO DE 1500 MM, POTENCIA INSTALADA DE 137 HP, MESA ROTATIVA COM TORQUE MAXIMO DE 30 KNM (INCLUI MONTAGEM, NAO INCLUI CAMINHAO)</t>
  </si>
  <si>
    <t xml:space="preserve">PERFURATRIZ MANUAL, TORQUE MAXIMO 55 KGF.M, POTENCIA 5 CV, COM DIAMETRO MAXIMO 8 1/2" (INCLUI SUPORTE/CHASSI TIPO MESA)</t>
  </si>
  <si>
    <t xml:space="preserve">PERFURATRIZ MANUAL, TORQUE MAXIMO 83 N.M, POTENCIA 5 CV, COM DIAMETRO MAXIMO 4" (NAO INCLUI SUPORTE / CHASSI)</t>
  </si>
  <si>
    <t xml:space="preserve">PERFURATRIZ MANUAL, TORQUE MAXIMO 83 N.M, POTENCIA 5 CV, COM DIAMETRO MAXIMO 4", PARA SOLO GRAMPEADO (INCLUI SUPORTE OU CHASSI TIPO MESA)</t>
  </si>
  <si>
    <t xml:space="preserve">PERFURATRIZ PNEUMATICA MANUAL DE PESO MEDIO, 18KG, COMPRIMENTO DE CURSO DE 6 M, DIAMETRO DO PISTAO DE 5,5 CM</t>
  </si>
  <si>
    <t xml:space="preserve">PERFURATRIZ ROTATIVA SOBRE ESTEIRA, TORQUE MAXIMO 2500 KGM, POTENCIA 110 HP, MOTOR DIESEL  (COLETADO CAIXA)</t>
  </si>
  <si>
    <t xml:space="preserve">PERFURATRIZ SOBRE ESTEIRA, TORQUE MAXIMO DE 600 KGF, POTENCIA ENTRE 50 E 60 HP, DIAMETRO MAXIMO DE 10"</t>
  </si>
  <si>
    <t xml:space="preserve">PERFURATRIZ SOBRE ESTEIRA, TORQUE MAXIMO 600 KGF, PESO MEDIO 1000 KG, POTENCIA 20 HP, DIAMETRO MAXIMO 10"</t>
  </si>
  <si>
    <t xml:space="preserve">PIGMENTO EM PO PARA ARGAMASSAS, CIMENTOS E OUTROS</t>
  </si>
  <si>
    <t xml:space="preserve">PILAR DE MADEIRA NAO APARELHADA *10 X 10* CM, MACARANDUBA, ANGELIM OU EQUIVALENTE DA REGIAO</t>
  </si>
  <si>
    <t xml:space="preserve">PILAR DE MADEIRA NAO APARELHADA *15 X 15* CM, MACARANDUBA, ANGELIM OU EQUIVALENTE DA REGIAO</t>
  </si>
  <si>
    <t xml:space="preserve">PILAR DE MADEIRA NAO APARELHADA *20 X 20* CM, MACARANDUBA, ANGELIM OU EQUIVALENTE DA REGIAO</t>
  </si>
  <si>
    <t xml:space="preserve">PINCEL CHATO (TRINCHA) CERDAS GRIS 1.1/2 " (38 MM)</t>
  </si>
  <si>
    <t xml:space="preserve">PINGADEIRA PLASTICA PARA TELHA DE FIBROCIMENTO CANALETE 49/KALHETA OU CANALETE 90/KALHETAO</t>
  </si>
  <si>
    <t xml:space="preserve">PINO DE ACO COM ROSCA 1/4 ", COMPRIMENTO DA HASTE = 30 MM E ROSCA = 20 MM (ACAO DIRETA)</t>
  </si>
  <si>
    <t xml:space="preserve">PINO DE ACO LISO 1/4 ", HASTE = *36,5* MM (ACAO DIRETA)</t>
  </si>
  <si>
    <t xml:space="preserve">PINO DE ACO LISO 1/4 ", HASTE = *53* MM (ACAO DIRETA)</t>
  </si>
  <si>
    <t xml:space="preserve">PINO GUIA, RETO, COM CHAPA DE LATAO CROMADO, 3/4", PARA PORTA / JANELA DE CORRER</t>
  </si>
  <si>
    <t xml:space="preserve">PINO ROSCA EXTERNA, EM ACO GALVANIZADO, PARA ISOLADOR DE 15KV, DIAMETRO 25 MM, COMPRIMENTO *290* MM</t>
  </si>
  <si>
    <t xml:space="preserve">PINO ROSCA EXTERNA, EM ACO GALVANIZADO, PARA ISOLADOR DE 25KV, DIAMETRO 35MM, COMPRIMENTO *320* MM</t>
  </si>
  <si>
    <t xml:space="preserve">PINTOR (MENSALISTA)</t>
  </si>
  <si>
    <t xml:space="preserve">PINTOR DE LETREIROS</t>
  </si>
  <si>
    <t xml:space="preserve">PINTOR DE LETREIROS (MENSALISTA)</t>
  </si>
  <si>
    <t xml:space="preserve">PINTOR PARA TINTA EPOXI</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</si>
  <si>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</si>
  <si>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</si>
  <si>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</si>
  <si>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</si>
  <si>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</si>
  <si>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</si>
  <si>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</si>
  <si>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CERAMICA ESMALTADA EXTRA, PEI MAIOR OU IGUAL A 4, FORMATO MAIOR QUE 2025 CM2</t>
  </si>
  <si>
    <t xml:space="preserve">PISO EM CERAMICA ESMALTADA EXTRA, PEI MAIOR OU IGUAL A 4, FORMATO MENOR OU IGUAL A 2025 CM2</t>
  </si>
  <si>
    <t xml:space="preserve">PISO EM CERAMICA ESMALTADA, COMERCIAL (PADRAO POPULAR), PEI MAIOR OU IGUAL A 3, FORMATO MENOR OU IGUAL A  2025 CM2</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</si>
  <si>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</si>
  <si>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</si>
  <si>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ANDORINHA/ QUARTZ/ CASTELO/ CORUMBA OU OUTROS EQUIVALENTES DA REGIAO, FORMATO MENOR OU IGUAL A 3025 CM2, E=  *2* CM</t>
  </si>
  <si>
    <t xml:space="preserve">PISO EM GRANITO, POLIDO, TIPO MARFIM, DALLAS, CARAVELAS OU OUTROS EQUIVALENTES DA REGIAO, FORMATO MENOR OU IGUAL A 3025 CM2, E=  *2* CM</t>
  </si>
  <si>
    <t xml:space="preserve">PISO EM GRANITO, POLIDO, TIPO PRETO SAO GABRIEL/ TIJUCA OU OUTROS EQUIVALENTES DA REGIAO, FORMATO MENOR OU IGUAL A 3025 CM2, E=  *2* CM</t>
  </si>
  <si>
    <t xml:space="preserve">PISO EM PORCELANATO RETIFICADO EXTRA, FORMATO MENOR OU IGUAL A 2025 CM2</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</si>
  <si>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</si>
  <si>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</si>
  <si>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</si>
  <si>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EM PLACAS DE *40 X 40* CM (SEM COLOCACAO)</t>
  </si>
  <si>
    <t xml:space="preserve">PISO FULGET (GRANITO LAVADO) EM PLACAS DE *75 X 75* CM (SEM COLOCACAO)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</si>
  <si>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</si>
  <si>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</si>
  <si>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</si>
  <si>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PODOTATIL DE CONCRETO - DIRECIONAL E ALERTA, *40 X 40 X 2,5* CM</t>
  </si>
  <si>
    <t xml:space="preserve">PISO PORCELANATO, BORDA RETA, EXTRA, FORMATO MAIOR QUE 2025 CM2</t>
  </si>
  <si>
    <t xml:space="preserve">PISO TATIL ALERTA OU DIRECIONAL, DE BORRACHA, COLORIDO, 25 X 25 CM, E = 5 MM, PARA COLA</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</si>
  <si>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</si>
  <si>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</si>
  <si>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</si>
  <si>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URETANO, VERSAO REVESTIMENTO AUTONIVELANTE, ESPESSURA VARIÁVEL DE 3 A 4 MM (INCLUSO EXECUCAO)</t>
  </si>
  <si>
    <t xml:space="preserve">PISO/ REVESTIMENTO EM GRANITO, POLIDO, TIPO ANDORINHA/ QUARTZ/ CASTELO/ CORUMBA OU OUTROS EQUIVALENTES DA REGIAO, FORMATO MAIOR OU IGUAL A 3025 CM2, E = *2* CM</t>
  </si>
  <si>
    <t xml:space="preserve">PISO/ REVESTIMENTO EM MARMORE, POLIDO, BRANCO COMUM, FORMATO MAIOR OU IGUAL A 3025 CM2, E = *2* CM</t>
  </si>
  <si>
    <t xml:space="preserve">PISO/ REVESTIMENTO EM MARMORE, POLIDO, BRANCO COMUM, FORMATO MENOR OU IGUAL A 3025 CM2, E = *2* 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</si>
  <si>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</si>
  <si>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</si>
  <si>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CIMENTICIA LISA E = 10 MM, DE 1,20 X 3,00 M (SEM AMIANTO)</t>
  </si>
  <si>
    <t xml:space="preserve">PLACA CIMENTICIA LISA E = 6 MM, DE 1,20 X 3,00 M (SEM AMIANTO)</t>
  </si>
  <si>
    <t xml:space="preserve">PLACA DE ACO ESMALTADA PARA  IDENTIFICACAO DE RUA, *45 CM X 20* CM</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</si>
  <si>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</si>
  <si>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</si>
  <si>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</si>
  <si>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GESSO PARA FORRO, DE  *60 X 60* CM E ESPESSURA DE 12 MM (30 MM NAS BORDAS) SEM COLOCACAO</t>
  </si>
  <si>
    <t xml:space="preserve">PLACA DE INAUGURACAO EM BRONZE *35X 50*CM</t>
  </si>
  <si>
    <t xml:space="preserve">PLACA DE SINALIZACAO DE SEGURANCA CONTRA INCENDIO - ALERTA, TRIANGULAR, BASE DE *30* CM, EM PVC *2* MM ANTI-CHAMAS (SIMBOLOS, CORES E PICTOGRAMAS CONFORME NBR 13434)</t>
  </si>
  <si>
    <t xml:space="preserve">PLACA DE SINALIZACAO DE SEGURANCA CONTRA INCENDIO, FOTOLUMINESCENTE, QUADRADA, *14 X 14* CM, EM PVC *2* MM ANTI-CHAMAS (SIMBOLOS, CORES E PICTOGRAMAS CONFORME NBR 13434)</t>
  </si>
  <si>
    <t xml:space="preserve">PLACA DE SINALIZACAO DE SEGURANCA CONTRA INCENDIO, FOTOLUMINESCENTE, QUADRADA, *20 X 20* CM, EM PVC *2* MM ANTI-CHAMAS (SIMBOLOS, CORES E PICTOGRAMAS CONFORME NBR 13434)</t>
  </si>
  <si>
    <t xml:space="preserve">PLACA DE SINALIZACAO DE SEGURANCA CONTRA INCENDIO, FOTOLUMINESCENTE, RETANGULAR, *12 X 40* CM, EM PVC *2* MM ANTI-CHAMAS (SIMBOLOS, CORES E PICTOGRAMAS CONFORME NBR 13434)</t>
  </si>
  <si>
    <t xml:space="preserve">PLACA DE SINALIZACAO DE SEGURANCA CONTRA INCENDIO, FOTOLUMINESCENTE, RETANGULAR, *13 X 26* CM, EM PVC *2* MM ANTI-CHAMAS (SIMBOLOS, CORES E PICTOGRAMAS CONFORME NBR 13434)</t>
  </si>
  <si>
    <t xml:space="preserve">PLACA DE SINALIZACAO DE SEGURANCA CONTRA INCENDIO, FOTOLUMINESCENTE, RETANGULAR, *20 X 40* CM, EM PVC *2* MM ANTI-CHAMAS (SIMBOLOS, CORES E PICTOGRAMAS CONFORME NBR 13434)</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</si>
  <si>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</si>
  <si>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</si>
  <si>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</si>
  <si>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</si>
  <si>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</si>
  <si>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ORIENTATIVA SOBRE EXERCÍCIOS, 2,00M X 1,00M, EM TUBO DE ACO CARBONO, PINTURA NO PROCESSO ELETROSTATICO - PARA ACADEMIA AO AR LIVRE / ACADEMIA DA TERCEIRA IDADE - ATI</t>
  </si>
  <si>
    <t xml:space="preserve">PLACA VINILICA SEMIFLEXIVEL PARA PISOS, E = 3,2 MM, 30 X 30 CM (SEM COLOCACAO)</t>
  </si>
  <si>
    <t xml:space="preserve">PLACA VINILICA SEMIFLEXIVEL PARA REVESTIMENTO DE PISOS E PAREDES, E = 2 MM (SEM COLOCACAO)</t>
  </si>
  <si>
    <t xml:space="preserve">PLACA/PISO DE CONCRETO POROSO/ PAVIMENTO PERMEAVEL/BLOCO DRENANTE DE CONCRETO, 40 CM X 40 CM, E = 6 CM, COR NATURAL</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</si>
  <si>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</si>
  <si>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</si>
  <si>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</si>
  <si>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1/2"</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</si>
  <si>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</si>
  <si>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</si>
  <si>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</si>
  <si>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</si>
  <si>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PLUG OU BUJAO DE FERRO GALVANIZADO, DE 3"</t>
  </si>
  <si>
    <t xml:space="preserve">PLUG OU BUJAO DE FERRO GALVANIZADO, DE 4"</t>
  </si>
  <si>
    <t xml:space="preserve">PLUG PVC P/ ESG PREDIAL  75MM</t>
  </si>
  <si>
    <t xml:space="preserve">PLUG PVC P/ ESG PREDIAL 100MM</t>
  </si>
  <si>
    <t xml:space="preserve">PLUG PVC P/ ESG PREDIAL 50MM</t>
  </si>
  <si>
    <t xml:space="preserve">PLUG PVC ROSCAVEL,  1/2",  AGUA FRIA PREDIAL (NBR 5648)</t>
  </si>
  <si>
    <t xml:space="preserve">PLUG PVC,  JE, DN 100 MM, PARA REDE COLETORA ESGOTO (NBR 10569)</t>
  </si>
  <si>
    <t xml:space="preserve">PLUG PVC, JE, DN 150 MM, PARA REDE COLETORA ESGOTO (NBR 10569)</t>
  </si>
  <si>
    <t xml:space="preserve">PLUG PVC, JE, DN 200 MM, PARA REDE COLETORA ESGOTO (NBR 10569)</t>
  </si>
  <si>
    <t xml:space="preserve">PLUG PVC, JE, DN 250 MM, PARA REDE COLETORA ESGOTO (NBR 10569)</t>
  </si>
  <si>
    <t xml:space="preserve">PLUG PVC, JE, DN 350 MM, PARA REDE COLETORA ESGOTO (NBR 10569)</t>
  </si>
  <si>
    <t xml:space="preserve">PLUG PVC, ROSCAVEL 1", PARA AGUA FRIA PREDIAL</t>
  </si>
  <si>
    <t xml:space="preserve">PLUG PVC, ROSCAVEL 3/4", PARA  AGUA FRIA PREDIAL</t>
  </si>
  <si>
    <t xml:space="preserve">PLUG PVC, ROSCAVEL, 1 1/2",  AGUA FRIA PREDIAL</t>
  </si>
  <si>
    <t xml:space="preserve">PLUG PVC, ROSCAVEL, 1 1/4",  AGUA FRIA PREDIAL</t>
  </si>
  <si>
    <t xml:space="preserve">PLUG PVC, ROSCAVEL, 2",  AGUA FRIA PREDIAL</t>
  </si>
  <si>
    <t xml:space="preserve">PO DE MARMORE (POSTO PEDREIRA/FORNECEDOR, SEM FRETE)</t>
  </si>
  <si>
    <t xml:space="preserve">PO DE PEDRA (POSTO PEDREIRA/FORNECEDOR, SEM FRETE)</t>
  </si>
  <si>
    <t xml:space="preserve">POCEIRO / ESCAVADOR DE VALAS E TUBULOES</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</si>
  <si>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</si>
  <si>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</si>
  <si>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</si>
  <si>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BLOCO</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</si>
  <si>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</si>
  <si>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</si>
  <si>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</si>
  <si>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</si>
  <si>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PONTEIRO PARA MARTELO ROMPEDOR, DIAMETRO = *28* MM, COMPRIMENTO = *520* MM, ENCAIXE SEXTAVADO</t>
  </si>
  <si>
    <t xml:space="preserve">PORCA OLHAL EM ACO GALVANIZADO, DIAMETRO NOMINAL DE 16 MM</t>
  </si>
  <si>
    <t xml:space="preserve">PORCA OLHAL EM ACO GALVANIZADO, ESPESSURA 16MM, ABERTURA 21MM</t>
  </si>
  <si>
    <t xml:space="preserve">PORCA UNIAO/JUNCAO ZINCADA SEXTAVADA 1/4 ", CHAVE 7/16 ", COMPRIMENTO = 25 MM</t>
  </si>
  <si>
    <t xml:space="preserve">PORCA ZINCADA, QUADRADA, DIAMETRO 3/8"</t>
  </si>
  <si>
    <t xml:space="preserve">PORCA ZINCADA, QUADRADA, DIAMETRO 5/8"</t>
  </si>
  <si>
    <t xml:space="preserve">PORCA ZINCADA, SEXTAVADA, DIAMETRO 1/2"</t>
  </si>
  <si>
    <t xml:space="preserve">PORCA ZINCADA, SEXTAVADA, DIAMETRO 1/4"</t>
  </si>
  <si>
    <t xml:space="preserve">PORCA ZINCADA, SEXTAVADA, DIAMETRO 1"</t>
  </si>
  <si>
    <t xml:space="preserve">PORCA ZINCADA, SEXTAVADA, DIAMETRO 3/8"</t>
  </si>
  <si>
    <t xml:space="preserve">PORCA ZINCADA, SEXTAVADA, DIAMETRO 5/16"</t>
  </si>
  <si>
    <t xml:space="preserve">PORCA ZINCADA, SEXTAVADA, DIAMETRO 5/8"</t>
  </si>
  <si>
    <t xml:space="preserve">PORTA CADEADO,  3 1/2", EM ACO ZINCADO, PRETO, PARA PORTAO E JANELA</t>
  </si>
  <si>
    <t xml:space="preserve">PORTA CORTA-FOGO PARA SAIDA DE EMERGENCIA, COM FECHADURA, VAO LUZ DE 90 X 210 CM, CLASSE P-90 (NBR 11742)</t>
  </si>
  <si>
    <t xml:space="preserve">PORTA DE ABRIR EM ACO COM DIVISAO HORIZONTAL  PARA VIDROS, COM FUNDO ANTICORROSIVO/PRIMER DE PROTECAO, SEM GUARNICAO/ALIZAR/VISTA, VIDROS NAO INCLUSOS, 87 X 210 CM</t>
  </si>
  <si>
    <t xml:space="preserve">PORTA DE ABRIR EM ALUMINIO COM DIVISAO HORIZONTAL  PARA VIDROS,  ACABAMENTO ANODIZADO NATURAL, VIDROS INCLUSOS, SEM GUARNICAO/ALIZAR/VISTA , 87 X 210 CM</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</si>
  <si>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</si>
  <si>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</si>
  <si>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ABRIR EM ALUMINIO TIPO VENEZIANA, ACABAMENTO ANODIZADO NATURAL, SEM GUARNICAO/ALIZAR/VISTA, 87 X 210 CM</t>
  </si>
  <si>
    <t xml:space="preserve">PORTA DE ABRIR EM GRADIL COM BARRA CHATA 3 CM X 1/4", COM REQUADRO E GUARNICAO - COMPLETO - ACABAMENTO NATURAL</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</si>
  <si>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</si>
  <si>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</si>
  <si>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COM PINTURA ELETROSTATICA, CHAPA NUMERO 24 "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</si>
  <si>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</si>
  <si>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</si>
  <si>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</si>
  <si>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</si>
  <si>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MADEIRA-DE-LEI QUADRICULADA PARA VIDRO, DE CORRER (ANGELIM OU EQUIVALENTE REGIONAL), E = *3,5* CM</t>
  </si>
  <si>
    <t xml:space="preserve">PORTA DE MADEIRA-DE-LEI TIPO MEXICANA SEM EMENDA (ANGELIM OU EQUIVALENTE REGIONAL), E = *3,5* CM</t>
  </si>
  <si>
    <t xml:space="preserve">PORTA DE MADEIRA-DE-LEI TIPO VENEZIANA (ANGELIM OU EQUIVALENTE REGIONAL), E = *3,5* CM</t>
  </si>
  <si>
    <t xml:space="preserve">PORTA DE MADEIRA, FOLHA LEVE (NBR 15930) DE 60 X 210 CM, E = *35* MM, NUCLEO COLMEIA, CAPA LISA EM HDF, ACABAMENTO EM PRIMER PARA PINTURA</t>
  </si>
  <si>
    <t xml:space="preserve">PORTA DE MADEIRA, FOLHA LEVE (NBR 15930) DE 70 X 210 CM, E = *35* MM, NUCLEO COLMEIA, CAPA LISA EM HDF, ACABAMENTO EM PRIMER PARA PINTURA</t>
  </si>
  <si>
    <t xml:space="preserve">PORTA DE MADEIRA, FOLHA LEVE (NBR 15930) DE 80 X 210 CM, E = *35* MM, NUCLEO COLMEIA, CAPA LISA EM HDF, ACABAMENTO EM PRIMER PARA PINTURA</t>
  </si>
  <si>
    <t xml:space="preserve">PORTA DE MADEIRA, FOLHA LEVE (NBR 15930), E = *35* MM, NUCLEO COLMEIA, CAPA LISA EM HDF, ACABAMENTO MELAMINICO EM PADRAO MADEIRA</t>
  </si>
  <si>
    <t xml:space="preserve">PORTA DE MADEIRA, FOLHA MEDIA (NBR 15930) DE 100 X 210 CM, E = 35 MM, NUCLEO SARRAFEADO, CAPA LISA EM HDF, ACABAMENTO EM LAMINADO NATURAL PARA VERNIZ</t>
  </si>
  <si>
    <t xml:space="preserve">PORTA DE MADEIRA, FOLHA MEDIA (NBR 15930) DE 100 X 210 CM, E = 35 MM, NUCLEO SARRAFEADO, CAPA LISA EM HDF, ACABAMENTO EM PRIMER PARA PINTURA</t>
  </si>
  <si>
    <t xml:space="preserve">PORTA DE MADEIRA, FOLHA MEDIA (NBR 15930) DE 60 X 210 CM, E = 35 MM, NUCLEO SARRAFEADO, CAPA FRISADA EM HDF, ACABAMENTO MELAMINICO EM PADRAO MADEIRA</t>
  </si>
  <si>
    <t xml:space="preserve">PORTA DE MADEIRA, FOLHA MEDIA (NBR 15930) DE 60 X 210 CM, E = 35 MM, NUCLEO SARRAFEADO, CAPA LISA EM HDF, ACABAMENTO EM PRIMER PARA PINTURA</t>
  </si>
  <si>
    <t xml:space="preserve">PORTA DE MADEIRA, FOLHA MEDIA (NBR 15930) DE 60 X 210 CM, E = 35 MM, NUCLEO SARRAFEADO, CAPA LISA EM HDF, ACABAMENTO LAMINADO NATURAL PARA VERNIZ</t>
  </si>
  <si>
    <t xml:space="preserve">PORTA DE MADEIRA, FOLHA MEDIA (NBR 15930) DE 70 X 210 CM, E = 35 MM, NUCLEO SARRAFEADO, CAPA FRISADA EM HDF, ACABAMENTO MELAMINICO EM PADRAO MADEIRA</t>
  </si>
  <si>
    <t xml:space="preserve">PORTA DE MADEIRA, FOLHA MEDIA (NBR 15930) DE 70 X 210 CM, E = 35 MM, NUCLEO SARRAFEADO, CAPA LISA EM HDF, ACABAMENTO EM LAMINADO NATURAL PARA VERNIZ</t>
  </si>
  <si>
    <t xml:space="preserve">PORTA DE MADEIRA, FOLHA MEDIA (NBR 15930) DE 70 X 210 CM, E = 35 MM, NUCLEO SARRAFEADO, CAPA LISA EM HDF, ACABAMENTO EM PRIMER PARA PINTURA</t>
  </si>
  <si>
    <t xml:space="preserve">PORTA DE MADEIRA, FOLHA MEDIA (NBR 15930) DE 80 X 210 CM, E = 35 MM, NUCLEO SARRAFEADO, CAPA FRISADA EM HDF, ACABAMENTO MELAMINICO EM PADRAO MADEIRA</t>
  </si>
  <si>
    <t xml:space="preserve">PORTA DE MADEIRA, FOLHA MEDIA (NBR 15930) DE 80 X 210 CM, E = 35 MM, NUCLEO SARRAFEADO, CAPA LISA EM HDF, ACABAMENTO EM LAMINADO NATURAL PARA VERNIZ</t>
  </si>
  <si>
    <t xml:space="preserve">PORTA DE MADEIRA, FOLHA MEDIA (NBR 15930) DE 80 X 210 CM, E = 35 MM, NUCLEO SARRAFEADO, CAPA LISA EM HDF, ACABAMENTO EM PRIMER PARA PINTURA</t>
  </si>
  <si>
    <t xml:space="preserve">PORTA DE MADEIRA, FOLHA MEDIA (NBR 15930) DE 90 X 210 CM, E = 35 MM, NUCLEO SARRAFEADO, CAPA LISA EM HDF, ACABAMENTO EM PRIMER PARA PINTURA</t>
  </si>
  <si>
    <t xml:space="preserve">PORTA DE MADEIRA, FOLHA MEDIA (NBR 15930), E = 35 MM, NUCLEO SARRAFEADO, CAPA FRISADA EM HDF, ACABAMENTO MELAMINICO EM PADRAO MADEIRA</t>
  </si>
  <si>
    <t xml:space="preserve">PORTA DE MADEIRA, FOLHA PESADA (NBR 15930) DE 80 X 210 CM, E = 35 MM, NUCLEO SOLIDO, CAPA LISA EM HDF, ACABAMENTO EM LAMINADO NATURAL PARA VERNIZ</t>
  </si>
  <si>
    <t xml:space="preserve">PORTA DE MADEIRA, FOLHA PESADA (NBR 15930) DE 80 X 210 CM, E = 35 MM, NUCLEO SOLIDO, CAPA LISA EM HDF, ACABAMENTO EM PRIMER PARA PINTURA</t>
  </si>
  <si>
    <t xml:space="preserve">PORTA DE MADEIRA, FOLHA PESADA (NBR 15930) DE 90 X 210 CM, E = 35 MM, NUCLEO SOLIDO, CAPA LISA EM HDF, ACABAMENTO EM LAMINADO NATURAL PARA VERNIZ</t>
  </si>
  <si>
    <t xml:space="preserve">PORTA DE MADEIRA, FOLHA PESADA (NBR 15930) DE 90 X 210 CM, E = 35 MM, NUCLEO SOLIDO, CAPA LISA EM HDF, ACABAMENTO EM PRIMER PARA PINTURA</t>
  </si>
  <si>
    <t xml:space="preserve">PORTA DENTE PARA FRESADORA</t>
  </si>
  <si>
    <t xml:space="preserve">PORTA GRADE DE ENROLAR MANUAL COMPLETA, PERFIL TUBULAR TIJOLINHO 3/4 ", EM ACO GALVANIZADO NATURAL (SEM INSTALACAO)</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</si>
  <si>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</si>
  <si>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</si>
  <si>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</si>
  <si>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BASCULANTE MANUAL EM ACO GALVANIZADO NATURAL, TIPO LAMBRIL COM REQUADRO/BATENTE, CHAPA NUMERO 26, INCLUI FECHADURA (SEM INSTALACAO)</t>
  </si>
  <si>
    <t xml:space="preserve">PORTAO BASCULANTE, MANUAL, EM CHAPA TIPO LAMBRIL QUADRADO, COM REQUADRO, ACABAMENTO NATURAL</t>
  </si>
  <si>
    <t xml:space="preserve">PORTAO DE ABRIR EM GRADIL DE METALON REDONDO DE 3/4"  VERTICAL, COM REQUADRO, ACABAMENTO NATURAL - COMPLETO</t>
  </si>
  <si>
    <t xml:space="preserve">PORTAO DE CORRER EM GRADIL FIXO DE BARRA DE FERRO CHATA DE 3 X 1/4" NA VERTICAL, SEM REQUADRO, ACABAMENTO NATURAL, COM TRILHOS E ROLDANAS</t>
  </si>
  <si>
    <t xml:space="preserve">PORTINHOLA DE ABRIR EM ALUMINIO DE 60 X 80 CM, VENEZIANA VENTILADA 1 FOLHA, ACABAMENTO ANODIZADO NATURAL</t>
  </si>
  <si>
    <t xml:space="preserve">POSTE CONICO CONTINUO EM ACO GALVANIZADO, CURVO, BRACO DUPLO, ENGASTADO,  H = 9 M, DIAMETRO INFERIOR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</si>
  <si>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</si>
  <si>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</si>
  <si>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9 M, DIAMETRO INFERIOR = *135* MM</t>
  </si>
  <si>
    <t xml:space="preserve">POSTE CONICO CONTINUO EM ACO GALVANIZADO, CURVO, BRACO SIMPLES, FLANGEADO, H = 7 M, DIAMETRO INFERIOR = *125* MM</t>
  </si>
  <si>
    <t xml:space="preserve">POSTE CONICO CONTINUO EM ACO GALVANIZADO, RETO, ENGASTADO,  H = 7 M, DIAMETRO INFERIOR = *125* MM</t>
  </si>
  <si>
    <t xml:space="preserve">POSTE CONICO CONTINUO EM ACO GALVANIZADO, RETO, ENGASTADO,  H = 9 M, DIAMETRO INFERIOR = *145* MM</t>
  </si>
  <si>
    <t xml:space="preserve">POSTE CONICO CONTINUO EM ACO GALVANIZADO, RETO, FLANGEADO,  H = 3 M, DIAMETRO INFERIOR = *95* MM</t>
  </si>
  <si>
    <t xml:space="preserve">POSTE CONICO CONTINUO EM ACO GALVANIZADO, RETO, FLANGEADO, H = 6 M, DIAMETRO INFERIOR = *90* CM</t>
  </si>
  <si>
    <t xml:space="preserve">POSTE DE CONCRETO CIRCULAR, 150 KG, H = 10 M (NBR 8451)</t>
  </si>
  <si>
    <t xml:space="preserve">POSTE DE CONCRETO CIRCULAR, 200 KG, H = 11 M (NBR 8451)</t>
  </si>
  <si>
    <t xml:space="preserve">POSTE DE CONCRETO CIRCULAR, 200 KG, H = 9 M (NBR 8451)</t>
  </si>
  <si>
    <t xml:space="preserve">POSTE DE CONCRETO CIRCULAR, 300 KG, H = 11 M (NBR 8451)</t>
  </si>
  <si>
    <t xml:space="preserve">POSTE DE CONCRETO CIRCULAR, 300 KG, H = 9 M (NBR 8451)</t>
  </si>
  <si>
    <t xml:space="preserve">POSTE DE CONCRETO CIRCULAR, 400 KG, H = 11 M (NBR 8451)</t>
  </si>
  <si>
    <t xml:space="preserve">POSTE DE CONCRETO CIRCULAR, 400 KG, H = 14 M (NBR 8451)</t>
  </si>
  <si>
    <t xml:space="preserve">POSTE DE CONCRETO CIRCULAR, 400 KG, H = 9 M (NBR 8451)</t>
  </si>
  <si>
    <t xml:space="preserve">POSTE DE CONCRETO CIRCULAR, 600 KG, H = 10 M (NBR 8451)</t>
  </si>
  <si>
    <t xml:space="preserve">POSTE DE CONCRETO DUPLO T ,TIPO B, 500 KG, H = 9 M (NBR 8451)</t>
  </si>
  <si>
    <t xml:space="preserve">POSTE DE CONCRETO DUPLO T, TIPO B, 300 KG, H = 10 M (NBR 8451)</t>
  </si>
  <si>
    <t xml:space="preserve">POSTE DE CONCRETO DUPLO T, TIPO B, 300 KG, H = 9 M (NBR 8451)</t>
  </si>
  <si>
    <t xml:space="preserve">POSTE DE CONCRETO DUPLO T, TIPO D, 200 KG, H = 9 M (NBR 8451)</t>
  </si>
  <si>
    <t xml:space="preserve">POSTE DE CONCRETO DUPLO T, 200 KG, H = 11 M (NBR 8451)</t>
  </si>
  <si>
    <t xml:space="preserve">POSTE DE CONCRETO DUPLO T, 300 KG, H = 12 M (NBR 8451)</t>
  </si>
  <si>
    <t xml:space="preserve">POSTE DE CONCRETO DUPLO T, 400 KG,H = 12 M (NBR 8451)</t>
  </si>
  <si>
    <t xml:space="preserve">POSTE DECORATIVO PARA JARDIM EM ACO TUBULAR, SEM LUMINARIA, H = *2,5* M</t>
  </si>
  <si>
    <t xml:space="preserve">POSTE PADRAO SUBTERRANEO 100 A, H = 2,5 M</t>
  </si>
  <si>
    <t xml:space="preserve">POSTE PADRAO SUBTERRANEO 200 A, H = 2,5 M</t>
  </si>
  <si>
    <t xml:space="preserve">POZOLANA DE CLASSE C</t>
  </si>
  <si>
    <t xml:space="preserve">PRANCHA DE MADEIRA APARELHADA *4 X 30* CM, MACARANDUBA, ANGELIM OU EQUIVALENTE DA REGIAO</t>
  </si>
  <si>
    <t xml:space="preserve">PRANCHA DE MADEIRA NAO APARELHADA *6 X 25* CM, MACARANDUBA, ANGELIM OU EQUIVALENTE DA REGIAO</t>
  </si>
  <si>
    <t xml:space="preserve">PRANCHA DE MADEIRA NAO APARELHADA *6 X 30* CM, MACARANDUBA, ANGELIM OU EQUIVALENTE DA REGIAO</t>
  </si>
  <si>
    <t xml:space="preserve">PRANCHA DE MADEIRA NAO APARELHADA *6 X 40* CM, MACARANDUBA, ANGELIM OU EQUIVALENTE DA REGIAO</t>
  </si>
  <si>
    <t xml:space="preserve">PRANCHAO DE MADEIRA APARELHADA *7,5 X 23* CM (3 X 9 ") MACARANDUBA, ANGELIM OU EQUIVALENTE DA REGIAO</t>
  </si>
  <si>
    <t xml:space="preserve">PRANCHAO DE MADEIRA APARELHADA *8 X 30* CM, MACARANDUBA, ANGELIM OU EQUIVALENTE DA REGIAO</t>
  </si>
  <si>
    <t xml:space="preserve">PRANCHAO DE MADEIRA NAO APARELHADA *7,5 X 23* CM (3 x 9 ") MACARANDUBA, ANGELIM OU EQUIVALENTE DA REGIAO</t>
  </si>
  <si>
    <t xml:space="preserve">PRANCHAO DE MADEIRA NAO APARELHADA *8 X 30* CM, MACARANDUBA, ANGELIM OU EQUIVALENTE DA REGIAO</t>
  </si>
  <si>
    <t xml:space="preserve">PREGO DE ACO POLIDO COM CABECA DUPLA 17 X 27 (2 1/2 X 11)</t>
  </si>
  <si>
    <t xml:space="preserve">PREGO DE ACO POLIDO COM CABECA 10 X 10 (7/8 X 17)</t>
  </si>
  <si>
    <t xml:space="preserve">PREGO DE ACO POLIDO COM CABECA 10 X 11 (1 X 17)</t>
  </si>
  <si>
    <t xml:space="preserve">PREGO DE ACO POLIDO COM CABECA 14 X 18 (1 1/2 X 14)</t>
  </si>
  <si>
    <t xml:space="preserve">PREGO DE ACO POLIDO COM CABECA 15 X 18 (1 1/2 X 13)</t>
  </si>
  <si>
    <t xml:space="preserve">PREGO DE ACO POLIDO COM CABECA 16 X 24 (2 1/4 X 12)</t>
  </si>
  <si>
    <t xml:space="preserve">PREGO DE ACO POLIDO COM CABECA 16 X 27 (2 1/2 X 12)</t>
  </si>
  <si>
    <t xml:space="preserve">PREGO DE ACO POLIDO COM CABECA 17 X 21 (2 X 11)</t>
  </si>
  <si>
    <t xml:space="preserve">PREGO DE ACO POLIDO COM CABECA 17 X 24 (2 1/4 X 11)</t>
  </si>
  <si>
    <t xml:space="preserve">PREGO DE ACO POLIDO COM CABECA 17 X 27 (2 1/2 X 11)</t>
  </si>
  <si>
    <t xml:space="preserve">PREGO DE ACO POLIDO COM CABECA 17 X 30 (2 3/4 X 11)</t>
  </si>
  <si>
    <t xml:space="preserve">PREGO DE ACO POLIDO COM CABECA 18 X 24 (2 1/4 X 10)</t>
  </si>
  <si>
    <t xml:space="preserve">PREGO DE ACO POLIDO COM CABECA 19  X 36 (3 1/4  X  9)</t>
  </si>
  <si>
    <t xml:space="preserve">PREGO DE ACO POLIDO COM CABECA 19 X 33 (3 X 9)</t>
  </si>
  <si>
    <t xml:space="preserve">PREGO DE ACO POLIDO COM CABECA 22 X 48 (4 1/4 X 5)</t>
  </si>
  <si>
    <t xml:space="preserve">PRENDEDOR / TRAVA DE PORTA, MONTAGEM PISO / PORTA, EM LATAO / ZAMAC, CROMADO</t>
  </si>
  <si>
    <t xml:space="preserve">PRESSAO DE PERNAS TRIPLO, EM TUBO DE ACO CARBONO, PINTURA NO PROCESSO ELETROSTATICO - EQUIPAMENTO DE GINASTICA PARA ACADEMIA AO AR LIVRE / ACADEMIA DA TERCEIRA IDADE - ATI</t>
  </si>
  <si>
    <t xml:space="preserve">PRIMER EPOXI</t>
  </si>
  <si>
    <t xml:space="preserve">PRIMER PARA MANTA ASFALTICA A BASE DE ASFALTO MODIFICADO DILUIDO EM SOLVENTE, APLICACAO A FRIO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</si>
  <si>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</si>
  <si>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</si>
  <si>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PROJETOR PNEUMATICO DE ARGAMASSA PARA CHAPISCO E REBOCO COM RECIPIENTE ACOPLADO, TIPO CANEQUNHA, COM VOLUME DE 1,50 L, SEM COMPRESSOR</t>
  </si>
  <si>
    <t xml:space="preserve">PROJETOR RETANGULAR FECHADO PARA LAMPADA VAPOR DE MERCURIO/SODIO 250 W A 500 W, CABECEIRAS EM ALUMINIO FUNDIDO, CORPO EM ALUMINIO ANODIZADO, PARA LAMPADA E40 FECHAMENTO EM VIDRO TEMPERADO.</t>
  </si>
  <si>
    <t xml:space="preserve">PROLONGADOR/EXTENSOR PARA ROLO DE PINTURA 3 M</t>
  </si>
  <si>
    <t xml:space="preserve">PROLONGAMENTO PVC PARA CAIXA SIFONADA  100 MM X 200 MM (NBR 5688)</t>
  </si>
  <si>
    <t xml:space="preserve">PROLONGAMENTO PVC PARA CAIXA SIFONADA 100 MM X 100 MM (NBR 5688)</t>
  </si>
  <si>
    <t xml:space="preserve">PROLONGAMENTO PVC PARA CAIXA SIFONADA, 100 MM X 150 MM (NBR 5688)</t>
  </si>
  <si>
    <t xml:space="preserve">PROLONGAMENTO PVC PARA CAIXA SIFONADA, 150 MM X 150 MM (NBR 5688)</t>
  </si>
  <si>
    <t xml:space="preserve">PROLONGAMENTO PVC PARA CAIXA SIFONADA, 150 MM X 200 MM (NBR 5688)</t>
  </si>
  <si>
    <t xml:space="preserve">PROTETOR AUDITIVO TIPO CONCHA COM ABAFADOR DE RUIDOS, ATENUACAO ACIMA DE 22 DB</t>
  </si>
  <si>
    <t xml:space="preserve">PROTETOR AUDITIVO TIPO PLUG DE INSERCAO COM CORDAO, ATENUACAO SUPERIOR A 15 DB</t>
  </si>
  <si>
    <t xml:space="preserve">PROTETOR/PONTEIRA PLASTICA PARA PONTA DE VERGALHAO DE ATE 1", TIPO PROTETOR DE ESPERA</t>
  </si>
  <si>
    <t xml:space="preserve">PRUMO DE CENTRO EM ACO *400* G</t>
  </si>
  <si>
    <t xml:space="preserve">PRUMO DE PAREDE EM ACO 700 A 750 G</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</si>
  <si>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</si>
  <si>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</si>
  <si>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</si>
  <si>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</si>
  <si>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PULVERIZADOR DE TINTA ELETRICO / MAQUINA DE PINTURA AIRLESS, VAZAO *2* L/MIN (COLETADO CAIXA)</t>
  </si>
  <si>
    <t xml:space="preserve">PUXADOR CENTRAL, TIPO ALCA, EM ZAMAC CROMADO, COM ROSETAS, COMPRIMENTO *100* MM, PARA PORTA / JANELA EM MADEIRA OU METALICA - INCLUI PARAFUSOS</t>
  </si>
  <si>
    <t xml:space="preserve">PUXADOR CONCHA DE EMBUTIR PARA JANELA / PORTA DE CORRER, EM LATAO CROMADO, COM FURO CENTRAL PARA CHAVE E FUROS PARA PARAFUSOS, *40 X 100* MM  (LARGURA X ALTURA) - SEM FECHADURA</t>
  </si>
  <si>
    <t xml:space="preserve">PUXADOR CONCHA DE EMBUTIR, EM LATAO CROMADO, PARA PORTA / JANELA DE CORRER, LISO, SEM FURO PARA CHAVE, COM FUROS PARA FIXAR PARAFUSOS, *30 X 90* MM (LARGURA X ALTURA)</t>
  </si>
  <si>
    <t xml:space="preserve">PUXADOR TIPO PUNHO REDONDO, CENTRAL, EM LATAO CROMADO, COMPRIMENTO DE *110* MM, PARA JANELAS / PORTAS DE CORRER - INCLUI PARAFUSOS</t>
  </si>
  <si>
    <t xml:space="preserve">PUXADOR TUBULAR RETO, DUPLO, EM ALUMINIO POLIDO, DIAMETRO APROX.DE 1", COMPRIMENTO APROX. DE 400 MM, PARA PORTAS DE MADEIRA OU VIDRO</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</si>
  <si>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</si>
  <si>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</si>
  <si>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</si>
  <si>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</si>
  <si>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</si>
  <si>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</si>
  <si>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</si>
  <si>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</si>
  <si>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</si>
  <si>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</si>
  <si>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</si>
  <si>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</si>
  <si>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24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</si>
  <si>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</si>
  <si>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</si>
  <si>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</si>
  <si>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40 DISJUNTORES DIN, 100 A</t>
  </si>
  <si>
    <t xml:space="preserve">QUADRO DE DISTRIBUICAO COM BARRAMENTO TRIFASICO, DE SOBREPOR, EM CHAPA DE ACO GALVANIZADO, PARA 48 DISJUNTORES DIN, 100 A</t>
  </si>
  <si>
    <t xml:space="preserve">QUADRO DE DISTRIBUICAO SEM BARRAMENTO, COM PORTA, DE EMBUTIR, EM CHAPA DE ACO GALVANIZADO, PARA 12 DISJUNTORES NEMA</t>
  </si>
  <si>
    <t xml:space="preserve">QUADRO DE DISTRIBUICAO SEM BARRAMENTO, COM PORTA, DE EMBUTIR, EM CHAPA DE ACO GALVANIZADO, PARA 3 DISJUNTORES NEMA</t>
  </si>
  <si>
    <t xml:space="preserve">QUADRO DE DISTRIBUICAO SEM BARRAMENTO, COM PORTA, DE EMBUTIR, EM CHAPA DE ACO GALVANIZADO, PARA 6 DISJUNTORES NEMA</t>
  </si>
  <si>
    <t xml:space="preserve">QUADRO DE DISTRIBUICAO, COM BARRAMENTO TERRA / NEUTRO, DE EMBUTIR, PARA 16 DISJUNTORES DIN</t>
  </si>
  <si>
    <t xml:space="preserve">QUADRO DE DISTRIBUICAO, COM BARRAMENTO TERRA / NEUTRO, DE EMBUTIR, PARA 24 DISJUNTORES DIN</t>
  </si>
  <si>
    <t xml:space="preserve">QUADRO DE DISTRIBUICAO, COM BARRAMENTO TERRA / NEUTRO, DE EMBUTIR, PARA 36 DISJUNTORES DIN</t>
  </si>
  <si>
    <t xml:space="preserve">QUADRO DE DISTRIBUICAO, COM BARRAMENTO TERRA / NEUTRO, DE EMBUTIR, PARA 8 DISJUNTORES DIN</t>
  </si>
  <si>
    <t xml:space="preserve">QUADRO DE DISTRIBUICAO, SEM BARRAMENTO, EM PVC, DE EMBUTIR, PARA 16 DISJUNTORES DIN</t>
  </si>
  <si>
    <t xml:space="preserve">QUADRO DE DISTRIBUICAO, SEM BARRAMENTO, EM PVC, DE EMBUTIR, PARA 24 DISJUNTORES DIN</t>
  </si>
  <si>
    <t xml:space="preserve">QUADRO DE DISTRIBUICAO, SEM BARRAMENTO, EM PVC, DE EMBUTIR, PARA 36 DISJUNTORES DIN</t>
  </si>
  <si>
    <t xml:space="preserve">QUADRO DE DISTRIBUICAO, SEM BARRAMENTO, EM PVC, DE EMBUTIR, PARA 4 DISJUNTORES DIN</t>
  </si>
  <si>
    <t xml:space="preserve">QUADRO DE DISTRIBUICAO, SEM BARRAMENTO, EM PVC, DE EMBUTIR, PARA 8 DISJUNTORES DIN</t>
  </si>
  <si>
    <t xml:space="preserve">QUADRO DE DISTRIBUICAO, SEM BARRAMENTO, EM PVC, DE SOBREPOR, PARA 16 DISJUNTORES DIN</t>
  </si>
  <si>
    <t xml:space="preserve">QUADRO DE DISTRIBUICAO, SEM BARRAMENTO, EM PVC, DE SOBREPOR, PARA 24 DISJUNTORES DIN</t>
  </si>
  <si>
    <t xml:space="preserve">QUADRO DE DISTRIBUICAO, SEM BARRAMENTO, EM PVC, DE SOBREPOR, PARA 36 DISJUNTORES DIN</t>
  </si>
  <si>
    <t xml:space="preserve">QUADRO DE DISTRIBUICAO, SEM BARRAMENTO, EM PVC, DE SOBREPOR, PARA 4 DISJUNTORES DIN</t>
  </si>
  <si>
    <t xml:space="preserve">QUADRO DE DISTRIBUICAO, SEM BARRAMENTO, EM PVC, DE SOBREPOR, PARA 8 DISJUNTORES DIN</t>
  </si>
  <si>
    <t xml:space="preserve">QUEROSENE</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</si>
  <si>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</si>
  <si>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</si>
  <si>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</si>
  <si>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</si>
  <si>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</si>
  <si>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100 MM, PARA LAJES/ CALHAS</t>
  </si>
  <si>
    <t xml:space="preserve">RALO FOFO SEMIESFERICO, 150 MM, PARA LAJES/ CALHAS</t>
  </si>
  <si>
    <t xml:space="preserve">RALO FOFO SEMIESFERICO, 200 MM, PARA LAJES/ CALHAS</t>
  </si>
  <si>
    <t xml:space="preserve">RALO FOFO SEMIESFERICO, 75 MM, PARA LAJES/ CALHAS</t>
  </si>
  <si>
    <t xml:space="preserve">RALO SECO PVC CONICO, 100 X 40 MM,  COM GRELHA REDONDA BRANCA</t>
  </si>
  <si>
    <t xml:space="preserve">RALO SECO PVC CONICO, 100 X 40 MM, COM GRELHA QUADRADA</t>
  </si>
  <si>
    <t xml:space="preserve">RALO SECO PVC QUADRADO, 100 X 100 X 53 MM, SAIDA 40 MM, COM GRELHA BRANCA</t>
  </si>
  <si>
    <t xml:space="preserve">RALO SIFONADO PVC CILINDRICO, 100 X 40 MM,  COM GRELHA REDONDA BRANCA</t>
  </si>
  <si>
    <t xml:space="preserve">RALO SIFONADO PVC REDONDO CONICO, 100 X 40 MM, COM GRELHA  BRANCA REDONDA</t>
  </si>
  <si>
    <t xml:space="preserve">RALO SIFONADO PVC, QUADRADO, 100 X 100 X 53 MM, SAIDA 40 MM, COM GRELHA BRANCA</t>
  </si>
  <si>
    <t xml:space="preserve">RASTELEIRO</t>
  </si>
  <si>
    <t xml:space="preserve">RASTELEIRO (MENSALISTA)</t>
  </si>
  <si>
    <t xml:space="preserve">REATOR ELETRONICO BIVOLT PARA 1 LAMPADA FLUORESCENTE DE 18/20 W</t>
  </si>
  <si>
    <t xml:space="preserve">REATOR ELETRONICO BIVOLT PARA 1 LAMPADA FLUORESCENTE DE 36/40 W</t>
  </si>
  <si>
    <t xml:space="preserve">REATOR ELETRONICO BIVOLT PARA 2 LAMPADAS FLUORESCENTES DE 14 W</t>
  </si>
  <si>
    <t xml:space="preserve">REATOR ELETRONICO BIVOLT PARA 2 LAMPADAS FLUORESCENTES DE 18/20 W</t>
  </si>
  <si>
    <t xml:space="preserve">REATOR ELETRONICO BIVOLT PARA 2 LAMPADAS FLUORESCENTES DE 36/40 W</t>
  </si>
  <si>
    <t xml:space="preserve">REATOR INTERNO/INTEGRADO PARA LAMPADA VAPOR METALICO 400 W, ALTO FATOR DE POTENCIA</t>
  </si>
  <si>
    <t xml:space="preserve">REATOR P/ LAMPADA VAPOR DE SODIO 250W USO EXT</t>
  </si>
  <si>
    <t xml:space="preserve">REATOR P/ 1 LAMPADA VAPOR DE MERCURIO 125W USO EXT</t>
  </si>
  <si>
    <t xml:space="preserve">REATOR P/ 1 LAMPADA VAPOR DE MERCURIO 250W USO EXT</t>
  </si>
  <si>
    <t xml:space="preserve">REATOR P/ 1 LAMPADA VAPOR DE MERCURIO 400W USO EXT</t>
  </si>
  <si>
    <t xml:space="preserve">REBOLO ABRASIVO RETO DE USO GERAL GRAO 36, DE 6 X 1 " (DIAMETRO X ALTURA)</t>
  </si>
  <si>
    <t xml:space="preserve">REBOLO ABRASIVO RETO DE USO GERAL GRAO 36, DE 6 X 3/4 " (DIAMETRO X ALTURA)</t>
  </si>
  <si>
    <t xml:space="preserve">RECICLADORA DE ASFALTO A FRIO SOBRE RODAS, LARG. FRESAGEM 2,00 M, POT. 315 KW/422 HP</t>
  </si>
  <si>
    <t xml:space="preserve">REDUCAO EXCENTRICA PVC NBR 10569 P/REDE COLET ESG PB JE 150 X 100MM</t>
  </si>
  <si>
    <t xml:space="preserve">REDUCAO EXCENTRICA PVC NBR 10569 P/REDE COLET ESG PB JE 200 X 150MM</t>
  </si>
  <si>
    <t xml:space="preserve">REDUCAO EXCENTRICA PVC NBR 10569 P/REDE COLET ESG PB JE 250 X 200MM</t>
  </si>
  <si>
    <t xml:space="preserve">REDUCAO EXCENTRICA PVC P/ ESG PREDIAL DN 100 X 50MM</t>
  </si>
  <si>
    <t xml:space="preserve">REDUCAO EXCENTRICA PVC P/ ESG PREDIAL DN 100 X 75MM</t>
  </si>
  <si>
    <t xml:space="preserve">REDUCAO EXCENTRICA PVC P/ ESG PREDIAL DN 75 X 50MM</t>
  </si>
  <si>
    <t xml:space="preserve">REDUCAO EXCENTRICA PVC, SERIE R, DN 100 X 75 MM, PARA ESGOTO PREDIAL</t>
  </si>
  <si>
    <t xml:space="preserve">REDUCAO EXCENTRICA PVC, SERIE R, DN 150 X 100 MM, PARA ESGOTO PREDIAL</t>
  </si>
  <si>
    <t xml:space="preserve">REDUCAO EXCENTRICA PVC, SERIE R, DN 75 X 50 MM, PARA ESGOTO PREDIAL</t>
  </si>
  <si>
    <t xml:space="preserve">REDUCAO FIXA TIPO STORZ, ENGATE RAPIDO 2.1/2" X 1.1/2", EM LATAO, PARA INSTALACAO PREDIAL COMBATE A INCENDIO PREDIAL</t>
  </si>
  <si>
    <t xml:space="preserve">REDUCAO PVC PBA, JE, BB, DN 75 X 50 / DE 85 X 60 MM, PARA REDE DE AGUA</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</si>
  <si>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</si>
  <si>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</si>
  <si>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</si>
  <si>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REFLETOR REDONDO EM ALUMINIO ANODIZADO PARA LAMPADA VAPOR DE MERCURIO/SODIO, CORPO EM ALUMINIO COM PINTURA EPOXI, PARA LAMPADA E-27 DE 300 W, COM SUPORTE REDONDO E ALCA REGULAVEL PARA FIXACAO.</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</si>
  <si>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</si>
  <si>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</si>
  <si>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</si>
  <si>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</si>
  <si>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</si>
  <si>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</si>
  <si>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</si>
  <si>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</si>
  <si>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</si>
  <si>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</si>
  <si>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</si>
  <si>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</si>
  <si>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25 MM, COM CORPO DIVIDIDO</t>
  </si>
  <si>
    <t xml:space="preserve">REGISTRO DE ESFERA, PVC, COM VOLANTE, VS, SOLDAVEL, DN 32 MM, COM CORPO DIVIDIDO</t>
  </si>
  <si>
    <t xml:space="preserve">REGISTRO DE ESFERA, PVC, COM VOLANTE, VS, SOLDAVEL, DN 40 MM, COM CORPO DIVIDIDO</t>
  </si>
  <si>
    <t xml:space="preserve">REGISTRO DE ESFERA, PVC, COM VOLANTE, VS, SOLDAVEL, DN 50 MM, COM CORPO DIVIDIDO</t>
  </si>
  <si>
    <t xml:space="preserve">REGISTRO DE ESFERA, PVC, COM VOLANTE, VS, SOLDAVEL, DN 60 MM, COM CORPO DIVIDIDO</t>
  </si>
  <si>
    <t xml:space="preserve">REGISTRO DE PRESSAO PVC, ROSCAVEL, VOLANTE SIMPLES, DE 1/2"</t>
  </si>
  <si>
    <t xml:space="preserve">REGISTRO DE PRESSAO PVC, ROSCAVEL, VOLANTE SIMPLES, DE 3/4"</t>
  </si>
  <si>
    <t xml:space="preserve">REGISTRO DE PRESSAO PVC, SOLDAVEL, VOLANTE SIMPLES, DE 20 MM</t>
  </si>
  <si>
    <t xml:space="preserve">REGISTRO DE PRESSAO PVC, SOLDAVEL, VOLANTE SIMPLES, DE 25 MM</t>
  </si>
  <si>
    <t xml:space="preserve">REGISTRO GAVETA BRUTO EM LATAO FORJADO, BITOLA 1 " (REF 1509)</t>
  </si>
  <si>
    <t xml:space="preserve">REGISTRO GAVETA BRUTO EM LATAO FORJADO, BITOLA 1 1/2 " (REF 1509)</t>
  </si>
  <si>
    <t xml:space="preserve">REGISTRO GAVETA BRUTO EM LATAO FORJADO, BITOLA 1 1/4 " (REF 1509)</t>
  </si>
  <si>
    <t xml:space="preserve">REGISTRO GAVETA BRUTO EM LATAO FORJADO, BITOLA 1/2 " (REF 1509)</t>
  </si>
  <si>
    <t xml:space="preserve">REGISTRO GAVETA BRUTO EM LATAO FORJADO, BITOLA 2 " (REF 1509)</t>
  </si>
  <si>
    <t xml:space="preserve">REGISTRO GAVETA BRUTO EM LATAO FORJADO, BITOLA 2 1/2 " (REF 1509)</t>
  </si>
  <si>
    <t xml:space="preserve">REGISTRO GAVETA BRUTO EM LATAO FORJADO, BITOLA 3 " (REF 1509)</t>
  </si>
  <si>
    <t xml:space="preserve">REGISTRO GAVETA BRUTO EM LATAO FORJADO, BITOLA 3/4 " (REF 1509)</t>
  </si>
  <si>
    <t xml:space="preserve">REGISTRO GAVETA BRUTO EM LATAO FORJADO, BITOLA 4 " (REF 1509)</t>
  </si>
  <si>
    <t xml:space="preserve">REGISTRO GAVETA COM ACABAMENTO E CANOPLA CROMADOS, SIMPLES, BITOLA 1 " (REF 1509)</t>
  </si>
  <si>
    <t xml:space="preserve">REGISTRO GAVETA COM ACABAMENTO E CANOPLA CROMADOS, SIMPLES, BITOLA 1 1/2 " (REF 1509)</t>
  </si>
  <si>
    <t xml:space="preserve">REGISTRO GAVETA COM ACABAMENTO E CANOPLA CROMADOS, SIMPLES, BITOLA 1 1/4 " (REF 1509)</t>
  </si>
  <si>
    <t xml:space="preserve">REGISTRO GAVETA COM ACABAMENTO E CANOPLA CROMADOS, SIMPLES, BITOLA 1/2 " (REF 1509)</t>
  </si>
  <si>
    <t xml:space="preserve">REGISTRO GAVETA COM ACABAMENTO E CANOPLA CROMADOS, SIMPLES, BITOLA 3/4 " (REF 1509)</t>
  </si>
  <si>
    <t xml:space="preserve">REGISTRO OU VALVULA GLOBO ANGULAR EM LATAO, PARA HIDRANTES EM INSTALACAO PREDIAL DE INCENDIO, 45 GRAUS, DIAMETRO DE 2 1/2", COM VOLANTE, CLASSE DE PRESSAO DE ATE 200 PSI</t>
  </si>
  <si>
    <t xml:space="preserve">REGISTRO PRESSAO BRUTO EM LATAO FORJADO, BITOLA 1/2 " (REF 1400)</t>
  </si>
  <si>
    <t xml:space="preserve">REGISTRO PRESSAO BRUTO EM LATAO FORJADO, BITOLA 3/4 " (REF 1400)</t>
  </si>
  <si>
    <t xml:space="preserve">REGISTRO PRESSAO COM ACABAMENTO E CANOPLA CROMADA, SIMPLES, BITOLA 1/2 " (REF 1416)</t>
  </si>
  <si>
    <t xml:space="preserve">REGISTRO PRESSAO COM ACABAMENTO E CANOPLA CROMADA, SIMPLES, BITOLA 3/4 " (REF 1416)</t>
  </si>
  <si>
    <t xml:space="preserve">REGUA DE ALUMINIO PARA PEDREIRO 2 X 1 "</t>
  </si>
  <si>
    <t xml:space="preserve">REGUA VIBRADORA DUPLA PARA CONCRETO A GASOLINA 5,5 HP, PESO DE 60 KG, COMPRIMENTO 4 M</t>
  </si>
  <si>
    <t xml:space="preserve">REGUA VIBRATORIA DE CONCRETO TRELICADA, EQUIPADA COM MOTOR A GASOLINA DE 9 HP</t>
  </si>
  <si>
    <t xml:space="preserve">REJEITO DE MINERIO DE FERRO PARA PAVIMENTACAO (POSTO PEDREIRA/FORNECEDOR, SEM FRETE)</t>
  </si>
  <si>
    <t xml:space="preserve">RELE FOTOELETRICO INTERNO E EXTERNO BIVOLT 1000 W, DE CONECTOR, SEM BASE</t>
  </si>
  <si>
    <t xml:space="preserve">RELE TERMICO BIMETAL PARA USO EM MOTORES TRIFASICOS, TENSAO 380 V, POTENCIA ATE 15 CV, CORRENTE NOMINAL MAXIMA 22 A</t>
  </si>
  <si>
    <t xml:space="preserve">RESINA ACRILICA BASE AGUA - COR BRANCA</t>
  </si>
  <si>
    <t xml:space="preserve">RETARDO PARA CORDEL DETONANTE</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</si>
  <si>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</si>
  <si>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</si>
  <si>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</si>
  <si>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REVESTIMENTO DE PAREDE EM GRANILITE, MARMORITE OU GRANITINA - ESP = 5 MM (INCLUSO EXECUCAO)</t>
  </si>
  <si>
    <t xml:space="preserve">REVESTIMENTO DE PAREDE EM GRANILITE, MARMORITE OU GRANITINA COLORIDO - ESP = 5 MM (INCLUSO EXECUCAO)</t>
  </si>
  <si>
    <t xml:space="preserve">REVESTIMENTO EM CERAMICA ESMALTADA COMERCIAL, PEI MENOR OU IGUAL A 3, FORMATO MENOR OU IGUAL A 2025 CM2</t>
  </si>
  <si>
    <t xml:space="preserve">REVESTIMENTO EM CERAMICA ESMALTADA EXTRA, PEI MAIOR OU IGUAL 4, FORMATO MAIOR A 2025 CM2</t>
  </si>
  <si>
    <t xml:space="preserve">REVESTIMENTO EPOXI DE ALTA RESISTENCIA QUIMICA, ISENTO DE SOLVENTES, BICOMPONENTE</t>
  </si>
  <si>
    <t xml:space="preserve">REVESTIMENTO PARA ESCADA EM GRANILITE, MARMORITE OU GRANITINA ESP = 8 MM (INCLUSO EXECUCAO)</t>
  </si>
  <si>
    <t xml:space="preserve">RIPA DE MADEIRA APARELHADA *1,5 X 5* CM, MACARANDUBA, ANGELIM OU EQUIVALENTE DA REGIAO</t>
  </si>
  <si>
    <t xml:space="preserve">RIPA DE MADEIRA NAO APARELHADA *1 X 3* CM, MACARANDUBA, ANGELIM OU EQUIVALENTE DA REGIAO</t>
  </si>
  <si>
    <t xml:space="preserve">RIPA DE MADEIRA NAO APARELHADA *1,5 X 5* CM, MACARANDUBA, ANGELIM OU EQUIVALENTE DA REGIAO</t>
  </si>
  <si>
    <t xml:space="preserve">RIPA DE MADEIRA NAO APARELHADA *2 X 7* CM, PINUS, MISTA OU EQUIVALENTE DA REGIAO</t>
  </si>
  <si>
    <t xml:space="preserve">ROCADEIRA COSTAL COM MOTOR A GASOLINA DE *32* CC</t>
  </si>
  <si>
    <t xml:space="preserve">ROCADEIRA DESLOCAVEL, LARGURA DE TRABALHO DE 1,3 M</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</si>
  <si>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</si>
  <si>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</si>
  <si>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</si>
  <si>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</si>
  <si>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MARMORE, POLIDO, BRANCO COMUM, L= *7* CM, E=  *2* CM, CORTE RETO</t>
  </si>
  <si>
    <t xml:space="preserve">RODAPE EM POLIESTIRENO, BRANCO, H = *5* CM, E = *1,5* CM</t>
  </si>
  <si>
    <t xml:space="preserve">RODAPE OU RODABANCADA EM GRANITO, POLIDO, TIPO ANDORINHA/ QUARTZ/ CASTELO/ CORUMBA OU OUTROS EQUIVALENTES DA REGIAO, H= 10 CM, E=  *2,0* CM</t>
  </si>
  <si>
    <t xml:space="preserve">RODAPE PLANO PARA PISO VINILICO, H = 5 CM</t>
  </si>
  <si>
    <t xml:space="preserve">RODAPE PRE-MOLDADO DE GRANILITE, MARMORITE OU GRANITINA L = 10 CM</t>
  </si>
  <si>
    <t xml:space="preserve">RODIZIO PARA TRILHO (TIPO NAPOLEAO),  EM LATAO, COM ROLAMENTO EM ACO, 6 MM, PARA JANELA DE CORRER</t>
  </si>
  <si>
    <t xml:space="preserve">RODO PARA CHAO 40 CM COM CABO</t>
  </si>
  <si>
    <t xml:space="preserve">ROLDANA CONCOVA DUPLA, EM CHAPA DE ACO, ROLAMENTO INTERNO BLINDADO DE ACO REVESTIDO EM NYLON, PARA PORTA DE CORRER</t>
  </si>
  <si>
    <t xml:space="preserve">ROLDANA DUPLA, EM ZAMAC COM CHAPA DE LATAO, ROLAMENTOS EM ACO, PARA PORTA E JANELA DE CORRER</t>
  </si>
  <si>
    <t xml:space="preserve">ROLDANA PLASTICA COM PREGO, TAMANHO 30 X 30 MM, PARA INSTALACAO ELETRICA APARENTE</t>
  </si>
  <si>
    <t xml:space="preserve">ROLO COMPACTADOR DE PNEUS, ESTATICO, PRESSAO VARIAVEL, POTENCIA 110 HP, PESO SEM/COM LASTRO 10,8/27 T, LARGURA DE ROLAGEM 2,30 M</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</si>
  <si>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</si>
  <si>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</si>
  <si>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PE DE CARNEIRO VIBRATORIO, POTENCIA 80 HP, PESO OPERACIONAL SEM/COM LASTRO 7,4/8,8 T, LARGURA DE TRABALHO 1,68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</si>
  <si>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</si>
  <si>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</si>
  <si>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PE DE CARNEIRO, COM CONTROLE REMOTO POR RADIO, POTENCIA  12,5 KW, PESO OPERACIONAL DE 1,675 T, LARGURA DE TRABALHO 0,85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</si>
  <si>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</si>
  <si>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</si>
  <si>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</si>
  <si>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ROMPEDOR ELETRICO PESO 26 KG, POTENCIA OPERACIONAL DE 2,5 KW</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</si>
  <si>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</si>
  <si>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</si>
  <si>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</si>
  <si>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</si>
  <si>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</si>
  <si>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</si>
  <si>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EXTERNO/INTERNO DE CHAPA DE ACO GALVANIZADA NUM 26, CORTE 33 CM</t>
  </si>
  <si>
    <t xml:space="preserve">RUFO INTERNO DE CHAPA DE ACO GALVANIZADA NUM 26, CORTE 50 CM</t>
  </si>
  <si>
    <t xml:space="preserve">RUFO PARA TELHA ESTRUTURAL DE FIBROCIMENTO 1 ABA (SEM AMIANTO)</t>
  </si>
  <si>
    <t xml:space="preserve">RUFO PARA TELHA ESTRUTURAL DE FIBROCIMENTO 2 ABAS, COMPRIMENTO DE 1031 MM (SEM AMIANTO)</t>
  </si>
  <si>
    <t xml:space="preserve">RUFO PARA TELHA ONDULADA DE FIBROCIMENTO, E = 6 MM, ABA *260* MM, COMPRIMENTO 1100 MM (SEM AMIANTO)</t>
  </si>
  <si>
    <t xml:space="preserve">SABAO EM PO</t>
  </si>
  <si>
    <t xml:space="preserve">SABONETEIRA DE PAREDE EM METAL CROMADO</t>
  </si>
  <si>
    <t xml:space="preserve">SABONETEIRA PLASTICA TIPO DISPENSER PARA SABONETE LIQUIDO COM RESERVATORIO 800 A 1500 ML</t>
  </si>
  <si>
    <t xml:space="preserve">SACO DE RAFIA PARA ENTULHO, NOVO, LISO (SEM CLICHE), *60 x 90* CM</t>
  </si>
  <si>
    <t xml:space="preserve">SAIBRO PARA ARGAMASSA (COLETADO NO COMERCIO)</t>
  </si>
  <si>
    <t xml:space="preserve">SAPATA DE PVC ADITIVADO NERVURADO D = 6"</t>
  </si>
  <si>
    <t xml:space="preserve">SAPATA DE PVC ADITIVADO NERVURADO D = 8"</t>
  </si>
  <si>
    <t xml:space="preserve">SAPATILHA EM ACO GALVANIZADO PARA CABOS COM DIAMETRO NOMINAL ATE 5/8"</t>
  </si>
  <si>
    <t xml:space="preserve">SARRAFO DE MADEIRA APARELHADA *2 X 10* CM, MACARANDUBA, ANGELIM OU EQUIVALENTE DA REGIAO</t>
  </si>
  <si>
    <t xml:space="preserve">SARRAFO DE MADEIRA NAO APARELHADA *2,5 X 10 CM, MACARANDUBA, ANGELIM OU EQUIVALENTE DA REGIAO</t>
  </si>
  <si>
    <t xml:space="preserve">SARRAFO DE MADEIRA NAO APARELHADA *2,5 X 15* CM, MACARANDUBA, ANGELIM OU EQUIVALENTE DA REGIAO</t>
  </si>
  <si>
    <t xml:space="preserve">SARRAFO DE MADEIRA NAO APARELHADA 2,5 X 5 CM (1 X 2 ") PINUS, MISTA OU EQUIVALENTE DA REGIAO</t>
  </si>
  <si>
    <t xml:space="preserve">SARRAFO DE MADEIRA NAO APARELHADA 2,5 X 5 CM, MACARANDUBA, ANGELIM OU EQUIVALENTE DA REGIAO</t>
  </si>
  <si>
    <t xml:space="preserve">SEIXO ROLADO PARA APLICACAO EM CONCRETO (POSTO PEDREIRA/FORNECEDOR, SEM FRETE)</t>
  </si>
  <si>
    <t xml:space="preserve">SELADOR ACRILICO PAREDES INTERNAS/EXTERNAS</t>
  </si>
  <si>
    <t xml:space="preserve">SELADOR PVA PAREDES INTERNAS</t>
  </si>
  <si>
    <t xml:space="preserve">SELANTE A BASE DE ALCATRAO E POLIURETANO PARA JUNTAS HORIZONTAIS</t>
  </si>
  <si>
    <t xml:space="preserve">SELANTE DE BASE ASFALTICA PARA VEDACAO</t>
  </si>
  <si>
    <t xml:space="preserve">310ML </t>
  </si>
  <si>
    <t xml:space="preserve">SELANTE TIPO VEDA CALHA PARA METAL E FIBROCIMENTO</t>
  </si>
  <si>
    <t xml:space="preserve">SELIM COMPACTO EM PVC, SEM TRAVA,  DN 150 X 100 MM, PARA REDE COLETORA ESGOTO (NBR 10569)</t>
  </si>
  <si>
    <t xml:space="preserve">SELIM COMPACTO EM PVC, SEM TRAVA,  DN 200 X 100 MM, PARA REDE COLETORA ESGOTO (NBR 10569)</t>
  </si>
  <si>
    <t xml:space="preserve">SELIM COMPACTO EM PVC, SEM TRAVAS,  DN 300 X 100 MM, PARA REDE COLETORA ESGOTO (NBR 10569)</t>
  </si>
  <si>
    <t xml:space="preserve">SELIM PVC, COM TRAVA, JE, 90 GRAUS,  DN 125 X 100 MM OU 150 X 100 MM, PARA REDE COLETORA ESGOTO (NBR 10569)</t>
  </si>
  <si>
    <t xml:space="preserve">SELIM PVC, SOLDAVEL, SEM TRAVA, JE, 90 GRAUS,  DN 200 X 100 MM, PARA REDE COLETORA ESGOTO (NBR 10569)</t>
  </si>
  <si>
    <t xml:space="preserve">SEMIRREBOQUE COM DOIS EIXOS EM TANDEM TIPO BASCULANTE COM CACAMBA METALICA 14 M3  (INCLUI MONTAGEM, NAO INCLUI CAVALO MECANICO)</t>
  </si>
  <si>
    <t xml:space="preserve">SEMIRREBOQUE COM TRES EIXOS EM TANDEM TIPO BASCULANTE COM CACAMBA METALICA 18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</si>
  <si>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</si>
  <si>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</si>
  <si>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</si>
  <si>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</si>
  <si>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</si>
  <si>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SERRA CIRCULAR DE BANCADA, MODELO PICA-PAU, DIAMETRO DE 350 MM. CARACTERISTICAS DO MOTOR: TRIFASICO, POTENCIA DE 5 HP, FREQUENCIA DE 60 HZ</t>
  </si>
  <si>
    <t xml:space="preserve">SERRALHEIRO (MENSALISTA)</t>
  </si>
  <si>
    <t xml:space="preserve">SERVENTE DE OBRAS (MENSALISTA)</t>
  </si>
  <si>
    <t xml:space="preserve">SERVICO DE BOMBEAMENTO DE CONCRETO COM CONSUMO MINIMO DE 40 M3</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</si>
  <si>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</si>
  <si>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</si>
  <si>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</si>
  <si>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</si>
  <si>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</si>
  <si>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</si>
  <si>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</si>
  <si>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</si>
  <si>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</si>
  <si>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</si>
  <si>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</si>
  <si>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</si>
  <si>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</si>
  <si>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SISTEMA DE FORMAS MANUSEAVEIS DE ALUMINIO, PARA BLOCO RESID. COM PAREDES DE CONCRETO MOLDADAS IN LOCO, BLOCO COM 4 PAV. E 4 UNIDADES POR PAV., UNIDADE HABITACIONALCOM 48 M2 E 2 QUARTOS; TELHA DE FIBROCIMENTO (COLETADO CAIXA)</t>
  </si>
  <si>
    <t xml:space="preserve">SISTEMA DE FORMAS MANUSEAVEIS DE ALUMINIO, PARA EDIFICACAO RESIDENCIAL UNIFAMILIAR COM PAREDES DE CONCRETO MOLDADAS IN LOCO, UNIDADE HABITACIONAL TERREA COM 38 M2, COM SALA, CIRCULACAO, 2 QUARTOS, BANHEIRO, COZINHA E TANQUE EXTERNO (SEM COBERTURA) (COLETADO CAIXA)</t>
  </si>
  <si>
    <t xml:space="preserve">SODA CAUSTICA EM ESCAMAS</t>
  </si>
  <si>
    <t xml:space="preserve">SOLDA EM BARRA DE ESTANHO-CHUMBO 50/50</t>
  </si>
  <si>
    <t xml:space="preserve">SOLDA EM VARETA FOSCOPER, D = *2,5* MM  X COMPRIMENTO 500 MM</t>
  </si>
  <si>
    <t xml:space="preserve">SOLDA ESTANHO/COBRE PARA CONEXOES DE COBRE, FIO 2,5 MM, CARRETEL 500 GR (SEM CHUMBO)</t>
  </si>
  <si>
    <t xml:space="preserve">SOLDADOR (MENSALISTA)</t>
  </si>
  <si>
    <t xml:space="preserve">SOLDADOR ELETRICO (PARA SOLDA A SER TESTADA COM RAIOS "X")</t>
  </si>
  <si>
    <t xml:space="preserve">SOLDADOR ELETRICO (PARA SOLDA A SER TESTADA COM RAIOS "X") (MENSALISTA)</t>
  </si>
  <si>
    <t xml:space="preserve">SOLEIRA EM GRANITO, POLIDO, TIPO ANDORINHA/ QUARTZ/ CASTELO/ CORUMBA OU OUTROS EQUIVALENTES DA REGIAO, L= *15* CM, E=  *2,0* CM</t>
  </si>
  <si>
    <t xml:space="preserve">SOLEIRA PRE-MOLDADA EM GRANILITE, MARMORITE OU GRANITINA, L = *15 CM</t>
  </si>
  <si>
    <t xml:space="preserve">SOLEIRA/ PEITORIL EM MARMORE, POLIDO, BRANCO COMUM, L= *15* CM, E=  *2* CM,  CORTE RETO</t>
  </si>
  <si>
    <t xml:space="preserve">SOLEIRA/ TABEIRA EM MARMORE, POLIDO, BRANCO COMUM, L= 5 CM, E=  *2,0* CM</t>
  </si>
  <si>
    <t xml:space="preserve">SOLUCAO ASFALTICA ELASTOMERICA PARA IMPRIMACAO, APLICACAO A FRIO</t>
  </si>
  <si>
    <t xml:space="preserve">SOLUCAO LIMPADORA PARA PVC, FRASCO COM 1000 CM3</t>
  </si>
  <si>
    <t xml:space="preserve">SOLUCAO LIMPADORA PARA PVC, FRASCO COM 200 CM3</t>
  </si>
  <si>
    <t xml:space="preserve">SOLVENTE PARA COLA (PARA LAMINADO MELAMINICO) A BASE DE RESINA SINTETICA</t>
  </si>
  <si>
    <t xml:space="preserve">SOQUETE DE BAQUELITE BASE E27, PARA LAMPADAS</t>
  </si>
  <si>
    <t xml:space="preserve">SOQUETE DE PORCELANA BASE E27, FIXO DE TETO, PARA LAMPADAS</t>
  </si>
  <si>
    <t xml:space="preserve">SOQUETE DE PORCELANA BASE E27, PARA USO AO TEMPO, PARA LAMPADAS</t>
  </si>
  <si>
    <t xml:space="preserve">SOQUETE DE PVC / TERMOPLASTICO BASE E27, COM CHAVE, PARA LAMPADAS</t>
  </si>
  <si>
    <t xml:space="preserve">SOQUETE DE PVC / TERMOPLASTICO BASE E27, COM RABICHO, PARA LAMPADAS</t>
  </si>
  <si>
    <t xml:space="preserve">SPRINKLER TIPO PENDENTE, 68 GRAUS CELSIUS (BULBO VERMELHO), ACABAMENTO CROMADO, 1/2" - 15 MM</t>
  </si>
  <si>
    <t xml:space="preserve">SPRINKLER TIPO PENDENTE, 68 GRAUS CELSIUS (BULBO VERMELHO), ACABAMENTO CROMADO, 3/4" - 20 MM</t>
  </si>
  <si>
    <t xml:space="preserve">SPRINKLER TIPO PENDENTE, 68 GRAUS CELSIUS (BULBO VERMELHO), ACABAMENTO NATURAL, 1/2" - 15 MM</t>
  </si>
  <si>
    <t xml:space="preserve">SPRINKLER TIPO PENDENTE, 68 GRAUS CELSIUS (BULBO VERMELHO), ACABAMENTO NATURAL, 3/4" - 20 MM</t>
  </si>
  <si>
    <t xml:space="preserve">SPRINKLER TIPO PENDENTE, 79 GRAUS CELSIUS (BULBO AMARELO), ACABAMENTO CROMADO, 3/4" - 20 MM</t>
  </si>
  <si>
    <t xml:space="preserve">SPRINKLER TIPO PENDENTE, 79 GRAUS CELSIUS (BULBO AMARELO), ACABAMENTO NATURAL, 3/4" - 20 MM</t>
  </si>
  <si>
    <t xml:space="preserve">SPRINKLER TIPO PENDENTE, 79 GRAUS CELSIUS (BULBO AMARELO,) ACABAMENTO NATURAL OU CROMADO, 1/2" - 15 MM</t>
  </si>
  <si>
    <t xml:space="preserve">SUMIDOURO CONCRETO PRE MOLDADO, COMPLETO, PARA 10 CONTRIBUINTES</t>
  </si>
  <si>
    <t xml:space="preserve">SUMIDOURO CONCRETO PRE MOLDADO, COMPLETO, PARA 100 CONTRIBUINTES</t>
  </si>
  <si>
    <t xml:space="preserve">SUMIDOURO CONCRETO PRE MOLDADO, COMPLETO, PARA 150 CONTRIBUINTES</t>
  </si>
  <si>
    <t xml:space="preserve">SUMIDOURO CONCRETO PRE MOLDADO, COMPLETO, PARA 200 CONTRIBUINTES</t>
  </si>
  <si>
    <t xml:space="preserve">SUMIDOURO CONCRETO PRE MOLDADO, COMPLETO, PARA 5 CONTRIBUINTES</t>
  </si>
  <si>
    <t xml:space="preserve">SUMIDOURO CONCRETO PRE MOLDADO, COMPLETO, PARA 50 CONTRIBUINTES</t>
  </si>
  <si>
    <t xml:space="preserve">SUMIDOURO CONCRETO PRE MOLDADO, COMPLETO, PARA 75 CONTRIBUINTES</t>
  </si>
  <si>
    <t xml:space="preserve">SUPORTE "Y" PARA FITA PERFURADA</t>
  </si>
  <si>
    <t xml:space="preserve">SUPORTE DE FIXACAO PARA ESPELHO / PLACA 4" X 4", PARA 6 MODULOS, PARA INSTALACAO DE TOMADAS E INTERRUPTORES (SOMENTE SUPORTE)</t>
  </si>
  <si>
    <t xml:space="preserve">SUPORTE DE PVC PARA CALHA PLUVIAL, DIAMETRO ENTRE 119 E 170 MM, PARA DRENAGEM PREDIAL</t>
  </si>
  <si>
    <t xml:space="preserve">SUPORTE EM ACO GALVANIZADO PARA TRANSFORMADOR PARA POSTE DUPLO T 185 X 95 MM, CHAPA DE 5/16"</t>
  </si>
  <si>
    <t xml:space="preserve">SUPORTE GUIA SIMPLES COM ROLDANA EM POLIPROPILENO PARA CHUMBAR, H = 20 CM</t>
  </si>
  <si>
    <t xml:space="preserve">SUPORTE ISOLADOR REFORCADO DIAMETRO NOMINAL 5/16", COM ROSCA SOBERBA E BUCHA</t>
  </si>
  <si>
    <t xml:space="preserve">SUPORTE ISOLADOR SIMPLES DIAMETRO NOMINAL 5/16", COM ROSCA SOBERBA E BUCHA</t>
  </si>
  <si>
    <t xml:space="preserve">SUPORTE MAO-FRANCESA EM ACO, ABAS IGUAIS 30 CM, CAPACIDADE MINIMA 60 KG, BRANCO</t>
  </si>
  <si>
    <t xml:space="preserve">SUPORTE METALICO PARA CALHA PLUVIAL,  ZINCADO, DOBRADO, DIAMETRO ENTRE 119 E 170 MM, PARA DRENAGEM PREDIAL</t>
  </si>
  <si>
    <t xml:space="preserve">SUPORTE PARA CALHA DE 150 MM EM FERRO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</si>
  <si>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</si>
  <si>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</si>
  <si>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</si>
  <si>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</si>
  <si>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</si>
  <si>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DE MADEIRA APARELHADA *2,5 X 15* CM, MACARANDUBA, ANGELIM OU EQUIVALENTE DA REGIAO</t>
  </si>
  <si>
    <t xml:space="preserve">TABUA DE MADEIRA APARELHADA *2,5 X 25* CM, MACARANDUBA, ANGELIM OU EQUIVALENTE DA REGIAO</t>
  </si>
  <si>
    <t xml:space="preserve">TABUA DE MADEIRA APARELHADA *2,5 X 30* CM, MACARANDUBA, ANGELIM OU EQUIVALENTE DA REGIAO</t>
  </si>
  <si>
    <t xml:space="preserve">TABUA DE MADEIRA NAO APARELHADA *2,5 X 10 CM (1 X 4 ") PINUS, MISTA OU EQUIVALENTE DA REGIAO</t>
  </si>
  <si>
    <t xml:space="preserve">TABUA DE MADEIRA NAO APARELHADA *2,5 X 15 CM (1 X 6 ") PINUS, MISTA OU EQUIVALENTE DA REGIAO</t>
  </si>
  <si>
    <t xml:space="preserve">TABUA DE MADEIRA NAO APARELHADA *2,5 X 20* CM, CEDRINHO OU EQUIVALENTE DA REGIAO</t>
  </si>
  <si>
    <t xml:space="preserve">TABUA DE MADEIRA NAO APARELHADA *2,5 X 30 CM (1 X 12 ") PINUS, MISTA OU EQUIVALENTE DA REGIAO</t>
  </si>
  <si>
    <t xml:space="preserve">TACO DE MADEIRA PARA PISO, IPE (CERNE) OU EQUIVALENTE DA REGIAO, 7 X 42 CM, E = 2 CM</t>
  </si>
  <si>
    <t xml:space="preserve">TALHA ELETRICA 3 T, VELOCIDADE  2,1 M / MIN, POTENCIA 1,3 KW</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</si>
  <si>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</si>
  <si>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</si>
  <si>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</si>
  <si>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</si>
  <si>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DE CONCRETO PARA PV OU CAIXA DE INSPECAO, DIMENSOES 600 X 600 X 50 MM</t>
  </si>
  <si>
    <t xml:space="preserve">TAMPA PARA CONDULETE, EM PVC, PARA TOMADA HEXAGONAL</t>
  </si>
  <si>
    <t xml:space="preserve">TAMPA PARA CONDULETE, EM PVC, PARA 1 INTERRUPTOR</t>
  </si>
  <si>
    <t xml:space="preserve">TAMPA PARA CONDULETE, EM PVC, PARA 1 MODULO RJ</t>
  </si>
  <si>
    <t xml:space="preserve">TAMPA PARA CONDULETE, EM PVC, PARA 2 MODULOS RJ</t>
  </si>
  <si>
    <t xml:space="preserve">TAMPAO / CAP, ROSCA FEMEA, METALICO, PARA TUBO PEX, DN 1/2"</t>
  </si>
  <si>
    <t xml:space="preserve">TAMPAO / CAP, ROSCA FEMEA, METALICO, PARA TUBO PEX, DN 3/4"</t>
  </si>
  <si>
    <t xml:space="preserve">TAMPAO / CAP, ROSCA MACHO, PARA TUBO PEX, DN 1/2"</t>
  </si>
  <si>
    <t xml:space="preserve">TAMPAO / CAP, ROSCA MACHO, PARA TUBO PEX, DN 1"</t>
  </si>
  <si>
    <t xml:space="preserve">TAMPAO / CAP, ROSCA MACHO, PARA TUBO PEX, DN 3/4"</t>
  </si>
  <si>
    <t xml:space="preserve">TAMPAO / TERMINAL / PLUG, D = 1 1/4" , PARA DUTO CORRUGADO PEAD (CABEAMENTO SUBTERRANEO)</t>
  </si>
  <si>
    <t xml:space="preserve">TAMPAO / TERMINAL / PLUG, D = 2" , PARA DUTO CORRUGADO PEAD (CABEAMENTO SUBTERRANEO)</t>
  </si>
  <si>
    <t xml:space="preserve">TAMPAO / TERMINAL / PLUG, D = 3" , PARA DUTO CORRUGADO PEAD (CABEAMENTO SUBTERRANEO)</t>
  </si>
  <si>
    <t xml:space="preserve">TAMPAO / TERMINAL / PLUG, D = 4" , PARA DUTO CORRUGADO PEAD (CABEAMENTO SUBTERRANEO)</t>
  </si>
  <si>
    <t xml:space="preserve">TAMPAO COM CORRENTE, EM LATAO, ENGATE RAPIDO 1 1/2", PARA INSTALACAO PREDIAL DE COMBATE A INCENDIO</t>
  </si>
  <si>
    <t xml:space="preserve">TAMPAO COM CORRENTE, EM LATAO, ENGATE RAPIDO 2 1/2", PARA INSTALACAO PREDIAL DE COMBATE A INCENDIO</t>
  </si>
  <si>
    <t xml:space="preserve">TAMPAO COMPLETO PARA TIL, EM PVC, OCRE, DN 100 MM, PARA REDE COLETORA DE ESGOTO</t>
  </si>
  <si>
    <t xml:space="preserve">TAMPAO COMPLETO PARA TIL, EM PVC, OCRE, DN 150 MM, PARA REDE COLETORA DE ESGOTO</t>
  </si>
  <si>
    <t xml:space="preserve">TAMPAO COMPLETO PARA TIL, EM PVC, OCRE, DN 200 MM, PARA REDE COLETORA DE ESGOTO</t>
  </si>
  <si>
    <t xml:space="preserve">TAMPAO COMPLETO PARA TIL, EM PVC, OCRE, DN 250 MM, PARA REDE COLETORA DE ESGOTO</t>
  </si>
  <si>
    <t xml:space="preserve">TAMPAO FOFO ARTICULADO P/ REGISTRO, CLASSE A15 CARGA MAX 1,5 T, *200 X 200* MM</t>
  </si>
  <si>
    <t xml:space="preserve">TAMPAO FOFO ARTICULADO P/ REGISTRO, CLASSE A15 CARGA MAXIMA 1,5 T, *400 X 400* MM</t>
  </si>
  <si>
    <t xml:space="preserve">TAMPAO FOFO ARTICULADO, CLASSE B125 CARGA MAX 12,5 T, REDONDO TAMPA 600 MM, REDE PLUVIAL/ESGOTO</t>
  </si>
  <si>
    <t xml:space="preserve">TAMPAO FOFO ARTICULADO, CLASSE D400 CARGA MAX 40 T, REDONDO TAMPA *600 MM, REDE PLUVIAL/ESGOTO</t>
  </si>
  <si>
    <t xml:space="preserve">TAMPAO FOFO SIMPLES COM BASE, CLASSE A15 CARGA MAX 1,5 T, *400 X 600* MM, REDE TELEFONE</t>
  </si>
  <si>
    <t xml:space="preserve">TAMPAO FOFO SIMPLES COM BASE, CLASSE A15 CARGA MAX 1,5 T, 300 X 300 MM, REDE PLUVIAL/ESGOTO</t>
  </si>
  <si>
    <t xml:space="preserve">TAMPAO FOFO SIMPLES COM BASE, CLASSE A15 CARGA MAX 1,5 T, 300 X 400 MM</t>
  </si>
  <si>
    <t xml:space="preserve">TAMPAO FOFO SIMPLES COM BASE, CLASSE A15 CARGA MAX 1,5 T, 400 X 400 MM, REDE PLUVIAL/ESGOTO/ELETRICA</t>
  </si>
  <si>
    <t xml:space="preserve">TAMPAO FOFO SIMPLES COM BASE, CLASSE A15 CARGA MAX 1,5 T, 400 X 500 MM, COM INSCRICAO INCENDIO</t>
  </si>
  <si>
    <t xml:space="preserve">TAMPAO FOFO SIMPLES COM BASE, CLASSE B125 CARGA MAX 12,5 T, REDONDO TAMPA 500 MM, REDE PLUVIAL/ESGOTO</t>
  </si>
  <si>
    <t xml:space="preserve">TAMPAO FOFO SIMPLES COM BASE, CLASSE B125 CARGA MAX 12,5 T, REDONDO TAMPA 600 MM, REDE PLUVIAL/ESGOTO</t>
  </si>
  <si>
    <t xml:space="preserve">TAMPAO FOFO SIMPLES COM BASE, CLASSE D400 CARGA MAX 40 T, REDONDO TAMPA 500 MM, REDE PLUVIAL/ESGOTO</t>
  </si>
  <si>
    <t xml:space="preserve">TAMPAO FOFO SIMPLES COM BASE, CLASSE D400 CARGA MAX 40 T, REDONDO TAMPA 600 MM, REDE PLUVIAL/ESGOTO</t>
  </si>
  <si>
    <t xml:space="preserve">TAMPAO FOFO SIMPLES COM BASE, CLASSE D400 CARGA MAX 40 T, REDONDO TAMPA 900 MM, REDE PLUVIAL/ESGOTO</t>
  </si>
  <si>
    <t xml:space="preserve">TAMPAO FOFO SIMPLES, CLASSE A15 CARGA MAX 1,5 T, *550 X 1100* MM, REDE TELEFONE</t>
  </si>
  <si>
    <t xml:space="preserve">TAMPAO PARA TELHA ESTRUTURAL DE FIBROCIMENTO 1 ABA, DE 370 X 155 X 76 MM (SEM AMIANTO)</t>
  </si>
  <si>
    <t xml:space="preserve">TAMPAO PARA TELHA ESTRUTURAL DE FIBROCIMENTO 2 ABAS, DE 787 X 215 X 60 MM (SEM AMIANTO)</t>
  </si>
  <si>
    <t xml:space="preserve">TANQUE ACO INOXIDAVEL (ACO 304) COM ESFREGADOR E VALVULA, DE *50 X 40 X 22* CM</t>
  </si>
  <si>
    <t xml:space="preserve">TANQUE DE ACO CARBONO NAO REVESTIDO, PARA TRANSPORTE DE AGUA COM CAPACIDADE DE 10 M3, COM BOMBA CENTRIFUGA POR TOMADA DE FORCA, VAZAO MAXIMA *75* M3/H (INCLUI MONTAGEM, NAO INCLUI CAMINHAO)</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</si>
  <si>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</si>
  <si>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</si>
  <si>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</si>
  <si>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</si>
  <si>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</si>
  <si>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</si>
  <si>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</si>
  <si>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DE LAVAR ROUPAS EM CONCRETO PRE-MOLDADO, 1 BOCA, COM APOIO/PES, DE *60 X 65 X 80* CM (L X P X A)</t>
  </si>
  <si>
    <t xml:space="preserve">TANQUE DUPLO EM MARMORE SINTETICO COM CUBA LISA E ESFREGADOR, *110 X 60* CM</t>
  </si>
  <si>
    <t xml:space="preserve">TANQUE LOUCA BRANCA SUSPENSO *20* L</t>
  </si>
  <si>
    <t xml:space="preserve">TANQUE SIMPLES EM MARMORE SINTETICO COM COLUNA, CAPACIDADE *22* L, *60 X 46* CM</t>
  </si>
  <si>
    <t xml:space="preserve">TANQUE SIMPLES EM MARMORE SINTETICO DE FIXAR NA PAREDE, CAPACIDADE *22* L, *60 X 46* CM</t>
  </si>
  <si>
    <t xml:space="preserve">TANQUE SIMPLES EM MARMORE SINTETICO SUSPENSO, CAPACIDADE *38* L, *60 X 60* CM</t>
  </si>
  <si>
    <t xml:space="preserve">TAQUEADOR OU TAQUEIRO</t>
  </si>
  <si>
    <t xml:space="preserve">TAQUEADOR OU TAQUEIRO (MENSALISTA)</t>
  </si>
  <si>
    <t xml:space="preserve">TARIFA "A" ENTRE  0 E 20M3 FORNECIMENTO D'AGUA</t>
  </si>
  <si>
    <t xml:space="preserve">TARJETA TIPO LIVRE / OCUPADO, CROMADA, PARA PORTA DE BANHEIRO</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</si>
  <si>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</si>
  <si>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</si>
  <si>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</si>
  <si>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</si>
  <si>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</si>
  <si>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</si>
  <si>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</si>
  <si>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</si>
  <si>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COBRE (REF 611) SEM ANEL DE SOLDA, BOLSA X BOLSA X BOLSA, 104 MM</t>
  </si>
  <si>
    <t xml:space="preserve">TE DE COBRE (REF 611) SEM ANEL DE SOLDA, BOLSA X BOLSA X BOLSA, 15 MM</t>
  </si>
  <si>
    <t xml:space="preserve">TE DE COBRE (REF 611) SEM ANEL DE SOLDA, BOLSA X BOLSA X BOLSA, 22 MM</t>
  </si>
  <si>
    <t xml:space="preserve">TE DE COBRE (REF 611) SEM ANEL DE SOLDA, BOLSA X BOLSA X BOLSA, 28 MM</t>
  </si>
  <si>
    <t xml:space="preserve">TE DE COBRE (REF 611) SEM ANEL DE SOLDA, BOLSA X BOLSA X BOLSA, 35 MM</t>
  </si>
  <si>
    <t xml:space="preserve">TE DE COBRE (REF 611) SEM ANEL DE SOLDA, BOLSA X BOLSA X BOLSA, 42 MM</t>
  </si>
  <si>
    <t xml:space="preserve">TE DE COBRE (REF 611) SEM ANEL DE SOLDA, BOLSA X BOLSA X BOLSA, 54 MM</t>
  </si>
  <si>
    <t xml:space="preserve">TE DE COBRE (REF 611) SEM ANEL DE SOLDA, BOLSA X BOLSA X BOLSA, 66 MM</t>
  </si>
  <si>
    <t xml:space="preserve">TE DE COBRE (REF 611) SEM ANEL DE SOLDA, BOLSA X BOLSA X BOLSA, 79 MM</t>
  </si>
  <si>
    <t xml:space="preserve">TE DE FERRO GALVANIZADO, DE 1 1/2"</t>
  </si>
  <si>
    <t xml:space="preserve">TE DE FERRO GALVANIZADO, DE 1 1/4"</t>
  </si>
  <si>
    <t xml:space="preserve">TE DE FERRO GALVANIZADO, DE 1/2"</t>
  </si>
  <si>
    <t xml:space="preserve">TE DE FERRO GALVANIZADO, DE 1"</t>
  </si>
  <si>
    <t xml:space="preserve">TE DE FERRO GALVANIZADO, DE 2 1/2"</t>
  </si>
  <si>
    <t xml:space="preserve">TE DE FERRO GALVANIZADO, DE 2"</t>
  </si>
  <si>
    <t xml:space="preserve">TE DE FERRO GALVANIZADO, DE 3/4"</t>
  </si>
  <si>
    <t xml:space="preserve">TE DE FERRO GALVANIZADO, DE 3"</t>
  </si>
  <si>
    <t xml:space="preserve">TE DE FERRO GALVANIZADO, DE 4"</t>
  </si>
  <si>
    <t xml:space="preserve">TE DE FERRO GALVANIZADO, DE 5"</t>
  </si>
  <si>
    <t xml:space="preserve">TE DE FERRO GALVANIZADO, DE 6"</t>
  </si>
  <si>
    <t xml:space="preserve">TE DE INSPECAO, PVC,  100 X 75 MM, SERIE NORMAL PARA ESGOTO PREDIAL</t>
  </si>
  <si>
    <t xml:space="preserve">TE DE INSPECAO, PVC, SERIE R, 100 X 75 MM, PARA ESGOTO PREDIAL</t>
  </si>
  <si>
    <t xml:space="preserve">TE DE INSPECAO, PVC, SERIE R, 150 X 100 MM, PARA ESGOTO PREDIAL</t>
  </si>
  <si>
    <t xml:space="preserve">TE DE INSPECAO, PVC, SERIE R, 75 X 75 MM, PARA ESGOTO PREDIAL</t>
  </si>
  <si>
    <t xml:space="preserve">TE DE REDUCAO COM ROSCA, PVC, 90 GRAUS, 1 X 3/4", PARA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</si>
  <si>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</si>
  <si>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</si>
  <si>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</si>
  <si>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</si>
  <si>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</si>
  <si>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</si>
  <si>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</si>
  <si>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</si>
  <si>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</si>
  <si>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</si>
  <si>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</si>
  <si>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</si>
  <si>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</si>
  <si>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</si>
  <si>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</si>
  <si>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</si>
  <si>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</si>
  <si>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</si>
  <si>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</si>
  <si>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4" X 2"</t>
  </si>
  <si>
    <t xml:space="preserve">TE DE REDUCAO DE FERRO GALVANIZADO, COM ROSCA BSP, DE 4" X 3"</t>
  </si>
  <si>
    <t xml:space="preserve">TE DE REDUCAO METALICO, PARA CONEXAO COM ANEL DESLIZANTE EM TUBO PEX, DN 16 X 20 X 16 MM</t>
  </si>
  <si>
    <t xml:space="preserve">TE DE REDUCAO METALICO, PARA CONEXAO COM ANEL DESLIZANTE EM TUBO PEX, DN 16 X 25 X 16 MM</t>
  </si>
  <si>
    <t xml:space="preserve">TE DE REDUCAO METALICO, PARA CONEXAO COM ANEL DESLIZANTE EM TUBO PEX, DN 20 X 16 X 16 MM</t>
  </si>
  <si>
    <t xml:space="preserve">TE DE REDUCAO METALICO, PARA CONEXAO COM ANEL DESLIZANTE EM TUBO PEX, DN 20 X 16 X 20 MM</t>
  </si>
  <si>
    <t xml:space="preserve">TE DE REDUCAO METALICO, PARA CONEXAO COM ANEL DESLIZANTE EM TUBO PEX, DN 20 X 20 X 16 MM</t>
  </si>
  <si>
    <t xml:space="preserve">TE DE REDUCAO METALICO, PARA CONEXAO COM ANEL DESLIZANTE EM TUBO PEX, DN 20 X 25 X 20 MM</t>
  </si>
  <si>
    <t xml:space="preserve">TE DE REDUCAO METALICO, PARA CONEXAO COM ANEL DESLIZANTE EM TUBO PEX, DN 25 X 16 X 16 MM</t>
  </si>
  <si>
    <t xml:space="preserve">TE DE REDUCAO METALICO, PARA CONEXAO COM ANEL DESLIZANTE EM TUBO PEX, DN 25 X 16 X 20 MM</t>
  </si>
  <si>
    <t xml:space="preserve">TE DE REDUCAO METALICO, PARA CONEXAO COM ANEL DESLIZANTE EM TUBO PEX, DN 25 X 16 X 25 MM</t>
  </si>
  <si>
    <t xml:space="preserve">TE DE REDUCAO METALICO, PARA CONEXAO COM ANEL DESLIZANTE EM TUBO PEX, DN 25 X 20 X 20 MM</t>
  </si>
  <si>
    <t xml:space="preserve">TE DE REDUCAO METALICO, PARA CONEXAO COM ANEL DESLIZANTE EM TUBO PEX, DN 25 X 20 X 25 MM</t>
  </si>
  <si>
    <t xml:space="preserve">TE DE REDUCAO METALICO, PARA CONEXAO COM ANEL DESLIZANTE EM TUBO PEX, DN 25 X 32 X 25 MM</t>
  </si>
  <si>
    <t xml:space="preserve">TE DE REDUCAO METALICO, PARA CONEXAO COM ANEL DESLIZANTE EM TUBO PEX, DN 32 X 20 X 32 MM</t>
  </si>
  <si>
    <t xml:space="preserve">TE DE REDUCAO METALICO, PARA CONEXAO COM ANEL DESLIZANTE EM TUBO PEX, DN 32 X 25 X 25 MM</t>
  </si>
  <si>
    <t xml:space="preserve">TE DE REDUCAO METALICO, PARA CONEXAO COM ANEL DESLIZANTE EM TUBO PEX, DN 32 X 25 X 32 MM</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</si>
  <si>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</si>
  <si>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</si>
  <si>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</si>
  <si>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</si>
  <si>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LEVE, CURTO, 90 GRAUS, COM BOLSA PARA ANEL, 150 X 100 MM, PARA ESGOTO</t>
  </si>
  <si>
    <t xml:space="preserve">TE DE REDUCAO, PVC PBA, BBB, JE, DN 100 X 50 / DE 110 X 60 MM, PARA REDE AGUA (NBR 10351)</t>
  </si>
  <si>
    <t xml:space="preserve">TE DE REDUCAO, PVC PBA, BBB, JE, DN 100 X 75 / DE 110 X 85 MM, PARA REDE AGUA (NBR 10351)</t>
  </si>
  <si>
    <t xml:space="preserve">TE DE REDUCAO, PVC PBA, BBB, JE, DN 75 X 50 / DE 85 X 60 MM, PARA REDE AGUA (NBR 10351)</t>
  </si>
  <si>
    <t xml:space="preserve">TE DE REDUCAO, PVC, BBB, JE, 90 GRAUS, DN 200 X 150 MM, PARA TUBO CORRUGADO E/OU LISO, REDE COLETORA ESGOTO (NBR 10569)</t>
  </si>
  <si>
    <t xml:space="preserve">TE DE REDUCAO, PVC, BBB, JE, 90 GRAUS, DN 250 X 150 MM, PARA TUBO CORRUGADO E/OU LISO, REDE COLETORA ESGOTO (NBR 10569)</t>
  </si>
  <si>
    <t xml:space="preserve">TE DE REDUCAO, PVC, SOLDAVEL, 90 GRAUS, 110 MM X 60 MM, PARA AGUA FRIA PREDIAL</t>
  </si>
  <si>
    <t xml:space="preserve">TE DE REDUCAO, PVC, SOLDAVEL, 90 GRAUS, 25 MM X 20 MM, PARA AGUA FRIA PREDIAL</t>
  </si>
  <si>
    <t xml:space="preserve">TE DE REDUCAO, PVC, SOLDAVEL, 90 GRAUS, 32 MM X 25 MM, PARA AGUA FRIA PREDIAL</t>
  </si>
  <si>
    <t xml:space="preserve">TE DE REDUCAO, PVC, SOLDAVEL, 90 GRAUS, 40 MM X 32 MM, PARA AGUA FRIA PREDIAL</t>
  </si>
  <si>
    <t xml:space="preserve">TE DE REDUCAO, PVC, SOLDAVEL, 90 GRAUS, 50 MM X 20 MM, PARA AGUA FRIA PREDIAL</t>
  </si>
  <si>
    <t xml:space="preserve">TE DE REDUCAO, PVC, SOLDAVEL, 90 GRAUS, 50 MM X 25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</si>
  <si>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</si>
  <si>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</si>
  <si>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75 MM X 50 MM, PARA AGUA FRIA PREDIAL</t>
  </si>
  <si>
    <t xml:space="preserve">TE DE REDUCAO, PVC, SOLDAVEL, 90 GRAUS, 85 MM X 60 MM, PARA AGUA FRIA PREDIAL</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</si>
  <si>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</si>
  <si>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</si>
  <si>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INTEGRADO, EM POLIPROPILENO (PP), PARA TUBOS EM PEAD, 63 X 20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</si>
  <si>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</si>
  <si>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</si>
  <si>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</si>
  <si>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</si>
  <si>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</si>
  <si>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</si>
  <si>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</si>
  <si>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</si>
  <si>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</si>
  <si>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</si>
  <si>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</si>
  <si>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DUPLA CURVA BRONZE/LATAO (REF 764) SEM ANEL DE SOLDA, ROSCA F X BOLSA X ROSCA F, 1/2" X 15 X 1/2"</t>
  </si>
  <si>
    <t xml:space="preserve">TE DUPLA CURVA BRONZE/LATAO (REF 764) SEM ANEL DE SOLDA, ROSCA F X BOLSA X ROSCA F, 3/4" X 22 X 3/4"</t>
  </si>
  <si>
    <t xml:space="preserve">TE METALICO, PARA CONEXAO COM ANEL DESLIZANTE EM TUBO PEX, DN 16 MM</t>
  </si>
  <si>
    <t xml:space="preserve">TE METALICO, PARA CONEXAO COM ANEL DESLIZANTE EM TUBO PEX, DN 20 MM</t>
  </si>
  <si>
    <t xml:space="preserve">TE METALICO, PARA CONEXAO COM ANEL DESLIZANTE EM TUBO PEX, DN 25 MM</t>
  </si>
  <si>
    <t xml:space="preserve">TE METALICO, PARA CONEXAO COM ANEL DESLIZANTE EM TUBO PEX, DN 32 MM</t>
  </si>
  <si>
    <t xml:space="preserve">TE MISTURADOR COM INSERTO METALICO, FEMEA, PPR, DN 25 MM X 3/4", PARA AGUA QUENTE E FRIA PREDIAL</t>
  </si>
  <si>
    <t xml:space="preserve">TE MISTURADOR DE TRANSICAO, CPVC, COM ROSCA, 22 MM X 3/4", PARA AGUA QUENTE</t>
  </si>
  <si>
    <t xml:space="preserve">TE MISTURADOR METALICO, PARA CONEXAO COM ANEL DESLIZANTE EM TUBO PEX, DN 16 MM X 1/2"</t>
  </si>
  <si>
    <t xml:space="preserve">TE MISTURADOR METALICO, PARA CONEXAO COM ANEL DESLIZANTE EM TUBO PEX, DN 20 MM X 3/4"</t>
  </si>
  <si>
    <t xml:space="preserve">TE MISTURADOR, CPVC, SOLDAVEL, 15 MM, PARA AGUA QUENTE</t>
  </si>
  <si>
    <t xml:space="preserve">TE MISTURADOR, CPVC, SOLDAVEL, 22 MM, PARA AGUA QUENTE</t>
  </si>
  <si>
    <t xml:space="preserve">TE MISTURADOR, PPR, F M M, DN 20 X 20 MM, PARA AGUA QUENTE PREDIAL</t>
  </si>
  <si>
    <t xml:space="preserve">TE MISTURADOR, PPR, F M M, DN 25 X 25 MM, PARA AGUA QUENTE PREDIAL</t>
  </si>
  <si>
    <t xml:space="preserve">TE NORMAL, PPR, SOLDAVEL, 90 GRAUS, DN 110 X 110 X 110 MM, PARA AGUA QUENTE PREDIAL</t>
  </si>
  <si>
    <t xml:space="preserve">TE NORMAL, PPR, SOLDAVEL, 90 GRAUS, DN 20 X 20 X 20 MM, PARA AGUA QUENTE PREDIAL</t>
  </si>
  <si>
    <t xml:space="preserve">TE NORMAL, PPR, SOLDAVEL, 90 GRAUS, DN 25 X 25 X 25 MM, PARA AGUA QUENTE PREDIAL</t>
  </si>
  <si>
    <t xml:space="preserve">TE NORMAL, PPR, SOLDAVEL, 90 GRAUS, DN 32 X 32 X 32 MM, PARA AGUA QUENTE PREDIAL</t>
  </si>
  <si>
    <t xml:space="preserve">TE NORMAL, PPR, SOLDAVEL, 90 GRAUS, DN 40 X 40 X 40 MM, PARA AGUA QUENTE PREDIAL</t>
  </si>
  <si>
    <t xml:space="preserve">TE NORMAL, PPR, SOLDAVEL, 90 GRAUS, DN 50 X 50 X 50 MM, PARA AGUA QUENTE PREDIAL</t>
  </si>
  <si>
    <t xml:space="preserve">TE NORMAL, PPR, SOLDAVEL, 90 GRAUS, DN 63 X 63 X 63 MM, PARA AGUA QUENTE PREDIAL</t>
  </si>
  <si>
    <t xml:space="preserve">TE NORMAL, PPR, SOLDAVEL, 90 GRAUS, DN 75 X 75 X 75 MM, PARA AGUA QUENTE PREDIAL</t>
  </si>
  <si>
    <t xml:space="preserve">TE NORMAL, PPR, SOLDAVEL, 90 GRAUS, DN 90 X 90 X 90 MM, PARA AGUA QUENTE PREDIAL</t>
  </si>
  <si>
    <t xml:space="preserve">TE PVC ROSCAVEL 90 GRAUS, 1", PARA  AGUA FRIA PREDIAL</t>
  </si>
  <si>
    <t xml:space="preserve">TE PVC SOLDAVEL, BBB, 90 GRAUS, DN 40 MM, PARA ESGOTO SECUNDARIO PREDIAL</t>
  </si>
  <si>
    <t xml:space="preserve">TE PVC, ROSCAVEL, 90 GRAUS, 1 1/2", AGUA FRIA PREDIAL</t>
  </si>
  <si>
    <t xml:space="preserve">TE PVC, ROSCAVEL, 90 GRAUS, 1 1/4", AGUA FRIA PREDIAL</t>
  </si>
  <si>
    <t xml:space="preserve">TE PVC, ROSCAVEL, 90 GRAUS, 1/2",  AGUA FRIA PREDIAL</t>
  </si>
  <si>
    <t xml:space="preserve">TE PVC, ROSCAVEL, 90 GRAUS, 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</si>
  <si>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</si>
  <si>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</si>
  <si>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</si>
  <si>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</si>
  <si>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</si>
  <si>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</si>
  <si>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</si>
  <si>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</si>
  <si>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</si>
  <si>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</si>
  <si>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</si>
  <si>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</si>
  <si>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REDUCAO PVC, ROSCAVEL, 90 GRAUS,  1.1/2" X 3/4",  AGUA FRIA PREDIAL</t>
  </si>
  <si>
    <t xml:space="preserve">TE ROSCA FEMEA, METALICO, PARA CONEXAO COM ANEL DESLIZANTE EM TUBO PEX, DN 16 MM X 1/2"</t>
  </si>
  <si>
    <t xml:space="preserve">TE ROSCA FEMEA, METALICO, PARA CONEXAO COM ANEL DESLIZANTE EM TUBO PEX, DN 20 MM X 1/2"</t>
  </si>
  <si>
    <t xml:space="preserve">TE ROSCA FEMEA, METALICO, PARA CONEXAO COM ANEL DESLIZANTE EM TUBO PEX, DN 20 MM X 3/4"</t>
  </si>
  <si>
    <t xml:space="preserve">TE ROSCA FEMEA, METALICO, PARA CONEXAO COM ANEL DESLIZANTE EM TUBO PEX, DN 25 MM X 1/2"</t>
  </si>
  <si>
    <t xml:space="preserve">TE ROSCA FEMEA, METALICO, PARA CONEXAO COM ANEL DESLIZANTE EM TUBO PEX, DN 25 MM X 3/4"</t>
  </si>
  <si>
    <t xml:space="preserve">TE ROSCA MACHO, METALICO, PARA CONEXAO COM ANEL DESLIZANTE EM TUBO PEX, DN 16 MM X 1/2"</t>
  </si>
  <si>
    <t xml:space="preserve">TE ROSCA MACHO, METALICO, PARA CONEXAO COM ANEL DESLIZANTE EM TUBO PEX, DN 20 MM X 1/2"</t>
  </si>
  <si>
    <t xml:space="preserve">TE ROSCA MACHO, METALICO, PARA CONEXAO COM ANEL DESLIZANTE EM TUBO PEX, DN 20 MM X 3/4"</t>
  </si>
  <si>
    <t xml:space="preserve">TE ROSCA MACHO, METALICO, PARA CONEXAO COM ANEL DESLIZANTE EM TUBO PEX, DN 25 MM X 3/4"</t>
  </si>
  <si>
    <t xml:space="preserve">TE ROSCA MACHO, METALICO, PARA CONEXAO COM ANEL DESLIZANTE EM TUBO PEX, DN 32 MM X 1"</t>
  </si>
  <si>
    <t xml:space="preserve">TE ROSCA MACHO, METALICO, PARA CONEXAO COM ANEL DESLIZANTE EM TUBO PEX, DN 32 MM X 3/4"</t>
  </si>
  <si>
    <t xml:space="preserve">TE SANITARIO, PVC, DN 100 X 100 MM, SERIE NORMAL, PARA ESGOTO PREDIAL</t>
  </si>
  <si>
    <t xml:space="preserve">TE SANITARIO, PVC, DN 100 X 50 MM, SERIE NORMAL, PARA ESGOTO PREDIAL</t>
  </si>
  <si>
    <t xml:space="preserve">TE SANITARIO, PVC, DN 100 X 75 MM, SERIE NORMAL PARA ESGOTO PREDIAL</t>
  </si>
  <si>
    <t xml:space="preserve">TE SANITARIO, PVC, DN 40 X 40 MM, SERIE NORMAL, PARA ESGOTO PREDIAL</t>
  </si>
  <si>
    <t xml:space="preserve">TE SANITARIO, PVC, DN 50 X 50 MM, SERIE NORMAL, PARA ESGOTO PREDIAL</t>
  </si>
  <si>
    <t xml:space="preserve">TE SANITARIO, PVC, DN 75 X 50 MM, SERIE NORMAL PARA ESGOTO PREDIAL</t>
  </si>
  <si>
    <t xml:space="preserve">TE SANITARIO, PVC, DN 75 X 75 MM, SERIE NORMAL PARA ESGOTO PREDIAL</t>
  </si>
  <si>
    <t xml:space="preserve">TE SOLDAVEL, PVC, 90 GRAUS, 110 MM, PARA AGUA FRIA PREDIAL (NBR 5648)</t>
  </si>
  <si>
    <t xml:space="preserve">TE SOLDAVEL, PVC, 90 GRAUS, 20 MM, PARA AGUA FRIA PREDIAL (NBR 5648)</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</si>
  <si>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</si>
  <si>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</si>
  <si>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</si>
  <si>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</si>
  <si>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</si>
  <si>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</si>
  <si>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SOLDAVEL, PVC, 90 GRAUS,50 MM, PARA AGUA FRIA PREDIAL (NBR 5648)</t>
  </si>
  <si>
    <t xml:space="preserve">TE 45 GRAUS DE FERRO GALVANIZADO, COM ROSCA BSP, DE 1 1/2"</t>
  </si>
  <si>
    <t xml:space="preserve">TE 45 GRAUS DE FERRO GALVANIZADO, COM ROSCA BSP, DE 1 1/4"</t>
  </si>
  <si>
    <t xml:space="preserve">TE 45 GRAUS DE FERRO GALVANIZADO, COM ROSCA BSP, DE 1/2"</t>
  </si>
  <si>
    <t xml:space="preserve">TE 45 GRAUS DE FERRO GALVANIZADO, COM ROSCA BSP, DE 1"</t>
  </si>
  <si>
    <t xml:space="preserve">TE 45 GRAUS DE FERRO GALVANIZADO, COM ROSCA BSP, DE 2 1/2"</t>
  </si>
  <si>
    <t xml:space="preserve">TE 45 GRAUS DE FERRO GALVANIZADO, COM ROSCA BSP, DE 2"</t>
  </si>
  <si>
    <t xml:space="preserve">TE 45 GRAUS DE FERRO GALVANIZADO, COM ROSCA BSP, DE 3/4"</t>
  </si>
  <si>
    <t xml:space="preserve">TE 45 GRAUS DE FERRO GALVANIZADO, COM ROSCA BSP, DE 3"</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</si>
  <si>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</si>
  <si>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</si>
  <si>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</si>
  <si>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1/2"</t>
  </si>
  <si>
    <t xml:space="preserve">TE 90 GRAUS EM ACO CARBONO, SOLDAVEL, PRESSAO 3.000 LBS, DN 1"</t>
  </si>
  <si>
    <t xml:space="preserve">TE 90 GRAUS EM ACO CARBONO, SOLDAVEL, PRESSAO 3.000 LBS, DN 2 1/2"</t>
  </si>
  <si>
    <t xml:space="preserve">TE 90 GRAUS EM ACO CARBONO, SOLDAVEL, PRESSAO 3.000 LBS, DN 2"</t>
  </si>
  <si>
    <t xml:space="preserve">TE 90 GRAUS EM ACO CARBONO, SOLDAVEL, PRESSAO 3.000 LBS, DN 3/4"</t>
  </si>
  <si>
    <t xml:space="preserve">TE 90 GRAUS EM ACO CARBONO, SOLDAVEL, PRESSAO 3.000 LBS, DN 3"</t>
  </si>
  <si>
    <t xml:space="preserve">TE, PLASTICO, DN 16 MM, PARA CONEXAO COM CRIMPAGEM EM TUBO PEX</t>
  </si>
  <si>
    <t xml:space="preserve">TE, PLASTICO, DN 20 MM, PARA CONEXAO COM CRIMPAGEM EM TUBO PEX</t>
  </si>
  <si>
    <t xml:space="preserve">TE, PLASTICO, DN 25 MM, PARA CONEXAO COM CRIMPAGEM EM TUBO PEX</t>
  </si>
  <si>
    <t xml:space="preserve">TE, PLASTICO, DN 32 MM, PARA CONEXAO COM CRIMPAGEM EM TUBO PEX</t>
  </si>
  <si>
    <t xml:space="preserve">TE, PVC LEVE, CURTO, 90 GRAUS, 150 MM, PARA ESGOTO</t>
  </si>
  <si>
    <t xml:space="preserve">TE, PVC PBA, BBB, 90 GRAUS, DN 100 / DE 110 MM, PARA REDE  AGUA (NBR 10351)</t>
  </si>
  <si>
    <t xml:space="preserve">TE, PVC PBA, BBB, 90 GRAUS, DN 50 / DE 60 MM, PARA REDE AGUA (NBR 10351)</t>
  </si>
  <si>
    <t xml:space="preserve">TE, PVC PBA, BBB, 90 GRAUS, DN 75 / DE 85 MM, PARA REDE AGUA (NBR 10351)</t>
  </si>
  <si>
    <t xml:space="preserve">TE, PVC, SERIE R, 100 X 100 MM, PARA ESGOTO PREDIAL</t>
  </si>
  <si>
    <t xml:space="preserve">TE, PVC, SERIE R, 100 X 75 MM, PARA ESGOTO PREDIAL</t>
  </si>
  <si>
    <t xml:space="preserve">TE, PVC, SERIE R, 150 X 100 MM, PARA ESGOTO PREDIAL</t>
  </si>
  <si>
    <t xml:space="preserve">TE, PVC, SERIE R, 150 X 150 MM, PARA ESGOTO PREDIAL</t>
  </si>
  <si>
    <t xml:space="preserve">TE, PVC, SERIE R, 75 X 75 MM, PARA ESGOTO PREDIAL</t>
  </si>
  <si>
    <t xml:space="preserve">TE, PVC, 90 GRAUS, BBB, JE, DN 100 MM, PARA REDE COLETORA ESGOTO (NBR 10569)</t>
  </si>
  <si>
    <t xml:space="preserve">TE, PVC, 90 GRAUS, BBB, JE, DN 100 MM, PARA TUBO CORRUGADO E/OU LISO, REDE COLETORA ESGOTO (NBR 10569</t>
  </si>
  <si>
    <t xml:space="preserve">TE, PVC, 90 GRAUS, BBB, JE, DN 150 MM, PARA REDE COLETORA ESGOTO (NBR 10569)</t>
  </si>
  <si>
    <t xml:space="preserve">TE, PVC, 90 GRAUS, BBB, JE, DN 150 MM, PARA TUBO CORRUGADO E/OU LISO, REDE COLETORA ESGOTO (NBR 10569)</t>
  </si>
  <si>
    <t xml:space="preserve">TE, PVC, 90 GRAUS, BBB, JE, DN 200 MM, PARA REDE COLETORA ESGOTO (NBR 10569)</t>
  </si>
  <si>
    <t xml:space="preserve">TE, PVC, 90 GRAUS, BBB, JE, DN 200 MM, PARA TUBO CORRUGADO E/OU LISO, REDE COLETORA ESGOTO (NBR 10569)</t>
  </si>
  <si>
    <t xml:space="preserve">TE, PVC, 90 GRAUS, BBB, JE, DN 250 MM, PARA TUBO CORRUGADO E/OU LISO, REDE COLETORA ESGOTO (NBR 10569)</t>
  </si>
  <si>
    <t xml:space="preserve">TE, PVC, 90 GRAUS, BBB, JE, DN 300 MM, PARA TUBO CORRUGADO E/OU LISO, REDE COLETORA ESGOTO (NBR 10569)</t>
  </si>
  <si>
    <t xml:space="preserve">TE, PVC, 90 GRAUS, BBP, JE, DN 100 MM, PARA REDE COLETORA ESGOTO (NBR 10569)</t>
  </si>
  <si>
    <t xml:space="preserve">TECNICO DE EDIFICACOES</t>
  </si>
  <si>
    <t xml:space="preserve">TECNICO DE EDIFICACOES (MENSALISTA)</t>
  </si>
  <si>
    <t xml:space="preserve">TECNICO EM LABORATORIO E CAMPO DE CONSTRUCAO CIVIL</t>
  </si>
  <si>
    <t xml:space="preserve">TECNICO EM LABORATORIO E CAMPO DE CONSTRUCAO CIVIL (MENSALISTA)</t>
  </si>
  <si>
    <t xml:space="preserve">TECNICO EM SEGURANCA DO TRABALHO</t>
  </si>
  <si>
    <t xml:space="preserve">TECNICO EM SEGURANCA DO TRABALHO (MENSALISTA)</t>
  </si>
  <si>
    <t xml:space="preserve">TECNICO EM SONDAGEM</t>
  </si>
  <si>
    <t xml:space="preserve">TECNICO EM SONDAGEM (MENSALISTA)</t>
  </si>
  <si>
    <t xml:space="preserve">TELA ARAME GALVANIZADO REVESTIDO COM PVC, MALHA HEXAGONAL DUPLA TORCAO, 8 X 10 CM (ZN/AL + PVC), FIO *2,4* MM</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</si>
  <si>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</si>
  <si>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</si>
  <si>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TELA DE ACO SOLDADA GALVANIZADA/ZINCADA PARA ALVENARIA, FIO  D = *1,24 MM, MALHA 25 X 25 MM</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</si>
  <si>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</si>
  <si>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</si>
  <si>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GALVANIZADA/ZINCADA PARA ALVENARIA, FIO D = *1,20 A 1,70* MM, MALHA 15 X 15 MM, (C X L) *50 X 7,5* CM</t>
  </si>
  <si>
    <t xml:space="preserve">TELA DE ACO SOLDADA NERVURADA CA-60, Q-138, (2,20 KG/M2), DIAMETRO DO FIO = 4,2 MM, LARGURA =  2,45 X 120 M DE COMPRIMENTO, ESPACAMENTO DA MALHA = 10  X 10 CM</t>
  </si>
  <si>
    <t xml:space="preserve">TELA DE ACO SOLDADA NERVURADA CA-60, Q-138, (2,20 KG/M2), DIAMETRO DO FIO = 4,2 MM, LARGURA =  2,45 X 120 M DE COMPRIMENTO, ESPACAMENTO DA MALHA = 10 X 10 CM</t>
  </si>
  <si>
    <t xml:space="preserve">TELA DE ACO SOLDADA NERVURADA CA-60, Q-61, (0,97 KG/M2), DIAMETRO DO FIO = 3,4 MM, LARGURA =  2,45 X 120 M DE COMPRIMENTO, ESPACAMENTO DA MALHA = 15  X 15 CM</t>
  </si>
  <si>
    <t xml:space="preserve">TELA DE ACO SOLDADA NERVURADA CA-60, Q-61, (0,97 KG/M2), DIAMETRO DO FIO = 3,4 MM, LARGURA =  2,45 X 120 M DE COMPRIMENTO, ESPACAMENTO DA MALHA = 15 X 15 CM</t>
  </si>
  <si>
    <t xml:space="preserve">TELA DE ACO SOLDADA NERVURADA CA-60, Q-92, (1,48 KG/M2), DIAMETRO DO FIO = 4,2 MM, LARGURA =  2,45 X 60 M DE COMPRIMENTO, ESPACAMENTO DA MALHA = 15  X 15 CM</t>
  </si>
  <si>
    <t xml:space="preserve">TELA DE ACO SOLDADA NERVURADA CA-60, Q-92, (1,48 KG/M2), DIAMETRO DO FIO = 4,2 MM, LARGURA =  2,45 X 60 M DE COMPRIMENTO, ESPACAMENTO DA MALHA = 15 X 15 CM</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</si>
  <si>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</si>
  <si>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</si>
  <si>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TELA DE ACO SOLDADA NERVURADA, CA-60, Q-196, (3,11 KG/M2), DIAMETRO DO FIO = 5,0 MM, LARGURA =  2,45 M, ESPACAMENTO DA MALHA = 10 X 10 CM</t>
  </si>
  <si>
    <t xml:space="preserve">TELA DE ACO SOLDADA NERVURADA, CA-60, T-196, (2,11 KG/M2), DIAMETRO DO FIO = 5,0 MM, LARGURA =  2,45 M, ESPACAMENTO DA MALHA = 30 X 10 CM</t>
  </si>
  <si>
    <t xml:space="preserve">TELA DE ANIAGEM (JUTA)</t>
  </si>
  <si>
    <t xml:space="preserve">TELA DE ARAME GALV QUADRANGULAR / LOSANGULAR,  FIO 2,11 MM (14  BWG), MALHA  8 X 8 CM, H = 2 M</t>
  </si>
  <si>
    <t xml:space="preserve">TELA DE ARAME GALV QUADRANGULAR / LOSANGULAR,  FIO 2,11 MM (14 BWG), MALHA  5 X 5 CM, H = 2 M</t>
  </si>
  <si>
    <t xml:space="preserve">TELA DE ARAME GALV QUADRANGULAR / LOSANGULAR,  FIO 2,77 MM (12  BWG), MALHA  10 X 10 CM, H = 2 M</t>
  </si>
  <si>
    <t xml:space="preserve">TELA DE ARAME GALV QUADRANGULAR / LOSANGULAR,  FIO 2,77 MM (12  BWG), MALHA  8 X 8 CM, H = 2 M</t>
  </si>
  <si>
    <t xml:space="preserve">TELA DE ARAME GALV QUADRANGULAR / LOSANGULAR,  FIO 2,77 MM (12 BWG), MALHA  5 X 5 CM, H = 2 M</t>
  </si>
  <si>
    <t xml:space="preserve">TELA DE ARAME GALV QUADRANGULAR / LOSANGULAR,  FIO 3,4 MM (10  BWG), MALHA  5 X 5 CM, H = 2 M</t>
  </si>
  <si>
    <t xml:space="preserve">TELA DE ARAME GALV QUADRANGULAR / LOSANGULAR,  FIO 4,19 MM (8 BWG), MALHA  5 X 5 CM, H = 2 M</t>
  </si>
  <si>
    <t xml:space="preserve">TELA DE ARAME GALV REVESTIDO EM PVC, QUADRANGULAR / LOSANGULAR,  FIO 1,24 MM (18 BWG), BITOLA = *1,9* MM, MALHA  1,9 X 1,9  CM, H = 2 M</t>
  </si>
  <si>
    <t xml:space="preserve">TELA DE ARAME GALV REVESTIDO EM PVC, QUADRANGULAR / LOSANGULAR,  FIO 2,11 MM (14 BWG), BITOLA FINAL = *2,8* MM, MALHA  *8 X 8* CM, H = 2 M</t>
  </si>
  <si>
    <t xml:space="preserve">TELA DE ARAME GALV REVESTIDO EM PVC, QUADRANGULAR / LOSANGULAR,  FIO 2,77 MM (12 BWG), BITOLA FINAL = *3,8* MM, MALHA  7,5 X 7,5 CM, H = 2 M</t>
  </si>
  <si>
    <t xml:space="preserve">TELA DE ARAME GALV REVESTIDO EM PVC, QUADRANGULAR/LOSANGULAR, FIO 2,77 MM (12 BWG), MALHA 3 X 3 CM, H = 2 M</t>
  </si>
  <si>
    <t xml:space="preserve">TELA DE ARAME GALV, HEXAGONAL,  FIO 0,56 MM (24  BWG), MALHA  1/2", H = 1 M</t>
  </si>
  <si>
    <t xml:space="preserve">TELA DE ARAME ONDULADA,  FIO *2,77* MM (10  BWG), MALHA  5 X 5 CM, H = 2 M</t>
  </si>
  <si>
    <t xml:space="preserve">TELA DE FIBRA DE VIDRO, ACABAMENTO ANTI-ALCALINO, MALHA 10 X 10 MM</t>
  </si>
  <si>
    <t xml:space="preserve">TELA EM MALHA HEXAGONAL DE DUPLA TORCAO 8 X 10 CM (ZN/ AL + PVC),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</si>
  <si>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</si>
  <si>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</si>
  <si>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</si>
  <si>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</si>
  <si>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TELA SOLDADA ARAME GALVANIZADO 12 BWG (2,77MM), MALHA 15 X 5 CM</t>
  </si>
  <si>
    <t xml:space="preserve">TELHA ALUMINIO ONDULADA, ALTURA = *18* MM, E = 0,5 MM</t>
  </si>
  <si>
    <t xml:space="preserve">TELHA ALUMINIO ONDULADA, ALTURA = *18* MM, E = 0,6 MM</t>
  </si>
  <si>
    <t xml:space="preserve">TELHA ALUMINIO ONDULADA, ALTURA = *18* MM, E = 0,7 MM</t>
  </si>
  <si>
    <t xml:space="preserve">TELHA CERAMICA TIPO AMERICANA, COMPRIMENTO DE *45* CM, RENDIMENTO DE *12* TELHAS/M2</t>
  </si>
  <si>
    <t xml:space="preserve">TELHA DE ACO ZINCADO ONDULADA, A = *17* MM, E = 0,5 MM, SEM PINTURA</t>
  </si>
  <si>
    <t xml:space="preserve">TELHA DE ACO ZINCADO TRAPEZOIDAL AUTOPORTANTE, A = 120 MM, E = 0,95 MM, COM PINTURA ELETROSTATICA BRANCA EM 1 FACE</t>
  </si>
  <si>
    <t xml:space="preserve">TELHA DE ACO ZINCADO TRAPEZOIDAL AUTOPORTANTE, A = 120 MM, E = 0,95 MM, SEM PINTURA</t>
  </si>
  <si>
    <t xml:space="preserve">TELHA DE ACO ZINCADO TRAPEZOIDAL AUTOPORTANTE, A = 259 MM, E = 0,95 MM, COM PINTURA ELETROSTATICA BRANCA EM 1 FACE</t>
  </si>
  <si>
    <t xml:space="preserve">TELHA DE ACO ZINCADO TRAPEZOIDAL AUTOPORTANTE, A = 259 MM, E = 0,95 MM, SEM PINTURA</t>
  </si>
  <si>
    <t xml:space="preserve">TELHA DE ACO ZINCADO TRAPEZOIDAL, A = *40* MM, E = 0,5 MM, SEM PINTURA</t>
  </si>
  <si>
    <t xml:space="preserve">TELHA DE ALUMINIO TRAPEZOIDAL, ALTURA = 38 MM, E = 0,5 MM (LARGURA = 1056 MM E COMPRIMENTO = 5000 MM)</t>
  </si>
  <si>
    <t xml:space="preserve">TELHA DE ALUMINIO TRAPEZOIDAL, ALTURA = 38 MM, E = 0,7 MM (LARGURA = 1056 MM E COMPRIMENTO = 5000 MM)</t>
  </si>
  <si>
    <t xml:space="preserve">TELHA DE BARRO / CERAMICA, NAO ESMALTADA, TIPO COLONIAL, CANAL, PLAN, PAULISTA, COMPRIMENTO DE *44 A 50* CM, RENDIMENTO DE COBERTURA DE *26* TELHAS/M2</t>
  </si>
  <si>
    <t xml:space="preserve">TELHA DE BARRO / CERAMICA, TIPO ROMANA, AMERICANA, PORTUGUESA, FRANCESA, COMPRIMENTO DE *41* CM,  RENDIMENTO DE *16* TELHAS/M2</t>
  </si>
  <si>
    <t xml:space="preserve">TELHA DE CONCRETO TIPO CLASSICA, COR CINZA, COMPRIMENTO DE *42* CM, RENDIMENTO DE *10* TELHAS/M2 (COLETADO CAIXA)</t>
  </si>
  <si>
    <t xml:space="preserve">TELHA DE FIBRA DE VIDRO ONDULADA INCOLOR, E = 0,6 MM, DE *0,50 X 2,44* M</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</si>
  <si>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</si>
  <si>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</si>
  <si>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</si>
  <si>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</si>
  <si>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</si>
  <si>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</si>
  <si>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E= 8 MM, DE *3,70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</si>
  <si>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</si>
  <si>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</si>
  <si>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</si>
  <si>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</si>
  <si>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</si>
  <si>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2,44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</si>
  <si>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</si>
  <si>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</si>
  <si>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</si>
  <si>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</si>
  <si>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</si>
  <si>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</si>
  <si>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</si>
  <si>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</si>
  <si>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</si>
  <si>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</si>
  <si>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4,50 M (SEM AMIANTO)</t>
  </si>
  <si>
    <t xml:space="preserve">TELHA ESTRUTURAL DE FIBROCIMENTO 1 ABA, DE 0,52 X 5,00 M (SEM AMIANTO)</t>
  </si>
  <si>
    <t xml:space="preserve">TELHA ESTRUTURAL DE FIBROCIMENTO 1 ABA, DE 0,52 X 5,50 M (SEM AMIANTO)</t>
  </si>
  <si>
    <t xml:space="preserve">TELHA ESTRUTURAL DE FIBROCIMENTO 1 ABA, DE 0,52 X 6,00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</si>
  <si>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</si>
  <si>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</si>
  <si>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</si>
  <si>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</si>
  <si>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</si>
  <si>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</si>
  <si>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</si>
  <si>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</si>
  <si>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GALVALUME COM ISOLAMENTO TERMOACUSTICO EM ESPUMA RIGIDA DE POLIURETANO (PU) INJETADO, E = 30 MM, DENSIDADE 35 KG/M3, COM DUAS FACES TRAPEZOIDAIS (NAO INCLUI ACESSORIOS DE FIXACAO) (COLETADO CAIXA)</t>
  </si>
  <si>
    <t xml:space="preserve">TELHA ISOLANTE COM NUCLEO EM POLIESTIRENO (EPS), E = 30 MM, REVESTIDA EM ACO ZINCADO *0,5* MM COM PRE-PINTURA NAS DUAS FACES, FACE SUPERIOR EM TELHA TRAPEZOIDAL E FACE INFERIOR EM CHAPA PLANA (NAO INCLUI ACESSORIOS DE FIXACAO)</t>
  </si>
  <si>
    <t xml:space="preserve">TELHA ISOLANTE COM NUCLEO EM POLIESTIRENO (EPS), E = 50 MM, REVESTIDA EM ACO ZINCADO *0,5* MM COM PRE-PINTURA NAS DUAS FACES, FACE SUPERIOR EM TELHA TRAPEZOIDAL E FACE INFERIOR EM CHAPA PLANA (NAO INCLUI ACESSORIOS DE FIXACAO)</t>
  </si>
  <si>
    <t xml:space="preserve">TELHA ISOLANTE COM NUCLEO EM POLIESTIRENO (EPS), E = 50 MM, REVESTIDA EM TELHA TRAPEZOIDAL DE ACO ZINCADO *0,5* MM COM PRE-PINTURA NAS DUAS FACES (NAO INCLUI ACESSORIOS DE FIXACAO)</t>
  </si>
  <si>
    <t xml:space="preserve">TELHA VIDRO TIPO CANAL OU COLONIAL, C = 46 A 50 CM</t>
  </si>
  <si>
    <t xml:space="preserve">TELHADOR ( MENSALISTA )</t>
  </si>
  <si>
    <t xml:space="preserve">TERMINAL A COMPRESSAO EM COBRE ESTANHADO PARA CABO 120 MM2, 1 FURO E 1 COMPRESSAO, PARA PARAFUSO DE FIXACAO M12</t>
  </si>
  <si>
    <t xml:space="preserve">TERMINAL A COMPRESSAO EM COBRE ESTANHADO PARA CABO 2,5 MM2, 1 FURO E 1 COMPRESSAO, PARA PARAFUSO DE FIXACAO M5</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</si>
  <si>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</si>
  <si>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</si>
  <si>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50 MM2, 1 FURO E 1 COMPRESSAO, PARA PARAFUSO DE FIXACAO M8</t>
  </si>
  <si>
    <t xml:space="preserve">TERMINAL A COMPRESSAO EM COBRE ESTANHADO PARA CABO 70 MM2, 1 FURO E 1 COMPRESSAO, PARA PARAFUSO DE FIXACAO M10</t>
  </si>
  <si>
    <t xml:space="preserve">TERMINAL A COMPRESSAO EM COBRE ESTANHADO PARA CABO 95 MM2, 1 FURO E 1 COMPRESSAO, PARA PARAFUSO DE FIXACAO M12</t>
  </si>
  <si>
    <t xml:space="preserve">TERMINAL DE VENTILACAO, 100 MM, SERIE NORMAL, ESGOTO PREDIAL</t>
  </si>
  <si>
    <t xml:space="preserve">TERMINAL DE VENTILACAO, 50 MM, SERIE NORMAL, ESGOTO PREDIAL</t>
  </si>
  <si>
    <t xml:space="preserve">TERMINAL DE VENTILACAO, 75 MM, SERIE NORMAL, ESGOTO PREDIAL</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</si>
  <si>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</si>
  <si>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</si>
  <si>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</si>
  <si>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</si>
  <si>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</si>
  <si>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</si>
  <si>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</si>
  <si>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</si>
  <si>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</si>
  <si>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</si>
  <si>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</si>
  <si>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</si>
  <si>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</si>
  <si>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</si>
  <si>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</si>
  <si>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</si>
  <si>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TERMINAL METALICO A PRESSAO 1 CABO, PARA CABOS DE 4 A 10 MM2, COM 2 FUROS PARA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</si>
  <si>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</si>
  <si>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</si>
  <si>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</si>
  <si>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TERRA VEGETAL (GRANEL)</t>
  </si>
  <si>
    <t xml:space="preserve">TESTEIRA ANTIDERRAPANTE PARA PISO VINILICO *5 X 2,5* CM, E = 2 MM</t>
  </si>
  <si>
    <t xml:space="preserve">TIJOLO CERAMICO LAMINADO 5,5 X 11 X 23 CM</t>
  </si>
  <si>
    <t xml:space="preserve">TIJOLO CERAMICO MACICO APARENTE *6 X 12 X 24* CM</t>
  </si>
  <si>
    <t xml:space="preserve">TIJOLO CERAMICO MACICO APARENTE 2 FUROS, *6,5 X 10 X 20* CM</t>
  </si>
  <si>
    <t xml:space="preserve">TIJOLO CERAMICO REFRATARIO 2,5 X 11,4 X 22,9 CM</t>
  </si>
  <si>
    <t xml:space="preserve">TIJOLO CERAMICO REFRATARIO 6,3 X 11,4 X 22,9 CM</t>
  </si>
  <si>
    <t xml:space="preserve">TIL PARA LIGACAO PREDIAL, EM PVC, JE, BBB, DN 100 X 100 MM, PARA REDE COLETORA ESGOTO (NBR 10569)</t>
  </si>
  <si>
    <t xml:space="preserve">TIL RADIAL, PVC, JE, BBB, DN 300 X 200 MM, PARA REDE COLETORA DE ESGOTO (NBR 10569)</t>
  </si>
  <si>
    <t xml:space="preserve">TIL TUBO QUEDA, EM PVC, JE, BBB, DN 100 X 100 MM, PARA REDE COLETORA DE ESGOTO (NBR 10569)</t>
  </si>
  <si>
    <t xml:space="preserve">TINTA A BASE DE RESINA ACRILICA EMULSIONADA EM AGUA, PARA SINALIZACAO HORIZONTAL VIARIA (NBR 13699)</t>
  </si>
  <si>
    <t xml:space="preserve">TINTA A BASE DE RESINA ACRILICA, PARA SINALIZACAO HORIZONTAL VIARIA (NBR 11862)</t>
  </si>
  <si>
    <t xml:space="preserve">TINTA A OLEO BRILHANTE PARA MADEIRA E METAIS</t>
  </si>
  <si>
    <t xml:space="preserve">TINTA ACRILICA PARA CERAMICA</t>
  </si>
  <si>
    <t xml:space="preserve">TINTA ACRILICA PREMIUM, COR BRANCO  FOSCO</t>
  </si>
  <si>
    <t xml:space="preserve">TINTA ASFALTICA IMPERMEABILIZANTE DILUIDA EM SOLVENTE, PARA MATERIAIS CIMENTICIOS, METAL E MADEIRA</t>
  </si>
  <si>
    <t xml:space="preserve">TINTA BORRACHA CLORADA, ACABAMENTO SEMIBRILHO, BRANCA</t>
  </si>
  <si>
    <t xml:space="preserve">TINTA BORRACHA CLORADA, ACABAMENTO SEMIBRILHO, CORES VIVAS</t>
  </si>
  <si>
    <t xml:space="preserve">TINTA BORRACHA, CLORADA, ACABAMENTO SEMIBRILHO, PRETA</t>
  </si>
  <si>
    <t xml:space="preserve">TINTA EPOXI PREMIUM, BRANCA</t>
  </si>
  <si>
    <t xml:space="preserve">TINTA ESMALTE SINTETICO GRAFITE COM PROTECAO PARA METAIS FERROSOS</t>
  </si>
  <si>
    <t xml:space="preserve">TINTA ESMALTE SINTETICO PREMIUM BRILHANTE</t>
  </si>
  <si>
    <t xml:space="preserve">TINTA LATEX ACRILICA ECONOMICA, COR BRANCA</t>
  </si>
  <si>
    <t xml:space="preserve">TINTA LATEX ACRILICA STANDARD, COR BRANCA</t>
  </si>
  <si>
    <t xml:space="preserve">TINTA LATEX PVA PREMIUM,  COR BRANCA</t>
  </si>
  <si>
    <t xml:space="preserve">TINTA LATEX PVA PREMIUM, COR BRANCA</t>
  </si>
  <si>
    <t xml:space="preserve">TINTA LATEX PVA STANDARD, COR BRANCA</t>
  </si>
  <si>
    <t xml:space="preserve">TINTA MINERAL IMPERMEAVEL EM PO, BRANCA</t>
  </si>
  <si>
    <t xml:space="preserve">TINTA PROTETORA SUPERFICIE METALICA ALUMINIO</t>
  </si>
  <si>
    <t xml:space="preserve">TINTA/REVESTIMENTO  A BASE DE RESINA EPOXI COM ALCATRAO, BICOMPONENTE</t>
  </si>
  <si>
    <t xml:space="preserve">TINTA/REVESTIMENTO A BASE DE RESINA EPOXI COM ALCATRAO, BICOMPONENTE</t>
  </si>
  <si>
    <t xml:space="preserve">TIRANTE COM ELO, EM ARAME GALVANIZADO RIGIDO, NUMERO 10, COMPRIMENTO 2000 MM, PARA PENDURAL DE FORRO REMOVIVEL</t>
  </si>
  <si>
    <t xml:space="preserve">TIRANTE EM FERRO GALVANIZADO PARA CONTRAVENTAMENTO DE TELHA CANALETE 90, 1/4 " X 400 MM</t>
  </si>
  <si>
    <t xml:space="preserve">TOALHEIRO PLASTICO TIPO DISPENSER PARA PAPEL TOALHA INTERFOLHADO</t>
  </si>
  <si>
    <t xml:space="preserve">TOMADA INDUSTRIAL DE EMBUTIR 3P+T 30 A, 440 V, COM TRAVA, COM PLACA</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</si>
  <si>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</si>
  <si>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</si>
  <si>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</si>
  <si>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</si>
  <si>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</si>
  <si>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</si>
  <si>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</si>
  <si>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 2P+T 10A, 250V  (APENAS MODULO)</t>
  </si>
  <si>
    <t xml:space="preserve">TOMADA 2P+T 10A, 250V, CONJUNTO MONTADO PARA EMBUTIR 4" X 2" (PLACA + SUPORTE + MODULO)</t>
  </si>
  <si>
    <t xml:space="preserve">TOMADA 2P+T 10A, 250V, CONJUNTO MONTADO PARA SOBREPOR 4" X 2" (CAIXA + MODULO)</t>
  </si>
  <si>
    <t xml:space="preserve">TOMADA 2P+T 20A 250V, CONJUNTO MONTADO PARA EMBUTIR 4" X 2" (PLACA + SUPORTE + MODULO)</t>
  </si>
  <si>
    <t xml:space="preserve">TOMADA 2P+T 20A, 250V  (APENAS MODULO)</t>
  </si>
  <si>
    <t xml:space="preserve">TOMADAS (2 MODULOS) 2P+T 10A, 250V, CONJUNTO MONTADO PARA EMBUTIR 4" X 2" (PLACA + SUPORTE + MODULOS)</t>
  </si>
  <si>
    <t xml:space="preserve">TOPOGRAFO</t>
  </si>
  <si>
    <t xml:space="preserve">TOPOGRAFO (MENSALISTA)</t>
  </si>
  <si>
    <t xml:space="preserve">TORNEIRA CROMADA CURTA SEM BICO PARA TANQUE, PADRAO POPULAR, 1/2 " OU 3/4 " (REF 1140)</t>
  </si>
  <si>
    <t xml:space="preserve">TORNEIRA CROMADA CURTA SEM BICO PARA USO GERAL  1/2 " OU 3/4 " (REF 1152)</t>
  </si>
  <si>
    <t xml:space="preserve">TORNEIRA CROMADA DE MESA PARA COZINHA BICA MOVEL COM AREJADOR 1/2 " OU 3/4 " (REF 1167)</t>
  </si>
  <si>
    <t xml:space="preserve">TORNEIRA CROMADA DE MESA PARA LAVATORIO COM SENSOR DE PRESENCA</t>
  </si>
  <si>
    <t xml:space="preserve">TORNEIRA CROMADA DE MESA PARA LAVATORIO, BICA ALTA (REF 1195)</t>
  </si>
  <si>
    <t xml:space="preserve">TORNEIRA CROMADA DE MESA PARA LAVATORIO, PADRAO POPULAR, 1/2 " OU 3/4 " (REF 1193)</t>
  </si>
  <si>
    <t xml:space="preserve">TORNEIRA CROMADA DE PAREDE LONGA PARA LAVATORIO (REF 1178)</t>
  </si>
  <si>
    <t xml:space="preserve">TORNEIRA CROMADA DE PAREDE PARA COZINHA BICA MOVEL COM AREJADOR 1/2 " OU 3/4 " (REF 1168)</t>
  </si>
  <si>
    <t xml:space="preserve">TORNEIRA CROMADA DE PAREDE PARA COZINHA COM AREJADOR 1/2 " OU 3/4 " (REF 1157)</t>
  </si>
  <si>
    <t xml:space="preserve">TORNEIRA CROMADA DE PAREDE PARA COZINHA COM AREJADOR, PADRAO POPULAR, 1/2 " OU 3/4 " (REF 1159)</t>
  </si>
  <si>
    <t xml:space="preserve">TORNEIRA CROMADA DE PAREDE PARA COZINHA SEM AREJADOR, PADRAO POPULAR, 1/2 " OU 3/4 " (REF 1158)</t>
  </si>
  <si>
    <t xml:space="preserve">TORNEIRA CROMADA SEM BICO PARA TANQUE, PADRAO POPULAR, 1/2 " OU 3/4 " (REF 1126)</t>
  </si>
  <si>
    <t xml:space="preserve">TORNEIRA DE BOIA CONVENCIONAL PARA CAIXA D'AGUA, 1.1/2", COM HASTE E TORNEIRA METALICOS E BALAO PLASTICO</t>
  </si>
  <si>
    <t xml:space="preserve">TORNEIRA DE BOIA CONVENCIONAL PARA CAIXA D'AGUA, 1.1/4", COM HASTE E TORNEIRA METALICOS E BALAO PLASTICO</t>
  </si>
  <si>
    <t xml:space="preserve">TORNEIRA DE BOIA CONVENCIONAL PARA CAIXA D'AGUA, 1/2", COM HASTE E TORNEIRA METALICOS E BALAO PLASTICO</t>
  </si>
  <si>
    <t xml:space="preserve">TORNEIRA DE BOIA CONVENCIONAL PARA CAIXA D'AGUA, 1", COM HASTE E TORNEIRA METALICOS E BALAO PLASTICO</t>
  </si>
  <si>
    <t xml:space="preserve">TORNEIRA DE BOIA CONVENCIONAL PARA CAIXA D'AGUA, 2", COM HASTE E TORNEIRA METALICOS E BALAO PLASTICO</t>
  </si>
  <si>
    <t xml:space="preserve">TORNEIRA DE BOIA CONVENCIONAL PARA CAIXA D'AGUA, 3/4", COM HASTE E TORNEIRA METALICOS E BALAO PLASTICO</t>
  </si>
  <si>
    <t xml:space="preserve">TORNEIRA DE BOIA VAZAO TOTAL PARA CAIXA D'AGUA, 1/2", COM HASTE E TORNEIRA METALICOS E BALAO PLASTICO</t>
  </si>
  <si>
    <t xml:space="preserve">TORNEIRA DE BOIA VAZAO TOTAL PARA CAIXA D'AGUA, 1", COM HASTE E TORNEIRA METALICOS E BALAO PLASTICO</t>
  </si>
  <si>
    <t xml:space="preserve">TORNEIRA DE BOIA VAZAO TOTAL PARA CAIXA D'AGUA, 3/4", COM HASTE E TORNEIRA METALICOS E BALAO PLASTICO</t>
  </si>
  <si>
    <t xml:space="preserve">TORNEIRA ELETRICA DE PAREDE, BICA ALTA, PARA COZINHA, 5500 W (110/220 V)</t>
  </si>
  <si>
    <t xml:space="preserve">TORNEIRA METAL AMARELO COM BICO PARA JARDIM, PADRAO POPULAR, 1/2 " OU 3/4 " (REF 1128)</t>
  </si>
  <si>
    <t xml:space="preserve">TORNEIRA METAL AMARELO CURTA SEM BICO PARA TANQUE, PADRAO POPULAR, 1/2 " OU 3/4 " (REF 1120)</t>
  </si>
  <si>
    <t xml:space="preserve">TORNEIRA METALICA DE BOIA CONVENCIONAL PARA CAIXA D'AGUA, 1/2 ", COM HASTE, TORNEIRA E BALAO METALICOS</t>
  </si>
  <si>
    <t xml:space="preserve">TORNEIRA METALICA DE BOIA CONVENCIONAL PARA CAIXA D'AGUA, 3/4 ", COM HASTE, TORNEIRA E BALAO METALICOS</t>
  </si>
  <si>
    <t xml:space="preserve">TORNEIRA PLASTICA DE BOIA CONVENCIONAL PARA CAIXA DE AGUA, 3/4 ", COM HASTE METALICA E COM TORNEIRA E BALAO PLASTICOS (PADRAO POPULAR)</t>
  </si>
  <si>
    <t xml:space="preserve">TORNEIRA PLASTICA DE BOIA PARA CAIXA DE DESCARGA,  1/2", BALAO E TORNEIRA PLASTICOS, COM HASTE METALICA</t>
  </si>
  <si>
    <t xml:space="preserve">TORNEIRA PLASTICA DE MESA, BICA MOVEL, PARA COZINHA 1/2 "</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</si>
  <si>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</si>
  <si>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</si>
  <si>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</si>
  <si>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</si>
  <si>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</si>
  <si>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</si>
  <si>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</si>
  <si>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</si>
  <si>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</si>
  <si>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</si>
  <si>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</si>
  <si>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</si>
  <si>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</si>
  <si>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</si>
  <si>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</si>
  <si>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</si>
  <si>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</si>
  <si>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</si>
  <si>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</si>
  <si>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ESTEIRAS, POTENCIA 125 HP, PESO OPERACIONAL DE 12,9 T, COM LAMINA COM CAPACIDADE DE 2,7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</si>
  <si>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</si>
  <si>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</si>
  <si>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</si>
  <si>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</si>
  <si>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</si>
  <si>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85 CV, TURBO,  PESO COM LASTRO DE 4900 KG</t>
  </si>
  <si>
    <t xml:space="preserve">TRATOR DE PNEUS COM POTENCIA DE 95 CV, TRACAO 4 X 4, PESO MAXIMO DE 5225 KG</t>
  </si>
  <si>
    <t xml:space="preserve">TRELICA NERVURADA (ESPACADOR), ALTURA = 120,0 MM, DIAMETRO DOS BANZOS INFERIORES E SUPERIOR = 6,0 MM, DIAMETRO DA DIAGONAL = 4,2 MM (COLETADO CAIXA)</t>
  </si>
  <si>
    <t xml:space="preserve">TRILHO EM ALUMINIO "U", COM ABAULADO PARA ROLDANA DE PORTA DE CORRER, *40 X 40* MM</t>
  </si>
  <si>
    <t xml:space="preserve">TRILHO QUADRADO, EM ALUMINIO (VERGALHAO MACICO), 1/4", (*6 X 6* CM), PARA RODIZIOS</t>
  </si>
  <si>
    <t xml:space="preserve">TRINCO / FECHO TIPO AVIAO, EM ZAMAC CROMADO, *60* MM, PARA JANELAS - INCLUI PARAFUSOS</t>
  </si>
  <si>
    <t xml:space="preserve">TROLEY MANUAL CAPACIDADE 1 T</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</si>
  <si>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</si>
  <si>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</si>
  <si>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</si>
  <si>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</si>
  <si>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</si>
  <si>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</si>
  <si>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</si>
  <si>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</si>
  <si>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</si>
  <si>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1/2", E= *2,77 MM, SCHEDULE 40, *1,27 KG/M</t>
  </si>
  <si>
    <t xml:space="preserve">TUBO ACO CARBONO SEM COSTURA 1/2", E= *3,73 MM, SCHEDULE 80, *1,62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</si>
  <si>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</si>
  <si>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</si>
  <si>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</si>
  <si>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</si>
  <si>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20", E= *6,35 MM,  SCHEDULE 10, *78,46 KG/M</t>
  </si>
  <si>
    <t xml:space="preserve">TUBO ACO CARBONO SEM COSTURA 3/4", E= *2,87 MM, SCHEDULE 40, *1,69 KG/M</t>
  </si>
  <si>
    <t xml:space="preserve">TUBO ACO CARBONO SEM COSTURA 3/4", E= *3,91 MM, SCHEDULE 80, *2,19 KG/M.</t>
  </si>
  <si>
    <t xml:space="preserve">TUBO ACO CARBONO SEM COSTURA 4", E= *6,02 MM, SCHEDULE 40, *16,06 KG/M</t>
  </si>
  <si>
    <t xml:space="preserve">TUBO ACO CARBONO SEM COSTURA 4", E= *8,56 MM, SCHEDULE 80, *22,31 KG/M</t>
  </si>
  <si>
    <t xml:space="preserve">TUBO ACO CARBONO SEM COSTURA 6", E= *10,97 MM, SCHEDULE 80, *42,56 KG/M</t>
  </si>
  <si>
    <t xml:space="preserve">TUBO ACO CARBONO SEM COSTURA 6", E= 7,11 MM,  SCHEDULE 40, *28,26 KG/M</t>
  </si>
  <si>
    <t xml:space="preserve">TUBO ACO CARBONO SEM COSTURA 8", E= *12,70 MM, SCHEDULE 80, *64,64 KG/M</t>
  </si>
  <si>
    <t xml:space="preserve">TUBO ACO CARBONO SEM COSTURA 8", E= *6,35 MM,  SCHEDULE 20, *33,27 KG/M</t>
  </si>
  <si>
    <t xml:space="preserve">TUBO ACO CARBONO SEM COSTURA 8", E= *7,04 MM, SCHEDULE 30, *36,75 KG/M</t>
  </si>
  <si>
    <t xml:space="preserve">TUBO ACO CARBONO SEM COSTURA 8", E= *8,18 MM, SCHEDULE 40, *42,55 KG/M</t>
  </si>
  <si>
    <t xml:space="preserve">TUBO ACO GALVANIZADO COM COSTURA, CLASSE LEVE, DN 100 MM ( 4"),  E = 3,75 MM,  *10,55* KG/M (NBR 5580)</t>
  </si>
  <si>
    <t xml:space="preserve">TUBO ACO GALVANIZADO COM COSTURA, CLASSE LEVE, DN 15 MM ( 1/2"),  E = 2,25 MM,  *1,2* KG/M (NBR 5580)</t>
  </si>
  <si>
    <t xml:space="preserve">TUBO ACO GALVANIZADO COM COSTURA, CLASSE LEVE, DN 20 MM ( 3/4"),  E = 2,25 MM,  *1,3* KG/M (NBR 5580)</t>
  </si>
  <si>
    <t xml:space="preserve">TUBO ACO GALVANIZADO COM COSTURA, CLASSE LEVE, DN 25 MM ( 1"),  E = 2,65 MM,  *2,11* KG/M (NBR 5580)</t>
  </si>
  <si>
    <t xml:space="preserve">TUBO ACO GALVANIZADO COM COSTURA, CLASSE LEVE, DN 32 MM ( 1 1/4"),  E = 2,65 MM,  *2,71* KG/M (NBR 5580)</t>
  </si>
  <si>
    <t xml:space="preserve">TUBO ACO GALVANIZADO COM COSTURA, CLASSE LEVE, DN 40 MM ( 1 1/2"),  E = 3,00 MM,  *3,48* KG/M (NBR 5580)</t>
  </si>
  <si>
    <t xml:space="preserve">TUBO ACO GALVANIZADO COM COSTURA, CLASSE LEVE, DN 50 MM ( 2"),  E = 3,00 MM,  *4,40* KG/M (NBR 5580)</t>
  </si>
  <si>
    <t xml:space="preserve">TUBO ACO GALVANIZADO COM COSTURA, CLASSE LEVE, DN 65 MM ( 2 1/2"),  E = 3,35 MM, * 6,23* KG/M (NBR 5580)</t>
  </si>
  <si>
    <t xml:space="preserve">TUBO ACO GALVANIZADO COM COSTURA, CLASSE LEVE, DN 80 MM ( 3"),  E = 3,35 MM, *7,32* KG/M (NBR 5580)</t>
  </si>
  <si>
    <t xml:space="preserve">TUBO ACO GALVANIZADO COM COSTURA, CLASSE MEDIA, DN 1/2", E = *2,65* MM, PESO *1,22* KG/M (NBR 5580)</t>
  </si>
  <si>
    <t xml:space="preserve">TUBO ACO GALVANIZADO COM COSTURA, CLASSE MEDIA, DN 1", E = 3,38 MM, PESO 2,50 KG/M (NBR 5580)</t>
  </si>
  <si>
    <t xml:space="preserve">TUBO ACO GALVANIZADO COM COSTURA, CLASSE MEDIA, DN 2.1/2", E = *3,65* MM, PESO *6,51* KG/M (NBR 5580)</t>
  </si>
  <si>
    <t xml:space="preserve">TUBO ACO GALVANIZADO COM COSTURA, CLASSE MEDIA, DN 2", E = *3,65* MM, PESO *5,10* KG/M (NBR 5580)</t>
  </si>
  <si>
    <t xml:space="preserve">TUBO ACO GALVANIZADO COM COSTURA, CLASSE MEDIA, DN 3/4", E = *2,65* MM, PESO *1,58* KG/M (NBR 5580)</t>
  </si>
  <si>
    <t xml:space="preserve">TUBO ACO GALVANIZADO COM COSTURA, CLASSE MEDIA, DN 3", E = *4,05* MM, PESO *8,47*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</si>
  <si>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</si>
  <si>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</si>
  <si>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</si>
  <si>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</si>
  <si>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100 MM (NBR  7362)</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</si>
  <si>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</si>
  <si>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</si>
  <si>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</si>
  <si>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</si>
  <si>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</si>
  <si>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COLETOR DE ESGOTO, PVC, JEI, DN 150 MM  (NBR 7362)</t>
  </si>
  <si>
    <t xml:space="preserve">TUBO CONCRETO ARMADO, CLASSE EA-2, PB JE, DN 1000 MM, PARA ESGOTO SANITARIO (NBR 8890)</t>
  </si>
  <si>
    <t xml:space="preserve">TUBO CONCRETO ARMADO, CLASSE EA-2, PB JE, DN 300 MM, PARA ESGOTO SANITARIO (NBR 8890)</t>
  </si>
  <si>
    <t xml:space="preserve">TUBO CONCRETO ARMADO, CLASSE EA-2, PB JE, DN 400 MM, PARA ESGOTO SANITARIO (NBR 8890)</t>
  </si>
  <si>
    <t xml:space="preserve">TUBO CONCRETO ARMADO, CLASSE EA-2, PB JE, DN 500 MM, PARA ESGOTO SANITARIO (NBR 8890)</t>
  </si>
  <si>
    <t xml:space="preserve">TUBO CONCRETO ARMADO, CLASSE EA-2, PB JE, DN 600 MM, PARA ESGOTO SANITARIO (NBR 8890)</t>
  </si>
  <si>
    <t xml:space="preserve">TUBO CONCRETO ARMADO, CLASSE EA-2, PB JE, DN 700 MM, PARA ESGOTO SANITARIO (NBR 8890)</t>
  </si>
  <si>
    <t xml:space="preserve">TUBO CONCRETO ARMADO, CLASSE EA-2, PB JE, DN 800 MM, PARA ESGOTO SANITARIO (NBR 8890)</t>
  </si>
  <si>
    <t xml:space="preserve">TUBO CONCRETO ARMADO, CLASSE EA-2, PB JE, DN 900 MM, PARA ESGOTO SANITARIO (NBR 8890)</t>
  </si>
  <si>
    <t xml:space="preserve">TUBO CONCRETO ARMADO, CLASSE EA-3, PB JE, DN 1000 MM, PARA ESGOTO SANITARIO (NBR 8890)</t>
  </si>
  <si>
    <t xml:space="preserve">TUBO CONCRETO ARMADO, CLASSE EA-3, PB JE, DN 400 MM, PARA ESGOTO SANITARIO (NBR 8890)</t>
  </si>
  <si>
    <t xml:space="preserve">TUBO CONCRETO ARMADO, CLASSE EA-3, PB JE, DN 500 MM, PARA ESGOTO SANITARIO (NBR 8890)</t>
  </si>
  <si>
    <t xml:space="preserve">TUBO CONCRETO ARMADO, CLASSE EA-3, PB JE, DN 600 MM, PARA ESGOTO SANITARIO (NBR 8890)</t>
  </si>
  <si>
    <t xml:space="preserve">TUBO CONCRETO ARMADO, CLASSE EA-3, PB JE, DN 700 MM, PARA ESGOTO SANITARIO (NBR 8890)</t>
  </si>
  <si>
    <t xml:space="preserve">TUBO CONCRETO ARMADO, CLASSE EA-3, PB JE, DN 800 MM, PARA ESGOTO SANITARIO (NBR 8890)</t>
  </si>
  <si>
    <t xml:space="preserve">TUBO CONCRETO ARMADO, CLASSE EA-3, PB JE, DN 900 MM, PARA ESGOTO SANITARIO (NBR 8890)</t>
  </si>
  <si>
    <t xml:space="preserve">TUBO CONCRETO ARMADO, CLASSE PA-1, PB, DN 1000 MM, PARA AGUAS PLUVIAIS (NBR 8890)</t>
  </si>
  <si>
    <t xml:space="preserve">TUBO CONCRETO ARMADO, CLASSE PA-1, PB, DN 1100 MM, PARA AGUAS PLUVIAIS (NBR 8890)</t>
  </si>
  <si>
    <t xml:space="preserve">TUBO CONCRETO ARMADO, CLASSE PA-1, PB, DN 1200 MM, PARA AGUAS PLUVIAIS (NBR 8890)</t>
  </si>
  <si>
    <t xml:space="preserve">TUBO CONCRETO ARMADO, CLASSE PA-1, PB, DN 1500 MM, PARA AGUAS PLUVIAIS (NBR 8890)</t>
  </si>
  <si>
    <t xml:space="preserve">TUBO CONCRETO ARMADO, CLASSE PA-1, PB, DN 2000 MM, PARA AGUAS PLUVIAIS (NBR 8890)</t>
  </si>
  <si>
    <t xml:space="preserve">TUBO CONCRETO ARMADO, CLASSE PA-1, PB, DN 300 MM, PARA AGUAS PLUVIAIS (NBR 8890)</t>
  </si>
  <si>
    <t xml:space="preserve">TUBO CONCRETO ARMADO, CLASSE PA-1, PB, DN 400 MM, PARA AGUAS PLUVIAIS (NBR 8890)</t>
  </si>
  <si>
    <t xml:space="preserve">TUBO CONCRETO ARMADO, CLASSE PA-1, PB, DN 500 MM, PARA AGUAS PLUVIAIS (NBR 8890)</t>
  </si>
  <si>
    <t xml:space="preserve">TUBO CONCRETO ARMADO, CLASSE PA-1, PB, DN 600 MM, PARA AGUAS PLUVIAIS (NBR 8890)</t>
  </si>
  <si>
    <t xml:space="preserve">TUBO CONCRETO ARMADO, CLASSE PA-1, PB, DN 700 MM, PARA AGUAS PLUVIAIS (NBR 8890)</t>
  </si>
  <si>
    <t xml:space="preserve">TUBO CONCRETO ARMADO, CLASSE PA-1, PB, DN 800 MM, PARA AGUAS PLUVIAIS (NBR 8890)</t>
  </si>
  <si>
    <t xml:space="preserve">TUBO CONCRETO ARMADO, CLASSE PA-1, PB, DN 900 MM, PARA AGUAS PLUVIAIS (NBR 8890)</t>
  </si>
  <si>
    <t xml:space="preserve">TUBO CONCRETO ARMADO, CLASSE PA-2, PB, DN 1000 MM, PARA AGUAS PLUVIAIS (NBR 8890)</t>
  </si>
  <si>
    <t xml:space="preserve">TUBO CONCRETO ARMADO, CLASSE PA-2, PB, DN 1100 MM, PARA AGUAS PLUVIAIS (NBR 8890)</t>
  </si>
  <si>
    <t xml:space="preserve">TUBO CONCRETO ARMADO, CLASSE PA-2, PB, DN 1200 MM, PARA AGUAS PLUVIAIS (NBR 8890)</t>
  </si>
  <si>
    <t xml:space="preserve">TUBO CONCRETO ARMADO, CLASSE PA-2, PB, DN 1500 MM, PARA AGUAS PLUVIAIS (NBR 8890)</t>
  </si>
  <si>
    <t xml:space="preserve">TUBO CONCRETO ARMADO, CLASSE PA-2, PB, DN 2000 MM, PARA AGUAS PLUVIAIS (NBR 8890)</t>
  </si>
  <si>
    <t xml:space="preserve">TUBO CONCRETO ARMADO, CLASSE PA-2, PB, DN 300 MM, PARA AGUAS PLUVIAIS (NBR 8890)</t>
  </si>
  <si>
    <t xml:space="preserve">TUBO CONCRETO ARMADO, CLASSE PA-2, PB, DN 400 MM, PARA AGUAS PLUVIAIS (NBR 8890)</t>
  </si>
  <si>
    <t xml:space="preserve">TUBO CONCRETO ARMADO, CLASSE PA-2, PB, DN 500 MM, PARA AGUAS PLUVIAIS (NBR 8890)</t>
  </si>
  <si>
    <t xml:space="preserve">TUBO CONCRETO ARMADO, CLASSE PA-2, PB, DN 600 MM, PARA AGUAS PLUVIAIS (NBR 8890)</t>
  </si>
  <si>
    <t xml:space="preserve">TUBO CONCRETO ARMADO, CLASSE PA-2, PB, DN 700 MM, PARA AGUAS PLUVIAIS (NBR 8890)</t>
  </si>
  <si>
    <t xml:space="preserve">TUBO CONCRETO ARMADO, CLASSE PA-2, PB, DN 800 MM, PARA AGUAS PLUVIAIS (NBR 8890)</t>
  </si>
  <si>
    <t xml:space="preserve">TUBO CONCRETO ARMADO, CLASSE PA-2, PB, DN 900 MM, PARA AGUAS PLUVIAIS (NBR 8890)</t>
  </si>
  <si>
    <t xml:space="preserve">TUBO CONCRETO ARMADO, CLASSE PA-3, PB, DN 1000 MM, PARA AGUAS PLUVIAIS (NBR 8890)</t>
  </si>
  <si>
    <t xml:space="preserve">TUBO CONCRETO ARMADO, CLASSE PA-3, PB, DN 1100 MM, PARA AGUAS PLUVIAIS (NBR 8890)</t>
  </si>
  <si>
    <t xml:space="preserve">TUBO CONCRETO ARMADO, CLASSE PA-3, PB, DN 1200 MM, PARA AGUAS PLUVIAIS (NBR 8890)</t>
  </si>
  <si>
    <t xml:space="preserve">TUBO CONCRETO ARMADO, CLASSE PA-3, PB, DN 1500 MM, PARA AGUAS PLUVIAIS (NBR 8890)</t>
  </si>
  <si>
    <t xml:space="preserve">TUBO CONCRETO ARMADO, CLASSE PA-3, PB, DN 400 MM, PARA AGUAS PLUVIAIS (NBR 8890)</t>
  </si>
  <si>
    <t xml:space="preserve">TUBO CONCRETO ARMADO, CLASSE PA-3, PB, DN 500 MM, PARA AGUAS PLUVIAIS (NBR 8890)</t>
  </si>
  <si>
    <t xml:space="preserve">TUBO CONCRETO ARMADO, CLASSE PA-3, PB, DN 600 MM, PARA AGUAS PLUVIAIS (NBR 8890)</t>
  </si>
  <si>
    <t xml:space="preserve">TUBO CONCRETO ARMADO, CLASSE PA-3, PB, DN 700 MM, PARA AGUAS PLUVIAIS (NBR 8890)</t>
  </si>
  <si>
    <t xml:space="preserve">TUBO CONCRETO ARMADO, CLASSE PA-3, PB, DN 800 MM, PARA AGUAS PLUVIAIS (NBR 8890)</t>
  </si>
  <si>
    <t xml:space="preserve">TUBO CONCRETO ARMADO, CLASSE PA-3, PB, DN 900 MM, PARA AGUAS PLUVIAIS (NBR 8890)</t>
  </si>
  <si>
    <t xml:space="preserve">TUBO CORRUGADO PEAD, PAREDE DUPLA, INTERNA LISA, JEI, DN/DI *1000* MM, PARA SANEAMENTO</t>
  </si>
  <si>
    <t xml:space="preserve">TUBO CORRUGADO PEAD, PAREDE DUPLA, INTERNA LISA, JEI, DN/DI *400* MM, PARA SANEAMENTO</t>
  </si>
  <si>
    <t xml:space="preserve">TUBO CORRUGADO PEAD, PAREDE DUPLA, INTERNA LISA, JEI, DN/DI *800* MM, PARA SANEAMENTO</t>
  </si>
  <si>
    <t xml:space="preserve">TUBO CORRUGADO PEAD, PAREDE DUPLA, INTERNA LISA, JEI, DN/DI 1200 MM, PARA SANEAMENTO</t>
  </si>
  <si>
    <t xml:space="preserve">TUBO CORRUGADO PEAD, PAREDE DUPLA, INTERNA LISA, JEI, DN/DI 250 MM, PARA SANEAMENTO</t>
  </si>
  <si>
    <t xml:space="preserve">TUBO CORRUGADO PEAD, PAREDE DUPLA, INTERNA LISA, JEI, DN/DI 300 MM, PARA SANEAMENTO</t>
  </si>
  <si>
    <t xml:space="preserve">TUBO CORRUGADO PEAD, PAREDE DUPLA, INTERNA LISA, JEI, DN/DI 600 MM, PARA SANEAMENTO</t>
  </si>
  <si>
    <t xml:space="preserve">TUBO CPVC SOLDAVEL, 35 MM, AGUA QUENTE PREDIAL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</si>
  <si>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</si>
  <si>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</si>
  <si>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</si>
  <si>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</si>
  <si>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</si>
  <si>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</si>
  <si>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</si>
  <si>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</si>
  <si>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</si>
  <si>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</si>
  <si>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1/2" (12 MM), E= 19 MM, COEFICIENTE DE CONDUTIVIDADE TERMICA 0,036W/mK, VAPOR DE AGUA MAIOR OU IGUAL A 10.000</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</si>
  <si>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</si>
  <si>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</si>
  <si>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</si>
  <si>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</si>
  <si>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</si>
  <si>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3/8" (10 MM), E= 19 MM, COEFICIENTE DE CONDUTIVIDADE TERMICA 0,036W/mK, VAPOR DE AGUA MAIOR OU IGUAL A 10.000</t>
  </si>
  <si>
    <t xml:space="preserve">TUBO DE BORRACHA ELASTOMERICA FLEXIVEL, PRETA, PARA ISOLAMENTO TERMICO DE TUBULACAO, DN 5/8" (15 MM), E= 19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</si>
  <si>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</si>
  <si>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 (28 MM), PARA INSTALACOES DE MEDIA PRESSAO PARA GASES COMBUSTIVEIS E MEDICINAIS</t>
  </si>
  <si>
    <t xml:space="preserve">TUBO DE COBRE CLASSE "A", DN = 1 1/2 " (42 MM), PARA INSTALACOES DE MEDIA PRESSAO PARA GASES COMBUSTIVEIS E MEDICINAIS</t>
  </si>
  <si>
    <t xml:space="preserve">TUBO DE COBRE CLASSE "A", DN = 1 1/4 " (35 MM), PARA INSTALACOES DE MEDIA PRESSAO PARA GASES COMBUSTIVEIS E MEDICINAIS</t>
  </si>
  <si>
    <t xml:space="preserve">TUBO DE COBRE CLASSE "A", DN = 1/2 " (15 MM), PARA INSTALACOES DE MEDIA PRESSAO PARA GASES COMBUSTIVEIS E MEDICINAIS</t>
  </si>
  <si>
    <t xml:space="preserve">TUBO DE COBRE CLASSE "A", DN = 2 1/2 " (66 MM), PARA INSTALACOES DE MEDIA PRESSAO PARA GASES COMBUSTIVEIS E MEDICINAIS</t>
  </si>
  <si>
    <t xml:space="preserve">TUBO DE COBRE CLASSE "A", DN = 3 " (79 MM), PARA INSTALACOES DE MEDIA PRESSAO PARA GASES COMBUSTIVEIS E MEDICINAIS</t>
  </si>
  <si>
    <t xml:space="preserve">TUBO DE COBRE CLASSE "A", DN = 3/4 " (22 MM), PARA INSTALACOES DE MEDIA PRESSAO PARA GASES COMBUSTIVEIS E MEDICINAIS</t>
  </si>
  <si>
    <t xml:space="preserve">TUBO DE COBRE CLASSE "A", DN = 4 " (104 MM), PARA INSTALACOES DE MEDIA PRESSAO PARA GASES COMBUSTIVEIS E MEDICINAIS</t>
  </si>
  <si>
    <t xml:space="preserve">TUBO DE COBRE CLASSE "E", DN = 104 MM, PARA INSTALACAO HIDRAULICA PREDIAL</t>
  </si>
  <si>
    <t xml:space="preserve">TUBO DE COBRE CLASSE "E", DN = 15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</si>
  <si>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</si>
  <si>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</si>
  <si>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</si>
  <si>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</si>
  <si>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</si>
  <si>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</si>
  <si>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COBRE CLASSE "I", DN = 1 " (28 MM), PARA INSTALACOES INDUSTRIAIS DE ALTA PRESSAO E VAPOR</t>
  </si>
  <si>
    <t xml:space="preserve">TUBO DE COBRE CLASSE "I", DN = 1 1/2 " (42 MM), PARA INSTALACOES INDUSTRIAIS DE ALTA PRESSAO E VAPOR</t>
  </si>
  <si>
    <t xml:space="preserve">TUBO DE COBRE CLASSE "I", DN = 1 1/4 " (35 MM), PARA INSTALACOES INDUSTRIAIS DE ALTA PRESSAO E VAPOR</t>
  </si>
  <si>
    <t xml:space="preserve">TUBO DE COBRE CLASSE "I", DN = 1/2 " (15 MM), PARA INSTALACOES INDUSTRIAIS DE ALTA PRESSAO E VAPOR</t>
  </si>
  <si>
    <t xml:space="preserve">TUBO DE COBRE CLASSE "I", DN = 2 " (54 MM), PARA INSTALACOES INDUSTRIAIS DE ALTA PRESSAO E VAPOR</t>
  </si>
  <si>
    <t xml:space="preserve">TUBO DE COBRE CLASSE "I", DN = 2 1/2 " (66 MM), PARA INSTALACOES INDUSTRIAIS DE ALTA PRESSAO E VAPOR</t>
  </si>
  <si>
    <t xml:space="preserve">TUBO DE COBRE CLASSE "I", DN = 3 " (79 MM), PARA INSTALACOES INDUSTRIAIS DE ALTA PRESSAO E VAPOR</t>
  </si>
  <si>
    <t xml:space="preserve">TUBO DE COBRE CLASSE "I", DN = 3/4 " (22 MM), PARA INSTALACOES INDUSTRIAIS DE ALTA PRESSAO E VAPOR</t>
  </si>
  <si>
    <t xml:space="preserve">TUBO DE COBRE CLASSE "I", DN = 4" (104 MM), PARA INSTALACOES INDUSTRIAIS DE ALTA PRESSAO E VAPOR</t>
  </si>
  <si>
    <t xml:space="preserve">TUBO DE COBRE FLEXIVEL, D = 1/4 ", E = 0,79 MM, PARA AR-CONDICIONADO/ INSTALACOES GAS RESIDENCIAIS E COMERCIAIS</t>
  </si>
  <si>
    <t xml:space="preserve">TUBO DE COBRE FLEXIVEL, D = 3/4 ", E = 0,79 MM, PARA AR-CONDICIONADO/ INSTALACOES GAS RESIDENCIAIS E COMERCIAIS</t>
  </si>
  <si>
    <t xml:space="preserve">TUBO DE COBRE FLEXIVEL, D = 5/16 ", E = 0,79 MM, PARA AR-CONDICIONADO/ INSTALACOES GAS RESIDENCIAIS E COMERCIAIS</t>
  </si>
  <si>
    <t xml:space="preserve">TUBO DE COBRE FLEXIVEL, D = 5/8 ", E = 0,79 MM, PARA AR-CONDICIONADO/ INSTALACOES GAS RESIDENCIAIS E COMERCIAIS</t>
  </si>
  <si>
    <t xml:space="preserve">TUBO DE COBRE, CLASSE "A", DN = 2" (54 MM), PARA INSTALACOES DE MEDIA PRESSAO PARA GASES COMBUSTIVEIS E MEDICINAIS</t>
  </si>
  <si>
    <t xml:space="preserve">TUBO DE CONCRETO SIMPLES POROSO, MACHO/FEMEA, DN 200 MM</t>
  </si>
  <si>
    <t xml:space="preserve">TUBO DE CONCRETO SIMPLES POROSO, MACHO/FEMEA, DN 300 MM</t>
  </si>
  <si>
    <t xml:space="preserve">TUBO DE CONCRETO SIMPLES, CLASSE ES, PB JE, DN 400 MM, PARA ESGOTO SANITARIO (NBR 8890)</t>
  </si>
  <si>
    <t xml:space="preserve">TUBO DE CONCRETO SIMPLES, CLASSE ES, PB JE, DN 500 MM, PARA ESGOTO SANITARIO (NBR 8890)</t>
  </si>
  <si>
    <t xml:space="preserve">TUBO DE CONCRETO SIMPLES, CLASSE ES, PB JE, DN 600 MM, PARA ESGOTO SANITARIO (NBR 8890)</t>
  </si>
  <si>
    <t xml:space="preserve">TUBO DE CONCRETO SIMPLES, CLASSE- PS1, MACHO/FEMEA, DN 200 MM, PARA AGUAS PLUVIAIS (NBR 8890)</t>
  </si>
  <si>
    <t xml:space="preserve">TUBO DE CONCRETO SIMPLES, CLASSE- PS1, MACHO/FEMEA, DN 300 MM, PARA AGUAS PLUVIAIS (NBR 8890)</t>
  </si>
  <si>
    <t xml:space="preserve">TUBO DE CONCRETO SIMPLES, CLASSE- PS1, MACHO/FEMEA, DN 400 MM, PARA AGUAS PLUVIAIS (NBR 8890)</t>
  </si>
  <si>
    <t xml:space="preserve">TUBO DE CONCRETO SIMPLES, CLASSE- PS1, MACHO/FEMEA, DN 500 MM, PARA AGUAS PLUVIAIS (NBR 8890)</t>
  </si>
  <si>
    <t xml:space="preserve">TUBO DE CONCRETO SIMPLES, CLASSE- PS1, MACHO/FEMEA, DN 600 MM, PARA AGUAS PLUVIAIS (NBR 8890)</t>
  </si>
  <si>
    <t xml:space="preserve">TUBO DE CONCRETO SIMPLES, CLASSE- PS1, PB, DN 200 MM, PARA AGUAS PLUVIAIS (NBR 8890)</t>
  </si>
  <si>
    <t xml:space="preserve">TUBO DE CONCRETO SIMPLES, CLASSE- PS1, PB, DN 300 MM, PARA AGUAS PLUVIAIS (NBR 8890)</t>
  </si>
  <si>
    <t xml:space="preserve">TUBO DE CONCRETO SIMPLES, CLASSE- PS1, PB, DN 400 MM, PARA AGUAS PLUVIAIS (NBR 8890)</t>
  </si>
  <si>
    <t xml:space="preserve">TUBO DE CONCRETO SIMPLES, CLASSE- PS1, PB, DN 500 MM, PARA AGUAS PLUVIAIS (NBR 8890)</t>
  </si>
  <si>
    <t xml:space="preserve">TUBO DE CONCRETO SIMPLES, CLASSE- PS1, PB, DN 600 MM, PARA AGUAS PLUVIAIS (NBR 8890)</t>
  </si>
  <si>
    <t xml:space="preserve">TUBO DE CONCRETO SIMPLES, CLASSE- PS2, PB, DN 200 MM, PARA AGUAS PLUVIAIS (NBR 8890)</t>
  </si>
  <si>
    <t xml:space="preserve">TUBO DE CONCRETO SIMPLES, CLASSE- PS2, PB, DN 300 MM, PARA AGUAS PLUVIAIS (NBR 8890)</t>
  </si>
  <si>
    <t xml:space="preserve">TUBO DE CONCRETO SIMPLES, CLASSE- PS2, PB, DN 400 MM, PARA AGUAS PLUVIAIS (NBR 8890)</t>
  </si>
  <si>
    <t xml:space="preserve">TUBO DE CONCRETO SIMPLES, CLASSE- PS2, PB, DN 500 MM, PARA AGUAS PLUVIAIS (NBR 8890)</t>
  </si>
  <si>
    <t xml:space="preserve">TUBO DE CONCRETO SIMPLES, CLASSE- PS2, PB, DN 600 MM, PARA AGUAS PLUVIAIS (NBR 8890)</t>
  </si>
  <si>
    <t xml:space="preserve">TUBO DE DESCARGA PVC, PARA LIGACAO CAIXA DE DESCARGA - EMBUTIR, 40 MM X 150 CM</t>
  </si>
  <si>
    <t xml:space="preserve">TUBO DE DESCIDA EXTERNO DE PVC PARA CAIXA DE DESCARGA EXTERNA ALTA - 40 MM X 1,60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</si>
  <si>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</si>
  <si>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</si>
  <si>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</si>
  <si>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</si>
  <si>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</si>
  <si>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</si>
  <si>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</si>
  <si>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</si>
  <si>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</si>
  <si>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</si>
  <si>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</si>
  <si>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</si>
  <si>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</si>
  <si>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 1000 MM X 38,5 MM PAREDE, ( SDR 26 - PN 05 ) PARA REDE DE AGUA OU ESGOTO (NBR 15561)</t>
  </si>
  <si>
    <t xml:space="preserve">TUBO DE POLIETILENO DE ALTA DENSIDADE, PEAD, PE-80, DE = 110 MM X 10,0 MM PAREDE, ( SDR 11 - PN 12,5 ) PARA REDE DE AGUA OU ESGOTO (NBR 15561)</t>
  </si>
  <si>
    <t xml:space="preserve">TUBO DE POLIETILENO DE ALTA DENSIDADE, PEAD, PE-80, DE = 1200 MM X 37,2 MM PAREDE ( SDR 32,25 - PN 04 ) PARA REDE DE AGUA OU ESGOTO (NBR 15561)</t>
  </si>
  <si>
    <t xml:space="preserve">TUBO DE POLIETILENO DE ALTA DENSIDADE, PEAD, PE-80, DE = 1400 MM X 42,9 MM PAREDE, (SDR 32,25 - PN 04 ) PARA REDE DE AGUA OU ESGOTO (NBR 15561)</t>
  </si>
  <si>
    <t xml:space="preserve">TUBO DE POLIETILENO DE ALTA DENSIDADE, PEAD, PE-80, DE = 160 MM X 14,6 MM PAREDE, (SDR 11 - PN 12,5 ) PARA REDE DE AGUA OU ESGOTO (NBR 15561)</t>
  </si>
  <si>
    <t xml:space="preserve">TUBO DE POLIETILENO DE ALTA DENSIDADE, PEAD, PE-80, DE = 1600 MM X 49,0 MM PAREDE, ( SDR 32,25 - PN 04 ) PARA REDE DE AGUA OU ESGOTO (NBR 15561)</t>
  </si>
  <si>
    <t xml:space="preserve">TUBO DE POLIETILENO DE ALTA DENSIDADE, PEAD, PE-80, DE = 900 MM X 34,7 MM PAREDE, ( SDR 26 - PN 05 ) PARA REDE DE AGUA OU ESGOTO (NBR 15561)</t>
  </si>
  <si>
    <t xml:space="preserve">TUBO DE POLIETILENO DE ALTA DENSIDADE, PEAD, PE-80, DE= 200 MM X 18,2 MM PAREDE, ( SDR 11 - PN 12,5 ) PARA REDE DE AGUA OU ESGOTO (NBR 15561)</t>
  </si>
  <si>
    <t xml:space="preserve">TUBO DE POLIETILENO DE ALTA DENSIDADE, PEAD, PE-80, DE= 315 MM X 28,7 MM PAREDE, ( SDR 11 - PN 12,5 ) PARA REDE DE AGUA OU ESGOTO (NBR 15561)</t>
  </si>
  <si>
    <t xml:space="preserve">TUBO DE POLIETILENO DE ALTA DENSIDADE, PEAD, PE-80, DE= 400 MM X 36,4 MM PAREDE, ( SDR 11 - PN 12,5 ) PARA REDE DE AGUA OU ESGOTO (NBR 15561)</t>
  </si>
  <si>
    <t xml:space="preserve">TUBO DE POLIETILENO DE ALTA DENSIDADE, PEAD, PE-80, DE= 50 MM X 4,6 MM PAREDE, (SDR 11 - PN 12,5) PARA REDE DE AGUA OU ESGOTO (NBR 15561)</t>
  </si>
  <si>
    <t xml:space="preserve">TUBO DE POLIETILENO DE ALTA DENSIDADE, PEAD, PE-80, DE= 500 MM X 45,5 MM PAREDE, ( SDR 11 - PN 12,5 ) PARA REDE DE AGUA OU ESGOTO (NBR 15561)</t>
  </si>
  <si>
    <t xml:space="preserve">TUBO DE POLIETILENO DE ALTA DENSIDADE, PEAD, PE-80, DE= 630 MM X 57,3 MM PAREDE (SDR 11 - PN 12,5 ) PARA REDE DE AGUA OU ESGOTO (NBR 15561)</t>
  </si>
  <si>
    <t xml:space="preserve">TUBO DE POLIETILENO DE ALTA DENSIDADE, PEAD, PE-80, DE= 730 MM X 34,1 MM PAREDE, ( SDR 21 - PN 06 ) PARA REDE DE AGUA OU ESGOTO (NBR 15561)</t>
  </si>
  <si>
    <t xml:space="preserve">TUBO DE POLIETILENO DE ALTA DENSIDADE, PEAD, PE-80, DE= 75 MM X 6,9 MM PAREDE, ( SRD 11 - PN 12,5 ) PARA REDE DE AGUA OU ESGOTO (NBR 15561)</t>
  </si>
  <si>
    <t xml:space="preserve">TUBO DE POLIETILENO DE ALTA DENSIDADE, PEAD, PE-80, DE= 800 MM X 30,8 MM PAREDE, ( SDR 26 - PN 05 ) PARA REDE DE AGUA OU ESGOTO (NBR 15561)</t>
  </si>
  <si>
    <t xml:space="preserve">TUBO DE PVC, PBL, TIPO LEVE, DN = 125 MM,  PARA VENTILACAO</t>
  </si>
  <si>
    <t xml:space="preserve">TUBO DE PVC, PBL, TIPO LEVE, DN = 250 MM,  PARA VENTILACAO</t>
  </si>
  <si>
    <t xml:space="preserve">TUBO DE PVC, PBL, TIPO LEVE, DN = 300 MM,  PARA VENTILACAO</t>
  </si>
  <si>
    <t xml:space="preserve">TUBO DE PVC, PBL, TIPO LEVE, DN = 400 MM,  PARA VENTILACAO</t>
  </si>
  <si>
    <t xml:space="preserve">TUBO DE REVESTIMENTO, EM ACO, CORPO SCHEDULE 40, PONTEIRA SCHEDULE 80, ROSQUEAVEL E SEGMENTADO PARA PERFURACAO,  DIAMETRO 6'' (200 MM) (COLETADO CAIXA)</t>
  </si>
  <si>
    <t xml:space="preserve">TUBO DE REVESTIMENTO, EM ACO, CORPO SCHEDULE 40, PONTEIRA SCHEDULE 80, ROSQUEAVEL E SEGMENTADO PARA PERFURACAO, DIAMETRO 10'' (310 MM)  (COLETADO CAIXA)</t>
  </si>
  <si>
    <t xml:space="preserve">TUBO DE REVESTIMENTO, EM ACO, CORPO SCHEDULE 40, PONTEIRA SCHEDULE 80, ROSQUEAVEL E SEGMENTADO PARA PERFURACAO, DIAMETRO 14'' (400 MM)  (COLETADO CAIXA)</t>
  </si>
  <si>
    <t xml:space="preserve">TUBO DE REVESTIMENTO, EM ACO, CORPO SCHEDULE 40, PONTEIRA SCHEDULE 80, ROSQUEAVEL E SEGMENTADO PARA PERFURACAO, DIAMETRO 16'' (450 MM)  (COLETADO CAIXA)</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</si>
  <si>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</si>
  <si>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</si>
  <si>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</si>
  <si>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</si>
  <si>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t>
  </si>
  <si>
    <t xml:space="preserve">TUBO MONOCAMADA PEX, DN 20 MM</t>
  </si>
  <si>
    <t xml:space="preserve">TUBO MONOCAMADA PEX, DN 25 MM</t>
  </si>
  <si>
    <t xml:space="preserve">TUBO MONOCAMADA PEX, DN 32 MM</t>
  </si>
  <si>
    <t xml:space="preserve">TUBO MULTICAMADA PEX, DN *26* MM, PARA INSTALACOES A GAS (AMARELO)</t>
  </si>
  <si>
    <t xml:space="preserve">TUBO MULTICAMADA PEX, DN 16 MM, PARA INSTALACOES A GAS (AMARELO)</t>
  </si>
  <si>
    <t xml:space="preserve">TUBO MULTICAMADA PEX, DN 20 MM, PARA INSTALACOES A GAS (AMARELO)</t>
  </si>
  <si>
    <t xml:space="preserve">TUBO MULTICAMADA PEX, DN 32 MM, PARA INSTALACOES A GAS (AMARELO)</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</si>
  <si>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</si>
  <si>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</si>
  <si>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</si>
  <si>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</si>
  <si>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</si>
  <si>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</si>
  <si>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</si>
  <si>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</si>
  <si>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</si>
  <si>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</si>
  <si>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</si>
  <si>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</si>
  <si>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</si>
  <si>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</si>
  <si>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</si>
  <si>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</si>
  <si>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</si>
  <si>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</si>
  <si>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SERIE NORMAL, DN 100 MM, PARA ESGOTO  PREDIAL (NBR 5688)</t>
  </si>
  <si>
    <t xml:space="preserve">TUBO PVC  SERIE NORMAL, DN 150 MM, PARA ESGOTO  PREDIAL (NBR 5688)</t>
  </si>
  <si>
    <t xml:space="preserve">TUBO PVC  SERIE NORMAL, DN 40 MM, PARA ESGOTO  PREDIAL (NBR 5688)</t>
  </si>
  <si>
    <t xml:space="preserve">TUBO PVC CORRUGADO, PAREDE DUPLA, JE, DN 150 MM, REDE COLETORA ESGOTO</t>
  </si>
  <si>
    <t xml:space="preserve">TUBO PVC CORRUGADO, PAREDE DUPLA, JE, DN 200 MM, REDE COLETORA ESGOTO</t>
  </si>
  <si>
    <t xml:space="preserve">TUBO PVC CORRUGADO, PAREDE DUPLA, JE, DN 250 MM, REDE COLETORA ESGOTO</t>
  </si>
  <si>
    <t xml:space="preserve">TUBO PVC CORRUGADO, PAREDE DUPLA, JE, DN 300 MM, REDE COLETORA ESGOTO</t>
  </si>
  <si>
    <t xml:space="preserve">TUBO PVC CORRUGADO, PAREDE DUPLA, JE, DN 350 MM, REDE COLETORA ESGOTO</t>
  </si>
  <si>
    <t xml:space="preserve">TUBO PVC CORRUGADO, PAREDE DUPLA, JE, DN 400 MM, REDE COLETORA ESGOTO</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</si>
  <si>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</si>
  <si>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</si>
  <si>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</si>
  <si>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</si>
  <si>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 REVESTIMENTO GEOMECANICO NERVURADO STANDARD, DN = 250 MM, COMPRIMENTO = 2 M</t>
  </si>
  <si>
    <t xml:space="preserve">TUBO PVC DEFOFO, JEI, 1 MPA, DN 100 MM, PARA REDE DE AGUA (NBR 7665)</t>
  </si>
  <si>
    <t xml:space="preserve">TUBO PVC DEFOFO, JEI, 1 MPA, DN 150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</si>
  <si>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</si>
  <si>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</si>
  <si>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</si>
  <si>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</si>
  <si>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</si>
  <si>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</si>
  <si>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</si>
  <si>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</si>
  <si>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</si>
  <si>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</si>
  <si>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</si>
  <si>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</si>
  <si>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ROSCAVEL, 3/4",  AGUA FRIA PREDIAL</t>
  </si>
  <si>
    <t xml:space="preserve">TUBO PVC SERIE NORMAL, DN 50 MM, PARA ESGOTO PREDIAL (NBR 5688)</t>
  </si>
  <si>
    <t xml:space="preserve">TUBO PVC SERIE NORMAL, DN 75 MM, PARA ESGOTO PREDIAL (NBR 5688)</t>
  </si>
  <si>
    <t xml:space="preserve">TUBO PVC, FLEXIVEL, CORRUGADO, PERFURADO, DN 110 MM, PARA DRENAGEM, SISTEMA IRRIGACAO</t>
  </si>
  <si>
    <t xml:space="preserve">TUBO PVC, FLEXIVEL, CORRUGADO, PERFURADO, DN 65 MM, PARA DRENAGEM, SISTEMA IRRIGACAO</t>
  </si>
  <si>
    <t xml:space="preserve">TUBO PVC, RIGIDO, CORRUGADO, PERFURADO, DN 150 MM, PARA DRENAGEM, SISTEMA IRRIGACAO</t>
  </si>
  <si>
    <t xml:space="preserve">TUBO PVC, ROSCAVEL,  2 1/2", AGUA FRIA PREDIAL</t>
  </si>
  <si>
    <t xml:space="preserve">TUBO PVC, ROSCAVEL,  2", PARA AGUA FRIA PREDIAL</t>
  </si>
  <si>
    <t xml:space="preserve">TUBO PVC, ROSCAVEL, 1 1/2",  AGUA FRIA PREDIAL</t>
  </si>
  <si>
    <t xml:space="preserve">TUBO PVC, ROSCAVEL, 1 1/4", AGUA FRIA PREDIAL</t>
  </si>
  <si>
    <t xml:space="preserve">TUBO PVC, ROSCAVEL, 1/2", AGUA FRIA PREDIAL</t>
  </si>
  <si>
    <t xml:space="preserve">TUBO PVC, ROSCAVEL, 1", AGUA FRIA PREDIAL</t>
  </si>
  <si>
    <t xml:space="preserve">TUBO PVC, ROSCAVEL, 3", AGUA FRIA PREDIAL</t>
  </si>
  <si>
    <t xml:space="preserve">TUBO PVC, ROSCAVEL, 4",  AGUA FRIA PREDIAL</t>
  </si>
  <si>
    <t xml:space="preserve">TUBO PVC, ROSCAVEL, 5",  AGUA FRIA PREDIAL</t>
  </si>
  <si>
    <t xml:space="preserve">TUBO PVC, ROSCAVEL, 6",  AGUA FRIA PREDIAL</t>
  </si>
  <si>
    <t xml:space="preserve">TUBO PVC, SERIE R, DN 100 MM, PARA ESGOTO OU AGUAS PLUVIAIS PREDIAL (NBR 5688)</t>
  </si>
  <si>
    <t xml:space="preserve">TUBO PVC, SERIE R, DN 150 MM, PARA ESGOTO OU AGUAS PLUVIAIS PREDIAL (NBR 5688)</t>
  </si>
  <si>
    <t xml:space="preserve">TUBO PVC, SERIE R, DN 40 MM, PARA ESGOTO OU AGUAS PLUVIAIS PREDIAL (NBR 5688)</t>
  </si>
  <si>
    <t xml:space="preserve">TUBO PVC, SERIE R, DN 50 MM, PARA ESGOTO OU AGUAS PLUVIAIS PREDIAL (NBR 5688)</t>
  </si>
  <si>
    <t xml:space="preserve">TUBO PVC, SERIE R, DN 75 MM, PARA ESGOTO OU AGUAS PLUVIAIS PREDIAL (NBR 5688)</t>
  </si>
  <si>
    <t xml:space="preserve">TUBO PVC, SOLDAVEL, DN 110 MM, AGUA FRIA (NBR-5648)</t>
  </si>
  <si>
    <t xml:space="preserve">TUBO PVC, SOLDAVEL, DN 25 MM, AGUA FRIA (NBR-5648)</t>
  </si>
  <si>
    <t xml:space="preserve">TUBO PVC, SOLDAVEL, DN 32 MM, AGUA FRIA (NBR-5648)</t>
  </si>
  <si>
    <t xml:space="preserve">TUBO PVC, SOLDAVEL, DN 40 MM, AGUA FRIA (NBR-5648)</t>
  </si>
  <si>
    <t xml:space="preserve">TUBO PVC, SOLDAVEL, DN 50 MM, PARA AGUA FRIA (NBR-5648)</t>
  </si>
  <si>
    <t xml:space="preserve">TUBO PVC, SOLDAVEL, DN 60 MM, AGUA FRIA (NBR-5648)</t>
  </si>
  <si>
    <t xml:space="preserve">TUBO PVC, SOLDAVEL, DN 75 MM, AGUA FRIA (NBR-5648)</t>
  </si>
  <si>
    <t xml:space="preserve">TUBO PVC, SOLDAVEL, DN 85 MM, AGUA FRIA (NBR-5648)</t>
  </si>
  <si>
    <t xml:space="preserve">TUBO 26" EM CHAPA PRETA, E= 3/16", 147 KG/6 M</t>
  </si>
  <si>
    <t xml:space="preserve">TUBO 30" EM CHAPA PRETA, E= 1/4", 175 KG/6 M</t>
  </si>
  <si>
    <t xml:space="preserve">TUBO 30" EM CHAPA PRETA, E= 3/8", 177 KG/6 M</t>
  </si>
  <si>
    <t xml:space="preserve">UNIAO COM ASSENTO CONICO DE BRONZE, DIAMETRO 1/2"</t>
  </si>
  <si>
    <t xml:space="preserve">UNIAO COM ASSENTO CONICO DE BRONZE, DIAMETRO 1"</t>
  </si>
  <si>
    <t xml:space="preserve">UNIAO COM ASSENTO CONICO DE BRONZE, DIAMETRO 2 1/2"</t>
  </si>
  <si>
    <t xml:space="preserve">UNIAO COM ASSENTO CONICO DE BRONZE, DIAMETRO 2'</t>
  </si>
  <si>
    <t xml:space="preserve">UNIAO COM ASSENTO CONICO DE BRONZE, DIAMETRO 3/4"</t>
  </si>
  <si>
    <t xml:space="preserve">UNIAO COM ASSENTO CONICO DE BRONZE, DIAMETRO 3"</t>
  </si>
  <si>
    <t xml:space="preserve">UNIAO COM ASSENTO CONICO DE BRONZE, DIAMETRO 4"</t>
  </si>
  <si>
    <t xml:space="preserve">UNIAO COM ASSENTO CONICO DE FERRO LONGO (MACHO-FEMEA), DIAMETRO 1 1/2"</t>
  </si>
  <si>
    <t xml:space="preserve">UNIAO COM ASSENTO CONICO DE FERRO LONGO (MACHO-FEMEA), DIAMETRO 1/2"</t>
  </si>
  <si>
    <t xml:space="preserve">UNIAO COM ASSENTO CONICO DE FERRO LONGO (MACHO-FEMEA), DIAMETRO 1"</t>
  </si>
  <si>
    <t xml:space="preserve">UNIAO COM ASSENTO CONICO DE FERRO LONGO (MACHO-FEMEA), DIAMETRO 2 1/2"</t>
  </si>
  <si>
    <t xml:space="preserve">UNIAO COM ASSENTO CONICO DE FERRO LONGO (MACHO-FEMEA), DIAMETRO 2"</t>
  </si>
  <si>
    <t xml:space="preserve">UNIAO COM ASSENTO CONICO DE FERRO LONGO (MACHO-FEMEA), DIAMETRO 3/4"</t>
  </si>
  <si>
    <t xml:space="preserve">UNIAO COM ASSENTO CONICO DE FERRO LONGO (MACHO-FEMEA), DIAMETRO 3'</t>
  </si>
  <si>
    <t xml:space="preserve">UNIAO COM ASSENTO CONICO DE FERRO LONGO (MACHO-FEMEA), DIAMETRO 4"</t>
  </si>
  <si>
    <t xml:space="preserve">UNIAO COM FLANGE PPR, DN 40 MM, PARA AGUA QUENTE PREDIAL</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</si>
  <si>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</si>
  <si>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</si>
  <si>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</si>
  <si>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</si>
  <si>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1/2"</t>
  </si>
  <si>
    <t xml:space="preserve">UNIAO DE FERRO GALVANIZADO, COM ROSCA BSP, COM ASSENTO PLANO, DE 1"</t>
  </si>
  <si>
    <t xml:space="preserve">UNIAO DE FERRO GALVANIZADO, COM ROSCA BSP, COM ASSENTO PLANO, DE 2 1/2"</t>
  </si>
  <si>
    <t xml:space="preserve">UNIAO DE FERRO GALVANIZADO, COM ROSCA BSP, COM ASSENTO PLANO, DE 2"</t>
  </si>
  <si>
    <t xml:space="preserve">UNIAO DE FERRO GALVANIZADO, COM ROSCA BSP, COM ASSENTO PLANO, DE 3/4"</t>
  </si>
  <si>
    <t xml:space="preserve">UNIAO DE FERRO GALVANIZADO, COM ROSCA BSP, COM ASSENTO PLANO, DE 3"</t>
  </si>
  <si>
    <t xml:space="preserve">UNIAO DE FERRO GALVANIZADO, COM ROSCA BSP, COM ASSENTO PLANO, DE 4"</t>
  </si>
  <si>
    <t xml:space="preserve">UNIAO DE REDUCAO METALICA, PARA CONEXAO COM ANEL DESLIZANTE EM TUBO PEX, DN 20 X 16 MM</t>
  </si>
  <si>
    <t xml:space="preserve">UNIAO DE REDUCAO METALICA, PARA CONEXAO COM ANEL DESLIZANTE EM TUBO PEX, DN 25 X 16 MM</t>
  </si>
  <si>
    <t xml:space="preserve">UNIAO DE REDUCAO METALICA, PARA CONEXAO COM ANEL DESLIZANTE EM TUBO PEX, DN 25 X 20 MM</t>
  </si>
  <si>
    <t xml:space="preserve">UNIAO DE REDUCAO METALICA, PARA CONEXAO COM ANEL DESLIZANTE EM TUBO PEX, DN 32 X 25 MM</t>
  </si>
  <si>
    <t xml:space="preserve">UNIAO DUPLA PPR DN 20 MM, PARA AGUA QUENTE PREDIAL</t>
  </si>
  <si>
    <t xml:space="preserve">UNIAO DUPLA PPR DN 25 MM, PARA AGUA QUENTE PREDIAL</t>
  </si>
  <si>
    <t xml:space="preserve">UNIAO EM POLIPROPILENO (PP), PARA TUBO EM PEAD, 20 MM - LIGACAO PREDIAL DE AGUA</t>
  </si>
  <si>
    <t xml:space="preserve">UNIAO EM POLIPROPILENO (PP), PARA TUBO EM PEAD, 32 MM - LIGACAO PREDIAL DE AGUA</t>
  </si>
  <si>
    <t xml:space="preserve">UNIAO METALICA, PARA CONEXAO COM ANEL DESLIZANTE EM TUBO PEX, DN 16 MM</t>
  </si>
  <si>
    <t xml:space="preserve">UNIAO METALICA, PARA CONEXAO COM ANEL DESLIZANTE EM TUBO PEX, DN 20 MM</t>
  </si>
  <si>
    <t xml:space="preserve">UNIAO METALICA, PARA CONEXAO COM ANEL DESLIZANTE EM TUBO PEX, DN 25 MM</t>
  </si>
  <si>
    <t xml:space="preserve">UNIAO METALICA, PARA CONEXAO COM ANEL DESLIZANTE EM TUBO PEX, DN 32 MM</t>
  </si>
  <si>
    <t xml:space="preserve">UNIAO PVC, ROSCAVEL 1/2",  AGUA FRIA PREDIAL</t>
  </si>
  <si>
    <t xml:space="preserve">UNIAO PVC, ROSCAVEL 2",  AGUA FRIA PREDIAL</t>
  </si>
  <si>
    <t xml:space="preserve">UNIAO PVC, ROSCAVEL, 1 1/2",  AGUA FRIA PREDIAL</t>
  </si>
  <si>
    <t xml:space="preserve">UNIAO PVC, ROSCAVEL, 1 1/4",  AGUA FRIA PREDIAL</t>
  </si>
  <si>
    <t xml:space="preserve">UNIAO PVC, ROSCAVEL, 1",  AGUA FRIA PREDIAL</t>
  </si>
  <si>
    <t xml:space="preserve">UNIAO PVC, ROSCAVEL, 2 1/2",  AGUA FRIA PREDIAL</t>
  </si>
  <si>
    <t xml:space="preserve">UNIAO PVC, ROSCAVEL, 3/4",  AGUA FRIA PREDIAL</t>
  </si>
  <si>
    <t xml:space="preserve">UNIAO PVC, ROSCAVEL, 3",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</si>
  <si>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</si>
  <si>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</si>
  <si>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</si>
  <si>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</si>
  <si>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</si>
  <si>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</si>
  <si>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</si>
  <si>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</si>
  <si>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</si>
  <si>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</si>
  <si>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</si>
  <si>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</si>
  <si>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</si>
  <si>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</si>
  <si>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</si>
  <si>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</si>
  <si>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</si>
  <si>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</si>
  <si>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</si>
  <si>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</si>
  <si>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</si>
  <si>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</si>
  <si>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</si>
  <si>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</si>
  <si>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</si>
  <si>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</si>
  <si>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</si>
  <si>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</si>
  <si>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</si>
  <si>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USINA MISTURADORA DE SOLOS,  DOSADORES TRIPLOS, CALHA VIBRATORIA CAPACIDADE DE 200 A 500 T/H, POTENCIA DE 75 KW</t>
  </si>
  <si>
    <t xml:space="preserve">VALVULA DE DESCARGA EM METAL CROMADO PARA MICTORIO COM ACIONAMENTO POR PRESSAO E FECHAMENTO AUTOMATICO</t>
  </si>
  <si>
    <t xml:space="preserve">VALVULA DE DESCARGA METALICA, BASE 1 1/2 " E ACABAMENTO METALICO CROMADO</t>
  </si>
  <si>
    <t xml:space="preserve">VALVULA DE DESCARGA METALICA, BASE 1 1/4 " E ACABAMENTO METALICO CROMADO</t>
  </si>
  <si>
    <t xml:space="preserve">VALVULA DE ESFERA BRUTA EM BRONZE, BITOLA 1 " (REF 1552-B)</t>
  </si>
  <si>
    <t xml:space="preserve">VALVULA DE ESFERA BRUTA EM BRONZE, BITOLA 1 1/2 " (REF 1552-B)</t>
  </si>
  <si>
    <t xml:space="preserve">VALVULA DE ESFERA BRUTA EM BRONZE, BITOLA 1 1/4 " (REF 1552-B)</t>
  </si>
  <si>
    <t xml:space="preserve">VALVULA DE ESFERA BRUTA EM BRONZE, BITOLA 1/2 " (REF 1552-B)</t>
  </si>
  <si>
    <t xml:space="preserve">VALVULA DE ESFERA BRUTA EM BRONZE, BITOLA 2 " (REF 1552-B)</t>
  </si>
  <si>
    <t xml:space="preserve">VALVULA DE ESFERA BRUTA EM BRONZE, BITOLA 3/4 " (REF 1552-B)</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</si>
  <si>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</si>
  <si>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</si>
  <si>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</si>
  <si>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</si>
  <si>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</si>
  <si>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3/4", PARA FUNDO DE POCO</t>
  </si>
  <si>
    <t xml:space="preserve">VALVULA DE RETENCAO DE BRONZE, PE COM CRIVOS, EXTREMIDADE COM ROSCA, DE 3",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</si>
  <si>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</si>
  <si>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</si>
  <si>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</si>
  <si>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</si>
  <si>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1", 400 PSI, TAMPA DE PORCA DE UNIAO, EXTREMIDADES COM ROSCA</t>
  </si>
  <si>
    <t xml:space="preserve">VALVULA DE RETENCAO HORIZONTAL, DE BRONZE (PN-25), 2 1/2", 400 PSI, TAMPA DE PORCA DE UNIAO, EXTREMIDADES COM ROSCA</t>
  </si>
  <si>
    <t xml:space="preserve">VALVULA DE RETENCAO HORIZONTAL, DE BRONZE (PN-25), 2", 400 PSI, TAMPA DE PORCA DE UNIAO, EXTREMIDADES COM ROSCA</t>
  </si>
  <si>
    <t xml:space="preserve">VALVULA DE RETENCAO HORIZONTAL, DE BRONZE (PN-25), 3/4", 400 PSI, TAMPA DE PORCA DE UNIAO, EXTREMIDADES COM ROSCA</t>
  </si>
  <si>
    <t xml:space="preserve">VALVULA DE RETENCAO HORIZONTAL, DE BRONZE (PN-25), 3",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</si>
  <si>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</si>
  <si>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</si>
  <si>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</si>
  <si>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1/2", 200 PSI, EXTREMIDADES COM ROSCA</t>
  </si>
  <si>
    <t xml:space="preserve">VALVULA DE RETENCAO VERTICAL, DE BRONZE (PN-16), 1",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</si>
  <si>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</si>
  <si>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</si>
  <si>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3/4", 200 PSI, EXTREMIDADES COM ROSCA</t>
  </si>
  <si>
    <t xml:space="preserve">VALVULA DE RETENCAO VERTICAL, DE BRONZE (PN-16), 3", 200 PSI, EXTREMIDADES COM ROSCA</t>
  </si>
  <si>
    <t xml:space="preserve">VALVULA DE RETENCAO VERTICAL, DE BRONZE (PN-16), 4", 200 PSI, EXTREMIDADES COM ROSCA</t>
  </si>
  <si>
    <t xml:space="preserve">VALVULA EM METAL CROMADO PARA LAVATORIO, 1 " SEM LADRAO</t>
  </si>
  <si>
    <t xml:space="preserve">VALVULA EM METAL CROMADO PARA PIA AMERICANA 3.1/2 X 1.1/2 "</t>
  </si>
  <si>
    <t xml:space="preserve">VALVULA EM METAL CROMADO PARA TANQUE, 1.1/2 " SEM LADRAO</t>
  </si>
  <si>
    <t xml:space="preserve">VALVULA EM PLASTICO BRANCO COM SAIDA LISA PARA TANQUE 1.1/4 " X 1.1/2 "</t>
  </si>
  <si>
    <t xml:space="preserve">VALVULA EM PLASTICO BRANCO PARA LAVATORIO 1 ", SEM UNHO, COM LADRAO</t>
  </si>
  <si>
    <t xml:space="preserve">VALVULA EM PLASTICO BRANCO PARA TANQUE 1.1/4 " X 1.1/2 ", SEM UNHO E SEM LADRAO</t>
  </si>
  <si>
    <t xml:space="preserve">VALVULA EM PLASTICO CROMADO PARA LAVATORIO 1 ", SEM UNHO, COM LADRAO</t>
  </si>
  <si>
    <t xml:space="preserve">VALVULA EM PLASTICO CROMADO TIPO AMERICANA PARA PIA DE COZINHA 3.1/2 " X 1.1/2 ", SEM ADAPTADOR</t>
  </si>
  <si>
    <t xml:space="preserve">VARA / PERFIL PARA CREMONA, EM FERRO CROMADO, COMPRIMENTO DE 120 CM</t>
  </si>
  <si>
    <t xml:space="preserve">VARA / PERFIL PARA CREMONA, EM FERRO CROMADO, COMPRIMENTO DE 150 CM</t>
  </si>
  <si>
    <t xml:space="preserve">VARA/ PERFIL PARA CREMONA, EM LATAO CROMADO, COMPRIMENTO DE 120 CM</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</si>
  <si>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</si>
  <si>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</si>
  <si>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</si>
  <si>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</si>
  <si>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</si>
  <si>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</si>
  <si>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</si>
  <si>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</si>
  <si>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VASO SANITARIO SIFONADO INFANTIL LOUCA BRANCA</t>
  </si>
  <si>
    <t xml:space="preserve">VASSOURA MECANICA REBOCAVEL COM ESCOVA CILINDRICA LARGURA UTIL DE VARRIMENTO = 2,44M</t>
  </si>
  <si>
    <t xml:space="preserve">VASSOURA 40 CM COM CABO</t>
  </si>
  <si>
    <t xml:space="preserve">VEDACAO DE CALHA, EM BORRACHA COR PRETA, MEDIDA ENTRE 119 E 170 MM, PARA DRENAGEM PLUVIAL PREDIAL</t>
  </si>
  <si>
    <t xml:space="preserve">VEDACAO PVC, 100 MM, PARA SAIDA VASO SANITARIO</t>
  </si>
  <si>
    <t xml:space="preserve">VERGALHAO ZINCADO ROSCA TOTAL, 1/4 " (6,3 MM)</t>
  </si>
  <si>
    <t xml:space="preserve">VERNIZ POLIURETANO BRILHANTE PARA MADEIRA, COM FILTRO SOLAR, USO INTERNO E EXTERNO</t>
  </si>
  <si>
    <t xml:space="preserve">VERNIZ POLIURETANO BRILHANTE PARA MADEIRA, SEM FILTRO SOLAR, USO INTERNO E EXTERNO</t>
  </si>
  <si>
    <t xml:space="preserve">VERNIZ SINTETICO BRILHANTE PARA MADEIRA TIPO COPAL, USO INTERNO</t>
  </si>
  <si>
    <t xml:space="preserve">VEU DE VIDRO/VEU DE SUPERFICIE 30 A 35 G/M2</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</si>
  <si>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</si>
  <si>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</si>
  <si>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</si>
  <si>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</si>
  <si>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4 TEMPOS A GASOLINA DE 5,5 HP (5,5 CV)</t>
  </si>
  <si>
    <t xml:space="preserve">VIBROACABADORA DE ASFALTO SOBRE ESTEIRAS, LARG. PAVIM. MAX. 8,00 M, POT. 100 KW/ 134 HP, CAP. 600 T/ H</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</si>
  <si>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</si>
  <si>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</si>
  <si>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PAVIMENT. 1,90 A 5,3 M, POT. 78 KW/105 HP, CAP. 450 T/H</t>
  </si>
  <si>
    <t xml:space="preserve">VIBROACABADORA DE ASFALTO SOBRE RODAS, LARGURA DE PAVIMENTACAO DE 1,70 A 4,20 M, POTENCIA 78 KW/105 HP, CAPACIDADE 300 T/H</t>
  </si>
  <si>
    <t xml:space="preserve">VIDRACEIRO (MENSALISTA)</t>
  </si>
  <si>
    <t xml:space="preserve">VIDRO COMUM LAMINADO LISO INCOLOR DUPLO, ESPESSURA TOTAL 8 MM (CADA CAMADA DE 4 MM) - COLOCADO</t>
  </si>
  <si>
    <t xml:space="preserve">VIDRO COMUM LAMINADO, LISO, INCOLOR, DUPLO, ESPESSURA TOTAL 6 MM (CADA CAMADA E= 3 MM) - COLOCADO</t>
  </si>
  <si>
    <t xml:space="preserve">VIDRO COMUM LAMINADO, LISO, INCOLOR, TRIPLO, ESPESSURA TOTAL 12 MM (CADA CAMADA E=  4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</si>
  <si>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</si>
  <si>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</si>
  <si>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</si>
  <si>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</si>
  <si>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</si>
  <si>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</si>
  <si>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</si>
  <si>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</si>
  <si>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</si>
  <si>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</si>
  <si>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</si>
  <si>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</si>
  <si>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</si>
  <si>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LISO INCOLOR 8MM  -  SEM COLOCACAO</t>
  </si>
  <si>
    <t xml:space="preserve">VIDRO MARTELADO OU CANELADO, 4 MM - SEM COLOCACAO</t>
  </si>
  <si>
    <t xml:space="preserve">VIDRO PLANO ARAMADO E = 6 MM - SEM COLOCACAO</t>
  </si>
  <si>
    <t xml:space="preserve">VIDRO PLANO ARMADO E = 7MM - SEM COLOCACAO</t>
  </si>
  <si>
    <t xml:space="preserve">VIDRO TEMPERADO INCOLOR E = 10 MM, SEM COLOCACAO</t>
  </si>
  <si>
    <t xml:space="preserve">VIDRO TEMPERADO INCOLOR E = 6 MM, SEM COLOCACAO</t>
  </si>
  <si>
    <t xml:space="preserve">VIDRO TEMPERADO INCOLOR E = 8 MM, SEM COLOCACAO</t>
  </si>
  <si>
    <t xml:space="preserve">VIDRO TEMPERADO INCOLOR PARA PORTA DE ABRIR, E = 10 MM (SEM FERRAGENS E SEM COLOCACAO)</t>
  </si>
  <si>
    <t xml:space="preserve">VIDRO TEMPERADO VERDE E = 10 MM, SEM COLOCACAO</t>
  </si>
  <si>
    <t xml:space="preserve">VIDRO TEMPERADO VERDE E = 6 MM, SEM COLOCACAO</t>
  </si>
  <si>
    <t xml:space="preserve">VIDRO TEMPERADO VERDE E = 8 MM, SEM COLOCACAO</t>
  </si>
  <si>
    <t xml:space="preserve">VIGA DE ESCORAMAENTO H20, DE MADEIRA, PESO DE 5,00 A 5,20 KG/M, COM EXTREMIDADES PLASTICAS</t>
  </si>
  <si>
    <t xml:space="preserve">VIGA DE MADEIRA APARELHADA *6 X 12* CM, MACARANDUBA, ANGELIM OU EQUIVALENTE DA REGIAO</t>
  </si>
  <si>
    <t xml:space="preserve">VIGA DE MADEIRA APARELHADA *6 X 16* CM, MACARANDUBA, ANGELIM OU EQUIVALENTE DA REGIAO</t>
  </si>
  <si>
    <t xml:space="preserve">VIGA DE MADEIRA NAO APARELHADA *6 X 16* CM, MACARANDUBA, ANGELIM OU EQUIVALENTE DA REGIAO</t>
  </si>
  <si>
    <t xml:space="preserve">VIGA DE MADEIRA NAO APARELHADA *6 X 20* CM, MACARANDUBA, ANGELIM OU EQUIVALENTE DA REGIAO</t>
  </si>
  <si>
    <t xml:space="preserve">VIGA DE MADEIRA NAO APARELHADA *7,5 X 15 CM (3 X 6 ") PINUS, MISTA OU EQUIVALENTE DA REGIAO</t>
  </si>
  <si>
    <t xml:space="preserve">VIGA DE MADEIRA NAO APARELHADA 6 X 12 CM, MACARANDUBA, ANGELIM OU EQUIVALENTE DA REGIAO</t>
  </si>
  <si>
    <t xml:space="preserve">VIGA DE MADEIRA NAO APARELHADA 8 X 16 CM, MACARANDUBA, ANGELIM OU EQUIVALENTE DA REGIAO</t>
  </si>
  <si>
    <t xml:space="preserve">VIGIA DIURNO</t>
  </si>
  <si>
    <t xml:space="preserve">VIGIA DIURNO (MENSALISTA)</t>
  </si>
  <si>
    <t xml:space="preserve">VIGIA NOTURNO, HORA EFETIVAMENTE TRABALHADA DE 22 H AS 5 H (COM ADICIONAL NOTURNO)</t>
  </si>
  <si>
    <t xml:space="preserve">VIGOTA DE MADEIRA NAO APARELHADA *5 X 10* CM, MACARANDUBA, ANGELIM OU EQUIVALENTE DA REGIAO</t>
  </si>
  <si>
    <t xml:space="preserve">TOTAL DE INSUMOS : 5287</t>
  </si>
  <si>
    <t xml:space="preserve">CODIGO  DA COMPOSICAO</t>
  </si>
  <si>
    <t xml:space="preserve">DESCRICAO DA COMPOSICAO</t>
  </si>
  <si>
    <t xml:space="preserve">ORIGEM DE PREÇO</t>
  </si>
  <si>
    <t xml:space="preserve">CUSTO TOTAL</t>
  </si>
  <si>
    <t xml:space="preserve">VINCULO</t>
  </si>
  <si>
    <t xml:space="preserve">97141</t>
  </si>
  <si>
    <t xml:space="preserve">ASSENTAMENTO DE TUBO DE FERRO FUNDIDO PARA REDE DE ÁGUA, DN 80 MM, JUNTA ELÁSTICA, INSTALADO EM LOCAL COM NÍVEL ALTO DE INTERFERÊNCIAS (NÃO INCLUI FORNECIMENTO). AF_11/2017</t>
  </si>
  <si>
    <t xml:space="preserve">COEFICIENTE DE REPRESENTATIVIDADE</t>
  </si>
  <si>
    <t xml:space="preserve">CAIXA REFERENCIAL</t>
  </si>
  <si>
    <t xml:space="preserve">97142</t>
  </si>
  <si>
    <t xml:space="preserve">ASSENTAMENTO DE TUBO DE FERRO FUNDIDO PARA REDE DE ÁGUA, DN 100 MM, JUNTA ELÁSTICA, INSTALADO EM LOCAL COM NÍVEL ALTO DE INTERFERÊNCIAS (NÃO INCLUI FORNECIMENTO). AF_11/2017</t>
  </si>
  <si>
    <t xml:space="preserve">97143</t>
  </si>
  <si>
    <t xml:space="preserve">ASSENTAMENTO DE TUBO DE FERRO FUNDIDO PARA REDE DE ÁGUA, DN 150 MM, JUNTA ELÁSTICA, INSTALADO EM LOCAL COM NÍVEL ALTO DE INTERFERÊNCIAS (NÃO INCLUI FORNECIMENTO). AF_11/2017</t>
  </si>
  <si>
    <t xml:space="preserve">97144</t>
  </si>
  <si>
    <t xml:space="preserve">ASSENTAMENTO DE TUBO DE FERRO FUNDIDO PARA REDE DE ÁGUA, DN 200 MM, JUNTA ELÁSTICA, INSTALADO EM LOCAL COM NÍVEL ALTO DE INTERFERÊNCIAS (NÃO INCLUI FORNECIMENTO). AF_11/2017</t>
  </si>
  <si>
    <t xml:space="preserve">97145</t>
  </si>
  <si>
    <t xml:space="preserve">ASSENTAMENTO DE TUBO DE FERRO FUNDIDO PARA REDE DE ÁGUA, DN 250 MM, JUNTA ELÁSTICA, INSTALADO EM LOCAL COM NÍVEL ALTO DE INTERFERÊNCIAS (NÃO INCLUI FORNECIMENTO). AF_11/2017</t>
  </si>
  <si>
    <t xml:space="preserve">97146</t>
  </si>
  <si>
    <t xml:space="preserve">ASSENTAMENTO DE TUBO DE FERRO FUNDIDO PARA REDE DE ÁGUA, DN 300 MM, JUNTA ELÁSTICA, INSTALADO EM LOCAL COM NÍVEL ALTO DE INTERFERÊNCIAS (NÃO INCLUI FORNECIMENTO). AF_11/2017</t>
  </si>
  <si>
    <t xml:space="preserve">97147</t>
  </si>
  <si>
    <t xml:space="preserve">ASSENTAMENTO DE TUBO DE FERRO FUNDIDO PARA REDE DE ÁGUA, DN 350 MM, JUNTA ELÁSTICA, INSTALADO EM LOCAL COM NÍVEL ALTO DE INTERFERÊNCIAS (NÃO INCLUI FORNECIMENTO). AF_11/2017</t>
  </si>
  <si>
    <t xml:space="preserve">97148</t>
  </si>
  <si>
    <t xml:space="preserve">ASSENTAMENTO DE TUBO DE FERRO FUNDIDO PARA REDE DE ÁGUA, DN 400 MM, JUNTA ELÁSTICA, INSTALADO EM LOCAL COM NÍVEL ALTO DE INTERFERÊNCIAS (NÃO INCLUI FORNECIMENTO). AF_11/2017</t>
  </si>
  <si>
    <t xml:space="preserve">97149</t>
  </si>
  <si>
    <t xml:space="preserve">ASSENTAMENTO DE TUBO DE FERRO FUNDIDO PARA REDE DE ÁGUA, DN 450 MM, JUNTA ELÁSTICA, INSTALADO EM LOCAL COM NÍVEL ALTO DE INTERFERÊNCIAS (NÃO INCLUI FORNECIMENTO). AF_11/2017</t>
  </si>
  <si>
    <t xml:space="preserve">97150</t>
  </si>
  <si>
    <t xml:space="preserve">ASSENTAMENTO DE TUBO DE FERRO FUNDIDO PARA REDE DE ÁGUA, DN 500 MM, JUNTA ELÁSTICA, INSTALADO EM LOCAL COM NÍVEL ALTO DE INTERFERÊNCIAS (NÃO INCLUI FORNECIMENTO). AF_11/2017</t>
  </si>
  <si>
    <t xml:space="preserve">ATRIBUÍDO SÃO PAULO</t>
  </si>
  <si>
    <t xml:space="preserve">97151</t>
  </si>
  <si>
    <t xml:space="preserve">ASSENTAMENTO DE TUBO DE FERRO FUNDIDO PARA REDE DE ÁGUA, DN 600 MM, JUNTA ELÁSTICA, INSTALADO EM LOCAL COM NÍVEL ALTO DE INTERFERÊNCIAS (NÃO INCLUI FORNECIMENTO). AF_11/2017</t>
  </si>
  <si>
    <t xml:space="preserve">97152</t>
  </si>
  <si>
    <t xml:space="preserve">ASSENTAMENTO DE TUBO DE FERRO FUNDIDO PARA REDE DE ÁGUA, DN 700 MM, JUNTA ELÁSTICA, INSTALADO EM LOCAL COM NÍVEL ALTO DE INTERFERÊNCIAS (NÃO INCLUI FORNECIMENTO). AF_11/2017</t>
  </si>
  <si>
    <t xml:space="preserve">97153</t>
  </si>
  <si>
    <t xml:space="preserve">ASSENTAMENTO DE TUBO DE FERRO FUNDIDO PARA REDE DE ÁGUA, DN 800 MM, JUNTA ELÁSTICA, INSTALADO EM LOCAL COM NÍVEL ALTO DE INTERFERÊNCIAS (NÃO INCLUI FORNECIMENTO). AF_11/2017</t>
  </si>
  <si>
    <t xml:space="preserve">97154</t>
  </si>
  <si>
    <t xml:space="preserve">ASSENTAMENTO DE TUBO DE FERRO FUNDIDO PARA REDE DE ÁGUA, DN 900 MM, JUNTA ELÁSTICA, INSTALADO EM LOCAL COM NÍVEL ALTO DE INTERFERÊNCIAS (NÃO INCLUI FORNECIMENTO). AF_11/2017</t>
  </si>
  <si>
    <t xml:space="preserve">97155</t>
  </si>
  <si>
    <t xml:space="preserve">ASSENTAMENTO DE TUBO DE FERRO FUNDIDO PARA REDE DE ÁGUA, DN 1000 MM, JUNTA ELÁSTICA, INSTALADO EM LOCAL COM NÍVEL ALTO DE INTERFERÊNCIAS (NÃO INCLUI FORNECIMENTO). AF_11/2017</t>
  </si>
  <si>
    <t xml:space="preserve">97156</t>
  </si>
  <si>
    <t xml:space="preserve">ASSENTAMENTO DE TUBO DE FERRO FUNDIDO PARA REDE DE ÁGUA, DN 1200 MM, JUNTA ELÁSTICA, INSTALADO EM LOCAL COM NÍVEL ALTO DE INTERFERÊNCIAS (NÃO INCLUI FORNECIMENTO). AF_11/2017</t>
  </si>
  <si>
    <t xml:space="preserve">97157</t>
  </si>
  <si>
    <t xml:space="preserve">ASSENTAMENTO DE TUBO DE FERRO FUNDIDO PARA REDE DE ÁGUA, DN 80 MM, JUNTA ELÁSTICA, INSTALADO EM LOCAL COM NÍVEL BAIXO DE INTERFERÊNCIAS (NÃO INCLUI FORNECIMENTO). AF_11/2017</t>
  </si>
  <si>
    <t xml:space="preserve">97158</t>
  </si>
  <si>
    <t xml:space="preserve">ASSENTAMENTO DE TUBO DE FERRO FUNDIDO PARA REDE DE ÁGUA, DN 100 MM, JUNTA ELÁSTICA, INSTALADO EM LOCAL COM NÍVEL BAIXO DE INTERFERÊNCIAS (NÃO INCLUI FORNECIMENTO). AF_11/2017</t>
  </si>
  <si>
    <t xml:space="preserve">97159</t>
  </si>
  <si>
    <t xml:space="preserve">ASSENTAMENTO DE TUBO DE FERRO FUNDIDO PARA REDE DE ÁGUA, DN 150 MM, JUNTA ELÁSTICA, INSTALADO EM LOCAL COM NÍVEL BAIXO DE INTERFERÊNCIAS (NÃO INCLUI FORNECIMENTO). AF_11/2017</t>
  </si>
  <si>
    <t xml:space="preserve">97160</t>
  </si>
  <si>
    <t xml:space="preserve">ASSENTAMENTO DE TUBO DE FERRO FUNDIDO PARA REDE DE ÁGUA, DN 200 MM, JUNTA ELÁSTICA, INSTALADO EM LOCAL COM NÍVEL BAIXO DE INTERFERÊNCIAS (NÃO INCLUI FORNECIMENTO). AF_11/2017</t>
  </si>
  <si>
    <t xml:space="preserve">97161</t>
  </si>
  <si>
    <t xml:space="preserve">ASSENTAMENTO DE TUBO DE FERRO FUNDIDO PARA REDE DE ÁGUA, DN 250 MM, JUNTA ELÁSTICA, INSTALADO EM LOCAL COM NÍVEL BAIXO DE INTERFERÊNCIAS (NÃO INCLUI FORNECIMENTO). AF_11/2017</t>
  </si>
  <si>
    <t xml:space="preserve">97162</t>
  </si>
  <si>
    <t xml:space="preserve">ASSENTAMENTO DE TUBO DE FERRO FUNDIDO PARA REDE DE ÁGUA, DN 300 MM, JUNTA ELÁSTICA, INSTALADO EM LOCAL COM NÍVEL BAIXO DE INTERFERÊNCIAS (NÃO INCLUI FORNECIMENTO). AF_11/2017</t>
  </si>
  <si>
    <t xml:space="preserve">97163</t>
  </si>
  <si>
    <t xml:space="preserve">ASSENTAMENTO DE TUBO DE FERRO FUNDIDO PARA REDE DE ÁGUA, DN 350 MM, JUNTA ELÁSTICA, INSTALADO EM LOCAL COM NÍVEL BAIXO DE INTERFERÊNCIAS (NÃO INCLUI FORNECIMENTO). AF_11/2017</t>
  </si>
  <si>
    <t xml:space="preserve">97164</t>
  </si>
  <si>
    <t xml:space="preserve">ASSENTAMENTO DE TUBO DE FERRO FUNDIDO PARA REDE DE ÁGUA, DN 400 MM, JUNTA ELÁSTICA, INSTALADO EM LOCAL COM NÍVEL BAIXO DE INTERFERÊNCIAS (NÃO INCLUI FORNECIMENTO). AF_11/2017</t>
  </si>
  <si>
    <t xml:space="preserve">97165</t>
  </si>
  <si>
    <t xml:space="preserve">ASSENTAMENTO DE TUBO DE FERRO FUNDIDO PARA REDE DE ÁGUA, DN 450 MM, JUNTA ELÁSTICA, INSTALADO EM LOCAL COM NÍVEL BAIXO DE INTERFERÊNCIAS (NÃO INCLUI FORNECIMENTO). AF_11/2017</t>
  </si>
  <si>
    <t xml:space="preserve">97166</t>
  </si>
  <si>
    <t xml:space="preserve">ASSENTAMENTO DE TUBO DE FERRO FUNDIDO PARA REDE DE ÁGUA, DN 500 MM, JUNTA ELÁSTICA, INSTALADO EM LOCAL COM NÍVEL BAIXO DE INTERFERÊNCIAS (NÃO INCLUI FORNECIMENTO). AF_11/2017</t>
  </si>
  <si>
    <t xml:space="preserve">97167</t>
  </si>
  <si>
    <t xml:space="preserve">ASSENTAMENTO DE TUBO DE FERRO FUNDIDO PARA REDE DE ÁGUA, DN 600 MM, JUNTA ELÁSTICA, INSTALADO EM LOCAL COM NÍVEL BAIXO DE INTERFERÊNCIAS (NÃO INCLUI FORNECIMENTO). AF_11/2017</t>
  </si>
  <si>
    <t xml:space="preserve">97168</t>
  </si>
  <si>
    <t xml:space="preserve">ASSENTAMENTO DE TUBO DE FERRO FUNDIDO PARA REDE DE ÁGUA, DN 700 MM, JUNTA ELÁSTICA, INSTALADO EM LOCAL COM NÍVEL BAIXO DE INTERFERÊNCIAS (NÃO INCLUI FORNECIMENTO). AF_11/2017</t>
  </si>
  <si>
    <t xml:space="preserve">97169</t>
  </si>
  <si>
    <t xml:space="preserve">ASSENTAMENTO DE TUBO DE FERRO FUNDIDO PARA REDE DE ÁGUA, DN 800 MM, JUNTA ELÁSTICA, INSTALADO EM LOCAL COM NÍVEL BAIXO DE INTERFERÊNCIAS (NÃO INCLUI FORNECIMENTO). AF_11/2017</t>
  </si>
  <si>
    <t xml:space="preserve">97170</t>
  </si>
  <si>
    <t xml:space="preserve">ASSENTAMENTO DE TUBO DE FERRO FUNDIDO PARA REDE DE ÁGUA, DN 900 MM, JUNTA ELÁSTICA, INSTALADO EM LOCAL COM NÍVEL BAIXO DE INTERFERÊNCIAS (NÃO INCLUI FORNECIMENTO). AF_11/2017</t>
  </si>
  <si>
    <t xml:space="preserve">97171</t>
  </si>
  <si>
    <t xml:space="preserve">ASSENTAMENTO DE TUBO DE FERRO FUNDIDO PARA REDE DE ÁGUA, DN 1000 MM, JUNTA ELÁSTICA, INSTALADO EM LOCAL COM NÍVEL BAIXO DE INTERFERÊNCIAS (NÃO INCLUI FORNECIMENTO). AF_11/2017</t>
  </si>
  <si>
    <t xml:space="preserve">97172</t>
  </si>
  <si>
    <t xml:space="preserve">ASSENTAMENTO DE TUBO DE FERRO FUNDIDO PARA REDE DE ÁGUA, DN 1200 MM, JUNTA ELÁSTICA, INSTALADO EM LOCAL COM NÍVEL BAIXO DE INTERFERÊNCIAS (NÃO INCLUI FORNECIMENTO). AF_11/2017</t>
  </si>
  <si>
    <t xml:space="preserve">97173</t>
  </si>
  <si>
    <t xml:space="preserve">ASSENTAMENTO DE TUBO DE AÇO CARBONO PARA REDE DE ÁGUA, DN 600 MM (24), JUNTA SOLDADA, INSTALADO EM LOCAL COM NÍVEL ALTO DE INTERFERÊNCIAS (NÃO INCLUI FORNECIMENTO). AF_11/2017</t>
  </si>
  <si>
    <t xml:space="preserve">97174</t>
  </si>
  <si>
    <t xml:space="preserve">ASSENTAMENTO DE TUBO DE AÇO CARBONO PARA REDE DE ÁGUA, DN 700 MM (28), JUNTA SOLDADA, INSTALADO EM LOCAL COM NÍVEL ALTO DE INTERFERÊNCIAS (NÃO INCLUI FORNECIMENTO). AF_11/2017</t>
  </si>
  <si>
    <t xml:space="preserve">97175</t>
  </si>
  <si>
    <t xml:space="preserve">ASSENTAMENTO DE TUBO DE AÇO CARBONO PARA REDE DE ÁGUA, DN 800 MM (32), JUNTA SOLDADA, INSTALADO EM LOCAL COM NÍVEL ALTO DE INTERFERÊNCIAS (NÃO INCLUI FORNECIMENTO). AF_11/2017</t>
  </si>
  <si>
    <t xml:space="preserve">97176</t>
  </si>
  <si>
    <t xml:space="preserve">ASSENTAMENTO DE TUBO DE AÇO CARBONO PARA REDE DE ÁGUA, DN 900 MM (36), JUNTA SOLDADA, INSTALADO EM LOCAL COM NÍVEL ALTO DE INTERFERÊNCIAS (NÃO INCLUI FORNECIMENTO). AF_11/2017</t>
  </si>
  <si>
    <t xml:space="preserve">97177</t>
  </si>
  <si>
    <t xml:space="preserve">ASSENTAMENTO DE TUBO DE AÇO CARBONO PARA REDE DE ÁGUA, DN 1000 MM (40) OU DN 1100 MM (44), JUNTA SOLDADA, INSTALADO EM LOCAL COM NÍVEL ALTO DE INTERFERÊNCIAS (NÃO INCLUI FORNECIMENTO). AF_11/2017</t>
  </si>
  <si>
    <t xml:space="preserve">97178</t>
  </si>
  <si>
    <t xml:space="preserve">ASSENTAMENTO DE TUBO DE AÇO CARBONO PARA REDE DE ÁGUA, DN 1200 MM (48) OU DN 1300 MM (52), JUNTA SOLDADA, INSTALADO EM LOCAL COM NÍVEL ALTO DE INTERFERÊNCIAS (NÃO INCLUI FORNECIMENTO). AF_11/2017</t>
  </si>
  <si>
    <t xml:space="preserve">97179</t>
  </si>
  <si>
    <t xml:space="preserve">ASSENTAMENTO DE TUBO DE AÇO CARBONO PARA REDE DE ÁGUA, DN 1400 MM (56'') OU DN 1500 MM (60), JUNTA SOLDADA, INSTALADO EM LOCAL COM NÍVEL ALTO DE INTERFERÊNCIAS (NÃO INCLUI FORNECIMENTO). AF_11/2017</t>
  </si>
  <si>
    <t xml:space="preserve">97180</t>
  </si>
  <si>
    <t xml:space="preserve">ASSENTAMENTO DE TUBO DE AÇO CARBONO PARA REDE DE ÁGUA, DN 1600 MM (64) OU DN 1700 MM (68), JUNTA SOLDADA, INSTALADO EM LOCAL COM NÍVEL ALTO DE INTERFERÊNCIAS (NÃO INCLUI FORNECIMENTO). AF_11/2017</t>
  </si>
  <si>
    <t xml:space="preserve">97181</t>
  </si>
  <si>
    <t xml:space="preserve">ASSENTAMENTO DE TUBO DE AÇO CARBONO PARA REDE DE ÁGUA, DN 1800 MM (72) OU DN 1900 MM (76), JUNTA SOLDADA, INSTALADO EM LOCAL COM NÍVEL ALTO DE INTERFERÊNCIAS (NÃO INCLUI FORNECIMENTO). AF_11/2017</t>
  </si>
  <si>
    <t xml:space="preserve">97182</t>
  </si>
  <si>
    <t xml:space="preserve">ASSENTAMENTO DE TUBO DE AÇO CARBONO PARA REDE DE ÁGUA, DN 2000 MM (80) OU DN 2100 MM (84), JUNTA SOLDADA, INSTALADO EM LOCAL COM NÍVEL ALTO DE INTERFERÊNCIAS (NÃO INCLUI FORNECIMENTO). AF_11/2017</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</si>
  <si>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</si>
  <si>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</si>
  <si>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</si>
  <si>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</si>
  <si>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97185</t>
  </si>
  <si>
    <t xml:space="preserve">ASSENTAMENTO DE TUBO DE AÇO CARBONO PARA REDE DE ÁGUA, DN 800 MM (32), JUNTA SOLDADA, INSTALADO EM LOCAL COM NÍVEL BAIXO DE INTERFERÊNCIAS (NÃO INCLUI FORNECIMENTO). AF_11/2017</t>
  </si>
  <si>
    <t xml:space="preserve">97186</t>
  </si>
  <si>
    <t xml:space="preserve">ASSENTAMENTO DE TUBO DE AÇO CARBONO PARA REDE DE ÁGUA, DN 900 MM (36), JUNTA SOLDADA, INSTALADO EM LOCAL COM NÍVEL BAIXO DE INTERFERÊNCIAS (NÃO INCLUI FORNECIMENTO). AF_11/2017</t>
  </si>
  <si>
    <t xml:space="preserve">97187</t>
  </si>
  <si>
    <t xml:space="preserve">ASSENTAMENTO DE TUBO DE AÇO CARBONO PARA REDE DE ÁGUA, DN 1000 MM (40  ) OU DN 1100 MM (44  ), JUNTA SOLDADA, INSTALADO EM LOCAL COM NÍVEL BAIXO DE INTERFERÊNCIAS (NÃO INCLUI FORNECIMENTO). AF_11/2017</t>
  </si>
  <si>
    <t xml:space="preserve">97188</t>
  </si>
  <si>
    <t xml:space="preserve">ASSENTAMENTO DE TUBO DE AÇO CARBONO PARA REDE DE ÁGUA, DN 1200 MM (48) OU DN 1300 MM (52), JUNTA SOLDADA, INSTALADO EM LOCAL COM NÍVEL BAIXO DE INTERFERÊNCIAS (NÃO INCLUI FORNECIMENTO). AF_11/2017</t>
  </si>
  <si>
    <t xml:space="preserve">97189</t>
  </si>
  <si>
    <t xml:space="preserve">ASSENTAMENTO DE TUBO DE AÇO CARBONO PARA REDE DE ÁGUA, DN 1400 MM (56'') OU DN 1500 MM (60), JUNTA SOLDADA, INSTALADO EM LOCAL COM NÍVEL BAIXO DE INTERFERÊNCIAS (NÃO INCLUI FORNECIMENTO). AF_11/2017</t>
  </si>
  <si>
    <t xml:space="preserve">97190</t>
  </si>
  <si>
    <t xml:space="preserve">ASSENTAMENTO DE TUBO DE AÇO CARBONO PARA REDE DE ÁGUA, DN 1600 MM (64) OU DN 1700 MM (68), JUNTA SOLDADA, INSTALADO EM LOCAL COM NÍVEL BAIXO DE INTERFERÊNCIAS (NÃO INCLUI FORNECIMENTO). AF_11/2017</t>
  </si>
  <si>
    <t xml:space="preserve">97191</t>
  </si>
  <si>
    <t xml:space="preserve">ASSENTAMENTO DE TUBO DE AÇO CARBONO PARA REDE DE ÁGUA, DN 1800 MM (72) OU DN 1900 MM (76), JUNTA SOLDADA, INSTALADO EM LOCAL COM NÍVEL BAIXO DE INTERFERÊNCIAS (NÃO INCLUI FORNECIMENTO). AF_11/2017</t>
  </si>
  <si>
    <t xml:space="preserve">97192</t>
  </si>
  <si>
    <t xml:space="preserve">ASSENTAMENTO DE TUBO DE AÇO CARBONO PARA REDE DE ÁGUA, DN 2000 MM (80) OU DN 2100 MM (84), JUNTA SOLDADA, INSTALADO EM LOCAL COM NÍVEL BAIXO DE INTERFERÊNCIAS (NÃO INCLUI FORNECIMENTO). AF_11/2017</t>
  </si>
  <si>
    <t xml:space="preserve">90694</t>
  </si>
  <si>
    <t xml:space="preserve">TUBO DE PVC PARA REDE COLETORA DE ESGOTO DE PAREDE MACIÇA, DN 100 MM, JUNTA ELÁSTICA, INSTALADO EM LOCAL COM NÍVEL BAIXO DE INTERFERÊNCIAS - FORNECIMENTO E ASSENTAMENTO. AF_06/2015</t>
  </si>
  <si>
    <t xml:space="preserve">90695</t>
  </si>
  <si>
    <t xml:space="preserve">TUBO DE PVC PARA REDE COLETORA DE ESGOTO DE PAREDE MACIÇA, DN 150 MM, JUNTA ELÁSTICA, INSTALADO EM LOCAL COM NÍVEL BAIXO DE INTERFERÊNCIAS - FORNECIMENTO E ASSENTAMENTO. AF_06/2015</t>
  </si>
  <si>
    <t xml:space="preserve">90696</t>
  </si>
  <si>
    <t xml:space="preserve">TUBO DE PVC PARA REDE COLETORA DE ESGOTO DE PAREDE MACIÇA, DN 200 MM, JUNTA ELÁSTICA, INSTALADO EM LOCAL COM NÍVEL BAIXO DE INTERFERÊNCIAS - FORNECIMENTO E ASSENTAMENTO. AF_06/2015</t>
  </si>
  <si>
    <t xml:space="preserve">90697</t>
  </si>
  <si>
    <t xml:space="preserve">TUBO DE PVC PARA REDE COLETORA DE ESGOTO DE PAREDE MACIÇA, DN 250 MM, JUNTA ELÁSTICA, INSTALADO EM LOCAL COM NÍVEL BAIXO DE INTERFERÊNCIAS - FORNECIMENTO E ASSENTAMENTO. AF_06/2015</t>
  </si>
  <si>
    <t xml:space="preserve">90698</t>
  </si>
  <si>
    <t xml:space="preserve">TUBO DE PVC PARA REDE COLETORA DE ESGOTO DE PAREDE MACIÇA, DN 300 MM, JUNTA ELÁSTICA, INSTALADO EM LOCAL COM NÍVEL BAIXO DE INTERFERÊNCIAS - FORNECIMENTO E ASSENTAMENTO. AF_06/2015</t>
  </si>
  <si>
    <t xml:space="preserve">90699</t>
  </si>
  <si>
    <t xml:space="preserve">TUBO DE PVC PARA REDE COLETORA DE ESGOTO DE PAREDE MACIÇA, DN 350 MM, JUNTA ELÁSTICA, INSTALADO EM LOCAL COM NÍVEL BAIXO DE INTERFERÊNCIAS - FORNECIMENTO E ASSENTAMENTO. AF_06/2015</t>
  </si>
  <si>
    <t xml:space="preserve">90700</t>
  </si>
  <si>
    <t xml:space="preserve">TUBO DE PVC PARA REDE COLETORA DE ESGOTO DE PAREDE MACIÇA, DN 400 MM, JUNTA ELÁSTICA, INSTALADO EM LOCAL COM NÍVEL BAIXO DE INTERFERÊNCIAS - FORNECIMENTO E ASSENTAMENTO. AF_06/2015</t>
  </si>
  <si>
    <t xml:space="preserve">90701</t>
  </si>
  <si>
    <t xml:space="preserve">TUBO DE PVC CORRUGADO DE DUPLA PAREDE PARA REDE COLETORA DE ESGOTO, DN 150 MM, JUNTA ELÁSTICA, INSTALADO EM LOCAL COM NÍVEL BAIXO DE INTERFERÊNCIAS - FORNECIMENTO E ASSENTAMENTO. AF_06/2015</t>
  </si>
  <si>
    <t xml:space="preserve">90702</t>
  </si>
  <si>
    <t xml:space="preserve">TUBO DE PVC CORRUGADO DE DUPLA PAREDE PARA REDE COLETORA DE ESGOTO, DN 200 MM, JUNTA ELÁSTICA, INSTALADO EM LOCAL COM NÍVEL BAIXO DE INTERFERÊNCIAS - FORNECIMENTO E ASSENTAMENTO. AF_06/2015</t>
  </si>
  <si>
    <t xml:space="preserve">90703</t>
  </si>
  <si>
    <t xml:space="preserve">TUBO DE PVC CORRUGADO DE DUPLA PAREDE PARA REDE COLETORA DE ESGOTO, DN 250 MM, JUNTA ELÁSTICA, INSTALADO EM LOCAL COM NÍVEL BAIXO DE INTERFERÊNCIAS - FORNECIMENTO E ASSENTAMENTO. AF_06/2015</t>
  </si>
  <si>
    <t xml:space="preserve">90704</t>
  </si>
  <si>
    <t xml:space="preserve">TUBO DE PVC CORRUGADO DE DUPLA PAREDE PARA REDE COLETORA DE ESGOTO, DN 300 MM, JUNTA ELÁSTICA, INSTALADO EM LOCAL COM NÍVEL BAIXO DE INTERFERÊNCIAS - FORNECIMENTO E ASSENTAMENTO. AF_06/2015</t>
  </si>
  <si>
    <t xml:space="preserve">90705</t>
  </si>
  <si>
    <t xml:space="preserve">TUBO DE PVC CORRUGADO DE DUPLA PAREDE PARA REDE COLETORA DE ESGOTO, DN 350 MM, JUNTA ELÁSTICA, INSTALADO EM LOCAL COM NÍVEL BAIXO DE INTERFERÊNCIAS - FORNECIMENTO E ASSENTAMENTO. AF_06/2015</t>
  </si>
  <si>
    <t xml:space="preserve">90706</t>
  </si>
  <si>
    <t xml:space="preserve">TUBO DE PVC CORRUGADO DE DUPLA PAREDE PARA REDE COLETORA DE ESGOTO, DN 400 MM, JUNTA ELÁSTICA, INSTALADO EM LOCAL COM NÍVEL BAIXO DE INTERFERÊNCIAS - FORNECIMENTO E ASSENTAMENTO. AF_06/2015</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</si>
  <si>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</si>
  <si>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</si>
  <si>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90709</t>
  </si>
  <si>
    <t xml:space="preserve">TUBO DE PVC PARA REDE COLETORA DE ESGOTO DE PAREDE MACIÇA, DN 100 MM, JUNTA ELÁSTICA, INSTALADO EM LOCAL COM NÍVEL ALTO DE INTERFERÊNCIAS - FORNECIMENTO E ASSENTAMENTO. AF_06/2015</t>
  </si>
  <si>
    <t xml:space="preserve">90710</t>
  </si>
  <si>
    <t xml:space="preserve">TUBO DE PVC PARA REDE COLETORA DE ESGOTO DE PAREDE MACIÇA, DN 150 MM, JUNTA ELÁSTICA, INSTALADO EM LOCAL COM NÍVEL ALTO DE INTERFERÊNCIAS - FORNECIMENTO E ASSENTAMENTO. AF_06/2015</t>
  </si>
  <si>
    <t xml:space="preserve">90711</t>
  </si>
  <si>
    <t xml:space="preserve">TUBO DE PVC PARA REDE COLETORA DE ESGOTO DE PAREDE MACIÇA, DN 200 MM, JUNTA ELÁSTICA, INSTALADO EM LOCAL COM NÍVEL ALTO DE INTERFERÊNCIAS - FORNECIMENTO E ASSENTAMENTO. AF_06/2015</t>
  </si>
  <si>
    <t xml:space="preserve">90712</t>
  </si>
  <si>
    <t xml:space="preserve">TUBO DE PVC PARA REDE COLETORA DE ESGOTO DE PAREDE MACIÇA, DN 250 MM, JUNTA ELÁSTICA, INSTALADO EM LOCAL COM NÍVEL ALTO DE INTERFERÊNCIAS - FORNECIMENTO E ASSENTAMENTO. AF_06/2015</t>
  </si>
  <si>
    <t xml:space="preserve">90713</t>
  </si>
  <si>
    <t xml:space="preserve">TUBO DE PVC PARA REDE COLETORA DE ESGOTO DE PAREDE MACIÇA, DN 300 MM, JUNTA ELÁSTICA, INSTALADO EM LOCAL COM NÍVEL ALTO DE INTERFERÊNCIAS - FORNECIMENTO E ASSENTAMENTO. AF_06/2015</t>
  </si>
  <si>
    <t xml:space="preserve">90714</t>
  </si>
  <si>
    <t xml:space="preserve">TUBO DE PVC PARA REDE COLETORA DE ESGOTO DE PAREDE MACIÇA, DN 350 MM, JUNTA ELÁSTICA, INSTALADO EM LOCAL COM NÍVEL ALTO DE INTERFERÊNCIAS - FORNECIMENTO E ASSENTAMENTO. AF_06/2015</t>
  </si>
  <si>
    <t xml:space="preserve">90715</t>
  </si>
  <si>
    <t xml:space="preserve">TUBO DE PVC PARA REDE COLETORA DE ESGOTO DE PAREDE MACIÇA, DN 400 MM, JUNTA ELÁSTICA, INSTALADO EM LOCAL COM NÍVEL ALTO DE INTERFERÊNCIAS - FORNECIMENTO E ASSENTAMENTO. AF_06/2015</t>
  </si>
  <si>
    <t xml:space="preserve">90716</t>
  </si>
  <si>
    <t xml:space="preserve">TUBO DE PVC CORRUGADO DE DUPLA PAREDE PARA REDE COLETORA DE ESGOTO, DN 150 MM, JUNTA ELÁSTICA, INSTALADO EM LOCAL COM NÍVEL ALTO DE INTERFERÊNCIAS - FORNECIMENTO E ASSENTAMENTO. AF_06/2015</t>
  </si>
  <si>
    <t xml:space="preserve">90717</t>
  </si>
  <si>
    <t xml:space="preserve">TUBO DE PVC CORRUGADO DE DUPLA PAREDE PARA REDE COLETORA DE ESGOTO, DN 200 MM, JUNTA ELÁSTICA, INSTALADO EM LOCAL COM NÍVEL ALTO DE INTERFERÊNCIAS - FORNECIMENTO E ASSENTAMENTO. AF_06/2015</t>
  </si>
  <si>
    <t xml:space="preserve">90718</t>
  </si>
  <si>
    <t xml:space="preserve">TUBO DE PVC CORRUGADO DE DUPLA PAREDE PARA REDE COLETORA DE ESGOTO, DN 250 MM, JUNTA ELÁSTICA, INSTALADO EM LOCAL COM NÍVEL ALTO DE INTERFERÊNCIAS - FORNECIMENTO E ASSENTAMENTO. AF_06/2015</t>
  </si>
  <si>
    <t xml:space="preserve">90719</t>
  </si>
  <si>
    <t xml:space="preserve">TUBO DE PVC CORRUGADO DE DUPLA PAREDE PARA REDE COLETORA DE ESGOTO, DN 300 MM, JUNTA ELÁSTICA, INSTALADO EM LOCAL COM NÍVEL ALTO DE INTERFERÊNCIAS - FORNECIMENTO E ASSENTAMENTO. AF_06/2015</t>
  </si>
  <si>
    <t xml:space="preserve">90720</t>
  </si>
  <si>
    <t xml:space="preserve">TUBO DE PVC CORRUGADO DE DUPLA PAREDE PARA REDE COLETORA DE ESGOTO, DN 350 MM, JUNTA ELÁSTICA, INSTALADO EM LOCAL COM NÍVEL ALTO DE INTERFERÊNCIAS - FORNECIMENTO E ASSENTAMENTO. AF_06/2015</t>
  </si>
  <si>
    <t xml:space="preserve">90721</t>
  </si>
  <si>
    <t xml:space="preserve">TUBO DE PVC CORRUGADO DE DUPLA PAREDE PARA REDE COLETORA DE ESGOTO, DN 400 MM, EM JUNTA ELÁSTICA, INSTALADO EM LOCAL COM NÍVEL ALTO DE INTERFERÊNCIAS - FORNECIMENTO E ASSENTAMENTO. AF_06/2015</t>
  </si>
  <si>
    <t xml:space="preserve">90723</t>
  </si>
  <si>
    <t xml:space="preserve">TUBO DE PEAD CORRUGADO DE DUPLA PAREDE PARA REDE COLETORA DE ESGOTO, DN 600 MM, JUNTA ELÁSTICA INTEGRADA, INSTALADO EM LOCAL COM NÍVEL ALTO DE INTERFERÊNCIAS - FORNECIMENTO E ASSENTAMENTO. AF_06/2015</t>
  </si>
  <si>
    <t xml:space="preserve">90724</t>
  </si>
  <si>
    <t xml:space="preserve">JUNTA ARGAMASSADA ENTRE TUBO DN 100 MM E O POÇO DE VISITA/ CAIXA DE CONCRETO OU ALVENARIA EM REDES DE ESGOTO. AF_06/2015</t>
  </si>
  <si>
    <t xml:space="preserve">90725</t>
  </si>
  <si>
    <t xml:space="preserve">JUNTA ARGAMASSADA ENTRE TUBO DN 150 MM E O POÇO DE VISITA/ CAIXA DE CONCRETO OU ALVENARIA EM REDES DE ESGOTO. AF_06/2015</t>
  </si>
  <si>
    <t xml:space="preserve">90726</t>
  </si>
  <si>
    <t xml:space="preserve">JUNTA ARGAMASSADA ENTRE TUBO DN 200 MM E O POÇO/ CAIXA DE CONCRETO OU ALVENARIA EM REDES DE ESGOTO. AF_06/2015</t>
  </si>
  <si>
    <t xml:space="preserve">90727</t>
  </si>
  <si>
    <t xml:space="preserve">JUNTA ARGAMASSADA ENTRE TUBO DN 250 MM E O POÇO DE VISITA/ CAIXA DE CONCRETO OU ALVENARIA EM REDES DE ESGOTO. AF_06/2015</t>
  </si>
  <si>
    <t xml:space="preserve">90728</t>
  </si>
  <si>
    <t xml:space="preserve">JUNTA ARGAMASSADA ENTRE TUBO DN 300 MM E O POÇO DE VISITA/ CAIXA DE CONCRETO OU ALVENARIA EM REDES DE ESGOTO. AF_06/2015</t>
  </si>
  <si>
    <t xml:space="preserve">90729</t>
  </si>
  <si>
    <t xml:space="preserve">JUNTA ARGAMASSADA ENTRE TUBO DN 350 MM E O POÇO DE VISITA/ CAIXA DE CONCRETO OU ALVENARIA EM REDES DE ESGOTO. AF_06/2015</t>
  </si>
  <si>
    <t xml:space="preserve">90730</t>
  </si>
  <si>
    <t xml:space="preserve">JUNTA ARGAMASSADA ENTRE TUBO DN 400 MM E O POÇO DE VISITA/ CAIXA DE CONCRETO OU ALVENARIA EM REDES DE ESGOTO. AF_06/2015</t>
  </si>
  <si>
    <t xml:space="preserve">90731</t>
  </si>
  <si>
    <t xml:space="preserve">JUNTA ARGAMASSADA ENTRE TUBO DN 450 MM E O POÇO DE VISITA/ CAIXA DE CONCRETO OU ALVENARIA EM REDES DE ESGOTO. AF_06/2015</t>
  </si>
  <si>
    <t xml:space="preserve">90732</t>
  </si>
  <si>
    <t xml:space="preserve">JUNTA ARGAMASSADA ENTRE TUBO DN 600 MM E O POÇO DE VISITA/ CAIXA DE CONCRETO OU ALVENARIA EM REDES DE ESGOTO. AF_06/2015</t>
  </si>
  <si>
    <t xml:space="preserve">90733</t>
  </si>
  <si>
    <t xml:space="preserve">ASSENTAMENTO DE TUBO DE PVC PARA REDE COLETORA DE ESGOTO DE PAREDE MACIÇA, DN 100 MM, JUNTA ELÁSTICA, INSTALADO EM LOCAL COM NÍVEL BAIXO DE INTERFERÊNCIAS (NÃO INCLUI FORNECIMENTO). AF_06/2015</t>
  </si>
  <si>
    <t xml:space="preserve">90734</t>
  </si>
  <si>
    <t xml:space="preserve">ASSENTAMENTO DE TUBO DE PVC PARA REDE COLETORA DE ESGOTO DE PAREDE MACIÇA, DN 150 MM, JUNTA ELÁSTICA, INSTALADO EM LOCAL COM NÍVEL BAIXO DE INTERFERÊNCIAS (NÃO INCLUI FORNECIMENTO). AF_06/2015</t>
  </si>
  <si>
    <t xml:space="preserve">90735</t>
  </si>
  <si>
    <t xml:space="preserve">ASSENTAMENTO DE TUBO DE PVC PARA REDE COLETORA DE ESGOTO DE PAREDE MACIÇA, DN 200 MM, JUNTA ELÁSTICA, INSTALADO EM LOCAL COM NÍVEL BAIXO DE INTERFERÊNCIAS (NÃO INCLUI FORNECIMENTO). AF_06/2015</t>
  </si>
  <si>
    <t xml:space="preserve">90736</t>
  </si>
  <si>
    <t xml:space="preserve">ASSENTAMENTO DE TUBO DE PVC PARA REDE COLETORA DE ESGOTO DE PAREDE MACIÇA, DN 250 MM, JUNTA ELÁSTICA, INSTALADO EM LOCAL COM NÍVEL BAIXO DE INTERFERÊNCIAS (NÃO INCLUI FORNECIMENTO). AF_06/2015</t>
  </si>
  <si>
    <t xml:space="preserve">90737</t>
  </si>
  <si>
    <t xml:space="preserve">ASSENTAMENTO DE TUBO DE PVC PARA REDE COLETORA DE ESGOTO DE PAREDE MACIÇA, DN 300 MM, JUNTA ELÁSTICA, INSTALADO EM LOCAL COM NÍVEL BAIXO DE INTERFERÊNCIAS (NÃO INCLUI FORNECIMENTO). AF_06/2015</t>
  </si>
  <si>
    <t xml:space="preserve">90738</t>
  </si>
  <si>
    <t xml:space="preserve">ASSENTAMENTO DE TUBO DE PVC PARA REDE COLETORA DE ESGOTO DE PAREDE MACIÇA, DN 350 MM, JUNTA ELÁSTICA, INSTALADO EM LOCAL COM NÍVEL BAIXO DE INTERFERÊNCIAS (NÃO INCLUI FORNECIMENTO). AF_06/2015</t>
  </si>
  <si>
    <t xml:space="preserve">90739</t>
  </si>
  <si>
    <t xml:space="preserve">ASSENTAMENTO DE TUBO DE PVC PARA REDE COLETORA DE ESGOTO DE PAREDE MACIÇA, DN 400 MM, JUNTA ELÁSTICA, INSTALADO EM LOCAL COM NÍVEL BAIXO DE INTERFERÊNCIAS (NÃO INCLUI FORNECIMENTO). AF_06/2015</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</si>
  <si>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</si>
  <si>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</si>
  <si>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</si>
  <si>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</si>
  <si>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</si>
  <si>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</si>
  <si>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</si>
  <si>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</si>
  <si>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</si>
  <si>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</si>
  <si>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</si>
  <si>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</si>
  <si>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</si>
  <si>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</si>
  <si>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</si>
  <si>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</si>
  <si>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90748</t>
  </si>
  <si>
    <t xml:space="preserve">ASSENTAMENTO DE TUBO DE PVC PARA REDE COLETORA DE ESGOTO DE PAREDE MACIÇA, DN 100 MM, JUNTA ELÁSTICA, INSTALADO EM LOCAL COM NÍVEL ALTO DE INTERFERÊNCIAS (NÃO INCLUI FORNECIMENTO). AF_06/2015</t>
  </si>
  <si>
    <t xml:space="preserve">90749</t>
  </si>
  <si>
    <t xml:space="preserve">ASSENTAMENTO DE TUBO DE PVC PARA REDE COLETORA DE ESGOTO DE PAREDE MACIÇA, DN 150 MM, JUNTA ELÁSTICA, INSTALADO EM LOCAL COM NÍVEL ALTO DE INTERFERÊNCIAS (NÃO INCLUI FORNECIMENTO). AF_06/2015</t>
  </si>
  <si>
    <t xml:space="preserve">90750</t>
  </si>
  <si>
    <t xml:space="preserve">ASSENTAMENTO DE TUBO DE PVC PARA REDE COLETORA DE ESGOTO DE PAREDE MACIÇA, DN 200 MM, JUNTA ELÁSTICA, INSTALADO EM LOCAL COM NÍVEL ALTO DE INTERFERÊNCIAS (NÃO INCLUI FORNECIMENTO). AF_06/2015</t>
  </si>
  <si>
    <t xml:space="preserve">90751</t>
  </si>
  <si>
    <t xml:space="preserve">ASSENTAMENTO DE TUBO DE PVC PARA REDE COLETORA DE ESGOTO DE PAREDE MACIÇA, DN 250 MM, JUNTA ELÁSTICA, INSTALADO EM LOCAL COM NÍVEL ALTO DE INTERFERÊNCIAS (NÃO INCLUI FORNECIMENTO). AF_06/2015</t>
  </si>
  <si>
    <t xml:space="preserve">90752</t>
  </si>
  <si>
    <t xml:space="preserve">ASSENTAMENTO DE TUBO DE PVC PARA REDE COLETORA DE ESGOTO DE PAREDE MACIÇA, DN 300 MM, JUNTA ELÁSTICA, INSTALADO EM LOCAL COM NÍVEL ALTO DE INTERFERÊNCIAS (NÃO INCLUI FORNECIMENTO). AF_06/2015</t>
  </si>
  <si>
    <t xml:space="preserve">90753</t>
  </si>
  <si>
    <t xml:space="preserve">ASSENTAMENTO DE TUBO DE PVC PARA REDE COLETORA DE ESGOTO DE PAREDE MACIÇA, DN 350 MM, JUNTA ELÁSTICA, INSTALADO EM LOCAL COM NÍVEL ALTO DE INTERFERÊNCIAS (NÃO INCLUI FORNECIMENTO). AF_06/2015</t>
  </si>
  <si>
    <t xml:space="preserve">90754</t>
  </si>
  <si>
    <t xml:space="preserve">ASSENTAMENTO DE TUBO DE PVC PARA REDE COLETORA DE ESGOTO DE PAREDE MACIÇA, DN 400 MM, JUNTA ELÁSTICA, INSTALADO EM LOCAL COM NÍVEL ALTO DE INTERFERÊNCIAS (NÃO INCLUI FORNECIMENTO). AF_06/2015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</si>
  <si>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</si>
  <si>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</si>
  <si>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</si>
  <si>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</si>
  <si>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</si>
  <si>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</si>
  <si>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</si>
  <si>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</si>
  <si>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</si>
  <si>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</si>
  <si>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</si>
  <si>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</si>
  <si>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</si>
  <si>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</si>
  <si>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</si>
  <si>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</si>
  <si>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</si>
  <si>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</si>
  <si>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</si>
  <si>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</si>
  <si>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</si>
  <si>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</si>
  <si>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</si>
  <si>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</si>
  <si>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</si>
  <si>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</si>
  <si>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</si>
  <si>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</si>
  <si>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</si>
  <si>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</si>
  <si>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</si>
  <si>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</si>
  <si>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</si>
  <si>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</si>
  <si>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</si>
  <si>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</si>
  <si>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</si>
  <si>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</si>
  <si>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</si>
  <si>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</si>
  <si>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</si>
  <si>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</si>
  <si>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</si>
  <si>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</si>
  <si>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94887</t>
  </si>
  <si>
    <t xml:space="preserve">TUBO DE PEAD CORRUGADO DE DUPLA PAREDE PARA REDE COLETORA DE ESGOTO, DN 300 MM, JUNTA ELÁSTICA INTEGRADA, INSTALADO EM LOCAL COM NÍVEL ALTO DE INTERFERÊNCIAS - FORNECIMENTO E ASSENTAMENTO. AF_06/2016</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</si>
  <si>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</si>
  <si>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</si>
  <si>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</si>
  <si>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</si>
  <si>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</si>
  <si>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</si>
  <si>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</si>
  <si>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</si>
  <si>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</si>
  <si>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</si>
  <si>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</si>
  <si>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</si>
  <si>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</si>
  <si>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</si>
  <si>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</si>
  <si>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</si>
  <si>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</si>
  <si>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</si>
  <si>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</si>
  <si>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</si>
  <si>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</si>
  <si>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</si>
  <si>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97123</t>
  </si>
  <si>
    <t xml:space="preserve">ASSENTAMENTO DE TUBO DE PVC PBA PARA REDE DE ÁGUA, DN 100 MM, JUNTA ELÁSTICA INTEGRADA, INSTALADO EM LOCAL COM NÍVEL ALTO DE INTERFERÊNCIAS (NÃO INCLUI FORNECIMENTO). AF_11/2017</t>
  </si>
  <si>
    <t xml:space="preserve">97124</t>
  </si>
  <si>
    <t xml:space="preserve">ASSENTAMENTO DE TUBO DE PVC PBA PARA REDE DE ÁGUA, DN 50 MM, JUNTA ELÁSTICA INTEGRADA, INSTALADO EM LOCAL COM NÍVEL BAIXO DE INTERFERÊNCIAS (NÃO INCLUI FORNECIMENTO). AF_11/2017</t>
  </si>
  <si>
    <t xml:space="preserve">97125</t>
  </si>
  <si>
    <t xml:space="preserve">ASSENTAMENTO DE TUBO DE PVC PBA PARA REDE DE ÁGUA, DN 75 MM, JUNTA ELÁSTICA INTEGRADA, INSTALADO EM LOCAL COM NÍVEL BAIXO DE INTERFERÊNCIAS (NÃO INCLUI FORNECIMENTO). AF_11/2017</t>
  </si>
  <si>
    <t xml:space="preserve">97126</t>
  </si>
  <si>
    <t xml:space="preserve">ASSENTAMENTO DE TUBO DE PVC PBA PARA REDE DE ÁGUA, DN 100 MM, JUNTA ELÁSTICA INTEGRADA, INSTALADO EM LOCAL COM NÍVEL BAIXO DE INTERFERÊNCIAS (NÃO INCLUI FORNECIMENTO). AF_11/2017</t>
  </si>
  <si>
    <t xml:space="preserve">92833</t>
  </si>
  <si>
    <t xml:space="preserve">TUBO DE CONCRETO PARA REDES COLETORAS DE ESGOTO SANITÁRIO, DIÂMETRO DE 300 MM, JUNTA ELÁSTICA, INSTALADO EM LOCAL COM BAIXO NÍVEL DE INTERFERÊNCIAS - FORNECIMENTO E ASSENTAMENTO. AF_12/2015</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</si>
  <si>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</si>
  <si>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</si>
  <si>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92835</t>
  </si>
  <si>
    <t xml:space="preserve">TUBO DE CONCRETO PARA REDES COLETORAS DE ESGOTO SANITÁRIO, DIÂMETRO DE 400 MM, JUNTA ELÁSTICA, INSTALADO EM LOCAL COM BAIXO NÍVEL DE INTERFERÊNCIAS - FORNECIMENTO E ASSENTAMENTO. AF_12/2015</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</si>
  <si>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</si>
  <si>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</si>
  <si>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92837</t>
  </si>
  <si>
    <t xml:space="preserve">TUBO DE CONCRETO PARA REDES COLETORAS DE ESGOTO SANITÁRIO, DIÂMETRO DE 500 MM, JUNTA ELÁSTICA, INSTALADO EM LOCAL COM BAIXO NÍVEL DE INTERFERÊNCIAS - FORNECIMENTO E ASSENTAMENTO. AF_12/2015</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</si>
  <si>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</si>
  <si>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</si>
  <si>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92839</t>
  </si>
  <si>
    <t xml:space="preserve">TUBO DE CONCRETO PARA REDES COLETORAS DE ESGOTO SANITÁRIO, DIÂMETRO DE 600 MM, JUNTA ELÁSTICA, INSTALADO EM LOCAL COM BAIXO NÍVEL DE INTERFERÊNCIAS - FORNECIMENTO E ASSENTAMENTO. AF_12/2015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</si>
  <si>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</si>
  <si>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</si>
  <si>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92841</t>
  </si>
  <si>
    <t xml:space="preserve">TUBO DE CONCRETO PARA REDES COLETORAS DE ESGOTO SANITÁRIO, DIÂMETRO DE 700 MM, JUNTA ELÁSTICA, INSTALADO EM LOCAL COM BAIXO NÍVEL DE INTERFERÊNCIAS - FORNECIMENTO E ASSENTAMENTO. AF_12/2015</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</si>
  <si>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</si>
  <si>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</si>
  <si>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</si>
  <si>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</si>
  <si>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</si>
  <si>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</si>
  <si>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92847</t>
  </si>
  <si>
    <t xml:space="preserve">TUBO DE CONCRETO PARA REDES COLETORAS DE ESGOTO SANITÁRIO, DIÂMETRO DE 1000 MM, JUNTA ELÁSTICA, INSTALADO EM LOCAL COM BAIXO NÍVEL DE INTERFERÊNCIAS - FORNECIMENTO E ASSENTAMENTO. AF_12/2015</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</si>
  <si>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</si>
  <si>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</si>
  <si>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92849</t>
  </si>
  <si>
    <t xml:space="preserve">TUBO DE CONCRETO PARA REDES COLETORAS DE ESGOTO SANITÁRIO, DIÂMETRO DE 300 MM, JUNTA ELÁSTICA, INSTALADO EM LOCAL COM ALTO NÍVEL DE INTERFERÊNCIAS - FORNECIMENTO E ASSENTAMENTO. AF_12/2015</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</si>
  <si>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</si>
  <si>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</si>
  <si>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92851</t>
  </si>
  <si>
    <t xml:space="preserve">TUBO DE CONCRETO PARA REDES COLETORAS DE ESGOTO SANITÁRIO, DIÂMETRO DE 400 MM, JUNTA ELÁSTICA, INSTALADO EM LOCAL COM ALTO NÍVEL DE INTERFERÊNCIAS - FORNECIMENTO E ASSENTAMENTO. AF_12/2015</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</si>
  <si>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</si>
  <si>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</si>
  <si>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92853</t>
  </si>
  <si>
    <t xml:space="preserve">TUBO DE CONCRETO PARA REDES COLETORAS DE ESGOTO SANITÁRIO, DIÂMETRO DE 500 MM, JUNTA ELÁSTICA, INSTALADO EM LOCAL COM ALTO NÍVEL DE INTERFERÊNCIAS - FORNECIMENTO E ASSENTAMENTO. AF_12/2015</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</si>
  <si>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</si>
  <si>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</si>
  <si>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92855</t>
  </si>
  <si>
    <t xml:space="preserve">TUBO DE CONCRETO PARA REDES COLETORAS DE ESGOTO SANITÁRIO, DIÂMETRO DE 600 MM, JUNTA ELÁSTICA, INSTALADO EM LOCAL COM ALTO NÍVEL DE INTERFERÊNCIAS - FORNECIMENTO E ASSENTAMENTO. AF_12/2015</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</si>
  <si>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</si>
  <si>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</si>
  <si>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92857</t>
  </si>
  <si>
    <t xml:space="preserve">TUBO DE CONCRETO PARA REDES COLETORAS DE ESGOTO SANITÁRIO, DIÂMETRO DE 700 MM, JUNTA ELÁSTICA, INSTALADO EM LOCAL COM ALTO NÍVEL DE INTERFERÊNCIAS - FORNECIMENTO E ASSENTAMENTO. AF_12/2015</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</si>
  <si>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</si>
  <si>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</si>
  <si>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</si>
  <si>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</si>
  <si>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</si>
  <si>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</si>
  <si>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92863</t>
  </si>
  <si>
    <t xml:space="preserve">TUBO DE CONCRETO PARA REDES COLETORAS DE ESGOTO SANITÁRIO, DIÂMETRO DE 1000 MM, JUNTA ELÁSTICA, INSTALADO EM LOCAL COM ALTO NÍVEL DE INTERFERÊNCIAS - FORNECIMENTO E ASSENTAMENTO. AF_12/2015</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</si>
  <si>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</si>
  <si>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</si>
  <si>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92210</t>
  </si>
  <si>
    <t xml:space="preserve">TUBO DE CONCRETO PARA REDES COLETORAS DE ÁGUAS PLUVIAIS, DIÂMETRO DE 400 MM, JUNTA RÍGIDA, INSTALADO EM LOCAL COM BAIXO NÍVEL DE INTERFERÊNCIAS - FORNECIMENTO E ASSENTAMENTO. AF_12/2015</t>
  </si>
  <si>
    <t xml:space="preserve">92211</t>
  </si>
  <si>
    <t xml:space="preserve">TUBO DE CONCRETO PARA REDES COLETORAS DE ÁGUAS PLUVIAIS, DIÂMETRO DE 500 MM, JUNTA RÍGIDA, INSTALADO EM LOCAL COM BAIXO NÍVEL DE INTERFERÊNCIAS - FORNECIMENTO E ASSENTAMENTO. AF_12/2015</t>
  </si>
  <si>
    <t xml:space="preserve">92212</t>
  </si>
  <si>
    <t xml:space="preserve">TUBO DE CONCRETO PARA REDES COLETORAS DE ÁGUAS PLUVIAIS, DIÂMETRO DE 600 MM, JUNTA RÍGIDA, INSTALADO EM LOCAL COM BAIXO NÍVEL DE INTERFERÊNCIAS - FORNECIMENTO E ASSENTAMENTO. AF_12/2015</t>
  </si>
  <si>
    <t xml:space="preserve">92213</t>
  </si>
  <si>
    <t xml:space="preserve">TUBO DE CONCRETO PARA REDES COLETORAS DE ÁGUAS PLUVIAIS, DIÂMETRO DE 700 MM, JUNTA RÍGIDA, INSTALADO EM LOCAL COM BAIXO NÍVEL DE INTERFERÊNCIAS - FORNECIMENTO E ASSENTAMENTO. AF_12/2015</t>
  </si>
  <si>
    <t xml:space="preserve">92214</t>
  </si>
  <si>
    <t xml:space="preserve">TUBO DE CONCRETO PARA REDES COLETORAS DE ÁGUAS PLUVIAIS, DIÂMETRO DE 800 MM, JUNTA RÍGIDA, INSTALADO EM LOCAL COM BAIXO NÍVEL DE INTERFERÊNCIAS - FORNECIMENTO E ASSENTAMENTO. AF_12/2015</t>
  </si>
  <si>
    <t xml:space="preserve">92215</t>
  </si>
  <si>
    <t xml:space="preserve">TUBO DE CONCRETO PARA REDES COLETORAS DE ÁGUAS PLUVIAIS, DIÂMETRO DE 900 MM, JUNTA RÍGIDA, INSTALADO EM LOCAL COM BAIXO NÍVEL DE INTERFERÊNCIAS - FORNECIMENTO E ASSENTAMENTO. AF_12/2015</t>
  </si>
  <si>
    <t xml:space="preserve">92216</t>
  </si>
  <si>
    <t xml:space="preserve">TUBO DE CONCRETO PARA REDES COLETORAS DE ÁGUAS PLUVIAIS, DIÂMETRO DE 1000 MM, JUNTA RÍGIDA, INSTALADO EM LOCAL COM BAIXO NÍVEL DE INTERFERÊNCIAS - FORNECIMENTO E ASSENTAMENTO. AF_12/2015</t>
  </si>
  <si>
    <t xml:space="preserve">92219</t>
  </si>
  <si>
    <t xml:space="preserve">TUBO DE CONCRETO PARA REDES COLETORAS DE ÁGUAS PLUVIAIS, DIÂMETRO DE 400 MM, JUNTA RÍGIDA, INSTALADO EM LOCAL COM ALTO NÍVEL DE INTERFERÊNCIAS - FORNECIMENTO E ASSENTAMENTO. AF_12/2015</t>
  </si>
  <si>
    <t xml:space="preserve">92220</t>
  </si>
  <si>
    <t xml:space="preserve">TUBO DE CONCRETO PARA REDES COLETORAS DE ÁGUAS PLUVIAIS, DIÂMETRO DE 500 MM, JUNTA RÍGIDA, INSTALADO EM LOCAL COM ALTO NÍVEL DE INTERFERÊNCIAS - FORNECIMENTO E ASSENTAMENTO. AF_12/2015</t>
  </si>
  <si>
    <t xml:space="preserve">92221</t>
  </si>
  <si>
    <t xml:space="preserve">TUBO DE CONCRETO PARA REDES COLETORAS DE ÁGUAS PLUVIAIS, DIÂMETRO DE 600 MM, JUNTA RÍGIDA, INSTALADO EM LOCAL COM ALTO NÍVEL DE INTERFERÊNCIAS - FORNECIMENTO E ASSENTAMENTO. AF_12/2015</t>
  </si>
  <si>
    <t xml:space="preserve">92222</t>
  </si>
  <si>
    <t xml:space="preserve">TUBO DE CONCRETO PARA REDES COLETORAS DE ÁGUAS PLUVIAIS, DIÂMETRO DE 700 MM, JUNTA RÍGIDA, INSTALADO EM LOCAL COM ALTO NÍVEL DE INTERFERÊNCIAS - FORNECIMENTO E ASSENTAMENTO. AF_12/2015</t>
  </si>
  <si>
    <t xml:space="preserve">92223</t>
  </si>
  <si>
    <t xml:space="preserve">TUBO DE CONCRETO PARA REDES COLETORAS DE ÁGUAS PLUVIAIS, DIÂMETRO DE 800 MM, JUNTA RÍGIDA, INSTALADO EM LOCAL COM ALTO NÍVEL DE INTERFERÊNCIAS - FORNECIMENTO E ASSENTAMENTO. AF_12/2015</t>
  </si>
  <si>
    <t xml:space="preserve">92224</t>
  </si>
  <si>
    <t xml:space="preserve">TUBO DE CONCRETO PARA REDES COLETORAS DE ÁGUAS PLUVIAIS, DIÂMETRO DE 900 MM, JUNTA RÍGIDA, INSTALADO EM LOCAL COM ALTO NÍVEL DE INTERFERÊNCIAS - FORNECIMENTO E ASSENTAMENTO. AF_12/2015</t>
  </si>
  <si>
    <t xml:space="preserve">92226</t>
  </si>
  <si>
    <t xml:space="preserve">TUBO DE CONCRETO PARA REDES COLETORAS DE ÁGUAS PLUVIAIS, DIÂMETRO DE 1000 MM, JUNTA RÍGIDA, INSTALADO EM LOCAL COM ALTO NÍVEL DE INTERFERÊNCIAS - FORNECIMENTO E ASSENTAMENTO. AF_12/2015</t>
  </si>
  <si>
    <t xml:space="preserve">92808</t>
  </si>
  <si>
    <t xml:space="preserve">ASSENTAMENTO DE TUBO DE CONCRETO PARA REDES COLETORAS DE ÁGUAS PLUVIAIS, DIÂMETRO DE 300 MM, JUNTA RÍGIDA, INSTALADO EM LOCAL COM BAIXO NÍVEL DE INTERFERÊNCIAS (NÃO INCLUI FORNECIMENTO). AF_12/2015</t>
  </si>
  <si>
    <t xml:space="preserve">92809</t>
  </si>
  <si>
    <t xml:space="preserve">ASSENTAMENTO DE TUBO DE CONCRETO PARA REDES COLETORAS DE ÁGUAS PLUVIAIS, DIÂMETRO DE 400 MM, JUNTA RÍGIDA, INSTALADO EM LOCAL COM BAIXO NÍVEL DE INTERFERÊNCIAS (NÃO INCLUI FORNECIMENTO). AF_12/2015</t>
  </si>
  <si>
    <t xml:space="preserve">92810</t>
  </si>
  <si>
    <t xml:space="preserve">ASSENTAMENTO DE TUBO DE CONCRETO PARA REDES COLETORAS DE ÁGUAS PLUVIAIS, DIÂMETRO DE 500 MM, JUNTA RÍGIDA, INSTALADO EM LOCAL COM BAIXO NÍVEL DE INTERFERÊNCIAS (NÃO INCLUI FORNECIMENTO). AF_12/2015</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</si>
  <si>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</si>
  <si>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</si>
  <si>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</si>
  <si>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</si>
  <si>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92813</t>
  </si>
  <si>
    <t xml:space="preserve">ASSENTAMENTO DE TUBO DE CONCRETO PARA REDES COLETORAS DE ÁGUAS PLUVIAIS, DIÂMETRO DE 800 MM, JUNTA RÍGIDA, INSTALADO EM LOCAL COM BAIXO NÍVEL DE INTERFERÊNCIAS (NÃO INCLUI FORNECIMENTO). AF_12/2015</t>
  </si>
  <si>
    <t xml:space="preserve">92814</t>
  </si>
  <si>
    <t xml:space="preserve">ASSENTAMENTO DE TUBO DE CONCRETO PARA REDES COLETORAS DE ÁGUAS PLUVIAIS, DIÂMETRO DE 900 MM, JUNTA RÍGIDA, INSTALADO EM LOCAL COM BAIXO NÍVEL DE INTERFERÊNCIAS (NÃO INCLUI FORNECIMENTO). AF_12/2015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</si>
  <si>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</si>
  <si>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</si>
  <si>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92816</t>
  </si>
  <si>
    <t xml:space="preserve">TUBO DE CONCRETO PARA REDES COLETORAS DE ÁGUAS PLUVIAIS, DIÂMETRO DE 1200 MM, JUNTA RÍGIDA, INSTALADO EM LOCAL COM BAIXO NÍVEL DE INTERFERÊNCIAS - FORNECIMENTO E ASSENTAMENTO. AF_12/2015</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</si>
  <si>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</si>
  <si>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</si>
  <si>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92818</t>
  </si>
  <si>
    <t xml:space="preserve">TUBO DE CONCRETO PARA REDES COLETORAS DE ÁGUAS PLUVIAIS, DIÂMETRO DE 1500 MM, JUNTA RÍGIDA, INSTALADO EM LOCAL COM BAIXO NÍVEL DE INTERFERÊNCIAS - FORNECIMENTO E ASSENTAMENTO. AF_12/2015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</si>
  <si>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</si>
  <si>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</si>
  <si>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92820</t>
  </si>
  <si>
    <t xml:space="preserve">ASSENTAMENTO DE TUBO DE CONCRETO PARA REDES COLETORAS DE ÁGUAS PLUVIAIS, DIÂMETRO DE 300 MM, JUNTA RÍGIDA, INSTALADO EM LOCAL COM ALTO NÍVEL DE INTERFERÊNCIAS (NÃO INCLUI FORNECIMENTO). AF_12/2015</t>
  </si>
  <si>
    <t xml:space="preserve">92821</t>
  </si>
  <si>
    <t xml:space="preserve">ASSENTAMENTO DE TUBO DE CONCRETO PARA REDES COLETORAS DE ÁGUAS PLUVIAIS, DIÂMETRO DE 400 MM, JUNTA RÍGIDA, INSTALADO EM LOCAL COM ALTO NÍVEL DE INTERFERÊNCIAS (NÃO INCLUI FORNECIMENTO). AF_12/2015</t>
  </si>
  <si>
    <t xml:space="preserve">92822</t>
  </si>
  <si>
    <t xml:space="preserve">ASSENTAMENTO DE TUBO DE CONCRETO PARA REDES COLETORAS DE ÁGUAS PLUVIAIS, DIÂMETRO DE 500 MM, JUNTA RÍGIDA, INSTALADO EM LOCAL COM ALTO NÍVEL DE INTERFERÊNCIAS (NÃO INCLUI FORNECIMENTO). AF_12/2015</t>
  </si>
  <si>
    <t xml:space="preserve">92824</t>
  </si>
  <si>
    <t xml:space="preserve">ASSENTAMENTO DE TUBO DE CONCRETO PARA REDES COLETORAS DE ÁGUAS PLUVIAIS, DIÂMETRO DE 600 MM, JUNTA RÍGIDA, INSTALADO EM LOCAL COM ALTO NÍVEL DE INTERFERÊNCIAS (NÃO INCLUI FORNECIMENTO). AF_12/2015</t>
  </si>
  <si>
    <t xml:space="preserve">92825</t>
  </si>
  <si>
    <t xml:space="preserve">ASSENTAMENTO DE TUBO DE CONCRETO PARA REDES COLETORAS DE ÁGUAS PLUVIAIS, DIÂMETRO DE 700 MM, JUNTA RÍGIDA, INSTALADO EM LOCAL COM ALTO NÍVEL DE INTERFERÊNCIAS (NÃO INCLUI FORNECIMENTO). AF_12/2015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</si>
  <si>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</si>
  <si>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</si>
  <si>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92827</t>
  </si>
  <si>
    <t xml:space="preserve">ASSENTAMENTO DE TUBO DE CONCRETO PARA REDES COLETORAS DE ÁGUAS PLUVIAIS, DIÂMETRO DE 900 MM, JUNTA RÍGIDA, INSTALADO EM LOCAL COM ALTO NÍVEL DE INTERFERÊNCIAS (NÃO INCLUI FORNECIMENTO). AF_12/2015</t>
  </si>
  <si>
    <t xml:space="preserve">92828</t>
  </si>
  <si>
    <t xml:space="preserve">ASSENTAMENTO DE TUBO DE CONCRETO PARA REDES COLETORAS DE ÁGUAS PLUVIAIS, DIÂMETRO DE 1000 MM, JUNTA RÍGIDA, INSTALADO EM LOCAL COM ALTO NÍVEL DE INTERFERÊNCIAS (NÃO INCLUI FORNECIMENTO). AF_12/2015</t>
  </si>
  <si>
    <t xml:space="preserve">92829</t>
  </si>
  <si>
    <t xml:space="preserve">TUBO DE CONCRETO PARA REDES COLETORAS DE ÁGUAS PLUVIAIS, DIÂMETRO DE 1200 MM, JUNTA RÍGIDA, INSTALADO EM LOCAL COM ALTO NÍVEL DE INTERFERÊNCIAS - FORNECIMENTO E ASSENTAMENTO. AF_12/2015</t>
  </si>
  <si>
    <t xml:space="preserve">92830</t>
  </si>
  <si>
    <t xml:space="preserve">ASSENTAMENTO DE TUBO DE CONCRETO PARA REDES COLETORAS DE ÁGUAS PLUVIAIS, DIÂMETRO DE 1200 MM, JUNTA RÍGIDA, INSTALADO EM LOCAL COM ALTO NÍVEL DE INTERFERÊNCIAS (NÃO INCLUI FORNECIMENTO). AF_12/2015</t>
  </si>
  <si>
    <t xml:space="preserve">92831</t>
  </si>
  <si>
    <t xml:space="preserve">TUBO DE CONCRETO PARA REDES COLETORAS DE ÁGUAS PLUVIAIS, DIÂMETRO DE 1500 MM, JUNTA RÍGIDA, INSTALADO EM LOCAL COM ALTO NÍVEL DE INTERFERÊNCIAS - FORNECIMENTO E ASSENTAMENTO. AF_12/2015</t>
  </si>
  <si>
    <t xml:space="preserve">92832</t>
  </si>
  <si>
    <t xml:space="preserve">ASSENTAMENTO DE TUBO DE CONCRETO PARA REDES COLETORAS DE ÁGUAS PLUVIAIS, DIÂMETRO DE 1500 MM, JUNTA RÍGIDA, INSTALADO EM LOCAL COM ALTO NÍVEL DE INTERFERÊNCIAS (NÃO INCLUI FORNECIMENTO). AF_12/2015</t>
  </si>
  <si>
    <t xml:space="preserve">95565</t>
  </si>
  <si>
    <t xml:space="preserve">TUBO DE CONCRETO PARA REDES COLETORAS DE ÁGUAS PLUVIAIS, DIÂMETRO DE 300MM, JUNTA RÍGIDA, INSTALADO EM LOCAL COM BAIXO NÍVEL DE INTERFERÊNCIAS - FORNECIMENTO E ASSENTAMENTO. AF_12/2015</t>
  </si>
  <si>
    <t xml:space="preserve">95566</t>
  </si>
  <si>
    <t xml:space="preserve">TUBO DE CONCRETO PARA REDES COLETORAS DE ÁGUAS PLUVIAIS, DIÂMETRO DE 300MM, JUNTA RÍGIDA, INSTALADO EM LOCAL COM ALTO NÍVEL DE INTERFERÊNCIAS - FORNECIMENTO E ASSENTAMENTO. AF_12/2015</t>
  </si>
  <si>
    <t xml:space="preserve">95567</t>
  </si>
  <si>
    <t xml:space="preserve">TUBO DE CONCRETO (SIMPLES) PARA REDES COLETORAS DE ÁGUAS PLUVIAIS, DIÂMETRO DE 300 MM, JUNTA RÍGIDA, INSTALADO EM LOCAL COM BAIXO NÍVEL DE INTERFERÊNCIAS - FORNECIMENTO E ASSENTAMENTO. AF_12/2015</t>
  </si>
  <si>
    <t xml:space="preserve">95568</t>
  </si>
  <si>
    <t xml:space="preserve">TUBO DE CONCRETO (SIMPLES) PARA REDES COLETORAS DE ÁGUAS PLUVIAIS, DIÂMETRO DE 400 MM, JUNTA RÍGIDA, INSTALADO EM LOCAL COM BAIXO NÍVEL DE INTERFERÊNCIAS - FORNECIMENTO E ASSENTAMENTO. AF_12/2015</t>
  </si>
  <si>
    <t xml:space="preserve">95569</t>
  </si>
  <si>
    <t xml:space="preserve">TUBO DE CONCRETO (SIMPLES) PARA REDES COLETORAS DE ÁGUAS PLUVIAIS, DIÂMETRO DE 500 MM, JUNTA RÍGIDA, INSTALADO EM LOCAL COM BAIXO NÍVEL DE INTERFERÊNCIAS - FORNECIMENTO E ASSENTAMENTO. AF_12/2015</t>
  </si>
  <si>
    <t xml:space="preserve">95570</t>
  </si>
  <si>
    <t xml:space="preserve">TUBO DE CONCRETO (SIMPLES) PARA REDES COLETORAS DE ÁGUAS PLUVIAIS, DIÂMETRO DE 300 MM, JUNTA RÍGIDA, INSTALADO EM LOCAL COM ALTO NÍVEL DE INTERFERÊNCIAS - FORNECIMENTO E ASSENTAMENTO. AF_12/2015</t>
  </si>
  <si>
    <t xml:space="preserve">95571</t>
  </si>
  <si>
    <t xml:space="preserve">TUBO DE CONCRETO (SIMPLES) PARA REDES COLETORAS DE ÁGUAS PLUVIAIS, DIÂMETRO DE 400 MM, JUNTA RÍGIDA, INSTALADO EM LOCAL COM ALTO NÍVEL DE INTERFERÊNCIAS - FORNECIMENTO E ASSENTAMENTO. AF_12/2015</t>
  </si>
  <si>
    <t xml:space="preserve">95572</t>
  </si>
  <si>
    <t xml:space="preserve">TUBO DE CONCRETO (SIMPLES) PARA REDES COLETORAS DE ÁGUAS PLUVIAIS, DIÂMETRO DE 500 MM, JUNTA RÍGIDA, INSTALADO EM LOCAL COM ALTO NÍVEL DE INTERFERÊNCIAS - FORNECIMENTO E ASSENTAMENTO. AF_12/2015</t>
  </si>
  <si>
    <t xml:space="preserve">73606</t>
  </si>
  <si>
    <t xml:space="preserve">ASSENTAMENTO DE TAMPAO DE FERRO FUNDIDO 900 MM</t>
  </si>
  <si>
    <t xml:space="preserve">73607</t>
  </si>
  <si>
    <t xml:space="preserve">ASSENTAMENTO DE TAMPAO DE FERRO FUNDIDO 600 MM</t>
  </si>
  <si>
    <t xml:space="preserve">83623</t>
  </si>
  <si>
    <t xml:space="preserve">GRELHA DE FERRO FUNDIDO PARA CANALETA LARG = 30CM, FORNECIMENTO E ASSENTAMENTO</t>
  </si>
  <si>
    <t xml:space="preserve">83624</t>
  </si>
  <si>
    <t xml:space="preserve">GRELHA DE FERRO FUNDIDO PARA CANALETA LARG = 20CM, FORNECIMENTO E ASSENTAMENTO</t>
  </si>
  <si>
    <t xml:space="preserve">83626</t>
  </si>
  <si>
    <t xml:space="preserve">GRELHA DE FERRO FUNDIDO PARA CANALETA LARG = 15CM, FORNECIMENTO E ASSENTAMENTO</t>
  </si>
  <si>
    <t xml:space="preserve">83627</t>
  </si>
  <si>
    <t xml:space="preserve">TAMPAO FOFO ARTICULADO, CLASSE B125 CARGA MAX 12,5 T, REDONDO TAMPA 600 MM, REDE PLUVIAL/ESGOTO, P = CHAMINE CX AREIA / POCO VISITA ASSENTADO COM ARG CIM/AREIA 1:4, FORNECIMENTO E ASSENTAMENTO</t>
  </si>
  <si>
    <t xml:space="preserve">83724</t>
  </si>
  <si>
    <t xml:space="preserve">ASSENTAMENTO DE PECAS, CONEXOES, APARELHOS E ACESSORIOS DE FERRO FUNDIDO DUCTIL, JUNTA ELASTICA, MECANICA OU FLANGEADA, COM DIAMETROS DE 50 A 300 MM.</t>
  </si>
  <si>
    <t xml:space="preserve">83725</t>
  </si>
  <si>
    <t xml:space="preserve">ASSENTAMENTO DE PECAS, CONEXOES, APARELHOS E ACESSORIOS DE FERRO FUNDIDO DUCTIL, JUNTA ELASTICA, MECANICA OU FLANGEADA, COM DIAMETROS DE 350 A 600 MM.</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</si>
  <si>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</si>
  <si>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</si>
  <si>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</si>
  <si>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</si>
  <si>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97128</t>
  </si>
  <si>
    <t xml:space="preserve">ASSENTAMENTO DE TUBO DE PVC DEFOFO OU PRFV OU RPVC PARA REDE DE ÁGUA, DN 200 MM, JUNTA ELÁSTICA INTEGRADA, INSTALADO EM LOCAL COM NÍVEL ALTO DE INTERFERÊNCIAS (NÃO INCLUI FORNECIMENTO). AF_11/2017</t>
  </si>
  <si>
    <t xml:space="preserve">97129</t>
  </si>
  <si>
    <t xml:space="preserve">ASSENTAMENTO DE TUBO DE PVC DEFOFO OU PRFV OU RPVC PARA REDE DE ÁGUA, DN 250 MM, JUNTA ELÁSTICA INTEGRADA, INSTALADO EM LOCAL COM NÍVEL ALTO DE INTERFERÊNCIAS (NÃO INCLUI FORNECIMENTO). AF_11/2017</t>
  </si>
  <si>
    <t xml:space="preserve">97130</t>
  </si>
  <si>
    <t xml:space="preserve">ASSENTAMENTO DE TUBO DE PVC DEFOFO OU PRFV OU RPVC PARA REDE DE ÁGUA, DN 300 MM, JUNTA ELÁSTICA INTEGRADA, INSTALADO EM LOCAL COM NÍVEL ALTO DE INTERFERÊNCIAS (NÃO INCLUI FORNECIMENTO). AF_11/2017</t>
  </si>
  <si>
    <t xml:space="preserve">97131</t>
  </si>
  <si>
    <t xml:space="preserve">ASSENTAMENTO DE TUBO DE PVC DEFOFO OU PRFV OU RPVC PARA REDE DE ÁGUA, DN 350 MM, JUNTA ELÁSTICA INTEGRADA, INSTALADO EM LOCAL COM NÍVEL ALTO DE INTERFERÊNCIAS (NÃO INCLUI FORNECIMENTO). AF_11/2017</t>
  </si>
  <si>
    <t xml:space="preserve">97132</t>
  </si>
  <si>
    <t xml:space="preserve">ASSENTAMENTO DE TUBO DE PVC DEFOFO OU PRFV OU RPVC PARA REDE DE ÁGUA, DN 400 MM, JUNTA ELÁSTICA INTEGRADA, INSTALADO EM LOCAL COM NÍVEL ALTO DE INTERFERÊNCIAS (NÃO INCLUI FORNECIMENTO). AF_11/2017</t>
  </si>
  <si>
    <t xml:space="preserve">97133</t>
  </si>
  <si>
    <t xml:space="preserve">ASSENTAMENTO DE TUBO DE PVC DEFOFO OU PRFV OU RPVC PARA REDE DE ÁGUA, DN 500 MM, JUNTA ELÁSTICA INTEGRADA, INSTALADO EM LOCAL COM NÍVEL ALTO DE INTERFERÊNCIAS (NÃO INCLUI FORNECIMENTO). AF_11/2017</t>
  </si>
  <si>
    <t xml:space="preserve">97134</t>
  </si>
  <si>
    <t xml:space="preserve">ASSENTAMENTO DE TUBO DE PVC DEFOFO OU PRFV OU RPVC PARA REDE DE ÁGUA, DN 150 MM, JUNTA ELÁSTICA INTEGRADA, INSTALADO EM LOCAL COM NÍVEL BAIXO DE INTERFERÊNCIAS (NÃO INCLUI FORNECIMENTO). AF_11/2017</t>
  </si>
  <si>
    <t xml:space="preserve">97135</t>
  </si>
  <si>
    <t xml:space="preserve">ASSENTAMENTO DE TUBO DE PVC DEFOFO OU PRFV OU RPVC PARA REDE DE ÁGUA, DN 200 MM, JUNTA ELÁSTICA INTEGRADA, INSTALADO EM LOCAL COM NÍVEL BAIXO DE INTERFERÊNCIAS (NÃO INCLUI FORNECIMENTO). AF_11/2017</t>
  </si>
  <si>
    <t xml:space="preserve">97136</t>
  </si>
  <si>
    <t xml:space="preserve">ASSENTAMENTO DE TUBO DE PVC DEFOFO OU PRFV OU RPVC PARA REDE DE ÁGUA, DN 250 MM, JUNTA ELÁSTICA INTEGRADA, INSTALADO EM LOCAL COM NÍVEL BAIXO DE INTERFERÊNCIAS (NÃO INCLUI FORNECIMENTO). AF_11/2017</t>
  </si>
  <si>
    <t xml:space="preserve">97137</t>
  </si>
  <si>
    <t xml:space="preserve">ASSENTAMENTO DE TUBO DE PVC DEFOFO OU PRFV OU RPVC PARA REDE DE ÁGUA, DN 300 MM, JUNTA ELÁSTICA INTEGRADA, INSTALADO EM LOCAL COM NÍVEL BAIXO DE INTERFERÊNCIAS (NÃO INCLUI FORNECIMENTO). AF_11/2017</t>
  </si>
  <si>
    <t xml:space="preserve">97138</t>
  </si>
  <si>
    <t xml:space="preserve">ASSENTAMENTO DE TUBO DE PVC DEFOFO OU PRFV OU RPVC PARA REDE DE ÁGUA, DN 350 MM, JUNTA ELÁSTICA INTEGRADA, INSTALADO EM LOCAL COM NÍVEL BAIXO DE INTERFERÊNCIAS (NÃO INCLUI FORNECIMENTO). AF_11/2017</t>
  </si>
  <si>
    <t xml:space="preserve">97139</t>
  </si>
  <si>
    <t xml:space="preserve">ASSENTAMENTO DE TUBO DE PVC DEFOFO OU PRFV OU RPVC PARA REDE DE ÁGUA, DN 400 MM, JUNTA ELÁSTICA INTEGRADA, INSTALADO EM LOCAL COM NÍVEL BAIXO DE INTERFERÊNCIAS (NÃO INCLUI FORNECIMENTO). AF_11/2017</t>
  </si>
  <si>
    <t xml:space="preserve">97140</t>
  </si>
  <si>
    <t xml:space="preserve">ASSENTAMENTO DE TUBO DE PVC DEFOFO OU PRFV OU RPVC PARA REDE DE ÁGUA, DN 500 MM, JUNTA ELÁSTICA INTEGRADA, INSTALADO EM LOCAL COM NÍVEL BAIXO DE INTERFERÊNCIAS (NÃO INCLUI FORNECIMENTO). AF_11/2017</t>
  </si>
  <si>
    <t xml:space="preserve">83520</t>
  </si>
  <si>
    <t xml:space="preserve">TE PVC PARA COLETOR ESGOTO, EB644, D=100MM, COM JUNTA ELASTICA.</t>
  </si>
  <si>
    <t xml:space="preserve">83531</t>
  </si>
  <si>
    <t xml:space="preserve">CURVA PARA REDE COLETOR ESGOTO, EB 644, 90GR, DN=200MM, COM JUNTA ELASTICA</t>
  </si>
  <si>
    <t xml:space="preserve">83535</t>
  </si>
  <si>
    <t xml:space="preserve">CURVA PVC PARA REDE COLETOR ESGOTO, EB-644, 45 GR, 200 MM, COM JUNTA ELASTICA.</t>
  </si>
  <si>
    <t xml:space="preserve">92235</t>
  </si>
  <si>
    <t xml:space="preserve">FECHAMENTO DE CONSTRUÇÃO TEMPORÁRIA EM CHAPA DE MADEIRA COMPENSADA E=10MM, COM REAPROVEITAMENTO DE 2X.</t>
  </si>
  <si>
    <t xml:space="preserve">93206</t>
  </si>
  <si>
    <t xml:space="preserve">EXECUÇÃO DE ESCRITÓRIO EM CANTEIRO DE OBRA EM ALVENARIA, NÃO INCLUSO MOBILIÁRIO E EQUIPAMENTOS. AF_02/2016</t>
  </si>
  <si>
    <t xml:space="preserve">93207</t>
  </si>
  <si>
    <t xml:space="preserve">EXECUÇÃO DE ESCRITÓRIO EM CANTEIRO DE OBRA EM CHAPA DE MADEIRA COMPENSADA, NÃO INCLUSO MOBILIÁRIO E EQUIPAMENTOS. AF_02/2016</t>
  </si>
  <si>
    <t xml:space="preserve">93208</t>
  </si>
  <si>
    <t xml:space="preserve">EXECUÇÃO DE ALMOXARIFADO EM CANTEIRO DE OBRA EM CHAPA DE MADEIRA COMPENSADA, INCLUSO PRATELEIRAS. AF_02/2016</t>
  </si>
  <si>
    <t xml:space="preserve">93209</t>
  </si>
  <si>
    <t xml:space="preserve">EXECUÇÃO DE ALMOXARIFADO EM CANTEIRO DE OBRA EM ALVENARIA, INCLUSO PRATELEIRAS. AF_02/2016</t>
  </si>
  <si>
    <t xml:space="preserve">93210</t>
  </si>
  <si>
    <t xml:space="preserve">EXECUÇÃO DE REFEITÓRIO EM CANTEIRO DE OBRA EM CHAPA DE MADEIRA COMPENSADA, NÃO INCLUSO MOBILIÁRIO E EQUIPAMENTOS. AF_02/2016</t>
  </si>
  <si>
    <t xml:space="preserve">93211</t>
  </si>
  <si>
    <t xml:space="preserve">EXECUÇÃO DE REFEITÓRIO EM CANTEIRO DE OBRA EM ALVENARIA, NÃO INCLUSO MOBILIÁRIO E EQUIPAMENTOS. AF_02/2016</t>
  </si>
  <si>
    <t xml:space="preserve">93212</t>
  </si>
  <si>
    <t xml:space="preserve">EXECUÇÃO DE SANITÁRIO E VESTIÁRIO EM CANTEIRO DE OBRA EM CHAPA DE MADEIRA COMPENSADA, NÃO INCLUSO MOBILIÁRIO. AF_02/2016</t>
  </si>
  <si>
    <t xml:space="preserve">93213</t>
  </si>
  <si>
    <t xml:space="preserve">EXECUÇÃO DE SANITÁRIO E VESTIÁRIO EM CANTEIRO DE OBRA EM ALVENARIA, NÃO INCLUSO MOBILIÁRIO. AF_02/2016</t>
  </si>
  <si>
    <t xml:space="preserve">93214</t>
  </si>
  <si>
    <t xml:space="preserve">EXECUÇÃO DE RESERVATÓRIO ELEVADO DE ÁGUA (1000 LITROS) EM CANTEIRO DE OBRA, APOIADO EM ESTRUTURA DE MADEIRA. AF_02/2016</t>
  </si>
  <si>
    <t xml:space="preserve">93243</t>
  </si>
  <si>
    <t xml:space="preserve">EXECUÇÃO DE RESERVATÓRIO ELEVADO DE ÁGUA (2000 LITROS) EM CANTEIRO DE OBRA, APOIADO EM ESTRUTURA DE MADEIRA. AF_02/2016</t>
  </si>
  <si>
    <t xml:space="preserve">93582</t>
  </si>
  <si>
    <t xml:space="preserve">EXECUÇÃO DE CENTRAL DE ARMADURA EM CANTEIRO DE OBRA, NÃO INCLUSO MOBILIÁRIO E EQUIPAMENTOS. AF_04/2016</t>
  </si>
  <si>
    <t xml:space="preserve">93583</t>
  </si>
  <si>
    <t xml:space="preserve">EXECUÇÃO DE CENTRAL DE FÔRMAS, PRODUÇÃO DE ARGAMASSA OU CONCRETO EM CANTEIRO DE OBRA, NÃO INCLUSO MOBILIÁRIO E EQUIPAMENTOS. AF_04/2016</t>
  </si>
  <si>
    <t xml:space="preserve">93584</t>
  </si>
  <si>
    <t xml:space="preserve">EXECUÇÃO DE DEPÓSITO EM CANTEIRO DE OBRA EM CHAPA DE MADEIRA COMPENSADA, NÃO INCLUSO MOBILIÁRIO. AF_04/2016</t>
  </si>
  <si>
    <t xml:space="preserve">93585</t>
  </si>
  <si>
    <t xml:space="preserve">EXECUÇÃO DE GUARITA EM CANTEIRO DE OBRA EM CHAPA DE MADEIRA COMPENSADA, NÃO INCLUSO MOBILIÁRIO. AF_04/2016</t>
  </si>
  <si>
    <t xml:space="preserve">98441</t>
  </si>
  <si>
    <t xml:space="preserve">PAREDE DE MADEIRA COMPENSADA PARA CONSTRUÇÃO TEMPORÁRIA EM CHAPA SIMPLES, EXTERNA, COM ÁREA LÍQUIDA MAIOR OU IGUAL A 6 M², SEM VÃO. AF_05/2018</t>
  </si>
  <si>
    <t xml:space="preserve">98442</t>
  </si>
  <si>
    <t xml:space="preserve">PAREDE DE MADEIRA COMPENSADA PARA CONSTRUÇÃO TEMPORÁRIA EM CHAPA SIMPLES, EXTERNA, COM ÁREA LÍQUIDA MENOR QUE 6 M², SEM VÃO. AF_05/2018</t>
  </si>
  <si>
    <t xml:space="preserve">98443</t>
  </si>
  <si>
    <t xml:space="preserve">PAREDE DE MADEIRA COMPENSADA PARA CONSTRUÇÃO TEMPORÁRIA EM CHAPA SIMPLES, INTERNA, COM ÁREA LÍQUIDA MAIOR OU IGUAL A 6 M², SEM VÃO. AF_05/2018</t>
  </si>
  <si>
    <t xml:space="preserve">98444</t>
  </si>
  <si>
    <t xml:space="preserve">PAREDE DE MADEIRA COMPENSADA PARA CONSTRUÇÃO TEMPORÁRIA EM CHAPA SIMPLES, INTERNA, COM ÁREA LÍQUIDA MENOR QUE 6 M², SEM VÃO. AF_05/2018</t>
  </si>
  <si>
    <t xml:space="preserve">98445</t>
  </si>
  <si>
    <t xml:space="preserve">PAREDE DE MADEIRA COMPENSADA PARA CONSTRUÇÃO TEMPORÁRIA EM CHAPA SIMPLES, EXTERNA, COM ÁREA LÍQUIDA MAIOR OU IGUAL A 6 M², COM VÃO. AF_05/2018</t>
  </si>
  <si>
    <t xml:space="preserve">98446</t>
  </si>
  <si>
    <t xml:space="preserve">PAREDE DE MADEIRA COMPENSADA PARA CONSTRUÇÃO TEMPORÁRIA EM CHAPA SIMPLES, EXTERNA, COM ÁREA LÍQUIDA MENOR QUE 6 M², COM VÃO. AF_05/2018</t>
  </si>
  <si>
    <t xml:space="preserve">98447</t>
  </si>
  <si>
    <t xml:space="preserve">PAREDE DE MADEIRA COMPENSADA PARA CONSTRUÇÃO TEMPORÁRIA EM CHAPA SIMPLES, INTERNA, COM ÁREA LÍQUIDA MAIOR OU IGUAL A 6 M², COM VÃO. AF_05/2018</t>
  </si>
  <si>
    <t xml:space="preserve">98448</t>
  </si>
  <si>
    <t xml:space="preserve">PAREDE DE MADEIRA COMPENSADA PARA CONSTRUÇÃO TEMPORÁRIA EM CHAPA SIMPLES, INTERNA, COM ÁREA LÍQUIDA MENOR QUE 6 M², COM VÃO. AF_05/2018</t>
  </si>
  <si>
    <t xml:space="preserve">98449</t>
  </si>
  <si>
    <t xml:space="preserve">PAREDE DE MADEIRA COMPENSADA PARA CONSTRUÇÃO TEMPORÁRIA EM CHAPA DUPLA, EXTERNA, COM ÁREA LÍQUIDA MAIOR OU IGUAL A 6 M², SEM VÃO. AF_05/2018</t>
  </si>
  <si>
    <t xml:space="preserve">98450</t>
  </si>
  <si>
    <t xml:space="preserve">PAREDE DE MADEIRA COMPENSADA PARA CONSTRUÇÃO TEMPORÁRIA EM CHAPA DUPLA, EXTERNA, COM ÁREA LÍQUIDA MENOR QUE 6 M², SEM VÃO. AF_05/2018</t>
  </si>
  <si>
    <t xml:space="preserve">98451</t>
  </si>
  <si>
    <t xml:space="preserve">PAREDE DE MADEIRA COMPENSADA PARA CONSTRUÇÃO TEMPORÁRIA EM CHAPA DUPLA, INTERNA, COM ÁREA LÍQUIDA MAIOR OU IGUAL A 6 M², SEM VÃO. AF_05/2018</t>
  </si>
  <si>
    <t xml:space="preserve">98452</t>
  </si>
  <si>
    <t xml:space="preserve">PAREDE DE MADEIRA COMPENSADA PARA CONSTRUÇÃO TEMPORÁRIA EM CHAPA DUPLA, INTERNA, COM ÁREA LÍQUIDA MENOR QUE 6 M², SEM VÃO. AF_05/2018</t>
  </si>
  <si>
    <t xml:space="preserve">98453</t>
  </si>
  <si>
    <t xml:space="preserve">PAREDE DE MADEIRA COMPENSADA PARA CONSTRUÇÃO TEMPORÁRIA EM CHAPA DUPLA, EXTERNA, COM ÁREA LÍQUIDA MAIOR OU IGUAL A QUE 6 M², COM VÃO. AF_05/2018</t>
  </si>
  <si>
    <t xml:space="preserve">98454</t>
  </si>
  <si>
    <t xml:space="preserve">PAREDE DE MADEIRA COMPENSADA PARA CONSTRUÇÃO TEMPORÁRIA EM CHAPA DUPLA, EXTERNA, COM ÁREA LÍQUIDA MENOR QUE 6 M², COM VÃO. AF_05/2018</t>
  </si>
  <si>
    <t xml:space="preserve">98455</t>
  </si>
  <si>
    <t xml:space="preserve">PAREDE DE MADEIRA COMPENSADA PARA CONSTRUÇÃO TEMPORÁRIA EM CHAPA DUPLA, INTERNA, COM ÁREA LÍQUIDA MAIOR OU IGUAL A 6 M², COM VÃO. AF_05/2018</t>
  </si>
  <si>
    <t xml:space="preserve">98456</t>
  </si>
  <si>
    <t xml:space="preserve">PAREDE DE MADEIRA COMPENSADA PARA CONSTRUÇÃO TEMPORÁRIA EM CHAPA DUPLA, INTERNA, COM ÁREA LÍQUIDA MENOR QUE 6 M², COM VÃO. AF_05/2018</t>
  </si>
  <si>
    <t xml:space="preserve">98458</t>
  </si>
  <si>
    <t xml:space="preserve">TAPUME COM COMPENSADO DE MADEIRA. AF_05/2018</t>
  </si>
  <si>
    <t xml:space="preserve">98459</t>
  </si>
  <si>
    <t xml:space="preserve">TAPUME COM TELHA METÁLICA. AF_05/2018</t>
  </si>
  <si>
    <t xml:space="preserve">98460</t>
  </si>
  <si>
    <t xml:space="preserve">PISO PARA CONSTRUÇÃO TEMPORÁRIA EM MADEIRA, SEM REAPROVEITAMENTO. AF_05/2018</t>
  </si>
  <si>
    <t xml:space="preserve">98461</t>
  </si>
  <si>
    <t xml:space="preserve">ESTRUTURA DE MADEIRA PROVISÓRIA PARA SUPORTE DE CAIXA DÁGUA ELEVADA DE 1000 LITROS. AF_05/2018</t>
  </si>
  <si>
    <t xml:space="preserve">98462</t>
  </si>
  <si>
    <t xml:space="preserve">ESTRUTURA DE MADEIRA PROVISÓRIA PARA SUPORTE DE CAIXA DÁGUA ELEVADA DE 3000 LITROS. AF_05/2018</t>
  </si>
  <si>
    <t xml:space="preserve">74209/1</t>
  </si>
  <si>
    <t xml:space="preserve">5631</t>
  </si>
  <si>
    <t xml:space="preserve">ESCAVADEIRA HIDRÁULICA SOBRE ESTEIRAS, CAÇAMBA 0,80 M3, PESO OPERACIONAL 17 T, POTENCIA BRUTA 111 HP - CHP DIURNO. AF_06/2014</t>
  </si>
  <si>
    <t xml:space="preserve">CHP</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</si>
  <si>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</si>
  <si>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</si>
  <si>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</si>
  <si>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</si>
  <si>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5684</t>
  </si>
  <si>
    <t xml:space="preserve">ROLO COMPACTADOR VIBRATÓRIO DE UM CILINDRO AÇO LISO, POTÊNCIA 80 HP, PESO OPERACIONAL MÁXIMO 8,1 T, IMPACTO DINÂMICO 16,15 / 9,5 T, LARGURA DE TRABALHO 1,68 M - CHP DIURNO. AF_06/2014</t>
  </si>
  <si>
    <t xml:space="preserve">5689</t>
  </si>
  <si>
    <t xml:space="preserve">GRADE DE DISCO CONTROLE REMOTO REBOCÁVEL, COM 24 DISCOS 24 X 6 MM COM PNEUS PARA TRANSPORTE - CHP DIURNO. AF_06/2014</t>
  </si>
  <si>
    <t xml:space="preserve">5795</t>
  </si>
  <si>
    <t xml:space="preserve">MARTELETE OU ROMPEDOR PNEUMÁTICO MANUAL, 28 KG, COM SILENCIADOR - CHP DIURNO. AF_07/2016</t>
  </si>
  <si>
    <t xml:space="preserve">5811</t>
  </si>
  <si>
    <t xml:space="preserve">CAMINHÃO BASCULANTE 6 M3, PESO BRUTO TOTAL 16.000 KG, CARGA ÚTIL MÁXIMA 13.071 KG, DISTÂNCIA ENTRE EIXOS 4,80 M, POTÊNCIA 230 CV INCLUSIVE CAÇAMBA METÁLICA - CHP DIURNO. AF_06/2014</t>
  </si>
  <si>
    <t xml:space="preserve">5823</t>
  </si>
  <si>
    <t xml:space="preserve">USINA DE CONCRETO FIXA, CAPACIDADE NOMINAL DE 90 A 120 M3/H, SEM SILO - CHP DIURNO. AF_07/2016</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</si>
  <si>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</si>
  <si>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</si>
  <si>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5835</t>
  </si>
  <si>
    <t xml:space="preserve">VIBROACABADORA DE ASFALTO SOBRE ESTEIRAS, LARGURA DE PAVIMENTAÇÃO 1,90 M A 5,30 M, POTÊNCIA 105 HP CAPACIDADE 450 T/H - CHP DIURNO. AF_11/2014</t>
  </si>
  <si>
    <t xml:space="preserve">5839</t>
  </si>
  <si>
    <t xml:space="preserve">VASSOURA MECÂNICA REBOCÁVEL COM ESCOVA CILÍNDRICA, LARGURA ÚTIL DE VARRIMENTO DE 2,44 M - CHP DIURNO. AF_06/2014</t>
  </si>
  <si>
    <t xml:space="preserve">5843</t>
  </si>
  <si>
    <t xml:space="preserve">TRATOR DE PNEUS, POTÊNCIA 122 CV, TRAÇÃO 4X4, PESO COM LASTRO DE 4.510 KG - CHP DIURNO. AF_06/2014</t>
  </si>
  <si>
    <t xml:space="preserve">5847</t>
  </si>
  <si>
    <t xml:space="preserve">TRATOR DE ESTEIRAS, POTÊNCIA 170 HP, PESO OPERACIONAL 19 T, CAÇAMBA 5,2 M3 - CHP DIURNO. AF_06/2014</t>
  </si>
  <si>
    <t xml:space="preserve">5851</t>
  </si>
  <si>
    <t xml:space="preserve">TRATOR DE ESTEIRAS, POTÊNCIA 150 HP, PESO OPERACIONAL 16,7 T, COM RODA MOTRIZ ELEVADA E LÂMINA 3,18 M3 - CHP DIURNO. AF_06/2014</t>
  </si>
  <si>
    <t xml:space="preserve">5855</t>
  </si>
  <si>
    <t xml:space="preserve">TRATOR DE ESTEIRAS, POTÊNCIA 347 HP, PESO OPERACIONAL 38,5 T, COM LÂMINA 8,70 M3 - CHP DIURNO. AF_06/2014</t>
  </si>
  <si>
    <t xml:space="preserve">5863</t>
  </si>
  <si>
    <t xml:space="preserve">ROLO COMPACTADOR VIBRATÓRIO REBOCÁVEL, CILINDRO DE AÇO LISO, POTÊNCIA DE TRAÇÃO DE 65 CV, PESO 4,7 T, IMPACTO DINÂMICO 18,3 T, LARGURA DE TRABALHO 1,67 M - CHP DIURNO. AF_02/2016</t>
  </si>
  <si>
    <t xml:space="preserve">5867</t>
  </si>
  <si>
    <t xml:space="preserve">ROLO COMPACTADOR VIBRATÓRIO TANDEM AÇO LISO, POTÊNCIA 58 HP, PESO SEM/COM LASTRO 6,5 / 9,4 T, LARGURA DE TRABALHO 1,2 M - CHP DIURNO. AF_06/2014</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</si>
  <si>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</si>
  <si>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</si>
  <si>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5879</t>
  </si>
  <si>
    <t xml:space="preserve">ROLO COMPACTADOR VIBRATÓRIO PÉ DE CARNEIRO, OPERADO POR CONTROLE REMOTO, POTÊNCIA 12,5 KW, PESO OPERACIONAL 1,675 T, LARGURA DE TRABALHO 0,85 M - CHP DIURNO. AF_02/2016</t>
  </si>
  <si>
    <t xml:space="preserve">5882</t>
  </si>
  <si>
    <t xml:space="preserve">USINA DE LAMA ASFÁLTICA, PROD 30 A 50 T/H, SILO DE AGREGADO 7 M3, RESERVATÓRIOS PARA EMULSÃO E ÁGUA DE 2,3 M3 CADA, MISTURADOR TIPO PUG MILL A SER MONTADO SOBRE CAMINHÃO - CHP DIURNO. AF_10/2014</t>
  </si>
  <si>
    <t xml:space="preserve">5890</t>
  </si>
  <si>
    <t xml:space="preserve">CAMINHÃO TOCO, PESO BRUTO TOTAL 14.300 KG, CARGA ÚTIL MÁXIMA 9590 KG, DISTÂNCIA ENTRE EIXOS 4,76 M, POTÊNCIA 185 CV (NÃO INCLUI CARROCERIA) - CHP DIURNO. AF_06/2014</t>
  </si>
  <si>
    <t xml:space="preserve">5894</t>
  </si>
  <si>
    <t xml:space="preserve">CAMINHÃO TOCO, PESO BRUTO TOTAL 16.000 KG, CARGA ÚTIL MÁXIMA DE 10.685 KG, DISTÂNCIA ENTRE EIXOS 4,80 M, POTÊNCIA 189 CV EXCLUSIVE CARROCERIA - CHP DIURNO. AF_06/2014</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</si>
  <si>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</si>
  <si>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</si>
  <si>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5909</t>
  </si>
  <si>
    <t xml:space="preserve">ESPARGIDOR DE ASFALTO PRESSURIZADO COM TANQUE DE 2500 L, REBOCÁVEL COM MOTOR A GASOLINA POTÊNCIA 3,4 HP - CHP DIURNO. AF_07/2014</t>
  </si>
  <si>
    <t xml:space="preserve">5921</t>
  </si>
  <si>
    <t xml:space="preserve">GRADE DE DISCO REBOCÁVEL COM 20 DISCOS 24" X 6 MM COM PNEUS PARA TRANSPORTE - CHP DIURNO. AF_06/2014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</si>
  <si>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</si>
  <si>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</si>
  <si>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5932</t>
  </si>
  <si>
    <t xml:space="preserve">MOTONIVELADORA POTÊNCIA BÁSICA LÍQUIDA (PRIMEIRA MARCHA) 125 HP, PESO BRUTO 13032 KG, LARGURA DA LÂMINA DE 3,7 M - CHP DIURNO. AF_06/2014</t>
  </si>
  <si>
    <t xml:space="preserve">5940</t>
  </si>
  <si>
    <t xml:space="preserve">PÁ CARREGADEIRA SOBRE RODAS, POTÊNCIA LÍQUIDA 128 HP, CAPACIDADE DA CAÇAMBA 1,7 A 2,8 M3, PESO OPERACIONAL 11632 KG - CHP DIURNO. AF_06/2014</t>
  </si>
  <si>
    <t xml:space="preserve">5944</t>
  </si>
  <si>
    <t xml:space="preserve">PÁ CARREGADEIRA SOBRE RODAS, POTÊNCIA 197 HP, CAPACIDADE DA CAÇAMBA 2,5 A 3,5 M3, PESO OPERACIONAL 18338 KG - CHP DIURNO. AF_06/2014</t>
  </si>
  <si>
    <t xml:space="preserve">5953</t>
  </si>
  <si>
    <t xml:space="preserve">COMPRESSOR DE AR REBOCÁVEL, VAZÃO 189 PCM, PRESSÃO EFETIVA DE TRABALHO 102 PSI, MOTOR DIESEL, POTÊNCIA 63 CV - CHP DIURNO. AF_06/2015</t>
  </si>
  <si>
    <t xml:space="preserve">6259</t>
  </si>
  <si>
    <t xml:space="preserve">CAMINHÃO PIPA 6.000 L, PESO BRUTO TOTAL 13.000 KG, DISTÂNCIA ENTRE EIXOS 4,80 M, POTÊNCIA 189 CV INCLUSIVE TANQUE DE AÇO PARA TRANSPORTE DE ÁGUA, CAPACIDADE 6 M3 - CHP DIURNO. AF_06/2014</t>
  </si>
  <si>
    <t xml:space="preserve">6879</t>
  </si>
  <si>
    <t xml:space="preserve">ROLO COMPACTADOR DE PNEUS ESTÁTICO, PRESSÃO VARIÁVEL, POTÊNCIA 111 HP, PESO SEM/COM LASTRO 9,5 / 26 T, LARGURA DE TRABALHO 1,90 M - CHP DIURNO. AF_07/2014</t>
  </si>
  <si>
    <t xml:space="preserve">7030</t>
  </si>
  <si>
    <t xml:space="preserve">TANQUE DE ASFALTO ESTACIONÁRIO COM SERPENTINA, CAPACIDADE 30.000 L - CHP DIURNO. AF_06/2014</t>
  </si>
  <si>
    <t xml:space="preserve">7042</t>
  </si>
  <si>
    <t xml:space="preserve">MOTOBOMBA TRASH (PARA ÁGUA SUJA) AUTO ESCORVANTE, MOTOR GASOLINA DE 6,41 HP, DIÂMETROS DE SUCÇÃO X RECALQUE: 3" X 3", HM/Q = 10 MCA / 60 M3/H A 23 MCA / 0 M3/H - CHP DIURNO. AF_10/2014</t>
  </si>
  <si>
    <t xml:space="preserve">7049</t>
  </si>
  <si>
    <t xml:space="preserve">ROLO COMPACTADOR PE DE CARNEIRO VIBRATORIO, POTENCIA 125 HP, PESO OPERACIONAL SEM/COM LASTRO 11,95 / 13,30 T, IMPACTO DINAMICO 38,5 / 22,5 T, LARGURA DE TRABALHO 2,15 M - CHP DIURNO. AF_06/2014</t>
  </si>
  <si>
    <t xml:space="preserve">67826</t>
  </si>
  <si>
    <t xml:space="preserve">CAMINHÃO BASCULANTE 6 M3 TOCO, PESO BRUTO TOTAL 16.000 KG, CARGA ÚTIL MÁXIMA 11.130 KG, DISTÂNCIA ENTRE EIXOS 5,36 M, POTÊNCIA 185 CV, INCLUSIVE CAÇAMBA METÁLICA - CHP DIURNO. AF_06/2014</t>
  </si>
  <si>
    <t xml:space="preserve">73417</t>
  </si>
  <si>
    <t xml:space="preserve">GRUPO GERADOR ESTACIONÁRIO, MOTOR DIESEL POTÊNCIA 170 KVA - CHP DIURNO. AF_02/2016</t>
  </si>
  <si>
    <t xml:space="preserve">73436</t>
  </si>
  <si>
    <t xml:space="preserve">ROLO COMPACTADOR VIBRATÓRIO PÉ DE CARNEIRO PARA SOLOS, POTÊNCIA 80 HP, PESO OPERACIONAL SEM/COM LASTRO 7,4 / 8,8 T, LARGURA DE TRABALHO 1,68 M - CHP DIURNO. AF_02/2016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</si>
  <si>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</si>
  <si>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</si>
  <si>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73536</t>
  </si>
  <si>
    <t xml:space="preserve">MOTOBOMBA CENTRÍFUGA, MOTOR A GASOLINA, POTÊNCIA 5,42 HP, BOCAIS 1 1/2" X 1", DIÂMETRO ROTOR 143 MM HM/Q = 6 MCA / 16,8 M3/H A 38 MCA / 6,6 M3/H - CHP DIURNO. AF_06/2014</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</si>
  <si>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</si>
  <si>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</si>
  <si>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83765</t>
  </si>
  <si>
    <t xml:space="preserve">GRUPO DE SOLDAGEM COM GERADOR A DIESEL 60 CV PARA SOLDA ELÉTRICA, SOBRE 04 RODAS, COM MOTOR 4 CILINDROS 600 A - CHP DIURNO. AF_02/2016</t>
  </si>
  <si>
    <t xml:space="preserve">87445</t>
  </si>
  <si>
    <t xml:space="preserve">BETONEIRA CAPACIDADE NOMINAL 400 L, CAPACIDADE DE MISTURA 310 L, MOTOR A DIESEL POTÊNCIA 5,0 HP, SEM CARREGADOR - CHP DIURNO. AF_06/2014</t>
  </si>
  <si>
    <t xml:space="preserve">88386</t>
  </si>
  <si>
    <t xml:space="preserve">MISTURADOR DE ARGAMASSA, EIXO HORIZONTAL, CAPACIDADE DE MISTURA 300 KG, MOTOR ELÉTRICO POTÊNCIA 5 CV - CHP DIURNO. AF_06/2014</t>
  </si>
  <si>
    <t xml:space="preserve">88393</t>
  </si>
  <si>
    <t xml:space="preserve">MISTURADOR DE ARGAMASSA, EIXO HORIZONTAL, CAPACIDADE DE MISTURA 600 KG, MOTOR ELÉTRICO POTÊNCIA 7,5 CV - CHP DIURNO. AF_06/2014</t>
  </si>
  <si>
    <t xml:space="preserve">88399</t>
  </si>
  <si>
    <t xml:space="preserve">MISTURADOR DE ARGAMASSA, EIXO HORIZONTAL, CAPACIDADE DE MISTURA 160 KG, MOTOR ELÉTRICO POTÊNCIA 3 CV - CHP DIURNO. AF_06/2014</t>
  </si>
  <si>
    <t xml:space="preserve">88418</t>
  </si>
  <si>
    <t xml:space="preserve">PROJETOR DE ARGAMASSA, CAPACIDADE DE PROJEÇÃO 1,5 M3/H, ALCANCE DE 30 ATÉ 60 M, MOTOR ELÉTRICO POTÊNCIA 7,5 HP - CHP DIURNO. AF_06/2014</t>
  </si>
  <si>
    <t xml:space="preserve">88433</t>
  </si>
  <si>
    <t xml:space="preserve">PROJETOR DE ARGAMASSA, CAPACIDADE DE PROJEÇÃO 2 M3/H, ALCANCE ATÉ 50 M, MOTOR ELÉTRICO POTÊNCIA 7,5 HP - CHP DIURNO. AF_06/2014</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</si>
  <si>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</si>
  <si>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</si>
  <si>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</si>
  <si>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</si>
  <si>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88907</t>
  </si>
  <si>
    <t xml:space="preserve">ESCAVADEIRA HIDRÁULICA SOBRE ESTEIRAS, CAÇAMBA 1,20 M3, PESO OPERACIONAL 21 T, POTÊNCIA BRUTA 155 HP - CHP DIURNO. AF_06/2014</t>
  </si>
  <si>
    <t xml:space="preserve">89021</t>
  </si>
  <si>
    <t xml:space="preserve">BOMBA SUBMERSÍVEL ELÉTRICA TRIFÁSICA, POTÊNCIA 2,96 HP, Ø ROTOR 144 MM SEMI-ABERTO, BOCAL DE SAÍDA Ø 2, HM/Q = 2 MCA / 38,8 M3/H A 28 MCA / 5 M3/H - CHP DIURNO. AF_06/2014</t>
  </si>
  <si>
    <t xml:space="preserve">89028</t>
  </si>
  <si>
    <t xml:space="preserve">TANQUE DE ASFALTO ESTACIONÁRIO COM MAÇARICO, CAPACIDADE 20.000 L - CHP DIURNO. AF_06/2014</t>
  </si>
  <si>
    <t xml:space="preserve">89032</t>
  </si>
  <si>
    <t xml:space="preserve">TRATOR DE ESTEIRAS, POTÊNCIA 100 HP, PESO OPERACIONAL 9,4 T, COM LÂMINA 2,19 M3 - CHP DIURNO. AF_06/2014</t>
  </si>
  <si>
    <t xml:space="preserve">89035</t>
  </si>
  <si>
    <t xml:space="preserve">TRATOR DE PNEUS, POTÊNCIA 85 CV, TRAÇÃO 4X4, PESO COM LASTRO DE 4.675 KG - CHP DIURNO. AF_06/2014</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</si>
  <si>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</si>
  <si>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</si>
  <si>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</si>
  <si>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</si>
  <si>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89242</t>
  </si>
  <si>
    <t xml:space="preserve">FRESADORA DE ASFALTO A FRIO SOBRE RODAS, LARGURA FRESAGEM DE 2,0 M, POTÊNCIA 550 HP - CHP DIURNO. AF_11/2014</t>
  </si>
  <si>
    <t xml:space="preserve">89250</t>
  </si>
  <si>
    <t xml:space="preserve">RECICLADORA DE ASFALTO A FRIO SOBRE RODAS, LARGURA FRESAGEM DE 2,0 M, POTÊNCIA 422 HP - CHP DIURNO. AF_11/2014</t>
  </si>
  <si>
    <t xml:space="preserve">89257</t>
  </si>
  <si>
    <t xml:space="preserve">VIBROACABADORA DE ASFALTO SOBRE ESTEIRAS, LARGURA DE PAVIMENTAÇÃO 2,13 M A 4,55 M, POTÊNCIA 100 HP CAPACIDADE 400 T/H - CHP DIURNO. AF_11/2014</t>
  </si>
  <si>
    <t xml:space="preserve">89272</t>
  </si>
  <si>
    <t xml:space="preserve">GUINDASTE HIDRÁULICO AUTOPROPELIDO, COM LANÇA TELESCÓPICA 28,80 M, CAPACIDADE MÁXIMA 30 T, POTÊNCIA 97 KW, TRAÇÃO 4 X 4 - CHP DIURNO. AF_11/2014</t>
  </si>
  <si>
    <t xml:space="preserve">89278</t>
  </si>
  <si>
    <t xml:space="preserve">BETONEIRA CAPACIDADE NOMINAL DE 600 L, CAPACIDADE DE MISTURA 440 L, MOTOR A DIESEL POTÊNCIA 10 HP, COM CARREGADOR - CHP DIURNO. AF_11/2014</t>
  </si>
  <si>
    <t xml:space="preserve">89843</t>
  </si>
  <si>
    <t xml:space="preserve">BATE-ESTACAS POR GRAVIDADE, POTÊNCIA DE 160 HP, PESO DO MARTELO ATÉ 3 TONELADAS - CHP DIURNO. AF_11/2014</t>
  </si>
  <si>
    <t xml:space="preserve">89876</t>
  </si>
  <si>
    <t xml:space="preserve">CAMINHÃO BASCULANTE 14 M3, COM CAVALO MECÂNICO DE CAPACIDADE MÁXIMA DE TRAÇÃO COMBINADO DE 36000 KG, POTÊNCIA 286 CV, INCLUSIVE SEMIREBOQUE COM CAÇAMBA METÁLICA - CHP DIURNO. AF_12/2014</t>
  </si>
  <si>
    <t xml:space="preserve">89883</t>
  </si>
  <si>
    <t xml:space="preserve">CAMINHÃO BASCULANTE 18 M3, COM CAVALO MECÂNICO DE CAPACIDADE MÁXIMA DE TRAÇÃO COMBINADO DE 45000 KG, POTÊNCIA 330 CV, INCLUSIVE SEMIREBOQUE COM CAÇAMBA METÁLICA - CHP DIURNO. AF_12/2014</t>
  </si>
  <si>
    <t xml:space="preserve">90586</t>
  </si>
  <si>
    <t xml:space="preserve">VIBRADOR DE IMERSÃO, DIÂMETRO DE PONTEIRA 45MM, MOTOR ELÉTRICO TRIFÁSICO POTÊNCIA DE 2 CV - CHP DIURNO. AF_06/2015</t>
  </si>
  <si>
    <t xml:space="preserve">90625</t>
  </si>
  <si>
    <t xml:space="preserve">PERFURATRIZ MANUAL, TORQUE MÁXIMO 83 N.M, POTÊNCIA 5 CV, COM DIÂMETRO MÁXIMO 4" - CHP DIURNO. AF_06/2015</t>
  </si>
  <si>
    <t xml:space="preserve">90631</t>
  </si>
  <si>
    <t xml:space="preserve">PERFURATRIZ SOBRE ESTEIRA, TORQUE MÁXIMO 600 KGF, PESO MÉDIO 1000 KG, POTÊNCIA 20 HP, DIÂMETRO MÁXIMO 10" - CHP DIURNO. AF_06/2015</t>
  </si>
  <si>
    <t xml:space="preserve">90637</t>
  </si>
  <si>
    <t xml:space="preserve">MISTURADOR DUPLO HORIZONTAL DE ALTA TURBULÊNCIA, CAPACIDADE / VOLUME 2 X 500 LITROS, MOTORES ELÉTRICOS MÍNIMO 5 CV CADA, PARA NATA CIMENTO, ARGAMASSA E OUTROS - CHP DIURNO. AF_06/2015</t>
  </si>
  <si>
    <t xml:space="preserve">90643</t>
  </si>
  <si>
    <t xml:space="preserve">BOMBA TRIPLEX, PARA INJEÇÃO DE NATA DE CIMENTO, VAZÃO MÁXIMA DE 100 LITROS/MINUTO, PRESSÃO MÁXIMA DE 70 BAR - CHP DIURNO. AF_06/2015</t>
  </si>
  <si>
    <t xml:space="preserve">90650</t>
  </si>
  <si>
    <t xml:space="preserve">BOMBA CENTRÍFUGA MONOESTÁGIO COM MOTOR ELÉTRICO MONOFÁSICO, POTÊNCIA 15 HP, DIÂMETRO DO ROTOR 173 MM, HM/Q = 30 MCA / 90 M3/H A 45 MCA / 55 M3/H - CHP DIURNO. AF_06/2015</t>
  </si>
  <si>
    <t xml:space="preserve">90656</t>
  </si>
  <si>
    <t xml:space="preserve">BOMBA DE PROJEÇÃO DE CONCRETO SECO, POTÊNCIA 10 CV, VAZÃO 3 M3/H - CHP DIURNO. AF_06/2015</t>
  </si>
  <si>
    <t xml:space="preserve">90662</t>
  </si>
  <si>
    <t xml:space="preserve">BOMBA DE PROJEÇÃO DE CONCRETO SECO, POTÊNCIA 10 CV, VAZÃO 6 M3/H - CHP DIURNO. AF_06/2015</t>
  </si>
  <si>
    <t xml:space="preserve">90668</t>
  </si>
  <si>
    <t xml:space="preserve">PROJETOR PNEUMÁTICO DE ARGAMASSA PARA CHAPISCO E REBOCO COM RECIPIENTE ACOPLADO, TIPO CANEQUINHA, COM COMPRESSOR DE AR REBOCÁVEL VAZÃO 89 PCM E MOTOR DIESEL DE 20 CV - CHP DIURNO. AF_06/2015</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</si>
  <si>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</si>
  <si>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</si>
  <si>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</si>
  <si>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</si>
  <si>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90686</t>
  </si>
  <si>
    <t xml:space="preserve">MANIPULADOR TELESCÓPICO, POTÊNCIA DE 85 HP, CAPACIDADE DE CARGA DE 3.500 KG, ALTURA MÁXIMA DE ELEVAÇÃO DE 12,3 M - CHP DIURNO. AF_06/2015</t>
  </si>
  <si>
    <t xml:space="preserve">90692</t>
  </si>
  <si>
    <t xml:space="preserve">MINICARREGADEIRA SOBRE RODAS, POTÊNCIA LÍQUIDA DE 47 HP, CAPACIDADE NOMINAL DE OPERAÇÃO DE 646 KG - CHP DIURNO. AF_06/2015</t>
  </si>
  <si>
    <t xml:space="preserve">90964</t>
  </si>
  <si>
    <t xml:space="preserve">COMPRESSOR DE AR REBOCÁVEL, VAZÃO 89 PCM, PRESSÃO EFETIVA DE TRABALHO 102 PSI, MOTOR DIESEL, POTÊNCIA 20 CV - CHP DIURNO. AF_06/2015</t>
  </si>
  <si>
    <t xml:space="preserve">90972</t>
  </si>
  <si>
    <t xml:space="preserve">COMPRESSOR DE AR REBOCAVEL, VAZÃO 250 PCM, PRESSAO DE TRABALHO 102 PSI, MOTOR A DIESEL POTÊNCIA 81 CV - CHP DIURNO. AF_06/2015</t>
  </si>
  <si>
    <t xml:space="preserve">90979</t>
  </si>
  <si>
    <t xml:space="preserve">COMPRESSOR DE AR REBOCÁVEL, VAZÃO 748 PCM, PRESSÃO EFETIVA DE TRABALHO 102 PSI, MOTOR DIESEL, POTÊNCIA 210 CV - CHP DIURNO. AF_06/2015</t>
  </si>
  <si>
    <t xml:space="preserve">90991</t>
  </si>
  <si>
    <t xml:space="preserve">ESCAVADEIRA HIDRÁULICA SOBRE ESTEIRAS, CAÇAMBA 0,80 M3, PESO OPERACIONAL 17,8 T, POTÊNCIA LÍQUIDA 110 HP - CHP DIURNO. AF_10/2014</t>
  </si>
  <si>
    <t xml:space="preserve">90999</t>
  </si>
  <si>
    <t xml:space="preserve">COMPRESSOR DE AR REBOCAVEL, VAZÃO 400 PCM, PRESSAO DE TRABALHO 102 PSI, MOTOR A DIESEL POTÊNCIA 110 CV - CHP DIURNO. AF_06/2015</t>
  </si>
  <si>
    <t xml:space="preserve">91031</t>
  </si>
  <si>
    <t xml:space="preserve">CAMINHÃO TRUCADO (C/ TERCEIRO EIXO) ELETRÔNICO - POTÊNCIA 231CV - PBT = 22000KG - DIST. ENTRE EIXOS 5170 MM - INCLUI CARROCERIA FIXA ABERTA DE MADEIRA - CHP DIURNO. AF_06/2015</t>
  </si>
  <si>
    <t xml:space="preserve">91277</t>
  </si>
  <si>
    <t xml:space="preserve">PLACA VIBRATÓRIA REVERSÍVEL COM MOTOR 4 TEMPOS A GASOLINA, FORÇA CENTRÍFUGA DE 25 KN (2500 KGF), POTÊNCIA 5,5 CV - CHP DIURNO. AF_08/2015</t>
  </si>
  <si>
    <t xml:space="preserve">91283</t>
  </si>
  <si>
    <t xml:space="preserve">CORTADORA DE PISO COM MOTOR 4 TEMPOS A GASOLINA, POTÊNCIA DE 13 HP, COM DISCO DE CORTE DIAMANTADO SEGMENTADO PARA CONCRETO, DIÂMETRO DE 350 MM, FURO DE 1" (14 X 1") - CHP DIURNO. AF_08/2015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</si>
  <si>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</si>
  <si>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</si>
  <si>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91533</t>
  </si>
  <si>
    <t xml:space="preserve">COMPACTADOR DE SOLOS DE PERCUSSÃO (SOQUETE) COM MOTOR A GASOLINA 4 TEMPOS, POTÊNCIA 4 CV - CHP DIURNO. AF_08/2015</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</si>
  <si>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</si>
  <si>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</si>
  <si>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</si>
  <si>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</si>
  <si>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91692</t>
  </si>
  <si>
    <t xml:space="preserve">SERRA CIRCULAR DE BANCADA COM MOTOR ELÉTRICO POTÊNCIA DE 5HP, COM COIFA PARA DISCO 10" - CHP DIURNO. AF_08/2015</t>
  </si>
  <si>
    <t xml:space="preserve">92043</t>
  </si>
  <si>
    <t xml:space="preserve">DISTRIBUIDOR DE AGREGADOS REBOCAVEL, CAPACIDADE 1,9 M³, LARGURA DE TRABALHO 3,66 M - CHP DIURNO. AF_11/2015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</si>
  <si>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</si>
  <si>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</si>
  <si>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92112</t>
  </si>
  <si>
    <t xml:space="preserve">PENEIRA ROTATIVA COM MOTOR ELÉTRICO TRIFÁSICO DE 2 CV, CILINDRO DE 1 M X 0,60 M, COM FUROS DE 3,17 MM - CHP DIURNO. AF_11/2015</t>
  </si>
  <si>
    <t xml:space="preserve">92118</t>
  </si>
  <si>
    <t xml:space="preserve">DOSADOR DE AREIA, CAPACIDADE DE 26 LITROS - CHP DIURNO. AF_11/2015</t>
  </si>
  <si>
    <t xml:space="preserve">92138</t>
  </si>
  <si>
    <t xml:space="preserve">CAMINHONETE COM MOTOR A DIESEL, POTÊNCIA 180 CV, CABINE DUPLA, 4X4 - CHP DIURNO. AF_11/2015</t>
  </si>
  <si>
    <t xml:space="preserve">92145</t>
  </si>
  <si>
    <t xml:space="preserve">CAMINHONETE CABINE SIMPLES COM MOTOR 1.6 FLEX, CÂMBIO MANUAL, POTÊNCIA 101/104 CV, 2 PORTAS - CHP DIURNO. AF_11/2015</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</si>
  <si>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</si>
  <si>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</si>
  <si>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92716</t>
  </si>
  <si>
    <t xml:space="preserve">APARELHO PARA CORTE E SOLDA OXI-ACETILENO SOBRE RODAS, INCLUSIVE CILINDROS E MAÇARICOS - CHP DIURNO. AF_12/2015</t>
  </si>
  <si>
    <t xml:space="preserve">92960</t>
  </si>
  <si>
    <t xml:space="preserve">MÁQUINA EXTRUSORA DE CONCRETO PARA GUIAS E SARJETAS, MOTOR A DIESEL, POTÊNCIA 14 CV - CHP DIURNO. AF_12/2015</t>
  </si>
  <si>
    <t xml:space="preserve">92966</t>
  </si>
  <si>
    <t xml:space="preserve">MARTELO PERFURADOR PNEUMÁTICO MANUAL, HASTE 25 X 75 MM, 21 KG - CHP DIURNO. AF_12/2015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</si>
  <si>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</si>
  <si>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</si>
  <si>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93233</t>
  </si>
  <si>
    <t xml:space="preserve">BETONEIRA CAPACIDADE NOMINAL 400 L, CAPACIDADE DE MISTURA 310 L, MOTOR A GASOLINA POTÊNCIA 5,5 HP, SEM CARREGADOR - CHP DIURNO. AF_02/2016</t>
  </si>
  <si>
    <t xml:space="preserve">93272</t>
  </si>
  <si>
    <t xml:space="preserve">GRUA ASCENSIONAL, LANCA DE 30 M, CAPACIDADE DE 1,0 T A 30 M, ALTURA ATE 39 M - CHP DIURNO. AF_03/2016</t>
  </si>
  <si>
    <t xml:space="preserve">93281</t>
  </si>
  <si>
    <t xml:space="preserve">GUINCHO ELÉTRICO DE COLUNA, CAPACIDADE 400 KG, COM MOTO FREIO, MOTOR TRIFÁSICO DE 1,25 CV - CHP DIURNO. AF_03/2016</t>
  </si>
  <si>
    <t xml:space="preserve">93287</t>
  </si>
  <si>
    <t xml:space="preserve">GUINDASTE HIDRÁULICO AUTOPROPELIDO, COM LANÇA TELESCÓPICA 40 M, CAPACIDADE MÁXIMA 60 T, POTÊNCIA 260 KW - CHP DIURNO. AF_03/2016</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</si>
  <si>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</si>
  <si>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</si>
  <si>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</si>
  <si>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</si>
  <si>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93415</t>
  </si>
  <si>
    <t xml:space="preserve">GERADOR PORTÁTIL MONOFÁSICO, POTÊNCIA 5500 VA, MOTOR A GASOLINA, POTÊNCIA DO MOTOR 13 CV - CHP DIURNO. AF_03/2016</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</si>
  <si>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</si>
  <si>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</si>
  <si>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</si>
  <si>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</si>
  <si>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93433</t>
  </si>
  <si>
    <t xml:space="preserve">USINA DE MISTURA ASFÁLTICA À QUENTE, TIPO CONTRA FLUXO, PROD 40 A 80 TON/HORA - CHP DIURNO. AF_03/2016</t>
  </si>
  <si>
    <t xml:space="preserve">93439</t>
  </si>
  <si>
    <t xml:space="preserve">USINA DE ASFALTO À FRIO, CAPACIDADE DE 40 A 60 TON/HORA, ELÉTRICA POTÊNCIA 30 CV - CHP DIURNO. AF_03/2016</t>
  </si>
  <si>
    <t xml:space="preserve">95121</t>
  </si>
  <si>
    <t xml:space="preserve">USINA MISTURADORA DE SOLOS, CAPACIDADE DE 200 A 500 TON/H, POTENCIA 75KW - CHP DIURNO. AF_07/2016</t>
  </si>
  <si>
    <t xml:space="preserve">95127</t>
  </si>
  <si>
    <t xml:space="preserve">DISTRIBUIDOR DE AGREGADOS AUTOPROPELIDO, CAP 3 M3, A DIESEL, POTÊNCIA 176CV - CHP DIURNO. AF_07/2016</t>
  </si>
  <si>
    <t xml:space="preserve">95133</t>
  </si>
  <si>
    <t xml:space="preserve">MÁQUINA DEMARCADORA DE FAIXA DE TRÁFEGO À FRIO, AUTOPROPELIDA, POTÊNCIA 38 HP - CHP DIURNO. AF_07/2016</t>
  </si>
  <si>
    <t xml:space="preserve">95139</t>
  </si>
  <si>
    <t xml:space="preserve">TALHA MANUAL DE CORRENTE, CAPACIDADE DE 2 TON. COM ELEVAÇÃO DE 3 M - CHP DIURNO. AF_07/2016</t>
  </si>
  <si>
    <t xml:space="preserve">COLETADO</t>
  </si>
  <si>
    <t xml:space="preserve">95212</t>
  </si>
  <si>
    <t xml:space="preserve">GRUA ASCENCIONAL, LANCA DE 42 M, CAPACIDADE DE 1,5 T A 30 M, ALTURA ATE 39 M - CHP DIURNO. AF_08/2016</t>
  </si>
  <si>
    <t xml:space="preserve">95218</t>
  </si>
  <si>
    <t xml:space="preserve">PULVERIZADOR DE TINTA ELÉTRICO/MÁQUINA DE PINTURA AIRLESS, VAZÃO 2 L/MIN - CHP DIURNO. AF_08/2016</t>
  </si>
  <si>
    <t xml:space="preserve">95258</t>
  </si>
  <si>
    <t xml:space="preserve">MARTELO DEMOLIDOR PNEUMÁTICO MANUAL, 32 KG - CHP DIURNO. AF_09/2016</t>
  </si>
  <si>
    <t xml:space="preserve">95264</t>
  </si>
  <si>
    <t xml:space="preserve">COMPACTADOR DE SOLOS DE PERCUSÃO (SOQUETE) COM MOTOR A GASOLINA, POTÊNCIA 3 CV - CHP DIURNO. AF_09/2016</t>
  </si>
  <si>
    <t xml:space="preserve">95270</t>
  </si>
  <si>
    <t xml:space="preserve">RÉGUA VIBRATÓRIA DUPLA PARA CONCRETO, PESO DE 60KG, COMPRIMENTO 4 M, COM MOTOR A GASOLINA, POTÊNCIA 5,5 HP - CHP DIURNO. AF_09/2016</t>
  </si>
  <si>
    <t xml:space="preserve">95276</t>
  </si>
  <si>
    <t xml:space="preserve">POLIDORA DE PISO (POLITRIZ), PESO DE 100KG, DIÂMETRO 450 MM, MOTOR ELÉTRICO, POTÊNCIA 4 HP - CHP DIURNO. AF_09/2016</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</si>
  <si>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</si>
  <si>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</si>
  <si>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</si>
  <si>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</si>
  <si>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95631</t>
  </si>
  <si>
    <t xml:space="preserve">ROLO COMPACTADOR VIBRATORIO TANDEM, ACO LISO, POTENCIA 125 HP, PESO SEM/COM LASTRO 10,20/11,65 T, LARGURA DE TRABALHO 1,73 M - CHP DIURNO. AF_11/2016</t>
  </si>
  <si>
    <t xml:space="preserve">95702</t>
  </si>
  <si>
    <t xml:space="preserve">PERFURATRIZ MANUAL, TORQUE MAXIMO 55 KGF.M, POTENCIA 5 CV, COM DIAMETRO MAXIMO 8 1/2" - CHP DIURNO. AF_11/2016</t>
  </si>
  <si>
    <t xml:space="preserve">95708</t>
  </si>
  <si>
    <t xml:space="preserve">PERFURATRIZ SOBRE ESTEIRA, TORQUE MÁXIMO 600 KGF, POTÊNCIA ENTRE 50 E 60 HP, DIÂMETRO MÁXIMO 10 - CHP DIURNO. AF_11/2016</t>
  </si>
  <si>
    <t xml:space="preserve">95714</t>
  </si>
  <si>
    <t xml:space="preserve">ESCAVADEIRA HIDRAULICA SOBRE ESTEIRA, COM GARRA GIRATORIA DE MANDIBULAS, PESO OPERACIONAL ENTRE 22,00 E 25,50 TON, POTENCIA LIQUIDA ENTRE 150 E 160 HP - CHP DIURNO. AF_11/2016</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</si>
  <si>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</si>
  <si>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</si>
  <si>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95872</t>
  </si>
  <si>
    <t xml:space="preserve">GRUPO GERADOR COM CARENAGEM, MOTOR DIESEL POTÊNCIA STANDART ENTRE 250 E 260 KVA - CHP DIURNO. AF_12/2016</t>
  </si>
  <si>
    <t xml:space="preserve">96013</t>
  </si>
  <si>
    <t xml:space="preserve">TRATOR DE PNEUS COM POTÊNCIA DE 122 CV, TRAÇÃO 4X4, COM VASSOURA MECÂNICA ACOPLADA - CHP DIURNO. AF_02/2017</t>
  </si>
  <si>
    <t xml:space="preserve">96020</t>
  </si>
  <si>
    <t xml:space="preserve">TRATOR DE PNEUS COM POTÊNCIA DE 122 CV, TRAÇÃO 4X4, COM GRADE DE DISCOS ACOPLADA - CHP DIURNO. AF_02/2017</t>
  </si>
  <si>
    <t xml:space="preserve">96028</t>
  </si>
  <si>
    <t xml:space="preserve">TRATOR DE PNEUS COM POTÊNCIA DE 85 CV, TRAÇÃO 4X4, COM GRADE DE DISCOS ACOPLADA - CHP DIURNO. AF_02/2017</t>
  </si>
  <si>
    <t xml:space="preserve">96035</t>
  </si>
  <si>
    <t xml:space="preserve">CAMINHÃO BASCULANTE 10 M3, TRUCADO, POTÊNCIA 230 CV, INCLUSIVE CAÇAMBA METÁLICA, COM DISTRIBUIDOR DE AGREGADOS ACOPLADO - CHP DIURNO. AF_02/2017</t>
  </si>
  <si>
    <t xml:space="preserve">96157</t>
  </si>
  <si>
    <t xml:space="preserve">TRATOR DE PNEUS COM POTÊNCIA DE 85 CV, TRAÇÃO 4X4, COM VASSOURA MECÂNICA ACOPLADA - CHP DIURNO. AF_03/2017</t>
  </si>
  <si>
    <t xml:space="preserve">96158</t>
  </si>
  <si>
    <t xml:space="preserve">MINICARREGADEIRA SOBRE RODAS POTENCIA 47HP CAPACIDADE OPERACAO 646 KG, COM VASSOURA MECÂNICA ACOPLADA - CHP DIURNO. AF_03/2017</t>
  </si>
  <si>
    <t xml:space="preserve">96245</t>
  </si>
  <si>
    <t xml:space="preserve">MINIESCAVADEIRA SOBRE ESTEIRAS, POTENCIA LIQUIDA DE *30* HP, PESO OPERACIONAL DE *3.500* KG - CHP DIURNO. AF_04/2017</t>
  </si>
  <si>
    <t xml:space="preserve">96303</t>
  </si>
  <si>
    <t xml:space="preserve">PERFURATRIZ ROTATIVA SOBRE ESTEIRA, TORQUE MAXIMO 2500 KGM, POTENCIA 110 HP, MOTOR DIESEL- CHP DIURNO. AF_05/2017</t>
  </si>
  <si>
    <t xml:space="preserve">96309</t>
  </si>
  <si>
    <t xml:space="preserve">COMPRESSOR DE AR, VAZAO DE 10 PCM, RESERVATORIO 100 L, PRESSAO DE TRABALHO ENTRE 6,9 E 9,7 BAR, POTENCIA 2 HP, TENSAO 110/220 V - CHP DIURNO. AF_05/2017</t>
  </si>
  <si>
    <t xml:space="preserve">96463</t>
  </si>
  <si>
    <t xml:space="preserve">ROLO COMPACTADOR DE PNEUS, ESTATICO, PRESSAO VARIAVEL, POTENCIA 110 HP, PESO SEM/COM LASTRO 10,8/27 T, LARGURA DE ROLAGEM 2,30 M - CHP DIURNO. AF_06/2017</t>
  </si>
  <si>
    <t xml:space="preserve">98764</t>
  </si>
  <si>
    <t xml:space="preserve">INVERSOR DE SOLDA MONOFÁSICO DE 160 A, POTÊNCIA DE 5400 W, TENSÃO DE 220 V, PARA SOLDA COM ELETRODOS DE 2,0 A 4,0 MM E PROCESSO TIG - CHP DIURNO. AF_06/2018</t>
  </si>
  <si>
    <t xml:space="preserve">5632</t>
  </si>
  <si>
    <t xml:space="preserve">ESCAVADEIRA HIDRÁULICA SOBRE ESTEIRAS, CAÇAMBA 0,80 M3, PESO OPERACIONAL 17 T, POTENCIA BRUTA 111 HP - CHI DIURNO. AF_06/2014</t>
  </si>
  <si>
    <t xml:space="preserve">CHI</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</si>
  <si>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</si>
  <si>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</si>
  <si>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</si>
  <si>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</si>
  <si>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5685</t>
  </si>
  <si>
    <t xml:space="preserve">ROLO COMPACTADOR VIBRATÓRIO DE UM CILINDRO AÇO LISO, POTÊNCIA 80 HP, PESO OPERACIONAL MÁXIMO 8,1 T, IMPACTO DINÂMICO 16,15 / 9,5 T, LARGURA DE TRABALHO 1,68 M - CHI DIURNO. AF_06/2014</t>
  </si>
  <si>
    <t xml:space="preserve">5690</t>
  </si>
  <si>
    <t xml:space="preserve">GRADE DE DISCO CONTROLE REMOTO REBOCÁVEL, COM 24 DISCOS 24 X 6 MM COM PNEUS PARA TRANSPORTE - CHI DIURNO. AF_06/2014</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</si>
  <si>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</si>
  <si>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</si>
  <si>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</si>
  <si>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</si>
  <si>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5829</t>
  </si>
  <si>
    <t xml:space="preserve">USINA DE CONCRETO FIXA, CAPACIDADE NOMINAL DE 90 A 120 M3/H, SEM SILO - CHI DIURNO. AF_07/2016</t>
  </si>
  <si>
    <t xml:space="preserve">5837</t>
  </si>
  <si>
    <t xml:space="preserve">VIBROACABADORA DE ASFALTO SOBRE ESTEIRAS, LARGURA DE PAVIMENTAÇÃO 1,90 M A 5,30 M, POTÊNCIA 105 HP CAPACIDADE 450 T/H - CHI DIURNO. AF_11/2014</t>
  </si>
  <si>
    <t xml:space="preserve">5841</t>
  </si>
  <si>
    <t xml:space="preserve">VASSOURA MECÂNICA REBOCÁVEL COM ESCOVA CILÍNDRICA, LARGURA ÚTIL DE VARRIMENTO DE 2,44 M - CHI DIURNO. AF_06/2014</t>
  </si>
  <si>
    <t xml:space="preserve">5845</t>
  </si>
  <si>
    <t xml:space="preserve">TRATOR DE PNEUS, POTÊNCIA 122 CV, TRAÇÃO 4X4, PESO COM LASTRO DE 4.510 KG - CHI DIURNO. AF_06/2014</t>
  </si>
  <si>
    <t xml:space="preserve">5849</t>
  </si>
  <si>
    <t xml:space="preserve">TRATOR DE ESTEIRAS, POTÊNCIA 170 HP, PESO OPERACIONAL 19 T, CAÇAMBA 5,2 M3 - CHI DIURNO. AF_06/2014</t>
  </si>
  <si>
    <t xml:space="preserve">5853</t>
  </si>
  <si>
    <t xml:space="preserve">TRATOR DE ESTEIRAS, POTÊNCIA 150 HP, PESO OPERACIONAL 16,7 T, COM RODA MOTRIZ ELEVADA E LÂMINA 3,18 M3 - CHI DIURNO. AF_06/2014</t>
  </si>
  <si>
    <t xml:space="preserve">5857</t>
  </si>
  <si>
    <t xml:space="preserve">TRATOR DE ESTEIRAS, POTÊNCIA 347 HP, PESO OPERACIONAL 38,5 T, COM LÂMINA 8,70 M3 - CHI DIURNO. AF_06/2014</t>
  </si>
  <si>
    <t xml:space="preserve">5865</t>
  </si>
  <si>
    <t xml:space="preserve">ROLO COMPACTADOR VIBRATÓRIO REBOCÁVEL, CILINDRO DE AÇO LISO, POTÊNCIA DE TRAÇÃO DE 65 CV, PESO 4,7 T, IMPACTO DINÂMICO 18,3 T, LARGURA DE TRABALHO 1,67 M - CHI DIURNO. AF_02/2016</t>
  </si>
  <si>
    <t xml:space="preserve">5869</t>
  </si>
  <si>
    <t xml:space="preserve">ROLO COMPACTADOR VIBRATÓRIO TANDEM AÇO LISO, POTÊNCIA 58 HP, PESO SEM/COM LASTRO 6,5 / 9,4 T, LARGURA DE TRABALHO 1,2 M - CHI DIURNO. AF_06/2014</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</si>
  <si>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</si>
  <si>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</si>
  <si>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5881</t>
  </si>
  <si>
    <t xml:space="preserve">ROLO COMPACTADOR VIBRATÓRIO PÉ DE CARNEIRO, OPERADO POR CONTROLE REMOTO, POTÊNCIA 12,5 KW, PESO OPERACIONAL 1,675 T, LARGURA DE TRABALHO 0,85 M - CHI DIURNO. AF_02/2016</t>
  </si>
  <si>
    <t xml:space="preserve">5884</t>
  </si>
  <si>
    <t xml:space="preserve">USINA DE LAMA ASFÁLTICA, PROD 30 A 50 T/H, SILO DE AGREGADO 7 M3, RESERVATÓRIOS PARA EMULSÃO E ÁGUA DE 2,3 M3 CADA, MISTURADOR TIPO PUG MILL A SER MONTADO SOBRE CAMINHÃO - CHI DIURNO. AF_10/2014</t>
  </si>
  <si>
    <t xml:space="preserve">5892</t>
  </si>
  <si>
    <t xml:space="preserve">CAMINHÃO TOCO, PESO BRUTO TOTAL 14.300 KG, CARGA ÚTIL MÁXIMA 9590 KG, DISTÂNCIA ENTRE EIXOS 4,76 M, POTÊNCIA 185 CV (NÃO INCLUI CARROCERIA) - CHI DIURNO. AF_06/2014</t>
  </si>
  <si>
    <t xml:space="preserve">5896</t>
  </si>
  <si>
    <t xml:space="preserve">CAMINHÃO TOCO, PESO BRUTO TOTAL 16.000 KG, CARGA ÚTIL MÁXIMA DE 10.685 KG, DISTÂNCIA ENTRE EIXOS 4,80 M, POTÊNCIA 189 CV EXCLUSIVE CARROCERIA - CHI DIURNO. AF_06/2014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</si>
  <si>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</si>
  <si>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</si>
  <si>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5911</t>
  </si>
  <si>
    <t xml:space="preserve">ESPARGIDOR DE ASFALTO PRESSURIZADO COM TANQUE DE 2500 L, REBOCÁVEL COM MOTOR A GASOLINA POTÊNCIA 3,4 HP - CHI DIURNO. AF_07/2014</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</si>
  <si>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</si>
  <si>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</si>
  <si>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</si>
  <si>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</si>
  <si>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5934</t>
  </si>
  <si>
    <t xml:space="preserve">MOTONIVELADORA POTÊNCIA BÁSICA LÍQUIDA (PRIMEIRA MARCHA) 125 HP, PESO BRUTO 13032 KG, LARGURA DA LÂMINA DE 3,7 M - CHI DIURNO. AF_06/2014</t>
  </si>
  <si>
    <t xml:space="preserve">5942</t>
  </si>
  <si>
    <t xml:space="preserve">PÁ CARREGADEIRA SOBRE RODAS, POTÊNCIA LÍQUIDA 128 HP, CAPACIDADE DA CAÇAMBA 1,7 A 2,8 M3, PESO OPERACIONAL 11632 KG - CHI DIURNO. AF_06/2014</t>
  </si>
  <si>
    <t xml:space="preserve">5946</t>
  </si>
  <si>
    <t xml:space="preserve">PÁ CARREGADEIRA SOBRE RODAS, POTÊNCIA 197 HP, CAPACIDADE DA CAÇAMBA 2,5 A 3,5 M3, PESO OPERACIONAL 18338 KG - CHI DIURNO. AF_06/2014</t>
  </si>
  <si>
    <t xml:space="preserve">5952</t>
  </si>
  <si>
    <t xml:space="preserve">MARTELETE OU ROMPEDOR PNEUMÁTICO MANUAL, 28 KG, COM SILENCIADOR - CHI DIURNO. AF_07/2016</t>
  </si>
  <si>
    <t xml:space="preserve">5954</t>
  </si>
  <si>
    <t xml:space="preserve">COMPRESSOR DE AR REBOCÁVEL, VAZÃO 189 PCM, PRESSÃO EFETIVA DE TRABALHO 102 PSI, MOTOR DIESEL, POTÊNCIA 63 CV - CHI DIURNO. AF_06/2015</t>
  </si>
  <si>
    <t xml:space="preserve">5961</t>
  </si>
  <si>
    <t xml:space="preserve">CAMINHÃO BASCULANTE 6 M3, PESO BRUTO TOTAL 16.000 KG, CARGA ÚTIL MÁXIMA 13.071 KG, DISTÂNCIA ENTRE EIXOS 4,80 M, POTÊNCIA 230 CV INCLUSIVE CAÇAMBA METÁLICA - CHI DIURNO. AF_06/2014</t>
  </si>
  <si>
    <t xml:space="preserve">6260</t>
  </si>
  <si>
    <t xml:space="preserve">CAMINHÃO PIPA 6.000 L, PESO BRUTO TOTAL 13.000 KG, DISTÂNCIA ENTRE EIXOS 4,80 M, POTÊNCIA 189 CV INCLUSIVE TANQUE DE AÇO PARA TRANSPORTE DE ÁGUA, CAPACIDADE 6 M3 - CHI DIURNO. AF_06/2014</t>
  </si>
  <si>
    <t xml:space="preserve">6880</t>
  </si>
  <si>
    <t xml:space="preserve">ROLO COMPACTADOR DE PNEUS ESTÁTICO, PRESSÃO VARIÁVEL, POTÊNCIA 111 HP, PESO SEM/COM LASTRO 9,5 / 26 T, LARGURA DE TRABALHO 1,90 M - CHI DIURNO. AF_07/2014</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</si>
  <si>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</si>
  <si>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</si>
  <si>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</si>
  <si>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</si>
  <si>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7050</t>
  </si>
  <si>
    <t xml:space="preserve">ROLO COMPACTADOR PE DE CARNEIRO VIBRATORIO, POTENCIA 125 HP, PESO OPERACIONAL SEM/COM LASTRO 11,95 / 13,30 T, IMPACTO DINAMICO 38,5 / 22,5 T, LARGURA DE TRABALHO 2,15 M - CHI DIURNO. AF_06/2014</t>
  </si>
  <si>
    <t xml:space="preserve">67827</t>
  </si>
  <si>
    <t xml:space="preserve">CAMINHÃO BASCULANTE 6 M3 TOCO, PESO BRUTO TOTAL 16.000 KG, CARGA ÚTIL MÁXIMA 11.130 KG, DISTÂNCIA ENTRE EIXOS 5,36 M, POTÊNCIA 185 CV, INCLUSIVE CAÇAMBA METÁLICA - CHI DIURNO. AF_06/2014</t>
  </si>
  <si>
    <t xml:space="preserve">73395</t>
  </si>
  <si>
    <t xml:space="preserve">GRUPO GERADOR ESTACIONÁRIO, MOTOR DIESEL POTÊNCIA 170 KVA - CHI DIURNO. AF_02/2016</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</si>
  <si>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</si>
  <si>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</si>
  <si>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</si>
  <si>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</si>
  <si>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87446</t>
  </si>
  <si>
    <t xml:space="preserve">BETONEIRA CAPACIDADE NOMINAL 400 L, CAPACIDADE DE MISTURA 310 L, MOTOR A DIESEL POTÊNCIA 5,0 HP, SEM CARREGADOR - CHI DIURNO. AF_06/2014</t>
  </si>
  <si>
    <t xml:space="preserve">88392</t>
  </si>
  <si>
    <t xml:space="preserve">MISTURADOR DE ARGAMASSA, EIXO HORIZONTAL, CAPACIDADE DE MISTURA 300 KG, MOTOR ELÉTRICO POTÊNCIA 5 CV - CHI DIURNO. AF_06/2014</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</si>
  <si>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</si>
  <si>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</si>
  <si>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</si>
  <si>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</si>
  <si>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88430</t>
  </si>
  <si>
    <t xml:space="preserve">PROJETOR DE ARGAMASSA, CAPACIDADE DE PROJEÇÃO 1,5 M3/H, ALCANCE DE 30 ATÉ 60 M, MOTOR ELÉTRICO POTÊNCIA 7,5 HP - CHI DIURNO. AF_06/2014</t>
  </si>
  <si>
    <t xml:space="preserve">88438</t>
  </si>
  <si>
    <t xml:space="preserve">PROJETOR DE ARGAMASSA, CAPACIDADE DE PROJEÇÃO 2 M3/H, ALCANCE ATÉ 50 M, MOTOR ELÉTRICO POTÊNCIA 7,5 HP - CHI DIURNO. AF_06/2014</t>
  </si>
  <si>
    <t xml:space="preserve">88831</t>
  </si>
  <si>
    <t xml:space="preserve">BETONEIRA CAPACIDADE NOMINAL DE 400 L, CAPACIDADE DE MISTURA 280 L, MOTOR ELÉTRICO TRIFÁSICO POTÊNCIA DE 2 CV, SEM CARREGADOR - CHI DIURNO. AF_10/2014</t>
  </si>
  <si>
    <t xml:space="preserve">88844</t>
  </si>
  <si>
    <t xml:space="preserve">TRATOR DE ESTEIRAS, POTÊNCIA 125 HP, PESO OPERACIONAL 12,9 T, COM LÂMINA 2,7 M3 - CHI DIURNO. AF_10/2014</t>
  </si>
  <si>
    <t xml:space="preserve">88908</t>
  </si>
  <si>
    <t xml:space="preserve">ESCAVADEIRA HIDRÁULICA SOBRE ESTEIRAS, CAÇAMBA 1,20 M3, PESO OPERACIONAL 21 T, POTÊNCIA BRUTA 155 HP - CHI DIURNO. AF_06/2014</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</si>
  <si>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</si>
  <si>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</si>
  <si>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</si>
  <si>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</si>
  <si>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89031</t>
  </si>
  <si>
    <t xml:space="preserve">TRATOR DE ESTEIRAS, POTÊNCIA 100 HP, PESO OPERACIONAL 9,4 T, COM LÂMINA 2,19 M3 - CHI DIURNO. AF_06/2014</t>
  </si>
  <si>
    <t xml:space="preserve">89036</t>
  </si>
  <si>
    <t xml:space="preserve">TRATOR DE PNEUS, POTÊNCIA 85 CV, TRAÇÃO 4X4, PESO COM LASTRO DE 4.675 KG - CHI DIURNO. AF_06/2014</t>
  </si>
  <si>
    <t xml:space="preserve">89218</t>
  </si>
  <si>
    <t xml:space="preserve">BATE-ESTACAS POR GRAVIDADE, POTÊNCIA DE 160 HP, PESO DO MARTELO ATÉ 3 TONELADAS - CHI DIURNO. AF_11/2014</t>
  </si>
  <si>
    <t xml:space="preserve">89226</t>
  </si>
  <si>
    <t xml:space="preserve">BETONEIRA CAPACIDADE NOMINAL DE 600 L, CAPACIDADE DE MISTURA 360 L, MOTOR ELÉTRICO TRIFÁSICO POTÊNCIA DE 4 CV, SEM CARREGADOR - CHI DIURNO. AF_11/2014</t>
  </si>
  <si>
    <t xml:space="preserve">89235</t>
  </si>
  <si>
    <t xml:space="preserve">FRESADORA DE ASFALTO A FRIO SOBRE RODAS, LARGURA FRESAGEM DE 1,0 M, POTÊNCIA 208 HP - CHI DIURNO. AF_11/2014</t>
  </si>
  <si>
    <t xml:space="preserve">89243</t>
  </si>
  <si>
    <t xml:space="preserve">FRESADORA DE ASFALTO A FRIO SOBRE RODAS, LARGURA FRESAGEM DE 2,0 M, POTÊNCIA 550 HP - CHI DIURNO. AF_11/2014</t>
  </si>
  <si>
    <t xml:space="preserve">89251</t>
  </si>
  <si>
    <t xml:space="preserve">RECICLADORA DE ASFALTO A FRIO SOBRE RODAS, LARGURA FRESAGEM DE 2,0 M, POTÊNCIA 422 HP - CHI DIURNO. AF_11/2014</t>
  </si>
  <si>
    <t xml:space="preserve">89258</t>
  </si>
  <si>
    <t xml:space="preserve">VIBROACABADORA DE ASFALTO SOBRE ESTEIRAS, LARGURA DE PAVIMENTAÇÃO 2,13 M A 4,55 M, POTÊNCIA 100 HP, CAPACIDADE 400 T/H - CHI DIURNO. AF_11/2014</t>
  </si>
  <si>
    <t xml:space="preserve">89273</t>
  </si>
  <si>
    <t xml:space="preserve">GUINDASTE HIDRÁULICO AUTOPROPELIDO, COM LANÇA TELESCÓPICA 28,80 M, CAPACIDADE MÁXIMA 30 T, POTÊNCIA 97 KW, TRAÇÃO 4 X 4 - CHI DIURNO. AF_11/2014</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</si>
  <si>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</si>
  <si>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</si>
  <si>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</si>
  <si>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</si>
  <si>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89884</t>
  </si>
  <si>
    <t xml:space="preserve">CAMINHÃO BASCULANTE 18 M3, COM CAVALO MECÂNICO DE CAPACIDADE MÁXIMA DE TRAÇÃO COMBINADO DE 45000 KG, POTÊNCIA 330 CV, INCLUSIVE SEMIREBOQUE COM CAÇAMBA METÁLICA - CHI DIURNO. AF_12/2014</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</si>
  <si>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</si>
  <si>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</si>
  <si>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</si>
  <si>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</si>
  <si>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90632</t>
  </si>
  <si>
    <t xml:space="preserve">PERFURATRIZ SOBRE ESTEIRA, TORQUE MÁXIMO 600 KGF, PESO MÉDIO 1000 KG, POTÊNCIA 20 HP, DIÂMETRO MÁXIMO 10" - CHI DIURNO. AF_06/2015</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</si>
  <si>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</si>
  <si>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</si>
  <si>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</si>
  <si>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</si>
  <si>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90651</t>
  </si>
  <si>
    <t xml:space="preserve">BOMBA CENTRÍFUGA MONOESTÁGIO COM MOTOR ELÉTRICO MONOFÁSICO, POTÊNCIA 15 HP, DIÂMETRO DO ROTOR 173 MM, HM/Q = 30 MCA / 90 M3/H A 45 MCA / 55 M3/H - CHI DIURNO. AF_06/2015</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</si>
  <si>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</si>
  <si>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</si>
  <si>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</si>
  <si>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</si>
  <si>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</si>
  <si>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</si>
  <si>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</si>
  <si>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</si>
  <si>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</si>
  <si>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</si>
  <si>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90687</t>
  </si>
  <si>
    <t xml:space="preserve">MANIPULADOR TELESCÓPICO, POTÊNCIA DE 85 HP, CAPACIDADE DE CARGA DE 3.500 KG, ALTURA MÁXIMA DE ELEVAÇÃO DE 12,3 M - CHI DIURNO. AF_06/2015</t>
  </si>
  <si>
    <t xml:space="preserve">90693</t>
  </si>
  <si>
    <t xml:space="preserve">MINICARREGADEIRA SOBRE RODAS, POTÊNCIA LÍQUIDA DE 47 HP, CAPACIDADE NOMINAL DE OPERAÇÃO DE 646 KG - CHI DIURNO. AF_06/2015</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</si>
  <si>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</si>
  <si>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</si>
  <si>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</si>
  <si>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</si>
  <si>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90982</t>
  </si>
  <si>
    <t xml:space="preserve">COMPRESSOR DE AR REBOCÁVEL, VAZÃO 748 PCM, PRESSÃO EFETIVA DE TRABALHO 102 PSI, MOTOR DIESEL, POTÊNCIA 210 CV - CHI DIURNO. AF_06/2015</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</si>
  <si>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</si>
  <si>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</si>
  <si>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</si>
  <si>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</si>
  <si>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91278</t>
  </si>
  <si>
    <t xml:space="preserve">PLACA VIBRATÓRIA REVERSÍVEL COM MOTOR 4 TEMPOS A GASOLINA, FORÇA CENTRÍFUGA DE 25 KN (2500 KGF), POTÊNCIA 5,5 CV - CHI DIURNO. AF_08/2015</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</si>
  <si>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</si>
  <si>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</si>
  <si>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</si>
  <si>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</si>
  <si>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</si>
  <si>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</si>
  <si>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</si>
  <si>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</si>
  <si>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91534</t>
  </si>
  <si>
    <t xml:space="preserve">COMPACTADOR DE SOLOS DE PERCUSSÃO (SOQUETE) COM MOTOR A GASOLINA 4 TEMPOS, POTÊNCIA 4 CV - CHI DIURNO. AF_08/2015</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</si>
  <si>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</si>
  <si>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</si>
  <si>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</si>
  <si>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</si>
  <si>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91693</t>
  </si>
  <si>
    <t xml:space="preserve">SERRA CIRCULAR DE BANCADA COM MOTOR ELÉTRICO POTÊNCIA DE 5HP, COM COIFA PARA DISCO 10" - CHI DIURNO. AF_08/2015</t>
  </si>
  <si>
    <t xml:space="preserve">92044</t>
  </si>
  <si>
    <t xml:space="preserve">DISTRIBUIDOR DE AGREGADOS REBOCAVEL, CAPACIDADE 1,9 M³, LARGURA DE TRABALHO 3,66 M - CHI DIURNO. AF_11/2015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</si>
  <si>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</si>
  <si>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</si>
  <si>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92113</t>
  </si>
  <si>
    <t xml:space="preserve">PENEIRA ROTATIVA COM MOTOR ELÉTRICO TRIFÁSICO DE 2 CV, CILINDRO DE 1 M X 0,60 M, COM FUROS DE 3,17 MM - CHI DIURNO. AF_11/2015</t>
  </si>
  <si>
    <t xml:space="preserve">92119</t>
  </si>
  <si>
    <t xml:space="preserve">DOSADOR DE AREIA, CAPACIDADE DE 26 LITROS - CHI DIURNO. AF_11/2015</t>
  </si>
  <si>
    <t xml:space="preserve">92139</t>
  </si>
  <si>
    <t xml:space="preserve">CAMINHONETE COM MOTOR A DIESEL, POTÊNCIA 180 CV, CABINE DUPLA, 4X4 - CHI DIURNO. AF_11/2015</t>
  </si>
  <si>
    <t xml:space="preserve">92146</t>
  </si>
  <si>
    <t xml:space="preserve">CAMINHONETE CABINE SIMPLES COM MOTOR 1.6 FLEX, CÂMBIO MANUAL, POTÊNCIA 101/104 CV, 2 PORTAS - CHI DIURNO. AF_11/2015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</si>
  <si>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</si>
  <si>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</si>
  <si>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</si>
  <si>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</si>
  <si>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</si>
  <si>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</si>
  <si>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92967</t>
  </si>
  <si>
    <t xml:space="preserve">MARTELO PERFURADOR PNEUMÁTICO MANUAL, HASTE 25 X 75 MM, 21 KG - CHI DIURNO. AF_12/2015</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</si>
  <si>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</si>
  <si>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</si>
  <si>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93234</t>
  </si>
  <si>
    <t xml:space="preserve">BETONEIRA CAPACIDADE NOMINAL 400 L, CAPACIDADE DE MISTURA 310 L, MOTOR A GASOLINA POTÊNCIA 5,5 HP, SEM CARREGADOR - CHI DIURNO. AF_02/2016</t>
  </si>
  <si>
    <t xml:space="preserve">93244</t>
  </si>
  <si>
    <t xml:space="preserve">ROLO COMPACTADOR VIBRATÓRIO PÉ DE CARNEIRO PARA SOLOS, POTÊNCIA 80 HP, PESO OPERACIONAL SEM/COM LASTRO 7,4 / 8,8 T, LARGURA DE TRABALHO 1,68 M - CHI DIURNO. AF_02/2016</t>
  </si>
  <si>
    <t xml:space="preserve">93274</t>
  </si>
  <si>
    <t xml:space="preserve">GRUA ASCENSIONAL, LANÇA DE 30 M, CAPACIDADE DE 1,0 T A 30 M, ALTURA ATÉ 39 M - CHI DIURNO. AF_03/2016</t>
  </si>
  <si>
    <t xml:space="preserve">93282</t>
  </si>
  <si>
    <t xml:space="preserve">GUINCHO ELÉTRICO DE COLUNA, CAPACIDADE 400 KG, COM MOTO FREIO, MOTOR TRIFÁSICO DE 1,25 CV - CHI DIURNO. AF_03/2016</t>
  </si>
  <si>
    <t xml:space="preserve">93288</t>
  </si>
  <si>
    <t xml:space="preserve">GUINDASTE HIDRÁULICO AUTOPROPELIDO, COM LANÇA TELESCÓPICA 40 M, CAPACIDADE MÁXIMA 60 T, POTÊNCIA 260 KW - CHI DIURNO. AF_03/2016</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</si>
  <si>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</si>
  <si>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</si>
  <si>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</si>
  <si>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</si>
  <si>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93416</t>
  </si>
  <si>
    <t xml:space="preserve">GERADOR PORTÁTIL MONOFÁSICO, POTÊNCIA 5500 VA, MOTOR A GASOLINA, POTÊNCIA DO MOTOR 13 CV - CHI DIURNO. AF_03/2016</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</si>
  <si>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</si>
  <si>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</si>
  <si>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</si>
  <si>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</si>
  <si>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93434</t>
  </si>
  <si>
    <t xml:space="preserve">USINA DE MISTURA ASFÁLTICA À QUENTE, TIPO CONTRA FLUXO, PROD 40 A 80 TON/HORA - CHI DIURNO. AF_03/2016</t>
  </si>
  <si>
    <t xml:space="preserve">93440</t>
  </si>
  <si>
    <t xml:space="preserve">USINA DE ASFALTO À FRIO, CAPACIDADE DE 40 A 60 TON/HORA, ELÉTRICA POTÊNCIA 30 CV - CHI DIURNO. AF_03/2016</t>
  </si>
  <si>
    <t xml:space="preserve">95122</t>
  </si>
  <si>
    <t xml:space="preserve">USINA MISTURADORA DE SOLOS, CAPACIDADE DE 200 A 500 TON/H, POTENCIA 75KW - CHI DIURNO. AF_07/2016</t>
  </si>
  <si>
    <t xml:space="preserve">95128</t>
  </si>
  <si>
    <t xml:space="preserve">DISTRIBUIDOR DE AGREGADOS AUTOPROPELIDO, CAP 3 M3, A DIESEL, POTÊNCIA 176CV - CHI DIURNO. AF_07/2016</t>
  </si>
  <si>
    <t xml:space="preserve">95140</t>
  </si>
  <si>
    <t xml:space="preserve">TALHA MANUAL DE CORRENTE, CAPACIDADE DE 2 TON. COM ELEVAÇÃO DE 3 M - CHI DIURNO. AF_07/2016</t>
  </si>
  <si>
    <t xml:space="preserve">95213</t>
  </si>
  <si>
    <t xml:space="preserve">GRUA ASCENCIONAL, LANÇA DE 42 M, CAPACIDADE DE 1,5 T A 30 M, ALTURA ATÉ 39 M - CHI DIURNO. AF_08/2016</t>
  </si>
  <si>
    <t xml:space="preserve">95219</t>
  </si>
  <si>
    <t xml:space="preserve">PULVERIZADOR DE TINTA ELÉTRICO/MÁQUINA DE PINTURA AIRLESS, VAZÃO 2 L/MIN - CHI DIURNO. AF_08/2016</t>
  </si>
  <si>
    <t xml:space="preserve">95259</t>
  </si>
  <si>
    <t xml:space="preserve">MARTELO DEMOLIDOR PNEUMÁTICO MANUAL, 32 KG - CHI DIURNO. AF_09/2016</t>
  </si>
  <si>
    <t xml:space="preserve">95265</t>
  </si>
  <si>
    <t xml:space="preserve">COMPACTADOR DE SOLOS DE PERCUSÃO (SOQUETE) COM MOTOR A GASOLINA, POTÊNCIA 3 CV - CHI DIURNO. AF_09/2016</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</si>
  <si>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</si>
  <si>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</si>
  <si>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</si>
  <si>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</si>
  <si>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</si>
  <si>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</si>
  <si>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95621</t>
  </si>
  <si>
    <t xml:space="preserve">PERFURATRIZ PNEUMATICA MANUAL DE PESO MEDIO, MARTELETE, 18KG, COMPRIMENTO MÁXIMO DE CURSO DE 6 M, DIAMETRO DO PISTAO DE 5,5 CM - CHI DIURNO. AF_11/2016</t>
  </si>
  <si>
    <t xml:space="preserve">95632</t>
  </si>
  <si>
    <t xml:space="preserve">ROLO COMPACTADOR VIBRATORIO TANDEM, ACO LISO, POTENCIA 125 HP, PESO SEM/COM LASTRO 10,20/11,65 T, LARGURA DE TRABALHO 1,73 M - CHI DIURNO. AF_11/2016</t>
  </si>
  <si>
    <t xml:space="preserve">95703</t>
  </si>
  <si>
    <t xml:space="preserve">PERFURATRIZ MANUAL, TORQUE MAXIMO 55 KGF.M, POTENCIA 5 CV, COM DIAMETRO MAXIMO 8 1/2" - CHI DIURNO. AF_11/2016</t>
  </si>
  <si>
    <t xml:space="preserve">95709</t>
  </si>
  <si>
    <t xml:space="preserve">PERFURATRIZ SOBRE ESTEIRA, TORQUE MÁXIMO 600 KGF, POTÊNCIA ENTRE 50 E 60 HP, DIÂMETRO MÁXIMO 10 - CHI DIURNO. AF_11/2016</t>
  </si>
  <si>
    <t xml:space="preserve">95715</t>
  </si>
  <si>
    <t xml:space="preserve">ESCAVADEIRA HIDRAULICA SOBRE ESTEIRA, COM GARRA GIRATORIA DE MANDIBULAS, PESO OPERACIONAL ENTRE 22,00 E 25,50 TON, POTENCIA LIQUIDA ENTRE 150 E 160 HP - CHI DIURNO. AF_11/2016</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</si>
  <si>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</si>
  <si>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</si>
  <si>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95873</t>
  </si>
  <si>
    <t xml:space="preserve">GRUPO GERADOR COM CARENAGEM, MOTOR DIESEL POTÊNCIA STANDART ENTRE 250 E 260 KVA - CHI DIURNO. AF_12/2016</t>
  </si>
  <si>
    <t xml:space="preserve">96014</t>
  </si>
  <si>
    <t xml:space="preserve">TRATOR DE PNEUS COM POTÊNCIA DE 122 CV, TRAÇÃO 4X4, COM VASSOURA MECÂNICA ACOPLADA - CHI DIURNO. AF_02/2017</t>
  </si>
  <si>
    <t xml:space="preserve">96021</t>
  </si>
  <si>
    <t xml:space="preserve">TRATOR DE PNEUS COM POTÊNCIA DE 122 CV, TRAÇÃO 4X4, COM GRADE DE DISCOS ACOPLADA - CHI DIURNO. AF_02/2017</t>
  </si>
  <si>
    <t xml:space="preserve">96029</t>
  </si>
  <si>
    <t xml:space="preserve">TRATOR DE PNEUS COM POTÊNCIA DE 85 CV, TRAÇÃO 4X4, COM GRADE DE DISCOS ACOPLADA - CHI DIURNO. AF_02/2017</t>
  </si>
  <si>
    <t xml:space="preserve">96036</t>
  </si>
  <si>
    <t xml:space="preserve">CAMINHÃO BASCULANTE 10 M3, TRUCADO, POTÊNCIA 230 CV, INCLUSIVE CAÇAMBA METÁLICA, COM DISTRIBUIDOR DE AGREGADOS ACOPLADO - CHI DIURNO. AF_02/2017</t>
  </si>
  <si>
    <t xml:space="preserve">96155</t>
  </si>
  <si>
    <t xml:space="preserve">TRATOR DE PNEUS COM POTÊNCIA DE 85 CV, TRAÇÃO 4X4, COM VASSOURA MECÂNICA ACOPLADA - CHI DIURNO. AF_02/2017</t>
  </si>
  <si>
    <t xml:space="preserve">96156</t>
  </si>
  <si>
    <t xml:space="preserve">MINICARREGADEIRA SOBRE RODAS POTENCIA 47HP CAPACIDADE OPERACAO 646 KG, COM VASSOURA MECÂNICA ACOPLADA - CHI DIURNO. AF_03/2017</t>
  </si>
  <si>
    <t xml:space="preserve">96159</t>
  </si>
  <si>
    <t xml:space="preserve">MÁQUINA DEMARCADORA DE FAIXA DE TRÁFEGO À FRIO, AUTOPROPELIDA, POTÊNCIA 38 HP - CHI DIURNO. AF_07/2016</t>
  </si>
  <si>
    <t xml:space="preserve">96246</t>
  </si>
  <si>
    <t xml:space="preserve">MINIESCAVADEIRA SOBRE ESTEIRAS, POTENCIA LIQUIDA DE *30* HP, PESO OPERACIONAL DE *3.500* KG - CHI DIURNO. AF_04/2017</t>
  </si>
  <si>
    <t xml:space="preserve">96302</t>
  </si>
  <si>
    <t xml:space="preserve">PERFURATRIZ ROTATIVA SOBRE ESTEIRA, TORQUE MAXIMO 2500 KGM, POTENCIA 110 HP, MOTOR DIESEL - CHI DIURNO. AF_05/2017</t>
  </si>
  <si>
    <t xml:space="preserve">96308</t>
  </si>
  <si>
    <t xml:space="preserve">COMPRESSOR DE AR, VAZAO DE 10 PCM, RESERVATORIO 100 L, PRESSAO DE TRABALHO ENTRE 6,9 E 9,7 BAR  POTENCIA 2 HP, TENSAO 110/220 V  CHI DIURNO. AF_05/2017</t>
  </si>
  <si>
    <t xml:space="preserve">96464</t>
  </si>
  <si>
    <t xml:space="preserve">ROLO COMPACTADOR DE PNEUS, ESTATICO, PRESSAO VARIAVEL, POTENCIA 110 HP, PESO SEM/COM LASTRO 10,8/27 T, LARGURA DE ROLAGEM 2,30 M - CHI DIURNO. AF_06/2017</t>
  </si>
  <si>
    <t xml:space="preserve">98765</t>
  </si>
  <si>
    <t xml:space="preserve">INVERSOR DE SOLDA MONOFÁSICO DE 160 A, POTÊNCIA DE 5400 W, TENSÃO DE 220 V, PARA SOLDA COM ELETRODOS DE 2,0 A 4,0 MM E PROCESSO TIG - CHI DIURNO. AF_06/2018</t>
  </si>
  <si>
    <t xml:space="preserve">5089</t>
  </si>
  <si>
    <t xml:space="preserve">ROLO COMPACTADOR VIBRATÓRIO PÉ DE CARNEIRO PARA SOLOS, POTÊNCIA 80 HP, PESO OPERACIONAL SEM/COM LASTRO 7,4 / 8,8 T, LARGURA DE TRABALHO 1,68 M - MANUTENÇÃO. AF_02/2016</t>
  </si>
  <si>
    <t xml:space="preserve">5627</t>
  </si>
  <si>
    <t xml:space="preserve">ESCAVADEIRA HIDRÁULICA SOBRE ESTEIRAS, CAÇAMBA 0,80 M3, PESO OPERACIONAL 17 T, POTENCIA BRUTA 111 HP - DEPRECIAÇÃO. AF_06/2014</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</si>
  <si>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</si>
  <si>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</si>
  <si>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</si>
  <si>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</si>
  <si>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5630</t>
  </si>
  <si>
    <t xml:space="preserve">ESCAVADEIRA HIDRÁULICA SOBRE ESTEIRAS, CAÇAMBA 0,80 M3, PESO OPERACIONAL 17 T, POTENCIA BRUTA 111 HP - MATERIAIS NA OPERAÇÃO. AF_06/2014</t>
  </si>
  <si>
    <t xml:space="preserve">5658</t>
  </si>
  <si>
    <t xml:space="preserve">GRADE DE DISCO CONTROLE REMOTO REBOCÁVEL, COM 24 DISCOS 24 X 6 MM COM PNEUS PARA TRANSPORTE - MANUTENÇÃO. AF_06/2014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</si>
  <si>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</si>
  <si>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</si>
  <si>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</si>
  <si>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</si>
  <si>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</si>
  <si>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</si>
  <si>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5674</t>
  </si>
  <si>
    <t xml:space="preserve">ROLO COMPACTADOR VIBRATÓRIO DE UM CILINDRO AÇO LISO, POTÊNCIA 80 HP, PESO OPERACIONAL MÁXIMO 8,1 T, IMPACTO DINÂMICO 16,15 / 9,5 T, LARGURA DE TRABALHO 1,68 M - MANUTENÇÃO. AF_06/2014</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</si>
  <si>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</si>
  <si>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</si>
  <si>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</si>
  <si>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</si>
  <si>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5695</t>
  </si>
  <si>
    <t xml:space="preserve">CAMINHÃO BASCULANTE 6 M3, PESO BRUTO TOTAL 16.000 KG, CARGA ÚTIL MÁXIMA 13.071 KG, DISTÂNCIA ENTRE EIXOS 4,80 M, POTÊNCIA 230 CV INCLUSIVE CAÇAMBA METÁLICA - MANUTENÇÃO. AF_06/2014</t>
  </si>
  <si>
    <t xml:space="preserve">5703</t>
  </si>
  <si>
    <t xml:space="preserve">USINA DE CONCRETO FIXA, CAPACIDADE NOMINAL DE 90 A 120 M3/H, SEM SILO - MATERIAIS NA OPERAÇÃO. AF_07/2016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</si>
  <si>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</si>
  <si>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</si>
  <si>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5707</t>
  </si>
  <si>
    <t xml:space="preserve">USINA MISTURADORA DE SOLOS, CAPACIDADE DE 200 A 500 TON/H, POTENCIA 75KW - MANUTENÇÃO. AF_07/2016</t>
  </si>
  <si>
    <t xml:space="preserve">5710</t>
  </si>
  <si>
    <t xml:space="preserve">VIBROACABADORA DE ASFALTO SOBRE ESTEIRAS, LARGURA DE PAVIMENTAÇÃO 1,90 M A 5,30 M, POTÊNCIA 105 HP CAPACIDADE 450 T/H - MANUTENÇÃO. AF_11/2014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</si>
  <si>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</si>
  <si>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</si>
  <si>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</si>
  <si>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</si>
  <si>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5715</t>
  </si>
  <si>
    <t xml:space="preserve">TRATOR DE PNEUS, POTÊNCIA 85 CV, TRAÇÃO 4X4, PESO COM LASTRO DE 4.675 KG - MATERIAIS NA OPERAÇÃO. AF_06/2014</t>
  </si>
  <si>
    <t xml:space="preserve">5718</t>
  </si>
  <si>
    <t xml:space="preserve">TRATOR DE ESTEIRAS, POTÊNCIA 170 HP, PESO OPERACIONAL 19 T, CAÇAMBA 5,2 M3 - MATERIAIS NA OPERAÇÃO. AF_06/2014</t>
  </si>
  <si>
    <t xml:space="preserve">5721</t>
  </si>
  <si>
    <t xml:space="preserve">TRATOR DE ESTEIRAS, POTÊNCIA 150 HP, PESO OPERACIONAL 16,7 T, COM RODA MOTRIZ ELEVADA E LÂMINA 3,18 M3 - MATERIAIS NA OPERAÇÃO. AF_06/2014</t>
  </si>
  <si>
    <t xml:space="preserve">5722</t>
  </si>
  <si>
    <t xml:space="preserve">TRATOR DE ESTEIRAS, POTÊNCIA 347 HP, PESO OPERACIONAL 38,5 T, COM LÂMINA 8,70 M3 - MATERIAIS NA OPERAÇÃO. AF_06/2014</t>
  </si>
  <si>
    <t xml:space="preserve">5724</t>
  </si>
  <si>
    <t xml:space="preserve">TRATOR DE ESTEIRAS, POTÊNCIA 100 HP, PESO OPERACIONAL 9,4 T, COM LÂMINA 2,19 M3 - MANUTENÇÃO. AF_06/2014</t>
  </si>
  <si>
    <t xml:space="preserve">5727</t>
  </si>
  <si>
    <t xml:space="preserve">ROLO COMPACTADOR VIBRATÓRIO REBOCÁVEL, CILINDRO DE AÇO LISO, POTÊNCIA DE TRAÇÃO DE 65 CV, PESO 4,7 T, IMPACTO DINÂMICO 18,3 T, LARGURA DE TRABALHO 1,67 M - MANUTENÇÃO. AF_02/2016</t>
  </si>
  <si>
    <t xml:space="preserve">5729</t>
  </si>
  <si>
    <t xml:space="preserve">ROLO COMPACTADOR VIBRATÓRIO TANDEM AÇO LISO, POTÊNCIA 58 HP, PESO SEM/COM LASTRO 6,5 / 9,4 T, LARGURA DE TRABALHO 1,2 M - MANUTENÇÃO. AF_06/2014</t>
  </si>
  <si>
    <t xml:space="preserve">5730</t>
  </si>
  <si>
    <t xml:space="preserve">ROLO COMPACTADOR VIBRATÓRIO TANDEM AÇO LISO, POTÊNCIA 58 HP, PESO SEM/COM LASTRO 6,5 / 9,4 T, LARGURA DE TRABALHO 1,2 M - MATERIAIS NA OPERAÇÃO. AF_06/2014</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</si>
  <si>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</si>
  <si>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</si>
  <si>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</si>
  <si>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</si>
  <si>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5738</t>
  </si>
  <si>
    <t xml:space="preserve">ROLO COMPACTADOR VIBRATÓRIO PÉ DE CARNEIRO, OPERADO POR CONTROLE REMOTO, POTÊNCIA 12,5 KW, PESO OPERACIONAL 1,675 T, LARGURA DE TRABALHO 0,85 M - DEPRECIAÇÃO. AF_02/2016</t>
  </si>
  <si>
    <t xml:space="preserve">5739</t>
  </si>
  <si>
    <t xml:space="preserve">ROLO COMPACTADOR VIBRATÓRIO PÉ DE CARNEIRO, OPERADO POR CONTROLE REMOTO, POTÊNCIA 12,5 KW, PESO OPERACIONAL 1,675 T, LARGURA DE TRABALHO 0,85 M - MANUTENÇÃO. AF_02/2016</t>
  </si>
  <si>
    <t xml:space="preserve">5741</t>
  </si>
  <si>
    <t xml:space="preserve">USINA DE LAMA ASFÁLTICA, PROD 30 A 50 T/H, SILO DE AGREGADO 7 M3, RESERVATÓRIOS PARA EMULSÃO E ÁGUA DE 2,3 M3 CADA, MISTURADOR TIPO PUG MILL A SER MONTADO SOBRE CAMINHÃO - MANUTENÇÃO. AF_10/2014</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</si>
  <si>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</si>
  <si>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</si>
  <si>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5747</t>
  </si>
  <si>
    <t xml:space="preserve">CAMINHÃO PIPA 6.000 L, PESO BRUTO TOTAL 13.000 KG, DISTÂNCIA ENTRE EIXOS 4,80 M, POTÊNCIA 189 CV INCLUSIVE TANQUE DE AÇO PARA TRANSPORTE DE ÁGUA, CAPACIDADE 6 M3 - MATERIAIS NA OPERAÇÃO. AF_06/2014</t>
  </si>
  <si>
    <t xml:space="preserve">5751</t>
  </si>
  <si>
    <t xml:space="preserve">CAMINHÃO TOCO, PESO BRUTO TOTAL 14.300 KG, CARGA ÚTIL MÁXIMA 9590 KG, DISTÂNCIA ENTRE EIXOS 4,76 M, POTÊNCIA 185 CV (NÃO INCLUI CARROCERIA) - MANUTENÇÃO. AF_06/2014</t>
  </si>
  <si>
    <t xml:space="preserve">5754</t>
  </si>
  <si>
    <t xml:space="preserve">CAMINHÃO TOCO, PESO BRUTO TOTAL 16.000 KG, CARGA ÚTIL MÁXIMA DE 10.685 KG, DISTÂNCIA ENTRE EIXOS 4,80 M, POTÊNCIA 189 CV EXCLUSIVE CARROCERIA - MANUTENÇÃO. AF_06/2014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</si>
  <si>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</si>
  <si>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</si>
  <si>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</si>
  <si>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</si>
  <si>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</si>
  <si>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</si>
  <si>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5779</t>
  </si>
  <si>
    <t xml:space="preserve">MOTONIVELADORA POTÊNCIA BÁSICA LÍQUIDA (PRIMEIRA MARCHA) 125 HP, PESO BRUTO 13032 KG, LARGURA DA LÂMINA DE 3,7 M - MANUTENÇÃO. AF_06/2014</t>
  </si>
  <si>
    <t xml:space="preserve">5787</t>
  </si>
  <si>
    <t xml:space="preserve">PÁ CARREGADEIRA SOBRE RODAS, POTÊNCIA 197 HP, CAPACIDADE DA CAÇAMBA 2,5 A 3,5 M3, PESO OPERACIONAL 18338 KG - MATERIAIS NA OPERAÇÃO. AF_06/2014</t>
  </si>
  <si>
    <t xml:space="preserve">5797</t>
  </si>
  <si>
    <t xml:space="preserve">COMPRESSOR DE AR REBOCÁVEL, VAZÃO 189 PCM, PRESSÃO EFETIVA DE TRABALHO 102 PSI, MOTOR DIESEL, POTÊNCIA 63 CV - MANUTENÇÃO. AF_06/2015</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</si>
  <si>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</si>
  <si>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</si>
  <si>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</si>
  <si>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</si>
  <si>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</si>
  <si>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</si>
  <si>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</si>
  <si>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</si>
  <si>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7035</t>
  </si>
  <si>
    <t xml:space="preserve">TANQUE DE ASFALTO ESTACIONÁRIO COM SERPENTINA, CAPACIDADE 30.000 L - MATERIAIS NA OPERAÇÃO. AF_06/2014</t>
  </si>
  <si>
    <t xml:space="preserve">7038</t>
  </si>
  <si>
    <t xml:space="preserve">ROLO COMPACTADOR DE PNEUS ESTÁTICO, PRESSÃO VARIÁVEL, POTÊNCIA 111 HP, PESO SEM/COM LASTRO 9,5 / 26 T, LARGURA DE TRABALHO 1,90 M - DEPRECIAÇÃO. AF_07/2014</t>
  </si>
  <si>
    <t xml:space="preserve">7039</t>
  </si>
  <si>
    <t xml:space="preserve">ROLO COMPACTADOR DE PNEUS ESTÁTICO, PRESSÃO VARIÁVEL, POTÊNCIA 111 HP, PESO SEM/COM LASTRO 9,5 / 26 T, LARGURA DE TRABALHO 1,90 M - JUROS. AF_07/2014</t>
  </si>
  <si>
    <t xml:space="preserve">7040</t>
  </si>
  <si>
    <t xml:space="preserve">ROLO COMPACTADOR DE PNEUS ESTÁTICO, PRESSÃO VARIÁVEL, POTÊNCIA 111 HP, PESO SEM/COM LASTRO 9,5 / 26 T, LARGURA DE TRABALHO 1,90 M - MANUTENÇÃO. AF_07/2014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</si>
  <si>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</si>
  <si>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</si>
  <si>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</si>
  <si>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</si>
  <si>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</si>
  <si>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</si>
  <si>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</si>
  <si>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</si>
  <si>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7051</t>
  </si>
  <si>
    <t xml:space="preserve">ROLO COMPACTADOR PE DE CARNEIRO VIBRATORIO, POTENCIA 125 HP, PESO OPERACIONAL SEM/COM LASTRO 11,95 / 13,30 T, IMPACTO DINAMICO 38,5 / 22,5 T, LARGURA DE TRABALHO 2,15 M - DEPRECIAÇÃO. AF_06/2014</t>
  </si>
  <si>
    <t xml:space="preserve">7052</t>
  </si>
  <si>
    <t xml:space="preserve">ROLO COMPACTADOR PE DE CARNEIRO VIBRATORIO, POTENCIA 125 HP, PESO OPERACIONAL SEM/COM LASTRO 11,95 / 13,30 T, IMPACTO DINAMICO 38,5 / 22,5 T, LARGURA DE TRABALHO 2,15 M - JUROS. AF_06/2014</t>
  </si>
  <si>
    <t xml:space="preserve">7053</t>
  </si>
  <si>
    <t xml:space="preserve">ROLO COMPACTADOR PE DE CARNEIRO VIBRATORIO, POTENCIA 125 HP, PESO OPERACIONAL SEM/COM LASTRO 11,95 / 13,30 T, IMPACTO DINAMICO 38,5 / 22,5 T, LARGURA DE TRABALHO 2,15 M - MANUTENÇÃO. AF_06/2014</t>
  </si>
  <si>
    <t xml:space="preserve">7054</t>
  </si>
  <si>
    <t xml:space="preserve">ROLO COMPACTADOR PE DE CARNEIRO VIBRATORIO, POTENCIA 125 HP, PESO OPERACIONAL SEM/COM LASTRO 11,95 / 13,30 T, IMPACTO DINAMICO 38,5 / 22,5 T, LARGURA DE TRABALHO 2,15 M - MATERIAIS NA OPERAÇÃO. AF_06/2014</t>
  </si>
  <si>
    <t xml:space="preserve">7058</t>
  </si>
  <si>
    <t xml:space="preserve">CAMINHÃO BASCULANTE 6 M3 TOCO, PESO BRUTO TOTAL 16.000 KG, CARGA ÚTIL MÁXIMA 11.130 KG, DISTÂNCIA ENTRE EIXOS 5,36 M, POTÊNCIA 185 CV, INCLUSIVE CAÇAMBA METÁLICA - DEPRECIAÇÃO. AF_06/2014</t>
  </si>
  <si>
    <t xml:space="preserve">7059</t>
  </si>
  <si>
    <t xml:space="preserve">CAMINHÃO BASCULANTE 6 M3 TOCO, PESO BRUTO TOTAL 16.000 KG, CARGA ÚTIL MÁXIMA 11.130 KG, DISTÂNCIA ENTRE EIXOS 5,36 M, POTÊNCIA 185 CV, INCLUSIVE CAÇAMBA METÁLICA - JUROS. AF_06/2014</t>
  </si>
  <si>
    <t xml:space="preserve">7060</t>
  </si>
  <si>
    <t xml:space="preserve">CAMINHÃO BASCULANTE 6 M3 TOCO, PESO BRUTO TOTAL 16.000 KG, CARGA ÚTIL MÁXIMA 11.130 KG, DISTÂNCIA ENTRE EIXOS 5,36 M, POTÊNCIA 185 CV, INCLUSIVE CAÇAMBA METÁLICA - MANUTENÇÃO. AF_06/2014</t>
  </si>
  <si>
    <t xml:space="preserve">7061</t>
  </si>
  <si>
    <t xml:space="preserve">CAMINHÃO BASCULANTE 6 M3 TOCO, PESO BRUTO TOTAL 16.000 KG, CARGA ÚTIL MÁXIMA 11.130 KG, DISTÂNCIA ENTRE EIXOS 5,36 M, POTÊNCIA 185 CV, INCLUSIVE CAÇAMBA METÁLICA - MATERIAIS NA OPERAÇÃO. AF_06/2014</t>
  </si>
  <si>
    <t xml:space="preserve">7063</t>
  </si>
  <si>
    <t xml:space="preserve">TRATOR DE PNEUS, POTÊNCIA 122 CV, TRAÇÃO 4X4, PESO COM LASTRO DE 4.510 KG - DEPRECIAÇÃO. AF_06/2014</t>
  </si>
  <si>
    <t xml:space="preserve">7064</t>
  </si>
  <si>
    <t xml:space="preserve">TRATOR DE PNEUS, POTÊNCIA 122 CV, TRAÇÃO 4X4, PESO COM LASTRO DE 4.510 KG - JUROS. AF_06/2014</t>
  </si>
  <si>
    <t xml:space="preserve">7065</t>
  </si>
  <si>
    <t xml:space="preserve">TRATOR DE PNEUS, POTÊNCIA 122 CV, TRAÇÃO 4X4, PESO COM LASTRO DE 4.510 KG - MANUTENÇÃO. AF_06/2014</t>
  </si>
  <si>
    <t xml:space="preserve">7066</t>
  </si>
  <si>
    <t xml:space="preserve">TRATOR DE PNEUS, POTÊNCIA 122 CV, TRAÇÃO 4X4, PESO COM LASTRO DE 4.510 KG - MATERIAIS NA OPERAÇÃO. AF_06/2014</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</si>
  <si>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</si>
  <si>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</si>
  <si>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t>
  </si>
  <si>
    <t xml:space="preserve">ROLO COMPACTADOR VIBRATÓRIO DE UM CILINDRO AÇO LISO, POTÊNCIA 80 HP, PESO OPERACIONAL MÁXIMO 8,1 T, IMPACTO DINÂMICO 16,15 / 9,5 T, LARGURA DE TRABALHO 1,68 M - MATERIAIS NA OPERAÇÃO. AF_06/2014</t>
  </si>
  <si>
    <t xml:space="preserve">53792</t>
  </si>
  <si>
    <t xml:space="preserve">CAMINHÃO BASCULANTE 6 M3, PESO BRUTO TOTAL 16.000 KG, CARGA ÚTIL MÁXIMA 13.071 KG, DISTÂNCIA ENTRE EIXOS 4,80 M, POTÊNCIA 230 CV INCLUSIVE CAÇAMBA METÁLICA - MATERIAIS NA OPERAÇÃO. AF_06/2014</t>
  </si>
  <si>
    <t xml:space="preserve">53794</t>
  </si>
  <si>
    <t xml:space="preserve">USINA DE CONCRETO FIXA, CAPACIDADE NOMINAL DE 90 A 120 M3/H, SEM SILO - MANUTENÇÃO. AF_07/2016</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</si>
  <si>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</si>
  <si>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</si>
  <si>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t>
  </si>
  <si>
    <t xml:space="preserve">VASSOURA MECÂNICA REBOCÁVEL COM ESCOVA CILÍNDRICA, LARGURA ÚTIL DE VARRIMENTO DE 2,44 M - MANUTENÇÃO. AF_06/2014</t>
  </si>
  <si>
    <t xml:space="preserve">53806</t>
  </si>
  <si>
    <t xml:space="preserve">TRATOR DE ESTEIRAS, POTÊNCIA 170 HP, PESO OPERACIONAL 19 T, CAÇAMBA 5,2 M3 - MANUTENÇÃO. AF_06/2014</t>
  </si>
  <si>
    <t xml:space="preserve">53810</t>
  </si>
  <si>
    <t xml:space="preserve">TRATOR DE ESTEIRAS, POTÊNCIA 150 HP, PESO OPERACIONAL 16,7 T, COM RODA MOTRIZ ELEVADA E LÂMINA 3,18 M3 - MANUTENÇÃO. AF_06/2014</t>
  </si>
  <si>
    <t xml:space="preserve">53814</t>
  </si>
  <si>
    <t xml:space="preserve">TRATOR DE ESTEIRAS, POTÊNCIA 347 HP, PESO OPERACIONAL 38,5 T, COM LÂMINA 8,70 M3 - MANUTENÇÃO. AF_06/2014</t>
  </si>
  <si>
    <t xml:space="preserve">53817</t>
  </si>
  <si>
    <t xml:space="preserve">TRATOR DE ESTEIRAS, POTÊNCIA 100 HP, PESO OPERACIONAL 9,4 T, COM LÂMINA 2,19 M3 - MATERIAIS NA OPERAÇÃO. AF_06/2014</t>
  </si>
  <si>
    <t xml:space="preserve">53818</t>
  </si>
  <si>
    <t xml:space="preserve">ROLO COMPACTADOR VIBRATÓRIO REBOCÁVEL, CILINDRO DE AÇO LISO, POTÊNCIA DE TRAÇÃO DE 65 CV, PESO 4,7 T, IMPACTO DINÂMICO 18,3 T, LARGURA DE TRABALHO 1,67 M - DEPRECIAÇÃO. AF_02/2016</t>
  </si>
  <si>
    <t xml:space="preserve">53827</t>
  </si>
  <si>
    <t xml:space="preserve">CAMINHÃO TOCO, PESO BRUTO TOTAL 14.300 KG, CARGA ÚTIL MÁXIMA 9590 KG, DISTÂNCIA ENTRE EIXOS 4,76 M, POTÊNCIA 185 CV (NÃO INCLUI CARROCERIA) - MATERIAIS NA OPERAÇÃO. AF_06/2014</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</si>
  <si>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</si>
  <si>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</si>
  <si>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</si>
  <si>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</si>
  <si>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</si>
  <si>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</si>
  <si>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</si>
  <si>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</si>
  <si>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</si>
  <si>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</si>
  <si>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</si>
  <si>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</si>
  <si>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53858</t>
  </si>
  <si>
    <t xml:space="preserve">PÁ CARREGADEIRA SOBRE RODAS, POTÊNCIA LÍQUIDA 128 HP, CAPACIDADE DA CAÇAMBA 1,7 A 2,8 M3, PESO OPERACIONAL 11632 KG - MATERIAIS NA OPERAÇÃO. AF_06/2014</t>
  </si>
  <si>
    <t xml:space="preserve">53861</t>
  </si>
  <si>
    <t xml:space="preserve">PÁ CARREGADEIRA SOBRE RODAS, POTÊNCIA 197 HP, CAPACIDADE DA CAÇAMBA 2,5 A 3,5 M3, PESO OPERACIONAL 18338 KG - MANUTENÇÃO. AF_06/2014</t>
  </si>
  <si>
    <t xml:space="preserve">53863</t>
  </si>
  <si>
    <t xml:space="preserve">MARTELETE OU ROMPEDOR PNEUMÁTICO MANUAL, 28 KG, COM SILENCIADOR - MANUTENÇÃO. AF_07/2016</t>
  </si>
  <si>
    <t xml:space="preserve">53865</t>
  </si>
  <si>
    <t xml:space="preserve">COMPRESSOR DE AR REBOCÁVEL, VAZÃO 189 PCM, PRESSÃO EFETIVA DE TRABALHO 102 PSI, MOTOR DIESEL, POTÊNCIA 63 CV - MATERIAIS NA OPERAÇÃO. AF_06/2015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</si>
  <si>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</si>
  <si>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</si>
  <si>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</si>
  <si>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</si>
  <si>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</si>
  <si>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</si>
  <si>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</si>
  <si>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</si>
  <si>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</si>
  <si>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</si>
  <si>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73309</t>
  </si>
  <si>
    <t xml:space="preserve">ROLO COMPACTADOR VIBRATÓRIO PÉ DE CARNEIRO PARA SOLOS, POTÊNCIA 80 HP, PESO OPERACIONAL SEM/COM LASTRO 7,4 / 8,8 T, LARGURA DE TRABALHO 1,68 M - DEPRECIAÇÃO. AF_02/2016</t>
  </si>
  <si>
    <t xml:space="preserve">73311</t>
  </si>
  <si>
    <t xml:space="preserve">GRUPO GERADOR ESTACIONÁRIO, MOTOR DIESEL POTÊNCIA 170 KVA - MATERIAIS NA OPERAÇÃO. AF_02/2016</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</si>
  <si>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</si>
  <si>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</si>
  <si>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</si>
  <si>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</si>
  <si>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</si>
  <si>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</si>
  <si>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</si>
  <si>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</si>
  <si>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</si>
  <si>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</si>
  <si>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</si>
  <si>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</si>
  <si>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83762</t>
  </si>
  <si>
    <t xml:space="preserve">GRUPO DE SOLDAGEM COM GERADOR A DIESEL 60 CV PARA SOLDA ELÉTRICA, SOBRE 04 RODAS, COM MOTOR 4 CILINDROS 600 A - MANUTENÇÃO. AF_02/2016</t>
  </si>
  <si>
    <t xml:space="preserve">83763</t>
  </si>
  <si>
    <t xml:space="preserve">GRUPO DE SOLDAGEM COM GERADOR A DIESEL 60 CV PARA SOLDA ELÉTRICA, SOBRE 04 RODAS, COM MOTOR 4 CILINDROS 600 A - MATERIAIS NA OPERAÇÃO. AF_02/2016</t>
  </si>
  <si>
    <t xml:space="preserve">83764</t>
  </si>
  <si>
    <t xml:space="preserve">GRUPO DE SOLDAGEM COM GERADOR A DIESEL 60 CV PARA SOLDA ELÉTRICA, SOBRE 04 RODAS, COM MOTOR 4 CILINDROS 600 A - JUROS. AF_02/2016</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</si>
  <si>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</si>
  <si>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</si>
  <si>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</si>
  <si>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</si>
  <si>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</si>
  <si>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</si>
  <si>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</si>
  <si>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</si>
  <si>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87444</t>
  </si>
  <si>
    <t xml:space="preserve">BETONEIRA CAPACIDADE NOMINAL 400 L, CAPACIDADE DE MISTURA 310 L, MOTOR A DIESEL POTÊNCIA 5,0 HP, SEM CARREGADOR - MATERIAIS NA OPERAÇÃO. AF_06/2014</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</si>
  <si>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</si>
  <si>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</si>
  <si>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</si>
  <si>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</si>
  <si>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</si>
  <si>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</si>
  <si>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</si>
  <si>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</si>
  <si>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88394</t>
  </si>
  <si>
    <t xml:space="preserve">MISTURADOR DE ARGAMASSA, EIXO HORIZONTAL, CAPACIDADE DE MISTURA 600 KG, MOTOR ELÉTRICO POTÊNCIA 7,5 CV - DEPRECIAÇÃO. AF_06/2014</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</si>
  <si>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</si>
  <si>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</si>
  <si>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</si>
  <si>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</si>
  <si>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88397</t>
  </si>
  <si>
    <t xml:space="preserve">MISTURADOR DE ARGAMASSA, EIXO HORIZONTAL, CAPACIDADE DE MISTURA 600 KG, MOTOR ELÉTRICO POTÊNCIA 7,5 CV - MATERIAIS NA OPERAÇÃO. AF_06/2014</t>
  </si>
  <si>
    <t xml:space="preserve">88400</t>
  </si>
  <si>
    <t xml:space="preserve">MISTURADOR DE ARGAMASSA, EIXO HORIZONTAL, CAPACIDADE DE MISTURA 160 KG, MOTOR ELÉTRICO POTÊNCIA 3 CV - DEPRECIAÇÃO. AF_06/2014</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</si>
  <si>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</si>
  <si>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</si>
  <si>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</si>
  <si>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</si>
  <si>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</si>
  <si>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</si>
  <si>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</si>
  <si>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</si>
  <si>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</si>
  <si>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</si>
  <si>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88425</t>
  </si>
  <si>
    <t xml:space="preserve">PROJETOR DE ARGAMASSA, CAPACIDADE DE PROJEÇÃO 1,5 M3/H, ALCANCE DE 30 ATÉ 60 M, MOTOR ELÉTRICO POTÊNCIA 7,5 HP - MANUTENÇÃO. AF_06/2014</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</si>
  <si>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</si>
  <si>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</si>
  <si>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</si>
  <si>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</si>
  <si>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</si>
  <si>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</si>
  <si>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</si>
  <si>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</si>
  <si>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</si>
  <si>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</si>
  <si>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</si>
  <si>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</si>
  <si>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</si>
  <si>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</si>
  <si>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</si>
  <si>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</si>
  <si>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</si>
  <si>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</si>
  <si>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</si>
  <si>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</si>
  <si>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</si>
  <si>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</si>
  <si>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</si>
  <si>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</si>
  <si>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</si>
  <si>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</si>
  <si>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</si>
  <si>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</si>
  <si>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88836</t>
  </si>
  <si>
    <t xml:space="preserve">ESCAVADEIRA HIDRÁULICA SOBRE ESTEIRAS, CAÇAMBA 0,80 M3, PESO OPERACIONAL 17,8 T, POTÊNCIA LÍQUIDA 110 HP - MATERIAIS NA OPERAÇÃO. AF_10/2014</t>
  </si>
  <si>
    <t xml:space="preserve">88839</t>
  </si>
  <si>
    <t xml:space="preserve">TRATOR DE ESTEIRAS, POTÊNCIA 125 HP, PESO OPERACIONAL 12,9 T, COM LÂMINA 2,7 M3 - DEPRECIAÇÃO. AF_10/2014</t>
  </si>
  <si>
    <t xml:space="preserve">88840</t>
  </si>
  <si>
    <t xml:space="preserve">TRATOR DE ESTEIRAS, POTÊNCIA 125 HP, PESO OPERACIONAL 12,9 T, COM LÂMINA 2,7 M3 - JUROS. AF_10/2014</t>
  </si>
  <si>
    <t xml:space="preserve">88841</t>
  </si>
  <si>
    <t xml:space="preserve">TRATOR DE ESTEIRAS, POTÊNCIA 125 HP, PESO OPERACIONAL 12,9 T, COM LÂMINA 2,7 M3 - MANUTENÇÃO. AF_10/2014</t>
  </si>
  <si>
    <t xml:space="preserve">88842</t>
  </si>
  <si>
    <t xml:space="preserve">TRATOR DE ESTEIRAS, POTÊNCIA 125 HP, PESO OPERACIONAL 12,9 T, COM LÂMINA 2,7 M3 - MATERIAIS NA OPERAÇÃO. AF_10/2014</t>
  </si>
  <si>
    <t xml:space="preserve">88847</t>
  </si>
  <si>
    <t xml:space="preserve">USINA DE LAMA ASFÁLTICA, PROD 30 A 50 T/H, SILO DE AGREGADO 7 M3, RESERVATÓRIOS PARA EMULSÃO E ÁGUA DE 2,3 M3 CADA, MISTURADOR TIPO PUG MILL A SER MONTADO SOBRE CAMINHÃO - DEPRECIAÇÃO. AF_10/2014</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</si>
  <si>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</si>
  <si>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</si>
  <si>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</si>
  <si>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</si>
  <si>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</si>
  <si>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</si>
  <si>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</si>
  <si>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</si>
  <si>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</si>
  <si>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</si>
  <si>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</si>
  <si>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</si>
  <si>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</si>
  <si>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</si>
  <si>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</si>
  <si>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</si>
  <si>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</si>
  <si>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</si>
  <si>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</si>
  <si>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</si>
  <si>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88902</t>
  </si>
  <si>
    <t xml:space="preserve">ESCAVADEIRA HIDRÁULICA SOBRE ESTEIRAS, CAÇAMBA 1,20 M3, PESO OPERACIONAL 21 T, POTÊNCIA BRUTA 155 HP - JUROS. AF_06/2014</t>
  </si>
  <si>
    <t xml:space="preserve">88903</t>
  </si>
  <si>
    <t xml:space="preserve">ESCAVADEIRA HIDRÁULICA SOBRE ESTEIRAS, CAÇAMBA 1,20 M3, PESO OPERACIONAL 21 T, POTÊNCIA BRUTA 155 HP - MANUTENÇÃO. AF_06/2014</t>
  </si>
  <si>
    <t xml:space="preserve">88904</t>
  </si>
  <si>
    <t xml:space="preserve">ESCAVADEIRA HIDRÁULICA SOBRE ESTEIRAS, CAÇAMBA 1,20 M3, PESO OPERACIONAL 21 T, POTÊNCIA BRUTA 155 HP - MATERIAIS NA OPERAÇÃO. AF_06/2014</t>
  </si>
  <si>
    <t xml:space="preserve">89009</t>
  </si>
  <si>
    <t xml:space="preserve">TRATOR DE ESTEIRAS, POTÊNCIA 150 HP, PESO OPERACIONAL 16,7 T, COM RODA MOTRIZ ELEVADA E LÂMINA 3,18 M3 - DEPRECIAÇÃO. AF_06/2014</t>
  </si>
  <si>
    <t xml:space="preserve">89010</t>
  </si>
  <si>
    <t xml:space="preserve">TRATOR DE ESTEIRAS, POTÊNCIA 150 HP, PESO OPERACIONAL 16,7 T, COM RODA MOTRIZ ELEVADA E LÂMINA 3,18 M3 - JUROS. AF_06/2014</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</si>
  <si>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</si>
  <si>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</si>
  <si>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</si>
  <si>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</si>
  <si>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</si>
  <si>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</si>
  <si>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89014</t>
  </si>
  <si>
    <t xml:space="preserve">TRATOR DE ESTEIRAS, POTÊNCIA 347 HP, PESO OPERACIONAL 38,5 T, COM LÂMINA 8,70 M3 - JUROS. AF_06/2014</t>
  </si>
  <si>
    <t xml:space="preserve">89015</t>
  </si>
  <si>
    <t xml:space="preserve">VASSOURA MECÂNICA REBOCÁVEL COM ESCOVA CILÍNDRICA, LARGURA ÚTIL DE VARRIMENTO DE 2,44 M - DEPRECIAÇÃO. AF_06/2014</t>
  </si>
  <si>
    <t xml:space="preserve">89016</t>
  </si>
  <si>
    <t xml:space="preserve">VASSOURA MECÂNICA REBOCÁVEL COM ESCOVA CILÍNDRICA, LARGURA ÚTIL DE VARRIMENTO DE 2,44 M - JUROS. AF_06/2014</t>
  </si>
  <si>
    <t xml:space="preserve">89017</t>
  </si>
  <si>
    <t xml:space="preserve">TRATOR DE ESTEIRAS, POTÊNCIA 170 HP, PESO OPERACIONAL 19 T, CAÇAMBA 5,2 M3 - DEPRECIAÇÃO. AF_06/2014</t>
  </si>
  <si>
    <t xml:space="preserve">89018</t>
  </si>
  <si>
    <t xml:space="preserve">TRATOR DE ESTEIRAS, POTÊNCIA 170 HP, PESO OPERACIONAL 19 T, CAÇAMBA 5,2 M3 - JUROS. AF_06/2014</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</si>
  <si>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</si>
  <si>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</si>
  <si>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</si>
  <si>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</si>
  <si>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</si>
  <si>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</si>
  <si>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</si>
  <si>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</si>
  <si>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</si>
  <si>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</si>
  <si>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</si>
  <si>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</si>
  <si>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89029</t>
  </si>
  <si>
    <t xml:space="preserve">TRATOR DE ESTEIRAS, POTÊNCIA 100 HP, PESO OPERACIONAL 9,4 T, COM LÂMINA 2,19 M3 - DEPRECIAÇÃO. AF_06/2014</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</si>
  <si>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</si>
  <si>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</si>
  <si>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</si>
  <si>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</si>
  <si>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89034</t>
  </si>
  <si>
    <t xml:space="preserve">TRATOR DE PNEUS, POTÊNCIA 85 CV, TRAÇÃO 4X4, PESO COM LASTRO DE 4.675 KG - JUROS. AF_06/2014</t>
  </si>
  <si>
    <t xml:space="preserve">89128</t>
  </si>
  <si>
    <t xml:space="preserve">PÁ CARREGADEIRA SOBRE RODAS, POTÊNCIA LÍQUIDA 128 HP, CAPACIDADE DA CAÇAMBA 1,7 A 2,8 M3, PESO OPERACIONAL 11632 KG - DEPRECIAÇÃO. AF_06/2014</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</si>
  <si>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</si>
  <si>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</si>
  <si>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</si>
  <si>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</si>
  <si>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89131</t>
  </si>
  <si>
    <t xml:space="preserve">PÁ CARREGADEIRA SOBRE RODAS, POTÊNCIA 197 HP, CAPACIDADE DA CAÇAMBA 2,5 A 3,5 M3, PESO OPERACIONAL 18338 KG - JUROS. AF_06/2014</t>
  </si>
  <si>
    <t xml:space="preserve">89210</t>
  </si>
  <si>
    <t xml:space="preserve">ROLO COMPACTADOR VIBRATÓRIO DE UM CILINDRO AÇO LISO, POTÊNCIA 80 HP, PESO OPERACIONAL MÁXIMO 8,1 T, IMPACTO DINÂMICO 16,15 / 9,5 T, LARGURA DE TRABALHO 1,68 M - DEPRECIAÇÃO. AF_06/2014</t>
  </si>
  <si>
    <t xml:space="preserve">89211</t>
  </si>
  <si>
    <t xml:space="preserve">ROLO COMPACTADOR VIBRATÓRIO DE UM CILINDRO AÇO LISO, POTÊNCIA 80 HP, PESO OPERACIONAL MÁXIMO 8,1 T, IMPACTO DINÂMICO 16,15 / 9,5 T, LARGURA DE TRABALHO 1,68 M - JUROS. AF_06/2014</t>
  </si>
  <si>
    <t xml:space="preserve">89212</t>
  </si>
  <si>
    <t xml:space="preserve">BATE-ESTACAS POR GRAVIDADE, POTÊNCIA DE 160 HP, PESO DO MARTELO ATÉ 3 TONELADAS - DEPRECIAÇÃO. AF_11/2014</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</si>
  <si>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</si>
  <si>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</si>
  <si>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</si>
  <si>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</si>
  <si>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89215</t>
  </si>
  <si>
    <t xml:space="preserve">BATE-ESTACAS POR GRAVIDADE, POTÊNCIA DE 160 HP, PESO DO MARTELO ATÉ 3 TONELADAS - MATERIAIS NA OPERAÇÃO. AF_11/2014</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</si>
  <si>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</si>
  <si>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</si>
  <si>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</si>
  <si>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</si>
  <si>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</si>
  <si>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</si>
  <si>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89224</t>
  </si>
  <si>
    <t xml:space="preserve">BETONEIRA CAPACIDADE NOMINAL DE 600 L, CAPACIDADE DE MISTURA 360 L, MOTOR ELÉTRICO TRIFÁSICO POTÊNCIA DE 4 CV, SEM CARREGADOR - MATERIAIS NA OPERAÇÃO. AF_11/2014</t>
  </si>
  <si>
    <t xml:space="preserve">89228</t>
  </si>
  <si>
    <t xml:space="preserve">MOTONIVELADORA POTÊNCIA BÁSICA LÍQUIDA (PRIMEIRA MARCHA) 125 HP, PESO BRUTO 13032 KG, LARGURA DA LÂMINA DE 3,7 M - DEPRECIAÇÃO. AF_06/2014</t>
  </si>
  <si>
    <t xml:space="preserve">89229</t>
  </si>
  <si>
    <t xml:space="preserve">MOTONIVELADORA POTÊNCIA BÁSICA LÍQUIDA (PRIMEIRA MARCHA) 125 HP, PESO BRUTO 13032 KG, LARGURA DA LÂMINA DE 3,7 M - JUROS. AF_06/2014</t>
  </si>
  <si>
    <t xml:space="preserve">89230</t>
  </si>
  <si>
    <t xml:space="preserve">FRESADORA DE ASFALTO A FRIO SOBRE RODAS, LARGURA FRESAGEM DE 1,0 M, POTÊNCIA 208 HP - DEPRECIAÇÃO. AF_11/2014</t>
  </si>
  <si>
    <t xml:space="preserve">89231</t>
  </si>
  <si>
    <t xml:space="preserve">FRESADORA DE ASFALTO A FRIO SOBRE RODAS, LARGURA FRESAGEM DE 1,0 M, POTÊNCIA 208 HP - JUROS. AF_11/2014</t>
  </si>
  <si>
    <t xml:space="preserve">89232</t>
  </si>
  <si>
    <t xml:space="preserve">FRESADORA DE ASFALTO A FRIO SOBRE RODAS, LARGURA FRESAGEM DE 1,0 M, POTÊNCIA 208 HP - MANUTENÇÃO. AF_11/2014</t>
  </si>
  <si>
    <t xml:space="preserve">89233</t>
  </si>
  <si>
    <t xml:space="preserve">FRESADORA DE ASFALTO A FRIO SOBRE RODAS, LARGURA FRESAGEM DE 1,0 M, POTÊNCIA 208 HP - MATERIAIS NA OPERAÇÃO. AF_11/2014</t>
  </si>
  <si>
    <t xml:space="preserve">89236</t>
  </si>
  <si>
    <t xml:space="preserve">FRESADORA DE ASFALTO A FRIO SOBRE RODAS, LARGURA FRESAGEM DE 2,0 M, POTÊNCIA 550 HP - DEPRECIAÇÃO. AF_11/2014</t>
  </si>
  <si>
    <t xml:space="preserve">89237</t>
  </si>
  <si>
    <t xml:space="preserve">FRESADORA DE ASFALTO A FRIO SOBRE RODAS, LARGURA FRESAGEM DE 2,0 M, POTÊNCIA 550 HP - JUROS. AF_11/2014</t>
  </si>
  <si>
    <t xml:space="preserve">89238</t>
  </si>
  <si>
    <t xml:space="preserve">FRESADORA DE ASFALTO A FRIO SOBRE RODAS, LARGURA FRESAGEM DE 2,0 M, POTÊNCIA 550 HP - MANUTENÇÃO. AF_11/2014</t>
  </si>
  <si>
    <t xml:space="preserve">89239</t>
  </si>
  <si>
    <t xml:space="preserve">FRESADORA DE ASFALTO A FRIO SOBRE RODAS, LARGURA FRESAGEM DE 2,0 M, POTÊNCIA 550 HP - MATERIAIS NA OPERAÇÃO. AF_11/2014</t>
  </si>
  <si>
    <t xml:space="preserve">89240</t>
  </si>
  <si>
    <t xml:space="preserve">VIBROACABADORA DE ASFALTO SOBRE ESTEIRAS, LARGURA DE PAVIMENTAÇÃO 1,90 M A 5,30 M, POTÊNCIA 105 HP CAPACIDADE 450 T/H - DEPRECIAÇÃO. AF_11/2014</t>
  </si>
  <si>
    <t xml:space="preserve">89241</t>
  </si>
  <si>
    <t xml:space="preserve">VIBROACABADORA DE ASFALTO SOBRE ESTEIRAS, LARGURA DE PAVIMENTAÇÃO 1,90 M A 5,30 M, POTÊNCIA 105 HP CAPACIDADE 450 T/H - JUROS. AF_11/2014</t>
  </si>
  <si>
    <t xml:space="preserve">89246</t>
  </si>
  <si>
    <t xml:space="preserve">RECICLADORA DE ASFALTO A FRIO SOBRE RODAS, LARGURA FRESAGEM DE 2,0 M, POTÊNCIA 422 HP - DEPRECIAÇÃO. AF_11/2014</t>
  </si>
  <si>
    <t xml:space="preserve">89247</t>
  </si>
  <si>
    <t xml:space="preserve">RECICLADORA DE ASFALTO A FRIO SOBRE RODAS, LARGURA FRESAGEM DE 2,0 M, POTÊNCIA 422 HP - JUROS. AF_11/2014</t>
  </si>
  <si>
    <t xml:space="preserve">89248</t>
  </si>
  <si>
    <t xml:space="preserve">RECICLADORA DE ASFALTO A FRIO SOBRE RODAS, LARGURA FRESAGEM DE 2,0 M, POTÊNCIA 422 HP - MANUTENÇÃO. AF_11/2014</t>
  </si>
  <si>
    <t xml:space="preserve">89249</t>
  </si>
  <si>
    <t xml:space="preserve">RECICLADORA DE ASFALTO A FRIO SOBRE RODAS, LARGURA FRESAGEM DE 2,0 M, POTÊNCIA 422 HP - MATERIAIS NA OPERAÇÃO. AF_11/2014</t>
  </si>
  <si>
    <t xml:space="preserve">89253</t>
  </si>
  <si>
    <t xml:space="preserve">VIBROACABADORA DE ASFALTO SOBRE ESTEIRAS, LARGURA DE PAVIMENTAÇÃO 2,13 M A 4,55 M, POTÊNCIA 100 HP, CAPACIDADE 400 T/H - DEPRECIAÇÃO. AF_11/2014</t>
  </si>
  <si>
    <t xml:space="preserve">89254</t>
  </si>
  <si>
    <t xml:space="preserve">VIBROACABADORA DE ASFALTO SOBRE ESTEIRAS, LARGURA DE PAVIMENTAÇÃO 2,13 M A 4,55 M, POTÊNCIA 100 HP, CAPACIDADE 400 T/H - JUROS. AF_11/2014</t>
  </si>
  <si>
    <t xml:space="preserve">89255</t>
  </si>
  <si>
    <t xml:space="preserve">VIBROACABADORA DE ASFALTO SOBRE ESTEIRAS, LARGURA DE PAVIMENTAÇÃO 2,13 M A 4,55 M, POTÊNCIA 100 HP, CAPACIDADE 400 T/H - MANUTENÇÃO. AF_11/2014</t>
  </si>
  <si>
    <t xml:space="preserve">89256</t>
  </si>
  <si>
    <t xml:space="preserve">VIBROACABADORA DE ASFALTO SOBRE ESTEIRAS, LARGURA DE PAVIMENTAÇÃO 2,13 M A 4,55 M, POTÊNCIA 100 HP, CAPACIDADE 400 T/H - MATERIAIS NA OPERAÇÃO. AF_11/2014</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</si>
  <si>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</si>
  <si>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</si>
  <si>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</si>
  <si>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</si>
  <si>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</si>
  <si>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</si>
  <si>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</si>
  <si>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</si>
  <si>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</si>
  <si>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</si>
  <si>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</si>
  <si>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</si>
  <si>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t>
  </si>
  <si>
    <t xml:space="preserve">GUINDASTE HIDRÁULICO AUTOPROPELIDO, COM LANÇA TELESCÓPICA 28,80 M, CAPACIDADE MÁXIMA 30 T, POTÊNCIA 97 KW, TRAÇÃO 4 X 4 - DEPRECIAÇÃO. AF_11/2014</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</si>
  <si>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</si>
  <si>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</si>
  <si>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</si>
  <si>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</si>
  <si>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89270</t>
  </si>
  <si>
    <t xml:space="preserve">GUINDASTE HIDRÁULICO AUTOPROPELIDO, COM LANÇA TELESCÓPICA 28,80 M, CAPACIDADE MÁXIMA 30 T, POTÊNCIA 97 KW, TRAÇÃO 4 X 4 - MANUTENÇÃO. AF_11/2014</t>
  </si>
  <si>
    <t xml:space="preserve">89271</t>
  </si>
  <si>
    <t xml:space="preserve">GUINDASTE HIDRÁULICO AUTOPROPELIDO, COM LANÇA TELESCÓPICA 28,80 M, CAPACIDADE MÁXIMA 30 T, POTÊNCIA 97 KW, TRAÇÃO 4 X 4 - MATERIAIS NA OPERAÇÃO. AF_11/2014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</si>
  <si>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</si>
  <si>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</si>
  <si>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</si>
  <si>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</si>
  <si>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</si>
  <si>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</si>
  <si>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89277</t>
  </si>
  <si>
    <t xml:space="preserve">BETONEIRA CAPACIDADE NOMINAL DE 600 L, CAPACIDADE DE MISTURA 440 L, MOTOR A DIESEL POTÊNCIA 10 HP, COM CARREGADOR - MATERIAIS NA OPERAÇÃO. AF_11/2014</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</si>
  <si>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</si>
  <si>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</si>
  <si>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</si>
  <si>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</si>
  <si>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89870</t>
  </si>
  <si>
    <t xml:space="preserve">CAMINHÃO BASCULANTE 14 M3, COM CAVALO MECÂNICO DE CAPACIDADE MÁXIMA DE TRAÇÃO COMBINADO DE 36000 KG, POTÊNCIA 286 CV, INCLUSIVE SEMIREBOQUE COM CAÇAMBA METÁLICA - DEPRECIAÇÃO. AF_12/2014</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</si>
  <si>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</si>
  <si>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</si>
  <si>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</si>
  <si>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</si>
  <si>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</si>
  <si>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</si>
  <si>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</si>
  <si>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</si>
  <si>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89878</t>
  </si>
  <si>
    <t xml:space="preserve">CAMINHÃO BASCULANTE 18 M3, COM CAVALO MECÂNICO DE CAPACIDADE MÁXIMA DE TRAÇÃO COMBINADO DE 45000 KG, POTÊNCIA 330 CV, INCLUSIVE SEMIREBOQUE COM CAÇAMBA METÁLICA - DEPRECIAÇÃO. AF_12/2014</t>
  </si>
  <si>
    <t xml:space="preserve">89879</t>
  </si>
  <si>
    <t xml:space="preserve">CAMINHÃO BASCULANTE 18 M3, COM CAVALO MECÂNICO DE CAPACIDADE MÁXIMA DE TRAÇÃO COMBINADO DE 45000 KG, POTÊNCIA 330 CV, INCLUSIVE SEMIREBOQUE COM CAÇAMBA METÁLICA - JUROS. AF_12/2014</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</si>
  <si>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</si>
  <si>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</si>
  <si>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</si>
  <si>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</si>
  <si>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</si>
  <si>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</si>
  <si>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</si>
  <si>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</si>
  <si>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</si>
  <si>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</si>
  <si>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</si>
  <si>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</si>
  <si>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</si>
  <si>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</si>
  <si>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</si>
  <si>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</si>
  <si>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</si>
  <si>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</si>
  <si>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</si>
  <si>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</si>
  <si>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</si>
  <si>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</si>
  <si>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</si>
  <si>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</si>
  <si>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90628</t>
  </si>
  <si>
    <t xml:space="preserve">PERFURATRIZ SOBRE ESTEIRA, TORQUE MÁXIMO 600 KGF, PESO MÉDIO 1000 KG, POTÊNCIA 20 HP, DIÂMETRO MÁXIMO 10" - JUROS. AF_06/2015</t>
  </si>
  <si>
    <t xml:space="preserve">90629</t>
  </si>
  <si>
    <t xml:space="preserve">PERFURATRIZ SOBRE ESTEIRA, TORQUE MÁXIMO 600 KGF, PESO MÉDIO 1000 KG, POTÊNCIA 20 HP, DIÂMETRO MÁXIMO 10" - MANUTENÇÃO. AF_06/2015</t>
  </si>
  <si>
    <t xml:space="preserve">90630</t>
  </si>
  <si>
    <t xml:space="preserve">PERFURATRIZ SOBRE ESTEIRA, TORQUE MÁXIMO 600 KGF, PESO MÉDIO 1000 KG, POTÊNCIA 20 HP, DIÂMETRO MÁXIMO 10" - MATERIAIS NA OPERAÇÃO. AF_06/2015</t>
  </si>
  <si>
    <t xml:space="preserve">90633</t>
  </si>
  <si>
    <t xml:space="preserve">MISTURADOR DUPLO HORIZONTAL DE ALTA TURBULÊNCIA, CAPACIDADE / VOLUME 2 X 500 LITROS, MOTORES ELÉTRICOS MÍNIMO 5 CV CADA, PARA NATA CIMENTO, ARGAMASSA E OUTROS - DEPRECIAÇÃO. AF_06/2015</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</si>
  <si>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</si>
  <si>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</si>
  <si>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</si>
  <si>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</si>
  <si>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</si>
  <si>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</si>
  <si>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90639</t>
  </si>
  <si>
    <t xml:space="preserve">BOMBA TRIPLEX, PARA INJEÇÃO DE NATA DE CIMENTO, VAZÃO MÁXIMA DE 100 LITROS/MINUTO, PRESSÃO MÁXIMA DE 70 BAR - DEPRECIAÇÃO. AF_06/2015</t>
  </si>
  <si>
    <t xml:space="preserve">90640</t>
  </si>
  <si>
    <t xml:space="preserve">BOMBA TRIPLEX, PARA INJEÇÃO DE NATA DE CIMENTO, VAZÃO MÁXIMA DE 100 LITROS/MINUTO, PRESSÃO MÁXIMA DE 70 BAR - JUROS. AF_06/2015</t>
  </si>
  <si>
    <t xml:space="preserve">90641</t>
  </si>
  <si>
    <t xml:space="preserve">BOMBA TRIPLEX, PARA INJEÇÃO DE NATA DE CIMENTO, VAZÃO MÁXIMA DE 100 LITROS/MINUTO, PRESSÃO MÁXIMA DE 70 BAR - MANUTENÇÃO. AF_06/2015</t>
  </si>
  <si>
    <t xml:space="preserve">90642</t>
  </si>
  <si>
    <t xml:space="preserve">BOMBA TRIPLEX, PARA INJEÇÃO DE NATA DE CIMENTO, VAZÃO MÁXIMA DE 100 LITROS/MINUTO, PRESSÃO MÁXIMA DE 70 BAR - MATERIAIS NA OPERAÇÃO. AF_06/2015</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</si>
  <si>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</si>
  <si>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</si>
  <si>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</si>
  <si>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</si>
  <si>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</si>
  <si>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</si>
  <si>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</si>
  <si>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</si>
  <si>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</si>
  <si>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</si>
  <si>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</si>
  <si>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</si>
  <si>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</si>
  <si>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</si>
  <si>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</si>
  <si>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</si>
  <si>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</si>
  <si>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</si>
  <si>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</si>
  <si>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</si>
  <si>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90660</t>
  </si>
  <si>
    <t xml:space="preserve">BOMBA DE PROJEÇÃO DE CONCRETO SECO, POTÊNCIA 10 CV, VAZÃO 6 M3/H - MANUTENÇÃO. AF_06/2015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</si>
  <si>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</si>
  <si>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</si>
  <si>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</si>
  <si>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</si>
  <si>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</si>
  <si>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</si>
  <si>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</si>
  <si>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</si>
  <si>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</si>
  <si>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</si>
  <si>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</si>
  <si>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</si>
  <si>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</si>
  <si>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</si>
  <si>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</si>
  <si>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</si>
  <si>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</si>
  <si>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</si>
  <si>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</si>
  <si>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</si>
  <si>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</si>
  <si>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</si>
  <si>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</si>
  <si>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</si>
  <si>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</si>
  <si>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</si>
  <si>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90682</t>
  </si>
  <si>
    <t xml:space="preserve">MANIPULADOR TELESCÓPICO, POTÊNCIA DE 85 HP, CAPACIDADE DE CARGA DE 3.500 KG, ALTURA MÁXIMA DE ELEVAÇÃO DE 12,3 M - DEPRECIAÇÃO. AF_06/2015</t>
  </si>
  <si>
    <t xml:space="preserve">90683</t>
  </si>
  <si>
    <t xml:space="preserve">MANIPULADOR TELESCÓPICO, POTÊNCIA DE 85 HP, CAPACIDADE DE CARGA DE 3.500 KG, ALTURA MÁXIMA DE ELEVAÇÃO DE 12,3 M - JUROS. AF_06/2015</t>
  </si>
  <si>
    <t xml:space="preserve">90684</t>
  </si>
  <si>
    <t xml:space="preserve">MANIPULADOR TELESCÓPICO, POTÊNCIA DE 85 HP, CAPACIDADE DE CARGA DE 3.500 KG, ALTURA MÁXIMA DE ELEVAÇÃO DE 12,3 M - MANUTENÇÃO. AF_06/2015</t>
  </si>
  <si>
    <t xml:space="preserve">90685</t>
  </si>
  <si>
    <t xml:space="preserve">MANIPULADOR TELESCÓPICO, POTÊNCIA DE 85 HP, CAPACIDADE DE CARGA DE 3.500 KG, ALTURA MÁXIMA DE ELEVAÇÃO DE 12,3 M - MATERIAIS NA OPERAÇÃO. AF_06/2015</t>
  </si>
  <si>
    <t xml:space="preserve">90688</t>
  </si>
  <si>
    <t xml:space="preserve">MINICARREGADEIRA SOBRE RODAS, POTÊNCIA LÍQUIDA DE 47 HP, CAPACIDADE NOMINAL DE OPERAÇÃO DE 646 KG - DEPRECIAÇÃO. AF_06/2015</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</si>
  <si>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</si>
  <si>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</si>
  <si>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</si>
  <si>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</si>
  <si>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90691</t>
  </si>
  <si>
    <t xml:space="preserve">MINICARREGADEIRA SOBRE RODAS, POTÊNCIA LÍQUIDA DE 47 HP, CAPACIDADE NOMINAL DE OPERAÇÃO DE 646 KG - MATERIAIS NA OPERAÇÃO. AF_06/2015</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</si>
  <si>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</si>
  <si>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</si>
  <si>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</si>
  <si>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</si>
  <si>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</si>
  <si>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</si>
  <si>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</si>
  <si>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</si>
  <si>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</si>
  <si>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</si>
  <si>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</si>
  <si>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</si>
  <si>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</si>
  <si>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</si>
  <si>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</si>
  <si>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</si>
  <si>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</si>
  <si>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</si>
  <si>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90971</t>
  </si>
  <si>
    <t xml:space="preserve">COMPRESSOR DE AR REBOCAVEL, VAZÃO 250 PCM, PRESSAO DE TRABALHO 102 PSI, MOTOR A DIESEL POTÊNCIA 81 CV - MATERIAIS NA OPERAÇÃO. AF_06/2015</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</si>
  <si>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</si>
  <si>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</si>
  <si>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</si>
  <si>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</si>
  <si>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90977</t>
  </si>
  <si>
    <t xml:space="preserve">COMPRESSOR DE AR REBOCÁVEL, VAZÃO 748 PCM, PRESSÃO EFETIVA DE TRABALHO 102 PSI, MOTOR DIESEL, POTÊNCIA 210 CV - MANUTENÇÃO. AF_06/2015</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</si>
  <si>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</si>
  <si>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</si>
  <si>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</si>
  <si>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</si>
  <si>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</si>
  <si>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</si>
  <si>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</si>
  <si>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</si>
  <si>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90995</t>
  </si>
  <si>
    <t xml:space="preserve">COMPRESSOR DE AR REBOCAVEL, VAZÃO 400 PCM, PRESSAO DE TRABALHO 102 PSI, MOTOR A DIESEL POTÊNCIA 110 CV - MATERIAIS NA OPERAÇÃO. AF_06/2015</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</si>
  <si>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</si>
  <si>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</si>
  <si>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</si>
  <si>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</si>
  <si>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</si>
  <si>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</si>
  <si>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</si>
  <si>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</si>
  <si>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</si>
  <si>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</si>
  <si>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91030</t>
  </si>
  <si>
    <t xml:space="preserve">CAMINHÃO TRUCADO (C/ TERCEIRO EIXO) ELETRÔNICO - POTÊNCIA 231CV - PBT = 22000KG - DIST. ENTRE EIXOS 5170 MM - INCLUI CARROCERIA FIXA ABERTA DE MADEIRA - MATERIAIS NA OPERAÇÃO. AF_06/2015</t>
  </si>
  <si>
    <t xml:space="preserve">91273</t>
  </si>
  <si>
    <t xml:space="preserve">PLACA VIBRATÓRIA REVERSÍVEL COM MOTOR 4 TEMPOS A GASOLINA, FORÇA CENTRÍFUGA DE 25 KN (2500 KGF), POTÊNCIA 5,5 CV - DEPRECIAÇÃO. AF_08/2015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</si>
  <si>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</si>
  <si>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</si>
  <si>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</si>
  <si>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</si>
  <si>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</si>
  <si>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</si>
  <si>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</si>
  <si>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</si>
  <si>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</si>
  <si>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</si>
  <si>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</si>
  <si>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</si>
  <si>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</si>
  <si>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</si>
  <si>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91354</t>
  </si>
  <si>
    <t xml:space="preserve">CAMINHÃO TOCO, PESO BRUTO TOTAL 14.300 KG, CARGA ÚTIL MÁXIMA 9590 KG, DISTÂNCIA ENTRE EIXOS 4,76 M, POTÊNCIA 185 CV (NÃO INCLUI CARROCERIA) - DEPRECIAÇÃO. AF_06/2014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</si>
  <si>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</si>
  <si>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</si>
  <si>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</si>
  <si>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</si>
  <si>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</si>
  <si>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</si>
  <si>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</si>
  <si>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</si>
  <si>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</si>
  <si>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</si>
  <si>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</si>
  <si>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</si>
  <si>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</si>
  <si>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</si>
  <si>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</si>
  <si>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</si>
  <si>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</si>
  <si>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</si>
  <si>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</si>
  <si>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</si>
  <si>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</si>
  <si>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</si>
  <si>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</si>
  <si>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</si>
  <si>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</si>
  <si>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</si>
  <si>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</si>
  <si>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</si>
  <si>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</si>
  <si>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</si>
  <si>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</si>
  <si>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</si>
  <si>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</si>
  <si>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</si>
  <si>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</si>
  <si>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</si>
  <si>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</si>
  <si>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</si>
  <si>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</si>
  <si>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</si>
  <si>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</si>
  <si>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</si>
  <si>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</si>
  <si>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</si>
  <si>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</si>
  <si>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</si>
  <si>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</si>
  <si>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</si>
  <si>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</si>
  <si>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</si>
  <si>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</si>
  <si>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</si>
  <si>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</si>
  <si>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</si>
  <si>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</si>
  <si>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</si>
  <si>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</si>
  <si>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</si>
  <si>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</si>
  <si>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</si>
  <si>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</si>
  <si>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</si>
  <si>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</si>
  <si>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</si>
  <si>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</si>
  <si>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</si>
  <si>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</si>
  <si>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</si>
  <si>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</si>
  <si>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</si>
  <si>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</si>
  <si>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</si>
  <si>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</si>
  <si>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</si>
  <si>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</si>
  <si>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</si>
  <si>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</si>
  <si>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</si>
  <si>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</si>
  <si>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</si>
  <si>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</si>
  <si>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</si>
  <si>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</si>
  <si>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</si>
  <si>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</si>
  <si>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</si>
  <si>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</si>
  <si>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</si>
  <si>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</si>
  <si>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</si>
  <si>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</si>
  <si>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</si>
  <si>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</si>
  <si>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</si>
  <si>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</si>
  <si>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</si>
  <si>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</si>
  <si>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</si>
  <si>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</si>
  <si>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</si>
  <si>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</si>
  <si>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</si>
  <si>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</si>
  <si>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</si>
  <si>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</si>
  <si>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</si>
  <si>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</si>
  <si>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</si>
  <si>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</si>
  <si>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</si>
  <si>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</si>
  <si>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</si>
  <si>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</si>
  <si>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</si>
  <si>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</si>
  <si>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</si>
  <si>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</si>
  <si>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</si>
  <si>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</si>
  <si>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</si>
  <si>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</si>
  <si>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</si>
  <si>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</si>
  <si>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</si>
  <si>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92133</t>
  </si>
  <si>
    <t xml:space="preserve">CAMINHONETE COM MOTOR A DIESEL, POTÊNCIA 180 CV, CABINE DUPLA, 4X4 - DEPRECIAÇÃO. AF_11/2015</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</si>
  <si>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</si>
  <si>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</si>
  <si>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</si>
  <si>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</si>
  <si>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</si>
  <si>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</si>
  <si>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92137</t>
  </si>
  <si>
    <t xml:space="preserve">CAMINHONETE COM MOTOR A DIESEL, POTÊNCIA 180 CV, CABINE DUPLA, 4X4 - MATERIAIS NA OPERAÇÃO. AF_11/2015</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</si>
  <si>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</si>
  <si>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</si>
  <si>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</si>
  <si>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</si>
  <si>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</si>
  <si>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</si>
  <si>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</si>
  <si>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</si>
  <si>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</si>
  <si>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</si>
  <si>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</si>
  <si>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</si>
  <si>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</si>
  <si>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</si>
  <si>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</si>
  <si>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</si>
  <si>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</si>
  <si>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</si>
  <si>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</si>
  <si>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</si>
  <si>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</si>
  <si>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</si>
  <si>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</si>
  <si>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</si>
  <si>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</si>
  <si>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</si>
  <si>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</si>
  <si>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</si>
  <si>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</si>
  <si>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</si>
  <si>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</si>
  <si>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</si>
  <si>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</si>
  <si>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</si>
  <si>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</si>
  <si>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</si>
  <si>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</si>
  <si>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</si>
  <si>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</si>
  <si>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</si>
  <si>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</si>
  <si>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</si>
  <si>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</si>
  <si>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</si>
  <si>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</si>
  <si>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</si>
  <si>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</si>
  <si>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</si>
  <si>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</si>
  <si>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</si>
  <si>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</si>
  <si>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</si>
  <si>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</si>
  <si>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</si>
  <si>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</si>
  <si>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</si>
  <si>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93232</t>
  </si>
  <si>
    <t xml:space="preserve">BETONEIRA CAPACIDADE NOMINAL 400 L, CAPACIDADE DE MISTURA 310 L, MOTOR A GASOLINA POTÊNCIA 5,5 HP, SEM CARREGADOR - MATERIAIS NA OPERAÇÃO. AF_02/2016</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</si>
  <si>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</si>
  <si>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</si>
  <si>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</si>
  <si>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</si>
  <si>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</si>
  <si>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</si>
  <si>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</si>
  <si>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</si>
  <si>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</si>
  <si>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 DEPRECIAÇÃO. AF_03/2016</t>
  </si>
  <si>
    <t xml:space="preserve">93269</t>
  </si>
  <si>
    <t xml:space="preserve">GRUA ASCENCIONAL, LANÇA DE 30 M, CAPACIDADE DE 1,0 T A 30 M, ALTURA ATÉ 39 M   JUROS. AF_03/2016</t>
  </si>
  <si>
    <t xml:space="preserve">93270</t>
  </si>
  <si>
    <t xml:space="preserve">GRUA ASCENCIONAL, LANÇA DE 30 M, CAPACIDADE DE 1,0 T A 30 M, ALTURA ATÉ 39 M   MANUTENÇÃO. AF_03/2016</t>
  </si>
  <si>
    <t xml:space="preserve">93271</t>
  </si>
  <si>
    <t xml:space="preserve">GRUA ASCENCIONAL, LANÇA DE 30 M, CAPACIDADE DE 1,0 T A 30 M, ALTURA ATÉ 39 M   MATERIAIS NA OPERAÇÃO. AF_03/2016</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</si>
  <si>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</si>
  <si>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</si>
  <si>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</si>
  <si>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</si>
  <si>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</si>
  <si>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</si>
  <si>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</si>
  <si>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</si>
  <si>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</si>
  <si>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</si>
  <si>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93284</t>
  </si>
  <si>
    <t xml:space="preserve">GUINDASTE HIDRÁULICO AUTOPROPELIDO, COM LANÇA TELESCÓPICA 40 M, CAPACIDADE MÁXIMA 60 T, POTÊNCIA 260 KW - JUROS. AF_03/2016</t>
  </si>
  <si>
    <t xml:space="preserve">93285</t>
  </si>
  <si>
    <t xml:space="preserve">GUINDASTE HIDRÁULICO AUTOPROPELIDO, COM LANÇA TELESCÓPICA 40 M, CAPACIDADE MÁXIMA 60 T, POTÊNCIA 260 KW - MANUTENÇÃO. AF_03/2016</t>
  </si>
  <si>
    <t xml:space="preserve">93286</t>
  </si>
  <si>
    <t xml:space="preserve">GUINDASTE HIDRÁULICO AUTOPROPELIDO, COM LANÇA TELESCÓPICA 40 M, CAPACIDADE MÁXIMA 60 T, POTÊNCIA 260 KW - MATERIAIS NA OPERAÇÃO. AF_03/2016</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</si>
  <si>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</si>
  <si>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</si>
  <si>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</si>
  <si>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</si>
  <si>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</si>
  <si>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</si>
  <si>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</si>
  <si>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</si>
  <si>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</si>
  <si>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</si>
  <si>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</si>
  <si>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</si>
  <si>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</si>
  <si>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</si>
  <si>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</si>
  <si>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</si>
  <si>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</si>
  <si>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</si>
  <si>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</si>
  <si>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</si>
  <si>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</si>
  <si>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</si>
  <si>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</si>
  <si>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</si>
  <si>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</si>
  <si>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</si>
  <si>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</si>
  <si>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</si>
  <si>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</si>
  <si>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</si>
  <si>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</si>
  <si>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</si>
  <si>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</si>
  <si>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</si>
  <si>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</si>
  <si>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</si>
  <si>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</si>
  <si>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</si>
  <si>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</si>
  <si>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</si>
  <si>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</si>
  <si>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</si>
  <si>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</si>
  <si>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</si>
  <si>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</si>
  <si>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</si>
  <si>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</si>
  <si>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</si>
  <si>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</si>
  <si>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</si>
  <si>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93432</t>
  </si>
  <si>
    <t xml:space="preserve">USINA DE MISTURA ASFÁLTICA À QUENTE, TIPO CONTRA FLUXO, PROD 40 A 80 TON/HORA - MATERIAIS NA OPERAÇÃO. AF_03/2016</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</si>
  <si>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</si>
  <si>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</si>
  <si>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</si>
  <si>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</si>
  <si>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</si>
  <si>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</si>
  <si>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</si>
  <si>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</si>
  <si>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</si>
  <si>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</si>
  <si>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</si>
  <si>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</si>
  <si>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</si>
  <si>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</si>
  <si>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</si>
  <si>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</si>
  <si>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</si>
  <si>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</si>
  <si>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</si>
  <si>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</si>
  <si>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</si>
  <si>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</si>
  <si>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</si>
  <si>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</si>
  <si>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</si>
  <si>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</si>
  <si>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</si>
  <si>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</si>
  <si>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95126</t>
  </si>
  <si>
    <t xml:space="preserve">DISTRIBUIDOR DE AGREGADOS AUTOPROPELIDO, CAP 3 M3, A DIESEL, POTÊNCIA 176CV  MATERIAIS NA OPERAÇÃO. AF_07/2016</t>
  </si>
  <si>
    <t xml:space="preserve">95129</t>
  </si>
  <si>
    <t xml:space="preserve">MÁQUINA DEMARCADORA DE FAIXA DE TRÁFEGO À FRIO, AUTOPROPELIDA, POTÊNCIA 38 HP - DEPRECIAÇÃO. AF_07/2016</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</si>
  <si>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</si>
  <si>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</si>
  <si>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</si>
  <si>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</si>
  <si>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95132</t>
  </si>
  <si>
    <t xml:space="preserve">MÁQUINA DEMARCADORA DE FAIXA DE TRÁFEGO À FRIO, AUTOPROPELIDA, POTÊNCIA 38 HP - MATERIAIS NA OPERAÇÃO. AF_07/2016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</si>
  <si>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</si>
  <si>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</si>
  <si>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</si>
  <si>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</si>
  <si>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</si>
  <si>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</si>
  <si>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</si>
  <si>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</si>
  <si>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</si>
  <si>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</si>
  <si>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</si>
  <si>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</si>
  <si>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</si>
  <si>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</si>
  <si>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</si>
  <si>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</si>
  <si>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</si>
  <si>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</si>
  <si>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</si>
  <si>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</si>
  <si>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</si>
  <si>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</si>
  <si>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</si>
  <si>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</si>
  <si>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</si>
  <si>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</si>
  <si>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</si>
  <si>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</si>
  <si>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</si>
  <si>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</si>
  <si>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</si>
  <si>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</si>
  <si>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</si>
  <si>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</si>
  <si>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</si>
  <si>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</si>
  <si>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</si>
  <si>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</si>
  <si>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</si>
  <si>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</si>
  <si>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</si>
  <si>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</si>
  <si>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</si>
  <si>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</si>
  <si>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</si>
  <si>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</si>
  <si>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</si>
  <si>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</si>
  <si>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</si>
  <si>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</si>
  <si>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</si>
  <si>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</si>
  <si>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</si>
  <si>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</si>
  <si>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</si>
  <si>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</si>
  <si>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</si>
  <si>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</si>
  <si>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</si>
  <si>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</si>
  <si>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</si>
  <si>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</si>
  <si>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</si>
  <si>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</si>
  <si>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</si>
  <si>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</si>
  <si>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</si>
  <si>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</si>
  <si>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95628</t>
  </si>
  <si>
    <t xml:space="preserve">ROLO COMPACTADOR VIBRATORIO TANDEM, ACO LISO, POTENCIA 125 HP, PESO SEM/COM LASTRO 10,20/11,65 T, LARGURA DE TRABALHO 1,73 M - JUROS. AF_11/2016</t>
  </si>
  <si>
    <t xml:space="preserve">95629</t>
  </si>
  <si>
    <t xml:space="preserve">ROLO COMPACTADOR VIBRATORIO TANDEM, ACO LISO, POTENCIA 125 HP, PESO SEM/COM LASTRO 10,20/11,65 T, LARGURA DE TRABALHO 1,73 M - MANUTENÇÃO. AF_11/2016</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</si>
  <si>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</si>
  <si>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</si>
  <si>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</si>
  <si>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</si>
  <si>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</si>
  <si>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</si>
  <si>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</si>
  <si>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</si>
  <si>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</si>
  <si>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</si>
  <si>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</si>
  <si>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</si>
  <si>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</si>
  <si>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</si>
  <si>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</si>
  <si>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</si>
  <si>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</si>
  <si>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</si>
  <si>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95710</t>
  </si>
  <si>
    <t xml:space="preserve">ESCAVADEIRA HIDRAULICA SOBRE ESTEIRA, COM GARRA GIRATORIA DE MANDIBULAS, PESO OPERACIONAL ENTRE 22,00 E 25,50 TON, POTENCIA LIQUIDA ENTRE 150 E 160 HP - DEPRECIAÇÃO. AF_11/2016</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</si>
  <si>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</si>
  <si>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</si>
  <si>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</si>
  <si>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</si>
  <si>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</si>
  <si>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</si>
  <si>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</si>
  <si>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</si>
  <si>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</si>
  <si>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</si>
  <si>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</si>
  <si>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</si>
  <si>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</si>
  <si>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</si>
  <si>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</si>
  <si>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</si>
  <si>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</si>
  <si>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</si>
  <si>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</si>
  <si>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</si>
  <si>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</si>
  <si>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</si>
  <si>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</si>
  <si>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</si>
  <si>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</si>
  <si>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</si>
  <si>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</si>
  <si>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</si>
  <si>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</si>
  <si>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</si>
  <si>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</si>
  <si>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</si>
  <si>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</si>
  <si>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</si>
  <si>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</si>
  <si>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</si>
  <si>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</si>
  <si>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</si>
  <si>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</si>
  <si>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</si>
  <si>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</si>
  <si>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</si>
  <si>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</si>
  <si>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</si>
  <si>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</si>
  <si>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</si>
  <si>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</si>
  <si>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</si>
  <si>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</si>
  <si>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</si>
  <si>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</si>
  <si>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</si>
  <si>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</si>
  <si>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</si>
  <si>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</si>
  <si>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</si>
  <si>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</si>
  <si>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</si>
  <si>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96054</t>
  </si>
  <si>
    <t xml:space="preserve">MINICARREGADEIRA SOBRE RODAS POTENCIA 47HP CAPACIDADE OPERACAO 646 KG, COM VASSOURA MECÂNICA ACOPLADA - DEPRECIAÇÃO. AF_03/2017</t>
  </si>
  <si>
    <t xml:space="preserve">96055</t>
  </si>
  <si>
    <t xml:space="preserve">TRATOR DE PNEUS COM POTÊNCIA DE 85 CV, TRAÇÃO 4X4, COM VASSOURA MECÂNICA ACOPLADA - JUROS. AF_03/2017</t>
  </si>
  <si>
    <t xml:space="preserve">96056</t>
  </si>
  <si>
    <t xml:space="preserve">TRATOR DE PNEUS COM POTÊNCIA DE 85 CV, TRAÇÃO 4X4, COM VASSOURA MECÂNICA ACOPLADA - MANUTENÇÃO. AF_03/2017</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</si>
  <si>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</si>
  <si>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</si>
  <si>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</si>
  <si>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</si>
  <si>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</si>
  <si>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</si>
  <si>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</si>
  <si>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</si>
  <si>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</si>
  <si>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</si>
  <si>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</si>
  <si>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</si>
  <si>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</si>
  <si>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</si>
  <si>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96244</t>
  </si>
  <si>
    <t xml:space="preserve">MINIESCAVADEIRA SOBRE ESTEIRAS, POTENCIA LIQUIDA DE *30* HP, PESO OPERACIONAL DE *3.500* KG - MATERIAIS NA OPERACAO. AF_04/2017</t>
  </si>
  <si>
    <t xml:space="preserve">96298</t>
  </si>
  <si>
    <t xml:space="preserve">PERFURATRIZ ROTATIVA SOBRE ESTEIRA, TORQUE MAXIMO 2500 KGM, POTENCIA 110 HP, MOTOR DIESEL - DEPRECIAÇÃO. AF_05/2017</t>
  </si>
  <si>
    <t xml:space="preserve">96299</t>
  </si>
  <si>
    <t xml:space="preserve">PERFURATRIZ ROTATIVA SOBRE ESTEIRA, TORQUE MAXIMO 2500 KGM, POTENCIA 110 HP, MOTOR DIESEL - JUROS. AF_05/2017</t>
  </si>
  <si>
    <t xml:space="preserve">96300</t>
  </si>
  <si>
    <t xml:space="preserve">PERFURATRIZ ROTATIVA SOBRE ESTEIRA, TORQUE MAXIMO 2500 KGM, POTENCIA 110 HP, MOTOR DIESEL - MANUTENÇÃO. AF_05/2017</t>
  </si>
  <si>
    <t xml:space="preserve">96301</t>
  </si>
  <si>
    <t xml:space="preserve">PERFURATRIZ ROTATIVA SOBRE ESTEIRA, TORQUE MAXIMO 2500 KGM, POTENCIA 110 HP, MOTOR DIESEL - MATERIAIS NA OPERAÇÃO. AF_05/2017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</si>
  <si>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</si>
  <si>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</si>
  <si>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</si>
  <si>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</si>
  <si>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</si>
  <si>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</si>
  <si>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</si>
  <si>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</si>
  <si>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</si>
  <si>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</si>
  <si>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</si>
  <si>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</si>
  <si>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</si>
  <si>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</si>
  <si>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</si>
  <si>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</si>
  <si>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</si>
  <si>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</si>
  <si>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</si>
  <si>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</si>
  <si>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</si>
  <si>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</si>
  <si>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</si>
  <si>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</si>
  <si>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55960</t>
  </si>
  <si>
    <t xml:space="preserve">IMUNIZACAO DE MADEIRAMENTO PARA COBERTURA UTILIZANDO CUPINICIDA INCOLOR</t>
  </si>
  <si>
    <t xml:space="preserve">72085</t>
  </si>
  <si>
    <t xml:space="preserve">RECOLOCACAO DE RIPAS EM MADEIRAMENTO DE TELHADO, CONSIDERANDO REAPROVEITAMENTO DE MATERIAL</t>
  </si>
  <si>
    <t xml:space="preserve">72086</t>
  </si>
  <si>
    <t xml:space="preserve">RECOLOCACAO DE MADEIRAMENTO DO TELHADO - CAIBROS, CONSIDERANDO REAPROVEITAMENTO DE MATERIAL</t>
  </si>
  <si>
    <t xml:space="preserve">92259</t>
  </si>
  <si>
    <t xml:space="preserve">INSTALAÇÃO DE TESOURA (INTEIRA OU MEIA), BIAPOIADA, EM MADEIRA NÃO APARELHADA, PARA VÃOS MAIORES OU IGUAIS A 3,0 M E MENORES QUE 6,0 M, INCLUSO IÇAMENTO. AF_12/2015</t>
  </si>
  <si>
    <t xml:space="preserve">92260</t>
  </si>
  <si>
    <t xml:space="preserve">INSTALAÇÃO DE TESOURA (INTEIRA OU MEIA), BIAPOIADA, EM MADEIRA NÃO APARELHADA, PARA VÃOS MAIORES OU IGUAIS A 6,0 M E MENORES QUE 8,0 M, INCLUSO IÇAMENTO. AF_12/2015</t>
  </si>
  <si>
    <t xml:space="preserve">92261</t>
  </si>
  <si>
    <t xml:space="preserve">INSTALAÇÃO DE TESOURA (INTEIRA OU MEIA), BIAPOIADA, EM MADEIRA NÃO APARELHADA, PARA VÃOS MAIORES OU IGUAIS A 8,0 M E MENORES QUE 10,0 M, INCLUSO IÇAMENTO. AF_12/2015</t>
  </si>
  <si>
    <t xml:space="preserve">92262</t>
  </si>
  <si>
    <t xml:space="preserve">INSTALAÇÃO DE TESOURA (INTEIRA OU MEIA), BIAPOIADA, EM MADEIRA NÃO APARELHADA, PARA VÃOS MAIORES OU IGUAIS A 10,0 M E MENORES QUE 12,0 M, INCLUSO IÇAMENTO. AF_12/2015</t>
  </si>
  <si>
    <t xml:space="preserve">92539</t>
  </si>
  <si>
    <t xml:space="preserve">TRAMA DE MADEIRA COMPOSTA POR RIPAS, CAIBROS E TERÇAS PARA TELHADOS DE ATÉ 2 ÁGUAS PARA TELHA DE ENCAIXE DE CERÂMICA OU DE CONCRETO, INCLUSO TRANSPORTE VERTICAL. AF_12/2015</t>
  </si>
  <si>
    <t xml:space="preserve">92540</t>
  </si>
  <si>
    <t xml:space="preserve">TRAMA DE MADEIRA COMPOSTA POR RIPAS, CAIBROS E TERÇAS PARA TELHADOS DE MAIS QUE 2 ÁGUAS PARA TELHA DE ENCAIXE DE CERÂMICA OU DE CONCRETO, INCLUSO TRANSPORTE VERTICAL. AF_12/2015</t>
  </si>
  <si>
    <t xml:space="preserve">92541</t>
  </si>
  <si>
    <t xml:space="preserve">TRAMA DE MADEIRA COMPOSTA POR RIPAS, CAIBROS E TERÇAS PARA TELHADOS DE ATÉ 2 ÁGUAS PARA TELHA CERÂMICA CAPA-CANAL, INCLUSO TRANSPORTE VERTICAL. AF_12/2015</t>
  </si>
  <si>
    <t xml:space="preserve">92542</t>
  </si>
  <si>
    <t xml:space="preserve">TRAMA DE MADEIRA COMPOSTA POR RIPAS, CAIBROS E TERÇAS PARA TELHADOS DE MAIS QUE 2 ÁGUAS PARA TELHA CERÂMICA CAPA-CANAL, INCLUSO TRANSPORTE VERTICAL. AF_12/2015</t>
  </si>
  <si>
    <t xml:space="preserve">92543</t>
  </si>
  <si>
    <t xml:space="preserve">TRAMA DE MADEIRA COMPOSTA POR TERÇAS PARA TELHADOS DE ATÉ 2 ÁGUAS PARA TELHA ONDULADA DE FIBROCIMENTO, METÁLICA, PLÁSTICA OU TERMOACÚSTICA, INCLUSO TRANSPORTE VERTICAL. AF_12/2015</t>
  </si>
  <si>
    <t xml:space="preserve">92544</t>
  </si>
  <si>
    <t xml:space="preserve">TRAMA DE MADEIRA COMPOSTA POR TERÇAS PARA TELHADOS DE ATÉ 2 ÁGUAS PARA TELHA ESTRUTURAL DE FIBROCIMENTO, INCLUSO TRANSPORTE VERTICAL. AF_12/2015</t>
  </si>
  <si>
    <t xml:space="preserve">92545</t>
  </si>
  <si>
    <t xml:space="preserve">FABRICAÇÃO E INSTALAÇÃO DE TESOURA INTEIRA EM MADEIRA NÃO APARELHADA, VÃO DE 3 M, PARA TELHA CERÂMICA OU DE CONCRETO, INCLUSO IÇAMENTO. AF_12/2015</t>
  </si>
  <si>
    <t xml:space="preserve">92546</t>
  </si>
  <si>
    <t xml:space="preserve">FABRICAÇÃO E INSTALAÇÃO DE TESOURA INTEIRA EM MADEIRA NÃO APARELHADA, VÃO DE 4 M, PARA TELHA CERÂMICA OU DE CONCRETO, INCLUSO IÇAMENTO. AF_12/2015</t>
  </si>
  <si>
    <t xml:space="preserve">92547</t>
  </si>
  <si>
    <t xml:space="preserve">FABRICAÇÃO E INSTALAÇÃO DE TESOURA INTEIRA EM MADEIRA NÃO APARELHADA, VÃO DE 5 M, PARA TELHA CERÂMICA OU DE CONCRETO, INCLUSO IÇAMENTO. AF_12/2015</t>
  </si>
  <si>
    <t xml:space="preserve">92548</t>
  </si>
  <si>
    <t xml:space="preserve">FABRICAÇÃO E INSTALAÇÃO DE TESOURA INTEIRA EM MADEIRA NÃO APARELHADA, VÃO DE 6 M, PARA TELHA CERÂMICA OU DE CONCRETO, INCLUSO IÇAMENTO. AF_12/2015</t>
  </si>
  <si>
    <t xml:space="preserve">92549</t>
  </si>
  <si>
    <t xml:space="preserve">FABRICAÇÃO E INSTALAÇÃO DE TESOURA INTEIRA EM MADEIRA NÃO APARELHADA, VÃO DE 7 M, PARA TELHA CERÂMICA OU DE CONCRETO, INCLUSO IÇAMENTO. AF_12/2015</t>
  </si>
  <si>
    <t xml:space="preserve">92550</t>
  </si>
  <si>
    <t xml:space="preserve">FABRICAÇÃO E INSTALAÇÃO DE TESOURA INTEIRA EM MADEIRA NÃO APARELHADA, VÃO DE 8 M, PARA TELHA CERÂMICA OU DE CONCRETO, INCLUSO IÇAMENTO. AF_12/2015</t>
  </si>
  <si>
    <t xml:space="preserve">92551</t>
  </si>
  <si>
    <t xml:space="preserve">FABRICAÇÃO E INSTALAÇÃO DE TESOURA INTEIRA EM MADEIRA NÃO APARELHADA, VÃO DE 9 M, PARA TELHA CERÂMICA OU DE CONCRETO, INCLUSO IÇAMENTO. AF_12/2015</t>
  </si>
  <si>
    <t xml:space="preserve">92552</t>
  </si>
  <si>
    <t xml:space="preserve">FABRICAÇÃO E INSTALAÇÃO DE TESOURA INTEIRA EM MADEIRA NÃO APARELHADA, VÃO DE 10 M, PARA TELHA CERÂMICA OU DE CONCRETO, INCLUSO IÇAMENTO. AF_12/2015</t>
  </si>
  <si>
    <t xml:space="preserve">92553</t>
  </si>
  <si>
    <t xml:space="preserve">FABRICAÇÃO E INSTALAÇÃO DE TESOURA INTEIRA EM MADEIRA NÃO APARELHADA, VÃO DE 11 M, PARA TELHA CERÂMICA OU DE CONCRETO, INCLUSO IÇAMENTO. AF_12/2015</t>
  </si>
  <si>
    <t xml:space="preserve">92554</t>
  </si>
  <si>
    <t xml:space="preserve">FABRICAÇÃO E INSTALAÇÃO DE TESOURA INTEIRA EM MADEIRA NÃO APARELHADA, VÃO DE 12 M, PARA TELHA CERÂMICA OU DE CONCRETO, INCLUSO IÇAMENTO. AF_12/2015</t>
  </si>
  <si>
    <t xml:space="preserve">92555</t>
  </si>
  <si>
    <t xml:space="preserve">FABRICAÇÃO E INSTALAÇÃO DE TESOURA INTEIRA EM MADEIRA NÃO APARELHADA, VÃO DE 3 M, PARA TELHA ONDULADA DE FIBROCIMENTO, METÁLICA, PLÁSTICA OU TERMOACÚSTICA, INCLUSO IÇAMENTO. AF_12/2015</t>
  </si>
  <si>
    <t xml:space="preserve">92556</t>
  </si>
  <si>
    <t xml:space="preserve">FABRICAÇÃO E INSTALAÇÃO DE TESOURA INTEIRA EM MADEIRA NÃO APARELHADA, VÃO DE 4 M, PARA TELHA ONDULADA DE FIBROCIMENTO, METÁLICA, PLÁSTICA OU TERMOACÚSTICA, INCLUSO IÇAMENTO. AF_12/2015</t>
  </si>
  <si>
    <t xml:space="preserve">92557</t>
  </si>
  <si>
    <t xml:space="preserve">FABRICAÇÃO E INSTALAÇÃO DE TESOURA INTEIRA EM MADEIRA NÃO APARELHADA, VÃO DE 5 M, PARA TELHA ONDULADA DE FIBROCIMENTO, METÁLICA, PLÁSTICA OU TERMOACÚSTICA, INCLUSO IÇAMENTO. AF_12/2015</t>
  </si>
  <si>
    <t xml:space="preserve">92558</t>
  </si>
  <si>
    <t xml:space="preserve">FABRICAÇÃO E INSTALAÇÃO DE TESOURA INTEIRA EM MADEIRA NÃO APARELHADA, VÃO DE 6 M, PARA TELHA ONDULADA DE FIBROCIMENTO, METÁLICA, PLÁSTICA OU TERMOACÚSTICA, INCLUSO IÇAMENTO. AF_12/2015</t>
  </si>
  <si>
    <t xml:space="preserve">92559</t>
  </si>
  <si>
    <t xml:space="preserve">FABRICAÇÃO E INSTALAÇÃO DE TESOURA INTEIRA EM MADEIRA NÃO APARELHADA, VÃO DE 7 M, PARA TELHA ONDULADA DE FIBROCIMENTO, METÁLICA, PLÁSTICA OU TERMOACÚSTICA, INCLUSO IÇAMENTO. AF_12/2015</t>
  </si>
  <si>
    <t xml:space="preserve">92560</t>
  </si>
  <si>
    <t xml:space="preserve">FABRICAÇÃO E INSTALAÇÃO DE TESOURA INTEIRA EM MADEIRA NÃO APARELHADA, VÃO DE 8 M, PARA TELHA ONDULADA DE FIBROCIMENTO, METÁLICA, PLÁSTICA OU TERMOACÚSTICA, INCLUSO IÇAMENTO. AF_12/2015</t>
  </si>
  <si>
    <t xml:space="preserve">92561</t>
  </si>
  <si>
    <t xml:space="preserve">FABRICAÇÃO E INSTALAÇÃO DE TESOURA INTEIRA EM MADEIRA NÃO APARELHADA, VÃO DE 9 M, PARA TELHA ONDULADA DE FIBROCIMENTO, METÁLICA, PLÁSTICA OU TERMOACÚSTICA, INCLUSO IÇAMENTO. AF_12/2015</t>
  </si>
  <si>
    <t xml:space="preserve">92562</t>
  </si>
  <si>
    <t xml:space="preserve">FABRICAÇÃO E INSTALAÇÃO DE TESOURA INTEIRA EM MADEIRA NÃO APARELHADA, VÃO DE 10 M, PARA TELHA ONDULADA DE FIBROCIMENTO, METÁLICA, PLÁSTICA OU TERMOACÚSTICA, INCLUSO IÇAMENTO. AF_12/2015</t>
  </si>
  <si>
    <t xml:space="preserve">92563</t>
  </si>
  <si>
    <t xml:space="preserve">FABRICAÇÃO E INSTALAÇÃO DE TESOURA INTEIRA EM MADEIRA NÃO APARELHADA, VÃO DE 11 M, PARA TELHA ONDULADA DE FIBROCIMENTO, METÁLICA, PLÁSTICA OU TERMOACÚSTICA, INCLUSO IÇAMENTO. AF_12/2015</t>
  </si>
  <si>
    <t xml:space="preserve">92564</t>
  </si>
  <si>
    <t xml:space="preserve">FABRICAÇÃO E INSTALAÇÃO DE TESOURA INTEIRA EM MADEIRA NÃO APARELHADA, VÃO DE 12 M, PARA TELHA ONDULADA DE FIBROCIMENTO, METÁLICA, PLÁSTICA OU TERMOACÚSTICA, INCLUSO IÇAMENTO. AF_12/2015</t>
  </si>
  <si>
    <t xml:space="preserve">92565</t>
  </si>
  <si>
    <t xml:space="preserve">FABRICAÇÃO E INSTALAÇÃO DE ESTRUTURA PONTALETADA DE MADEIRA NÃO APARELHADA PARA TELHADOS COM ATÉ 2 ÁGUAS E PARA TELHA CERÂMICA OU DE CONCRETO, INCLUSO TRANSPORTE VERTICAL. AF_12/2015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</si>
  <si>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</si>
  <si>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</si>
  <si>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92567</t>
  </si>
  <si>
    <t xml:space="preserve">FABRICAÇÃO E INSTALAÇÃO DE ESTRUTURA PONTALETADA DE MADEIRA NÃO APARELHADA PARA TELHADOS COM MAIS QUE 2 ÁGUAS E PARA TELHA CERÂMICA OU DE CONCRETO, INCLUSO TRANSPORTE VERTICAL. AF_12/2015</t>
  </si>
  <si>
    <t xml:space="preserve">72089</t>
  </si>
  <si>
    <t xml:space="preserve">RECOLOCACAO DE TELHAS CERAMICAS TIPO FRANCESA, CONSIDERANDO REAPROVEITAMENTO DE MATERIAL</t>
  </si>
  <si>
    <t xml:space="preserve">94189</t>
  </si>
  <si>
    <t xml:space="preserve">TELHAMENTO COM TELHA DE CONCRETO DE ENCAIXE, COM ATÉ 2 ÁGUAS, INCLUSO TRANSPORTE VERTICAL. AF_06/2016</t>
  </si>
  <si>
    <t xml:space="preserve">94192</t>
  </si>
  <si>
    <t xml:space="preserve">TELHAMENTO COM TELHA DE CONCRETO DE ENCAIXE, COM MAIS DE 2 ÁGUAS, INCLUSO TRANSPORTE VERTICAL. AF_06/2016</t>
  </si>
  <si>
    <t xml:space="preserve">94195</t>
  </si>
  <si>
    <t xml:space="preserve">TELHAMENTO COM TELHA CERÂMICA DE ENCAIXE, TIPO PORTUGUESA, COM ATÉ 2 ÁGUAS, INCLUSO TRANSPORTE VERTICAL. AF_06/2016</t>
  </si>
  <si>
    <t xml:space="preserve">94198</t>
  </si>
  <si>
    <t xml:space="preserve">TELHAMENTO COM TELHA CERÂMICA DE ENCAIXE, TIPO PORTUGUESA, COM MAIS DE 2 ÁGUAS, INCLUSO TRANSPORTE VERTICAL. AF_06/2016</t>
  </si>
  <si>
    <t xml:space="preserve">94201</t>
  </si>
  <si>
    <t xml:space="preserve">TELHAMENTO COM TELHA CERÂMICA CAPA-CANAL, TIPO COLONIAL, COM ATÉ 2 ÁGUAS, INCLUSO TRANSPORTE VERTICAL. AF_06/2016</t>
  </si>
  <si>
    <t xml:space="preserve">94204</t>
  </si>
  <si>
    <t xml:space="preserve">TELHAMENTO COM TELHA CERÂMICA CAPA-CANAL, TIPO COLONIAL, COM MAIS DE 2 ÁGUAS, INCLUSO TRANSPORTE VERTICAL. AF_06/2016</t>
  </si>
  <si>
    <t xml:space="preserve">94224</t>
  </si>
  <si>
    <t xml:space="preserve">EMBOÇAMENTO COM ARGAMASSA TRAÇO 1:2:9 (CIMENTO, CAL E AREIA). AF_06/2016</t>
  </si>
  <si>
    <t xml:space="preserve">94225</t>
  </si>
  <si>
    <t xml:space="preserve">ISOLAMENTO TERMOACÚSTICO COM LÃ MINERAL NA SUBCOBERTURA, INCLUSO TRANSPORTE VERTICAL. AF_06/2016</t>
  </si>
  <si>
    <t xml:space="preserve">94226</t>
  </si>
  <si>
    <t xml:space="preserve">SUBCOBERTURA COM MANTA PLÁSTICA REVESTIDA POR PELÍCULA DE ALUMÍNO, INCLUSO TRANSPORTE VERTICAL. AF_06/2016</t>
  </si>
  <si>
    <t xml:space="preserve">94232</t>
  </si>
  <si>
    <t xml:space="preserve">AMARRAÇÃO DE TELHAS CERÂMICAS OU DE CONCRETO. AF_06/2016</t>
  </si>
  <si>
    <t xml:space="preserve">94440</t>
  </si>
  <si>
    <t xml:space="preserve">TELHAMENTO COM TELHA CERÂMICA DE ENCAIXE, TIPO FRANCESA, COM ATÉ 2 ÁGUAS, INCLUSO TRANSPORTE VERTICAL. AF_06/2016</t>
  </si>
  <si>
    <t xml:space="preserve">94441</t>
  </si>
  <si>
    <t xml:space="preserve">TELHAMENTO COM TELHA CERÂMICA DE ENCAIXE, TIPO FRANCESA, COM MAIS DE 2 ÁGUAS, INCLUSO TRANSPORTE VERTICAL. AF_06/2016</t>
  </si>
  <si>
    <t xml:space="preserve">94442</t>
  </si>
  <si>
    <t xml:space="preserve">TELHAMENTO COM TELHA CERÂMICA DE ENCAIXE, TIPO ROMANA, COM ATÉ 2 ÁGUAS, INCLUSO TRANSPORTE VERTICAL. AF_06/2016</t>
  </si>
  <si>
    <t xml:space="preserve">94443</t>
  </si>
  <si>
    <t xml:space="preserve">TELHAMENTO COM TELHA CERÂMICA DE ENCAIXE, TIPO ROMANA, COM MAIS DE 2 ÁGUAS, INCLUSO TRANSPORTE VERTICAL. AF_06/2016</t>
  </si>
  <si>
    <t xml:space="preserve">94445</t>
  </si>
  <si>
    <t xml:space="preserve">TELHAMENTO COM TELHA CERÂMICA CAPA-CANAL, TIPO PLAN, COM ATÉ 2 ÁGUAS, INCLUSO TRANSPORTE VERTICAL. AF_06/2016</t>
  </si>
  <si>
    <t xml:space="preserve">94446</t>
  </si>
  <si>
    <t xml:space="preserve">TELHAMENTO COM TELHA CERÂMICA CAPA-CANAL, TIPO PLAN, COM MAIS DE 2 ÁGUAS, INCLUSO TRANSPORTE VERTICAL. AF_06/2016</t>
  </si>
  <si>
    <t xml:space="preserve">94447</t>
  </si>
  <si>
    <t xml:space="preserve">TELHAMENTO COM TELHA CERÂMICA CAPA-CANAL, TIPO PAULISTA, COM ATÉ 2 ÁGUAS, INCLUSO TRANSPORTE VERTICAL. AF_06/2016</t>
  </si>
  <si>
    <t xml:space="preserve">94448</t>
  </si>
  <si>
    <t xml:space="preserve">TELHAMENTO COM TELHA CERÂMICA CAPA-CANAL, TIPO PAULISTA, COM MAIS DE 2 ÁGUAS, INCLUSO TRANSPORTE VERTICAL. AF_06/2016</t>
  </si>
  <si>
    <t xml:space="preserve">94207</t>
  </si>
  <si>
    <t xml:space="preserve">TELHAMENTO COM TELHA ONDULADA DE FIBROCIMENTO E = 6 MM, COM RECOBRIMENTO LATERAL DE 1/4 DE ONDA PARA TELHADO COM INCLINAÇÃO MAIOR QUE 10°, COM ATÉ 2 ÁGUAS, INCLUSO IÇAMENTO. AF_06/2016</t>
  </si>
  <si>
    <t xml:space="preserve">94210</t>
  </si>
  <si>
    <t xml:space="preserve">TELHAMENTO COM TELHA ONDULADA DE FIBROCIMENTO E = 6 MM, COM RECOBRIMENTO LATERAL DE 1 1/4 DE ONDA PARA TELHADO COM INCLINAÇÃO MÁXIMA DE 10°, COM ATÉ 2 ÁGUAS, INCLUSO IÇAMENTO. AF_06/2016</t>
  </si>
  <si>
    <t xml:space="preserve">94218</t>
  </si>
  <si>
    <t xml:space="preserve">TELHAMENTO COM TELHA ESTRUTURAL DE FIBROCIMENTO E= 6 MM, COM ATÉ 2 ÁGUAS, INCLUSO IÇAMENTO. AF_06/2016</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</si>
  <si>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</si>
  <si>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</si>
  <si>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</si>
  <si>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</si>
  <si>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</si>
  <si>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</si>
  <si>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</si>
  <si>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</si>
  <si>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</si>
  <si>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</si>
  <si>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</si>
  <si>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</si>
  <si>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</si>
  <si>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</si>
  <si>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</si>
  <si>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</si>
  <si>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</si>
  <si>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</si>
  <si>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</si>
  <si>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</si>
  <si>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75220</t>
  </si>
  <si>
    <t xml:space="preserve">CUMEEIRA EM PERFIL ONDULADO DE ALUMÍNIO</t>
  </si>
  <si>
    <t xml:space="preserve">94213</t>
  </si>
  <si>
    <t xml:space="preserve">TELHAMENTO COM TELHA DE AÇO/ALUMÍNIO E = 0,5 MM, COM ATÉ 2 ÁGUAS, INCLUSO IÇAMENTO. AF_06/2016</t>
  </si>
  <si>
    <t xml:space="preserve">94216</t>
  </si>
  <si>
    <t xml:space="preserve">TELHAMENTO COM TELHA METÁLICA TERMOACÚSTICA E = 30 MM, COM ATÉ 2 ÁGUAS, INCLUSO IÇAMENTO. AF_06/2016</t>
  </si>
  <si>
    <t xml:space="preserve">94219</t>
  </si>
  <si>
    <t xml:space="preserve">CUMEEIRA E ESPIGÃO PARA TELHA CERÂMICA EMBOÇADA COM ARGAMASSA TRAÇO 1:2:9 (CIMENTO, CAL E AREIA), PARA TELHADOS COM MAIS DE 2 ÁGUAS, INCLUSO TRANSPORTE VERTICAL. AF_06/2016</t>
  </si>
  <si>
    <t xml:space="preserve">94220</t>
  </si>
  <si>
    <t xml:space="preserve">CUMEEIRA E ESPIGÃO PARA TELHA DE CONCRETO EMBOÇADA COM ARGAMASSA TRAÇO 1:2:9 (CIMENTO, CAL E AREIA), PARA TELHADOS COM MAIS DE 2 ÁGUAS, INCLUSO TRANSPORTE VERTICAL. AF_06/2016</t>
  </si>
  <si>
    <t xml:space="preserve">94221</t>
  </si>
  <si>
    <t xml:space="preserve">CUMEEIRA PARA TELHA CERÂMICA EMBOÇADA COM ARGAMASSA TRAÇO 1:2:9 (CIMENTO, CAL E AREIA) PARA TELHADOS COM ATÉ 2 ÁGUAS, INCLUSO TRANSPORTE VERTICAL. AF_06/2016</t>
  </si>
  <si>
    <t xml:space="preserve">94222</t>
  </si>
  <si>
    <t xml:space="preserve">CUMEEIRA PARA TELHA DE CONCRETO EMBOÇADA COM ARGAMASSA TRAÇO 1:2:9 (CIMENTO, CAL E AREIA) PARA TELHADOS COM ATÉ 2 ÁGUAS, INCLUSO TRANSPORTE VERTICAL. AF_06/2016</t>
  </si>
  <si>
    <t xml:space="preserve">74045/2</t>
  </si>
  <si>
    <t xml:space="preserve">CUMEEIRA TIPO SHED PARA TELHA DE FIBROCIMENTO ONDULADA, INCLUSO JUNTAS DE VEDACAO E ACESSORIOS DE FIXACAO</t>
  </si>
  <si>
    <t xml:space="preserve">94223</t>
  </si>
  <si>
    <t xml:space="preserve">CUMEEIRA PARA TELHA DE FIBROCIMENTO ONDULADA E = 6 MM, INCLUSO ACESSÓRIOS DE FIXAÇÃO E IÇAMENTO. AF_06/2016</t>
  </si>
  <si>
    <t xml:space="preserve">94451</t>
  </si>
  <si>
    <t xml:space="preserve">CUMEEIRA PARA TELHA DE FIBROCIMENTO ESTRUTURAL E = 6 MM, INCLUSO ACESSÓRIOS DE FIXAÇÃO E IÇAMENTO. AF_06/2016</t>
  </si>
  <si>
    <t xml:space="preserve">94230</t>
  </si>
  <si>
    <t xml:space="preserve">CALHA DE BEIRAL, SEMICIRCULAR DE PVC, DIAMETRO 125 MM, INCLUINDO CABECEIRAS, EMENDAS, BOCAIS, SUPORTES E VEDAÇÕES, EXCLUINDO CONDUTORES, INCLUSO TRANSPORTE VERTICAL. AF_06/2016</t>
  </si>
  <si>
    <t xml:space="preserve">94227</t>
  </si>
  <si>
    <t xml:space="preserve">CALHA EM CHAPA DE AÇO GALVANIZADO NÚMERO 24, DESENVOLVIMENTO DE 33 CM, INCLUSO TRANSPORTE VERTICAL. AF_06/2016</t>
  </si>
  <si>
    <t xml:space="preserve">94228</t>
  </si>
  <si>
    <t xml:space="preserve">CALHA EM CHAPA DE AÇO GALVANIZADO NÚMERO 24, DESENVOLVIMENTO DE 50 CM, INCLUSO TRANSPORTE VERTICAL. AF_06/2016</t>
  </si>
  <si>
    <t xml:space="preserve">94229</t>
  </si>
  <si>
    <t xml:space="preserve">CALHA EM CHAPA DE AÇO GALVANIZADO NÚMERO 24, DESENVOLVIMENTO DE 100 CM, INCLUSO TRANSPORTE VERTICAL. AF_06/2016</t>
  </si>
  <si>
    <t xml:space="preserve">94231</t>
  </si>
  <si>
    <t xml:space="preserve">94450</t>
  </si>
  <si>
    <t xml:space="preserve">RUFO EM FIBROCIMENTO PARA TELHA ONDULADA E = 6 MM, ABA DE 26 CM, INCLUSO TRANSPORTE VERTICAL. AF_06/2016</t>
  </si>
  <si>
    <t xml:space="preserve">94449</t>
  </si>
  <si>
    <t xml:space="preserve">TELHAMENTO COM TELHA ONDULADA DE FIBRA DE VIDRO E = 0,6 MM, PARA TELHADO COM INCLINAÇÃO MAIOR QUE 10°, COM ATÉ 2 ÁGUAS, INCLUSO IÇAMENTO. AF_06/2016</t>
  </si>
  <si>
    <t xml:space="preserve">73970/1</t>
  </si>
  <si>
    <t xml:space="preserve">ESTRUTURA METALICA EM ACO ESTRUTURAL PERFIL I 12 X 5 1/4</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</si>
  <si>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</si>
  <si>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</si>
  <si>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</si>
  <si>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AF_12/2015</t>
  </si>
  <si>
    <t xml:space="preserve">92256</t>
  </si>
  <si>
    <t xml:space="preserve">INSTALAÇÃO DE TESOURA (INTEIRA OU MEIA), EM AÇO, PARA VÃOS MAIORES OU IGUAIS A 6,0 M E MENORES QUE 8,0 M, INCLUSO IÇAMENTO. AF_12/2015</t>
  </si>
  <si>
    <t xml:space="preserve">92257</t>
  </si>
  <si>
    <t xml:space="preserve">INSTALAÇÃO DE TESOURA (INTEIRA OU MEIA), EM AÇO, PARA VÃOS MAIORES OU IGUAIS A 8,0 M E MENORES QUE 10,0 M, INCLUSO IÇAMENTO. AF_12/2015</t>
  </si>
  <si>
    <t xml:space="preserve">92258</t>
  </si>
  <si>
    <t xml:space="preserve">INSTALAÇÃO DE TESOURA (INTEIRA OU MEIA), EM AÇO, PARA VÃOS MAIORES OU IGUAIS A 10,0 M E MENORES QUE 12,0 M, INCLUSO IÇAMENTO. AF_12/2015</t>
  </si>
  <si>
    <t xml:space="preserve">92568</t>
  </si>
  <si>
    <t xml:space="preserve">TRAMA DE AÇO COMPOSTA POR RIPAS, CAIBROS E TERÇAS PARA TELHADOS DE ATÉ 2 ÁGUAS PARA TELHA DE ENCAIXE DE CERÂMICA OU DE CONCRETO, INCLUSO TRANSPORTE VERTICAL. AF_12/2015</t>
  </si>
  <si>
    <t xml:space="preserve">92569</t>
  </si>
  <si>
    <t xml:space="preserve">TRAMA DE AÇO COMPOSTA POR RIPAS E CAIBROS PARA TELHADOS DE ATÉ 2 ÁGUAS PARA TELHA DE ENCAIXE DE CERÂMICA OU DE CONCRETO, INCLUSO TRANSPORTE VERTICAL. AF_12/2015</t>
  </si>
  <si>
    <t xml:space="preserve">92570</t>
  </si>
  <si>
    <t xml:space="preserve">TRAMA DE AÇO COMPOSTA POR RIPAS PARA TELHADOS DE ATÉ 2 ÁGUAS PARA TELHA DE ENCAIXE DE CERÂMICA OU DE CONCRETO, INCLUSO TRANSPORTE VERTICAL. AF_12/2015</t>
  </si>
  <si>
    <t xml:space="preserve">92571</t>
  </si>
  <si>
    <t xml:space="preserve">TRAMA DE AÇO COMPOSTA POR RIPAS, CAIBROS E TERÇAS PARA TELHADOS DE MAIS DE 2 ÁGUAS PARA TELHA DE ENCAIXE DE CERÂMICA OU DE CONCRETO, INCLUSO TRANSPORTE VERTICAL. AF_12/2015</t>
  </si>
  <si>
    <t xml:space="preserve">92572</t>
  </si>
  <si>
    <t xml:space="preserve">TRAMA DE AÇO COMPOSTA POR RIPAS E CAIBROS PARA TELHADOS DE MAIS DE 2 ÁGUAS PARA TELHA DE ENCAIXE DE CERÂMICA OU DE CONCRETO, INCLUSO TRANSPORTE VERTICAL. AF_12/2015</t>
  </si>
  <si>
    <t xml:space="preserve">92573</t>
  </si>
  <si>
    <t xml:space="preserve">TRAMA DE AÇO COMPOSTA POR RIPAS PARA TELHADOS DE MAIS DE 2 ÁGUAS PARA TELHA DE ENCAIXE DE CERÂMICA OU DE CONCRETO, INCLUSO TRANSPORTE VERTICAL, INCLUSO TRANSPORTE VERTICAL. AF_12/2015</t>
  </si>
  <si>
    <t xml:space="preserve">92574</t>
  </si>
  <si>
    <t xml:space="preserve">TRAMA DE AÇO COMPOSTA POR RIPAS, CAIBROS E TERÇAS PARA TELHADOS DE ATÉ 2 ÁGUAS PARA TELHA CERÂMICA CAPA-CANAL, INCLUSO TRANSPORTE VERTICAL. AF_12/2015</t>
  </si>
  <si>
    <t xml:space="preserve">92575</t>
  </si>
  <si>
    <t xml:space="preserve">TRAMA DE AÇO COMPOSTA POR RIPAS E CAIBROS PARA TELHADOS DE ATÉ 2 ÁGUAS PARA TELHA CERÂMICA CAPA-CANAL, INCLUSO TRANSPORTE VERTICAL. AF_12/2015</t>
  </si>
  <si>
    <t xml:space="preserve">92576</t>
  </si>
  <si>
    <t xml:space="preserve">TRAMA DE AÇO COMPOSTA POR RIPAS PARA TELHADOS DE ATÉ 2 ÁGUAS PARA TELHA CERÂMICA CAPA-CANAL, INCLUSO TRANSPORTE VERTICAL. AF_12/2015</t>
  </si>
  <si>
    <t xml:space="preserve">92577</t>
  </si>
  <si>
    <t xml:space="preserve">TRAMA DE AÇO COMPOSTA POR RIPAS, CAIBROS E TERÇAS PARA TELHADOS DE MAIS DE 2 ÁGUAS PARA TELHA CERÂMICA CAPA-CANAL, INCLUSO TRANSPORTE VERTICAL. AF_12/2015</t>
  </si>
  <si>
    <t xml:space="preserve">92578</t>
  </si>
  <si>
    <t xml:space="preserve">TRAMA DE AÇO COMPOSTA POR RIPAS E CAIBROS PARA TELHADOS DE MAIS DE 2 ÁGUAS PARA TELHA CERÂMICA CAPA-CANAL, INCLUSO TRANSPORTE VERTICAL. AF_12/2015</t>
  </si>
  <si>
    <t xml:space="preserve">92579</t>
  </si>
  <si>
    <t xml:space="preserve">TRAMA DE AÇO COMPOSTA POR RIPAS PARA TELHADOS DE MAIS DE 2 ÁGUAS PARA TELHA CERÂMICA CAPA-CANAL, INCLUSO TRANSPORTE VERTICAL. AF_12/2015</t>
  </si>
  <si>
    <t xml:space="preserve">92580</t>
  </si>
  <si>
    <t xml:space="preserve">92581</t>
  </si>
  <si>
    <t xml:space="preserve">TRAMA DE AÇO COMPOSTA POR TERÇAS PARA TELHADOS DE ATÉ 2 ÁGUAS PARA TELHA ESTRUTURAL DE FIBROCIMENTO, INCLUSO TRANSPORTE VERTICAL. AF_12/2015</t>
  </si>
  <si>
    <t xml:space="preserve">92582</t>
  </si>
  <si>
    <t xml:space="preserve">FABRICAÇÃO E INSTALAÇÃO DE TESOURA INTEIRA EM AÇO, VÃO DE 3 M, PARA TELHA CERÂMICA OU DE CONCRETO, INCLUSO IÇAMENTO. AF_12/2015</t>
  </si>
  <si>
    <t xml:space="preserve">92584</t>
  </si>
  <si>
    <t xml:space="preserve">FABRICAÇÃO E INSTALAÇÃO DE TESOURA INTEIRA EM AÇO, VÃO DE 4 M, PARA TELHA CERÂMICA OU DE CONCRETO, INCLUSO IÇAMENTO. AF_12/2015</t>
  </si>
  <si>
    <t xml:space="preserve">92586</t>
  </si>
  <si>
    <t xml:space="preserve">FABRICAÇÃO E INSTALAÇÃO DE TESOURA INTEIRA EM AÇO, VÃO DE 5 M, PARA TELHA CERÂMICA OU DE CONCRETO, INCLUSO IÇAMENTO. AF_12/2015</t>
  </si>
  <si>
    <t xml:space="preserve">92588</t>
  </si>
  <si>
    <t xml:space="preserve">FABRICAÇÃO E INSTALAÇÃO DE TESOURA INTEIRA EM AÇO, VÃO DE 6 M, PARA TELHA CERÂMICA OU DE CONCRETO, INCLUSO IÇAMENTO. AF_12/2015</t>
  </si>
  <si>
    <t xml:space="preserve">92590</t>
  </si>
  <si>
    <t xml:space="preserve">FABRICAÇÃO E INSTALAÇÃO DE TESOURA INTEIRA EM AÇO, VÃO DE 7 M, PARA TELHA CERÂMICA OU DE CONCRETO, INCLUSO IÇAMENTO. AF_12/2015</t>
  </si>
  <si>
    <t xml:space="preserve">92592</t>
  </si>
  <si>
    <t xml:space="preserve">FABRICAÇÃO E INSTALAÇÃO DE TESOURA INTEIRA EM AÇO, VÃO DE 8 M, PARA TELHA CERÂMICA OU DE CONCRETO, INCLUSO IÇAMENTO. AF_12/2015</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</si>
  <si>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</si>
  <si>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</si>
  <si>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</si>
  <si>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</si>
  <si>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92596</t>
  </si>
  <si>
    <t xml:space="preserve">FABRICAÇÃO E INSTALAÇÃO DE TESOURA INTEIRA EM AÇO, VÃO DE 10 M, PARA TELHA CERÂMICA OU DE CONCRETO, INCLUSO IÇAMENTO. AF_12/2015</t>
  </si>
  <si>
    <t xml:space="preserve">92598</t>
  </si>
  <si>
    <t xml:space="preserve">FABRICAÇÃO E INSTALAÇÃO DE TESOURA INTEIRA EM AÇO, VÃO DE 11 M, PARA TELHA CERÂMICA OU DE CONCRETO, INCLUSO IÇAMENTO. AF_12/2015</t>
  </si>
  <si>
    <t xml:space="preserve">92600</t>
  </si>
  <si>
    <t xml:space="preserve">FABRICAÇÃO E INSTALAÇÃO DE TESOURA INTEIRA EM AÇO, VÃO DE 12 M, PARA TELHA CERÂMICA OU DE CONCRETO, INCLUSO IÇAMENTO. AF_12/2015</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</si>
  <si>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</si>
  <si>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</si>
  <si>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</si>
  <si>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</si>
  <si>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92606</t>
  </si>
  <si>
    <t xml:space="preserve">FABRICAÇÃO E INSTALAÇÃO DE TESOURA INTEIRA EM AÇO, VÃO DE 5 M, PARA TELHA ONDULADA DE FIBROCIMENTO, METÁLICA, PLÁSTICA OU TERMOACÚSTICA, INCLUSO IÇAMENTO. AF_12/2015</t>
  </si>
  <si>
    <t xml:space="preserve">92608</t>
  </si>
  <si>
    <t xml:space="preserve">FABRICAÇÃO E INSTALAÇÃO DE TESOURA INTEIRA EM AÇO, VÃO DE 6 M, PARA TELHA ONDULADA DE FIBROCIMENTO, METÁLICA, PLÁSTICA OU TERMOACÚSTICA, INCLUSO IÇAMENTO. AF_12/2015</t>
  </si>
  <si>
    <t xml:space="preserve">92610</t>
  </si>
  <si>
    <t xml:space="preserve">FABRICAÇÃO E INSTALAÇÃO DE TESOURA INTEIRA EM AÇO, VÃO DE 7 M, PARA TELHA ONDULADA DE FIBROCIMENTO, METÁLICA, PLÁSTICA OU TERMOACÚSTICA, INCLUSO IÇAMENTO. AF_12/2015</t>
  </si>
  <si>
    <t xml:space="preserve">92612</t>
  </si>
  <si>
    <t xml:space="preserve">FABRICAÇÃO E INSTALAÇÃO DE TESOURA INTEIRA EM AÇO, VÃO DE 8 M, PARA TELHA ONDULADA DE FIBROCIMENTO, METÁLICA, PLÁSTICA OU TERMOACÚSTICA, INCLUSO IÇAMENTO, INCLUSO IÇAMENTO. AF_12/2015</t>
  </si>
  <si>
    <t xml:space="preserve">92614</t>
  </si>
  <si>
    <t xml:space="preserve">FABRICAÇÃO E INSTALAÇÃO DE TESOURA INTEIRA EM AÇO, VÃO DE 9 M, PARA TELHA ONDULADA DE FIBROCIMENTO, METÁLICA, PLÁSTICA OU TERMOACÚSTICA, INCLUSO IÇAMENTO. AF_12/2015</t>
  </si>
  <si>
    <t xml:space="preserve">92616</t>
  </si>
  <si>
    <t xml:space="preserve">FABRICAÇÃO E INSTALAÇÃO DE TESOURA INTEIRA EM AÇO, VÃO DE 10 M, PARA TELHA ONDULADA DE FIBROCIMENTO, METÁLICA, PLÁSTICA OU TERMOACÚSTICA, INCLUSO IÇAMENTO. AF_12/2015</t>
  </si>
  <si>
    <t xml:space="preserve">92618</t>
  </si>
  <si>
    <t xml:space="preserve">FABRICAÇÃO E INSTALAÇÃO DE TESOURA INTEIRA EM AÇO, VÃO DE 11 M, PARA TELHA ONDULADA DE FIBROCIMENTO, METÁLICA, PLÁSTICA OU TERMOACÚSTICA, INCLUSO IÇAMENTO. AF_12/2015</t>
  </si>
  <si>
    <t xml:space="preserve">92620</t>
  </si>
  <si>
    <t xml:space="preserve">FABRICAÇÃO E INSTALAÇÃO DE TESOURA INTEIRA EM AÇO, VÃO DE 12 M, PARA TELHA ONDULADA DE FIBROCIMENTO, METÁLICA, PLÁSTICA OU TERMOACÚSTICA, INCLUSO IÇAMENTO. AF_12/2015</t>
  </si>
  <si>
    <t xml:space="preserve">94444</t>
  </si>
  <si>
    <t xml:space="preserve">TELHAMENTO COM TELHA DE ENCAIXE, TIPO FRANCESA DE VIDRO, COM ATÉ 2 ÁGUAS, INCLUSO TRANSPORTE VERTICAL. AF_06/2016</t>
  </si>
  <si>
    <t xml:space="preserve">73891/1</t>
  </si>
  <si>
    <t xml:space="preserve">ESGOTAMENTO COM MOTO-BOMBA AUTOESCOVANTE</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</si>
  <si>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</si>
  <si>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</si>
  <si>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</si>
  <si>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</si>
  <si>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</si>
  <si>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</si>
  <si>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</si>
  <si>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</si>
  <si>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</si>
  <si>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</si>
  <si>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</si>
  <si>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</si>
  <si>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</si>
  <si>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</si>
  <si>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73883/2</t>
  </si>
  <si>
    <t xml:space="preserve">EXECUCAO DE DRENO FRANCES COM BRITA NUM 2</t>
  </si>
  <si>
    <t xml:space="preserve">73883/3</t>
  </si>
  <si>
    <t xml:space="preserve">EXECUCAO DE DRENO FRANCES COM CASCALHO</t>
  </si>
  <si>
    <t xml:space="preserve">73902/1</t>
  </si>
  <si>
    <t xml:space="preserve">CAMADA DRENANTE COM BRITA NUM 3</t>
  </si>
  <si>
    <t xml:space="preserve">73968/1</t>
  </si>
  <si>
    <t xml:space="preserve">MANTA IMPERMEABILIZANTE A BASE DE ASFALTO - FORNECIMENTO E INSTALACAO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</si>
  <si>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</si>
  <si>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</si>
  <si>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</si>
  <si>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</si>
  <si>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</si>
  <si>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</si>
  <si>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</si>
  <si>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</si>
  <si>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83651</t>
  </si>
  <si>
    <t xml:space="preserve">TUBO PVC CORRUGADO PERFURADO 100 MM C/ JUNTA ELASTICA PARA DRENAGEM.</t>
  </si>
  <si>
    <t xml:space="preserve">83656</t>
  </si>
  <si>
    <t xml:space="preserve">COLCHAO DRENANTE C/ 30CM PEDRA BRITADA N.3/FILTRO TRANSICAO MANTA GEOTEXTIL 100% POLIPROPILENO OU POLIESTER INCL FORNEC/COLOCMAT</t>
  </si>
  <si>
    <t xml:space="preserve">83658</t>
  </si>
  <si>
    <t xml:space="preserve">EXECUCAO DRENO PROFUNDO, COM CORTE TRAPEZOIDAL EM SOLO, DE 70X80X150CM EXCL TUBO INCL MATERIAL EXECUCAO, COM SELO ENCHIMENTO MATERIAL DRENANTE E ESCAVACAO</t>
  </si>
  <si>
    <t xml:space="preserve">83661</t>
  </si>
  <si>
    <t xml:space="preserve">EXECUCAO DE DRENO PROFUNDO, CORTE EM SOLO, COM TUBO POROSO D=0,20M</t>
  </si>
  <si>
    <t xml:space="preserve">83662</t>
  </si>
  <si>
    <t xml:space="preserve">EXECUCAO DE DRENO CEGO</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</si>
  <si>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</si>
  <si>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</si>
  <si>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</si>
  <si>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</si>
  <si>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83667</t>
  </si>
  <si>
    <t xml:space="preserve">CAMADA DRENANTE COM AREIA MEDIA</t>
  </si>
  <si>
    <t xml:space="preserve">83668</t>
  </si>
  <si>
    <t xml:space="preserve">CAMADA DRENANTE COM BRITA NUM 2</t>
  </si>
  <si>
    <t xml:space="preserve">83669</t>
  </si>
  <si>
    <t xml:space="preserve">FORNECIMENTO/INSTALACAO MANTA BIDIM RT-16</t>
  </si>
  <si>
    <t xml:space="preserve">83670</t>
  </si>
  <si>
    <t xml:space="preserve">TUBO PVC DN 75 MM PARA DRENAGEM - FORNECIMENTO E INSTALACAO</t>
  </si>
  <si>
    <t xml:space="preserve">83671</t>
  </si>
  <si>
    <t xml:space="preserve">TUBO PVC DN 100 MM PARA DRENAGEM - FORNECIMENTO E INSTALACAO</t>
  </si>
  <si>
    <t xml:space="preserve">83675</t>
  </si>
  <si>
    <t xml:space="preserve">TUBO CONCRETO SIMPLES DN 200 MM PARA DRENAGEM - FORNECIMENTO E INSTALACAO, INCLUSIVE ESCAVACAO MANUAL 1M3/M.</t>
  </si>
  <si>
    <t xml:space="preserve">83676</t>
  </si>
  <si>
    <t xml:space="preserve">TUBO CONCRETO SIMPLES DN 300 MM PARA DRENAGEM - FORNECIMENTO E INSTALACAO INCLUSIVE ESCAVACAO MANUAL 1M3/M</t>
  </si>
  <si>
    <t xml:space="preserve">83677</t>
  </si>
  <si>
    <t xml:space="preserve">TUBO CONCRETO SIMPLES DN 400 MM PARA DRENAGEM - FORNECIMENTO E INSTALACAO INCLUSIVE ESCAVACAO MANUAL 1,5M3/M</t>
  </si>
  <si>
    <t xml:space="preserve">83678</t>
  </si>
  <si>
    <t xml:space="preserve">TUBO CONCRETO SIMPLES DN 500 MM PARA DRENAGEM - FORNECIMENTO E INSTALACAO INCLUSIVE ESCAVACAO MANUAL 2M3/M</t>
  </si>
  <si>
    <t xml:space="preserve">83679</t>
  </si>
  <si>
    <t xml:space="preserve">TUBO PVC D=2 COM MATERIAL DRENANTE PARA DRENO/BARBACA - FORNECIMENTO E INSTALACAO</t>
  </si>
  <si>
    <t xml:space="preserve">83680</t>
  </si>
  <si>
    <t xml:space="preserve">TUBO PVC D=3" COM MATERIAL DRENANTE PARA DRENO/BARBACA - FORNECIMENTO E INSTALACAO</t>
  </si>
  <si>
    <t xml:space="preserve">83681</t>
  </si>
  <si>
    <t xml:space="preserve">TUBO PVC D=4" COM MATERIAL DRENANTE PARA DRENO/BARBACA - FORNECIMENTO E INSTALACAO</t>
  </si>
  <si>
    <t xml:space="preserve">83682</t>
  </si>
  <si>
    <t xml:space="preserve">CAMADA VERTICAL DRENANTE C/ PEDRA BRITADA NUMS 1 E 2</t>
  </si>
  <si>
    <t xml:space="preserve">83683</t>
  </si>
  <si>
    <t xml:space="preserve">CAMADA HORIZONTAL DRENANTE C/ PEDRA BRITADA 1 E 2</t>
  </si>
  <si>
    <t xml:space="preserve">83729</t>
  </si>
  <si>
    <t xml:space="preserve">FORNECIMENTO/INSTALACAO DE MANTA BIDIM RT-31</t>
  </si>
  <si>
    <t xml:space="preserve">83739</t>
  </si>
  <si>
    <t xml:space="preserve">FORNECIMENTO/INSTALACAO DE MANTA BIDIM RT-10</t>
  </si>
  <si>
    <t xml:space="preserve">6454</t>
  </si>
  <si>
    <t xml:space="preserve">FORNECIMENTO E LANCAMENTO DE PEDRA DE MAO</t>
  </si>
  <si>
    <t xml:space="preserve">73611</t>
  </si>
  <si>
    <t xml:space="preserve">ENROCAMENTO COM PEDRA ARGAMASSADA TRAÇO 1:4 COM PEDRA DE MÃO</t>
  </si>
  <si>
    <t xml:space="preserve">73697</t>
  </si>
  <si>
    <t xml:space="preserve">ENROCAMENTO MANUAL, SEM ARRUMACAO DO MATERIAL</t>
  </si>
  <si>
    <t xml:space="preserve">73698</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</si>
  <si>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</si>
  <si>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</si>
  <si>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</si>
  <si>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</si>
  <si>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</si>
  <si>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92743</t>
  </si>
  <si>
    <t xml:space="preserve">MURO DE GABIÃO, ENCHIMENTO COM PEDRA DE MÃO TIPO RACHÃO, DE GRAVIDADE, COM GAIOLAS DE COMPRIMENTO IGUAL A 2 M, PARA MUROS COM ALTURA MENOR OU IGUAL A 4 M  FORNECIMENTO E EXECUÇÃO. AF_12/2015</t>
  </si>
  <si>
    <t xml:space="preserve">92744</t>
  </si>
  <si>
    <t xml:space="preserve">MURO DE GABIÃO, ENCHIMENTO COM PEDRA DE MÃO TIPO RACHÃO, DE GRAVIDADE, COM GAIOLAS DE COMPRIMENTO IGUAL A 5 M, PARA MUROS COM ALTURA MENOR OU IGUAL A 4 M  FORNECIMENTO E EXECUÇÃO. AF_12/2015</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</si>
  <si>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</si>
  <si>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</si>
  <si>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</si>
  <si>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</si>
  <si>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</si>
  <si>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</si>
  <si>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</si>
  <si>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</si>
  <si>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92749</t>
  </si>
  <si>
    <t xml:space="preserve">MURO DE GABIÃO, ENCHIMENTO COM PEDRA DE MÃO TIPO RACHÃO, COM SOLO REFORÇADO, PARA MUROS COM ALTURA MENOR OU IGUAL A 4 M   FORNECIMENTO E EXECUÇÃO. AF_12/2015</t>
  </si>
  <si>
    <t xml:space="preserve">92750</t>
  </si>
  <si>
    <t xml:space="preserve">MURO DE GABIÃO, ENCHIMENTO COM PEDRA DE MÃO TIPO RACHÃO, COM SOLO REFORÇADO, PARA MUROS COM ALTURA MAIOR QUE 4 M E MENOR OU IGUAL A 12 M   FORNECIMENTO E EXECUÇÃO. AF_12/2015</t>
  </si>
  <si>
    <t xml:space="preserve">92751</t>
  </si>
  <si>
    <t xml:space="preserve">MURO DE GABIÃO, ENCHIMENTO COM PEDRA DE MÃO TIPO RACHÃO, COM SOLO REFORÇADO, PARA MUROS COM ALTURA MAIOR QUE 12 M E MENOR OU IGUAL A 20 M    FORNECIMENTO E EXECUÇÃO. AF_12/2015</t>
  </si>
  <si>
    <t xml:space="preserve">92752</t>
  </si>
  <si>
    <t xml:space="preserve">MURO DE GABIÃO, ENCHIMENTO COM PEDRA DE MÃO TIPO RACHÃO, COM SOLO REFORÇADO, PARA MUROS COM ALTURA MAIOR QUE 20 M E MENOR OU IGUAL A 28 M   FORNECIMENTO E EXECUÇÃO. AF_12/2015</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</si>
  <si>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</si>
  <si>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</si>
  <si>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</si>
  <si>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</si>
  <si>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92755</t>
  </si>
  <si>
    <t xml:space="preserve">PROTEÇÃO SUPERFICIAL DE CANAL EM GABIÃO TIPO COLCHÃO, ALTURA DE 17 CENTÍMETROS, ENCHIMENTO COM PEDRA DE MÃO TIPO RACHÃO - FORNECIMENTO E EXECUÇÃO. AF_12/2015</t>
  </si>
  <si>
    <t xml:space="preserve">92756</t>
  </si>
  <si>
    <t xml:space="preserve">PROTEÇÃO SUPERFICIAL DE CANAL EM GABIÃO TIPO COLCHÃO, ALTURA DE 23 CENTÍMETROS, ENCHIMENTO COM PEDRA DE MÃO TIPO RACHÃO - FORNECIMENTO E EXECUÇÃO. AF_12/2015</t>
  </si>
  <si>
    <t xml:space="preserve">92757</t>
  </si>
  <si>
    <t xml:space="preserve">PROTEÇÃO SUPERFICIAL DE CANAL EM GABIÃO TIPO COLCHÃO, ALTURA DE 30 CENTÍMETROS, ENCHIMENTO COM PEDRA DE MÃO TIPO RACHÃO - FORNECIMENTO E EXECUÇÃO. AF_12/2015</t>
  </si>
  <si>
    <t xml:space="preserve">92758</t>
  </si>
  <si>
    <t xml:space="preserve">PROTEÇÃO SUPERFICIAL DE CANAL EM GABIÃO TIPO SACO, DIÂMETRO DE 65 CENTÍMETROS, ENCHIMENTO MANUAL COM PEDRA DE MÃO TIPO RACHÃO - FORNECIMENTO E EXECUÇÃO. AF_12/2015</t>
  </si>
  <si>
    <t xml:space="preserve">73843/1</t>
  </si>
  <si>
    <t xml:space="preserve">MURO DE ARRIMO DE CONCRETO CICLOPICO COM 30% DE PEDRA DE MAO</t>
  </si>
  <si>
    <t xml:space="preserve">73844/1</t>
  </si>
  <si>
    <t xml:space="preserve">MURO DE ARRIMO DE ALVENARIA DE PEDRA ARGAMASSADA</t>
  </si>
  <si>
    <t xml:space="preserve">73844/2</t>
  </si>
  <si>
    <t xml:space="preserve">MURO DE ARRIMO DE ALVENARIA DE TIJOLOS</t>
  </si>
  <si>
    <t xml:space="preserve">73846/1</t>
  </si>
  <si>
    <t xml:space="preserve">MURO DE ARRIMO CELULAR PECAS PRE-MOLDADAS CONCRETO EXCL FORMAS INCL   CONFECCAO DAS PECAS MONTAGEM E COMPACTACAO DO SOLO DE ENCHIMENTO.</t>
  </si>
  <si>
    <t xml:space="preserve">73846/2</t>
  </si>
  <si>
    <t xml:space="preserve">MURO DE ARRIMO CELULAR PECAS PRE-MOLDADAS CONCRETO EXCL MATERIAIS E   FORMAS INCL CONFECCAO PECAS MONTAGEM E COMPACTACAO DO SOLO(ENCHIMENTO)</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</si>
  <si>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</si>
  <si>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</si>
  <si>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</si>
  <si>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</si>
  <si>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</si>
  <si>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</si>
  <si>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</si>
  <si>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</si>
  <si>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</si>
  <si>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</si>
  <si>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</si>
  <si>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</si>
  <si>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</si>
  <si>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</si>
  <si>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</si>
  <si>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</si>
  <si>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</si>
  <si>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</si>
  <si>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</si>
  <si>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</si>
  <si>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</si>
  <si>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</si>
  <si>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</si>
  <si>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</si>
  <si>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</si>
  <si>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</si>
  <si>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</si>
  <si>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</si>
  <si>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</si>
  <si>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</si>
  <si>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</si>
  <si>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</si>
  <si>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</si>
  <si>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</si>
  <si>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</si>
  <si>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</si>
  <si>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</si>
  <si>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</si>
  <si>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</si>
  <si>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</si>
  <si>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</si>
  <si>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</si>
  <si>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</si>
  <si>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</si>
  <si>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</si>
  <si>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</si>
  <si>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</si>
  <si>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</si>
  <si>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</si>
  <si>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</si>
  <si>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</si>
  <si>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</si>
  <si>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</si>
  <si>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</si>
  <si>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</si>
  <si>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</si>
  <si>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</si>
  <si>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</si>
  <si>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</si>
  <si>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</si>
  <si>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</si>
  <si>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</si>
  <si>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</si>
  <si>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</si>
  <si>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93952</t>
  </si>
  <si>
    <t xml:space="preserve">EXECUÇÃO DE GRAMPO PARA SOLO GRAMPEADO COM COMPRIMENTO MENOR OU IGUAL A 4 M, DIÂMETRO DE 10 CM, PERFURAÇÃO COM EQUIPAMENTO MANUAL E ARMADURA COM DIÂMETRO DE 16 MM. AF_05/2016</t>
  </si>
  <si>
    <t xml:space="preserve">93953</t>
  </si>
  <si>
    <t xml:space="preserve">EXECUÇÃO DE GRAMPO PARA SOLO GRAMPEADO COM COMPRIMENTO MAIOR QUE 4 M E MENOR OU IGUAL A 6 M, DIÂMETRO DE 10 CM, PERFURAÇÃO COM EQUIPAMENTO MANUAL E ARMADURA COM DIÂMETRO DE 16 MM. AF_05/2016</t>
  </si>
  <si>
    <t xml:space="preserve">93954</t>
  </si>
  <si>
    <t xml:space="preserve">EXECUÇÃO DE GRAMPO PARA SOLO GRAMPEADO COM COMPRIMENTO MAIOR QUE 6 M E MENOR OU IGUAL A 8 M, DIÂMETRO DE 10 CM, PERFURAÇÃO COM EQUIPAMENTO MANUAL E ARMADURA COM DIÂMETRO DE 16 MM. AF_05/2016</t>
  </si>
  <si>
    <t xml:space="preserve">93955</t>
  </si>
  <si>
    <t xml:space="preserve">EXECUÇÃO DE GRAMPO PARA SOLO GRAMPEADO COM COMPRIMENTO MAIOR QUE 8 M E MENOR OU IGUAL A 10 M, DIÂMETRO DE 10 CM, PERFURAÇÃO COM EQUIPAMENTO MANUAL E ARMADURA COM DIÂMETRO DE 16 MM. AF_05/2016</t>
  </si>
  <si>
    <t xml:space="preserve">93956</t>
  </si>
  <si>
    <t xml:space="preserve">EXECUÇÃO DE GRAMPO PARA SOLO GRAMPEADO COM COMPRIMENTO MAIOR QUE 10 M, DIÂMETRO DE 10 CM, PERFURAÇÃO COM EQUIPAMENTO MANUAL E ARMADURA COM DIÂMETRO DE 16 MM. AF_05/2016</t>
  </si>
  <si>
    <t xml:space="preserve">93957</t>
  </si>
  <si>
    <t xml:space="preserve">EXECUÇÃO DE GRAMPO PARA SOLO GRAMPEADO COM COMPRIMENTO MENOR OU IGUAL A 4 M, DIÂMETRO DE 10 CM, PERFURAÇÃO COM EQUIPAMENTO MANUAL E ARMADURA COM DIÂMETRO DE 20 MM. AF_05/2016</t>
  </si>
  <si>
    <t xml:space="preserve">93958</t>
  </si>
  <si>
    <t xml:space="preserve">EXECUÇÃO DE GRAMPO PARA SOLO GRAMPEADO COM COMPRIMENTO MAIOR QUE 4 M E MENOR OU IGUAL A 6 M, DIÂMETRO DE 10 CM, PERFURAÇÃO COM EQUIPAMENTO MANUAL E ARMADURA COM DIÂMETRO DE 20 MM. AF_05/2016</t>
  </si>
  <si>
    <t xml:space="preserve">93959</t>
  </si>
  <si>
    <t xml:space="preserve">EXECUÇÃO DE GRAMPO PARA SOLO GRAMPEADO COM COMPRIMENTO MAIOR QUE 6 M E MENOR OU IGUAL A 8 M, DIÂMETRO DE 10 CM, PERFURAÇÃO COM EQUIPAMENTO MANUAL E ARMADURA COM DIÂMETRO DE 20 MM. AF_05/2016</t>
  </si>
  <si>
    <t xml:space="preserve">93960</t>
  </si>
  <si>
    <t xml:space="preserve">EXECUÇÃO DE GRAMPO PARA SOLO GRAMPEADO COM COMPRIMENTO MAIOR QUE 8 M E MENOR OU IGUAL A 10 M, DIÂMETRO DE 10 CM, PERFURAÇÃO COM EQUIPAMENTO MANUAL E ARMADURA COM DIÂMETRO DE 20 MM. AF_05/2016</t>
  </si>
  <si>
    <t xml:space="preserve">93961</t>
  </si>
  <si>
    <t xml:space="preserve">EXECUÇÃO DE GRAMPO PARA SOLO GRAMPEADO COM COMPRIMENTO MAIOR QUE 10 M, DIÂMETRO DE 10 CM, PERFURAÇÃO COM EQUIPAMENTO MANUAL E ARMADURA COM DIÂMETRO DE 20 MM. AF_05/2016</t>
  </si>
  <si>
    <t xml:space="preserve">93962</t>
  </si>
  <si>
    <t xml:space="preserve">EXECUÇÃO DE GRAMPO PARA SOLO GRAMPEADO COM COMPRIMENTO MENOR OU IGUAL A 4 M, DIÂMETRO DE 7 CM, PERFURAÇÃO COM EQUIPAMENTO MANUAL E ARMADURA COM DIÂMETRO DE 16 MM. AF_05/2016</t>
  </si>
  <si>
    <t xml:space="preserve">93963</t>
  </si>
  <si>
    <t xml:space="preserve">EXECUÇÃO DE GRAMPO PARA SOLO GRAMPEADO COM COMPRIMENTO MAIOR QUE 4 E MENOR OU IGUAL A 6 M, DIÂMETRO DE 7 CM, PERFURAÇÃO COM EQUIPAMENTO MANUAL E ARMADURA COM DIÂMETRO DE 16 MM. AF_05/2016</t>
  </si>
  <si>
    <t xml:space="preserve">93964</t>
  </si>
  <si>
    <t xml:space="preserve">EXECUÇÃO DE GRAMPO PARA SOLO GRAMPEADO COM COMPRIMENTO MAIOR QUE 6 M E MENOR OU IGUAL A 8 M, DIÂMETRO DE 7 CM, PERFURAÇÃO COM EQUIPAMENTO MANUAL E ARMADURA COM DIÂMETRO DE 16 MM. AF_05/2016</t>
  </si>
  <si>
    <t xml:space="preserve">93965</t>
  </si>
  <si>
    <t xml:space="preserve">EXECUÇÃO DE GRAMPO PARA SOLO GRAMPEADO COM COMPRIMENTO MAIOR QUE 8 M E MENOR OU IGUAL A 10 M, DIÂMETRO DE 7 CM, PERFURAÇÃO COM EQUIPAMENTO MANUAL E ARMADURA COM DIÂMETRO DE 16 MM. AF_05/2016</t>
  </si>
  <si>
    <t xml:space="preserve">93966</t>
  </si>
  <si>
    <t xml:space="preserve">EXECUÇÃO DE GRAMPO PARA SOLO GRAMPEADO COM COMPRIMENTO MAIOR QUE 10 M, DIÂMETRO DE 7 CM, PERFURAÇÃO COM EQUIPAMENTO MANUAL E ARMADURA COM DIÂMETRO DE 16 MM. AF_05/2016</t>
  </si>
  <si>
    <t xml:space="preserve">93967</t>
  </si>
  <si>
    <t xml:space="preserve">EXECUÇÃO DE GRAMPO PARA SOLO GRAMPEADO COM COMPRIMENTO MENOR OU IGUAL A 4 M, DIÂMETRO DE 7 CM, PERFURAÇÃO COM EQUIPAMENTO MANUAL E ARMADURA COM DIÂMETRO DE 20 MM. AF_05/2016</t>
  </si>
  <si>
    <t xml:space="preserve">93968</t>
  </si>
  <si>
    <t xml:space="preserve">EXECUÇÃO DE GRAMPO PARA SOLO GRAMPEADO COM COMPRIMENTO MAIOR QUE 4 E MENOR OU IGUAL A 6 M, DIÂMETRO DE 7 CM, PERFURAÇÃO COM EQUIPAMENTO MANUAL E ARMADURA COM DIÂMETRO DE 20 MM. AF_05/2016</t>
  </si>
  <si>
    <t xml:space="preserve">93969</t>
  </si>
  <si>
    <t xml:space="preserve">EXECUÇÃO DE GRAMPO PARA SOLO GRAMPEADO COM COMPRIMENTO MAIOR QUE 6 M E MENOR OU IGUAL A 8 M, DIÂMETRO DE 7 CM, PERFURAÇÃO COM EQUIPAMENTO MANUAL E ARMADURA COM DIÂMETRO DE 20 MM. AF_05/2016</t>
  </si>
  <si>
    <t xml:space="preserve">93970</t>
  </si>
  <si>
    <t xml:space="preserve">EXECUÇÃO DE GRAMPO PARA SOLO GRAMPEADO COM COMPRIMENTO MAIOR QUE 8 MENOR OU IGUAL A 10 M, DIÂMETRO DE 7 CM, PERFURAÇÃO COM EQUIPAMENTO MANUAL E ARMADURA COM DIÂMETRO DE 20 MM. AF_05/2016</t>
  </si>
  <si>
    <t xml:space="preserve">93971</t>
  </si>
  <si>
    <t xml:space="preserve">EXECUÇÃO DE GRAMPO PARA SOLO GRAMPEADO COM COMPRIMENTO MAIOR QUE 10 M, DIÂMETRO DE 7 CM, PERFURAÇÃO COM EQUIPAMENTO MANUAL E ARMADURA COM DIÂMETRO DE 20 MM. AF_05/2016</t>
  </si>
  <si>
    <t xml:space="preserve">95108</t>
  </si>
  <si>
    <t xml:space="preserve">EXECUÇÃO DE PROTEÇÃO DA CABEÇA DO TIRANTE COM USO DE FÔRMAS EM CHAPA COMPENSADA PLASTIFICADA DE MADEIRA E CONCRETO FCK =15 MPA. AF_07/2016</t>
  </si>
  <si>
    <t xml:space="preserve">83690</t>
  </si>
  <si>
    <t xml:space="preserve">DISSIPADOR DE ENERGIA EM PEDRA ARGAMASSADA ESPESSURA 6CM INCL MATERIAIS E COLOCACAO MEDIDO P/ VOLUME DE PEDRA ARGAMASSADA</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</si>
  <si>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</si>
  <si>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</si>
  <si>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</si>
  <si>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</si>
  <si>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</si>
  <si>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</si>
  <si>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</si>
  <si>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</si>
  <si>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</si>
  <si>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</si>
  <si>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</si>
  <si>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</si>
  <si>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</si>
  <si>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</si>
  <si>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</si>
  <si>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</si>
  <si>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</si>
  <si>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</si>
  <si>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</si>
  <si>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</si>
  <si>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</si>
  <si>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</si>
  <si>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</si>
  <si>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</si>
  <si>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</si>
  <si>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</si>
  <si>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</si>
  <si>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</si>
  <si>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</si>
  <si>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</si>
  <si>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</si>
  <si>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</si>
  <si>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</si>
  <si>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</si>
  <si>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83659</t>
  </si>
  <si>
    <t xml:space="preserve">BOCA DE LOBO EM ALVENARIA TIJOLO MACICO, REVESTIDA C/ ARGAMASSA DE CIMENTO E AREIA 1:3, SOBRE LASTRO DE CONCRETO 10CM E TAMPA DE CONCRETO ARMADO</t>
  </si>
  <si>
    <t xml:space="preserve">83716</t>
  </si>
  <si>
    <t xml:space="preserve">GRELHA FF 30X90CM, 135KG, P/ CX RALO COM ASSENTAMENTO DE ARGAMASSA CIMENTO/AREIA 1:4 - FORNECIMENTO E INSTALAÇÃO</t>
  </si>
  <si>
    <t xml:space="preserve">97976</t>
  </si>
  <si>
    <t xml:space="preserve">POÇO DE INSPEÇÃO CIRCULAR PARA ESGOTO, EM ALVENARIA COM TIJOLOS CERÂMICOS MACIÇOS, DIÂMETRO INTERNO = 0,6 M, PROFUNDIDADE = 1 M, EXCLUINDO TAMPÃO. AF_05/2018</t>
  </si>
  <si>
    <t xml:space="preserve">97977</t>
  </si>
  <si>
    <t xml:space="preserve">POÇO DE INSPEÇÃO CIRCULAR PARA ESGOTO, EM ALVENARIA COM TIJOLOS CERÂMICOS MACIÇOS, DIÂMETRO INTERNO = 0,6 M, PROFUNDIDADE = 1,5 M, EXCLUINDO TAMPÃO. AF_05/2018</t>
  </si>
  <si>
    <t xml:space="preserve">97980</t>
  </si>
  <si>
    <t xml:space="preserve">BASE PARA POÇO DE VISITA CIRCULAR PARA  ESGOTO, EM ALVENARIA COM TIJOLOS CERÂMICOS MACIÇOS, DIÂMETRO INTERNO = 0,8 M, PROFUNDIDADE = 1,45 M, EXCLUINDO TAMPÃO. AF_05/2018</t>
  </si>
  <si>
    <t xml:space="preserve">97981</t>
  </si>
  <si>
    <t xml:space="preserve">ACRÉSCIMO PARA POÇO DE VISITA CIRCULAR PARA ESGOTO, EM ALVENARIA COM TIJOLOS CERÂMICOS MACIÇOS, DIÂMETRO INTERNO = 0,8 M. AF_05/2018</t>
  </si>
  <si>
    <t xml:space="preserve">97983</t>
  </si>
  <si>
    <t xml:space="preserve">ACRÉSCIMO PARA POÇO DE VISITA CIRCULAR PARA ESGOTO, EM CONCRETO PRÉ-MOLDADO, DIÂMETRO INTERNO = 1 M. AF_05/2018</t>
  </si>
  <si>
    <t xml:space="preserve">97985</t>
  </si>
  <si>
    <t xml:space="preserve">ACRÉSCIMO PARA POÇO DE VISITA CIRCULAR PARA  ESGOTO, EM ALVENARIA COM TIJOLOS CERÂMICOS MACIÇOS, DIÂMETRO INTERNO = 1 M. AF_05/2018</t>
  </si>
  <si>
    <t xml:space="preserve">97987</t>
  </si>
  <si>
    <t xml:space="preserve">ACRÉSCIMO PARA POÇO DE VISITA CIRCULAR PARA ESGOTO, EM CONCRETO PRÉ-MOLDADO, DIÂMETRO INTERNO = 1,2 M. AF_05/2018</t>
  </si>
  <si>
    <t xml:space="preserve">97988</t>
  </si>
  <si>
    <t xml:space="preserve">BASE PARA POÇO DE VISITA CIRCULAR PARA  ESGOTO, EM ALVENARIA COM TIJOLOS CERÂMICOS MACIÇOS, DIÂMETRO INTERNO = 1,2 M, PROFUNDIDADE = 1,45 M, EXCLUINDO TAMPÃO. AF_05/2018</t>
  </si>
  <si>
    <t xml:space="preserve">97989</t>
  </si>
  <si>
    <t xml:space="preserve">ACRÉSCIMO PARA POÇO DE VISITA CIRCULAR PARA ESGOTO, EM ALVENARIA COM TIJOLOS CERÂMICOS MACIÇOS, DIÂMETRO INTERNO = 1,2 M. AF_05/2018</t>
  </si>
  <si>
    <t xml:space="preserve">97991</t>
  </si>
  <si>
    <t xml:space="preserve">ACRÉSCIMO PARA POÇO DE VISITA CIRCULAR PARA  ESGOTO, EM CONCRETO PRÉ-MOLDADO, DIÂMETRO INTERNO = 1,5 M. AF_05/2018</t>
  </si>
  <si>
    <t xml:space="preserve">97992</t>
  </si>
  <si>
    <t xml:space="preserve">BASE PARA POÇO DE VISITA CIRCULAR PARA  ESGOTO, EM ALVENARIA COM TIJOLOS CERÂMICOS MACIÇOS, DIÂMETRO INTERNO = 1,5 M, PROFUNDIDADE = 1,45 M, EXCLUINDO TAMPÃO. AF_05/2018</t>
  </si>
  <si>
    <t xml:space="preserve">97993</t>
  </si>
  <si>
    <t xml:space="preserve">ACRÉSCIMO PARA POÇO DE VISITA CIRCULAR PARA  ESGOTO, EM ALVENARIA COM TIJOLOS CERÂMICOS MACIÇOS, DIÂMETRO INTERNO = 1,5 M. AF_05/2018</t>
  </si>
  <si>
    <t xml:space="preserve">97994</t>
  </si>
  <si>
    <t xml:space="preserve">BASE PARA POÇO DE VISITA RETANGULAR PARA  ESGOTO, EM ALVENARIA COM BLOCOS DE CONCRETO, DIMENSÕES INTERNAS = 1X1 M, PROFUNDIDADE = 1,45 M, EXCLUINDO TAMPÃO. AF_05/2018</t>
  </si>
  <si>
    <t xml:space="preserve">97995</t>
  </si>
  <si>
    <t xml:space="preserve">ACRÉSCIMO PARA POÇO DE VISITA RETANGULAR PARA ESGOTO, EM ALVENARIA COM BLOCOS DE CONCRETO, DIMENSÕES INTERNAS = 1X1 M. AF_05/2018</t>
  </si>
  <si>
    <t xml:space="preserve">97996</t>
  </si>
  <si>
    <t xml:space="preserve">BASE PARA POÇO DE VISITA RETANGULAR PARA ESGOTO, EM ALVENARIA COM BLOCOS DE CONCRETO, DIMENSÕES INTERNAS = 1X1,5 M, PROFUNDIDADE = 1,45 M, EXCLUINDO TAMPÃO. AF_05/2018</t>
  </si>
  <si>
    <t xml:space="preserve">97997</t>
  </si>
  <si>
    <t xml:space="preserve">ACRÉSCIMO PARA POÇO DE VISITA RETANGULAR PARA ESGOTO, EM ALVENARIA COM BLOCOS DE CONCRETO, DIMENSÕES INTERNAS = 1X1,5 M. AF_05/2018</t>
  </si>
  <si>
    <t xml:space="preserve">97999</t>
  </si>
  <si>
    <t xml:space="preserve">ACRÉSCIMO PARA POÇO DE VISITA RETANGULAR PARA ESGOTO, EM ALVENARIA COM BLOCOS DE CONCRETO, DIMENSÕES INTERNAS = 1X2 M. AF_05/2018</t>
  </si>
  <si>
    <t xml:space="preserve">98001</t>
  </si>
  <si>
    <t xml:space="preserve">ACRÉSCIMO PARA POÇO DE VISITA RETANGULAR PARA ESGOTO, EM ALVENARIA COM BLOCOS DE CONCRETO, DIMENSÕES INTERNAS = 1X2,5 M. AF_05/2018</t>
  </si>
  <si>
    <t xml:space="preserve">98002</t>
  </si>
  <si>
    <t xml:space="preserve">BASE PARA POÇO DE VISITA RETANGULAR PARA ESGOTO, EM ALVENARIA COM BLOCOS DE CONCRETO, DIMENSÕES INTERNAS = 1X3 M, PROFUNDIDADE = 1,45 M, EXCLUINDO TAMPÃO. AF_05/2018</t>
  </si>
  <si>
    <t xml:space="preserve">98003</t>
  </si>
  <si>
    <t xml:space="preserve">ACRÉSCIMO PARA POÇO DE VISITA RETANGULAR PARA ESGOTO, EM ALVENARIA COM BLOCOS DE CONCRETO, DIMENSÕES INTERNAS = 1X3 M. AF_05/2018</t>
  </si>
  <si>
    <t xml:space="preserve">98005</t>
  </si>
  <si>
    <t xml:space="preserve">ACRÉSCIMO PARA POÇO DE VISITA RETANGULAR PARA ESGOTO, EM ALVENARIA COM BLOCOS DE CONCRETO, DIMENSÕES INTERNAS = 1X3,5 M. AF_05/2018</t>
  </si>
  <si>
    <t xml:space="preserve">98006</t>
  </si>
  <si>
    <t xml:space="preserve">BASE PARA POÇO DE VISITA RETANGULAR PARA ESGOTO, EM ALVENARIA COM BLOCOS DE CONCRETO, DIMENSÕES INTERNAS = 1X4 M, PROFUNDIDADE = 1,45 M, EXCLUINDO TAMPÃO. AF_05/2018</t>
  </si>
  <si>
    <t xml:space="preserve">98007</t>
  </si>
  <si>
    <t xml:space="preserve">ACRÉSCIMO PARA POÇO DE VISITA RETANGULAR PARA ESGOTO, EM ALVENARIA COM BLOCOS DE CONCRETO, DIMENSÕES INTERNAS = 1X4 M. AF_05/2018</t>
  </si>
  <si>
    <t xml:space="preserve">98008</t>
  </si>
  <si>
    <t xml:space="preserve">BASE PARA POÇO DE VISITA RETANGULAR PARA ESGOTO, EM ALVENARIA COM BLOCOS DE CONCRETO, DIMENSÕES INTERNAS = 1,5X1,5 M, PROFUNDIDADE = 1,45 M, EXCLUINDO TAMPÃO . AF_05/2018</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</si>
  <si>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</si>
  <si>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</si>
  <si>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</si>
  <si>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</si>
  <si>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</si>
  <si>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</si>
  <si>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</si>
  <si>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</si>
  <si>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</si>
  <si>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</si>
  <si>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</si>
  <si>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</si>
  <si>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</si>
  <si>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</si>
  <si>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</si>
  <si>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</si>
  <si>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</si>
  <si>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</si>
  <si>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</si>
  <si>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</si>
  <si>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98019</t>
  </si>
  <si>
    <t xml:space="preserve">ACRÉSCIMO PARA POÇO DE VISITA RETANGULAR PARA ESGOTO, EM ALVENARIA COM BLOCOS DE CONCRETO, DIMENSÕES INTERNAS = 1,5X4 M. AF_05/2018</t>
  </si>
  <si>
    <t xml:space="preserve">98020</t>
  </si>
  <si>
    <t xml:space="preserve">BASE PARA POÇO DE VISITA RETANGULAR PARA ESGOTO, EM ALVENARIA COM BLOCOS DE CONCRETO, DIMENSÕES INTERNAS = 2X2 M, PROFUNDIDADE = 1,45 M, EXCLUINDO TAMPÃO. AF_05/2018</t>
  </si>
  <si>
    <t xml:space="preserve">98021</t>
  </si>
  <si>
    <t xml:space="preserve">ACRÉSCIMO PARA POÇO DE VISITA RETANGULAR PARA ESGOTO, EM ALVENARIA COM BLOCOS DE CONCRETO, DIMENSÕES INTERNAS = 2X2 M. AF_05/2018</t>
  </si>
  <si>
    <t xml:space="preserve">98022</t>
  </si>
  <si>
    <t xml:space="preserve">BASE PARA POÇO DE VISITA RETANGULAR PARA ESGOTO, EM ALVENARIA COM BLOCOS DE CONCRETO, DIMENSÕES INTERNAS = 2X2,5 M, PROFUNDIDADE = 1,45 M, EXCLUINDO TAMPÃO. AF_05/2018</t>
  </si>
  <si>
    <t xml:space="preserve">98023</t>
  </si>
  <si>
    <t xml:space="preserve">ACRÉSCIMO PARA POÇO DE VISITA RETANGULAR PARA ESGOTO, EM ALVENARIA COM BLOCOS DE CONCRETO, DIMENSÕES INTERNAS = 2X2,5 M. AF_05/2018</t>
  </si>
  <si>
    <t xml:space="preserve">98024</t>
  </si>
  <si>
    <t xml:space="preserve">BASE PARA POÇO DE VISITA RETANGULAR PARA ESGOTO, EM ALVENARIA COM BLOCOS DE CONCRETO, DIMENSÕES INTERNAS = 2X3 M, PROFUNDIDADE = 1,45 M, EXCLUINDO TAMPÃO. AF_05/2018</t>
  </si>
  <si>
    <t xml:space="preserve">98025</t>
  </si>
  <si>
    <t xml:space="preserve">ACRÉSCIMO PARA POÇO DE VISITA RETANGULAR PARA ESGOTO, EM ALVENARIA COM BLOCOS DE CONCRETO, DIMENSÕES INTERNAS = 2X3 M. AF_05/2018</t>
  </si>
  <si>
    <t xml:space="preserve">98026</t>
  </si>
  <si>
    <t xml:space="preserve">BASE PARA POÇO DE VISITA RETANGULAR PARA ESGOTO, EM ALVENARIA COM BLOCOS DE CONCRETO, DIMENSÕES INTERNAS = 2X3,5 M, PROFUNDIDADE = 1,45 M, EXCLUINDO TAMPÃO. AF_05/2018</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</si>
  <si>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</si>
  <si>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</si>
  <si>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</si>
  <si>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</si>
  <si>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98029</t>
  </si>
  <si>
    <t xml:space="preserve">ACRÉSCIMO PARA POÇO DE VISITA RETANGULAR PARA ESGOTO, EM ALVENARIA COM BLOCOS DE CONCRETO, DIMENSÕES INTERNAS = 2X4 M. AF_05/2018</t>
  </si>
  <si>
    <t xml:space="preserve">98030</t>
  </si>
  <si>
    <t xml:space="preserve">BASE PARA POÇO DE VISITA RETANGULAR PARA ESGOTO, EM ALVENARIA COM BLOCOS DE CONCRETO, DIMENSÕES INTERNAS = 2,5X2,5 M, PROFUNDIDADE = 1,45 M, EXCLUINDO TAMPÃO. AF_05/2018</t>
  </si>
  <si>
    <t xml:space="preserve">98031</t>
  </si>
  <si>
    <t xml:space="preserve">ACRÉSCIMO PARA POÇO DE VISITA RETANGULAR PARA ESGOTO, EM ALVENARIA COM BLOCOS DE CONCRETO, DIMENSÕES INTERNAS = 2,5X2,5 M. AF_05/2018</t>
  </si>
  <si>
    <t xml:space="preserve">98032</t>
  </si>
  <si>
    <t xml:space="preserve">BASE PARA POÇO DE VISITA RETANGULAR PARA ESGOTO, EM ALVENARIA COM BLOCOS DE CONCRETO, DIMENSÕES INTERNAS = 2,5X3 M, PROFUNDIDADE = 1,45 M, EXCLUINDO TAMPÃO. AF_05/2018</t>
  </si>
  <si>
    <t xml:space="preserve">98033</t>
  </si>
  <si>
    <t xml:space="preserve">ACRÉSCIMO PARA POÇO DE VISITA RETANGULAR PARA ESGOTO, EM ALVENARIA COM BLOCOS DE CONCRETO, DIMENSÕES INTERNAS = 2,5X3 M. AF_05/2018</t>
  </si>
  <si>
    <t xml:space="preserve">98034</t>
  </si>
  <si>
    <t xml:space="preserve">BASE PARA POÇO DE VISITA RETANGULAR PARA ESGOTO, EM ALVENARIA COM BLOCOS DE CONCRETO, DIMENSÕES INTERNAS = 2,5X3,5 M, PROFUNDIDADE = 1,45 M, EXCLUINDO TAMPÃO. AF_05/2018</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</si>
  <si>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</si>
  <si>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</si>
  <si>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</si>
  <si>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</si>
  <si>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98037</t>
  </si>
  <si>
    <t xml:space="preserve">ACRÉSCIMO PARA POÇO DE VISITA RETANGULAR PARA ESGOTO, EM ALVENARIA COM BLOCOS DE CONCRETO, DIMENSÕES INTERNAS = 2,5X4 M. AF_05/2018</t>
  </si>
  <si>
    <t xml:space="preserve">98038</t>
  </si>
  <si>
    <t xml:space="preserve">BASE PARA POÇO DE VISITA RETANGULAR PARA ESGOTO, EM ALVENARIA COM BLOCOS DE CONCRETO, DIMENSÕES INTERNAS = 3X3 M, PROFUNDIDADE = 1,45 M, EXCLUINDO TAMPÃO. AF_05/2018</t>
  </si>
  <si>
    <t xml:space="preserve">98039</t>
  </si>
  <si>
    <t xml:space="preserve">ACRÉSCIMO PARA POÇO DE VISITA RETANGULAR PARA ESGOTO, EM ALVENARIA COM BLOCOS DE CONCRETO, DIMENSÕES INTERNAS = 3X3 M. AF_05/2018</t>
  </si>
  <si>
    <t xml:space="preserve">98040</t>
  </si>
  <si>
    <t xml:space="preserve">BASE PARA POÇO DE VISITA RETANGULAR PARA ESGOTO, EM ALVENARIA COM BLOCOS DE CONCRETO, DIMENSÕES INTERNAS = 3X3,5 M, PROFUNDIDADE = 1,45 M, EXCLUINDO TAMPÃO. AF_05/2018</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</si>
  <si>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</si>
  <si>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</si>
  <si>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</si>
  <si>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</si>
  <si>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98043</t>
  </si>
  <si>
    <t xml:space="preserve">ACRÉSCIMO PARA POÇO DE VISITA RETANGULAR PARA ESGOTO, EM ALVENARIA COM BLOCOS DE CONCRETO, DIMENSÕES INTERNAS = 3X4 M. AF_05/2018</t>
  </si>
  <si>
    <t xml:space="preserve">98044</t>
  </si>
  <si>
    <t xml:space="preserve">BASE PARA POÇO DE VISITA RETANGULAR PARA ESGOTO, EM ALVENARIA COM BLOCOS DE CONCRETO, DIMENSÕES INTERNAS = 3,5X3,5 M, PROFUNDIDADE = 1,45 M, EXCLUINDO TAMPÃO. AF_05/2018</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</si>
  <si>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</si>
  <si>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</si>
  <si>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</si>
  <si>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</si>
  <si>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98047</t>
  </si>
  <si>
    <t xml:space="preserve">ACRÉSCIMO PARA POÇO DE VISITA RETANGULAR PARA ESGOTO, EM ALVENARIA COM BLOCOS DE CONCRETO, DIMENSÕES INTERNAS = 3,5X4 M. AF_05/2018</t>
  </si>
  <si>
    <t xml:space="preserve">98048</t>
  </si>
  <si>
    <t xml:space="preserve">BASE PARA POÇO DE VISITA RETANGULAR PARA ESGOTO, EM ALVENARIA COM BLOCOS DE CONCRETO, DIMENSÕES INTERNAS = 4X4 M, PROFUNDIDADE = 1,45 M, EXCLUINDO TAMPÃO. AF_05/2018</t>
  </si>
  <si>
    <t xml:space="preserve">98049</t>
  </si>
  <si>
    <t xml:space="preserve">ACRÉSCIMO PARA POÇO DE VISITA RETANGULAR PARA ESGOTO, EM ALVENARIA COM BLOCOS DE CONCRETO, DIMENSÕES INTERNAS = 4X4 M. AF_05/2018</t>
  </si>
  <si>
    <t xml:space="preserve">98050</t>
  </si>
  <si>
    <t xml:space="preserve">CHAMINÉ CIRCULAR PARA POÇO DE VISITA PARA ESGOTO, EM CONCRETO PRÉ-MOLDADO, DIÂMETRO INTERNO = 0,6 M. AF_05/2018</t>
  </si>
  <si>
    <t xml:space="preserve">98051</t>
  </si>
  <si>
    <t xml:space="preserve">CHAMINÉ CIRCULAR PARA POÇO DE VISITA PARA ESGOTO, EM ALVENARIA COM TIJOLOS CERÂMICOS MACIÇOS, DIÂMETRO INTERNO = 0,6 M. AF_05/2018</t>
  </si>
  <si>
    <t xml:space="preserve">98405</t>
  </si>
  <si>
    <t xml:space="preserve">BASE PARA POÇO DE VISITA CIRCULAR PARA  ESGOTO, EM ALVENARIA COM TIJOLOS CERÂMICOS MACIÇOS, DIÂMETRO INTERNO = 1 M, PROFUNDIDADE = 1,45 M, EXCLUINDO TAMPÃO. AF_05/2018</t>
  </si>
  <si>
    <t xml:space="preserve">98406</t>
  </si>
  <si>
    <t xml:space="preserve">BASE PARA POÇO DE VISITA RETANGULAR PARA ESGOTO, EM ALVENARIA COM BLOCOS DE CONCRETO, DIMENSÕES INTERNAS = 1X3,5 M, PROFUNDIDADE = 1,45 M, EXCLUINDO TAMPÃO. AF_05/2018</t>
  </si>
  <si>
    <t xml:space="preserve">98407</t>
  </si>
  <si>
    <t xml:space="preserve">BASE PARA POÇO DE VISITA RETANGULAR PARA ESGOTO, EM ALVENARIA COM BLOCOS DE CONCRETO, DIMENSÕES INTERNAS = 1X2 M, PROFUNDIDADE = 1,45 M, EXCLUINDO TAMPÃO. AF_05/2018</t>
  </si>
  <si>
    <t xml:space="preserve">98408</t>
  </si>
  <si>
    <t xml:space="preserve">BASE PARA POÇO DE VISITA RETANGULAR PARA ESGOTO, EM ALVENARIA COM BLOCOS DE CONCRETO, DIMENSÕES INTERNAS = 1X2,5 M, PROFUNDIDADE = 1,45 M, EXCLUINDO TAMPÃO. AF_05/2018</t>
  </si>
  <si>
    <t xml:space="preserve">98409</t>
  </si>
  <si>
    <t xml:space="preserve">ACRÉSCIMO PARA POÇO DE VISITA CIRCULAR PARA ESGOTO, EM CONCRETO PRÉ-MOLDADO, DIÂMETRO INTERNO = 0,8 M. AF_05/2018</t>
  </si>
  <si>
    <t xml:space="preserve">98414</t>
  </si>
  <si>
    <t xml:space="preserve">BASE PARA POÇO DE VISITA CIRCULAR PARA  ESGOTO, EM CONCRETO PRÉ-MOLDADO, DIÂMETRO INTERNO = 1 M, PROFUNDIDADE = 1,45 M, EXCLUINDO TAMPÃO. AF_05/2018_P</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</si>
  <si>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</si>
  <si>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</si>
  <si>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</si>
  <si>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</si>
  <si>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98417</t>
  </si>
  <si>
    <t xml:space="preserve">(COMPOSIÇÃO REPRESENTATIVA) POÇO DE VISITA CIRCULAR PARA ESGOTO, EM CONCRETO PRÉ-MOLDADO, DIÂMETRO INTERNO = 1,0 M, PROFUNDIDADE DE 2,00 A 2,50 M, EXCLUINDO TAMPÃO. AF_04/2018</t>
  </si>
  <si>
    <t xml:space="preserve">98418</t>
  </si>
  <si>
    <t xml:space="preserve">(COMPOSIÇÃO REPRESENTATIVA) POÇO DE VISITA CIRCULAR PARA ESGOTO, EM CONCRETO PRÉ-MOLDADO, DIÂMETRO INTERNO = 1,0 M, PROFUNDIDADE DE 2,50 A 3,00 M, EXCLUINDO TAMPÃO. AF_04/2018</t>
  </si>
  <si>
    <t xml:space="preserve">98419</t>
  </si>
  <si>
    <t xml:space="preserve">(COMPOSIÇÃO REPRESENTATIVA) POÇO DE VISITA CIRCULAR PARA ESGOTO, EM CONCRETO PRÉ-MOLDADO, DIÂMETRO INTERNO = 1,0 M, PROFUNDIDADE DE 3,00 A 3,50 M, EXCLUINDO TAMPÃO. AF_04/2018</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</si>
  <si>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</si>
  <si>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</si>
  <si>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</si>
  <si>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</si>
  <si>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</si>
  <si>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</si>
  <si>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</si>
  <si>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</si>
  <si>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</si>
  <si>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</si>
  <si>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</si>
  <si>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</si>
  <si>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</si>
  <si>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</si>
  <si>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98427</t>
  </si>
  <si>
    <t xml:space="preserve">(COMPOSIÇÃO REPRESENTATIVA) POÇO DE VISITA CIRCULAR PARA ESGOTO, EM ALVENARIA COM TIJOLOS CERÂMICOS MACIÇOS, DIÂMETRO INTERNO = 1,2 M, PROFUNDIDADE DE 2,00 A 2,50 M, EXCLUINDO TAMPÃO. AF_04/2018</t>
  </si>
  <si>
    <t xml:space="preserve">98428</t>
  </si>
  <si>
    <t xml:space="preserve">(COMPOSIÇÃO REPRESENTATIVA) POÇO DE VISITA CIRCULAR PARA ESGOTO, EM ALVENARIA COM TIJOLOS CERÂMICOS MACIÇOS, DIÂMETRO INTERNO = 1,2 M, PROFUNDIDADE DE 2,50 A 3,00 M, EXCLUINDO TAMPÃO. AF_04/2018</t>
  </si>
  <si>
    <t xml:space="preserve">98429</t>
  </si>
  <si>
    <t xml:space="preserve">(COMPOSIÇÃO REPRESENTATIVA) POÇO DE VISITA CIRCULAR PARA ESGOTO, EM ALVENARIA COM TIJOLOS CERÂMICOS MACIÇOS, DIÂMETRO INTERNO = 1,2 M, PROFUNDIDADE DE 3,00 A 3,50 M, EXCLUINDO TAMPÃO. AF_04/2018</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</si>
  <si>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</si>
  <si>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</si>
  <si>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</si>
  <si>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</si>
  <si>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</si>
  <si>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</si>
  <si>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</si>
  <si>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</si>
  <si>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</si>
  <si>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</si>
  <si>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99240</t>
  </si>
  <si>
    <t xml:space="preserve">ACRÉSCIMO PARA POÇO DE VISITA CIRCULAR PARA DRENAGEM, EM CONCRETO PRÉ-MOLDADO, DIÂMETRO INTERNO = 1,2 M. AF_05/2018</t>
  </si>
  <si>
    <t xml:space="preserve">99241</t>
  </si>
  <si>
    <t xml:space="preserve">ACRÉSCIMO PARA POÇO DE VISITA RETANGULAR PARA DRENAGEM, EM ALVENARIA COM BLOCOS DE CONCRETO, DIMENSÕES INTERNAS = 1,5X1,5 M. AF_05/2018</t>
  </si>
  <si>
    <t xml:space="preserve">99242</t>
  </si>
  <si>
    <t xml:space="preserve">BASE PARA POÇO DE VISITA CIRCULAR PARA DRENAGEM, EM ALVENARIA COM TIJOLOS CERÂMICOS MACIÇOS, DIÂMETRO INTERNO = 1,2 M, PROFUNDIDADE = 1,45 M, EXCLUINDO TAMPÃO. AF_05/2018</t>
  </si>
  <si>
    <t xml:space="preserve">99243</t>
  </si>
  <si>
    <t xml:space="preserve">ACRÉSCIMO PARA POÇO DE VISITA CIRCULAR PARA DRENAGEM, EM ALVENARIA COM TIJOLOS CERÂMICOS MACIÇOS, DIÂMETRO INTERNO = 1,2 M. AF_05/2018</t>
  </si>
  <si>
    <t xml:space="preserve">99244</t>
  </si>
  <si>
    <t xml:space="preserve">BASE PARA POÇO DE VISITA RETANGULAR PARA DRENAGEM, EM ALVENARIA COM BLOCOS DE CONCRETO, DIMENSÕES INTERNAS = 1,5X2 M, PROFUNDIDADE = 1,45 M, EXCLUINDO TAMPÃO. AF_05/2018</t>
  </si>
  <si>
    <t xml:space="preserve">99246</t>
  </si>
  <si>
    <t xml:space="preserve">ACRÉSCIMO PARA POÇO DE VISITA CIRCULAR PARA DRENAGEM, EM CONCRETO PRÉ-MOLDADO, DIÂMETRO INTERNO = 1,5 M. AF_05/2018</t>
  </si>
  <si>
    <t xml:space="preserve">99247</t>
  </si>
  <si>
    <t xml:space="preserve">ACRÉSCIMO PARA POÇO DE VISITA RETANGULAR PARA DRENAGEM, EM ALVENARIA COM BLOCOS DE CONCRETO, DIMENSÕES INTERNAS = 1,5X2 M. AF_05/2018</t>
  </si>
  <si>
    <t xml:space="preserve">99248</t>
  </si>
  <si>
    <t xml:space="preserve">BASE PARA POÇO DE VISITA CIRCULAR PARA DRENAGEM, EM ALVENARIA COM TIJOLOS CERÂMICOS MACIÇOS, DIÂMETRO INTERNO = 1,5 M, PROFUNDIDADE = 1,45 M, EXCLUINDO TAMPÃO. AF_05/2018</t>
  </si>
  <si>
    <t xml:space="preserve">99249</t>
  </si>
  <si>
    <t xml:space="preserve">ACRÉSCIMO PARA POÇO DE VISITA CIRCULAR PARA DRENAGEM, EM ALVENARIA COM TIJOLOS CERÂMICOS MACIÇOS, DIÂMETRO INTERNO = 1,5 M. AF_05/2018</t>
  </si>
  <si>
    <t xml:space="preserve">99252</t>
  </si>
  <si>
    <t xml:space="preserve">BASE PARA POÇO DE VISITA RETANGULAR PARA DRENAGEM, EM ALVENARIA COM BLOCOS DE CONCRETO, DIMENSÕES INTERNAS = 1X1 M, PROFUNDIDADE = 1,45 M, EXCLUINDO TAMPÃO. AF_05/2018</t>
  </si>
  <si>
    <t xml:space="preserve">99254</t>
  </si>
  <si>
    <t xml:space="preserve">ACRÉSCIMO PARA POÇO DE VISITA RETANGULAR PARA DRENAGEM, EM ALVENARIA COM BLOCOS DE CONCRETO, DIMENSÕES INTERNAS = 1X1 M. AF_05/2018</t>
  </si>
  <si>
    <t xml:space="preserve">99256</t>
  </si>
  <si>
    <t xml:space="preserve">BASE PARA POÇO DE VISITA RETANGULAR PARA DRENAGEM, EM ALVENARIA COM BLOCOS DE CONCRETO, DIMENSÕES INTERNAS = 1,5X2,5 M, PROFUNDIDADE = 1,45 M, EXCLUINDO TAMPÃO. AF_05/2018</t>
  </si>
  <si>
    <t xml:space="preserve">99259</t>
  </si>
  <si>
    <t xml:space="preserve">BASE PARA POÇO DE VISITA RETANGULAR PARA DRENAGEM, EM ALVENARIA COM BLOCOS DE CONCRETO, DIMENSÕES INTERNAS = 1X1,5 M, PROFUNDIDADE = 1,45 M, EXCLUINDO TAMPÃO. AF_05/2018</t>
  </si>
  <si>
    <t xml:space="preserve">99261</t>
  </si>
  <si>
    <t xml:space="preserve">ACRÉSCIMO PARA POÇO DE VISITA RETANGULAR PARA DRENAGEM, EM ALVENARIA COM BLOCOS DE CONCRETO, DIMENSÕES INTERNAS = 1X1,5 M. AF_05/2018</t>
  </si>
  <si>
    <t xml:space="preserve">99263</t>
  </si>
  <si>
    <t xml:space="preserve">ACRÉSCIMO PARA POÇO DE VISITA RETANGULAR PARA DRENAGEM, EM ALVENARIA COM BLOCOS DE CONCRETO, DIMENSÕES INTERNAS = 1,5X2,5 M. AF_05/2018</t>
  </si>
  <si>
    <t xml:space="preserve">99265</t>
  </si>
  <si>
    <t xml:space="preserve">BASE PARA POÇO DE VISITA RETANGULAR PARA DRENAGEM, EM ALVENARIA COM BLOCOS DE CONCRETO, DIMENSÕES INTERNAS = 1X2 M, PROFUNDIDADE = 1,45 M, EXCLUINDO TAMPÃO. AF_05/2018</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</si>
  <si>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</si>
  <si>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</si>
  <si>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</si>
  <si>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</si>
  <si>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</si>
  <si>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</si>
  <si>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</si>
  <si>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</si>
  <si>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99272</t>
  </si>
  <si>
    <t xml:space="preserve">POÇO DE INSPEÇÃO CIRCULAR PARA DRENAGEM, EM ALVENARIA COM TIJOLOS CERÂMICOS MACIÇOS, DIÂMETRO INTERNO = 0,6 M, PROFUNDIDADE = 1 M, EXCLUINDO TAMPÃO. AF_05/2018</t>
  </si>
  <si>
    <t xml:space="preserve">99273</t>
  </si>
  <si>
    <t xml:space="preserve">POÇO DE INSPEÇÃO CIRCULAR PARA DRENAGEM, EM ALVENARIA COM TIJOLOS CERÂMICOS MACIÇOS, DIÂMETRO INTERNO = 0,6 M, PROFUNDIDADE = 1,5 M, EXCLUINDO TAMPÃO. AF_05/2018</t>
  </si>
  <si>
    <t xml:space="preserve">99274</t>
  </si>
  <si>
    <t xml:space="preserve">BASE PARA POÇO DE VISITA RETANGULAR PARA DRENAGEM, EM ALVENARIA COM BLOCOS DE CONCRETO, DIMENSÕES INTERNAS = 1X3 M, PROFUNDIDADE = 1,45 M, EXCLUINDO TAMPÃO. AF_05/2018</t>
  </si>
  <si>
    <t xml:space="preserve">99276</t>
  </si>
  <si>
    <t xml:space="preserve">ACRÉSCIMO PARA POÇO DE VISITA RETANGULAR PARA DRENAGEM, EM ALVENARIA COM BLOCOS DE CONCRETO, DIMENSÕES INTERNAS = 1,5X3 M. AF_05/2018</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</si>
  <si>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</si>
  <si>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</si>
  <si>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</si>
  <si>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</si>
  <si>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99279</t>
  </si>
  <si>
    <t xml:space="preserve">BASE PARA POÇO DE VISITA RETANGULAR PARA DRENAGEM, EM ALVENARIA COM BLOCOS DE CONCRETO, DIMENSÕES INTERNAS = 1X3,5 M, PROFUNDIDADE = 1,45 M, EXCLUINDO TAMPÃO. AF_05/2018</t>
  </si>
  <si>
    <t xml:space="preserve">99280</t>
  </si>
  <si>
    <t xml:space="preserve">BASE PARA POÇO DE VISITA CIRCULAR PARA DRENAGEM, EM ALVENARIA COM TIJOLOS CERÂMICOS MACIÇOS, DIÂMETRO INTERNO = 0,8 M, PROFUNDIDADE = 1,45 M, EXCLUINDO TAMPÃO. AF_05/2018</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</si>
  <si>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</si>
  <si>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</si>
  <si>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</si>
  <si>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</si>
  <si>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99283</t>
  </si>
  <si>
    <t xml:space="preserve">ACRÉSCIMO PARA POÇO DE VISITA CIRCULAR PARA DRENAGEM, EM ALVENARIA COM TIJOLOS CERÂMICOS MACIÇOS, DIÂMETRO INTERNO = 0,8 M. AF_05/2018</t>
  </si>
  <si>
    <t xml:space="preserve">99284</t>
  </si>
  <si>
    <t xml:space="preserve">BASE PARA POÇO DE VISITA RETANGULAR PARA DRENAGEM, EM ALVENARIA COM BLOCOS DE CONCRETO, DIMENSÕES INTERNAS = 1,5X3,5 M, PROFUNDIDADE = 1,45 M, EXCLUINDO TAMPÃO. AF_05/2018</t>
  </si>
  <si>
    <t xml:space="preserve">99286</t>
  </si>
  <si>
    <t xml:space="preserve">BASE PARA POÇO DE VISITA RETANGULAR PARA DRENAGEM, EM ALVENARIA COM BLOCOS DE CONCRETO, DIMENSÕES INTERNAS = 1X4 M, PROFUNDIDADE = 1,45 M, EXCLUINDO TAMPÃO. AF_05/2018</t>
  </si>
  <si>
    <t xml:space="preserve">99287</t>
  </si>
  <si>
    <t xml:space="preserve">BASE PARA POÇO DE VISITA RETANGULAR PARA DRENAGEM, EM ALVENARIA COM BLOCOS DE CONCRETO, DIMENSÕES INTERNAS = 2,5X3 M, PROFUNDIDADE = 1,45 M, EXCLUINDO TAMPÃO. AF_05/2018</t>
  </si>
  <si>
    <t xml:space="preserve">99288</t>
  </si>
  <si>
    <t xml:space="preserve">ACRÉSCIMO PARA POÇO DE VISITA CIRCULAR PARA DRENAGEM, EM CONCRETO PRÉ-MOLDADO, DIÂMETRO INTERNO = 1 M. AF_05/2018</t>
  </si>
  <si>
    <t xml:space="preserve">99289</t>
  </si>
  <si>
    <t xml:space="preserve">ACRÉSCIMO PARA POÇO DE VISITA RETANGULAR PARA DRENAGEM, EM ALVENARIA COM BLOCOS DE CONCRETO, DIMENSÕES INTERNAS = 1X4 M. AF_05/2018</t>
  </si>
  <si>
    <t xml:space="preserve">99290</t>
  </si>
  <si>
    <t xml:space="preserve">BASE PARA POÇO DE VISITA RETANGULAR PARA DRENAGEM, EM ALVENARIA COM BLOCOS DE CONCRETO, DIMENSÕES INTERNAS = 1,5X1,5 M, PROFUNDIDADE = 1,45 M, EXCLUINDO TAMPÃO. AF_05/2018</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</si>
  <si>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</si>
  <si>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</si>
  <si>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</si>
  <si>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</si>
  <si>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99293</t>
  </si>
  <si>
    <t xml:space="preserve">ACRÉSCIMO PARA POÇO DE VISITA CIRCULAR PARA DRENAGEM, EM ALVENARIA COM TIJOLOS CERÂMICOS MACIÇOS, DIÂMETRO INTERNO = 1 M. AF_05/2018</t>
  </si>
  <si>
    <t xml:space="preserve">99294</t>
  </si>
  <si>
    <t xml:space="preserve">BASE PARA POÇO DE VISITA RETANGULAR PARA DRENAGEM, EM ALVENARIA COM BLOCOS DE CONCRETO, DIMENSÕES INTERNAS = 1,5X4 M, PROFUNDIDADE = 1,45 M, EXCLUINDO TAMPÃO. AF_05/2018</t>
  </si>
  <si>
    <t xml:space="preserve">99296</t>
  </si>
  <si>
    <t xml:space="preserve">ACRÉSCIMO PARA POÇO DE VISITA RETANGULAR PARA DRENAGEM, EM ALVENARIA COM BLOCOS DE CONCRETO, DIMENSÕES INTERNAS = 2,5X3 M. AF_05/2018</t>
  </si>
  <si>
    <t xml:space="preserve">99297</t>
  </si>
  <si>
    <t xml:space="preserve">ACRÉSCIMO PARA POÇO DE VISITA RETANGULAR PARA DRENAGEM, EM ALVENARIA COM BLOCOS DE CONCRETO, DIMENSÕES INTERNAS = 1,5X4 M. AF_05/2018</t>
  </si>
  <si>
    <t xml:space="preserve">99298</t>
  </si>
  <si>
    <t xml:space="preserve">BASE PARA POÇO DE VISITA RETANGULAR PARA DRENAGEM, EM ALVENARIA COM BLOCOS DE CONCRETO, DIMENSÕES INTERNAS = 2,5X3,5 M, PROFUNDIDADE = 1,45 M, EXCLUINDO TAMPÃO. AF_05/2018</t>
  </si>
  <si>
    <t xml:space="preserve">99299</t>
  </si>
  <si>
    <t xml:space="preserve">ACRÉSCIMO PARA POÇO DE VISITA RETANGULAR PARA DRENAGEM, EM ALVENARIA COM BLOCOS DE CONCRETO, DIMENSÕES INTERNAS = 2,5X3,5 M. AF_05/2018</t>
  </si>
  <si>
    <t xml:space="preserve">99300</t>
  </si>
  <si>
    <t xml:space="preserve">BASE PARA POÇO DE VISITA RETANGULAR PARA DRENAGEM, EM ALVENARIA COM BLOCOS DE CONCRETO, DIMENSÕES INTERNAS = 2,5X4 M, PROFUNDIDADE = 1,45 M, EXCLUINDO TAMPÃO. AF_05/2018</t>
  </si>
  <si>
    <t xml:space="preserve">99301</t>
  </si>
  <si>
    <t xml:space="preserve">BASE PARA POÇO DE VISITA RETANGULAR PARA DRENAGEM, EM ALVENARIA COM BLOCOS DE CONCRETO, DIMENSÕES INTERNAS = 2X2 M, PROFUNDIDADE = 1,45 M, EXCLUINDO TAMPÃO. AF_05/2018</t>
  </si>
  <si>
    <t xml:space="preserve">99302</t>
  </si>
  <si>
    <t xml:space="preserve">ACRÉSCIMO PARA POÇO DE VISITA RETANGULAR PARA DRENAGEM, EM ALVENARIA COM BLOCOS DE CONCRETO, DIMENSÕES INTERNAS = 2,5X4 M. AF_05/2018</t>
  </si>
  <si>
    <t xml:space="preserve">99303</t>
  </si>
  <si>
    <t xml:space="preserve">BASE PARA POÇO DE VISITA RETANGULAR PARA DRENAGEM, EM ALVENARIA COM BLOCOS DE CONCRETO, DIMENSÕES INTERNAS = 3X3 M, PROFUNDIDADE = 1,45 M, EXCLUINDO TAMPÃO. AF_05/2018</t>
  </si>
  <si>
    <t xml:space="preserve">99304</t>
  </si>
  <si>
    <t xml:space="preserve">ACRÉSCIMO PARA POÇO DE VISITA RETANGULAR PARA DRENAGEM, EM ALVENARIA COM BLOCOS DE CONCRETO, DIMENSÕES INTERNAS = 3X3 M. AF_05/2018</t>
  </si>
  <si>
    <t xml:space="preserve">99305</t>
  </si>
  <si>
    <t xml:space="preserve">BASE PARA POÇO DE VISITA RETANGULAR PARA DRENAGEM, EM ALVENARIA COM BLOCOS DE CONCRETO, DIMENSÕES INTERNAS = 3X3,5 M, PROFUNDIDADE = 1,45 M, EXCLUINDO TAMPÃO. AF_05/2018</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</si>
  <si>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</si>
  <si>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</si>
  <si>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</si>
  <si>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</si>
  <si>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99308</t>
  </si>
  <si>
    <t xml:space="preserve">BASE PARA POÇO DE VISITA RETANGULAR PARA DRENAGEM, EM ALVENARIA COM BLOCOS DE CONCRETO, DIMENSÕES INTERNAS = 3X4 M, PROFUNDIDADE = 1,45 M, EXCLUINDO TAMPÃO. AF_05/2018</t>
  </si>
  <si>
    <t xml:space="preserve">99309</t>
  </si>
  <si>
    <t xml:space="preserve">ACRÉSCIMO PARA POÇO DE VISITA RETANGULAR PARA DRENAGEM, EM ALVENARIA COM BLOCOS DE CONCRETO, DIMENSÕES INTERNAS = 3X4 M. AF_05/2018</t>
  </si>
  <si>
    <t xml:space="preserve">99310</t>
  </si>
  <si>
    <t xml:space="preserve">BASE PARA POÇO DE VISITA RETANGULAR PARA DRENAGEM, EM ALVENARIA COM BLOCOS DE CONCRETO, DIMENSÕES INTERNAS = 3,5X3,5 M, PROFUNDIDADE = 1,45 M, EXCLUINDO TAMPÃO. AF_05/2018</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</si>
  <si>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</si>
  <si>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</si>
  <si>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</si>
  <si>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</si>
  <si>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99313</t>
  </si>
  <si>
    <t xml:space="preserve">BASE PARA POÇO DE VISITA RETANGULAR PARA DRENAGEM, EM ALVENARIA COM BLOCOS DE CONCRETO, DIMENSÕES INTERNAS = 3,5X4 M, PROFUNDIDADE = 1,45 M, EXCLUINDO TAMPÃO. AF_05/2018</t>
  </si>
  <si>
    <t xml:space="preserve">99314</t>
  </si>
  <si>
    <t xml:space="preserve">ACRÉSCIMO PARA POÇO DE VISITA RETANGULAR PARA DRENAGEM, EM ALVENARIA COM BLOCOS DE CONCRETO, DIMENSÕES INTERNAS = 3,5X4 M. AF_05/2018</t>
  </si>
  <si>
    <t xml:space="preserve">99315</t>
  </si>
  <si>
    <t xml:space="preserve">BASE PARA POÇO DE VISITA RETANGULAR PARA DRENAGEM, EM ALVENARIA COM BLOCOS DE CONCRETO, DIMENSÕES INTERNAS = 4X4 M, PROFUNDIDADE = 1,45 M, EXCLUINDO TAMPÃO. AF_05/2018</t>
  </si>
  <si>
    <t xml:space="preserve">99317</t>
  </si>
  <si>
    <t xml:space="preserve">ACRÉSCIMO PARA POÇO DE VISITA RETANGULAR PARA DRENAGEM, EM ALVENARIA COM BLOCOS DE CONCRETO, DIMENSÕES INTERNAS = 2X2,5 M. AF_05/2018</t>
  </si>
  <si>
    <t xml:space="preserve">99318</t>
  </si>
  <si>
    <t xml:space="preserve">CHAMINÉ CIRCULAR PARA POÇO DE VISITA PARA DRENAGEM, EM CONCRETO PRÉ-MOLDADO, DIÂMETRO INTERNO = 0,6 M. AF_05/2018</t>
  </si>
  <si>
    <t xml:space="preserve">99319</t>
  </si>
  <si>
    <t xml:space="preserve">CHAMINÉ CIRCULAR PARA POÇO DE VISITA PARA DRENAGEM, EM ALVENARIA COM TIJOLOS CERÂMICOS MACIÇOS, DIÂMETRO INTERNO = 0,6 M. AF_05/2018</t>
  </si>
  <si>
    <t xml:space="preserve">99320</t>
  </si>
  <si>
    <t xml:space="preserve">BASE PARA POÇO DE VISITA RETANGULAR PARA DRENAGEM, EM ALVENARIA COM BLOCOS DE CONCRETO, DIMENSÕES INTERNAS = 2X3 M, PROFUNDIDADE = 1,45 M, EXCLUINDO TAMPÃO. AF_05/2018</t>
  </si>
  <si>
    <t xml:space="preserve">99321</t>
  </si>
  <si>
    <t xml:space="preserve">ACRÉSCIMO PARA POÇO DE VISITA RETANGULAR PARA DRENAGEM, EM ALVENARIA COM BLOCOS DE CONCRETO, DIMENSÕES INTERNAS = 2X3 M. AF_05/2018</t>
  </si>
  <si>
    <t xml:space="preserve">99322</t>
  </si>
  <si>
    <t xml:space="preserve">BASE PARA POÇO DE VISITA RETANGULAR PARA DRENAGEM, EM ALVENARIA COM BLOCOS DE CONCRETO, DIMENSÕES INTERNAS = 2X3,5 M, PROFUNDIDADE = 1,45 M, EXCLUINDO TAMPÃO. AF_05/2018</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</si>
  <si>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</si>
  <si>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</si>
  <si>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</si>
  <si>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</si>
  <si>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</si>
  <si>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</si>
  <si>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</si>
  <si>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</si>
  <si>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99327</t>
  </si>
  <si>
    <t xml:space="preserve">ACRÉSCIMO PARA POÇO DE VISITA RETANGULAR PARA DRENAGEM, EM ALVENARIA COM BLOCOS DE CONCRETO, DIMENSÕES INTERNAS = 4X4 M. AF_05/2018</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</si>
  <si>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</si>
  <si>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</si>
  <si>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</si>
  <si>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</si>
  <si>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94265</t>
  </si>
  <si>
    <t xml:space="preserve">GUIA (MEIO-FIO) CONCRETO, MOLDADA  IN LOCO  EM TRECHO RETO COM EXTRUSORA, 15 CM BASE X 30 CM ALTURA. AF_06/2016</t>
  </si>
  <si>
    <t xml:space="preserve">94266</t>
  </si>
  <si>
    <t xml:space="preserve">GUIA (MEIO-FIO) CONCRETO, MOLDADA  IN LOCO  EM TRECHO CURVO COM EXTRUSORA, 15 CM BASE X 30 CM ALTURA. AF_06/2016</t>
  </si>
  <si>
    <t xml:space="preserve">94267</t>
  </si>
  <si>
    <t xml:space="preserve">GUIA (MEIO-FIO) E SARJETA CONJUGADOS DE CONCRETO, MOLDADA  IN LOCO  EM TRECHO RETO COM EXTRUSORA, 45 CM BASE (15 CM BASE DA GUIA + 30 CM BASE DA SARJETA) X 22 CM ALTURA. AF_06/2016</t>
  </si>
  <si>
    <t xml:space="preserve">94268</t>
  </si>
  <si>
    <t xml:space="preserve">GUIA (MEIO-FIO) E SARJETA CONJUGADOS DE CONCRETO, MOLDADA  IN LOCO  EM TRECHO CURVO COM EXTRUSORA, 45 CM BASE (15 CM BASE DA GUIA + 30 CM BASE DA SARJETA) X 22 CM ALTURA. AF_06/2016</t>
  </si>
  <si>
    <t xml:space="preserve">94269</t>
  </si>
  <si>
    <t xml:space="preserve">GUIA (MEIO-FIO) E SARJETA CONJUGADOS DE CONCRETO, MOLDADA  IN LOCO  EM TRECHO RETO COM EXTRUSORA, 60 CM BASE (15 CM BASE DA GUIA + 45 CM BASE DA SARJETA) X 26 CM ALTURA. AF_06/2016</t>
  </si>
  <si>
    <t xml:space="preserve">94270</t>
  </si>
  <si>
    <t xml:space="preserve">GUIA (MEIO-FIO) E SARJETA CONJUGADOS DE CONCRETO, MOLDADA IN LOCO  EM TRECHO CURVO COM EXTRUSORA, 60 CM BASE (15 CM BASE DA GUIA + 45 CM BASE DA SARJETA) X 26 CM ALTURA. AF_06/2016</t>
  </si>
  <si>
    <t xml:space="preserve">94271</t>
  </si>
  <si>
    <t xml:space="preserve">GUIA (MEIO-FIO) E SARJETA CONJUGADOS DE CONCRETO, MOLDADA  IN LOCO  EM TRECHO RETO COM EXTRUSORA, 65 CM BASE (15 CM BASE DA GUIA + 50 CM BASE DA SARJETA) X 26 CM ALTURA. AF_06/2016</t>
  </si>
  <si>
    <t xml:space="preserve">94272</t>
  </si>
  <si>
    <t xml:space="preserve">GUIA (MEIO-FIO) E SARJETA CONJUGADOS DE CONCRETO, MOLDADA  IN LOCO  EM TRECHO CURVO COM EXTRUSORA, 65 CM BASE (15 CM BASE DA GUIA + 50 CM BASE DA SARJETA) X 26 CM ALTURA. AF_06/2016</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</si>
  <si>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</si>
  <si>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</si>
  <si>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</si>
  <si>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</si>
  <si>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</si>
  <si>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</si>
  <si>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</si>
  <si>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</si>
  <si>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94281</t>
  </si>
  <si>
    <t xml:space="preserve">EXECUÇÃO DE SARJETA DE CONCRETO USINADO, MOLDADA  IN LOCO  EM TRECHO RETO, 30 CM BASE X 15 CM ALTURA. AF_06/2016</t>
  </si>
  <si>
    <t xml:space="preserve">94282</t>
  </si>
  <si>
    <t xml:space="preserve">EXECUÇÃO DE SARJETA DE CONCRETO USINADO, MOLDADA  IN LOCO  EM TRECHO CURVO, 30 CM BASE X 15 CM ALTURA. AF_06/2016</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</si>
  <si>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</si>
  <si>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</si>
  <si>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</si>
  <si>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</si>
  <si>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94285</t>
  </si>
  <si>
    <t xml:space="preserve">EXECUÇÃO DE SARJETA DE CONCRETO USINADO, MOLDADA  IN LOCO  EM TRECHO RETO, 60 CM BASE X 15 CM ALTURA. AF_06/2016</t>
  </si>
  <si>
    <t xml:space="preserve">94286</t>
  </si>
  <si>
    <t xml:space="preserve">EXECUÇÃO DE SARJETA DE CONCRETO USINADO, MOLDADA  IN LOCO  EM TRECHO CURVO, 60 CM BASE X 15 CM ALTURA. AF_06/2016</t>
  </si>
  <si>
    <t xml:space="preserve">94287</t>
  </si>
  <si>
    <t xml:space="preserve">EXECUÇÃO DE SARJETA DE CONCRETO USINADO, MOLDADA  IN LOCO  EM TRECHO RETO, 30 CM BASE X 10 CM ALTURA. AF_06/2016</t>
  </si>
  <si>
    <t xml:space="preserve">94288</t>
  </si>
  <si>
    <t xml:space="preserve">EXECUÇÃO DE SARJETA DE CONCRETO USINADO, MOLDADA  IN LOCO  EM TRECHO CURVO, 30 CM BASE X 10 CM ALTURA. AF_06/2016</t>
  </si>
  <si>
    <t xml:space="preserve">94289</t>
  </si>
  <si>
    <t xml:space="preserve">EXECUÇÃO DE SARJETA DE CONCRETO USINADO, MOLDADA  IN LOCO  EM TRECHO RETO, 45 CM BASE X 10 CM ALTURA. AF_06/2016</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</si>
  <si>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</si>
  <si>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</si>
  <si>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</si>
  <si>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</si>
  <si>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94292</t>
  </si>
  <si>
    <t xml:space="preserve">EXECUÇÃO DE SARJETA DE CONCRETO USINADO, MOLDADA  IN LOCO  EM TRECHO CURVO, 60 CM BASE X 10 CM ALTURA. AF_06/2016</t>
  </si>
  <si>
    <t xml:space="preserve">94293</t>
  </si>
  <si>
    <t xml:space="preserve">EXECUÇÃO DE SARJETÃO DE CONCRETO USINADO, MOLDADA  IN LOCO  EM TRECHO RETO, 100 CM BASE X 20 CM ALTURA. AF_06/2016</t>
  </si>
  <si>
    <t xml:space="preserve">94294</t>
  </si>
  <si>
    <t xml:space="preserve">EXECUÇÃO DE ESCORAS DE CONCRETO PARA CONTENÇÃO DE GUIAS PRÉ-FABRICADAS. AF_06/2016</t>
  </si>
  <si>
    <t xml:space="preserve">94037</t>
  </si>
  <si>
    <t xml:space="preserve">ESCORAMENTO DE VALA, TIPO PONTALETEAMENTO, COM PROFUNDIDADE DE 0 A 1,5 M, LARGURA MENOR QUE 1,5 M, EM LOCAL COM NÍVEL ALTO DE INTERFERÊNCIA. AF_06/2016</t>
  </si>
  <si>
    <t xml:space="preserve">94038</t>
  </si>
  <si>
    <t xml:space="preserve">ESCORAMENTO DE VALA, TIPO PONTALETEAMENTO, COM PROFUNDIDADE DE 0 A 1,5 M, LARGURA MAIOR OU IGUAL A 1,5 M E MENOR QUE 2,5 M, EM LOCAL COM NÍVEL ALTO DE INTERFERÊNCIA. AF_06/2016</t>
  </si>
  <si>
    <t xml:space="preserve">94039</t>
  </si>
  <si>
    <t xml:space="preserve">ESCORAMENTO DE VALA, TIPO PONTALETEAMENTO, COM PROFUNDIDADE DE 1,5 A 3,0 M, LARGURA MENOR QUE 1,5 M, EM LOCAL COM NÍVEL ALTO DE INTERFERÊNCIA. AF_06/2016</t>
  </si>
  <si>
    <t xml:space="preserve">94040</t>
  </si>
  <si>
    <t xml:space="preserve">ESCORAMENTO DE VALA, TIPO PONTALETEAMENTO, COM PROFUNDIDADE DE 1,5 A 3,0 M, LARGURA MAIOR OU IGUAL A 1,5 M E MENOR QUE 2,5 M, EM LOCAL COM NÍVEL ALTO DE INTERFERÊNCIA. AF_06/2016</t>
  </si>
  <si>
    <t xml:space="preserve">94041</t>
  </si>
  <si>
    <t xml:space="preserve">ESCORAMENTO DE VALA, TIPO PONTALETEAMENTO, COM PROFUNDIDADE DE 3,0 A 4,5 M, LARGURA MENOR QUE 1,5 M EM LOCAL COM NÍVEL ALTO DE INTERFERÊNCIA. AF_06/2016</t>
  </si>
  <si>
    <t xml:space="preserve">94042</t>
  </si>
  <si>
    <t xml:space="preserve">ESCORAMENTO DE VALA, TIPO PONTALETEAMENTO, COM PROFUNDIDADE DE 3,0 A 4,5 M, LARGURA MAIOR OU IGUAL A 1,5 M E MENOR QUE 2,5 M, EM LOCAL COM NÍVEL ALTO DE INTERFERÊNCIA. AF_06/2016</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</si>
  <si>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</si>
  <si>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</si>
  <si>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</si>
  <si>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</si>
  <si>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94045</t>
  </si>
  <si>
    <t xml:space="preserve">ESCORAMENTO DE VALA, TIPO PONTALETEAMENTO, COM PROFUNDIDADE DE 1,5 A 3,0 M, LARGURA MENOR QUE 1,5 M, EM LOCAL COM NÍVEL BAIXO DE INTERFERÊNCIA. AF_06/2016</t>
  </si>
  <si>
    <t xml:space="preserve">94046</t>
  </si>
  <si>
    <t xml:space="preserve">ESCORAMENTO DE VALA, TIPO PONTALETEAMENTO, COM PROFUNDIDADE DE 1,5 A 3,0 M, LARGURA MAIOR OU IGUAL A 1,5 M E MENOR QUE 2,5 M, EM LOCAL COM NÍVEL BAIXO DE INTERFERÊNCIA. AF_06/2016</t>
  </si>
  <si>
    <t xml:space="preserve">94047</t>
  </si>
  <si>
    <t xml:space="preserve">ESCORAMENTO DE VALA, TIPO PONTALETEAMENTO, COM PROFUNDIDADE DE 3,0 A 4,5 M, LARGURA MENOR QUE 1,5 M EM LOCAL COM NÍVEL BAIXO DE INTERFERÊNCIA. AF_06/2016</t>
  </si>
  <si>
    <t xml:space="preserve">94048</t>
  </si>
  <si>
    <t xml:space="preserve">ESCORAMENTO DE VALA, TIPO PONTALETEAMENTO, COM PROFUNDIDADE DE 3,0 A 4,5 M, LARGURA MAIOR OU IGUAL A 1,5 M E MENOR QUE 2,5 M, EM LOCAL COM NÍVEL BAIXO DE INTERFERÊNCIA. AF_06/2016</t>
  </si>
  <si>
    <t xml:space="preserve">94049</t>
  </si>
  <si>
    <t xml:space="preserve">ESCORAMENTO DE VALA, TIPO DESCONTÍNUO, COM PROFUNDIDADE DE 0 A 1,5 M, LARGURA MENOR QUE 1,5 M, EM LOCAL COM NÍVEL ALTO DE INTERFERÊNCIA. AF_06/2016</t>
  </si>
  <si>
    <t xml:space="preserve">94050</t>
  </si>
  <si>
    <t xml:space="preserve">ESCORAMENTO DE VALA, TIPO DESCONTÍNUO, COM PROFUNDIDADE DE 0 A 1,5 M, LARGURA MAIOR OU IGUAL A 1,5 M E MENOR QUE 2,5 M, EM LOCAL COM NÍVEL ALTO DE INTERFERÊNCIA. AF_06/2016</t>
  </si>
  <si>
    <t xml:space="preserve">94051</t>
  </si>
  <si>
    <t xml:space="preserve">ESCORAMENTO DE VALA, TIPO DESCONTÍNUO, COM PROFUNDIDADE DE 1,5 M A 3,0 M, LARGURA MENOR QUE 1,5 M, EM LOCAL COM NÍVEL ALTO DE INTERFERÊNCIA. AF_06/2016</t>
  </si>
  <si>
    <t xml:space="preserve">94052</t>
  </si>
  <si>
    <t xml:space="preserve">ESCORAMENTO DE VALA, TIPO DESCONTÍNUO, COM PROFUNDIDADE DE 1,5 A 3,0 M, LARGURA MAIOR OU IGUAL A 1,5 M E MENOR QUE 2,5 M, EM LOCAL COM NÍVEL ALTO DE INTERFERÊNCIA. AF_06/2016</t>
  </si>
  <si>
    <t xml:space="preserve">94053</t>
  </si>
  <si>
    <t xml:space="preserve">ESCORAMENTO DE VALA, TIPO DESCONTÍNUO, COM PROFUNDIDADE DE 3,0 A 4,5 M, LARGURA MENOR QUE 1,5 M, EM LOCAL COM NÍVEL ALTO DE INTERFERÊNCIA. AF_06/2016</t>
  </si>
  <si>
    <t xml:space="preserve">94054</t>
  </si>
  <si>
    <t xml:space="preserve">ESCORAMENTO DE VALA, TIPO DESCONTÍNUO, COM PROFUNDIDADE DE 3,0 A 4,5 M, LARGURA MAIOR OU IGUAL A 1,5 E MENOR QUE 2,5 M, EM LOCAL COM NÍVEL ALTO DE INTERFERÊNCIA. AF_06/2016</t>
  </si>
  <si>
    <t xml:space="preserve">94055</t>
  </si>
  <si>
    <t xml:space="preserve">ESCORAMENTO DE VALA, TIPO DESCONTÍNUO, COM PROFUNDIDADE DE 0 A 1,5 M, LARGURA MENOR QUE 1,5 M, EM LOCAL COM NÍVEL BAIXO DE INTERFERÊNCIA. AF_06/2016</t>
  </si>
  <si>
    <t xml:space="preserve">94056</t>
  </si>
  <si>
    <t xml:space="preserve">ESCORAMENTO DE VALA, TIPO DESCONTÍNUO, COM PROFUNDIDADE DE 0 A 1,5 M, LARGURA MAIOR OU IGUAL A 1,5 M E MENOR QUE 2,5 M, EM LOCAL COM NÍVEL BAIXO DE INTERFERÊNCIA. AF_06/2016</t>
  </si>
  <si>
    <t xml:space="preserve">94057</t>
  </si>
  <si>
    <t xml:space="preserve">ESCORAMENTO DE VALA, TIPO DESCONTÍNUO, COM PROFUNDIDADE DE 1,5 M A 3,0 M, LARGURA MENOR QUE 1,5 M, EM LOCAL COM NÍVEL BAIXO DE INTERFERÊNCIA. AF_06/2016</t>
  </si>
  <si>
    <t xml:space="preserve">94058</t>
  </si>
  <si>
    <t xml:space="preserve">ESCORAMENTO DE VALA, TIPO DESCONTÍNUO, COM PROFUNDIDADE DE 1,5 A 3,0 M, LARGURA MAIOR OU IGUAL A 1,5 M E MENOR QUE 2,5 M, EM LOCAL COM NÍVEL BAIXO DE INTERFERÊNCIA. AF_06/2016</t>
  </si>
  <si>
    <t xml:space="preserve">94059</t>
  </si>
  <si>
    <t xml:space="preserve">ESCORAMENTO DE VALA, TIPO DESCONTÍNUO, COM PROFUNDIDADE DE 3,0 A 4,5 M, LARGURA MENOR QUE 1,5 M, EM LOCAL COM NÍVEL BAIXO DE INTERFERÊNCIA. AF_06/2016</t>
  </si>
  <si>
    <t xml:space="preserve">94060</t>
  </si>
  <si>
    <t xml:space="preserve">ESCORAMENTO DE VALA, TIPO DESCONTÍNUO, COM PROFUNDIDADE DE 3,0 A 4,5 M, LARGURA MAIOR OU IGUAL A 1,5 E MENOR QUE 2,5 M, EM LOCAL COM NÍVEL BAIXO DE INTERFERÊNCIA. AF_06/2016</t>
  </si>
  <si>
    <t xml:space="preserve">83770</t>
  </si>
  <si>
    <t xml:space="preserve">ESCORAMENTO CONTINUO DE VALAS, MISTO, COM PERFIL I DE 8"</t>
  </si>
  <si>
    <t xml:space="preserve">73301</t>
  </si>
  <si>
    <t xml:space="preserve">ESCORAMENTO FORMAS ATE H = 3,30M, COM MADEIRA DE 3A QUALIDADE, NAO APARELHADA, APROVEITAMENTO TABUAS 3X E PRUMOS 4X.</t>
  </si>
  <si>
    <t xml:space="preserve">83515</t>
  </si>
  <si>
    <t xml:space="preserve">ESCORAMENTO FORMAS DE H=3,30 A 3,50 M, COM MADEIRA 3A QUALIDADE, NAO APARELHADA, APROVEITAMENTO TABUAS 3X E PRUMOS 4X</t>
  </si>
  <si>
    <t xml:space="preserve">83516</t>
  </si>
  <si>
    <t xml:space="preserve">ESCORAMENTO FORMAS H=3,50 A 4,00 M, COM MADEIRA DE 3A QUALIDADE, NAO APARELHADA, APROVEITAMENTO TABUAS 3X E PRUMOS 4X.</t>
  </si>
  <si>
    <t xml:space="preserve">72144</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</si>
  <si>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</si>
  <si>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</si>
  <si>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</si>
  <si>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73910/9</t>
  </si>
  <si>
    <t xml:space="preserve">PORTA DE MADEIRA COMPENSADA LISA PARA CERA OU VERNIZ, 120X210X3,5CM, 2 FOLHAS, INCLUSO ADUELA 1A, ALIZAR 1A E DOBRADICAS COM ANEL</t>
  </si>
  <si>
    <t xml:space="preserve">84874</t>
  </si>
  <si>
    <t xml:space="preserve">ALCAPAO EM COMPENSADO DE MADEIRA CEDRO/VIROLA, 60X60X2CM, COM MARCO 7X3CM, ALIZAR DE 2A, DOBRADICAS EM LATAO CROMADO E TARJETA CROMADA</t>
  </si>
  <si>
    <t xml:space="preserve">84876</t>
  </si>
  <si>
    <t xml:space="preserve">PORTA MADEIRA 1A CORRER P/VIDRO 30MM/ GUARNICAO 15CM/ALIZAR</t>
  </si>
  <si>
    <t xml:space="preserve">90800</t>
  </si>
  <si>
    <t xml:space="preserve">ADUELA / MARCO / BATENTE PARA PORTA DE 60X210CM, PADRÃO MÉDIO - FORNECIMENTO E MONTAGEM. AF_08/2015</t>
  </si>
  <si>
    <t xml:space="preserve">90801</t>
  </si>
  <si>
    <t xml:space="preserve">ADUELA / MARCO / BATENTE PARA PORTA DE 70X210CM, PADRÃO MÉDIO - FORNECIMENTO E MONTAGEM. AF_08/2015</t>
  </si>
  <si>
    <t xml:space="preserve">90802</t>
  </si>
  <si>
    <t xml:space="preserve">ADUELA / MARCO / BATENTE PARA PORTA DE 80X210CM, PADRÃO MÉDIO - FORNECIMENTO E MONTAGEM. AF_08/2015</t>
  </si>
  <si>
    <t xml:space="preserve">90803</t>
  </si>
  <si>
    <t xml:space="preserve">ADUELA / MARCO / BATENTE PARA PORTA DE 90X210CM, PADRÃO MÉDIO - FORNECIMENTO E MONTAGEM. AF_08/2015</t>
  </si>
  <si>
    <t xml:space="preserve">90804</t>
  </si>
  <si>
    <t xml:space="preserve">ADUELA / MARCO / BATENTE PARA PORTA DE 60X210CM, FIXAÇÃO COM ARGAMASSA, PADRÃO MÉDIO - FORNECIMENTO E INSTALAÇÃO. AF_08/2015_P</t>
  </si>
  <si>
    <t xml:space="preserve">90805</t>
  </si>
  <si>
    <t xml:space="preserve">ADUELA / MARCO / BATENTE PARA PORTA DE 60X210CM, FIXAÇÃO COM ARGAMASSA - SOMENTE INSTALAÇÃO. AF_08/2015_P</t>
  </si>
  <si>
    <t xml:space="preserve">90806</t>
  </si>
  <si>
    <t xml:space="preserve">ADUELA / MARCO / BATENTE PARA PORTA DE 70X210CM, FIXAÇÃO COM ARGAMASSA, PADRÃO MÉDIO - FORNECIMENTO E INSTALAÇÃO. AF_08/2015_P</t>
  </si>
  <si>
    <t xml:space="preserve">90807</t>
  </si>
  <si>
    <t xml:space="preserve">ADUELA / MARCO / BATENTE PARA PORTA DE 70X210CM, FIXAÇÃO COM ARGAMASSA - SOMENTE INSTALAÇÃO. AF_08/2015_P</t>
  </si>
  <si>
    <t xml:space="preserve">90816</t>
  </si>
  <si>
    <t xml:space="preserve">ADUELA / MARCO / BATENTE PARA PORTA DE 80X210CM, FIXAÇÃO COM ARGAMASSA, PADRÃO MÉDIO - FORNECIMENTO E INSTALAÇÃO. AF_08/2015_P</t>
  </si>
  <si>
    <t xml:space="preserve">90817</t>
  </si>
  <si>
    <t xml:space="preserve">ADUELA / MARCO / BATENTE PARA PORTA DE 80X210CM, FIXAÇÃO COM ARGAMASSA - SOMENTE INSTALAÇÃO. AF_08/2015_P</t>
  </si>
  <si>
    <t xml:space="preserve">90818</t>
  </si>
  <si>
    <t xml:space="preserve">ADUELA / MARCO / BATENTE PARA PORTA DE 90X210CM, FIXAÇÃO COM ARGAMASSA, PADRÃO MÉDIO - FORNECIMENTO E INSTALAÇÃO. AF_08/2015_P</t>
  </si>
  <si>
    <t xml:space="preserve">90819</t>
  </si>
  <si>
    <t xml:space="preserve">ADUELA / MARCO / BATENTE PARA PORTA DE 90X210CM, FIXAÇÃO COM ARGAMASSA - SOMENTE INSTALAÇÃO. AF_08/2015_P</t>
  </si>
  <si>
    <t xml:space="preserve">90820</t>
  </si>
  <si>
    <t xml:space="preserve">PORTA DE MADEIRA PARA PINTURA, SEMI-OCA (LEVE OU MÉDIA), 60X210CM, ESPESSURA DE 3,5CM, INCLUSO DOBRADIÇAS - FORNECIMENTO E INSTALAÇÃO. AF_08/2015</t>
  </si>
  <si>
    <t xml:space="preserve">90821</t>
  </si>
  <si>
    <t xml:space="preserve">PORTA DE MADEIRA PARA PINTURA, SEMI-OCA (LEVE OU MÉDIA), 70X210CM, ESPESSURA DE 3,5CM, INCLUSO DOBRADIÇAS - FORNECIMENTO E INSTALAÇÃO. AF_08/2015</t>
  </si>
  <si>
    <t xml:space="preserve">90822</t>
  </si>
  <si>
    <t xml:space="preserve">PORTA DE MADEIRA PARA PINTURA, SEMI-OCA (LEVE OU MÉDIA), 80X210CM, ESPESSURA DE 3,5CM, INCLUSO DOBRADIÇAS - FORNECIMENTO E INSTALAÇÃO. AF_08/2015</t>
  </si>
  <si>
    <t xml:space="preserve">90823</t>
  </si>
  <si>
    <t xml:space="preserve">PORTA DE MADEIRA PARA PINTURA, SEMI-OCA (LEVE OU MÉDIA), 90X210CM, ESPESSURA DE 3,5CM, INCLUSO DOBRADIÇAS - FORNECIMENTO E INSTALAÇÃO. AF_08/2015</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</si>
  <si>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</si>
  <si>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</si>
  <si>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</si>
  <si>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</si>
  <si>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90828</t>
  </si>
  <si>
    <t xml:space="preserve">ALIZAR / GUARNIÇÃO DE 5X1,5CM PARA PORTA DE 80X210CM FIXADO COM PREGOS, PADRÃO MÉDIO - FORNECIMENTO E INSTALAÇÃO. AF_08/2015</t>
  </si>
  <si>
    <t xml:space="preserve">90829</t>
  </si>
  <si>
    <t xml:space="preserve">ALIZAR / GUARNIÇÃO DE 5X1,5CM PARA PORTA DE 90X210CM FIXADO COM PREGOS, PADRÃO MÉDIO - FORNECIMENTO E INSTALAÇÃO. AF_08/2015</t>
  </si>
  <si>
    <t xml:space="preserve">90830</t>
  </si>
  <si>
    <t xml:space="preserve">FECHADURA DE EMBUTIR COM CILINDRO, EXTERNA, COMPLETA, ACABAMENTO PADRÃO MÉDIO, INCLUSO EXECUÇÃO DE FURO - FORNECIMENTO E INSTALAÇÃO. AF_08/2015</t>
  </si>
  <si>
    <t xml:space="preserve">90831</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</si>
  <si>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</si>
  <si>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</si>
  <si>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</si>
  <si>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</si>
  <si>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</si>
  <si>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</si>
  <si>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</si>
  <si>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</si>
  <si>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</si>
  <si>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</si>
  <si>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</si>
  <si>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</si>
  <si>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</si>
  <si>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</si>
  <si>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</si>
  <si>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</si>
  <si>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91009</t>
  </si>
  <si>
    <t xml:space="preserve">PORTA DE MADEIRA PARA VERNIZ, SEMI-OCA (LEVE OU MÉDIA), 60X210CM, ESPESSURA DE 3,5CM, INCLUSO DOBRADIÇAS - FORNECIMENTO E INSTALAÇÃO. AF_08/2015</t>
  </si>
  <si>
    <t xml:space="preserve">91010</t>
  </si>
  <si>
    <t xml:space="preserve">PORTA DE MADEIRA PARA VERNIZ, SEMI-OCA (LEVE OU MÉDIA), 70X210CM, ESPESSURA DE 3,5CM, INCLUSO DOBRADIÇAS - FORNECIMENTO E INSTALAÇÃO. AF_08/2015</t>
  </si>
  <si>
    <t xml:space="preserve">91011</t>
  </si>
  <si>
    <t xml:space="preserve">PORTA DE MADEIRA PARA VERNIZ, SEMI-OCA (LEVE OU MÉDIA), 80X210CM, ESPESSURA DE 3,5CM, INCLUSO DOBRADIÇAS - FORNECIMENTO E INSTALAÇÃO. AF_08/2015</t>
  </si>
  <si>
    <t xml:space="preserve">91012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</si>
  <si>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</si>
  <si>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</si>
  <si>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</si>
  <si>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</si>
  <si>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</si>
  <si>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</si>
  <si>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</si>
  <si>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</si>
  <si>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91286</t>
  </si>
  <si>
    <t xml:space="preserve">ADUELA / MARCO / BATENTE PARA PORTA DE 60X210CM, PADRÃO POPULAR - FORNECIMENTO E MONTAGEM. AF_08/2015</t>
  </si>
  <si>
    <t xml:space="preserve">91287</t>
  </si>
  <si>
    <t xml:space="preserve">ADUELA / MARCO / BATENTE PARA PORTA DE 70X210CM, PADRÃO POPULAR - FORNECIMENTO E MONTAGEM. AF_08/2015</t>
  </si>
  <si>
    <t xml:space="preserve">91288</t>
  </si>
  <si>
    <t xml:space="preserve">ADUELA / MARCO / BATENTE PARA PORTA DE 80X210CM, PADRÃO POPULAR - FORNECIMENTO E MONTAGEM. AF_08/2015</t>
  </si>
  <si>
    <t xml:space="preserve">91290</t>
  </si>
  <si>
    <t xml:space="preserve">ADUELA / MARCO / BATENTE PARA PORTA DE 90X210CM, PADRÃO POPULAR - FORNECIMENTO E MONTAGEM. AF_08/2015</t>
  </si>
  <si>
    <t xml:space="preserve">91291</t>
  </si>
  <si>
    <t xml:space="preserve">ADUELA / MARCO / BATENTE PARA PORTA DE 60X210CM, FIXAÇÃO COM ARGAMASSA, PADRÃO POPULAR - FORNECIMENTO E INSTALAÇÃO. AF_08/2015_P</t>
  </si>
  <si>
    <t xml:space="preserve">91292</t>
  </si>
  <si>
    <t xml:space="preserve">ADUELA / MARCO / BATENTE PARA PORTA DE 70X210CM, FIXAÇÃO COM ARGAMASSA, PADRÃO POPULAR - FORNECIMENTO E INSTALAÇÃO. AF_08/2015_P</t>
  </si>
  <si>
    <t xml:space="preserve">91293</t>
  </si>
  <si>
    <t xml:space="preserve">ADUELA / MARCO / BATENTE PARA PORTA DE 80X210CM, FIXAÇÃO COM ARGAMASSA, PADRÃO POPULAR - FORNECIMENTO E INSTALAÇÃO. AF_08/2015_P</t>
  </si>
  <si>
    <t xml:space="preserve">91294</t>
  </si>
  <si>
    <t xml:space="preserve">91295</t>
  </si>
  <si>
    <t xml:space="preserve">PORTA DE MADEIRA FRISADA, SEMI-OCA (LEVE OU MÉDIA), 60X210CM, ESPESSURA DE 3CM, INCLUSO DOBRADIÇAS - FORNECIMENTO E INSTALAÇÃO. AF_08/2015</t>
  </si>
  <si>
    <t xml:space="preserve">91296</t>
  </si>
  <si>
    <t xml:space="preserve">PORTA DE MADEIRA FRISADA, SEMI-OCA (LEVE OU MÉDIA), 70X210CM, ESPESSURA DE 3CM, INCLUSO DOBRADIÇAS - FORNECIMENTO E INSTALAÇÃO. AF_08/2015</t>
  </si>
  <si>
    <t xml:space="preserve">91297</t>
  </si>
  <si>
    <t xml:space="preserve">PORTA DE MADEIRA FRISADA, SEMI-OCA (LEVE OU MÉDIA), 80X210CM, ESPESSURA DE 3,5CM, INCLUSO DOBRADIÇAS - FORNECIMENTO E INSTALAÇÃO. AF_08/2015</t>
  </si>
  <si>
    <t xml:space="preserve">91298</t>
  </si>
  <si>
    <t xml:space="preserve">PORTA DE MADEIRA TIPO VENEZIANA, 80X210CM, ESPESSURA DE 3CM, INCLUSO DOBRADIÇAS - FORNECIMENTO E INSTALAÇÃO. AF_08/2015</t>
  </si>
  <si>
    <t xml:space="preserve">91299</t>
  </si>
  <si>
    <t xml:space="preserve">PORTA DE MADEIRA, TIPO MEXICANA, MACIÇA (PESADA OU SUPERPESADA), 80X210CM, ESPESSURA DE 3,5CM, INCLUSO DOBRADIÇAS - FORNECIMENTO E INSTALAÇÃO. AF_08/2015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</si>
  <si>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</si>
  <si>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</si>
  <si>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</si>
  <si>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</si>
  <si>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91302</t>
  </si>
  <si>
    <t xml:space="preserve">ALIZAR / GUARNIÇÃO DE 5X1,5CM PARA PORTA DE 80X210CM FIXADO COM PREGOS, PADRÃO POPULAR - FORNECIMENTO E INSTALAÇÃO. AF_08/2015</t>
  </si>
  <si>
    <t xml:space="preserve">91303</t>
  </si>
  <si>
    <t xml:space="preserve">91304</t>
  </si>
  <si>
    <t xml:space="preserve">FECHADURA DE EMBUTIR COM CILINDRO, EXTERNA, COMPLETA, ACABAMENTO PADRÃO POPULAR, INCLUSO EXECUÇÃO DE FURO - FORNECIMENTO E INSTALAÇÃO. AF_08/2015</t>
  </si>
  <si>
    <t xml:space="preserve">91305</t>
  </si>
  <si>
    <t xml:space="preserve">FECHADURA DE EMBUTIR PARA PORTA DE BANHEIRO, COMPLETA, ACABAMENTO PADRÃO POPULAR, INCLUSO EXECUÇÃO DE FURO - FORNECIMENTO E INSTALAÇÃO. AF_08/2015</t>
  </si>
  <si>
    <t xml:space="preserve">91306</t>
  </si>
  <si>
    <t xml:space="preserve">91307</t>
  </si>
  <si>
    <t xml:space="preserve">FECHADURA DE EMBUTIR PARA PORTAS INTERNAS, COMPLETA, ACABAMENTO PADRÃO POPULAR, COM EXECUÇÃO DE FURO - FORNECIMENTO E INSTALAÇÃO. AF_08/2015</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</si>
  <si>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</si>
  <si>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</si>
  <si>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</si>
  <si>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</si>
  <si>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</si>
  <si>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</si>
  <si>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</si>
  <si>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</si>
  <si>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</si>
  <si>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</si>
  <si>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</si>
  <si>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</si>
  <si>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</si>
  <si>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</si>
  <si>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</si>
  <si>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</si>
  <si>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</si>
  <si>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</si>
  <si>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</si>
  <si>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</si>
  <si>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</si>
  <si>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</si>
  <si>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</si>
  <si>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</si>
  <si>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</si>
  <si>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</si>
  <si>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</si>
  <si>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</si>
  <si>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</si>
  <si>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</si>
  <si>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</si>
  <si>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</si>
  <si>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</si>
  <si>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</si>
  <si>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</si>
  <si>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</si>
  <si>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91334</t>
  </si>
  <si>
    <t xml:space="preserve">KIT DE PORTA DE MADEIRA TIPO VENEZIANA, PADRÃO MÉDIO, 80X210CM, ESPESSURA DE 3CM, ITENS INCLUSOS: DOBRADIÇAS, MONTAGEM E INSTALAÇÃO DO BATENTE, SEM FECHADURA - FORNECIMENTO E INSTALAÇÃO. AF_08/2015</t>
  </si>
  <si>
    <t xml:space="preserve">91335</t>
  </si>
  <si>
    <t xml:space="preserve">KIT DE PORTA DE MADEIRA TIPO VENEZIANA, PADRÃO POPULAR, 80X210CM, ESPESSURA DE 3CM, ITENS INCLUSOS: DOBRADIÇAS, MONTAGEM E INSTALAÇÃO DO BATENTE, SEM FECHADURA - FORNECIMENTO E INSTALAÇÃO. AF_08/2015</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</si>
  <si>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</si>
  <si>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</si>
  <si>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</si>
  <si>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</si>
  <si>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</si>
  <si>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</si>
  <si>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84844</t>
  </si>
  <si>
    <t xml:space="preserve">JANELA DE MADEIRA TIPO GUILHOTINA, DE ABRIR , INCLUSAS GUARNICOES SEM FERRAGENS</t>
  </si>
  <si>
    <t xml:space="preserve">84845</t>
  </si>
  <si>
    <t xml:space="preserve">JANELA DE MADEIRA TIPO VENEZIANA. DE ABRIR, INCLUSAS GUARNICOES E FERRAGENS</t>
  </si>
  <si>
    <t xml:space="preserve">84846</t>
  </si>
  <si>
    <t xml:space="preserve">JANELA DE MADEIRA TIPO VENEZIANA/VIDRO, DE ABRIR, INCLUSAS GUARNICOES SEM FERRAGENS</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</si>
  <si>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</si>
  <si>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</si>
  <si>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</si>
  <si>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</si>
  <si>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84849</t>
  </si>
  <si>
    <t xml:space="preserve">CAIXA MADEIRA 57X43CM COM GUARNICAO 13CM P/ FECHAMENTO DE AR CONDICIONAL</t>
  </si>
  <si>
    <t xml:space="preserve">73933/1</t>
  </si>
  <si>
    <t xml:space="preserve">PORTA DE FERRO, DE ABRIR, TIPO GRADE COM CHAPA, 87X210CM, COM GUARNICOES</t>
  </si>
  <si>
    <t xml:space="preserve">73933/3</t>
  </si>
  <si>
    <t xml:space="preserve">PORTA DE FERRO TIPO VENEZIANA, DE ABRIR, SEM BANDEIRA SEM FERRAGENS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</si>
  <si>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</si>
  <si>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</si>
  <si>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</si>
  <si>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</si>
  <si>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</si>
  <si>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</si>
  <si>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</si>
  <si>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</si>
  <si>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</si>
  <si>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</si>
  <si>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</si>
  <si>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</si>
  <si>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84854</t>
  </si>
  <si>
    <t xml:space="preserve">BATENTE FERRO 1X1/8"</t>
  </si>
  <si>
    <t xml:space="preserve">94559</t>
  </si>
  <si>
    <t xml:space="preserve">JANELA DE AÇO BASCULANTE, FIXAÇÃO COM ARGAMASSA, SEM VIDROS, PADRONIZADA. AF_07/2016</t>
  </si>
  <si>
    <t xml:space="preserve">94560</t>
  </si>
  <si>
    <t xml:space="preserve">JANELA DE AÇO DE CORRER, 2 FOLHAS, FIXAÇÃO COM ARGAMASSA, COM VIDROS, PADRONIZADA. AF_07/2016</t>
  </si>
  <si>
    <t xml:space="preserve">94562</t>
  </si>
  <si>
    <t xml:space="preserve">JANELA DE AÇO DE CORRER, 4 FOLHAS, FIXAÇÃO COM ARGAMASSA, SEM VIDROS, PADRONIZADA. AF_07/2016</t>
  </si>
  <si>
    <t xml:space="preserve">94563</t>
  </si>
  <si>
    <t xml:space="preserve">JANELA DE AÇO DE CORRER, 6 FOLHAS, FIXAÇÃO COM ARGAMASSA, COM VIDROS, PADRONIZADA. AF_07/2016</t>
  </si>
  <si>
    <t xml:space="preserve">94564</t>
  </si>
  <si>
    <t xml:space="preserve">JANELA DE AÇO BASCULANTE, FIXAÇÃO COM PARAFUSO SOBRE CONTRAMARCO (EXCLUSIVE CONTRAMARCO), SEM VIDROS, PADRONIZADA. AF_07/2016</t>
  </si>
  <si>
    <t xml:space="preserve">94565</t>
  </si>
  <si>
    <t xml:space="preserve">JANELA DE AÇO DE CORRER, 2 FOLHAS, FIXAÇÃO COM PARAFUSO SOBRE CONTRAMARCO (EXCLUSIVE CONTRAMARCO), COM VIDROS, PADRONIZADA. AF_07/2016</t>
  </si>
  <si>
    <t xml:space="preserve">94567</t>
  </si>
  <si>
    <t xml:space="preserve">JANELA DE AÇO DE CORRER, 4 FOLHAS, FIXAÇÃO COM PARAFUSO SOBRE CONTRAMARCO (EXCLUSIVE CONTRAMARCO), SEM VIDROS, PADRONIZADA. AF_07/2016</t>
  </si>
  <si>
    <t xml:space="preserve">94568</t>
  </si>
  <si>
    <t xml:space="preserve">JANELA DE AÇO DE CORRER, 6 FOLHAS, FIXAÇÃO COM PARAFUSO SOBRE CONTRAMARCO (EXCLUSIVE CONTRAMARCO), COM VIDROS, PADRONIZADA. AF_07/2016</t>
  </si>
  <si>
    <t xml:space="preserve">73932/1</t>
  </si>
  <si>
    <t xml:space="preserve">GRADE DE FERRO EM BARRA CHATA 3/16"</t>
  </si>
  <si>
    <t xml:space="preserve">73631</t>
  </si>
  <si>
    <t xml:space="preserve">GUARDA-CORPO EM TUBO DE ACO GALVANIZADO 1 1/2"</t>
  </si>
  <si>
    <t xml:space="preserve">74195/1</t>
  </si>
  <si>
    <t xml:space="preserve">GUARDA-CORPO  COM CORRIMAO EM FERRO BARRA CHATA 3/16"</t>
  </si>
  <si>
    <t xml:space="preserve">73665</t>
  </si>
  <si>
    <t xml:space="preserve">ESCADA TIPO MARINHEIRO EM ACO CA-50 9,52MM INCLUSO PINTURA COM FUNDO ANTICORROSIVO TIPO ZARCAO</t>
  </si>
  <si>
    <t xml:space="preserve">74072/2</t>
  </si>
  <si>
    <t xml:space="preserve">CORRIMAO EM TUBO ACO GALVANIZADO 2 1/2" COM BRACADEIRA</t>
  </si>
  <si>
    <t xml:space="preserve">74072/3</t>
  </si>
  <si>
    <t xml:space="preserve">CORRIMAO EM TUBO ACO GALVANIZADO 1 1/4" COM BRACADEIRA</t>
  </si>
  <si>
    <t xml:space="preserve">74194/1</t>
  </si>
  <si>
    <t xml:space="preserve">84862</t>
  </si>
  <si>
    <t xml:space="preserve">GUARDA-CORPO COM CORRIMAO EM TUBO DE ACO GALVANIZADO 1 1/2"</t>
  </si>
  <si>
    <t xml:space="preserve">68050</t>
  </si>
  <si>
    <t xml:space="preserve">PORTA DE CORRER EM ALUMINIO, COM DUAS FOLHAS PARA VIDRO, INCLUSO VIDRO LISO INCOLOR, FECHADURA E PUXADOR, SEM GUARNICAO/ALIZAR/VISTA</t>
  </si>
  <si>
    <t xml:space="preserve">90838</t>
  </si>
  <si>
    <t xml:space="preserve">PORTA CORTA-FOGO 90X210X4CM - FORNECIMENTO E INSTALAÇÃO. AF_08/2015</t>
  </si>
  <si>
    <t xml:space="preserve">91338</t>
  </si>
  <si>
    <t xml:space="preserve">PORTA DE ALUMÍNIO DE ABRIR COM LAMBRI, COM GUARNIÇÃO, FIXAÇÃO COM PARAFUSOS - FORNECIMENTO E INSTALAÇÃO. AF_08/2015</t>
  </si>
  <si>
    <t xml:space="preserve">91341</t>
  </si>
  <si>
    <t xml:space="preserve">PORTA EM ALUMÍNIO DE ABRIR TIPO VENEZIANA COM GUARNIÇÃO, FIXAÇÃO COM PARAFUSOS - FORNECIMENTO E INSTALAÇÃO. AF_08/2015</t>
  </si>
  <si>
    <t xml:space="preserve">94805</t>
  </si>
  <si>
    <t xml:space="preserve">PORTA DE ALUMÍNIO DE ABRIR PARA VIDRO SEM GUARNIÇÃO, 87X210CM, FIXAÇÃO COM PARAFUSOS, INCLUSIVE VIDROS - FORNECIMENTO E INSTALAÇÃO. AF_08/2015</t>
  </si>
  <si>
    <t xml:space="preserve">94806</t>
  </si>
  <si>
    <t xml:space="preserve">PORTA EM AÇO DE ABRIR PARA VIDRO SEM GUARNIÇÃO, 87X210CM, FIXAÇÃO COM PARAFUSOS, EXCLUSIVE VIDROS - FORNECIMENTO E INSTALAÇÃO. AF_08/2015</t>
  </si>
  <si>
    <t xml:space="preserve">94807</t>
  </si>
  <si>
    <t xml:space="preserve">73737/1</t>
  </si>
  <si>
    <t xml:space="preserve">GRADIL DE ALUMINIO ANODIZADO TIPO BARRA CHATA PARA VARANDAS, ALTURA 0,4M</t>
  </si>
  <si>
    <t xml:space="preserve">73737/2</t>
  </si>
  <si>
    <t xml:space="preserve">GRADIL DE ALUMINIO ANODIZADO TIPO BARRA CHATA PARA VARANDAS, ALTURA 1,0M</t>
  </si>
  <si>
    <t xml:space="preserve">73737/3</t>
  </si>
  <si>
    <t xml:space="preserve">GRADIL DE ALUMINIO ANODIZADO TIPO BARRA CHATA PARA VARANDAS, ALTURA 1,2M</t>
  </si>
  <si>
    <t xml:space="preserve">85096</t>
  </si>
  <si>
    <t xml:space="preserve">GRADIL DE ALUMINIO ANODIZADO TIPO BARRA CHATA</t>
  </si>
  <si>
    <t xml:space="preserve">73736/1</t>
  </si>
  <si>
    <t xml:space="preserve">DOBRADICA TIPO VAI E VEM EM LATAO POLIDO 3"</t>
  </si>
  <si>
    <t xml:space="preserve">84885</t>
  </si>
  <si>
    <t xml:space="preserve">JOGO DE FERRAGENS CROMADAS PARA PORTA DE VIDRO TEMPERADO, UMA FOLHA COMPOSTO DE DOBRADICAS SUPERIOR E INFERIOR, TRINCO, FECHADURA, CONTRA FECHADURA COM CAPUCHINHO SEM MOLA E PUXADOR</t>
  </si>
  <si>
    <t xml:space="preserve">84886</t>
  </si>
  <si>
    <t xml:space="preserve">MOLA HIDRAULICA DE PISO PARA PORTA DE VIDRO TEMPERADO</t>
  </si>
  <si>
    <t xml:space="preserve">84889</t>
  </si>
  <si>
    <t xml:space="preserve">PUXADOR CENTRAL PARA ESQUADRIA DE ALUMINIO</t>
  </si>
  <si>
    <t xml:space="preserve">84891</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</si>
  <si>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</si>
  <si>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</si>
  <si>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</si>
  <si>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</si>
  <si>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</si>
  <si>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</si>
  <si>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</si>
  <si>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84950</t>
  </si>
  <si>
    <t xml:space="preserve">FECHO EMBUTIR TIPO UNHA 40CM C/COLOCACAO</t>
  </si>
  <si>
    <t xml:space="preserve">84952</t>
  </si>
  <si>
    <t xml:space="preserve">FECHO EMBUTIR TIPO UNHA 22CM C/COLOCACAO</t>
  </si>
  <si>
    <t xml:space="preserve">72116</t>
  </si>
  <si>
    <t xml:space="preserve">VIDRO LISO COMUM TRANSPARENTE, ESPESSURA 3MM</t>
  </si>
  <si>
    <t xml:space="preserve">72117</t>
  </si>
  <si>
    <t xml:space="preserve">VIDRO LISO COMUM TRANSPARENTE, ESPESSURA 4MM</t>
  </si>
  <si>
    <t xml:space="preserve">72118</t>
  </si>
  <si>
    <t xml:space="preserve">VIDRO TEMPERADO INCOLOR, ESPESSURA 6MM, FORNECIMENTO E INSTALACAO, INCLUSIVE MASSA PARA VEDACAO</t>
  </si>
  <si>
    <t xml:space="preserve">72119</t>
  </si>
  <si>
    <t xml:space="preserve">VIDRO TEMPERADO INCOLOR, ESPESSURA 8MM, FORNECIMENTO E INSTALACAO, INCLUSIVE MASSA PARA VEDACAO</t>
  </si>
  <si>
    <t xml:space="preserve">72120</t>
  </si>
  <si>
    <t xml:space="preserve">VIDRO TEMPERADO INCOLOR, ESPESSURA 10MM, FORNECIMENTO E INSTALACAO, INCLUSIVE MASSA PARA VEDACAO</t>
  </si>
  <si>
    <t xml:space="preserve">72122</t>
  </si>
  <si>
    <t xml:space="preserve">VIDRO FANTASIA TIPO CANELADO, ESPESSURA 4MM</t>
  </si>
  <si>
    <t xml:space="preserve">72123</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</si>
  <si>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</si>
  <si>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</si>
  <si>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</si>
  <si>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</si>
  <si>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</si>
  <si>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</si>
  <si>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</si>
  <si>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84957</t>
  </si>
  <si>
    <t xml:space="preserve">VIDRO LISO COMUM TRANSPARENTE, ESPESSURA 5MM</t>
  </si>
  <si>
    <t xml:space="preserve">84959</t>
  </si>
  <si>
    <t xml:space="preserve">VIDRO LISO COMUM TRANSPARENTE, ESPESSURA 6MM</t>
  </si>
  <si>
    <t xml:space="preserve">85001</t>
  </si>
  <si>
    <t xml:space="preserve">VIDRO LISO FUME, ESPESSURA 4MM</t>
  </si>
  <si>
    <t xml:space="preserve">85002</t>
  </si>
  <si>
    <t xml:space="preserve">VIDRO LISO FUME, ESPESSURA 6MM</t>
  </si>
  <si>
    <t xml:space="preserve">85004</t>
  </si>
  <si>
    <t xml:space="preserve">VIDRO FANTASIA MARTELADO 4MM</t>
  </si>
  <si>
    <t xml:space="preserve">85005</t>
  </si>
  <si>
    <t xml:space="preserve">ESPELHO CRISTAL, ESPESSURA 4MM, COM PARAFUSOS DE FIXACAO, SEM MOLDURA</t>
  </si>
  <si>
    <t xml:space="preserve">68054</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</si>
  <si>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</si>
  <si>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</si>
  <si>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</si>
  <si>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</si>
  <si>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</si>
  <si>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85188</t>
  </si>
  <si>
    <t xml:space="preserve">PORTAO EM TUBO DE ACO GALVANIZADO DIN 2440/NBR 5580, PAINEL UNICO, DIMENSOES 1,0X1,6M, INCLUSIVE CADEADO</t>
  </si>
  <si>
    <t xml:space="preserve">85189</t>
  </si>
  <si>
    <t xml:space="preserve">PORTAO EM TUBO DE ACO GALVANIZADO DIN 2440/NBR 5580, PAINEL UNICO, DIMENSOES 4,0X1,2M, INCLUSIVE CADEADO</t>
  </si>
  <si>
    <t xml:space="preserve">85010</t>
  </si>
  <si>
    <t xml:space="preserve">CAIXILHO FIXO, DE ALUMINIO, PARA VIDRO</t>
  </si>
  <si>
    <t xml:space="preserve">85014</t>
  </si>
  <si>
    <t xml:space="preserve">CAIXILHO FIXO, DE ALUMINIO, COM TELA DE METAL FIO 12 MALHA 3X3CM</t>
  </si>
  <si>
    <t xml:space="preserve">94569</t>
  </si>
  <si>
    <t xml:space="preserve">JANELA DE ALUMÍNIO MAXIM-AR, FIXAÇÃO COM PARAFUSO SOBRE CONTRAMARCO (EXCLUSIVE CONTRAMARCO), COM VIDROS, PADRONIZADA. AF_07/2016</t>
  </si>
  <si>
    <t xml:space="preserve">94570</t>
  </si>
  <si>
    <t xml:space="preserve">JANELA DE ALUMÍNIO DE CORRER, 2 FOLHAS, FIXAÇÃO COM PARAFUSO SOBRE CONTRAMARCO (EXCLUSIVE CONTRAMARCO), COM VIDROS PADRONIZADA. AF_07/2016</t>
  </si>
  <si>
    <t xml:space="preserve">94572</t>
  </si>
  <si>
    <t xml:space="preserve">94573</t>
  </si>
  <si>
    <t xml:space="preserve">JANELA DE ALUMÍNIO DE CORRER, 4 FOLHAS, FIXAÇÃO COM PARAFUSO SOBRE CONTRAMARCO (EXCLUSIVE CONTRAMARCO), COM VIDROS, PADRONIZADA. AF_07/2016</t>
  </si>
  <si>
    <t xml:space="preserve">94574</t>
  </si>
  <si>
    <t xml:space="preserve">JANELA DE ALUMÍNIO DE CORRER, 6 FOLHAS, FIXAÇÃO COM PARAFUSO SOBRE CONTRAMARCO (EXCLUSIVE CONTRAMARCO), COM VIDROS, PADRONIZADA. AF_07/2016</t>
  </si>
  <si>
    <t xml:space="preserve">94575</t>
  </si>
  <si>
    <t xml:space="preserve">JANELA DE ALUMÍNIO MAXIM-AR, FIXAÇÃO COM PARAFUSO, VEDAÇÃO COM ESPUMA EXPANSIVA PU, COM VIDROS, PADRONIZADA. AF_07/2016</t>
  </si>
  <si>
    <t xml:space="preserve">94576</t>
  </si>
  <si>
    <t xml:space="preserve">JANELA DE ALUMÍNIO DE CORRER, 2 FOLHAS, FIXAÇÃO COM PARAFUSO, VEDAÇÃO COM ESPUMA EXPANSIVA PU, COM VIDROS, PADRONIZADA. AF_07/2016</t>
  </si>
  <si>
    <t xml:space="preserve">94578</t>
  </si>
  <si>
    <t xml:space="preserve">JANELA DE ALUMÍNIO DE CORRER, 3 FOLHAS, FIXAÇÃO COM PARAFUSO, VEDAÇÃO COM ESPUMA EXPANSIVA PU, COM VIDROS, PADRONIZADA. AF_07/2016</t>
  </si>
  <si>
    <t xml:space="preserve">94579</t>
  </si>
  <si>
    <t xml:space="preserve">JANELA DE ALUMÍNIO DE CORRER, 4 FOLHAS, FIXAÇÃO COM PARAFUSO, VEDAÇÃO COM ESPUMA EXPANSIVA PU, COM VIDROS, PADRONIZADA. AF_07/2016</t>
  </si>
  <si>
    <t xml:space="preserve">94580</t>
  </si>
  <si>
    <t xml:space="preserve">JANELA DE ALUMÍNIO DE CORRER, 6 FOLHAS, FIXAÇÃO COM PARAFUSO, VEDAÇÃO COM ESPUMA EXPANSIVA PU, COM VIDROS, PADRONIZADA. AF_07/2016</t>
  </si>
  <si>
    <t xml:space="preserve">94581</t>
  </si>
  <si>
    <t xml:space="preserve">JANELA DE ALUMÍNIO MAXIM-AR, FIXAÇÃO COM ARGAMASSA, COM VIDROS, PADRONIZADA. AF_07/2016</t>
  </si>
  <si>
    <t xml:space="preserve">94582</t>
  </si>
  <si>
    <t xml:space="preserve">JANELA DE ALUMÍNIO DE CORRER, 2 FOLHAS, FIXAÇÃO COM ARGAMASSA, COM VIDROS, PADRONIZADA. AF_07/2016</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</si>
  <si>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</si>
  <si>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</si>
  <si>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</si>
  <si>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</si>
  <si>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94586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</si>
  <si>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</si>
  <si>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</si>
  <si>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</si>
  <si>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</si>
  <si>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</si>
  <si>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85015</t>
  </si>
  <si>
    <t xml:space="preserve">CANTONEIRA DE MADEIRA 3,0X3,0X1,0CM</t>
  </si>
  <si>
    <t xml:space="preserve">85016</t>
  </si>
  <si>
    <t xml:space="preserve">CANTONEIRA DE MADEIRA COM LAMINADO MELAMINICO FOSCO 3,0X3,0X1,0CM</t>
  </si>
  <si>
    <t xml:space="preserve">97751</t>
  </si>
  <si>
    <t xml:space="preserve">TUBULÃO A CÉU ABERTO, DIÂMETRO DO FUSTE DE 70 CM, PROFUNDIDADE MENOR OU IGUAL A 5 M, ESCAVAÇÃO MANUAL, SEM ALARGAMENTO DE BASE, CONCRETO FEITO EM OBRA E LANÇADO COM JERICA. AF_01/2018</t>
  </si>
  <si>
    <t xml:space="preserve">97752</t>
  </si>
  <si>
    <t xml:space="preserve">TUBULÃO A CÉU ABERTO, DIÂMETRO DO FUSTE DE 80 CM, PROFUNDIDADE MENOR OU IGUAL A 5 M, ESCAVAÇÃO MANUAL, SEM ALARGAMENTO DE BASE, CONCRETO FEITO EM OBRA E LANÇADO COM JERICA. AF_01/2018</t>
  </si>
  <si>
    <t xml:space="preserve">97753</t>
  </si>
  <si>
    <t xml:space="preserve">TUBULÃO A CÉU ABERTO, DIÂMETRO DO FUSTE DE 100 CM, PROFUNDIDADE MENOR OU IGUAL A 5 M, ESCAVAÇÃO MANUAL, SEM ALARGAMENTO DE BASE, CONCRETO FEITO EM OBRA E LANÇADO COM JERICA. AF_01/2018</t>
  </si>
  <si>
    <t xml:space="preserve">97754</t>
  </si>
  <si>
    <t xml:space="preserve">TUBULÃO A CÉU ABERTO, DIÂMETRO DO FUSTE DE 120 CM, PROFUNDIDADE MENOR OU IGUAL A 5 M, ESCAVAÇÃO MANUAL, SEM ALARGAMENTO DE BASE, CONCRETO FEITO EM OBRA E LANÇADO COM JERICA. AF_01/2018</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</si>
  <si>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</si>
  <si>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</si>
  <si>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</si>
  <si>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</si>
  <si>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</si>
  <si>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</si>
  <si>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</si>
  <si>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</si>
  <si>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97759</t>
  </si>
  <si>
    <t xml:space="preserve">TUBULÃO A CÉU ABERTO, DIÂMETRO DO FUSTE DE 70 CM, PROFUNDIDADE MAIOR QUE 10 M, ESCAVAÇÃO MANUAL, SEM ALARGAMENTO DE BASE, CONCRETO FEITO EM OBRA E LANÇADO COM JERICA. AF_01/2018</t>
  </si>
  <si>
    <t xml:space="preserve">97760</t>
  </si>
  <si>
    <t xml:space="preserve">TUBULÃO A CÉU ABERTO, DIÂMETRO DO FUSTE DE 80 CM, PROFUNDIDADE MAIOR QUE 10 M, ESCAVAÇÃO MANUAL, SEM ALARGAMENTO DE BASE, CONCRETO FEITO EM OBRA E LANÇADO COM JERICA. AF_01/2018</t>
  </si>
  <si>
    <t xml:space="preserve">97761</t>
  </si>
  <si>
    <t xml:space="preserve">TUBULÃO A CÉU ABERTO, DIÂMETRO DO FUSTE DE 100 CM, PROFUNDIDADE MAIOR QUE 10 M, ESCAVAÇÃO MANUAL, SEM ALARGAMENTO DE BASE, CONCRETO FEITO EM OBRA E LANÇADO COM JERICA. AF_01/2018</t>
  </si>
  <si>
    <t xml:space="preserve">97762</t>
  </si>
  <si>
    <t xml:space="preserve">TUBULÃO A CÉU ABERTO, DIÂMETRO DO FUSTE DE 120 CM, PROFUNDIDADE MAIOR QUE 10 M, ESCAVAÇÃO MANUAL, SEM ALARGAMENTO DE BASE, CONCRETO FEITO EM OBRA E LANÇADO COM JERICA. AF_01/2018</t>
  </si>
  <si>
    <t xml:space="preserve">97763</t>
  </si>
  <si>
    <t xml:space="preserve">TUBULÃO A CÉU ABERTO, DIÂMETRO DO FUSTE DE 70 CM, PROFUNDIDADE MENOR OU IGUAL A 5 M, ESCAVAÇÃO MECÂNICA, SEM ALARGAMENTO DE BASE, CONCRETO FEITO EM OBRA E LANÇADO COM JERICA. AF_01/2018</t>
  </si>
  <si>
    <t xml:space="preserve">97764</t>
  </si>
  <si>
    <t xml:space="preserve">TUBULÃO A CÉU ABERTO, DIÂMETRO DO FUSTE DE 80 CM, PROFUNDIDADE MENOR OU IGUAL A 5 M, ESCAVAÇÃO MECÂNICA, SEM ALARGAMENTO DE BASE, CONCRETO FEITO EM OBRA E LANÇADO COM JERICA. AF_01/2018</t>
  </si>
  <si>
    <t xml:space="preserve">97765</t>
  </si>
  <si>
    <t xml:space="preserve">TUBULÃO A CÉU ABERTO, DIÂMETRO DO FUSTE DE 100 CM, PROFUNDIDADE MENOR OU IGUAL A 5 M, ESCAVAÇÃO MECÂNICA, SEM ALARGAMENTO DE BASE, CONCRETO FEITO EM OBRA E LANÇADO COM JERICA. AF_01/2018</t>
  </si>
  <si>
    <t xml:space="preserve">97766</t>
  </si>
  <si>
    <t xml:space="preserve">TUBULÃO A CÉU ABERTO, DIÂMETRO DO FUSTE DE 120 CM, PROFUNDIDADE MENOR OU IGUAL A 5 M, ESCAVAÇÃO MECÂNICA, SEM ALARGAMENTO DE BASE, CONCRETO FEITO EM OBRA E LANÇADO COM JERICA. AF_01/2018</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</si>
  <si>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</si>
  <si>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</si>
  <si>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</si>
  <si>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</si>
  <si>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</si>
  <si>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</si>
  <si>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</si>
  <si>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</si>
  <si>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97771</t>
  </si>
  <si>
    <t xml:space="preserve">TUBULÃO A CÉU ABERTO, DIÂMETRO DO FUSTE DE 70 CM, PROFUNDIDADE MAIOR QUE 10 M, ESCAVAÇÃO MECÂNICA, SEM ALARGAMENTO DE BASE, CONCRETO FEITO EM OBRA E LANÇADO COM JERICA. AF_01/2018</t>
  </si>
  <si>
    <t xml:space="preserve">97772</t>
  </si>
  <si>
    <t xml:space="preserve">TUBULÃO A CÉU ABERTO, DIÂMETRO DO FUSTE DE 80 CM, PROFUNDIDADE MAIOR QUE 10 M, ESCAVAÇÃO MECÂNICA, SEM ALARGAMENTO DE BASE, CONCRETO FEITO EM OBRA E LANÇADO COM JERICA. AF_01/2018</t>
  </si>
  <si>
    <t xml:space="preserve">97773</t>
  </si>
  <si>
    <t xml:space="preserve">TUBULÃO A CÉU ABERTO, DIÂMETRO DO FUSTE DE 100 CM, PROFUNDIDADE MAIOR QUE 10 M, ESCAVAÇÃO MECÂNICA, SEM ALARGAMENTO DE BASE, CONCRETO FEITO EM OBRA E LANÇADO COM JERICA. AF_01/2018</t>
  </si>
  <si>
    <t xml:space="preserve">97774</t>
  </si>
  <si>
    <t xml:space="preserve">TUBULÃO A CÉU ABERTO, DIÂMETRO DO FUSTE DE 120 CM, PROFUNDIDADE MAIOR QUE 10 M, ESCAVAÇÃO MECÂNICA, SEM ALARGAMENTO DE BASE, CONCRETO FEITO EM OBRA E LANÇADO COM JERICA. AF_01/2018</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</si>
  <si>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</si>
  <si>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</si>
  <si>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</si>
  <si>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</si>
  <si>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</si>
  <si>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</si>
  <si>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</si>
  <si>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</si>
  <si>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</si>
  <si>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</si>
  <si>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</si>
  <si>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</si>
  <si>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</si>
  <si>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</si>
  <si>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</si>
  <si>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</si>
  <si>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</si>
  <si>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</si>
  <si>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</si>
  <si>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</si>
  <si>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</si>
  <si>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</si>
  <si>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</si>
  <si>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</si>
  <si>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</si>
  <si>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</si>
  <si>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</si>
  <si>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</si>
  <si>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</si>
  <si>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</si>
  <si>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</si>
  <si>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</si>
  <si>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</si>
  <si>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</si>
  <si>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</si>
  <si>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</si>
  <si>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</si>
  <si>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</si>
  <si>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</si>
  <si>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</si>
  <si>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</si>
  <si>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</si>
  <si>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</si>
  <si>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</si>
  <si>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</si>
  <si>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</si>
  <si>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</si>
  <si>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</si>
  <si>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97799</t>
  </si>
  <si>
    <t xml:space="preserve">ALARGAMENTO DE BASE DE TUBULÃO A CÉU ABERTO, ESCAVAÇÃO MANUAL, CONCRETO FEITO EM OBRA E LANÇADO COM JERICA. AF_01/2018</t>
  </si>
  <si>
    <t xml:space="preserve">97800</t>
  </si>
  <si>
    <t xml:space="preserve">ALARGAMENTO DE BASE DE TUBULÃO A CÉU ABERTO, ESCAVAÇÃO MANUAL, CONCRETO USINADO E LANÇADO COM BOMBA OU DIRETAMENTE DO CAMINHÃO. AF_01/2018</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</si>
  <si>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</si>
  <si>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</si>
  <si>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</si>
  <si>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</si>
  <si>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</si>
  <si>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</si>
  <si>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</si>
  <si>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</si>
  <si>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</si>
  <si>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</si>
  <si>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</si>
  <si>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</si>
  <si>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</si>
  <si>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</si>
  <si>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</si>
  <si>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</si>
  <si>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</si>
  <si>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</si>
  <si>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90808</t>
  </si>
  <si>
    <t xml:space="preserve">ESTACA HÉLICE CONTÍNUA, DIÂMETRO DE 30 CM, COMPRIMENTO TOTAL ATÉ 15 M, PERFURATRIZ COM TORQUE DE 170 KN.M (EXCLUSIVE MOBILIZAÇÃO E DESMOBILIZAÇÃO). AF_02/2015</t>
  </si>
  <si>
    <t xml:space="preserve">90809</t>
  </si>
  <si>
    <t xml:space="preserve">ESTACA HÉLICE CONTÍNUA, DIÂMETRO DE 30 CM, COMPRIMENTO TOTAL ACIMA DE 15 M ATÉ 20 M, PERFURATRIZ COM TORQUE DE 170 KN.M (EXCLUSIVE MOBILIZAÇÃO E DESMOBILIZAÇÃO). AF_02/2015</t>
  </si>
  <si>
    <t xml:space="preserve">90810</t>
  </si>
  <si>
    <t xml:space="preserve">ESTACA HÉLICE CONTÍNUA, DIÂMETRO DE 50 CM, COMPRIMENTO TOTAL ATÉ 15 M, PERFURATRIZ COM TORQUE DE 170 KN.M (EXCLUSIVE MOBILIZAÇÃO E DESMOBILIZAÇÃO). AF_02/2015</t>
  </si>
  <si>
    <t xml:space="preserve">90811</t>
  </si>
  <si>
    <t xml:space="preserve">ESTACA HÉLICE CONTÍNUA, DIÂMETRO DE 50 CM, COMPRIMENTO TOTAL ACIMA DE 15 M ATÉ 30 M, PERFURATRIZ COM TORQUE DE 170 KN.M (EXCLUSIVE MOBILIZAÇÃO E DESMOBILIZAÇÃO). AF_02/2015</t>
  </si>
  <si>
    <t xml:space="preserve">90812</t>
  </si>
  <si>
    <t xml:space="preserve">ESTACA HÉLICE CONTÍNUA, DIÂMETRO DE 70 CM, COMPRIMENTO TOTAL ATÉ 15 M, PERFURATRIZ COM TORQUE DE 170 KN.M (EXCLUSIVE MOBILIZAÇÃO E DESMOBILIZAÇÃO). AF_02/2015</t>
  </si>
  <si>
    <t xml:space="preserve">90813</t>
  </si>
  <si>
    <t xml:space="preserve">ESTACA HÉLICE CONTÍNUA, DIÂMETRO DE 70 CM, COMPRIMENTO TOTAL ACIMA DE 15 M ATÉ 30 M, PERFURATRIZ COM TORQUE DE 170 KN.M (EXCLUSIVE MOBILIZAÇÃO E DESMOBILIZAÇÃO). AF_02/2015</t>
  </si>
  <si>
    <t xml:space="preserve">90814</t>
  </si>
  <si>
    <t xml:space="preserve">ESTACA HÉLICE CONTÍNUA, DIÂMETRO DE 80 CM, COMPRIMENTO TOTAL ATÉ 30 M, PERFURATRIZ COM TORQUE DE 170 KN.M (EXCLUSIVE MOBILIZAÇÃO E DESMOBILIZAÇÃO). AF_02/2015</t>
  </si>
  <si>
    <t xml:space="preserve">90815</t>
  </si>
  <si>
    <t xml:space="preserve">ESTACA HÉLICE CONTÍNUA, DIÂMETRO DE 90 CM, COMPRIMENTO TOTAL ATÉ 30 M, PERFURATRIZ COM TORQUE DE 263 KN.M (EXCLUSIVE MOBILIZAÇÃO E DESMOBILIZAÇÃO). AF_02/2015</t>
  </si>
  <si>
    <t xml:space="preserve">90877</t>
  </si>
  <si>
    <t xml:space="preserve">ESTACA ESCAVADA MECANICAMENTE, SEM FLUIDO ESTABILIZANTE, COM 25 CM DE DIÂMETRO, ATÉ 9 M DE COMPRIMENTO, CONCRETO LANÇADO POR CAMINHÃO BETONEIRA (EXCLUSIVE MOBILIZAÇÃO E DESMOBILIZAÇÃO). AF_02/2015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</si>
  <si>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</si>
  <si>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</si>
  <si>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90880</t>
  </si>
  <si>
    <t xml:space="preserve">ESTACA ESCAVADA MECANICAMENTE, SEM FLUIDO ESTABILIZANTE, COM 25 CM DE DIÂMETRO, ATÉ 9 M DE COMPRIMENTO, CONCRETO LANÇADO MANUALMENTE (EXCLUSIVE MOBILIZAÇÃO E DESMOBILIZAÇÃO). AF_02/2015</t>
  </si>
  <si>
    <t xml:space="preserve">90881</t>
  </si>
  <si>
    <t xml:space="preserve">ESTACA ESCAVADA MECANICAMENTE, SEM FLUIDO ESTABILIZANTE, COM 25 CM DE DIÂMETRO, ACIMA DE 9 M DE COMPRIMENTO, CONCRETO LANÇADO MANUALMENTE (EXCLUSIVE MOBILIZAÇÃO E DESMOBILIZAÇÃO). AF_02/2015</t>
  </si>
  <si>
    <t xml:space="preserve">90883</t>
  </si>
  <si>
    <t xml:space="preserve">ESTACA ESCAVADA MECANICAMENTE, SEM FLUIDO ESTABILIZANTE, COM 40 CM DE DIÂMETRO, ATÉ 9 M DE COMPRIMENTO, CONCRETO LANÇADO POR CAMINHÃO BETONEIRA (EXCLUSIVE MOBILIZAÇÃO E DESMOBILIZAÇÃO). AF_02/2015</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</si>
  <si>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</si>
  <si>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</si>
  <si>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</si>
  <si>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</si>
  <si>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90886</t>
  </si>
  <si>
    <t xml:space="preserve">ESTACA ESCAVADA MECANICAMENTE, SEM FLUIDO ESTABILIZANTE, COM 60 CM DE DIÂMETRO, ATÉ 9 M DE COMPRIMENTO, CONCRETO LANÇADO POR CAMINHÃO BETONEIRA (EXCLUSIVE MOBILIZAÇÃO E DESMOBILIZAÇÃO). AF_02/2015</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</si>
  <si>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</si>
  <si>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</si>
  <si>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</si>
  <si>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</si>
  <si>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90889</t>
  </si>
  <si>
    <t xml:space="preserve">ESTACA ESCAVADA MECANICAMENTE, SEM FLUIDO ESTABILIZANTE, COM 60 CM DE DIÂMETRO, ATÉ 9 M DE COMPRIMENTO, CONCRETO LANÇADO POR BOMBA LANÇA (EXCLUSIVE MOBILIZAÇÃO E DESMOBILIZAÇÃO). AF_02/2015</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</si>
  <si>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</si>
  <si>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</si>
  <si>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90891</t>
  </si>
  <si>
    <t xml:space="preserve">ESTACA ESCAVADA MECANICAMENTE, SEM FLUIDO ESTABILIZANTE, COM 60 CM DE DIÂMETRO, ACIMA DE 15 M DE COMPRIMENTO, CONCRETO LANÇADO POR BOMBA LANÇA (EXCLUSIVE MOBILIZAÇÃO E DESMOBILIZAÇÃO). AF_02/2015</t>
  </si>
  <si>
    <t xml:space="preserve">95601</t>
  </si>
  <si>
    <t xml:space="preserve">ARRASAMENTO MECANICO DE ESTACA DE CONCRETO ARMADO, DIAMETROS DE ATÉ 40 CM. AF_11/2016</t>
  </si>
  <si>
    <t xml:space="preserve">95602</t>
  </si>
  <si>
    <t xml:space="preserve">ARRASAMENTO MECANICO DE ESTACA DE CONCRETO ARMADO, DIAMETROS DE 41 CM A 60 CM. AF_11/2016</t>
  </si>
  <si>
    <t xml:space="preserve">95603</t>
  </si>
  <si>
    <t xml:space="preserve">ARRASAMENTO MECANICO DE ESTACA DE CONCRETO ARMADO, DIAMETROS DE 61 CM A 80 CM. AF_11/2016</t>
  </si>
  <si>
    <t xml:space="preserve">95604</t>
  </si>
  <si>
    <t xml:space="preserve">ARRASAMENTO MECANICO DE ESTACA DE CONCRETO ARMADO, DIAMETROS DE 81 CM A 100 CM. AF_11/2016</t>
  </si>
  <si>
    <t xml:space="preserve">95605</t>
  </si>
  <si>
    <t xml:space="preserve">ARRASAMENTO MECANICO DE ESTACA DE CONCRETO ARMADO, DIAMETROS DE 101 CM A 150 CM. AF_11/2016</t>
  </si>
  <si>
    <t xml:space="preserve">95607</t>
  </si>
  <si>
    <t xml:space="preserve">ARRASAMENTO DE ESTACA METÁLICA, PERFIL LAMINADO TIPO I FAMÍLIA 250. AF_11/2016</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</si>
  <si>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</si>
  <si>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</si>
  <si>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</si>
  <si>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</si>
  <si>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96160</t>
  </si>
  <si>
    <t xml:space="preserve">ESTACA RAIZ, DIÂMETRO DE 20 CM, COMPRIMENTO DE ATÉ 10 M, SEM PRESENÇA DE ROCHA. AF_04/2017</t>
  </si>
  <si>
    <t xml:space="preserve">96161</t>
  </si>
  <si>
    <t xml:space="preserve">ESTACA RAIZ, DIÂMETRO DE 31 CM, COMPRIMENTO DE ATÉ 10 M, SEM PRESENÇA DE ROCHA. AF_05/2017</t>
  </si>
  <si>
    <t xml:space="preserve">96162</t>
  </si>
  <si>
    <t xml:space="preserve">ESTACA RAIZ, DIÂMETRO DE 40 CM, COMPRIMENTO DE ATÉ 10 M, SEM PRESENÇA DE ROCHA. AF_05/2017</t>
  </si>
  <si>
    <t xml:space="preserve">96163</t>
  </si>
  <si>
    <t xml:space="preserve">ESTACA RAIZ, DIÂMETRO DE 45 CM, COMPRIMENTO DE ATÉ 10 M, SEM PRESENÇA DE ROCHA. AF_05/2017</t>
  </si>
  <si>
    <t xml:space="preserve">96164</t>
  </si>
  <si>
    <t xml:space="preserve">ESTACA RAIZ, DIÂMETRO DE 20 CM, COMPRIMENTO DE 11 A 20 M, SEM PRESENÇA DE ROCHA. AF_05/2017</t>
  </si>
  <si>
    <t xml:space="preserve">96165</t>
  </si>
  <si>
    <t xml:space="preserve">ESTACA RAIZ, DIÂMETRO DE 31 CM, COMPRIMENTO DE 11 A 20 M, SEM PRESENÇA DE ROCHA. AF_05/2017</t>
  </si>
  <si>
    <t xml:space="preserve">96166</t>
  </si>
  <si>
    <t xml:space="preserve">ESTACA RAIZ, DIÂMETRO DE 40 CM, COMPRIMENTO DE 11 A 20 M, SEM PRESENÇA DE ROCHA. AF_05/2017</t>
  </si>
  <si>
    <t xml:space="preserve">96167</t>
  </si>
  <si>
    <t xml:space="preserve">ESTACA RAIZ, DIÂMETRO DE 45 CM, COMPRIMENTO DE 11 A 20 M, SEM PRESENÇA DE ROCHA. AF_05/2017</t>
  </si>
  <si>
    <t xml:space="preserve">96168</t>
  </si>
  <si>
    <t xml:space="preserve">ESTACA RAIZ, DIÂMETRO DE 20 CM, COMPRIMENTO DE 21 A 30 M, SEM PRESENÇA DE ROCHA. AF_05/2017</t>
  </si>
  <si>
    <t xml:space="preserve">96169</t>
  </si>
  <si>
    <t xml:space="preserve">ESTACA RAIZ, DIÂMETRO DE 31 CM, COMPRIMENTO DE 21 A 30 M, SEM PRESENÇA DE ROCHA. AF_05/2017</t>
  </si>
  <si>
    <t xml:space="preserve">96170</t>
  </si>
  <si>
    <t xml:space="preserve">ESTACA RAIZ, DIÂMETRO DE 40 CM, COMPRIMENTO DE 21 A 30 M, SEM PRESENÇA DE ROCHA. AF_05/2017</t>
  </si>
  <si>
    <t xml:space="preserve">96171</t>
  </si>
  <si>
    <t xml:space="preserve">ESTACA RAIZ, DIÂMETRO DE 45 CM, COMPRIMENTO DE 21 A 30 M, SEM PRESENÇA DE ROCHA. AF_05/2017</t>
  </si>
  <si>
    <t xml:space="preserve">96172</t>
  </si>
  <si>
    <t xml:space="preserve">ESTACA RAIZ, DIÂMETRO DE 20 CM, COMPRIMENTO DE ATÉ 10 M, COM PRESENÇA DE ROCHA. AF_05/2017</t>
  </si>
  <si>
    <t xml:space="preserve">96173</t>
  </si>
  <si>
    <t xml:space="preserve">ESTACA RAIZ, DIÂMETRO DE 31 CM, COMPRIMENTO DE ATÉ 10 M, COM PRESENÇA DE ROCHA. AF_05/2017</t>
  </si>
  <si>
    <t xml:space="preserve">96174</t>
  </si>
  <si>
    <t xml:space="preserve">ESTACA RAIZ, DIÂMETRO DE 40 CM, COMPRIMENTO DE ATÉ 10 M, COM PRESENÇA DE ROCHA. AF_05/2017</t>
  </si>
  <si>
    <t xml:space="preserve">96175</t>
  </si>
  <si>
    <t xml:space="preserve">ESTACA RAIZ, DIÂMETRO DE 45 CM, COMPRIMENTO DE ATÉ 10 M, COM PRESENÇA DE ROCHA. AF_05/2017</t>
  </si>
  <si>
    <t xml:space="preserve">96176</t>
  </si>
  <si>
    <t xml:space="preserve">ESTACA RAIZ, DIÂMETRO DE 20 CM, COMPRIMENTO DE 11 A 20 M, COM PRESENÇA DE ROCHA. AF_05/2017</t>
  </si>
  <si>
    <t xml:space="preserve">96177</t>
  </si>
  <si>
    <t xml:space="preserve">ESTACA RAIZ, DIÂMETRO DE 31 CM, COMPRIMENTO DE 11 A 20 M, COM PRESENÇA DE ROCHA. AF_05/2017</t>
  </si>
  <si>
    <t xml:space="preserve">96178</t>
  </si>
  <si>
    <t xml:space="preserve">ESTACA RAIZ, DIÂMETRO DE 40 CM, COMPRIMENTO DE 11 A 20 M, COM PRESENÇA DE ROCHA. AF_05/2017</t>
  </si>
  <si>
    <t xml:space="preserve">96179</t>
  </si>
  <si>
    <t xml:space="preserve">ESTACA RAIZ, DIÂMETRO DE 45 CM, COMPRIMENTO DE 11 A 20 M, COM PRESENÇA DE ROCHA. AF_05/2017</t>
  </si>
  <si>
    <t xml:space="preserve">96180</t>
  </si>
  <si>
    <t xml:space="preserve">ESTACA RAIZ, DIÂMETRO DE 20 CM, COMPRIMENTO DE 21 A 30 M, COM PRESENÇA DE ROCHA. AF_05/2017</t>
  </si>
  <si>
    <t xml:space="preserve">96181</t>
  </si>
  <si>
    <t xml:space="preserve">ESTACA RAIZ, DIÂMETRO DE 31 CM, COMPRIMENTO DE 21 A 30 M, COM PRESENÇA DE ROCHA. AF_05/2017</t>
  </si>
  <si>
    <t xml:space="preserve">96182</t>
  </si>
  <si>
    <t xml:space="preserve">ESTACA RAIZ, DIÂMETRO DE 40 CM, COMPRIMENTO DE 21 A 30 M, COM PRESENÇA DE ROCHA. AF_05/2017</t>
  </si>
  <si>
    <t xml:space="preserve">96183</t>
  </si>
  <si>
    <t xml:space="preserve">ESTACA RAIZ, DIÂMETRO DE 45 CM, COMPRIMENTO DE 21 A 30 M, COM PRESENÇA DE ROCHA. AF_05/2017</t>
  </si>
  <si>
    <t xml:space="preserve">98228</t>
  </si>
  <si>
    <t xml:space="preserve">98229</t>
  </si>
  <si>
    <t xml:space="preserve">ESTACA BROCA DE CONCRETO, DIÃMETRO DE 25 CM, PROFUNDIDADE DE ATÉ 3 M, ESCAVAÇÃO MANUAL COM TRADO CONCHA, NÃO ARMADA. AF_03/2018</t>
  </si>
  <si>
    <t xml:space="preserve">98230</t>
  </si>
  <si>
    <t xml:space="preserve">ESTACA BROCA DE CONCRETO, DIÂMETRO DE 30 CM, PROFUNDIDADE DE ATÉ 3 M, ESCAVAÇÃO MANUAL COM TRADO CONCHA, NÃO ARMADA. AF_03/2018</t>
  </si>
  <si>
    <t xml:space="preserve">83534</t>
  </si>
  <si>
    <t xml:space="preserve">LASTRO DE CONCRETO, PREPARO MECÂNICO, INCLUSOS ADITIVO IMPERMEABILIZANTE, LANÇAMENTO E ADENSAMENTO</t>
  </si>
  <si>
    <t xml:space="preserve">95240</t>
  </si>
  <si>
    <t xml:space="preserve">LASTRO DE CONCRETO MAGRO, APLICADO EM PISOS OU RADIERS, ESPESSURA DE 3 CM. AF_07/2016</t>
  </si>
  <si>
    <t xml:space="preserve">95241</t>
  </si>
  <si>
    <t xml:space="preserve">LASTRO DE CONCRETO MAGRO, APLICADO EM PISOS OU RADIERS, ESPESSURA DE 5 CM. AF_07/2016</t>
  </si>
  <si>
    <t xml:space="preserve">96616</t>
  </si>
  <si>
    <t xml:space="preserve">LASTRO DE CONCRETO MAGRO, APLICADO EM BLOCOS DE COROAMENTO OU SAPATAS. AF_08/2017</t>
  </si>
  <si>
    <t xml:space="preserve">96617</t>
  </si>
  <si>
    <t xml:space="preserve">LASTRO DE CONCRETO MAGRO, APLICADO EM BLOCOS DE COROAMENTO OU SAPATAS, ESPESSURA DE 3 CM. AF_08/2017</t>
  </si>
  <si>
    <t xml:space="preserve">96619</t>
  </si>
  <si>
    <t xml:space="preserve">LASTRO DE CONCRETO MAGRO, APLICADO EM BLOCOS DE COROAMENTO OU SAPATAS, ESPESSURA DE 5 CM. AF_08/2017</t>
  </si>
  <si>
    <t xml:space="preserve">96620</t>
  </si>
  <si>
    <t xml:space="preserve">LASTRO DE CONCRETO MAGRO, APLICADO EM PISOS OU RADIERS. AF_08/2017</t>
  </si>
  <si>
    <t xml:space="preserve">96621</t>
  </si>
  <si>
    <t xml:space="preserve">LASTRO COM MATERIAL GRANULAR, APLICAÇÃO EM BLOCOS DE COROAMENTO, ESPESSURA DE *5 CM*. AF_08/2017</t>
  </si>
  <si>
    <t xml:space="preserve">96622</t>
  </si>
  <si>
    <t xml:space="preserve">LASTRO COM MATERIAL GRANULAR, APLICAÇÃO EM PISOS OU RADIERS, ESPESSURA DE *5 CM*. AF_08/2017</t>
  </si>
  <si>
    <t xml:space="preserve">96623</t>
  </si>
  <si>
    <t xml:space="preserve">LASTRO COM MATERIAL GRANULAR, APLICADO EM BLOCOS DE COROAMENTO, ESPESSURA DE *10 CM*. AF_08/2017</t>
  </si>
  <si>
    <t xml:space="preserve">96624</t>
  </si>
  <si>
    <t xml:space="preserve">LASTRO COM MATERIAL GRANULAR, APLICADO EM PISOS OU RADIERS, ESPESSURA DE *10 CM*. AF_08/2017</t>
  </si>
  <si>
    <t xml:space="preserve">97082</t>
  </si>
  <si>
    <t xml:space="preserve">ESCAVAÇÃO MANUAL DE VIGA DE BORDA PARA RADIER. AF_09/2017</t>
  </si>
  <si>
    <t xml:space="preserve">97083</t>
  </si>
  <si>
    <t xml:space="preserve">COMPACTAÇÃO MECÂNICA DE SOLO PARA EXECUÇÃO DE RADIER, COM COMPACTADOR DE SOLOS A PERCUSSÃO. AF_09/2017</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</si>
  <si>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</si>
  <si>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</si>
  <si>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</si>
  <si>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</si>
  <si>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97094</t>
  </si>
  <si>
    <t xml:space="preserve">CONCRETAGEM DE RADIER, PISO OU LAJE SOBRE SOLO, FCK 30 MPA, PARA ESPESSURA DE 10 CM - LANÇAMENTO, ADENSAMENTO E ACABAMENTO. AF_09/2017</t>
  </si>
  <si>
    <t xml:space="preserve">97095</t>
  </si>
  <si>
    <t xml:space="preserve">CONCRETAGEM DE RADIER, PISO OU LAJE SOBRE SOLO, FCK 30 MPA, PARA ESPESSURA DE 15 CM - LANÇAMENTO, ADENSAMENTO E ACABAMENTO. AF_09/2017</t>
  </si>
  <si>
    <t xml:space="preserve">97096</t>
  </si>
  <si>
    <t xml:space="preserve">CONCRETAGEM DE RADIER, PISO OU LAJE SOBRE SOLO, FCK 30 MPA, PARA ESPESSURA DE 20 CM - LANÇAMENTO, ADENSAMENTO E ACABAMENTO. AF_09/2017</t>
  </si>
  <si>
    <t xml:space="preserve">90996</t>
  </si>
  <si>
    <t xml:space="preserve">FORMAS MANUSEÁVEIS PARA PAREDES DE CONCRETO MOLDADAS IN LOCO, DE EDIFICAÇÕES DE MULTIPLOS PAVIMENTO, EM PLATIBANDA. AF_06/2015</t>
  </si>
  <si>
    <t xml:space="preserve">90997</t>
  </si>
  <si>
    <t xml:space="preserve">FORMAS MANUSEÁVEIS PARA PAREDES DE CONCRETO MOLDADAS IN LOCO, DE EDIFICAÇÕES DE MULTIPLOS PAVIMENTOS, EM FACES INTERNAS DE PAREDES. AF_06/2015</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</si>
  <si>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</si>
  <si>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</si>
  <si>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</si>
  <si>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</si>
  <si>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91002</t>
  </si>
  <si>
    <t xml:space="preserve">FORMAS MANUSEÁVEIS PARA PAREDES DE CONCRETO MOLDADAS IN LOCO, DE EDIFICAÇÕES DE MULTIPLOS PAVIMENTOS, EM PANOS DE FACHADA SEM VÃOS. AF_06/2015</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</si>
  <si>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</si>
  <si>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</si>
  <si>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</si>
  <si>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</si>
  <si>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91005</t>
  </si>
  <si>
    <t xml:space="preserve">FORMAS MANUSEÁVEIS PARA PAREDES DE CONCRETO MOLDADAS IN LOCO, DE EDIFICAÇÕES DE PAVIMENTO ÚNICO, EM LAJES. AF_06/2015</t>
  </si>
  <si>
    <t xml:space="preserve">91006</t>
  </si>
  <si>
    <t xml:space="preserve">FORMAS MANUSEÁVEIS PARA PAREDES DE CONCRETO MOLDADAS IN LOCO, DE EDIFICAÇÕES DE PAVIMENTO ÚNICO, EM PANOS DE FACHADA COM VÃOS. AF_06/2015</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</si>
  <si>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</si>
  <si>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</si>
  <si>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</si>
  <si>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</si>
  <si>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92263</t>
  </si>
  <si>
    <t xml:space="preserve">FABRICAÇÃO DE FÔRMA PARA PILARES E ESTRUTURAS SIMILARES, EM CHAPA DE MADEIRA COMPENSADA RESINADA, E = 17 MM. AF_12/2015</t>
  </si>
  <si>
    <t xml:space="preserve">92264</t>
  </si>
  <si>
    <t xml:space="preserve">FABRICAÇÃO DE FÔRMA PARA PILARES E ESTRUTURAS SIMILARES, EM CHAPA DE MADEIRA COMPENSADA PLASTIFICADA, E = 18 MM. AF_12/2015</t>
  </si>
  <si>
    <t xml:space="preserve">92265</t>
  </si>
  <si>
    <t xml:space="preserve">FABRICAÇÃO DE FÔRMA PARA VIGAS, EM CHAPA DE MADEIRA COMPENSADA RESINADA, E = 17 MM. AF_12/2015</t>
  </si>
  <si>
    <t xml:space="preserve">92266</t>
  </si>
  <si>
    <t xml:space="preserve">FABRICAÇÃO DE FÔRMA PARA VIGAS, EM CHAPA DE MADEIRA COMPENSADA PLASTIFICADA, E = 18 MM. AF_12/2015</t>
  </si>
  <si>
    <t xml:space="preserve">92267</t>
  </si>
  <si>
    <t xml:space="preserve">FABRICAÇÃO DE FÔRMA PARA LAJES, EM CHAPA DE MADEIRA COMPENSADA RESINADA, E = 17 MM. AF_12/2015</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</si>
  <si>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</si>
  <si>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</si>
  <si>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</si>
  <si>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</si>
  <si>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92270</t>
  </si>
  <si>
    <t xml:space="preserve">FABRICAÇÃO DE FÔRMA PARA VIGAS, COM MADEIRA SERRADA, E = 25 MM. AF_12/2015</t>
  </si>
  <si>
    <t xml:space="preserve">92271</t>
  </si>
  <si>
    <t xml:space="preserve">FABRICAÇÃO DE FÔRMA PARA LAJES, EM MADEIRA SERRADA, E=25 MM. AF_12/2015</t>
  </si>
  <si>
    <t xml:space="preserve">92272</t>
  </si>
  <si>
    <t xml:space="preserve">FABRICAÇÃO DE ESCORAS DE VIGA DO TIPO GARFO, EM MADEIRA. AF_12/2015</t>
  </si>
  <si>
    <t xml:space="preserve">92273</t>
  </si>
  <si>
    <t xml:space="preserve">FABRICAÇÃO DE ESCORAS DO TIPO PONTALETE, EM MADEIRA. AF_12/2015</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</si>
  <si>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</si>
  <si>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</si>
  <si>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92409</t>
  </si>
  <si>
    <t xml:space="preserve">MONTAGEM E DESMONTAGEM DE FÔRMA DE PILARES RETANGULARES E ESTRUTURAS SIMILARES COM ÁREA MÉDIA DAS SEÇÕES MAIOR QUE 0,25 M², PÉ-DIREITO SIMPLES, EM MADEIRA SERRADA, 1 UTILIZAÇÃO. AF_12/2015</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</si>
  <si>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</si>
  <si>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</si>
  <si>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92411</t>
  </si>
  <si>
    <t xml:space="preserve">MONTAGEM E DESMONTAGEM DE FÔRMA DE PILARES RETANGULARES E ESTRUTURAS SIMILARES COM ÁREA MÉDIA DAS SEÇÕES MAIOR QUE 0,25 M², PÉ-DIREITO SIMPLES, EM MADEIRA SERRADA, 2 UTILIZAÇÕES. AF_12/2015</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</si>
  <si>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</si>
  <si>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</si>
  <si>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92413</t>
  </si>
  <si>
    <t xml:space="preserve">MONTAGEM E DESMONTAGEM DE FÔRMA DE PILARES RETANGULARES E ESTRUTURAS SIMILARES COM ÁREA MÉDIA DAS SEÇÕES MAIOR QUE 0,25 M², PÉ-DIREITO SIMPLES, EM MADEIRA SERRADA, 4 UTILIZAÇÕES. AF_12/2015</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</si>
  <si>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</si>
  <si>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</si>
  <si>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</si>
  <si>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</si>
  <si>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</si>
  <si>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</si>
  <si>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</si>
  <si>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</si>
  <si>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</si>
  <si>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</si>
  <si>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</si>
  <si>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</si>
  <si>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</si>
  <si>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</si>
  <si>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</si>
  <si>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</si>
  <si>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</si>
  <si>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</si>
  <si>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</si>
  <si>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</si>
  <si>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</si>
  <si>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</si>
  <si>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</si>
  <si>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</si>
  <si>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</si>
  <si>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</si>
  <si>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</si>
  <si>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</si>
  <si>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</si>
  <si>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</si>
  <si>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</si>
  <si>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</si>
  <si>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</si>
  <si>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</si>
  <si>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</si>
  <si>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</si>
  <si>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</si>
  <si>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</si>
  <si>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</si>
  <si>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</si>
  <si>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</si>
  <si>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</si>
  <si>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</si>
  <si>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</si>
  <si>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</si>
  <si>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</si>
  <si>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</si>
  <si>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</si>
  <si>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</si>
  <si>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</si>
  <si>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</si>
  <si>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</si>
  <si>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</si>
  <si>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</si>
  <si>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</si>
  <si>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</si>
  <si>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</si>
  <si>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</si>
  <si>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</si>
  <si>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</si>
  <si>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</si>
  <si>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</si>
  <si>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</si>
  <si>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</si>
  <si>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92446</t>
  </si>
  <si>
    <t xml:space="preserve">MONTAGEM E DESMONTAGEM DE FÔRMA DE VIGA, ESCORAMENTO COM PONTALETE DE MADEIRA, PÉ-DIREITO SIMPLES, EM MADEIRA SERRADA, 1 UTILIZAÇÃO. AF_12/2015</t>
  </si>
  <si>
    <t xml:space="preserve">92447</t>
  </si>
  <si>
    <t xml:space="preserve">MONTAGEM E DESMONTAGEM DE FÔRMA DE VIGA, ESCORAMENTO COM PONTALETE DE MADEIRA, PÉ-DIREITO SIMPLES, EM MADEIRA SERRADA, 2 UTILIZAÇÕES. AF_12/2015</t>
  </si>
  <si>
    <t xml:space="preserve">92448</t>
  </si>
  <si>
    <t xml:space="preserve">MONTAGEM E DESMONTAGEM DE FÔRMA DE VIGA, ESCORAMENTO COM PONTALETE DE MADEIRA, PÉ-DIREITO SIMPLES, EM MADEIRA SERRADA, 4 UTILIZAÇÕES. AF_12/2015</t>
  </si>
  <si>
    <t xml:space="preserve">92449</t>
  </si>
  <si>
    <t xml:space="preserve">MONTAGEM E DESMONTAGEM DE FÔRMA DE VIGA, ESCORAMENTO COM GARFO DE MADEIRA, PÉ-DIREITO DUPLO, EM CHAPA DE MADEIRA RESINADA, 2 UTILIZAÇÕES. AF_12/2015</t>
  </si>
  <si>
    <t xml:space="preserve">92450</t>
  </si>
  <si>
    <t xml:space="preserve">MONTAGEM E DESMONTAGEM DE FÔRMA DE VIGA, ESCORAMENTO METÁLICO, PÉ-DIREITO DUPLO, EM CHAPA DE MADEIRA RESINADA, 2 UTILIZAÇÕES. AF_12/2015</t>
  </si>
  <si>
    <t xml:space="preserve">92451</t>
  </si>
  <si>
    <t xml:space="preserve">MONTAGEM E DESMONTAGEM DE FÔRMA DE VIGA, ESCORAMENTO COM GARFO DE MADEIRA, PÉ-DIREITO SIMPLES, EM CHAPA DE MADEIRA RESINADA, 2 UTILIZAÇÕES. AF_12/2015</t>
  </si>
  <si>
    <t xml:space="preserve">92452</t>
  </si>
  <si>
    <t xml:space="preserve">MONTAGEM E DESMONTAGEM DE FÔRMA DE VIGA, ESCORAMENTO METÁLICO, PÉ-DIREITO SIMPLES, EM CHAPA DE MADEIRA RESINADA, 2 UTILIZAÇÕES. AF_12/2015</t>
  </si>
  <si>
    <t xml:space="preserve">92453</t>
  </si>
  <si>
    <t xml:space="preserve">MONTAGEM E DESMONTAGEM DE FÔRMA DE VIGA, ESCORAMENTO COM GARFO DE MADEIRA, PÉ-DIREITO DUPLO, EM CHAPA DE MADEIRA RESINADA, 4 UTILIZAÇÕES. AF_12/2015</t>
  </si>
  <si>
    <t xml:space="preserve">92454</t>
  </si>
  <si>
    <t xml:space="preserve">MONTAGEM E DESMONTAGEM DE FÔRMA DE VIGA, ESCORAMENTO METÁLICO, PÉ-DIREITO DUPLO, EM CHAPA DE MADEIRA RESINADA, 4 UTILIZAÇÕES. AF_12/2015</t>
  </si>
  <si>
    <t xml:space="preserve">92455</t>
  </si>
  <si>
    <t xml:space="preserve">MONTAGEM E DESMONTAGEM DE FÔRMA DE VIGA, ESCORAMENTO COM GARFO DE MADEIRA, PÉ-DIREITO SIMPLES, EM CHAPA DE MADEIRA RESINADA, 4 UTILIZAÇÕES. AF_12/2015</t>
  </si>
  <si>
    <t xml:space="preserve">92456</t>
  </si>
  <si>
    <t xml:space="preserve">MONTAGEM E DESMONTAGEM DE FÔRMA DE VIGA, ESCORAMENTO METÁLICO, PÉ-DIREITO SIMPLES, EM CHAPA DE MADEIRA RESINADA, 4 UTILIZAÇÕES. AF_12/2015</t>
  </si>
  <si>
    <t xml:space="preserve">92457</t>
  </si>
  <si>
    <t xml:space="preserve">MONTAGEM E DESMONTAGEM DE FÔRMA DE VIGA, ESCORAMENTO COM GARFO DE MADEIRA, PÉ-DIREITO DUPLO, EM CHAPA DE MADEIRA RESINADA, 6 UTILIZAÇÕES. AF_12/2015</t>
  </si>
  <si>
    <t xml:space="preserve">92458</t>
  </si>
  <si>
    <t xml:space="preserve">MONTAGEM E DESMONTAGEM DE FÔRMA DE VIGA, ESCORAMENTO METÁLICO, PÉ-DIREITO DUPLO, EM CHAPA DE MADEIRA RESINADA, 6 UTILIZAÇÕES. AF_12/2015</t>
  </si>
  <si>
    <t xml:space="preserve">92459</t>
  </si>
  <si>
    <t xml:space="preserve">MONTAGEM E DESMONTAGEM DE FÔRMA DE VIGA, ESCORAMENTO COM GARFO DE MADEIRA, PÉ-DIREITO SIMPLES, EM CHAPA DE MADEIRA RESINADA, 6 UTILIZAÇÕES. AF_12/2015</t>
  </si>
  <si>
    <t xml:space="preserve">92460</t>
  </si>
  <si>
    <t xml:space="preserve">MONTAGEM E DESMONTAGEM DE FÔRMA DE VIGA, ESCORAMENTO METÁLICO, PÉ-DIREITO SIMPLES, EM CHAPA DE MADEIRA RESINADA, 6 UTILIZAÇÕES. AF_12/2015</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</si>
  <si>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</si>
  <si>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</si>
  <si>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</si>
  <si>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</si>
  <si>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92463</t>
  </si>
  <si>
    <t xml:space="preserve">MONTAGEM E DESMONTAGEM DE FÔRMA DE VIGA, ESCORAMENTO COM GARFO DE MADEIRA, PÉ-DIREITO SIMPLES, EM CHAPA DE MADEIRA RESINADA, 8 UTILIZAÇÕES. AF_12/2015</t>
  </si>
  <si>
    <t xml:space="preserve">92464</t>
  </si>
  <si>
    <t xml:space="preserve">MONTAGEM E DESMONTAGEM DE FÔRMA DE VIGA, ESCORAMENTO METÁLICO, PÉ-DIREITO SIMPLES, EM CHAPA DE MADEIRA RESINADA, 8 UTILIZAÇÕES. AF_12/2015</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</si>
  <si>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</si>
  <si>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</si>
  <si>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</si>
  <si>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</si>
  <si>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92467</t>
  </si>
  <si>
    <t xml:space="preserve">MONTAGEM E DESMONTAGEM DE FÔRMA DE VIGA, ESCORAMENTO COM GARFO DE MADEIRA, PÉ-DIREITO SIMPLES, EM CHAPA DE MADEIRA PLASTIFICADA, 10 UTILIZAÇÕES. AF_12/2015</t>
  </si>
  <si>
    <t xml:space="preserve">92468</t>
  </si>
  <si>
    <t xml:space="preserve">MONTAGEM E DESMONTAGEM DE FÔRMA DE VIGA, ESCORAMENTO METÁLICO, PÉ-DIREITO SIMPLES, EM CHAPA DE MADEIRA PLASTIFICADA, 10 UTILIZAÇÕES. AF_12/2015</t>
  </si>
  <si>
    <t xml:space="preserve">92469</t>
  </si>
  <si>
    <t xml:space="preserve">MONTAGEM E DESMONTAGEM DE FÔRMA DE VIGA, ESCORAMENTO COM GARFO DE MADEIRA, PÉ-DIREITO DUPLO, EM CHAPA DE MADEIRA PLASTIFICADA, 12 UTILIZAÇÕES. AF_12/2015</t>
  </si>
  <si>
    <t xml:space="preserve">92470</t>
  </si>
  <si>
    <t xml:space="preserve">MONTAGEM E DESMONTAGEM DE FÔRMA DE VIGA, ESCORAMENTO METÁLICO, PÉ-DIREITO DUPLO, EM CHAPA DE MADEIRA PLASTIFICADA, 12 UTILIZAÇÕES. AF_12/2015</t>
  </si>
  <si>
    <t xml:space="preserve">92471</t>
  </si>
  <si>
    <t xml:space="preserve">MONTAGEM E DESMONTAGEM DE FÔRMA DE VIGA, ESCORAMENTO COM GARFO DE MADEIRA, PÉ-DIREITO SIMPLES, EM CHAPA DE MADEIRA PLASTIFICADA, 12 UTILIZAÇÕES. AF_12/2015</t>
  </si>
  <si>
    <t xml:space="preserve">92472</t>
  </si>
  <si>
    <t xml:space="preserve">MONTAGEM E DESMONTAGEM DE FÔRMA DE VIGA, ESCORAMENTO METÁLICO, PÉ-DIREITO SIMPLES, EM CHAPA DE MADEIRA PLASTIFICADA, 12 UTILIZAÇÕES. AF_12/2015</t>
  </si>
  <si>
    <t xml:space="preserve">92473</t>
  </si>
  <si>
    <t xml:space="preserve">MONTAGEM E DESMONTAGEM DE FÔRMA DE VIGA, ESCORAMENTO COM GARFO DE MADEIRA, PÉ-DIREITO DUPLO, EM CHAPA DE MADEIRA PLASTIFICADA, 14 UTILIZAÇÕES. AF_12/2015</t>
  </si>
  <si>
    <t xml:space="preserve">92474</t>
  </si>
  <si>
    <t xml:space="preserve">MONTAGEM E DESMONTAGEM DE FÔRMA DE VIGA, ESCORAMENTO METÁLICO, PÉ-DIREITO DUPLO, EM CHAPA DE MADEIRA PLASTIFICADA, 14 UTILIZAÇÕES. AF_12/2015</t>
  </si>
  <si>
    <t xml:space="preserve">92475</t>
  </si>
  <si>
    <t xml:space="preserve">MONTAGEM E DESMONTAGEM DE FÔRMA DE VIGA, ESCORAMENTO COM GARFO DE MADEIRA, PÉ-DIREITO SIMPLES, EM CHAPA DE MADEIRA PLASTIFICADA, 14 UTILIZAÇÕES. AF_12/2015</t>
  </si>
  <si>
    <t xml:space="preserve">92476</t>
  </si>
  <si>
    <t xml:space="preserve">MONTAGEM E DESMONTAGEM DE FÔRMA DE VIGA, ESCORAMENTO METÁLICO, PÉ-DIREITO SIMPLES, EM CHAPA DE MADEIRA PLASTIFICADA, 14 UTILIZAÇÕES. AF_12/2015</t>
  </si>
  <si>
    <t xml:space="preserve">92477</t>
  </si>
  <si>
    <t xml:space="preserve">MONTAGEM E DESMONTAGEM DE FÔRMA DE VIGA, ESCORAMENTO COM GARFO DE MADEIRA, PÉ-DIREITO DUPLO, EM CHAPA DE MADEIRA PLASTIFICADA, 18 UTILIZAÇÕES. AF_12/2015</t>
  </si>
  <si>
    <t xml:space="preserve">92478</t>
  </si>
  <si>
    <t xml:space="preserve">MONTAGEM E DESMONTAGEM DE FÔRMA DE VIGA, ESCORAMENTO METÁLICO, PÉ-DIREITO DUPLO, EM CHAPA DE MADEIRA PLASTIFICADA, 18 UTILIZAÇÕES. AF_12/2015</t>
  </si>
  <si>
    <t xml:space="preserve">92479</t>
  </si>
  <si>
    <t xml:space="preserve">MONTAGEM E DESMONTAGEM DE FÔRMA DE VIGA, ESCORAMENTO COM GARFO DE MADEIRA, PÉ-DIREITO SIMPLES, EM CHAPA DE MADEIRA PLASTIFICADA, 18 UTILIZAÇÕES. AF_12/2015</t>
  </si>
  <si>
    <t xml:space="preserve">92480</t>
  </si>
  <si>
    <t xml:space="preserve">MONTAGEM E DESMONTAGEM DE FÔRMA DE VIGA, ESCORAMENTO METÁLICO, PÉ-DIREITO SIMPLES, EM CHAPA DE MADEIRA PLASTIFICADA, 18 UTILIZAÇÕES. AF_12/2015</t>
  </si>
  <si>
    <t xml:space="preserve">92481</t>
  </si>
  <si>
    <t xml:space="preserve">MONTAGEM E DESMONTAGEM DE FÔRMA DE LAJE MACIÇA COM ÁREA MÉDIA MENOR OU IGUAL A 20 M², PÉ-DIREITO SIMPLES, EM MADEIRA SERRADA, 1 UTILIZAÇÃO. AF_12/2015</t>
  </si>
  <si>
    <t xml:space="preserve">92482</t>
  </si>
  <si>
    <t xml:space="preserve">MONTAGEM E DESMONTAGEM DE FÔRMA DE LAJE MACIÇA COM ÁREA MÉDIA MAIOR QUE 20 M², PÉ-DIREITO SIMPLES, EM MADEIRA SERRADA, 1 UTILIZAÇÃO. AF_12/2015</t>
  </si>
  <si>
    <t xml:space="preserve">92483</t>
  </si>
  <si>
    <t xml:space="preserve">MONTAGEM E DESMONTAGEM DE FÔRMA DE LAJE MACIÇA COM ÁREA MÉDIA MENOR OU IGUAL A 20 M², PÉ-DIREITO SIMPLES, EM MADEIRA SERRADA, 2 UTILIZAÇÕES. AF_12/2015</t>
  </si>
  <si>
    <t xml:space="preserve">92484</t>
  </si>
  <si>
    <t xml:space="preserve">MONTAGEM E DESMONTAGEM DE FÔRMA DE LAJE MACIÇA COM ÁREA MÉDIA MAIOR QUE 20 M², PÉ-DIREITO SIMPLES, EM MADEIRA SERRADA, 2 UTILIZAÇÕES. AF_12/2015</t>
  </si>
  <si>
    <t xml:space="preserve">92485</t>
  </si>
  <si>
    <t xml:space="preserve">MONTAGEM E DESMONTAGEM DE FÔRMA DE LAJE MACIÇA COM ÁREA MÉDIA MENOR OU IGUAL A 20 M², PÉ-DIREITO SIMPLES, EM MADEIRA SERRADA, 4 UTILIZAÇÕES. AF_12/2015</t>
  </si>
  <si>
    <t xml:space="preserve">92486</t>
  </si>
  <si>
    <t xml:space="preserve">MONTAGEM E DESMONTAGEM DE FÔRMA DE LAJE MACIÇA COM ÁREA MÉDIA MAIOR QUE 20 M², PÉ-DIREITO SIMPLES, EM MADEIRA SERRADA, 4 UTILIZAÇÕES. AF_12/2015</t>
  </si>
  <si>
    <t xml:space="preserve">92487</t>
  </si>
  <si>
    <t xml:space="preserve">MONTAGEM E DESMONTAGEM DE FÔRMA DE LAJE NERVURADA COM CUBETA E ASSOALHO COM ÁREA MÉDIA MENOR OU IGUAL A 20 M², PÉ-DIREITO DUPLO, EM CHAPA DE MADEIRA COMPENSADA RESINADA, 8 UTILIZAÇÕES. AF_12/2015</t>
  </si>
  <si>
    <t xml:space="preserve">92488</t>
  </si>
  <si>
    <t xml:space="preserve">MONTAGEM E DESMONTAGEM DE FÔRMA DE LAJE NERVURADA COM CUBETA E ASSOALHO COM ÁREA MÉDIA MAIOR QUE 20 M², PÉ-DIREITO DUPLO, EM CHAPA DE MADEIRA COMPENSADA RESINADA, 8 UTILIZAÇÕES. AF_12/2015</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</si>
  <si>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</si>
  <si>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</si>
  <si>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92490</t>
  </si>
  <si>
    <t xml:space="preserve">MONTAGEM E DESMONTAGEM DE FÔRMA DE LAJE NERVURADA COM CUBETA E ASSOALHO COM ÁREA MÉDIA MAIOR QUE 20 M², PÉ-DIREITO SIMPLES, EM CHAPA DE MADEIRA COMPENSADA RESINADA, 8 UTILIZAÇÕES. AF_12/2015</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</si>
  <si>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</si>
  <si>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</si>
  <si>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92492</t>
  </si>
  <si>
    <t xml:space="preserve">MONTAGEM E DESMONTAGEM DE FÔRMA DE LAJE NERVURADA COM CUBETA E ASSOALHO COM ÁREA MÉDIA MAIOR QUE 20 M², PÉ-DIREITO DUPLO, EM CHAPA DE MADEIRA COMPENSADA RESINADA, 10 UTILIZAÇÕES. AF_12/2015</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</si>
  <si>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</si>
  <si>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</si>
  <si>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92494</t>
  </si>
  <si>
    <t xml:space="preserve">MONTAGEM E DESMONTAGEM DE FÔRMA DE LAJE NERVURADA COM CUBETA E ASSOALHO COM ÁREA MÉDIA MAIOR QUE 20 M², PÉ-DIREITO SIMPLES, EM CHAPA DE MADEIRA COMPENSADA RESINADA, 10 UTILIZAÇÕES. AF_12/2015</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</si>
  <si>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</si>
  <si>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</si>
  <si>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92496</t>
  </si>
  <si>
    <t xml:space="preserve">MONTAGEM E DESMONTAGEM DE FÔRMA DE LAJE NERVURADA COM CUBETA E ASSOALHO COM ÁREA MÉDIA MAIOR QUE 20 M², PÉ-DIREITO DUPLO, EM CHAPA DE MADEIRA COMPENSADA RESINADA, 12 UTILIZAÇÕES. AF_12/2015</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</si>
  <si>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</si>
  <si>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</si>
  <si>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92498</t>
  </si>
  <si>
    <t xml:space="preserve">MONTAGEM E DESMONTAGEM DE FÔRMA DE LAJE NERVURADA COM CUBETA E ASSOALHO COM ÁREA MÉDIA MAIOR QUE 20 M², PÉ-DIREITO SIMPLES, EM CHAPA DE MADEIRA COMPENSADA RESINADA, 12 UTILIZAÇÕES. AF_12/2015</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</si>
  <si>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</si>
  <si>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</si>
  <si>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92500</t>
  </si>
  <si>
    <t xml:space="preserve">MONTAGEM E DESMONTAGEM DE FÔRMA DE LAJE NERVURADA COM CUBETA E ASSOALHO COM ÁREA MÉDIA MAIOR QUE 20 M², PÉ-DIREITO DUPLO, EM CHAPA DE MADEIRA COMPENSADA RESINADA, 14 UTILIZAÇÕES. AF_12/2015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</si>
  <si>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</si>
  <si>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</si>
  <si>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92502</t>
  </si>
  <si>
    <t xml:space="preserve">MONTAGEM E DESMONTAGEM DE FÔRMA DE LAJE NERVURADA COM CUBETA E ASSOALHO COM ÁREA MÉDIA MAIOR QUE 20 M², PÉ-DIREITO SIMPLES, EM CHAPA DE MADEIRA COMPENSADA RESINADA, 14 UTILIZAÇÕES. AF_12/2015</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</si>
  <si>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</si>
  <si>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</si>
  <si>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92504</t>
  </si>
  <si>
    <t xml:space="preserve">MONTAGEM E DESMONTAGEM DE FÔRMA DE LAJE NERVURADA COM CUBETA E ASSOALHO COM ÁREA MÉDIA MAIOR QUE 20 M², PÉ-DIREITO DUPLO, EM CHAPA DE MADEIRA COMPENSADA RESINADA, 18 UTILIZAÇÕES. AF_12/2015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</si>
  <si>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</si>
  <si>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</si>
  <si>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92506</t>
  </si>
  <si>
    <t xml:space="preserve">MONTAGEM E DESMONTAGEM DE FÔRMA DE LAJE NERVURADA COM CUBETA E ASSOALHO COM ÁREA MÉDIA MAIOR QUE 20 M², PÉ-DIREITO SIMPLES, EM CHAPA DE MADEIRA COMPENSADA RESINADA, 18 UTILIZAÇÕES. AF_12/2015</t>
  </si>
  <si>
    <t xml:space="preserve">92507</t>
  </si>
  <si>
    <t xml:space="preserve">MONTAGEM E DESMONTAGEM DE FÔRMA DE LAJE MACIÇA COM ÁREA MÉDIA MENOR OU IGUAL A 20 M², PÉ-DIREITO DUPLO, EM CHAPA DE MADEIRA COMPENSADA RESINADA, 2 UTILIZAÇÕES. AF_12/2015</t>
  </si>
  <si>
    <t xml:space="preserve">92508</t>
  </si>
  <si>
    <t xml:space="preserve">MONTAGEM E DESMONTAGEM DE FÔRMA DE LAJE MACIÇA COM ÁREA MÉDIA MAIOR QUE 20 M², PÉ-DIREITO DUPLO, EM CHAPA DE MADEIRA COMPENSADA RESINADA, 2 UTILIZAÇÕES. AF_12/2015</t>
  </si>
  <si>
    <t xml:space="preserve">92509</t>
  </si>
  <si>
    <t xml:space="preserve">MONTAGEM E DESMONTAGEM DE FÔRMA DE LAJE MACIÇA COM ÁREA MÉDIA MENOR OU IGUAL A 20 M², PÉ-DIREITO SIMPLES, EM CHAPA DE MADEIRA COMPENSADA RESINADA, 2 UTILIZAÇÕES. AF_12/2015</t>
  </si>
  <si>
    <t xml:space="preserve">92510</t>
  </si>
  <si>
    <t xml:space="preserve">MONTAGEM E DESMONTAGEM DE FÔRMA DE LAJE MACIÇA COM ÁREA MÉDIA MAIOR QUE 20 M², PÉ-DIREITO SIMPLES, EM CHAPA DE MADEIRA COMPENSADA RESINADA, 2 UTILIZAÇÕES. AF_12/2015</t>
  </si>
  <si>
    <t xml:space="preserve">92511</t>
  </si>
  <si>
    <t xml:space="preserve">MONTAGEM E DESMONTAGEM DE FÔRMA DE LAJE MACIÇA COM ÁREA MÉDIA MENOR OU IGUAL A 20 M², PÉ-DIREITO DUPLO, EM CHAPA DE MADEIRA COMPENSADA RESINADA, 4 UTILIZAÇÕES. AF_12/2015</t>
  </si>
  <si>
    <t xml:space="preserve">92512</t>
  </si>
  <si>
    <t xml:space="preserve">MONTAGEM E DESMONTAGEM DE FÔRMA DE LAJE MACIÇA COM ÁREA MÉDIA MAIOR QUE 20 M², PÉ-DIREITO DUPLO, EM CHAPA DE MADEIRA COMPENSADA RESINADA, 4 UTILIZAÇÕES. AF_12/2015</t>
  </si>
  <si>
    <t xml:space="preserve">92513</t>
  </si>
  <si>
    <t xml:space="preserve">MONTAGEM E DESMONTAGEM DE FÔRMA DE LAJE MACIÇA COM ÁREA MÉDIA MENOR OU IGUAL A 20 M², PÉ-DIREITO SIMPLES, EM CHAPA DE MADEIRA COMPENSADA RESINADA, 4 UTILIZAÇÕES. AF_12/2015</t>
  </si>
  <si>
    <t xml:space="preserve">92514</t>
  </si>
  <si>
    <t xml:space="preserve">MONTAGEM E DESMONTAGEM DE FÔRMA DE LAJE MACIÇA COM ÁREA MÉDIA MAIOR QUE 20 M², PÉ-DIREITO SIMPLES, EM CHAPA DE MADEIRA COMPENSADA RESINADA, 4 UTILIZAÇÕES. AF_12/2015</t>
  </si>
  <si>
    <t xml:space="preserve">92515</t>
  </si>
  <si>
    <t xml:space="preserve">MONTAGEM E DESMONTAGEM DE FÔRMA DE LAJE MACIÇA COM ÁREA MÉDIA MAIOR QUE 20 M², PÉ-DIREITO DUPLO, EM CHAPA DE MADEIRA COMPENSADA RESINADA, 6 UTILIZAÇÕES. AF_12/2015</t>
  </si>
  <si>
    <t xml:space="preserve">92516</t>
  </si>
  <si>
    <t xml:space="preserve">MONTAGEM E DESMONTAGEM DE FÔRMA DE LAJE MACIÇA COM ÁREA MÉDIA MENOR OU IGUAL A 20 M², PÉ-DIREITO DUPLO, EM CHAPA DE MADEIRA COMPENSADA RESINADA, 6 UTILIZAÇÕES. AF_12/2015</t>
  </si>
  <si>
    <t xml:space="preserve">92517</t>
  </si>
  <si>
    <t xml:space="preserve">MONTAGEM E DESMONTAGEM DE FÔRMA DE LAJE MACIÇA COM ÁREA MÉDIA MENOR OU IGUAL A 20 M², PÉ-DIREITO SIMPLES, EM CHAPA DE MADEIRA COMPENSADA RESINADA, 6 UTILIZAÇÕES. AF_12/2015</t>
  </si>
  <si>
    <t xml:space="preserve">92518</t>
  </si>
  <si>
    <t xml:space="preserve">MONTAGEM E DESMONTAGEM DE FÔRMA DE LAJE MACIÇA COM ÁREA MÉDIA MAIOR QUE 20 M², PÉ-DIREITO SIMPLES, EM CHAPA DE MADEIRA COMPENSADA RESINADA, 6 UTILIZAÇÕES. AF_12/2015</t>
  </si>
  <si>
    <t xml:space="preserve">92519</t>
  </si>
  <si>
    <t xml:space="preserve">MONTAGEM E DESMONTAGEM DE FÔRMA DE LAJE MACIÇA COM ÁREA MÉDIA MENOR OU IGUAL A 20 M², PÉ-DIREITO DUPLO, EM CHAPA DE MADEIRA COMPENSADA RESINADA, 8 UTILIZAÇÕES. AF_12/2015</t>
  </si>
  <si>
    <t xml:space="preserve">92520</t>
  </si>
  <si>
    <t xml:space="preserve">MONTAGEM E DESMONTAGEM DE FÔRMA DE LAJE MACIÇA COM ÁREA MÉDIA MAIOR QUE 20 M², PÉ-DIREITO DUPLO, EM CHAPA DE MADEIRA COMPENSADA RESINADA, 8 UTILIZAÇÕES. AF_12/2015</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</si>
  <si>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</si>
  <si>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</si>
  <si>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</si>
  <si>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</si>
  <si>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</si>
  <si>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</si>
  <si>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92524</t>
  </si>
  <si>
    <t xml:space="preserve">MONTAGEM E DESMONTAGEM DE FÔRMA DE LAJE MACIÇA COM ÁREA MÉDIA MAIOR QUE 20 M², PÉ-DIREITO DUPLO, EM CHAPA DE MADEIRA COMPENSADA PLASTIFICADA, 10 UTILIZAÇÕES. AF_12/2015</t>
  </si>
  <si>
    <t xml:space="preserve">92525</t>
  </si>
  <si>
    <t xml:space="preserve">MONTAGEM E DESMONTAGEM DE FÔRMA DE LAJE MACIÇA COM ÁREA MÉDIA MENOR OU IGUAL A 20 M², PÉ-DIREITO SIMPLES, EM CHAPA DE MADEIRA COMPENSADA PLASTIFICADA, 10 UTILIZAÇÕES. AF_12/2015</t>
  </si>
  <si>
    <t xml:space="preserve">92526</t>
  </si>
  <si>
    <t xml:space="preserve">MONTAGEM E DESMONTAGEM DE FÔRMA DE LAJE MACIÇA COM ÁREA MÉDIA MAIOR QUE 20 M², PÉ-DIREITO SIMPLES, EM CHAPA DE MADEIRA COMPENSADA PLASTIFICADA, 10 UTILIZAÇÕES. AF_12/2015</t>
  </si>
  <si>
    <t xml:space="preserve">92527</t>
  </si>
  <si>
    <t xml:space="preserve">MONTAGEM E DESMONTAGEM DE FÔRMA DE LAJE MACIÇA COM ÁREA MÉDIA MENOR OU IGUAL A 20 M², PÉ-DIREITO DUPLO, EM CHAPA DE MADEIRA COMPENSADA PLASTIFICADA, 12 UTILIZAÇÕES. AF_12/2015</t>
  </si>
  <si>
    <t xml:space="preserve">92528</t>
  </si>
  <si>
    <t xml:space="preserve">MONTAGEM E DESMONTAGEM DE FÔRMA DE LAJE MACIÇA COM ÁREA MÉDIA MAIOR QUE 20 M², PÉ-DIREITO DUPLO, EM CHAPA DE MADEIRA COMPENSADA PLASTIFICADA, 12 UTILIZAÇÕES. AF_12/2015</t>
  </si>
  <si>
    <t xml:space="preserve">92529</t>
  </si>
  <si>
    <t xml:space="preserve">MONTAGEM E DESMONTAGEM DE FÔRMA DE LAJE MACIÇA COM ÁREA MÉDIA MENOR OU IGUAL A 20 M², PÉ-DIREITO SIMPLES, EM CHAPA DE MADEIRA COMPENSADA PLASTIFICADA, 12 UTILIZAÇÕES. AF_12/2015</t>
  </si>
  <si>
    <t xml:space="preserve">92530</t>
  </si>
  <si>
    <t xml:space="preserve">MONTAGEM E DESMONTAGEM DE FÔRMA DE LAJE MACIÇA COM ÁREA MÉDIA MAIOR QUE 20 M², PÉ-DIREITO SIMPLES, EM CHAPA DE MADEIRA COMPENSADA PLASTIFICADA, 12 UTILIZAÇÕES. AF_12/2015</t>
  </si>
  <si>
    <t xml:space="preserve">92531</t>
  </si>
  <si>
    <t xml:space="preserve">MONTAGEM E DESMONTAGEM DE FÔRMA DE LAJE MACIÇA COM ÁREA MÉDIA MENOR OU IGUAL A 20 M², PÉ-DIREITO DUPLO, EM CHAPA DE MADEIRA COMPENSADA PLASTIFICADA, 14 UTILIZAÇÕES. AF_12/2015</t>
  </si>
  <si>
    <t xml:space="preserve">92532</t>
  </si>
  <si>
    <t xml:space="preserve">MONTAGEM E DESMONTAGEM DE FÔRMA DE LAJE MACIÇA COM ÁREA MÉDIA MAIOR QUE 20 M², PÉ-DIREITO DUPLO, EM CHAPA DE MADEIRA COMPENSADA PLASTIFICADA, 14 UTILIZAÇÕES. AF_12/2015</t>
  </si>
  <si>
    <t xml:space="preserve">92533</t>
  </si>
  <si>
    <t xml:space="preserve">MONTAGEM E DESMONTAGEM DE FÔRMA DE LAJE MACIÇA COM ÁREA MÉDIA MENOR OU IGUAL A 20 M², PÉ-DIREITO SIMPLES, EM CHAPA DE MADEIRA COMPENSADA PLASTIFICADA, 14 UTILIZAÇÕES. AF_12/2015</t>
  </si>
  <si>
    <t xml:space="preserve">92534</t>
  </si>
  <si>
    <t xml:space="preserve">MONTAGEM E DESMONTAGEM DE FÔRMA DE LAJE MACIÇA COM ÁREA MÉDIA MAIOR QUE 20 M², PÉ-DIREITO SIMPLES, EM CHAPA DE MADEIRA COMPENSADA PLASTIFICADA, 14 UTILIZAÇÕES. AF_12/2015</t>
  </si>
  <si>
    <t xml:space="preserve">92535</t>
  </si>
  <si>
    <t xml:space="preserve">MONTAGEM E DESMONTAGEM DE FÔRMA DE LAJE MACIÇA COM ÁREA MÉDIA MENOR OU IGUAL A 20 M², PÉ-DIREITO DUPLO, EM CHAPA DE MADEIRA COMPENSADA PLASTIFICADA, 18 UTILIZAÇÕES. AF_12/2015</t>
  </si>
  <si>
    <t xml:space="preserve">92536</t>
  </si>
  <si>
    <t xml:space="preserve">MONTAGEM E DESMONTAGEM DE FÔRMA DE LAJE MACIÇA COM ÁREA MÉDIA MAIOR QUE 20 M², PÉ-DIREITO DUPLO, EM CHAPA DE MADEIRA COMPENSADA PLASTIFICADA, 18 UTILIZAÇÕES. AF_12/2015</t>
  </si>
  <si>
    <t xml:space="preserve">92537</t>
  </si>
  <si>
    <t xml:space="preserve">MONTAGEM E DESMONTAGEM DE FÔRMA DE LAJE MACIÇA COM ÁREA MÉDIA MENOR OU IGUAL A 20 M², PÉ-DIREITO SIMPLES, EM CHAPA DE MADEIRA COMPENSADA PLASTIFICADA, 18 UTILIZAÇÕES. AF_12/2015</t>
  </si>
  <si>
    <t xml:space="preserve">92538</t>
  </si>
  <si>
    <t xml:space="preserve">MONTAGEM E DESMONTAGEM DE FÔRMA DE LAJE MACIÇA COM ÁREA MÉDIA MAIOR QUE 20 M², PÉ-DIREITO SIMPLES, EM CHAPA DE MADEIRA COMPENSADA PLASTIFICADA, 18 UTILIZAÇÕES. AF_12/2015</t>
  </si>
  <si>
    <t xml:space="preserve">95934</t>
  </si>
  <si>
    <t xml:space="preserve">FABRICAÇÃO DE FÔRMA PARA ESCADAS, COM 2 LANCES, EM CHAPA DE MADEIRA COMPENSADA PLASTIFICADA, E=18 MM. AF_01/2017</t>
  </si>
  <si>
    <t xml:space="preserve">95935</t>
  </si>
  <si>
    <t xml:space="preserve">FABRICAÇÃO DE FÔRMA PARA ESCADAS, COM 2 LANCES, EM CHAPA DE MADEIRA COMPENSADA RESINADA, E= 17 MM. AF_01/2017</t>
  </si>
  <si>
    <t xml:space="preserve">95936</t>
  </si>
  <si>
    <t xml:space="preserve">FABRICAÇÃO DE FÔRMA PARA ESCADAS, COM 2 LANCES, EM MADEIRA SERRADA, E=25 MM. AF_01/2017</t>
  </si>
  <si>
    <t xml:space="preserve">95937</t>
  </si>
  <si>
    <t xml:space="preserve">MONTAGEM E DESMONTAGEM DE FÔRMA PARA ESCADAS, COM 2 LANCES, EM MADEIRA SERRADA, 1 UTILIZAÇÃO. AF_01/2017</t>
  </si>
  <si>
    <t xml:space="preserve">95938</t>
  </si>
  <si>
    <t xml:space="preserve">MONTAGEM E DESMONTAGEM DE FÔRMA PARA ESCADAS, COM 2 LANCES, EM MADEIRA SERRADA, 2 UTILIZAÇÕES. AF_01/2017</t>
  </si>
  <si>
    <t xml:space="preserve">95939</t>
  </si>
  <si>
    <t xml:space="preserve">MONTAGEM E DESMONTAGEM DE FÔRMA PARA ESCADAS, COM 2 LANCES, EM CHAPA DE MADEIRA COMPENSADA RESINADA, 4 UTILIZAÇÕES. AF_01/2017</t>
  </si>
  <si>
    <t xml:space="preserve">95940</t>
  </si>
  <si>
    <t xml:space="preserve">MONTAGEM E DESMONTAGEM DE FÔRMA PARA ESCADAS, COM 2 LANCES, EM CHAPA DE MADEIRA COMPENSADA PLASTIFICADA, 6 UTILIZAÇÕES. AF_01/2017</t>
  </si>
  <si>
    <t xml:space="preserve">95941</t>
  </si>
  <si>
    <t xml:space="preserve">MONTAGEM E DESMONTAGEM DE FÔRMA PARA ESCADAS, COM 2 LANCES, EM CHAPA DE MADEIRA COMPENSADA PLASTIFICADA, 8 UTILIZAÇÕES. AF_01/2017</t>
  </si>
  <si>
    <t xml:space="preserve">95942</t>
  </si>
  <si>
    <t xml:space="preserve">MONTAGEM E DESMONTAGEM DE FÔRMA PARA ESCADAS, COM 2 LANCES, EM CHAPA DE MADEIRA COMPENSADA PLASTIFICADA, 10 UTILIZAÇÕES. AF_01/2017</t>
  </si>
  <si>
    <t xml:space="preserve">96252</t>
  </si>
  <si>
    <t xml:space="preserve">FABRICAÇÃO DE FÔRMA PARA PILARES CIRCULARES, EM CHAPA DE MADEIRA COMPENSADA RESINADA. AF_06/2017</t>
  </si>
  <si>
    <t xml:space="preserve">96257</t>
  </si>
  <si>
    <t xml:space="preserve">MONTAGEM E DESMONTAGEM DE FÔRMA DE PILARES CIRCULARES, COM ÁREA MÉDIA DAS SEÇÕES MENOR OU IGUAL A 0,28 M², PÉ-DIREITO SIMPLES, EM MADEIRA, 2 UTILIZAÇÕES. AF_06/2017</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</si>
  <si>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</si>
  <si>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</si>
  <si>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</si>
  <si>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</si>
  <si>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96529</t>
  </si>
  <si>
    <t xml:space="preserve">FABRICAÇÃO, MONTAGEM E DESMONTAGEM DE FÔRMA PARA SAPATA, EM MADEIRA SERRADA, E=25 MM, 1 UTILIZAÇÃO. AF_06/2017</t>
  </si>
  <si>
    <t xml:space="preserve">96530</t>
  </si>
  <si>
    <t xml:space="preserve">FABRICAÇÃO, MONTAGEM E DESMONTAGEM DE FÔRMA PARA VIGA BALDRAME, EM MADEIRA SERRADA, E=25 MM, 1 UTILIZAÇÃO. AF_06/2017</t>
  </si>
  <si>
    <t xml:space="preserve">96531</t>
  </si>
  <si>
    <t xml:space="preserve">FABRICAÇÃO, MONTAGEM E DESMONTAGEM DE FÔRMA PARA BLOCO DE COROAMENTO, EM MADEIRA SERRADA, E=25 MM, 2 UTILIZAÇÕES. AF_06/2017</t>
  </si>
  <si>
    <t xml:space="preserve">96532</t>
  </si>
  <si>
    <t xml:space="preserve">FABRICAÇÃO, MONTAGEM E DESMONTAGEM DE FÔRMA PARA SAPATA, EM MADEIRA SERRADA, E=25 MM, 2 UTILIZAÇÕES. AF_06/2017</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</si>
  <si>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</si>
  <si>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</si>
  <si>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</si>
  <si>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</si>
  <si>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96535</t>
  </si>
  <si>
    <t xml:space="preserve">FABRICAÇÃO, MONTAGEM E DESMONTAGEM DE FÔRMA PARA SAPATA, EM MADEIRA SERRADA, E=25 MM, 4 UTILIZAÇÕES. AF_06/2017</t>
  </si>
  <si>
    <t xml:space="preserve">96536</t>
  </si>
  <si>
    <t xml:space="preserve">FABRICAÇÃO, MONTAGEM E DESMONTAGEM DE FÔRMA PARA VIGA BALDRAME, EM MADEIRA SERRADA, E=25 MM, 4 UTILIZAÇÕES. AF_06/2017</t>
  </si>
  <si>
    <t xml:space="preserve">96537</t>
  </si>
  <si>
    <t xml:space="preserve">FABRICAÇÃO, MONTAGEM E DESMONTAGEM DE FÔRMA PARA BLOCO DE COROAMENTO, EM CHAPA DE MADEIRA COMPENSADA RESINADA, E=17 MM, 2 UTILIZAÇÕES. AF_06/2017</t>
  </si>
  <si>
    <t xml:space="preserve">96538</t>
  </si>
  <si>
    <t xml:space="preserve">FABRICAÇÃO, MONTAGEM E DESMONTAGEM DE FÔRMA PARA SAPATA, EM CHAPA DE MADEIRA COMPENSADA RESINADA, E=17 MM, 2 UTILIZAÇÕES. AF_06/2017</t>
  </si>
  <si>
    <t xml:space="preserve">96539</t>
  </si>
  <si>
    <t xml:space="preserve">FABRICAÇÃO, MONTAGEM E DESMONTAGEM DE FÔRMA PARA VIGA BALDRAME, EM CHAPA DE MADEIRA COMPENSADA RESINADA, E=17 MM, 2 UTILIZAÇÕES. AF_06/2017</t>
  </si>
  <si>
    <t xml:space="preserve">96540</t>
  </si>
  <si>
    <t xml:space="preserve">FABRICAÇÃO, MONTAGEM E DESMONTAGEM DE FÔRMA PARA BLOCO DE COROAMENTO, EM CHAPA DE MADEIRA COMPENSADA RESINADA, E=17 MM, 4 UTILIZAÇÕES. AF_06/2017</t>
  </si>
  <si>
    <t xml:space="preserve">96541</t>
  </si>
  <si>
    <t xml:space="preserve">FABRICAÇÃO, MONTAGEM E DESMONTAGEM DE FÔRMA PARA SAPATA, EM CHAPA DE MADEIRA COMPENSADA RESINADA, E=17 MM, 4 UTILIZAÇÕES. AF_06/2017</t>
  </si>
  <si>
    <t xml:space="preserve">96542</t>
  </si>
  <si>
    <t xml:space="preserve">FABRICAÇÃO, MONTAGEM E DESMONTAGEM DE FÔRMA PARA VIGA BALDRAME, EM CHAPA DE MADEIRA COMPENSADA RESINADA, E=17 MM, 4 UTILIZAÇÕES. AF_06/2017</t>
  </si>
  <si>
    <t xml:space="preserve">96543</t>
  </si>
  <si>
    <t xml:space="preserve">ARMAÇÃO DE BLOCO, VIGA BALDRAME E SAPATA UTILIZANDO AÇO CA-60 DE 5 MM - MONTAGEM. AF_06/2017</t>
  </si>
  <si>
    <t xml:space="preserve">97747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</si>
  <si>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</si>
  <si>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</si>
  <si>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</si>
  <si>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</si>
  <si>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</si>
  <si>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85662</t>
  </si>
  <si>
    <t xml:space="preserve">ARMACAO EM TELA DE ACO SOLDADA NERVURADA Q-92, ACO CA-60, 4,2MM, MALHA 15X15CM</t>
  </si>
  <si>
    <t xml:space="preserve">89996</t>
  </si>
  <si>
    <t xml:space="preserve">ARMAÇÃO VERTICAL DE ALVENARIA ESTRUTURAL; DIÂMETRO DE 10,0 MM. AF_01/2015</t>
  </si>
  <si>
    <t xml:space="preserve">89997</t>
  </si>
  <si>
    <t xml:space="preserve">ARMAÇÃO VERTICAL DE ALVENARIA ESTRUTURAL; DIÂMETRO DE 12,5 MM. AF_01/2015</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</si>
  <si>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</si>
  <si>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</si>
  <si>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</si>
  <si>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</si>
  <si>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90000</t>
  </si>
  <si>
    <t xml:space="preserve">ARMAÇÃO DE VERGA E CONTRAVERGA DE ALVENARIA ESTRUTURAL; DIÂMETRO DE 10,0 MM. AF_01/2015</t>
  </si>
  <si>
    <t xml:space="preserve">91593</t>
  </si>
  <si>
    <t xml:space="preserve">ARMAÇÃO DO SISTEMA DE PAREDES DE CONCRETO, EXECUTADA EM PAREDES DE EDIFICAÇÕES DE MÚLTIPLOS PAVIMENTOS, TELA Q-138. AF_06/2015</t>
  </si>
  <si>
    <t xml:space="preserve">91594</t>
  </si>
  <si>
    <t xml:space="preserve">ARMAÇÃO DO SISTEMA DE PAREDES DE CONCRETO, EXECUTADA EM PAREDES DE EDIFICAÇÕES TÉRREAS OU DE MÚLTIPLOS PAVIMENTOS, TELA Q-92. AF_06/2015</t>
  </si>
  <si>
    <t xml:space="preserve">91595</t>
  </si>
  <si>
    <t xml:space="preserve">ARMAÇÃO DO SISTEMA DE PAREDES DE CONCRETO, EXECUTADA EM PAREDES DE EDIFICAÇÕES TÉRREAS, TELA Q-61. AF_06/2015</t>
  </si>
  <si>
    <t xml:space="preserve">91596</t>
  </si>
  <si>
    <t xml:space="preserve">ARMAÇÃO DO SISTEMA DE PAREDES DE CONCRETO, EXECUTADA COMO ARMADURA POSITIVA DE LAJES, TELA Q-138. AF_06/2015</t>
  </si>
  <si>
    <t xml:space="preserve">91597</t>
  </si>
  <si>
    <t xml:space="preserve">ARMAÇÃO DO SISTEMA DE PAREDES DE CONCRETO, EXECUTADA COMO ARMADURA NEGATIVA DE LAJES, TELA T-196. AF_06/2015</t>
  </si>
  <si>
    <t xml:space="preserve">91598</t>
  </si>
  <si>
    <t xml:space="preserve">ARMAÇÃO DO SISTEMA DE PAREDES DE CONCRETO, EXECUTADA COMO ARMADURA POSITIVA DE LAJES, TELA Q-113. AF_06/2015</t>
  </si>
  <si>
    <t xml:space="preserve">91599</t>
  </si>
  <si>
    <t xml:space="preserve">ARMAÇÃO DO SISTEMA DE PAREDES DE CONCRETO, EXECUTADA COMO ARMADURA NEGATIVA DE LAJES, TELA L-159. AF_06/2015</t>
  </si>
  <si>
    <t xml:space="preserve">91600</t>
  </si>
  <si>
    <t xml:space="preserve">ARMAÇÃO DO SISTEMA DE PAREDES DE CONCRETO, EXECUTADA EM PLATIBANDAS, TELA Q-92. AF_06/2015</t>
  </si>
  <si>
    <t xml:space="preserve">91601</t>
  </si>
  <si>
    <t xml:space="preserve">ARMAÇÃO DO SISTEMA DE PAREDES DE CONCRETO, EXECUTADA COMO REFORÇO, VERGALHÃO DE 6,3 MM DE DIÂMETRO. AF_06/2015</t>
  </si>
  <si>
    <t xml:space="preserve">91602</t>
  </si>
  <si>
    <t xml:space="preserve">ARMAÇÃO DO SISTEMA DE PAREDES DE CONCRETO, EXECUTADA COMO REFORÇO, VERGALHÃO DE 8,0 MM DE DIÂMETRO. AF_06/2015</t>
  </si>
  <si>
    <t xml:space="preserve">91603</t>
  </si>
  <si>
    <t xml:space="preserve">ARMAÇÃO DO SISTEMA DE PAREDES DE CONCRETO, EXECUTADA COMO REFORÇO, VERGALHÃO DE 10,0 MM DE DIÂMETRO. AF_06/2015</t>
  </si>
  <si>
    <t xml:space="preserve">92759</t>
  </si>
  <si>
    <t xml:space="preserve">ARMAÇÃO DE PILAR OU VIGA DE UMA ESTRUTURA CONVENCIONAL DE CONCRETO ARMADO EM UM EDIFÍCIO DE MÚLTIPLOS PAVIMENTOS UTILIZANDO AÇO CA-60 DE 5,0 MM - MONTAGEM. AF_12/2015</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</si>
  <si>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</si>
  <si>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</si>
  <si>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</si>
  <si>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</si>
  <si>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</si>
  <si>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</si>
  <si>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</si>
  <si>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</si>
  <si>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</si>
  <si>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</si>
  <si>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</si>
  <si>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</si>
  <si>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</si>
  <si>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</si>
  <si>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</si>
  <si>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</si>
  <si>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</si>
  <si>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</si>
  <si>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</si>
  <si>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</si>
  <si>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</si>
  <si>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</si>
  <si>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92771</t>
  </si>
  <si>
    <t xml:space="preserve">ARMAÇÃO DE LAJE DE UMA ESTRUTURA CONVENCIONAL DE CONCRETO ARMADO EM UM EDIFÍCIO DE MÚLTIPLOS PAVIMENTOS UTILIZANDO AÇO CA-50 DE 10,0 MM - MONTAGEM. AF_12/2015</t>
  </si>
  <si>
    <t xml:space="preserve">92772</t>
  </si>
  <si>
    <t xml:space="preserve">ARMAÇÃO DE LAJE DE UMA ESTRUTURA CONVENCIONAL DE CONCRETO ARMADO EM UM EDIFÍCIO DE MÚLTIPLOS PAVIMENTOS UTILIZANDO AÇO CA-50 DE 12,5 MM - MONTAGEM. AF_12/2015</t>
  </si>
  <si>
    <t xml:space="preserve">92773</t>
  </si>
  <si>
    <t xml:space="preserve">ARMAÇÃO DE LAJE DE UMA ESTRUTURA CONVENCIONAL DE CONCRETO ARMADO EM UM EDIFÍCIO DE MÚLTIPLOS PAVIMENTOS UTILIZANDO AÇO CA-50 DE 16,0 MM - MONTAGEM. AF_12/2015</t>
  </si>
  <si>
    <t xml:space="preserve">92774</t>
  </si>
  <si>
    <t xml:space="preserve">ARMAÇÃO DE LAJE DE UMA ESTRUTURA CONVENCIONAL DE CONCRETO ARMADO EM UM EDIFÍCIO DE MÚLTIPLOS PAVIMENTOS UTILIZANDO AÇO CA-50 DE 20,0 MM - MONTAGEM. AF_12/2015</t>
  </si>
  <si>
    <t xml:space="preserve">92775</t>
  </si>
  <si>
    <t xml:space="preserve">ARMAÇÃO DE PILAR OU VIGA DE UMA ESTRUTURA CONVENCIONAL DE CONCRETO ARMADO EM UMA EDIFICAÇÃO TÉRREA OU SOBRADO UTILIZANDO AÇO CA-60 DE 5,0 MM - MONTAGEM. AF_12/2015</t>
  </si>
  <si>
    <t xml:space="preserve">92776</t>
  </si>
  <si>
    <t xml:space="preserve">ARMAÇÃO DE PILAR OU VIGA DE UMA ESTRUTURA CONVENCIONAL DE CONCRETO ARMADO EM UMA EDIFICAÇÃO TÉRREA OU SOBRADO UTILIZANDO AÇO CA-50 DE 6,3 MM - MONTAGEM. AF_12/2015</t>
  </si>
  <si>
    <t xml:space="preserve">92777</t>
  </si>
  <si>
    <t xml:space="preserve">ARMAÇÃO DE PILAR OU VIGA DE UMA ESTRUTURA CONVENCIONAL DE CONCRETO ARMADO EM UMA EDIFICAÇÃO TÉRREA OU SOBRADO UTILIZANDO AÇO CA-50 DE 8,0 MM - MONTAGEM. AF_12/2015</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</si>
  <si>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</si>
  <si>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</si>
  <si>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</si>
  <si>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</si>
  <si>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</si>
  <si>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</si>
  <si>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92781</t>
  </si>
  <si>
    <t xml:space="preserve">ARMAÇÃO DE PILAR OU VIGA DE UMA ESTRUTURA CONVENCIONAL DE CONCRETO ARMADO EM UMA EDIFICAÇÃO TÉRREA OU SOBRADO UTILIZANDO AÇO CA-50 DE 20,0 MM - MONTAGEM. AF_12/2015</t>
  </si>
  <si>
    <t xml:space="preserve">92782</t>
  </si>
  <si>
    <t xml:space="preserve">ARMAÇÃO DE PILAR OU VIGA DE UMA ESTRUTURA CONVENCIONAL DE CONCRETO ARMADO EM UMA EDIFICAÇÃO TÉRREA OU SOBRADO UTILIZANDO AÇO CA-50 DE 25,0 MM - MONTAGEM. AF_12/2015</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</si>
  <si>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</si>
  <si>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</si>
  <si>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</si>
  <si>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</si>
  <si>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</si>
  <si>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</si>
  <si>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</si>
  <si>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</si>
  <si>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</si>
  <si>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</si>
  <si>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</si>
  <si>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</si>
  <si>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</si>
  <si>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</si>
  <si>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</si>
  <si>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</si>
  <si>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</si>
  <si>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</si>
  <si>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92792</t>
  </si>
  <si>
    <t xml:space="preserve">CORTE E DOBRA DE AÇO CA-50, DIÂMETRO DE 6,3 MM, UTILIZADO EM ESTRUTURAS DIVERSAS, EXCETO LAJES. AF_12/2015</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</si>
  <si>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</si>
  <si>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</si>
  <si>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</si>
  <si>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</si>
  <si>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</si>
  <si>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</si>
  <si>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92796</t>
  </si>
  <si>
    <t xml:space="preserve">CORTE E DOBRA DE AÇO CA-50, DIÂMETRO DE 16,0 MM, UTILIZADO EM ESTRUTURAS DIVERSAS, EXCETO LAJES. AF_12/2015</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</si>
  <si>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</si>
  <si>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</si>
  <si>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</si>
  <si>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</si>
  <si>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</si>
  <si>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</si>
  <si>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</si>
  <si>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</si>
  <si>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</si>
  <si>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</si>
  <si>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</si>
  <si>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</si>
  <si>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</si>
  <si>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</si>
  <si>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</si>
  <si>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</si>
  <si>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</si>
  <si>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</si>
  <si>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92806</t>
  </si>
  <si>
    <t xml:space="preserve">CORTE E DOBRA DE AÇO CA-50, DIÂMETRO DE 20,0 MM, UTILIZADO EM LAJE. AF_12/2015</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</si>
  <si>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</si>
  <si>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</si>
  <si>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</si>
  <si>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</si>
  <si>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</si>
  <si>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</si>
  <si>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92878</t>
  </si>
  <si>
    <t xml:space="preserve">CORTE E DOBRA DE AÇO CA-25, DIÂMETRO DE 12,5 MM. AF_12/2015</t>
  </si>
  <si>
    <t xml:space="preserve">92879</t>
  </si>
  <si>
    <t xml:space="preserve">CORTE E DOBRA DE AÇO CA-25, DIÂMETRO DE 16,0 MM. AF_12/2015</t>
  </si>
  <si>
    <t xml:space="preserve">92880</t>
  </si>
  <si>
    <t xml:space="preserve">CORTE E DOBRA DE AÇO CA-25, DIÂMETRO DE 20,0 MM. AF_12/2015</t>
  </si>
  <si>
    <t xml:space="preserve">92881</t>
  </si>
  <si>
    <t xml:space="preserve">CORTE E DOBRA DE AÇO CA-25, DIÂMETRO DE 25,0 MM. AF_12/2015</t>
  </si>
  <si>
    <t xml:space="preserve">92882</t>
  </si>
  <si>
    <t xml:space="preserve">ARMAÇÃO UTILIZANDO AÇO CA-25 DE 6,3 MM - MONTAGEM. AF_12/2015</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</si>
  <si>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</si>
  <si>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</si>
  <si>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</si>
  <si>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</si>
  <si>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</si>
  <si>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</si>
  <si>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92886</t>
  </si>
  <si>
    <t xml:space="preserve">ARMAÇÃO UTILIZANDO AÇO CA-25 DE 16,0 MM - MONTAGEM. AF_12/2015</t>
  </si>
  <si>
    <t xml:space="preserve">92887</t>
  </si>
  <si>
    <t xml:space="preserve">ARMAÇÃO UTILIZANDO AÇO CA-25 DE 20,0 MM - MONTAGEM. AF_12/2015</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</si>
  <si>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</si>
  <si>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</si>
  <si>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</si>
  <si>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</si>
  <si>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</si>
  <si>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</si>
  <si>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92917</t>
  </si>
  <si>
    <t xml:space="preserve">ARMAÇÃO DE ESTRUTURAS DE CONCRETO ARMADO, EXCETO VIGAS, PILARES, LAJES E FUNDAÇÕES, UTILIZANDO AÇO CA-50 DE 8,0 MM - MONTAGEM. AF_12/2015</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</si>
  <si>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</si>
  <si>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</si>
  <si>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</si>
  <si>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</si>
  <si>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</si>
  <si>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</si>
  <si>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</si>
  <si>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</si>
  <si>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</si>
  <si>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</si>
  <si>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</si>
  <si>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</si>
  <si>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</si>
  <si>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</si>
  <si>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</si>
  <si>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</si>
  <si>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</si>
  <si>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</si>
  <si>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</si>
  <si>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</si>
  <si>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</si>
  <si>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</si>
  <si>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</si>
  <si>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</si>
  <si>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</si>
  <si>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</si>
  <si>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95583</t>
  </si>
  <si>
    <t xml:space="preserve">MONTAGEM DE ARMADURA TRANSVERSAL DE ESTACAS DE SEÇÃO CIRCULAR, DIÂMETRO = 5,0 MM. AF_11/2016</t>
  </si>
  <si>
    <t xml:space="preserve">95584</t>
  </si>
  <si>
    <t xml:space="preserve">MONTAGEM DE ARMADURA TRANSVERSAL DE ESTACAS DE SEÇÃO CIRCULAR, DIÂMETRO = 6,3 MM. AF_11/2016</t>
  </si>
  <si>
    <t xml:space="preserve">95585</t>
  </si>
  <si>
    <t xml:space="preserve">MONTAGEM DE ARMADURA LONGITUDINAL/TRANSVERSAL DE ESTACAS DE SEÇÃO RETANGULAR (BARRETE), DIÂMETRO = 8,0 MM. AF_11/2016</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</si>
  <si>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</si>
  <si>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</si>
  <si>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</si>
  <si>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</si>
  <si>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</si>
  <si>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</si>
  <si>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</si>
  <si>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</si>
  <si>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</si>
  <si>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</si>
  <si>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</si>
  <si>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</si>
  <si>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95593</t>
  </si>
  <si>
    <t xml:space="preserve">MONTAGEM DE ARMADURA TRANSVERSAL DE ESTACAS DE SEÇÃO RETANGULAR (BARRETE), DIÂMETRO = 6,3 MM. AF_11/2016</t>
  </si>
  <si>
    <t xml:space="preserve">95943</t>
  </si>
  <si>
    <t xml:space="preserve">ARMAÇÃO DE ESCADA, COM 2 LANCES, DE UMA ESTRUTURA CONVENCIONAL DE CONCRETO ARMADO UTILIZANDO AÇO CA-60 DE 5,0 MM - MONTAGEM. AF_01/2017</t>
  </si>
  <si>
    <t xml:space="preserve">95944</t>
  </si>
  <si>
    <t xml:space="preserve">ARMAÇÃO DE ESCADA, COM 2 LANCES, DE UMA ESTRUTURA CONVENCIONAL DE CONCRETO ARMADO UTILIZANDO AÇO CA-50 DE 6,3 MM - MONTAGEM. AF_01/2017</t>
  </si>
  <si>
    <t xml:space="preserve">95945</t>
  </si>
  <si>
    <t xml:space="preserve">ARMAÇÃO DE ESCADA, COM 2 LANCES, DE UMA ESTRUTURA CONVENCIONAL DE CONCRETO ARMADO UTILIZANDO AÇO CA-50 DE 8,0 MM - MONTAGEM. AF_01/2017</t>
  </si>
  <si>
    <t xml:space="preserve">95946</t>
  </si>
  <si>
    <t xml:space="preserve">ARMAÇÃO DE ESCADA, COM 2 LANCES, DE UMA ESTRUTURA CONVENCIONAL DE CONCRETO ARMADO UTILIZANDO AÇO CA-50 DE 10,0 MM - MONTAGEM. AF_01/2017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</si>
  <si>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</si>
  <si>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</si>
  <si>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</si>
  <si>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</si>
  <si>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</si>
  <si>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</si>
  <si>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</si>
  <si>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</si>
  <si>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</si>
  <si>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</si>
  <si>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</si>
  <si>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</si>
  <si>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</si>
  <si>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</si>
  <si>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</si>
  <si>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</si>
  <si>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</si>
  <si>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</si>
  <si>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40780</t>
  </si>
  <si>
    <t xml:space="preserve">REGULARIZAÇÃO DE SUPERFICIE DE CONCRETO APARENTE</t>
  </si>
  <si>
    <t xml:space="preserve">74157/4</t>
  </si>
  <si>
    <t xml:space="preserve">LANCAMENTO/APLICACAO MANUAL DE CONCRETO EM FUNDACOES</t>
  </si>
  <si>
    <t xml:space="preserve">89993</t>
  </si>
  <si>
    <t xml:space="preserve">GRAUTEAMENTO VERTICAL EM ALVENARIA ESTRUTURAL. AF_01/2015</t>
  </si>
  <si>
    <t xml:space="preserve">89994</t>
  </si>
  <si>
    <t xml:space="preserve">GRAUTEAMENTO DE CINTA INTERMEDIÁRIA OU DE CONTRAVERGA EM ALVENARIA ESTRUTURAL. AF_01/2015</t>
  </si>
  <si>
    <t xml:space="preserve">89995</t>
  </si>
  <si>
    <t xml:space="preserve">GRAUTEAMENTO DE CINTA SUPERIOR OU DE VERGA EM ALVENARIA ESTRUTURAL. AF_01/2015</t>
  </si>
  <si>
    <t xml:space="preserve">90278</t>
  </si>
  <si>
    <t xml:space="preserve">GRAUTE FGK=15 MPA; TRAÇO 1:0,04:2,0:2,4 (CIMENTO/ CAL/ AREIA GROSSA/ BRITA 0) - PREPARO MECÂNICO COM BETONEIRA 400 L. AF_02/2015</t>
  </si>
  <si>
    <t xml:space="preserve">90279</t>
  </si>
  <si>
    <t xml:space="preserve">GRAUTE FGK=20 MPA; TRAÇO 1:0,04:1,6:1,9 (CIMENTO/ CAL/ AREIA GROSSA/ BRITA 0) - PREPARO MECÂNICO COM BETONEIRA 400 L. AF_02/2015</t>
  </si>
  <si>
    <t xml:space="preserve">90280</t>
  </si>
  <si>
    <t xml:space="preserve">GRAUTE FGK=25 MPA; TRAÇO 1:0,02:1,2:1,5 (CIMENTO/ CAL/ AREIA GROSSA/ BRITA 0) - PREPARO MECÂNICO COM BETONEIRA 400 L. AF_02/2015</t>
  </si>
  <si>
    <t xml:space="preserve">90281</t>
  </si>
  <si>
    <t xml:space="preserve">GRAUTE FGK=30 MPA; TRAÇO 1:0,02:0,8:1,1 (CIMENTO/ CAL/ AREIA GROSSA/ BRITA 0) - PREPARO MECÂNICO COM BETONEIRA 400 L. AF_02/2015</t>
  </si>
  <si>
    <t xml:space="preserve">90282</t>
  </si>
  <si>
    <t xml:space="preserve">GRAUTE FGK=15 MPA; TRAÇO 1:2,0:2,4 (CIMENTO/ AREIA GROSSA/ BRITA 0/ ADITIVO) - PREPARO MECÂNICO COM BETONEIRA 400 L. AF_02/2015</t>
  </si>
  <si>
    <t xml:space="preserve">90283</t>
  </si>
  <si>
    <t xml:space="preserve">GRAUTE FGK=20 MPA; TRAÇO 1:1,6:1,9 (CIMENTO/ AREIA GROSSA/ BRITA 0/ ADITIVO) - PREPARO MECÂNICO COM BETONEIRA 400 L. AF_02/2015</t>
  </si>
  <si>
    <t xml:space="preserve">90284</t>
  </si>
  <si>
    <t xml:space="preserve">GRAUTE FGK=25 MPA; TRAÇO 1:1,2:1,5 (CIMENTO/ AREIA GROSSA/ BRITA 0/ ADITIVO) - PREPARO MECÂNICO COM BETONEIRA 400 L. AF_02/2015</t>
  </si>
  <si>
    <t xml:space="preserve">90285</t>
  </si>
  <si>
    <t xml:space="preserve">GRAUTE FGK=30 MPA; TRAÇO 1:0,8:1,1 (CIMENTO/ AREIA GROSSA/ BRITA 0/ ADITIVO) - PREPARO MECÂNICO COM BETONEIRA 400 L. AF_02/2015</t>
  </si>
  <si>
    <t xml:space="preserve">90853</t>
  </si>
  <si>
    <t xml:space="preserve">CONCRETAGEM DE LAJES EM EDIFICAÇÕES UNIFAMILIARES FEITAS COM SISTEMA DE FÔRMAS MANUSEÁVEIS, COM CONCRETO USINADO BOMBEÁVEL FCK 20 MPA - LANÇAMENTO, ADENSAMENTO E ACABAMENTO. AF_06/2015</t>
  </si>
  <si>
    <t xml:space="preserve">90854</t>
  </si>
  <si>
    <t xml:space="preserve">CONCRETAGEM DE PAREDES EM EDIFICAÇÕES UNIFAMILIARES FEITAS COM SISTEMA DE FÔRMAS MANUSEÁVEIS, COM CONCRETO USINADO BOMBEÁVEL FCK 20 MPA - LANÇAMENTO, ADENSAMENTO E ACABAMENTO. AF_06/2015</t>
  </si>
  <si>
    <t xml:space="preserve">90855</t>
  </si>
  <si>
    <t xml:space="preserve">CONCRETAGEM DE PLATIBANDA EM EDIFICAÇÕES UNIFAMILIARES FEITAS COM SISTEMA DE FÔRMAS MANUSEÁVEIS, COM CONCRETO USINADO BOMBEÁVEL FCK 20 MPA - LANÇAMENTO, ADENSAMENTO E ACABAMENTO. AF_06/2015</t>
  </si>
  <si>
    <t xml:space="preserve">90856</t>
  </si>
  <si>
    <t xml:space="preserve">CONCRETAGEM DE LAJES EM EDIFICAÇÕES MULTIFAMILIARES FEITAS COM SISTEMA DE FÔRMAS MANUSEÁVEIS, COM CONCRETO USINADO BOMBEÁVEL FCK 20 MPA - LANÇAMENTO, ADENSAMENTO E ACABAMENTO. AF_06/2015</t>
  </si>
  <si>
    <t xml:space="preserve">90857</t>
  </si>
  <si>
    <t xml:space="preserve">CONCRETAGEM DE PAREDES EM EDIFICAÇÕES MULTIFAMILIARES FEITAS COM SISTEMA DE FÔRMAS MANUSEÁVEIS, COM CONCRETO USINADO BOMBEÁVEL FCK 20 MPA - LANÇAMENTO, ADENSAMENTO E ACABAMENTO. AF_06/2015</t>
  </si>
  <si>
    <t xml:space="preserve">90858</t>
  </si>
  <si>
    <t xml:space="preserve">CONCRETAGEM DE PLATIBANDA EM EDIFICAÇÕES MULTIFAMILIARES FEITAS COM SISTEMA DE FÔRMAS MANUSEÁVEIS, COM CONCRETO USINADO BOMBEÁVEL FCK 20 MPA - LANÇAMENTO, ADENSAMENTO E ACABAMENTO. AF_06/2015</t>
  </si>
  <si>
    <t xml:space="preserve">90859</t>
  </si>
  <si>
    <t xml:space="preserve">CONCRETAGEM DE PLATIBANDA EM EDIFICAÇÕES UNIFAMILIARES FEITAS COM SISTEMA DE FÔRMAS MANUSEÁVEIS, COM CONCRETO USINADO AUTOADENSÁVEL FCK 20 MPA - LANÇAMENTO E ACABAMENTO. AF_06/2015</t>
  </si>
  <si>
    <t xml:space="preserve">90860</t>
  </si>
  <si>
    <t xml:space="preserve">CONCRETAGEM DE PLATIBANDA EM EDIFICAÇÕES MULTIFAMILIARES FEITAS COM SISTEMA DE FÔRMAS MANUSEÁVEIS, COM CONCRETO USINADO AUTOADENSÁVEL FCK 20 MPA - LANÇAMENTO E ACABAMENTO. AF_06/2015</t>
  </si>
  <si>
    <t xml:space="preserve">90861</t>
  </si>
  <si>
    <t xml:space="preserve">CONCRETAGEM DE EDIFICAÇÕES (PAREDES E LAJES) FEITAS COM SISTEMA DE FÔRMAS MANUSEÁVEIS, COM CONCRETO USINADO BOMBEÁVEL FCK 20 MPA - LANÇAMENTO, ADENSAMENTO E ACABAMENTO. AF_06/2015</t>
  </si>
  <si>
    <t xml:space="preserve">90862</t>
  </si>
  <si>
    <t xml:space="preserve">CONCRETAGEM DE EDIFICAÇÕES (PAREDES E LAJES) FEITAS COM SISTEMA DE FÔRMAS MANUSEÁVEIS, COM CONCRETO USINADO AUTOADENSÁVEL FCK 20 MPA - LANÇAMENTO E ACABAMENTO. AF_06/2015</t>
  </si>
  <si>
    <t xml:space="preserve">92718</t>
  </si>
  <si>
    <t xml:space="preserve">CONCRETAGEM DE PILARES, FCK = 25 MPA,  COM USO DE BALDES EM EDIFICAÇÃO COM SEÇÃO MÉDIA DE PILARES MENOR OU IGUAL A 0,25 M² - LANÇAMENTO, ADENSAMENTO E ACABAMENTO. AF_12/2015</t>
  </si>
  <si>
    <t xml:space="preserve">92719</t>
  </si>
  <si>
    <t xml:space="preserve">CONCRETAGEM DE PILARES, FCK = 25 MPA, COM USO DE GRUA EM EDIFICAÇÃO COM SEÇÃO MÉDIA DE PILARES MENOR OU IGUAL A 0,25 M² - LANÇAMENTO, ADENSAMENTO E ACABAMENTO. AF_12/2015</t>
  </si>
  <si>
    <t xml:space="preserve">92720</t>
  </si>
  <si>
    <t xml:space="preserve">CONCRETAGEM DE PILARES, FCK = 25 MPA, COM USO DE BOMBA EM EDIFICAÇÃO COM SEÇÃO MÉDIA DE PILARES MENOR OU IGUAL A 0,25 M² - LANÇAMENTO, ADENSAMENTO E ACABAMENTO. AF_12/2015</t>
  </si>
  <si>
    <t xml:space="preserve">92721</t>
  </si>
  <si>
    <t xml:space="preserve">CONCRETAGEM DE PILARES, FCK = 25 MPA, COM USO DE GRUA EM EDIFICAÇÃO COM SEÇÃO MÉDIA DE PILARES MAIOR QUE 0,25 M² - LANÇAMENTO, ADENSAMENTO E ACABAMENTO. AF_12/2015</t>
  </si>
  <si>
    <t xml:space="preserve">92722</t>
  </si>
  <si>
    <t xml:space="preserve">CONCRETAGEM DE PILARES, FCK = 25 MPA, COM USO DE BOMBA EM EDIFICAÇÃO COM SEÇÃO MÉDIA DE PILARES MAIOR QUE 0,25 M² - LANÇAMENTO, ADENSAMENTO E ACABAMENTO. AF_12/2015</t>
  </si>
  <si>
    <t xml:space="preserve">92723</t>
  </si>
  <si>
    <t xml:space="preserve">CONCRETAGEM DE VIGAS E LAJES, FCK=20 MPA, PARA LAJES PREMOLDADAS COM USO DE BOMBA EM EDIFICAÇÃO COM ÁREA MÉDIA DE LAJES MENOR OU IGUAL A 20 M² - LANÇAMENTO, ADENSAMENTO E ACABAMENTO. AF_12/2015</t>
  </si>
  <si>
    <t xml:space="preserve">92724</t>
  </si>
  <si>
    <t xml:space="preserve">CONCRETAGEM DE VIGAS E LAJES, FCK=20 MPA, PARA LAJES PREMOLDADAS COM USO DE BOMBA EM EDIFICAÇÃO COM ÁREA MÉDIA DE LAJES MAIOR QUE 20 M² - LANÇAMENTO, ADENSAMENTO E ACABAMENTO. AF_12/2015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</si>
  <si>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</si>
  <si>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</si>
  <si>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92726</t>
  </si>
  <si>
    <t xml:space="preserve">CONCRETAGEM DE VIGAS E LAJES, FCK=20 MPA, PARA LAJES MACIÇAS OU NERVURADAS COM USO DE BOMBA EM EDIFICAÇÃO COM ÁREA MÉDIA DE LAJES MAIOR QUE 20 M² - LANÇAMENTO, ADENSAMENTO E ACABAMENTO. AF_12/2015</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</si>
  <si>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</si>
  <si>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</si>
  <si>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</si>
  <si>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</si>
  <si>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</si>
  <si>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</si>
  <si>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</si>
  <si>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</si>
  <si>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</si>
  <si>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</si>
  <si>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</si>
  <si>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</si>
  <si>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</si>
  <si>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</si>
  <si>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</si>
  <si>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</si>
  <si>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</si>
  <si>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</si>
  <si>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</si>
  <si>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</si>
  <si>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</si>
  <si>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</si>
  <si>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</si>
  <si>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</si>
  <si>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</si>
  <si>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</si>
  <si>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</si>
  <si>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</si>
  <si>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92873</t>
  </si>
  <si>
    <t xml:space="preserve">LANÇAMENTO COM USO DE BALDES, ADENSAMENTO E ACABAMENTO DE CONCRETO EM ESTRUTURAS. AF_12/2015</t>
  </si>
  <si>
    <t xml:space="preserve">92874</t>
  </si>
  <si>
    <t xml:space="preserve">LANÇAMENTO COM USO DE BOMBA, ADENSAMENTO E ACABAMENTO DE CONCRETO EM ESTRUTURAS. AF_12/2015</t>
  </si>
  <si>
    <t xml:space="preserve">94962</t>
  </si>
  <si>
    <t xml:space="preserve">CONCRETO MAGRO PARA LASTRO, TRAÇO 1:4,5:4,5 (CIMENTO/ AREIA MÉDIA/ BRITA 1)  - PREPARO MECÂNICO COM BETONEIRA 400 L. AF_07/2016</t>
  </si>
  <si>
    <t xml:space="preserve">94963</t>
  </si>
  <si>
    <t xml:space="preserve">CONCRETO FCK = 15MPA, TRAÇO 1:3,4:3,5 (CIMENTO/ AREIA MÉDIA/ BRITA 1)  - PREPARO MECÂNICO COM BETONEIRA 400 L. AF_07/2016</t>
  </si>
  <si>
    <t xml:space="preserve">94964</t>
  </si>
  <si>
    <t xml:space="preserve">CONCRETO FCK = 20MPA, TRAÇO 1:2,7:3 (CIMENTO/ AREIA MÉDIA/ BRITA 1)  - PREPARO MECÂNICO COM BETONEIRA 400 L. AF_07/2016</t>
  </si>
  <si>
    <t xml:space="preserve">94965</t>
  </si>
  <si>
    <t xml:space="preserve">CONCRETO FCK = 25MPA, TRAÇO 1:2,3:2,7 (CIMENTO/ AREIA MÉDIA/ BRITA 1)  - PREPARO MECÂNICO COM BETONEIRA 400 L. AF_07/2016</t>
  </si>
  <si>
    <t xml:space="preserve">94966</t>
  </si>
  <si>
    <t xml:space="preserve">CONCRETO FCK = 30MPA, TRAÇO 1:2,1:2,5 (CIMENTO/ AREIA MÉDIA/ BRITA 1)  - PREPARO MECÂNICO COM BETONEIRA 400 L. AF_07/2016</t>
  </si>
  <si>
    <t xml:space="preserve">94967</t>
  </si>
  <si>
    <t xml:space="preserve">CONCRETO FCK = 40MPA, TRAÇO 1:1,6:1,9 (CIMENTO/ AREIA MÉDIA/ BRITA 1)  - PREPARO MECÂNICO COM BETONEIRA 400 L. AF_07/2016</t>
  </si>
  <si>
    <t xml:space="preserve">94968</t>
  </si>
  <si>
    <t xml:space="preserve">CONCRETO MAGRO PARA LASTRO, TRAÇO 1:4,5:4,5 (CIMENTO/ AREIA MÉDIA/ BRITA 1)  - PREPARO MECÂNICO COM BETONEIRA 600 L. AF_07/2016</t>
  </si>
  <si>
    <t xml:space="preserve">94969</t>
  </si>
  <si>
    <t xml:space="preserve">CONCRETO FCK = 15MPA, TRAÇO 1:3,4:3,5 (CIMENTO/ AREIA MÉDIA/ BRITA 1)  - PREPARO MECÂNICO COM BETONEIRA 600 L. AF_07/2016</t>
  </si>
  <si>
    <t xml:space="preserve">94970</t>
  </si>
  <si>
    <t xml:space="preserve">CONCRETO FCK = 20MPA, TRAÇO 1:2,7:3 (CIMENTO/ AREIA MÉDIA/ BRITA 1)  - PREPARO MECÂNICO COM BETONEIRA 600 L. AF_07/2016</t>
  </si>
  <si>
    <t xml:space="preserve">94971</t>
  </si>
  <si>
    <t xml:space="preserve">CONCRETO FCK = 25MPA, TRAÇO 1:2,3:2,7 (CIMENTO/ AREIA MÉDIA/ BRITA 1)  - PREPARO MECÂNICO COM BETONEIRA 600 L. AF_07/2016</t>
  </si>
  <si>
    <t xml:space="preserve">94972</t>
  </si>
  <si>
    <t xml:space="preserve">CONCRETO FCK = 30MPA, TRAÇO 1:2,1:2,5 (CIMENTO/ AREIA MÉDIA/ BRITA 1)  - PREPARO MECÂNICO COM BETONEIRA 600 L. AF_07/2016</t>
  </si>
  <si>
    <t xml:space="preserve">94973</t>
  </si>
  <si>
    <t xml:space="preserve">CONCRETO FCK = 40MPA, TRAÇO 1:1,6:1,9 (CIMENTO/ AREIA MÉDIA/ BRITA 1)  - PREPARO MECÂNICO COM BETONEIRA 600 L. AF_07/2016</t>
  </si>
  <si>
    <t xml:space="preserve">94974</t>
  </si>
  <si>
    <t xml:space="preserve">CONCRETO MAGRO PARA LASTRO, TRAÇO 1:4,5:4,5 (CIMENTO/ AREIA MÉDIA/ BRITA 1)  - PREPARO MANUAL. AF_07/2016</t>
  </si>
  <si>
    <t xml:space="preserve">94975</t>
  </si>
  <si>
    <t xml:space="preserve">CONCRETO FCK = 15MPA, TRAÇO 1:3,4:3,5 (CIMENTO/ AREIA MÉDIA/ BRITA 1)  - PREPARO MANUAL. AF_07/2016</t>
  </si>
  <si>
    <t xml:space="preserve">96555</t>
  </si>
  <si>
    <t xml:space="preserve">CONCRETAGEM DE BLOCOS DE COROAMENTO E VIGAS BALDRAME, FCK 30 MPA, COM USO DE JERICA  LANÇAMENTO, ADENSAMENTO E ACABAMENTO. AF_06/2017</t>
  </si>
  <si>
    <t xml:space="preserve">96556</t>
  </si>
  <si>
    <t xml:space="preserve">CONCRETAGEM DE SAPATAS, FCK 30 MPA, COM USO DE JERICA  LANÇAMENTO, ADENSAMENTO E ACABAMENTO. AF_06/2017</t>
  </si>
  <si>
    <t xml:space="preserve">96557</t>
  </si>
  <si>
    <t xml:space="preserve">CONCRETAGEM DE BLOCOS DE COROAMENTO E VIGAS BALDRAMES, FCK 30 MPA, COM USO DE BOMBA  LANÇAMENTO, ADENSAMENTO E ACABAMENTO. AF_06/2017</t>
  </si>
  <si>
    <t xml:space="preserve">96558</t>
  </si>
  <si>
    <t xml:space="preserve">CONCRETAGEM DE SAPATAS, FCK 30 MPA, COM USO DE BOMBA  LANÇAMENTO, ADENSAMENTO E ACABAMENTO. AF_11/2016</t>
  </si>
  <si>
    <t xml:space="preserve">99235</t>
  </si>
  <si>
    <t xml:space="preserve">CONCRETAGEM DE EDIFICAÇÕES (PAREDES E LAJES) FEITAS COM SISTEMA DE FÔRMAS MANUSEÁVEIS, COM CONCRETO USINADO AUTOADENSÁVEL FCK 25 MPA - LANÇAMENTO E ACABAMENTO. AF_06/2015</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</si>
  <si>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</si>
  <si>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</si>
  <si>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</si>
  <si>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</si>
  <si>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</si>
  <si>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</si>
  <si>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</si>
  <si>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</si>
  <si>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</si>
  <si>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</si>
  <si>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</si>
  <si>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</si>
  <si>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99437</t>
  </si>
  <si>
    <t xml:space="preserve">CONCRETAGEM DE PLATIBANDA EM EDIFICAÇÕES UNIFAMILIARES FEITAS COM SISTEMA DE FÔRMAS MANUSEÁVEIS, COM CONCRETO USINADO AUTOADENSÁVEL FCK 25 MPA - LANÇAMENTO E ACABAMENTO. AF_06/2015</t>
  </si>
  <si>
    <t xml:space="preserve">99438</t>
  </si>
  <si>
    <t xml:space="preserve">CONCRETAGEM DE PLATIBANDA EM EDIFICAÇÕES MULTIFAMILIARES FEITAS COM SISTEMA DE FÔRMAS MANUSEÁVEIS, COM CONCRETO USINADO AUTOADENSÁVEL FCK 25 MPA - LANÇAMENTO E ACABAMENTO. AF_06/2015</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</si>
  <si>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</si>
  <si>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</si>
  <si>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</si>
  <si>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</si>
  <si>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</si>
  <si>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</si>
  <si>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</si>
  <si>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</si>
  <si>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</si>
  <si>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</si>
  <si>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</si>
  <si>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</si>
  <si>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</si>
  <si>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</si>
  <si>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</si>
  <si>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</si>
  <si>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</si>
  <si>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</si>
  <si>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</si>
  <si>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</si>
  <si>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83518</t>
  </si>
  <si>
    <t xml:space="preserve">ALVENARIA EMBASAMENTO E=20 CM BLOCO CONCRETO</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</si>
  <si>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</si>
  <si>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</si>
  <si>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</si>
  <si>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</si>
  <si>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</si>
  <si>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</si>
  <si>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79471</t>
  </si>
  <si>
    <t xml:space="preserve">PINTURA ADESIVA P/ CONCRETO, A BASE DE RESINA EPOXI ( SIKADUR 32 )</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</si>
  <si>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</si>
  <si>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</si>
  <si>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</si>
  <si>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</si>
  <si>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93183</t>
  </si>
  <si>
    <t xml:space="preserve">VERGA PRÉ-MOLDADA PARA JANELAS COM MAIS DE 1,5 M DE VÃO. AF_03/2016</t>
  </si>
  <si>
    <t xml:space="preserve">93184</t>
  </si>
  <si>
    <t xml:space="preserve">VERGA PRÉ-MOLDADA PARA PORTAS COM ATÉ 1,5 M DE VÃO. AF_03/2016</t>
  </si>
  <si>
    <t xml:space="preserve">93185</t>
  </si>
  <si>
    <t xml:space="preserve">VERGA PRÉ-MOLDADA PARA PORTAS COM MAIS DE 1,5 M DE VÃO. AF_03/2016</t>
  </si>
  <si>
    <t xml:space="preserve">93186</t>
  </si>
  <si>
    <t xml:space="preserve">VERGA MOLDADA IN LOCO EM CONCRETO PARA JANELAS COM ATÉ 1,5 M DE VÃO. AF_03/2016</t>
  </si>
  <si>
    <t xml:space="preserve">93187</t>
  </si>
  <si>
    <t xml:space="preserve">VERGA MOLDADA IN LOCO EM CONCRETO PARA JANELAS COM MAIS DE 1,5 M DE VÃO. AF_03/2016</t>
  </si>
  <si>
    <t xml:space="preserve">93188</t>
  </si>
  <si>
    <t xml:space="preserve">VERGA MOLDADA IN LOCO EM CONCRETO PARA PORTAS COM ATÉ 1,5 M DE VÃO. AF_03/2016</t>
  </si>
  <si>
    <t xml:space="preserve">93189</t>
  </si>
  <si>
    <t xml:space="preserve">VERGA MOLDADA IN LOCO EM CONCRETO PARA PORTAS COM MAIS DE 1,5 M DE VÃO. AF_03/2016</t>
  </si>
  <si>
    <t xml:space="preserve">93190</t>
  </si>
  <si>
    <t xml:space="preserve">VERGA MOLDADA IN LOCO COM UTILIZAÇÃO DE BLOCOS CANALETA PARA JANELAS COM ATÉ 1,5 M DE VÃO. AF_03/2016</t>
  </si>
  <si>
    <t xml:space="preserve">93191</t>
  </si>
  <si>
    <t xml:space="preserve">VERGA MOLDADA IN LOCO COM UTILIZAÇÃO DE BLOCOS CANALETA PARA JANELAS COM MAIS DE 1,5 M DE VÃO. AF_03/2016</t>
  </si>
  <si>
    <t xml:space="preserve">93192</t>
  </si>
  <si>
    <t xml:space="preserve">VERGA MOLDADA IN LOCO COM UTILIZAÇÃO DE BLOCOS CANALETA PARA PORTAS COM ATÉ 1,5 M DE VÃO. AF_03/2016</t>
  </si>
  <si>
    <t xml:space="preserve">93193</t>
  </si>
  <si>
    <t xml:space="preserve">VERGA MOLDADA IN LOCO COM UTILIZAÇÃO DE BLOCOS CANALETA PARA PORTAS COM MAIS DE 1,5 M DE VÃO. AF_03/2016</t>
  </si>
  <si>
    <t xml:space="preserve">93194</t>
  </si>
  <si>
    <t xml:space="preserve">CONTRAVERGA PRÉ-MOLDADA PARA VÃOS DE ATÉ 1,5 M DE COMPRIMENTO. AF_03/2016</t>
  </si>
  <si>
    <t xml:space="preserve">93195</t>
  </si>
  <si>
    <t xml:space="preserve">CONTRAVERGA PRÉ-MOLDADA PARA VÃOS DE MAIS DE 1,5 M DE COMPRIMENTO. AF_03/2016</t>
  </si>
  <si>
    <t xml:space="preserve">93196</t>
  </si>
  <si>
    <t xml:space="preserve">CONTRAVERGA MOLDADA IN LOCO EM CONCRETO PARA VÃOS DE ATÉ 1,5 M DE COMPRIMENTO. AF_03/2016</t>
  </si>
  <si>
    <t xml:space="preserve">93197</t>
  </si>
  <si>
    <t xml:space="preserve">CONTRAVERGA MOLDADA IN LOCO EM CONCRETO PARA VÃOS DE MAIS DE 1,5 M DE COMPRIMENTO. AF_03/2016</t>
  </si>
  <si>
    <t xml:space="preserve">93198</t>
  </si>
  <si>
    <t xml:space="preserve">CONTRAVERGA MOLDADA IN LOCO COM UTILIZAÇÃO DE BLOCOS CANALETA PARA VÃOS DE ATÉ 1,5 M DE COMPRIMENTO. AF_03/2016</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</si>
  <si>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</si>
  <si>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</si>
  <si>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</si>
  <si>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</si>
  <si>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</si>
  <si>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</si>
  <si>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</si>
  <si>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</si>
  <si>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</si>
  <si>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</si>
  <si>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</si>
  <si>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</si>
  <si>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93205</t>
  </si>
  <si>
    <t xml:space="preserve">CINTA DE AMARRAÇÃO DE ALVENARIA MOLDADA IN LOCO COM UTILIZAÇÃO DE BLOCOS CANALETA. AF_03/2016</t>
  </si>
  <si>
    <t xml:space="preserve">71623</t>
  </si>
  <si>
    <t xml:space="preserve">74144/2</t>
  </si>
  <si>
    <t xml:space="preserve">SUPORTE APOIO CAIXA D AGUA BARROTES MADEIRA DE 1</t>
  </si>
  <si>
    <t xml:space="preserve">83513</t>
  </si>
  <si>
    <t xml:space="preserve">FORNECIMENTO DE PERFIL SIMPLES "I" OU "H" ATE 8" INCLUSIVE PERDAS</t>
  </si>
  <si>
    <t xml:space="preserve">83514</t>
  </si>
  <si>
    <t xml:space="preserve">FORNECIMENTO DE PERFIL SIMPLES "I" OU "H" 8 A 12" INCLUSIVE PERDAS</t>
  </si>
  <si>
    <t xml:space="preserve">84153</t>
  </si>
  <si>
    <t xml:space="preserve">APARELHO DE APOIO NEOPRENE NAO FRETADO (1,4KG/DM3)</t>
  </si>
  <si>
    <t xml:space="preserve">84154</t>
  </si>
  <si>
    <t xml:space="preserve">APARELHO APOIO NEOPRENE FRETADO</t>
  </si>
  <si>
    <t xml:space="preserve">DM3</t>
  </si>
  <si>
    <t xml:space="preserve">85233</t>
  </si>
  <si>
    <t xml:space="preserve">ESCADA EM CONCRETO ARMADO, FCK = 15 MPA, MOLDADA IN LOCO</t>
  </si>
  <si>
    <t xml:space="preserve">95952</t>
  </si>
  <si>
    <t xml:space="preserve">(COMPOSIÇÃO REPRESENTATIVA) EXECUÇÃO DE ESTRUTURAS DE CONCRETO ARMADO CONVENCIONAL, PARA EDIFICAÇÃO HABITACIONAL MULTIFAMILIAR (PRÉDIO), FCK = 25 MPA. AF_01/2017</t>
  </si>
  <si>
    <t xml:space="preserve">95953</t>
  </si>
  <si>
    <t xml:space="preserve">(COMPOSIÇÃO REPRESENTATIVA) EXECUÇÃO DE ESTRUTURAS DE CONCRETO ARMADO, PARA EDIFICAÇÃO HABITACIONAL UNIFAMILIAR COM DOIS PAVIMENTOS (CASA ISOLADA), FCK = 25 MPA. AF_01/2017</t>
  </si>
  <si>
    <t xml:space="preserve">95954</t>
  </si>
  <si>
    <t xml:space="preserve">(COMPOSIÇÃO REPRESENTATIVA) EXECUÇÃO DE ESTRUTURAS DE CONCRETO ARMADO, PARA EDIFICAÇÃO HABITACIONAL UNIFAMILIAR COM DOIS PAVIMENTOS (CASA EM EMPREENDIMENTOS), FCK = 25 MPA. AF_01/2017</t>
  </si>
  <si>
    <t xml:space="preserve">95955</t>
  </si>
  <si>
    <t xml:space="preserve">(COMPOSIÇÃO REPRESENTATIVA) EXECUÇÃO DE ESTRUTURAS DE CONCRETO ARMADO, PARA EDIFICAÇÃO HABITACIONAL UNIFAMILIAR TÉRREA (CASA ISOLADA), FCK = 25 MPA. AF_01/2017</t>
  </si>
  <si>
    <t xml:space="preserve">95956</t>
  </si>
  <si>
    <t xml:space="preserve">(COMPOSIÇÃO REPRESENTATIVA) EXECUÇÃO DE ESTRUTURAS DE CONCRETO ARMADO, PARA EDIFICAÇÃO HABITACIONAL UNIFAMILIAR TÉRREA (CASA EM EMPREENDIMENTOS), FCK = 25 MPA. AF_01/2017</t>
  </si>
  <si>
    <t xml:space="preserve">95957</t>
  </si>
  <si>
    <t xml:space="preserve">(COMPOSIÇÃO REPRESENTATIVA) EXECUÇÃO DE ESTRUTURAS DE CONCRETO ARMADO, PARA EDIFICAÇÃO INSTITUCIONAL TÉRREA, FCK = 25 MPA. AF_01/2017</t>
  </si>
  <si>
    <t xml:space="preserve">95969</t>
  </si>
  <si>
    <t xml:space="preserve">(COMPOSIÇÃO REPRESENTATIVA) EXECUÇÃO DE ESCADA EM CONCRETO ARMADO, MOLDADA IN LOCO, FCK = 25 MPA. AF_02/2017</t>
  </si>
  <si>
    <t xml:space="preserve">97733</t>
  </si>
  <si>
    <t xml:space="preserve">PEÇA RETANGULAR PRÉ-MOLDADA, VOLUME DE CONCRETO DE ATÉ 10 LITROS, TAXA DE AÇO APROXIMADA DE 30KG/M³. AF_01/2018</t>
  </si>
  <si>
    <t xml:space="preserve">97734</t>
  </si>
  <si>
    <t xml:space="preserve">PEÇA RETANGULAR PRÉ-MOLDADA, VOLUME DE CONCRETO DE 10 A 30 LITROS, TAXA DE AÇO APROXIMADA DE 30KG/M³. AF_01/2018</t>
  </si>
  <si>
    <t xml:space="preserve">97735</t>
  </si>
  <si>
    <t xml:space="preserve">PEÇA RETANGULAR PRÉ-MOLDADA, VOLUME DE CONCRETO DE 30 A 100 LITROS, TAXA DE AÇO APROXIMADA DE 30KG/M³. AF_01/2018</t>
  </si>
  <si>
    <t xml:space="preserve">97736</t>
  </si>
  <si>
    <t xml:space="preserve">PEÇA RETANGULAR PRÉ-MOLDADA, VOLUME DE CONCRETO ACIMA DE 100 LITROS, TAXA DE AÇO APROXIMADA DE 30KG/M³. AF_01/2018</t>
  </si>
  <si>
    <t xml:space="preserve">97737</t>
  </si>
  <si>
    <t xml:space="preserve">PEÇA RETANGULAR PRÉ-MOLDADA, VOLUME DE CONCRETO DE 30 A 70 LITROS , TAXA DE AÇO APROXIMADA DE 70KG/M³. AF_01/2018</t>
  </si>
  <si>
    <t xml:space="preserve">97738</t>
  </si>
  <si>
    <t xml:space="preserve">PEÇA CIRCULAR PRÉ-MOLDADA, VOLUME DE CONCRETO DE 10 A 30 LITROS, TAXA DE FIBRA DE POLIPROPILENO APROXIMADA DE 6 KG/M³. AF_01/2018_P</t>
  </si>
  <si>
    <t xml:space="preserve">97739</t>
  </si>
  <si>
    <t xml:space="preserve">PEÇA CIRCULAR PRÉ-MOLDADA, VOLUME DE CONCRETO DE 30 A 100 LITROS, TAXA DE AÇO APROXIMADA DE 30KG/M³. AF_01/2018</t>
  </si>
  <si>
    <t xml:space="preserve">97740</t>
  </si>
  <si>
    <t xml:space="preserve">PEÇA CIRCULAR PRÉ-MOLDADA, VOLUME DE CONCRETO ACIMA DE 100 LITROS, TAXA DE AÇO APROXIMADA DE 30KG/M³. AF_01/2018</t>
  </si>
  <si>
    <t xml:space="preserve">98615</t>
  </si>
  <si>
    <t xml:space="preserve">CONTENÇÃO EM CORTINA COM ESTACAS ESPAÇADAS COM 30 CM DE DIÂMETRO E PROFUNDIDADE MENOR OU IGUAL A 10 M. AF_06/2018</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</si>
  <si>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</si>
  <si>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</si>
  <si>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</si>
  <si>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</si>
  <si>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98618</t>
  </si>
  <si>
    <t xml:space="preserve">CONTENÇÃO EM CORTINA COM ESTACAS ESPAÇADAS COM 40 CM DE DIÂMETRO E PROFUNDIDADE MENOR OU IGUAL A 10 M. AF_06/2018</t>
  </si>
  <si>
    <t xml:space="preserve">98619</t>
  </si>
  <si>
    <t xml:space="preserve">CONTENÇÃO EM CORTINA COM ESTACAS ESPAÇADAS COM 40 CM DE DIÂMETRO E PROFUNDIDADE MAIOR QUE 10 M E MENOR OU IGUAL A 15 M. AF_06/2018</t>
  </si>
  <si>
    <t xml:space="preserve">98620</t>
  </si>
  <si>
    <t xml:space="preserve">CONTENÇÃO EM CORTINA COM ESTACAS ESPAÇADAS COM 40 CM DE DIÂMETRO E PROFUNDIDADE MAIOR QUE 15 M. AF_06/2018</t>
  </si>
  <si>
    <t xml:space="preserve">98621</t>
  </si>
  <si>
    <t xml:space="preserve">CONTENÇÃO EM CORTINA COM ESTACAS ESPAÇADAS COM 50 CM DE DIÂMETRO E PROFUNDIDADE MENOR OU IGUAL A 10 M. AF_06/2018</t>
  </si>
  <si>
    <t xml:space="preserve">98622</t>
  </si>
  <si>
    <t xml:space="preserve">CONTENÇÃO EM CORTINA COM ESTACAS ESPAÇADAS COM 50 CM DE DIÂMETRO E PROFUNDIDADE MAIOR QUE 10 M E MENOR OU IGUAL A 15 M. AF_06/2018</t>
  </si>
  <si>
    <t xml:space="preserve">98623</t>
  </si>
  <si>
    <t xml:space="preserve">CONTENÇÃO EM CORTINA COM ESTACAS ESPAÇADAS COM 50 CM DE DIÂMETRO E PROFUNDIDADE MAIOR QUE 15 M. AF_06/2018</t>
  </si>
  <si>
    <t xml:space="preserve">98624</t>
  </si>
  <si>
    <t xml:space="preserve">CONTENÇÃO EM CORTINA COM ESTACAS ESPAÇADAS COM 60 CM DE DIÂMETRO E PROFUNDIDADE MENOR OU IGUAL A 10 M. AF_06/2018</t>
  </si>
  <si>
    <t xml:space="preserve">98625</t>
  </si>
  <si>
    <t xml:space="preserve">CONTENÇÃO EM CORTINA COM ESTACAS ESPAÇADAS COM 60 CM DE DIÂMETRO E PROFUNDIDADE MAIOR QUE 10 M E MENOR OU IGUAL A 15 M. AF_06/2018</t>
  </si>
  <si>
    <t xml:space="preserve">98626</t>
  </si>
  <si>
    <t xml:space="preserve">CONTENÇÃO EM CORTINA COM ESTACAS ESPAÇADAS COM 60 CM DE DIÂMETRO E PROFUNDIDADE MAIOR QUE 15 M. AF_06/2018</t>
  </si>
  <si>
    <t xml:space="preserve">98655</t>
  </si>
  <si>
    <t xml:space="preserve">EXECUÇÃO DE MURETA GUIA PARA CONTENÇÃO/ FUNDAÇÃO COM 30 CM DE ESPESSURA. AF_06/2018</t>
  </si>
  <si>
    <t xml:space="preserve">98656</t>
  </si>
  <si>
    <t xml:space="preserve">EXECUÇÃO DE MURETA GUIA PARA CONTENÇÃO/ FUNDAÇÃO COM 40 CM DE ESPESSURA. AF_06/2018</t>
  </si>
  <si>
    <t xml:space="preserve">98657</t>
  </si>
  <si>
    <t xml:space="preserve">EXECUÇÃO DE MURETA GUIA PARA CONTENÇÃO/ FUNDAÇÃO COM 50 CM DE ESPESSURA. AF_06/2018</t>
  </si>
  <si>
    <t xml:space="preserve">98658</t>
  </si>
  <si>
    <t xml:space="preserve">EXECUÇÃO DE MURETA GUIA PARA CONTENÇÃO/ FUNDAÇÃO COM 60 CM DE ESPESSURA. AF_06/2018</t>
  </si>
  <si>
    <t xml:space="preserve">98659</t>
  </si>
  <si>
    <t xml:space="preserve">EXECUÇÃO DE MURETA GUIA PARA CONTENÇÃO/ FUNDAÇÃO COM 80 CM DE ESPESSURA. AF_06/2018</t>
  </si>
  <si>
    <t xml:space="preserve">98746</t>
  </si>
  <si>
    <t xml:space="preserve">SOLDA DE TOPO EM CHAPA/PERFIL/TUBO DE AÇO CHANFRADO, ESPESSURA=1/4''. AF_06/2018</t>
  </si>
  <si>
    <t xml:space="preserve">98749</t>
  </si>
  <si>
    <t xml:space="preserve">SOLDA DE TOPO EM CHAPA/PERFIL/TUBO DE AÇO CHANFRADO, ESPESSURA=5/16''. AF_06/2018</t>
  </si>
  <si>
    <t xml:space="preserve">98750</t>
  </si>
  <si>
    <t xml:space="preserve">SOLDA DE TOPO EM CHAPA/PERFIL/TUBO DE AÇO CHANFRADO, ESPESSURA=3/8''. AF_06/2018</t>
  </si>
  <si>
    <t xml:space="preserve">98751</t>
  </si>
  <si>
    <t xml:space="preserve">SOLDA DE TOPO EM CHAPA/PERFIL/TUBO DE AÇO CHANFRADO, ESPESSURA=1/2''. AF_06/2018</t>
  </si>
  <si>
    <t xml:space="preserve">98752</t>
  </si>
  <si>
    <t xml:space="preserve">SOLDA DE TOPO EM CHAPA/PERFIL/TUBO DE AÇO CHANFRADO, ESPESSURA=5/8''. AF_06/2018</t>
  </si>
  <si>
    <t xml:space="preserve">98753</t>
  </si>
  <si>
    <t xml:space="preserve">SOLDA DE TOPO EM CHAPA/PERFIL/TUBO DE AÇO CHANFRADO, ESPESSURA=3/4''. AF_06/2018</t>
  </si>
  <si>
    <t xml:space="preserve">98560</t>
  </si>
  <si>
    <t xml:space="preserve">IMPERMEABILIZAÇÃO DE PISO COM ARGAMASSA DE CIMENTO E AREIA, COM ADITIVO IMPERMEABILIZANTE, E = 2CM. AF_06/2018</t>
  </si>
  <si>
    <t xml:space="preserve">98561</t>
  </si>
  <si>
    <t xml:space="preserve">IMPERMEABILIZAÇÃO DE PAREDES COM ARGAMASSA DE CIMENTO E AREIA, COM ADITIVO IMPERMEABILIZANTE, E = 2CM. AF_06/2018</t>
  </si>
  <si>
    <t xml:space="preserve">98562</t>
  </si>
  <si>
    <t xml:space="preserve">IMPERMEABILIZAÇÃO DE FLOREIRA OU VIGA BALDRAME COM ARGAMASSA DE CIMENTO E AREIA, COM ADITIVO IMPERMEABILIZANTE, E = 2 CM. AF_06/2018</t>
  </si>
  <si>
    <t xml:space="preserve">83735</t>
  </si>
  <si>
    <t xml:space="preserve">IMPERMEABILIZACAO DE SUPERFICIE COM CIMENTO IMPERMEABILIZANTE DE PEGA ULTRA RAPIDA, TRACO 1:1, E=0,5 CM</t>
  </si>
  <si>
    <t xml:space="preserve">98555</t>
  </si>
  <si>
    <t xml:space="preserve">IMPERMEABILIZAÇÃO DE SUPERFÍCIE COM IMPERMEABILIZANTE SEMI-FLEXIVEL (MAI), 3 DEMÃOS. AF_06/2018</t>
  </si>
  <si>
    <t xml:space="preserve">98556</t>
  </si>
  <si>
    <t xml:space="preserve">IMPERMEABILIZAÇÃO DE SUPERFÍCIE COM IMPERMEABILIZANTE SEMI-FLEXIVEL, 4 DEMÃOS, REFORÇADO COM VÉU DE POLIÉSTER (MAV). AF_06/2018</t>
  </si>
  <si>
    <t xml:space="preserve">98558</t>
  </si>
  <si>
    <t xml:space="preserve">TRATAMENTO DE RALO OU PONTO EMERGENTE COM IMPERMEABILIZANTE SEMI-FLEXÍVEL REFORÇADO COM VEU DE POLIÉSTER (MAV). AF_06/2018</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</si>
  <si>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</si>
  <si>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</si>
  <si>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</si>
  <si>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</si>
  <si>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</si>
  <si>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</si>
  <si>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</si>
  <si>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</si>
  <si>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98547</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</si>
  <si>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</si>
  <si>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</si>
  <si>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</si>
  <si>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</si>
  <si>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</si>
  <si>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</si>
  <si>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</si>
  <si>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98557</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</si>
  <si>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</si>
  <si>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</si>
  <si>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</si>
  <si>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</si>
  <si>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</si>
  <si>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72124</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</si>
  <si>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</si>
  <si>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</si>
  <si>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</si>
  <si>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</si>
  <si>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</si>
  <si>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</si>
  <si>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</si>
  <si>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</si>
  <si>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</si>
  <si>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</si>
  <si>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</si>
  <si>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98566</t>
  </si>
  <si>
    <t xml:space="preserve">PROTEÇÃO MECÂNICA DE SUPERFÍCIE VERTICAL COM ARGAMASSA DE CIMENTO E AREIA, TRAÇO 1:3, E=3CM. AF_06/2018</t>
  </si>
  <si>
    <t xml:space="preserve">98567</t>
  </si>
  <si>
    <t xml:space="preserve">PROTEÇÃO MECÂNICA DE SUPERFICIE HORIZONTAL COM ARGAMASSA DE CIMENTO E AREIA, TRAÇO 1:3, E=4CM. AF_06/2018</t>
  </si>
  <si>
    <t xml:space="preserve">98568</t>
  </si>
  <si>
    <t xml:space="preserve">PROTEÇÃO MECÂNICA DE SUPERFÍCIE VERTICAL COM ARGAMASSA DE CIMENTO E AREIA, TRAÇO 1:3, E=4CM. AF_06/2018</t>
  </si>
  <si>
    <t xml:space="preserve">98569</t>
  </si>
  <si>
    <t xml:space="preserve">PROTEÇÃO MECÂNICA DE SUPERFICIE HORIZONTAL COM ARGAMASSA DE CIMENTO E AREIA, TRAÇO 1:3, E=5CM. AF_06/2018</t>
  </si>
  <si>
    <t xml:space="preserve">98570</t>
  </si>
  <si>
    <t xml:space="preserve">PROTEÇÃO MECÂNICA DE SUPERFÍCIE VERTICAL COM ARGAMASSA DE CIMENTO E AREIA, TRAÇO 1:3, E=5CM. AF_06/2018</t>
  </si>
  <si>
    <t xml:space="preserve">98571</t>
  </si>
  <si>
    <t xml:space="preserve">PROTEÇÃO MECÂNICA DE SUPERFICIE HORIZONTAL COM CONCRETO 15 MPA, E=4CM. AF_06/2018</t>
  </si>
  <si>
    <t xml:space="preserve">98572</t>
  </si>
  <si>
    <t xml:space="preserve">PROTEÇÃO MECÂNICA DE SUPERFICIE HORIZONTAL COM CONCRETO 15 MPA, E=5CM. AF_06/2018</t>
  </si>
  <si>
    <t xml:space="preserve">98573</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</si>
  <si>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</si>
  <si>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</si>
  <si>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</si>
  <si>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</si>
  <si>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</si>
  <si>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91831</t>
  </si>
  <si>
    <t xml:space="preserve">ELETRODUTO FLEXÍVEL CORRUGADO, PVC, DN 20 MM (1/2"), PARA CIRCUITOS TERMINAIS, INSTALADO EM FORRO - FORNECIMENTO E INSTALAÇÃO. AF_12/2015</t>
  </si>
  <si>
    <t xml:space="preserve">91834</t>
  </si>
  <si>
    <t xml:space="preserve">ELETRODUTO FLEXÍVEL CORRUGADO,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</si>
  <si>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</si>
  <si>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</si>
  <si>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</si>
  <si>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</si>
  <si>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91844</t>
  </si>
  <si>
    <t xml:space="preserve">ELETRODUTO FLEXÍVEL CORRUGADO,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</si>
  <si>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</si>
  <si>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</si>
  <si>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</si>
  <si>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</si>
  <si>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</si>
  <si>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</si>
  <si>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91856</t>
  </si>
  <si>
    <t xml:space="preserve">91862</t>
  </si>
  <si>
    <t xml:space="preserve">ELETRODUTO RÍGIDO ROSCÁVEL, PVC, DN 20 MM (1/2"), PARA CIRCUITOS TERMINAIS, INSTALADO EM FORRO - FORNECIMENTO E INSTALAÇÃO. AF_12/2015</t>
  </si>
  <si>
    <t xml:space="preserve">91863</t>
  </si>
  <si>
    <t xml:space="preserve">ELETRODUTO RÍGIDO ROSCÁVEL, PVC, DN 25 MM (3/4"), PARA CIRCUITOS TERMINAIS, INSTALADO EM FORRO - FORNECIMENTO E INSTALAÇÃO. AF_12/2015</t>
  </si>
  <si>
    <t xml:space="preserve">91864</t>
  </si>
  <si>
    <t xml:space="preserve">ELETRODUTO RÍGIDO ROSCÁVEL, PVC, DN 32 MM (1"), PARA CIRCUITOS TERMINAIS, INSTALADO EM FORRO - FORNECIMENTO E INSTALAÇÃO. AF_12/2015</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</si>
  <si>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</si>
  <si>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</si>
  <si>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</si>
  <si>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</si>
  <si>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</si>
  <si>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</si>
  <si>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</si>
  <si>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</si>
  <si>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</si>
  <si>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</si>
  <si>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</si>
  <si>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</si>
  <si>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</si>
  <si>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</si>
  <si>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</si>
  <si>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</si>
  <si>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91873</t>
  </si>
  <si>
    <t xml:space="preserve">ELETRODUTO RÍGIDO ROSCÁVEL, PVC, DN 40 MM (1 1/4"), PARA CIRCUITOS TERMINAIS, INSTALADO EM PAREDE - FORNECIMENTO E INSTALAÇÃO. AF_12/2015</t>
  </si>
  <si>
    <t xml:space="preserve">93008</t>
  </si>
  <si>
    <t xml:space="preserve">ELETRODUTO RÍGIDO ROSCÁVEL, PVC, DN 50 MM (1 1/2") - FORNECIMENTO E INSTALAÇÃO. AF_12/2015</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</si>
  <si>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</si>
  <si>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</si>
  <si>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</si>
  <si>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</si>
  <si>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</si>
  <si>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</si>
  <si>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93012</t>
  </si>
  <si>
    <t xml:space="preserve">ELETRODUTO RÍGIDO ROSCÁVEL, PVC, DN 110 MM (4") - FORNECIMENTO E INSTALAÇÃO. AF_12/2015</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</si>
  <si>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</si>
  <si>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</si>
  <si>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</si>
  <si>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</si>
  <si>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</si>
  <si>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</si>
  <si>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</si>
  <si>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</si>
  <si>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95730</t>
  </si>
  <si>
    <t xml:space="preserve">ELETRODUTO RÍGIDO SOLDÁVEL, PVC, DN 25 MM (3/4), APARENTE, INSTALADO EM PAREDE - FORNECIMENTO E INSTALAÇÃO. AF_11/2016_P</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</si>
  <si>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</si>
  <si>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</si>
  <si>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</si>
  <si>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</si>
  <si>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</si>
  <si>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</si>
  <si>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95746</t>
  </si>
  <si>
    <t xml:space="preserve">ELETRODUTO DE AÇO GALVANIZADO, CLASSE LEVE, DN 25 MM (1), APARENTE, INSTALADO EM TETO - FORNECIMENTO E INSTALAÇÃO. AF_11/2016_P</t>
  </si>
  <si>
    <t xml:space="preserve">95747</t>
  </si>
  <si>
    <t xml:space="preserve">ELETRODUTO DE AÇO GALVANIZADO, CLASSE SEMI PESADO, DN 32 MM (1 1/4), APARENTE, INSTALADO EM TETO - FORNECIMENTO E INSTALAÇÃO. AF_11/2016_P</t>
  </si>
  <si>
    <t xml:space="preserve">95748</t>
  </si>
  <si>
    <t xml:space="preserve">ELETRODUTO DE AÇO GALVANIZADO, CLASSE SEMI PESADO, DN 40 MM (1 1/2 ), APARENTE, INSTALADO EM TETO - FORNECIMENTO E INSTALAÇÃO. AF_11/2016_P</t>
  </si>
  <si>
    <t xml:space="preserve">95749</t>
  </si>
  <si>
    <t xml:space="preserve">ELETRODUTO DE AÇO GALVANIZADO, CLASSE LEVE, DN 20 MM (3/4), APARENTE, INSTALADO EM PAREDE - FORNECIMENTO E INSTALAÇÃO. AF_11/2016_P</t>
  </si>
  <si>
    <t xml:space="preserve">95750</t>
  </si>
  <si>
    <t xml:space="preserve">ELETRODUTO DE AÇO GALVANIZADO, CLASSE LEVE, DN 25 MM (1), APARENTE, INSTALADO EM PAREDE - FORNECIMENTO E INSTALAÇÃO. AF_11/2016_P</t>
  </si>
  <si>
    <t xml:space="preserve">95751</t>
  </si>
  <si>
    <t xml:space="preserve">ELETRODUTO DE AÇO GALVANIZADO, CLASSE SEMI PESADO, DN 32 MM (1 1/4), APARENTE, INSTALADO EM PAREDE - FORNECIMENTO E INSTALAÇÃO. AF_11/2016_P</t>
  </si>
  <si>
    <t xml:space="preserve">95752</t>
  </si>
  <si>
    <t xml:space="preserve">ELETRODUTO DE AÇO GALVANIZADO, CLASSE SEMI PESADO, DN 40 MM (1 1/2  ), APARENTE, INSTALADO EM PAREDE - FORNECIMENTO E INSTALAÇÃO. AF_11/2016_P</t>
  </si>
  <si>
    <t xml:space="preserve">72263</t>
  </si>
  <si>
    <t xml:space="preserve">TERMINAL OU CONECTOR DE PRESSAO - PARA CABO 50MM2 - FORNECIMENTO E INSTALACAO</t>
  </si>
  <si>
    <t xml:space="preserve">72271</t>
  </si>
  <si>
    <t xml:space="preserve">CONECTOR PARAFUSO FENDIDO SPLIT-BOLT - PARA CABO DE 16MM2 - FORNECIMENTO E INSTALACAO</t>
  </si>
  <si>
    <t xml:space="preserve">72272</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</si>
  <si>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</si>
  <si>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</si>
  <si>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</si>
  <si>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</si>
  <si>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</si>
  <si>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</si>
  <si>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</si>
  <si>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</si>
  <si>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</si>
  <si>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83377</t>
  </si>
  <si>
    <t xml:space="preserve">CONECTOR DE PARAFUSO FENDIDO EM LIGA DE COBRE COM SEPARADOR DE CABOS PARA CABO 50 MM2 - FORNECIMENTO E INSTALACAO</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</si>
  <si>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</si>
  <si>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</si>
  <si>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</si>
  <si>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</si>
  <si>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</si>
  <si>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</si>
  <si>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</si>
  <si>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</si>
  <si>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</si>
  <si>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</si>
  <si>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</si>
  <si>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</si>
  <si>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</si>
  <si>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</si>
  <si>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</si>
  <si>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</si>
  <si>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</si>
  <si>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</si>
  <si>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</si>
  <si>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</si>
  <si>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</si>
  <si>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</si>
  <si>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</si>
  <si>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</si>
  <si>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</si>
  <si>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</si>
  <si>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</si>
  <si>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</si>
  <si>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</si>
  <si>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</si>
  <si>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</si>
  <si>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</si>
  <si>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91893</t>
  </si>
  <si>
    <t xml:space="preserve">CURVA 90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</si>
  <si>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</si>
  <si>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</si>
  <si>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</si>
  <si>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</si>
  <si>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</si>
  <si>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</si>
  <si>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91901</t>
  </si>
  <si>
    <t xml:space="preserve">CURVA 180 GRAUS PARA ELETRODUTO, PVC, ROSCÁVEL, DN 20 MM (1/2"), PARA CIRCUITOS TERMINAIS, INSTALADA EM LAJE - FORNECIMENTO E INSTALAÇÃO. AF_12/2015</t>
  </si>
  <si>
    <t xml:space="preserve">91902</t>
  </si>
  <si>
    <t xml:space="preserve">CURVA 90 GRAUS PARA ELETRODUTO, PVC, ROSCÁVEL, DN 25 MM (3/4"), PARA CIRCUITOS TERMINAIS, INSTALADA EM LAJE - FORNECIMENTO E INSTALAÇÃO. AF_12/2015</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</si>
  <si>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</si>
  <si>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</si>
  <si>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</si>
  <si>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</si>
  <si>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91908</t>
  </si>
  <si>
    <t xml:space="preserve">CURVA 90 GRAUS PARA ELETRODUTO, PVC, ROSCÁVEL, DN 40 MM (1 1/4"), PARA CIRCUITOS TERMINAIS, INSTALADA EM LAJE - FORNECIMENTO E INSTALAÇÃO. AF_12/2015</t>
  </si>
  <si>
    <t xml:space="preserve">91910</t>
  </si>
  <si>
    <t xml:space="preserve">CURVA 180 GRAUS PARA ELETRODUTO, PVC, ROSCÁVEL, DN 40 MM (1 1/4"), PARA CIRCUITOS TERMINAIS, INSTALADA EM LAJE - FORNECIMENTO E INSTALAÇÃO. AF_12/2015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</si>
  <si>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</si>
  <si>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</si>
  <si>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</si>
  <si>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</si>
  <si>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</si>
  <si>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</si>
  <si>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91916</t>
  </si>
  <si>
    <t xml:space="preserve">CURVA 180 GRAUS PARA ELETRODUTO, PVC, ROSCÁVEL, DN 25 MM (3/4"), PARA CIRCUITOS TERMINAIS, INSTALADA EM PAREDE - FORNECIMENTO E INSTALAÇÃO. AF_12/2015</t>
  </si>
  <si>
    <t xml:space="preserve">91917</t>
  </si>
  <si>
    <t xml:space="preserve">CURVA 90 GRAUS PARA ELETRODUTO, PVC, ROSCÁVEL, DN 32 MM (1"), PARA CIRCUITOS TERMINAIS, INSTALADA EM PAREDE - FORNECIMENTO E INSTALAÇÃO. AF_12/2015</t>
  </si>
  <si>
    <t xml:space="preserve">91920</t>
  </si>
  <si>
    <t xml:space="preserve">CURVA 90 GRAUS PARA ELETRODUTO, PVC, ROSCÁVEL, DN 40 MM (1 1/4"), PARA CIRCUITOS TERMINAIS, INSTALADA EM PAREDE - FORNECIMENTO E INSTALAÇÃO. AF_12/2015</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</si>
  <si>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</si>
  <si>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</si>
  <si>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</si>
  <si>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</si>
  <si>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</si>
  <si>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</si>
  <si>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93015</t>
  </si>
  <si>
    <t xml:space="preserve">LUVA PARA ELETRODUTO, PVC, ROSCÁVEL, DN 75 MM (2 1/2") - FORNECIMENTO E INSTALAÇÃO. AF_12/2015</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</si>
  <si>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</si>
  <si>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</si>
  <si>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</si>
  <si>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</si>
  <si>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93018</t>
  </si>
  <si>
    <t xml:space="preserve">CURVA 90 GRAUS PARA ELETRODUTO, PVC, ROSCÁVEL, DN 50 MM (1 1/2") - FORNECIMENTO E INSTALAÇÃO. AF_12/2015</t>
  </si>
  <si>
    <t xml:space="preserve">93020</t>
  </si>
  <si>
    <t xml:space="preserve">CURVA 90 GRAUS PARA ELETRODUTO, PVC, ROSCÁVEL, DN 60 MM (2") - FORNECIMENTO E INSTALAÇÃO. AF_12/2015</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</si>
  <si>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</si>
  <si>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</si>
  <si>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</si>
  <si>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</si>
  <si>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93026</t>
  </si>
  <si>
    <t xml:space="preserve">CURVA 90 GRAUS PARA ELETRODUTO, PVC, ROSCÁVEL, DN 110 MM (4") - FORNECIMENTO E INSTALAÇÃO. AF_12/2015</t>
  </si>
  <si>
    <t xml:space="preserve">95733</t>
  </si>
  <si>
    <t xml:space="preserve">LUVA PARA ELETRODUTO, PVC, SOLDÁVEL, DN 25 MM (3/4), APARENTE, INSTALADA EM TETO - FORNECIMENTO E INSTALAÇÃO. AF_11/2016_P</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</si>
  <si>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</si>
  <si>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</si>
  <si>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</si>
  <si>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</si>
  <si>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</si>
  <si>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</si>
  <si>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</si>
  <si>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</si>
  <si>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</si>
  <si>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</si>
  <si>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</si>
  <si>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</si>
  <si>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</si>
  <si>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</si>
  <si>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95756</t>
  </si>
  <si>
    <t xml:space="preserve">LUVA DE EMENDA PARA ELETRODUTO, AÇO GALVANIZADO, DN 40 MM (1 1/2''), APARENTE, INSTALADA EM TETO - FORNECIMENTO E INSTALAÇÃO. AF_11/2016_P</t>
  </si>
  <si>
    <t xml:space="preserve">95757</t>
  </si>
  <si>
    <t xml:space="preserve">LUVA DE EMENDA PARA ELETRODUTO, AÇO GALVANIZADO, DN 20 MM (3/4''), APARENTE, INSTALADA EM PAREDE - FORNECIMENTO E INSTALAÇÃO. AF_11/2016_P</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</si>
  <si>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</si>
  <si>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</si>
  <si>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</si>
  <si>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</si>
  <si>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</si>
  <si>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</si>
  <si>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</si>
  <si>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</si>
  <si>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</si>
  <si>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</si>
  <si>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91926</t>
  </si>
  <si>
    <t xml:space="preserve">91927</t>
  </si>
  <si>
    <t xml:space="preserve">CABO DE COBRE FLEXÍVEL ISOLADO, 2,5 MM², ANTI-CHAMA 0,6/1,0 KV, PARA CIRCUITOS TERMINAIS - FORNECIMENTO E INSTALAÇÃO. AF_12/2015</t>
  </si>
  <si>
    <t xml:space="preserve">91928</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</si>
  <si>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</si>
  <si>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</si>
  <si>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</si>
  <si>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</si>
  <si>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</si>
  <si>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</si>
  <si>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</si>
  <si>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</si>
  <si>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91933</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</si>
  <si>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</si>
  <si>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</si>
  <si>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</si>
  <si>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</si>
  <si>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92979</t>
  </si>
  <si>
    <t xml:space="preserve">CABO DE COBRE FLEXÍVEL ISOLADO, 10 MM², ANTI-CHAMA 450/750 V, PARA DISTRIBUIÇÃO - FORNECIMENTO E INSTALAÇÃO. AF_12/2015</t>
  </si>
  <si>
    <t xml:space="preserve">92980</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</si>
  <si>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</si>
  <si>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</si>
  <si>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</si>
  <si>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</si>
  <si>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92983</t>
  </si>
  <si>
    <t xml:space="preserve">CABO DE COBRE FLEXÍVEL ISOLADO, 25 MM², ANTI-CHAMA 450/750 V, PARA DISTRIBUIÇÃO - FORNECIMENTO E INSTALAÇÃO. AF_12/2015</t>
  </si>
  <si>
    <t xml:space="preserve">92984</t>
  </si>
  <si>
    <t xml:space="preserve">CABO DE COBRE FLEXÍVEL ISOLADO, 25 MM², ANTI-CHAMA 0,6/1,0 KV, PARA DISTRIBUIÇÃO - FORNECIMENTO E INSTALAÇÃO. AF_12/2015</t>
  </si>
  <si>
    <t xml:space="preserve">92985</t>
  </si>
  <si>
    <t xml:space="preserve">CABO DE COBRE FLEXÍVEL ISOLADO, 35 MM², ANTI-CHAMA 450/750 V, PARA DISTRIBUIÇÃO - FORNECIMENTO E INSTALAÇÃO. AF_12/2015</t>
  </si>
  <si>
    <t xml:space="preserve">92986</t>
  </si>
  <si>
    <t xml:space="preserve">CABO DE COBRE FLEXÍVEL ISOLADO, 35 MM², ANTI-CHAMA 0,6/1,0 KV, PARA DISTRIBUIÇÃO - FORNECIMENTO E INSTALAÇÃO. AF_12/2015</t>
  </si>
  <si>
    <t xml:space="preserve">92987</t>
  </si>
  <si>
    <t xml:space="preserve">CABO DE COBRE FLEXÍVEL ISOLADO, 50 MM², ANTI-CHAMA 450/750 V, PARA DISTRIBUIÇÃO - FORNECIMENTO E INSTALAÇÃO. AF_12/2015</t>
  </si>
  <si>
    <t xml:space="preserve">92988</t>
  </si>
  <si>
    <t xml:space="preserve">CABO DE COBRE FLEXÍVEL ISOLADO, 50 MM², ANTI-CHAMA 0,6/1,0 KV, PARA DISTRIBUIÇÃO - FORNECIMENTO E INSTALAÇÃO. AF_12/2015</t>
  </si>
  <si>
    <t xml:space="preserve">92989</t>
  </si>
  <si>
    <t xml:space="preserve">CABO DE COBRE FLEXÍVEL ISOLADO, 70 MM², ANTI-CHAMA 450/750 V, PARA DISTRIBUIÇÃO - FORNECIMENTO E INSTALAÇÃO. AF_12/2015</t>
  </si>
  <si>
    <t xml:space="preserve">92990</t>
  </si>
  <si>
    <t xml:space="preserve">CABO DE COBRE FLEXÍVEL ISOLADO, 70 MM², ANTI-CHAMA 0,6/1,0 KV, PARA DISTRIBUIÇÃO - FORNECIMENTO E INSTALAÇÃO. AF_12/2015</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</si>
  <si>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</si>
  <si>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</si>
  <si>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</si>
  <si>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</si>
  <si>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92993</t>
  </si>
  <si>
    <t xml:space="preserve">CABO DE COBRE FLEXÍVEL ISOLADO, 120 MM², ANTI-CHAMA 450/750 V, PARA DISTRIBUIÇÃO - FORNECIMENTO E INSTALAÇÃO. AF_12/2015</t>
  </si>
  <si>
    <t xml:space="preserve">92994</t>
  </si>
  <si>
    <t xml:space="preserve">CABO DE COBRE FLEXÍVEL ISOLADO, 120 MM², ANTI-CHAMA 0,6/1,0 KV, PARA DISTRIBUIÇÃO - FORNECIMENTO E INSTALAÇÃO. AF_12/2015</t>
  </si>
  <si>
    <t xml:space="preserve">92995</t>
  </si>
  <si>
    <t xml:space="preserve">CABO DE COBRE FLEXÍVEL ISOLADO, 150 MM², ANTI-CHAMA 450/750 V, PARA DISTRIBUIÇÃO - FORNECIMENTO E INSTALAÇÃO. AF_12/2015</t>
  </si>
  <si>
    <t xml:space="preserve">92996</t>
  </si>
  <si>
    <t xml:space="preserve">CABO DE COBRE FLEXÍVEL ISOLADO, 150 MM², ANTI-CHAMA 0,6/1,0 KV, PARA DISTRIBUIÇÃO - FORNECIMENTO E INSTALAÇÃO. AF_12/2015</t>
  </si>
  <si>
    <t xml:space="preserve">92997</t>
  </si>
  <si>
    <t xml:space="preserve">CABO DE COBRE FLEXÍVEL ISOLADO, 185 MM², ANTI-CHAMA 450/750 V, PARA DISTRIBUIÇÃO - FORNECIMENTO E INSTALAÇÃO. AF_12/2015</t>
  </si>
  <si>
    <t xml:space="preserve">92998</t>
  </si>
  <si>
    <t xml:space="preserve">CABO DE COBRE FLEXÍVEL ISOLADO, 185 MM², ANTI-CHAMA 0,6/1,0 KV, PARA DISTRIBUIÇÃO - FORNECIMENTO E INSTALAÇÃO. AF_12/2015</t>
  </si>
  <si>
    <t xml:space="preserve">92999</t>
  </si>
  <si>
    <t xml:space="preserve">CABO DE COBRE FLEXÍVEL ISOLADO, 240 MM², ANTI-CHAMA 450/750 V, PARA DISTRIBUIÇÃO - FORNECIMENTO E INSTALAÇÃO. AF_12/2015</t>
  </si>
  <si>
    <t xml:space="preserve">93000</t>
  </si>
  <si>
    <t xml:space="preserve">CABO DE COBRE FLEXÍVEL ISOLADO, 240 MM², ANTI-CHAMA 0,6/1,0 KV, PARA DISTRIBUIÇÃO - FORNECIMENTO E INSTALAÇÃO. AF_12/2015</t>
  </si>
  <si>
    <t xml:space="preserve">93001</t>
  </si>
  <si>
    <t xml:space="preserve">CABO DE COBRE RÍGIDO ISOLADO, 300 MM², ANTI-CHAMA 450/750 V, PARA DISTRIBUIÇÃO - FORNECIMENTO E INSTALAÇÃO. AF_12/2015</t>
  </si>
  <si>
    <t xml:space="preserve">93002</t>
  </si>
  <si>
    <t xml:space="preserve">CABO DE COBRE FLEXÍVEL ISOLADO, 300 MM², ANTI-CHAMA 0,6/1,0 KV, PARA DISTRIBUIÇÃO - FORNECIMENTO E INSTALAÇÃO. AF_12/2015</t>
  </si>
  <si>
    <t xml:space="preserve">83446</t>
  </si>
  <si>
    <t xml:space="preserve">CAIXA DE PASSAGEM 30X30X40 COM TAMPA E DRENO BRITA</t>
  </si>
  <si>
    <t xml:space="preserve">91936</t>
  </si>
  <si>
    <t xml:space="preserve">CAIXA OCTOGONAL 4" X 4", PVC, INSTALADA EM LAJE - FORNECIMENTO E INSTALAÇÃO. AF_12/2015</t>
  </si>
  <si>
    <t xml:space="preserve">91937</t>
  </si>
  <si>
    <t xml:space="preserve">CAIXA OCTOGONAL 3" X 3", PVC, INSTALADA EM LAJE - FORNECIMENTO E INSTALAÇÃO. AF_12/2015</t>
  </si>
  <si>
    <t xml:space="preserve">91939</t>
  </si>
  <si>
    <t xml:space="preserve">CAIXA RETANGULAR 4" X 2" ALTA (2,00 M DO PISO), PVC, INSTALADA EM PAREDE - FORNECIMENTO E INSTALAÇÃO. AF_12/2015</t>
  </si>
  <si>
    <t xml:space="preserve">91940</t>
  </si>
  <si>
    <t xml:space="preserve">CAIXA RETANGULAR 4" X 2" MÉDIA (1,30 M DO PISO), PVC, INSTALADA EM PAREDE - FORNECIMENTO E INSTALAÇÃO. AF_12/2015</t>
  </si>
  <si>
    <t xml:space="preserve">91941</t>
  </si>
  <si>
    <t xml:space="preserve">CAIXA RETANGULAR 4" X 2" BAIXA (0,30 M DO PISO), PVC, INSTALADA EM PAREDE - FORNECIMENTO E INSTALAÇÃO. AF_12/2015</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</si>
  <si>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</si>
  <si>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</si>
  <si>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</si>
  <si>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</si>
  <si>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</si>
  <si>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</si>
  <si>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</si>
  <si>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</si>
  <si>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</si>
  <si>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</si>
  <si>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</si>
  <si>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</si>
  <si>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</si>
  <si>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</si>
  <si>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</si>
  <si>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</si>
  <si>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</si>
  <si>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</si>
  <si>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92871</t>
  </si>
  <si>
    <t xml:space="preserve">CAIXA RETANGULAR 4" X 4" MÉDIA (1,30 M DO PISO), METÁLICA, INSTALADA EM PAREDE - FORNECIMENTO E INSTALAÇÃO. AF_12/2015</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</si>
  <si>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</si>
  <si>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</si>
  <si>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</si>
  <si>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</si>
  <si>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</si>
  <si>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</si>
  <si>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95779</t>
  </si>
  <si>
    <t xml:space="preserve">CONDULETE DE ALUMÍNIO, TIPO E, PARA ELETRODUTO DE AÇO GALVANIZADO DN 20 MM (3/4''), APARENTE - FORNECIMENTO E INSTALAÇÃO. AF_11/2016_P</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</si>
  <si>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</si>
  <si>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</si>
  <si>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</si>
  <si>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</si>
  <si>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</si>
  <si>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</si>
  <si>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95785</t>
  </si>
  <si>
    <t xml:space="preserve">CONDULETE DE ALUMÍNIO, TIPO E, PARA ELETRODUTO DE AÇO GALVANIZADO DN 32 MM (1 1/4''), APARENTE - FORNECIMENTO E INSTALAÇÃO. AF_11/2016_P</t>
  </si>
  <si>
    <t xml:space="preserve">95787</t>
  </si>
  <si>
    <t xml:space="preserve">CONDULETE DE ALUMÍNIO, TIPO LR, PARA ELETRODUTO DE AÇO GALVANIZADO DN 20 MM (3/4''), APARENTE - FORNECIMENTO E INSTALAÇÃO. AF_11/2016_P</t>
  </si>
  <si>
    <t xml:space="preserve">95789</t>
  </si>
  <si>
    <t xml:space="preserve">CONDULETE DE ALUMÍNIO, TIPO LR, PARA ELETRODUTO DE AÇO GALVANIZADO DN 25 MM (1''), APARENTE - FORNECIMENTO E INSTALAÇÃO. AF_11/2016_P</t>
  </si>
  <si>
    <t xml:space="preserve">95791</t>
  </si>
  <si>
    <t xml:space="preserve">CONDULETE DE ALUMÍNIO, TIPO LR, PARA ELETRODUTO DE AÇO GALVANIZADO DN 32 MM (1 1/4''), APARENTE - FORNECIMENTO E INSTALAÇÃO. AF_11/2016_P</t>
  </si>
  <si>
    <t xml:space="preserve">95795</t>
  </si>
  <si>
    <t xml:space="preserve">CONDULETE DE ALUMÍNIO, TIPO T, PARA ELETRODUTO DE AÇO GALVANIZADO DN 20 MM (3/4''), APARENTE - FORNECIMENTO E INSTALAÇÃO. AF_11/2016_P</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</si>
  <si>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</si>
  <si>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</si>
  <si>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</si>
  <si>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</si>
  <si>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95801</t>
  </si>
  <si>
    <t xml:space="preserve">CONDULETE DE ALUMÍNIO, TIPO X, PARA ELETRODUTO DE AÇO GALVANIZADO DN 20 MM (3/4''), APARENTE - FORNECIMENTO E INSTALAÇÃO. AF_11/2016_P</t>
  </si>
  <si>
    <t xml:space="preserve">95802</t>
  </si>
  <si>
    <t xml:space="preserve">CONDULETE DE ALUMÍNIO, TIPO X, PARA ELETRODUTO DE AÇO GALVANIZADO DN 25 MM (1''), APARENTE - FORNECIMENTO E INSTALAÇÃO. AF_11/2016_P</t>
  </si>
  <si>
    <t xml:space="preserve">95803</t>
  </si>
  <si>
    <t xml:space="preserve">CONDULETE DE ALUMÍNIO, TIPO X, PARA ELETRODUTO DE AÇO GALVANIZADO DN 32 MM (1 1/4''), APARENTE - FORNECIMENTO E INSTALAÇÃO. AF_11/2016_P</t>
  </si>
  <si>
    <t xml:space="preserve">95804</t>
  </si>
  <si>
    <t xml:space="preserve">CONDULETE DE PVC, TIPO B, PARA ELETRODUTO DE PVC SOLDÁVEL DN 20 MM (1/2''), APARENTE - FORNECIMENTO E INSTALAÇÃO. AF_11/2016</t>
  </si>
  <si>
    <t xml:space="preserve">95805</t>
  </si>
  <si>
    <t xml:space="preserve">CONDULETE DE PVC, TIPO B, PARA ELETRODUTO DE PVC SOLDÁVEL DN 25 MM (3/4''), APARENTE - FORNECIMENTO E INSTALAÇÃO. AF_11/2016</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</si>
  <si>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</si>
  <si>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</si>
  <si>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</si>
  <si>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</si>
  <si>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</si>
  <si>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</si>
  <si>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</si>
  <si>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</si>
  <si>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95810</t>
  </si>
  <si>
    <t xml:space="preserve">CONDULETE DE PVC, TIPO LB, PARA ELETRODUTO DE PVC SOLDÁVEL DN 20 MM (1/2''), APARENTE - FORNECIMENTO E INSTALAÇÃO. AF_11/2016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</si>
  <si>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</si>
  <si>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</si>
  <si>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</si>
  <si>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</si>
  <si>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</si>
  <si>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</si>
  <si>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</si>
  <si>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</si>
  <si>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</si>
  <si>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</si>
  <si>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</si>
  <si>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</si>
  <si>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</si>
  <si>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</si>
  <si>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</si>
  <si>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</si>
  <si>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97886</t>
  </si>
  <si>
    <t xml:space="preserve">CAIXA ENTERRADA ELÉTRICA RETANGULAR, EM ALVENARIA COM TIJOLOS CERÂMICOS MACIÇOS, FUNDO COM BRITA, DIMENSÕES INTERNAS: 0,3X0,3X0,3 M. AF_05/2018</t>
  </si>
  <si>
    <t xml:space="preserve">97887</t>
  </si>
  <si>
    <t xml:space="preserve">CAIXA ENTERRADA ELÉTRICA RETANGULAR, EM ALVENARIA COM TIJOLOS CERÂMICOS MACIÇOS, FUNDO COM BRITA, DIMENSÕES INTERNAS: 0,4X0,4X0,4 M. AF_05/2018</t>
  </si>
  <si>
    <t xml:space="preserve">97888</t>
  </si>
  <si>
    <t xml:space="preserve">CAIXA ENTERRADA ELÉTRICA RETANGULAR, EM ALVENARIA COM TIJOLOS CERÂMICOS MACIÇOS, FUNDO COM BRITA, DIMENSÕES INTERNAS: 0,6X0,6X0,6 M. AF_05/2018</t>
  </si>
  <si>
    <t xml:space="preserve">97889</t>
  </si>
  <si>
    <t xml:space="preserve">CAIXA ENTERRADA ELÉTRICA RETANGULAR, EM ALVENARIA COM TIJOLOS CERÂMICOS MACIÇOS, FUNDO COM BRITA, DIMENSÕES INTERNAS: 0,8X0,8X0,6 M. AF_05/2018</t>
  </si>
  <si>
    <t xml:space="preserve">97890</t>
  </si>
  <si>
    <t xml:space="preserve">CAIXA ENTERRADA ELÉTRICA RETANGULAR, EM ALVENARIA COM TIJOLOS CERÂMICOS MACIÇOS, FUNDO COM BRITA, DIMENSÕES INTERNAS: 1X1X0,6 M. AF_05/2018</t>
  </si>
  <si>
    <t xml:space="preserve">97891</t>
  </si>
  <si>
    <t xml:space="preserve">CAIXA ENTERRADA ELÉTRICA RETANGULAR, EM ALVENARIA COM BLOCOS DE CONCRETO, FUNDO COM BRITA, DIMENSÕES INTERNAS: 0,4X0,4X0,4 M. AF_05/2018</t>
  </si>
  <si>
    <t xml:space="preserve">97892</t>
  </si>
  <si>
    <t xml:space="preserve">CAIXA ENTERRADA ELÉTRICA RETANGULAR, EM ALVENARIA COM BLOCOS DE CONCRETO, FUNDO COM BRITA, DIMENSÕES INTERNAS: 0,6X0,6X0,6 M. AF_05/2018</t>
  </si>
  <si>
    <t xml:space="preserve">97893</t>
  </si>
  <si>
    <t xml:space="preserve">97894</t>
  </si>
  <si>
    <t xml:space="preserve">CAIXA ENTERRADA ELÉTRICA RETANGULAR, EM ALVENARIA COM BLOCOS DE CONCRETO, FUNDO COM BRITA, DIMENSÕES INTERNAS: 1X1X0,6 M. AF_05/2018</t>
  </si>
  <si>
    <t xml:space="preserve">68066</t>
  </si>
  <si>
    <t xml:space="preserve">CAIXA DE PROTECAO PARA MEDIDOR MONOFASICO, FORNECIMENTO E INSTALACAO</t>
  </si>
  <si>
    <t xml:space="preserve">72319</t>
  </si>
  <si>
    <t xml:space="preserve">DISJUNTOR BAIXA TENSAO TRIPOLAR A SECO  800A/600V, INCLUSIVE ELETROTÉCNICO</t>
  </si>
  <si>
    <t xml:space="preserve">72341</t>
  </si>
  <si>
    <t xml:space="preserve">CONTATOR TRIPOLAR I NOMINAL 12A - FORNECIMENTO E INSTALACAO INCLUSIVE ELETROTÉCNICO</t>
  </si>
  <si>
    <t xml:space="preserve">72343</t>
  </si>
  <si>
    <t xml:space="preserve">CONTATOR TRIPOLAR I NOMINAL 22A - FORNECIMENTO E INSTALACAO INCLUSIVE ELETROTÉCNICO</t>
  </si>
  <si>
    <t xml:space="preserve">72344</t>
  </si>
  <si>
    <t xml:space="preserve">CONTATOR TRIPOLAR I NOMINAL 36A - FORNECIMENTO E INSTALACAO INCLUSIVE ELETROTÉCNICO</t>
  </si>
  <si>
    <t xml:space="preserve">72345</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</si>
  <si>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</si>
  <si>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</si>
  <si>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</si>
  <si>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</si>
  <si>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</si>
  <si>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</si>
  <si>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</si>
  <si>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</si>
  <si>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</si>
  <si>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</si>
  <si>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</si>
  <si>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</si>
  <si>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</si>
  <si>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</si>
  <si>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</si>
  <si>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</si>
  <si>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</si>
  <si>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</si>
  <si>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</si>
  <si>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</si>
  <si>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</si>
  <si>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</si>
  <si>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</si>
  <si>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</si>
  <si>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</si>
  <si>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</si>
  <si>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</si>
  <si>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</si>
  <si>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</si>
  <si>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</si>
  <si>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</si>
  <si>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</si>
  <si>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</si>
  <si>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83463</t>
  </si>
  <si>
    <t xml:space="preserve">QUADRO DE DISTRIBUICAO DE ENERGIA EM CHAPA DE ACO GALVANIZADO, PARA 12 DISJUNTORES TERMOMAGNETICOS MONOPOLARES, COM BARRAMENTO TRIFASICO E NEUTRO - FORNECIMENTO E INSTALACAO</t>
  </si>
  <si>
    <t xml:space="preserve">84402</t>
  </si>
  <si>
    <t xml:space="preserve">QUADRO DE DISTRIBUICAO DE ENERGIA P/ 6 DISJUNTORES TERMOMAGNETICOS MONOPOLARES SEM BARRAMENTO, DE EMBUTIR, EM CHAPA METALICA - FORNECIMENTO E INSTALACAO</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</si>
  <si>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</si>
  <si>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</si>
  <si>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</si>
  <si>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</si>
  <si>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93655</t>
  </si>
  <si>
    <t xml:space="preserve">93656</t>
  </si>
  <si>
    <t xml:space="preserve">93657</t>
  </si>
  <si>
    <t xml:space="preserve">93658</t>
  </si>
  <si>
    <t xml:space="preserve">DISJUNTOR MONOPOLAR TIPO DIN, CORRENTE NOMINAL DE 40A - FORNECIMENTO E INSTALAÇÃO. AF_04/2016</t>
  </si>
  <si>
    <t xml:space="preserve">93659</t>
  </si>
  <si>
    <t xml:space="preserve">93660</t>
  </si>
  <si>
    <t xml:space="preserve">DISJUNTOR BIPOLAR TIPO DIN, CORRENTE NOMINAL DE 10A - FORNECIMENTO E INSTALAÇÃO. AF_04/2016</t>
  </si>
  <si>
    <t xml:space="preserve">93661</t>
  </si>
  <si>
    <t xml:space="preserve">DISJUNTOR BIPOLAR TIPO DIN, CORRENTE NOMINAL DE 16A - FORNECIMENTO E INSTALAÇÃO. AF_04/2016</t>
  </si>
  <si>
    <t xml:space="preserve">93662</t>
  </si>
  <si>
    <t xml:space="preserve">DISJUNTOR BIPOLAR TIPO DIN, CORRENTE NOMINAL DE 20A - FORNECIMENTO E INSTALAÇÃO. AF_04/2016</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</si>
  <si>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</si>
  <si>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</si>
  <si>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</si>
  <si>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</si>
  <si>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93665</t>
  </si>
  <si>
    <t xml:space="preserve">DISJUNTOR BIPOLAR TIPO DIN, CORRENTE NOMINAL DE 40A - FORNECIMENTO E INSTALAÇÃO. AF_04/2016</t>
  </si>
  <si>
    <t xml:space="preserve">93666</t>
  </si>
  <si>
    <t xml:space="preserve">DISJUNTOR BIPOLAR TIPO DIN, CORRENTE NOMINAL DE 50A - FORNECIMENTO E INSTALAÇÃO. AF_04/2016</t>
  </si>
  <si>
    <t xml:space="preserve">93667</t>
  </si>
  <si>
    <t xml:space="preserve">DISJUNTOR TRIPOLAR TIPO DIN, CORRENTE NOMINAL DE 10A - FORNECIMENTO E INSTALAÇÃO. AF_04/2016</t>
  </si>
  <si>
    <t xml:space="preserve">93668</t>
  </si>
  <si>
    <t xml:space="preserve">DISJUNTOR TRIPOLAR TIPO DIN, CORRENTE NOMINAL DE 16A - FORNECIMENTO E INSTALAÇÃO. AF_04/2016</t>
  </si>
  <si>
    <t xml:space="preserve">93669</t>
  </si>
  <si>
    <t xml:space="preserve">93670</t>
  </si>
  <si>
    <t xml:space="preserve">DISJUNTOR TRIPOLAR TIPO DIN, CORRENTE NOMINAL DE 25A - FORNECIMENTO E INSTALAÇÃO. AF_04/2016</t>
  </si>
  <si>
    <t xml:space="preserve">93671</t>
  </si>
  <si>
    <t xml:space="preserve">93672</t>
  </si>
  <si>
    <t xml:space="preserve">93673</t>
  </si>
  <si>
    <t xml:space="preserve">72339</t>
  </si>
  <si>
    <t xml:space="preserve">TOMADA 3P+T 30A/440V SEM PLACA - FORNECIMENTO E INSTALACAO</t>
  </si>
  <si>
    <t xml:space="preserve">83403</t>
  </si>
  <si>
    <t xml:space="preserve">INTERRUPTOR PULSADOR DE CAMPAINHA OU MINUTERIA 2A/250V C/ CAIXA - FORNECIMENTO E INSTALACAO</t>
  </si>
  <si>
    <t xml:space="preserve">83465</t>
  </si>
  <si>
    <t xml:space="preserve">INTERRUPTOR INTERMEDIARIO (FOUR-WAY) - FORNECIMENTO E INSTALACAO</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</si>
  <si>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</si>
  <si>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</si>
  <si>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</si>
  <si>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</si>
  <si>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</si>
  <si>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</si>
  <si>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</si>
  <si>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</si>
  <si>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</si>
  <si>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</si>
  <si>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</si>
  <si>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</si>
  <si>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</si>
  <si>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</si>
  <si>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91953</t>
  </si>
  <si>
    <t xml:space="preserve">91954</t>
  </si>
  <si>
    <t xml:space="preserve">INTERRUPTOR PARALELO (1 MÓDULO), 10A/250V, SEM SUPORTE E SEM PLACA - FORNECIMENTO E INSTALAÇÃO. AF_12/2015</t>
  </si>
  <si>
    <t xml:space="preserve">91955</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</si>
  <si>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</si>
  <si>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</si>
  <si>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</si>
  <si>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</si>
  <si>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91958</t>
  </si>
  <si>
    <t xml:space="preserve">INTERRUPTOR SIMPLES (2 MÓDULOS), 10A/250V, SEM SUPORTE E SEM PLACA - FORNECIMENTO E INSTALAÇÃO. AF_12/2015</t>
  </si>
  <si>
    <t xml:space="preserve">91959</t>
  </si>
  <si>
    <t xml:space="preserve">INTERRUPTOR SIMPLES (2 MÓDULOS), 10A/250V, INCLUINDO SUPORTE E PLACA - FORNECIMENTO E INSTALAÇÃO. AF_12/2015</t>
  </si>
  <si>
    <t xml:space="preserve">91960</t>
  </si>
  <si>
    <t xml:space="preserve">INTERRUPTOR PARALELO (2 MÓDULOS), 10A/250V, SEM SUPORTE E SEM PLACA - FORNECIMENTO E INSTALAÇÃO. AF_12/2015</t>
  </si>
  <si>
    <t xml:space="preserve">91961</t>
  </si>
  <si>
    <t xml:space="preserve">91962</t>
  </si>
  <si>
    <t xml:space="preserve">INTERRUPTOR SIMPLES (1 MÓDULO) COM INTERRUPTOR PARALELO (2 MÓDULOS), 10A/250V, SEM SUPORTE E SEM PLACA - FORNECIMENTO E INSTALAÇÃO. AF_12/2015</t>
  </si>
  <si>
    <t xml:space="preserve">91963</t>
  </si>
  <si>
    <t xml:space="preserve">INTERRUPTOR SIMPLES (1 MÓDULO) COM INTERRUPTOR PARALELO (2 MÓDULOS), 10A/250V, INCLUINDO SUPORTE E PLACA - FORNECIMENTO E INSTALAÇÃO. AF_12/2015</t>
  </si>
  <si>
    <t xml:space="preserve">91964</t>
  </si>
  <si>
    <t xml:space="preserve">INTERRUPTOR SIMPLES (2 MÓDULOS) COM INTERRUPTOR PARALELO (1 MÓDULO), 10A/250V, SEM SUPORTE E SEM PLACA - FORNECIMENTO E INSTALAÇÃO. AF_12/2015</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</si>
  <si>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</si>
  <si>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</si>
  <si>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</si>
  <si>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</si>
  <si>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91967</t>
  </si>
  <si>
    <t xml:space="preserve">91968</t>
  </si>
  <si>
    <t xml:space="preserve">INTERRUPTOR PARALELO (3 MÓDULOS), 10A/250V, SEM SUPORTE E SEM PLACA - FORNECIMENTO E INSTALAÇÃO. AF_12/2015</t>
  </si>
  <si>
    <t xml:space="preserve">91969</t>
  </si>
  <si>
    <t xml:space="preserve">INTERRUPTOR PARALELO (3 MÓDULOS), 10A/250V, INCLUINDO SUPORTE E PLACA - FORNECIMENTO E INSTALAÇÃO. AF_12/2015</t>
  </si>
  <si>
    <t xml:space="preserve">91970</t>
  </si>
  <si>
    <t xml:space="preserve">INTERRUPTOR SIMPLES (3 MÓDULOS) COM INTERRUPTOR PARALELO (1 MÓDULO), 10A/250V, SEM SUPORTE E SEM PLACA - FORNECIMENTO E INSTALAÇÃO. AF_12/2015</t>
  </si>
  <si>
    <t xml:space="preserve">91971</t>
  </si>
  <si>
    <t xml:space="preserve">INTERRUPTOR SIMPLES (3 MÓDULOS) COM INTERRUPTOR PARALELO (1 MÓDULO), 10A/250V, INCLUINDO SUPORTE E PLACA - FORNECIMENTO E INSTALAÇÃO. AF_12/2015</t>
  </si>
  <si>
    <t xml:space="preserve">91972</t>
  </si>
  <si>
    <t xml:space="preserve">INTERRUPTOR SIMPLES (2 MÓDULOS) COM INTERRUPTOR PARALELO (2 MÓDULOS), 10A/250V, SEM SUPORTE E SEM PLACA - FORNECIMENTO E INSTALAÇÃO. AF_12/2015</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</si>
  <si>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</si>
  <si>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</si>
  <si>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</si>
  <si>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</si>
  <si>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91975</t>
  </si>
  <si>
    <t xml:space="preserve">INTERRUPTOR SIMPLES (4 MÓDULOS), 10A/250V, INCLUINDO SUPORTE E PLACA - FORNECIMENTO E INSTALAÇÃO. AF_12/2015</t>
  </si>
  <si>
    <t xml:space="preserve">91976</t>
  </si>
  <si>
    <t xml:space="preserve">INTERRUPTOR SIMPLES (6 MÓDULOS), 10A/250V, SEM SUPORTE E SEM PLACA - FORNECIMENTO E INSTALAÇÃO. AF_12/2015</t>
  </si>
  <si>
    <t xml:space="preserve">91977</t>
  </si>
  <si>
    <t xml:space="preserve">INTERRUPTOR SIMPLES (6 MÓDULOS), 10A/250V, INCLUINDO SUPORTE E PLACA - FORNECIMENTO E INSTALAÇÃO. AF_12/2015</t>
  </si>
  <si>
    <t xml:space="preserve">91978</t>
  </si>
  <si>
    <t xml:space="preserve">INTERRUPTOR INTERMEDIÁRIO (1 MÓDULO), 10A/250V, SEM SUPORTE E SEM PLACA - FORNECIMENTO E INSTALAÇÃO. AF_09/2017</t>
  </si>
  <si>
    <t xml:space="preserve">91979</t>
  </si>
  <si>
    <t xml:space="preserve">INTERRUPTOR INTERMEDIÁRIO (1 MÓDULO), 10A/250V, INCLUINDO SUPORTE E PLACA - FORNECIMENTO E INSTALAÇÃO. AF_09/2017</t>
  </si>
  <si>
    <t xml:space="preserve">91980</t>
  </si>
  <si>
    <t xml:space="preserve">INTERRUPTOR BIPOLAR (1 MÓDULO), 10A/250V, SEM SUPORTE E SEM PLACA - FORNECIMENTO E INSTALAÇÃO. AF_09/2017</t>
  </si>
  <si>
    <t xml:space="preserve">91981</t>
  </si>
  <si>
    <t xml:space="preserve">INTERRUPTOR BIPOLAR (1 MÓDULO), 10A/250V, INCLUINDO SUPORTE E PLACA - FORNECIMENTO E INSTALAÇÃO. AF_09/2017</t>
  </si>
  <si>
    <t xml:space="preserve">91982</t>
  </si>
  <si>
    <t xml:space="preserve">DIMMER ROTATIVO (1 MÓDULO), 220V/600W, SEM SUPORTE E SEM PLACA - FORNECIMENTO E INSTALAÇÃO. AF_09/2017</t>
  </si>
  <si>
    <t xml:space="preserve">91983</t>
  </si>
  <si>
    <t xml:space="preserve">DIMMER ROTATIVO (1 MÓDULO), 220V/600W, INCLUINDO SUPORTE E PLACA - FORNECIMENTO E INSTALAÇÃO. AF_09/2017</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</si>
  <si>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</si>
  <si>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</si>
  <si>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</si>
  <si>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</si>
  <si>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</si>
  <si>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</si>
  <si>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</si>
  <si>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</si>
  <si>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91988</t>
  </si>
  <si>
    <t xml:space="preserve">INTERRUPTOR PULSADOR MINUTERIA (1 MÓDULO), 10A/250V, SEM SUPORTE E SEM PLACA - FORNECIMENTO E INSTALAÇÃO. AF_09/2017</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</si>
  <si>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</si>
  <si>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</si>
  <si>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</si>
  <si>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</si>
  <si>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91991</t>
  </si>
  <si>
    <t xml:space="preserve">TOMADA ALTA DE EMBUTIR (1 MÓDULO), 2P+T 20 A, SEM SUPORTE E SEM PLACA - FORNECIMENTO E INSTALAÇÃO. AF_12/2015</t>
  </si>
  <si>
    <t xml:space="preserve">91992</t>
  </si>
  <si>
    <t xml:space="preserve">91993</t>
  </si>
  <si>
    <t xml:space="preserve">91994</t>
  </si>
  <si>
    <t xml:space="preserve">TOMADA MÉDIA DE EMBUTIR (1 MÓDULO), 2P+T 10 A, SEM SUPORTE E SEM PLACA - FORNECIMENTO E INSTALAÇÃO. AF_12/2015</t>
  </si>
  <si>
    <t xml:space="preserve">91995</t>
  </si>
  <si>
    <t xml:space="preserve">TOMADA MÉDIA DE EMBUTIR (1 MÓDULO), 2P+T 20 A, SEM SUPORTE E SEM PLACA - FORNECIMENTO E INSTALAÇÃO. AF_12/2015</t>
  </si>
  <si>
    <t xml:space="preserve">91996</t>
  </si>
  <si>
    <t xml:space="preserve">TOMADA MÉDIA DE EMBUTIR (1 MÓDULO), 2P+T 10 A, INCLUINDO SUPORTE E PLACA - FORNECIMENTO E INSTALAÇÃO. AF_12/2015</t>
  </si>
  <si>
    <t xml:space="preserve">91997</t>
  </si>
  <si>
    <t xml:space="preserve">TOMADA MÉDIA DE EMBUTIR (1 MÓDULO), 2P+T 20 A, INCLUINDO SUPORTE E PLACA - FORNECIMENTO E INSTALAÇÃO. AF_12/2015</t>
  </si>
  <si>
    <t xml:space="preserve">91998</t>
  </si>
  <si>
    <t xml:space="preserve">91999</t>
  </si>
  <si>
    <t xml:space="preserve">TOMADA BAIXA DE EMBUTIR (1 MÓDULO), 2P+T 20 A, SEM SUPORTE E SEM PLACA - FORNECIMENTO E INSTALAÇÃO. AF_12/2015</t>
  </si>
  <si>
    <t xml:space="preserve">92000</t>
  </si>
  <si>
    <t xml:space="preserve">TOMADA BAIXA DE EMBUTIR (1 MÓDULO), 2P+T 10 A, INCLUINDO SUPORTE E PLACA - FORNECIMENTO E INSTALAÇÃO. AF_12/2015</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</si>
  <si>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</si>
  <si>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</si>
  <si>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</si>
  <si>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</si>
  <si>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</si>
  <si>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</si>
  <si>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</si>
  <si>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92005</t>
  </si>
  <si>
    <t xml:space="preserve">TOMADA MÉDIA DE EMBUTIR (2 MÓDULOS), 2P+T 20 A, INCLUINDO SUPORTE E PLACA - FORNECIMENTO E INSTALAÇÃO. AF_12/2015</t>
  </si>
  <si>
    <t xml:space="preserve">92006</t>
  </si>
  <si>
    <t xml:space="preserve">TOMADA BAIXA DE EMBUTIR (2 MÓDULOS), 2P+T 10 A, SEM SUPORTE E SEM PLACA - FORNECIMENTO E INSTALAÇÃO. AF_12/2015</t>
  </si>
  <si>
    <t xml:space="preserve">92007</t>
  </si>
  <si>
    <t xml:space="preserve">TOMADA BAIXA DE EMBUTIR (2 MÓDULOS), 2P+T 20 A, SEM SUPORTE E SEM PLACA - FORNECIMENTO E INSTALAÇÃO. AF_12/2015</t>
  </si>
  <si>
    <t xml:space="preserve">92008</t>
  </si>
  <si>
    <t xml:space="preserve">92009</t>
  </si>
  <si>
    <t xml:space="preserve">TOMADA BAIXA DE EMBUTIR (2 MÓDULOS), 2P+T 20 A, INCLUINDO SUPORTE E PLACA - FORNECIMENTO E INSTALAÇÃO. AF_12/2015</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</si>
  <si>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</si>
  <si>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</si>
  <si>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</si>
  <si>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</si>
  <si>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92012</t>
  </si>
  <si>
    <t xml:space="preserve">TOMADA MÉDIA DE EMBUTIR (3 MÓDULOS), 2P+T 10 A, INCLUINDO SUPORTE E PLACA - FORNECIMENTO E INSTALAÇÃO. AF_12/2015</t>
  </si>
  <si>
    <t xml:space="preserve">92013</t>
  </si>
  <si>
    <t xml:space="preserve">TOMADA MÉDIA DE EMBUTIR (3 MÓDULOS), 2P+T 20 A, INCLUINDO SUPORTE E PLACA - FORNECIMENTO E INSTALAÇÃO. AF_12/2015</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</si>
  <si>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</si>
  <si>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</si>
  <si>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</si>
  <si>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</si>
  <si>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</si>
  <si>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</si>
  <si>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92017</t>
  </si>
  <si>
    <t xml:space="preserve">TOMADA BAIXA DE EMBUTIR (3 MÓDULOS), 2P+T 20 A, INCLUINDO SUPORTE E PLACA - FORNECIMENTO E INSTALAÇÃO. AF_12/2015</t>
  </si>
  <si>
    <t xml:space="preserve">92018</t>
  </si>
  <si>
    <t xml:space="preserve">TOMADA BAIXA DE EMBUTIR (4 MÓDULOS), 2P+T 10 A, SEM SUPORTE E SEM PLACA - FORNECIMENTO E INSTALAÇÃO. AF_12/2015</t>
  </si>
  <si>
    <t xml:space="preserve">92019</t>
  </si>
  <si>
    <t xml:space="preserve">TOMADA BAIXA DE EMBUTIR (4 MÓDULOS), 2P+T 10 A, INCLUINDO SUPORTE E PLACA - FORNECIMENTO E INSTALAÇÃO. AF_12/2015</t>
  </si>
  <si>
    <t xml:space="preserve">92020</t>
  </si>
  <si>
    <t xml:space="preserve">TOMADA BAIXA DE EMBUTIR (6 MÓDULOS), 2P+T 10 A, SEM SUPORTE E SEM PLACA - FORNECIMENTO E INSTALAÇÃO. AF_12/2015</t>
  </si>
  <si>
    <t xml:space="preserve">92021</t>
  </si>
  <si>
    <t xml:space="preserve">TOMADA BAIXA DE EMBUTIR (6 MÓDULOS), 2P+T 10 A, INCLUINDO SUPORTE E PLACA - FORNECIMENTO E INSTALAÇÃO. AF_12/2015</t>
  </si>
  <si>
    <t xml:space="preserve">92022</t>
  </si>
  <si>
    <t xml:space="preserve">INTERRUPTOR SIMPLES (1 MÓDULO) COM 1 TOMADA DE EMBUTIR 2P+T 10 A,  SEM SUPORTE E SEM PLACA - FORNECIMENTO E INSTALAÇÃO. AF_12/2015</t>
  </si>
  <si>
    <t xml:space="preserve">92023</t>
  </si>
  <si>
    <t xml:space="preserve">INTERRUPTOR SIMPLES (1 MÓDULO) COM 1 TOMADA DE EMBUTIR 2P+T 10 A,  INCLUINDO SUPORTE E PLACA - FORNECIMENTO E INSTALAÇÃO. AF_12/2015</t>
  </si>
  <si>
    <t xml:space="preserve">92024</t>
  </si>
  <si>
    <t xml:space="preserve">INTERRUPTOR SIMPLES (1 MÓDULO) COM 2 TOMADAS DE EMBUTIR 2P+T 10 A,  SEM SUPORTE E SEM PLACA - FORNECIMENTO E INSTALAÇÃO. AF_12/2015</t>
  </si>
  <si>
    <t xml:space="preserve">92025</t>
  </si>
  <si>
    <t xml:space="preserve">INTERRUPTOR SIMPLES (1 MÓDULO) COM 2 TOMADAS DE EMBUTIR 2P+T 10 A,  INCLUINDO SUPORTE E PLACA - FORNECIMENTO E INSTALAÇÃO. AF_12/2015</t>
  </si>
  <si>
    <t xml:space="preserve">92026</t>
  </si>
  <si>
    <t xml:space="preserve">INTERRUPTOR SIMPLES (2 MÓDULOS) COM 1 TOMADA DE EMBUTIR 2P+T 10 A,  SEM SUPORTE E SEM PLACA - FORNECIMENTO E INSTALAÇÃO. AF_12/2015</t>
  </si>
  <si>
    <t xml:space="preserve">92027</t>
  </si>
  <si>
    <t xml:space="preserve">INTERRUPTOR SIMPLES (2 MÓDULOS) COM 1 TOMADA DE EMBUTIR 2P+T 10 A,  INCLUINDO SUPORTE E PLACA - FORNECIMENTO E INSTALAÇÃO. AF_12/2015</t>
  </si>
  <si>
    <t xml:space="preserve">92028</t>
  </si>
  <si>
    <t xml:space="preserve">INTERRUPTOR PARALELO (1 MÓDULO) COM 1 TOMADA DE EMBUTIR 2P+T 10 A,  SEM SUPORTE E SEM PLACA - FORNECIMENTO E INSTALAÇÃO. AF_12/2015</t>
  </si>
  <si>
    <t xml:space="preserve">92029</t>
  </si>
  <si>
    <t xml:space="preserve">INTERRUPTOR PARALELO (1 MÓDULO) COM 1 TOMADA DE EMBUTIR 2P+T 10 A,  INCLUINDO SUPORTE E PLACA - FORNECIMENTO E INSTALAÇÃO. AF_12/2015</t>
  </si>
  <si>
    <t xml:space="preserve">92030</t>
  </si>
  <si>
    <t xml:space="preserve">INTERRUPTOR PARALELO (1 MÓDULO) COM 2 TOMADAS DE EMBUTIR 2P+T 10 A,  SEM SUPORTE E SEM PLACA - FORNECIMENTO E INSTALAÇÃO. AF_12/2015</t>
  </si>
  <si>
    <t xml:space="preserve">92031</t>
  </si>
  <si>
    <t xml:space="preserve">INTERRUPTOR PARALELO (1 MÓDULO) COM 2 TOMADAS DE EMBUTIR 2P+T 10 A,  INCLUINDO SUPORTE E PLACA - FORNECIMENTO E INSTALAÇÃO. AF_12/2015</t>
  </si>
  <si>
    <t xml:space="preserve">92032</t>
  </si>
  <si>
    <t xml:space="preserve">INTERRUPTOR PARALELO (2 MÓDULOS) COM 1 TOMADA DE EMBUTIR 2P+T 10 A,  SEM SUPORTE E SEM PLACA - FORNECIMENTO E INSTALAÇÃO. AF_12/2015</t>
  </si>
  <si>
    <t xml:space="preserve">92033</t>
  </si>
  <si>
    <t xml:space="preserve">INTERRUPTOR PARALELO (2 MÓDULOS) COM 1 TOMADA DE EMBUTIR 2P+T 10 A,  INCLUINDO SUPORTE E PLACA - FORNECIMENTO E INSTALAÇÃO. AF_12/2015</t>
  </si>
  <si>
    <t xml:space="preserve">92034</t>
  </si>
  <si>
    <t xml:space="preserve">INTERRUPTOR SIMPLES (1 MÓDULO), INTERRUPTOR PARALELO (1 MÓDULO) E 1 TOMADA DE EMBUTIR 2P+T 10 A,  SEM SUPORTE E SEM PLACA - FORNECIMENTO E INSTALAÇÃO. AF_12/2015</t>
  </si>
  <si>
    <t xml:space="preserve">92035</t>
  </si>
  <si>
    <t xml:space="preserve">INTERRUPTOR SIMPLES (1 MÓDULO), INTERRUPTOR PARALELO (1 MÓDULO) E 1 TOMADA DE EMBUTIR 2P+T 10 A,  INCLUINDO SUPORTE E PLACA - FORNECIMENTO E INSTALAÇÃO. AF_12/2015</t>
  </si>
  <si>
    <t xml:space="preserve">72278</t>
  </si>
  <si>
    <t xml:space="preserve">LAMPADA VAPOR METALICO 400W - FORNECIMENTO E INSTALACAO</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</si>
  <si>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</si>
  <si>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</si>
  <si>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</si>
  <si>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</si>
  <si>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</si>
  <si>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</si>
  <si>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</si>
  <si>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</si>
  <si>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83391</t>
  </si>
  <si>
    <t xml:space="preserve">REATOR PARA LAMPADA FLUORESCENTE 2X40W PARTIDA RAPIDA FORNECIMENTO E INSTALACAO</t>
  </si>
  <si>
    <t xml:space="preserve">83392</t>
  </si>
  <si>
    <t xml:space="preserve">REATOR PARA LAMPADA FLUORESCENTE 1X20W PARTIDA RAPIDA FORNECIMENTO E INSTALACAO</t>
  </si>
  <si>
    <t xml:space="preserve">83393</t>
  </si>
  <si>
    <t xml:space="preserve">REATOR PARA LAMPADA FLUORESCENTE 1X40W PARTIDA RAPIDA FORNECIMENTO E INSTALACAO</t>
  </si>
  <si>
    <t xml:space="preserve">83470</t>
  </si>
  <si>
    <t xml:space="preserve">LAMPADA FLUORESCENTE TP HO 85W - FORNECIMENTO E INSTALACAO</t>
  </si>
  <si>
    <t xml:space="preserve">93040</t>
  </si>
  <si>
    <t xml:space="preserve">LÂMPADA FLUORESCENTE COMPACTA 15 W 2U, BASE E27 - FORNECIMENTO E INSTALAÇÃO</t>
  </si>
  <si>
    <t xml:space="preserve">93041</t>
  </si>
  <si>
    <t xml:space="preserve">LÂMPADA FLUORESCENTE ESPIRAL BRANCA 65 W, BASE E27 - FORNECIMENTO E INSTALAÇÃO</t>
  </si>
  <si>
    <t xml:space="preserve">93042</t>
  </si>
  <si>
    <t xml:space="preserve">LÂMPADA LED 6 W BIVOLT BRANCA, FORMATO TRADICIONAL (BASE E27) - FORNECIMENTO E INSTALAÇÃO</t>
  </si>
  <si>
    <t xml:space="preserve">93043</t>
  </si>
  <si>
    <t xml:space="preserve">93044</t>
  </si>
  <si>
    <t xml:space="preserve">LÂMPADA FLUORESCENTE COMPACTA 3U BRANCA 20 W, BASE E27 - FORNECIMENTO E INSTALAÇÃO</t>
  </si>
  <si>
    <t xml:space="preserve">93045</t>
  </si>
  <si>
    <t xml:space="preserve">LÂMPADA FLUORESCENTE ESPIRAL BRANCA 45 W, BASE E27 - FORNECIMENTO E INSTALAÇÃO</t>
  </si>
  <si>
    <t xml:space="preserve">97583</t>
  </si>
  <si>
    <t xml:space="preserve">LUMINÁRIA TIPO CALHA, DE SOBREPOR, COM 1 LÂMPADA TUBULAR DE 18 W - FORNECIMENTO E INSTALAÇÃO. AF_11/2017</t>
  </si>
  <si>
    <t xml:space="preserve">97584</t>
  </si>
  <si>
    <t xml:space="preserve">LUMINÁRIA TIPO CALHA, DE SOBREPOR, COM 1 LÂMPADA TUBULAR DE 36 W - FORNECIMENTO E INSTALAÇÃO. AF_11/2017</t>
  </si>
  <si>
    <t xml:space="preserve">97585</t>
  </si>
  <si>
    <t xml:space="preserve">LUMINÁRIA TIPO CALHA, DE SOBREPOR, COM 2 LÂMPADAS TUBULARES DE 18 W - FORNECIMENTO E INSTALAÇÃO. AF_11/2017</t>
  </si>
  <si>
    <t xml:space="preserve">97586</t>
  </si>
  <si>
    <t xml:space="preserve">LUMINÁRIA TIPO CALHA, DE SOBREPOR, COM 2 LÂMPADAS TUBULARES DE 36 W - FORNECIMENTO E INSTALAÇÃO. AF_11/2017</t>
  </si>
  <si>
    <t xml:space="preserve">97587</t>
  </si>
  <si>
    <t xml:space="preserve">LUMINÁRIA TIPO CALHA, DE EMBUTIR, COM 2 LÂMPADAS DE 14 W COM REFLETOR - FORNECIMENTO E INSTALAÇÃO. AF_11/2017</t>
  </si>
  <si>
    <t xml:space="preserve">97589</t>
  </si>
  <si>
    <t xml:space="preserve">LUMINÁRIA TIPO PLAFON EM PLÁSTICO, DE SOBREPOR, COM 1 LÂMPADA DE 15 W, - FORNECIMENTO E INSTALAÇÃO. AF_11/2017</t>
  </si>
  <si>
    <t xml:space="preserve">97590</t>
  </si>
  <si>
    <t xml:space="preserve">LUMINÁRIA TIPO PLAFON REDONDO COM VIDRO FOSCO, DE SOBREPOR, COM 1 LÂMPADA DE 15 W - FORNECIMENTO E INSTALAÇÃO. AF_11/2017</t>
  </si>
  <si>
    <t xml:space="preserve">97591</t>
  </si>
  <si>
    <t xml:space="preserve">LUMINÁRIA TIPO PLAFON REDONDO COM VIDRO FOSCO, DE SOBREPOR, COM 2 LÂMPADAS DE 15 W - FORNECIMENTO E INSTALAÇÃO. AF_11/2017</t>
  </si>
  <si>
    <t xml:space="preserve">97592</t>
  </si>
  <si>
    <t xml:space="preserve">LUMINÁRIA TIPO PLAFON, DE SOBREPOR, COM 1 LÂMPADA LED - FORNECIMENTO E INSTALAÇÃO. AF_11/2017</t>
  </si>
  <si>
    <t xml:space="preserve">97593</t>
  </si>
  <si>
    <t xml:space="preserve">LUMINÁRIA TIPO SPOT, DE SOBREPOR, COM 1 LÂMPADA DE 15 W - FORNECIMENTO E INSTALAÇÃO. AF_11/2017</t>
  </si>
  <si>
    <t xml:space="preserve">97594</t>
  </si>
  <si>
    <t xml:space="preserve">LUMINÁRIA TIPO SPOT, DE SOBREPOR, COM 2 LÂMPADAS DE 15 W - FORNECIMENTO E INSTALAÇÃO. AF_11/2017</t>
  </si>
  <si>
    <t xml:space="preserve">97595</t>
  </si>
  <si>
    <t xml:space="preserve">SENSOR DE PRESENÇA COM FOTOCÉLULA, FIXAÇÃO EM PAREDE - FORNECIMENTO E INSTALAÇÃO. AF_11/2017</t>
  </si>
  <si>
    <t xml:space="preserve">97596</t>
  </si>
  <si>
    <t xml:space="preserve">SENSOR DE PRESENÇA SEM FOTOCÉLULA, FIXAÇÃO EM PAREDE - FORNECIMENTO E INSTALAÇÃO. AF_11/2017</t>
  </si>
  <si>
    <t xml:space="preserve">97597</t>
  </si>
  <si>
    <t xml:space="preserve">SENSOR DE PRESENÇA COM FOTOCÉLULA, FIXAÇÃO EM TETO - FORNECIMENTO E INSTALAÇÃO. AF_11/2017</t>
  </si>
  <si>
    <t xml:space="preserve">97598</t>
  </si>
  <si>
    <t xml:space="preserve">97599</t>
  </si>
  <si>
    <t xml:space="preserve">LUMINÁRIA DE EMERGÊNCIA - FORNECIMENTO E INSTALAÇÃO. AF_11/2017</t>
  </si>
  <si>
    <t xml:space="preserve">97609</t>
  </si>
  <si>
    <t xml:space="preserve">LÂMPADA COMPACTA DE LED 6 W, BASE E27 - FORNECIMENTO E INSTALAÇÃO. AF_11/2017</t>
  </si>
  <si>
    <t xml:space="preserve">97610</t>
  </si>
  <si>
    <t xml:space="preserve">LÂMPADA COMPACTA DE LED 10 W, BASE E27 - FORNECIMENTO E INSTALAÇÃO. AF_11/2017</t>
  </si>
  <si>
    <t xml:space="preserve">97611</t>
  </si>
  <si>
    <t xml:space="preserve">LÂMPADA COMPACTA FLUORESCENTE DE 15 W, BASE E27 - FORNECIMENTO E INSTALAÇÃO. AF_11/2017</t>
  </si>
  <si>
    <t xml:space="preserve">97612</t>
  </si>
  <si>
    <t xml:space="preserve">LÂMPADA COMPACTA FLUORESCENTE DE 20 W, BASE E27 - FORNECIMENTO E INSTALAÇÃO. AF_11/2017</t>
  </si>
  <si>
    <t xml:space="preserve">97613</t>
  </si>
  <si>
    <t xml:space="preserve">LÂMPADA COMPACTA DE VAPOR MERCURIO 125 W, BASE E27 - FORNECIMENTO E INSTALAÇÃO. AF_11/2017</t>
  </si>
  <si>
    <t xml:space="preserve">97614</t>
  </si>
  <si>
    <t xml:space="preserve">LÂMPADA COMPACTA DE VAPOR METÁLICO OVOIDE 150 W, BASE E27 - FORNECIMENTO E INSTALAÇÃO. AF_11/2017</t>
  </si>
  <si>
    <t xml:space="preserve">97615</t>
  </si>
  <si>
    <t xml:space="preserve">LÂMPADA TUBULAR FLUORESCENTE T8 DE 16/18 W, BASE G13 - FORNECIMENTO E INSTALAÇÃO. AF_11/2017_P</t>
  </si>
  <si>
    <t xml:space="preserve">97616</t>
  </si>
  <si>
    <t xml:space="preserve">LÂMPADA TUBULAR FLUORESCENTE T8 DE 32/36 W, BASE G13 - FORNECIMENTO E INSTALAÇÃO. AF_11/2017_P</t>
  </si>
  <si>
    <t xml:space="preserve">97617</t>
  </si>
  <si>
    <t xml:space="preserve">LÂMPADA TUBULAR FLUORESCENTE T10 DE 20/40 W, BASE G13 - FORNECIMENTO E INSTALAÇÃO. AF_11/2017_P</t>
  </si>
  <si>
    <t xml:space="preserve">97618</t>
  </si>
  <si>
    <t xml:space="preserve">LÂMPADA TUBULAR FLUORESCENTE T5 DE 14 W, BASE G13 - FORNECIMENTO E INSTALAÇÃO. AF_11/2017_P</t>
  </si>
  <si>
    <t xml:space="preserve">41598</t>
  </si>
  <si>
    <t xml:space="preserve">ENTRADA PROVISORIA DE ENERGIA ELETRICA AEREA TRIFASICA 40A EM POSTE MADEIRA</t>
  </si>
  <si>
    <t xml:space="preserve">72941</t>
  </si>
  <si>
    <t xml:space="preserve">APARELHO SINALIZADOR DE SAIDA DE GARAGEM, COM CELULA FOTOELETRICA - FORNECIMENTO E INSTALACAO</t>
  </si>
  <si>
    <t xml:space="preserve">73624</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</si>
  <si>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</si>
  <si>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</si>
  <si>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</si>
  <si>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</si>
  <si>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</si>
  <si>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</si>
  <si>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</si>
  <si>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</si>
  <si>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</si>
  <si>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</si>
  <si>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</si>
  <si>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</si>
  <si>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</si>
  <si>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</si>
  <si>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</si>
  <si>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</si>
  <si>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</si>
  <si>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88543</t>
  </si>
  <si>
    <t xml:space="preserve">ARMACAO SECUNDARIA OU REX COMPLETA PARA TRESLINHAS-FORNECIMENTO E INSTALACAO.</t>
  </si>
  <si>
    <t xml:space="preserve">88544</t>
  </si>
  <si>
    <t xml:space="preserve">ARMACAO SECUNDARIA OU REX COMPLETA PARA DUAS LINHAS-FORNECIMENTO E INSTALACAO.</t>
  </si>
  <si>
    <t xml:space="preserve">88545</t>
  </si>
  <si>
    <t xml:space="preserve">ARMACAO SECUNDARIA OU REX COMPLETA PARA QUATRO LINHAS-FORNECIMENTO E INSTALACAO.</t>
  </si>
  <si>
    <t xml:space="preserve">83397</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</si>
  <si>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</si>
  <si>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</si>
  <si>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</si>
  <si>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</si>
  <si>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</si>
  <si>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</si>
  <si>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</si>
  <si>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</si>
  <si>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</si>
  <si>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</si>
  <si>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</si>
  <si>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72281</t>
  </si>
  <si>
    <t xml:space="preserve">REATOR PARA LAMPADA VAPOR DE MERCURIO USO EXTERNO 220V/400W</t>
  </si>
  <si>
    <t xml:space="preserve">72282</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</si>
  <si>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</si>
  <si>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</si>
  <si>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</si>
  <si>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</si>
  <si>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</si>
  <si>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</si>
  <si>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</si>
  <si>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</si>
  <si>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</si>
  <si>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</si>
  <si>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</si>
  <si>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</si>
  <si>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</si>
  <si>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</si>
  <si>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</si>
  <si>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</si>
  <si>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</si>
  <si>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</si>
  <si>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</si>
  <si>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</si>
  <si>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</si>
  <si>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83399</t>
  </si>
  <si>
    <t xml:space="preserve">RELE FOTOELETRICO P/ COMANDO DE ILUMINACAO EXTERNA 220V/1000W - FORNECIMENTO E INSTALACAO</t>
  </si>
  <si>
    <t xml:space="preserve">83400</t>
  </si>
  <si>
    <t xml:space="preserve">BRACO P/ ILUMINACAO DE RUAS EM TUBO ACO GALV 1" COMP = 1,20M E INCLINACAO 25GRAUS EM RELACAO AO PLANO VERTICAL P/ FIXACAO EM POSTE OU PAREDE - FORNECIMENTO E INSTALACAO</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</si>
  <si>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</si>
  <si>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</si>
  <si>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</si>
  <si>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</si>
  <si>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83475</t>
  </si>
  <si>
    <t xml:space="preserve">LUMINARIA FECHADA PARA ILUMINACAO PUBLICA COM REATOR DE PARTIDA RAPIDA COM LAMPADA A VAPOR DE MERCURIO 250W - FORNECIMENTO E INSTALACAO</t>
  </si>
  <si>
    <t xml:space="preserve">83478</t>
  </si>
  <si>
    <t xml:space="preserve">LUMINARIA FECHADA PARA ILUMINACAO PUBLICA - LAMPADAS DE 250/500W - FORNECIMENTO E INSTALACAO (EXCLUINDO LAMPADAS)</t>
  </si>
  <si>
    <t xml:space="preserve">83479</t>
  </si>
  <si>
    <t xml:space="preserve">LUMINARIA ESTANQUE - PROTECAO CONTRA AGUA, POEIRA OU IMPACTOS - TIPO AQUATIC PIAL OU EQUIVALENTE</t>
  </si>
  <si>
    <t xml:space="preserve">83480</t>
  </si>
  <si>
    <t xml:space="preserve">REATOR PARA LAMPADA VAPOR DE MERCURIO 125W  USO EXTERNO</t>
  </si>
  <si>
    <t xml:space="preserve">83481</t>
  </si>
  <si>
    <t xml:space="preserve">REATOR PARA LAMPADA VAPOR DE MERCURIO 250W USO EXTERNO</t>
  </si>
  <si>
    <t xml:space="preserve">97600</t>
  </si>
  <si>
    <t xml:space="preserve">REFLETOR EM ALUMÍNIO COM SUPORTE E ALÇA, LÂMPADA 125 W - FORNECIMENTO E INSTALAÇÃO. AF_11/2017</t>
  </si>
  <si>
    <t xml:space="preserve">97601</t>
  </si>
  <si>
    <t xml:space="preserve">REFLETOR EM ALUMÍNIO COM SUPORTE E ALÇA, LÂMPADA 250 W - FORNECIMENTO E INSTALAÇÃO. AF_11/2017</t>
  </si>
  <si>
    <t xml:space="preserve">97605</t>
  </si>
  <si>
    <t xml:space="preserve">LUMINÁRIA ARANDELA TIPO MEIA-LUA, PARA 1 LÂMPADA LED - FORNECIMENTO E INSTALAÇÃO. AF_11/2017</t>
  </si>
  <si>
    <t xml:space="preserve">97606</t>
  </si>
  <si>
    <t xml:space="preserve">LUMINÁRIA ARANDELA TIPO MEIA-LUA, PARA 1 LÂMPADA DE 15 W - FORNECIMENTO E INSTALAÇÃO. AF_11/2017</t>
  </si>
  <si>
    <t xml:space="preserve">97607</t>
  </si>
  <si>
    <t xml:space="preserve">LUMINÁRIA ARANDELA TIPO TARTARUGA PARA 1 LÂMPADA LED - FORNECIMENTO E INSTALAÇÃO. AF_11/2017</t>
  </si>
  <si>
    <t xml:space="preserve">97608</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</si>
  <si>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</si>
  <si>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</si>
  <si>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</si>
  <si>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</si>
  <si>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</si>
  <si>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</si>
  <si>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</si>
  <si>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</si>
  <si>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</si>
  <si>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</si>
  <si>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</si>
  <si>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</si>
  <si>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</si>
  <si>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</si>
  <si>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</si>
  <si>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</si>
  <si>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</si>
  <si>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</si>
  <si>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</si>
  <si>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</si>
  <si>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</si>
  <si>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93128</t>
  </si>
  <si>
    <t xml:space="preserve">PONTO DE ILUMINAÇÃO RESIDENCIAL INCLUINDO INTERRUPTOR SIMPLES, CAIXA ELÉTRICA, ELETRODUTO, CABO, RASGO, QUEBRA E CHUMBAMENTO (EXCLUINDO LUMINÁRIA E LÂMPADA). AF_01/2016</t>
  </si>
  <si>
    <t xml:space="preserve">93137</t>
  </si>
  <si>
    <t xml:space="preserve">PONTO DE ILUMINAÇÃO RESIDENCIAL INCLUINDO INTERRUPTOR SIMPLES (2 MÓDULOS), CAIXA ELÉTRICA, ELETRODUTO, CABO, RASGO, QUEBRA E CHUMBAMENTO (EXCLUINDO LUMINÁRIA E LÂMPADA). AF_01/2016</t>
  </si>
  <si>
    <t xml:space="preserve">93138</t>
  </si>
  <si>
    <t xml:space="preserve">PONTO DE ILUMINAÇÃO RESIDENCIAL INCLUINDO INTERRUPTOR PARALELO, CAIXA ELÉTRICA, ELETRODUTO, CABO, RASGO, QUEBRA E CHUMBAMENTO (EXCLUINDO LUMINÁRIA E LÂMPADA). AF_01/2016</t>
  </si>
  <si>
    <t xml:space="preserve">93139</t>
  </si>
  <si>
    <t xml:space="preserve">PONTO DE ILUMINAÇÃO RESIDENCIAL INCLUINDO INTERRUPTOR PARALELO (2 MÓDULOS), CAIXA ELÉTRICA, ELETRODUTO, CABO, RASGO, QUEBRA E CHUMBAMENTO (EXCLUINDO LUMINÁRIA E LÂMPADA). AF_01/2016</t>
  </si>
  <si>
    <t xml:space="preserve">93140</t>
  </si>
  <si>
    <t xml:space="preserve">PONTO DE ILUMINAÇÃO RESIDENCIAL INCLUINDO INTERRUPTOR SIMPLES CONJUGADO COM PARALELO, CAIXA ELÉTRICA, ELETRODUTO, CABO, RASGO, QUEBRA E CHUMBAMENTO (EXCLUINDO LUMINÁRIA E LÂMPADA). AF_01/2016</t>
  </si>
  <si>
    <t xml:space="preserve">93141</t>
  </si>
  <si>
    <t xml:space="preserve">PONTO DE TOMADA RESIDENCIAL INCLUINDO TOMADA 10A/250V, CAIXA ELÉTRICA, ELETRODUTO, CABO, RASGO, QUEBRA E CHUMBAMENTO. AF_01/2016</t>
  </si>
  <si>
    <t xml:space="preserve">93142</t>
  </si>
  <si>
    <t xml:space="preserve">PONTO DE TOMADA RESIDENCIAL INCLUINDO TOMADA (2 MÓDULOS) 10A/250V, CAIXA ELÉTRICA, ELETRODUTO, CABO, RASGO, QUEBRA E CHUMBAMENTO. AF_01/2016</t>
  </si>
  <si>
    <t xml:space="preserve">93143</t>
  </si>
  <si>
    <t xml:space="preserve">PONTO DE TOMADA RESIDENCIAL INCLUINDO TOMADA 20A/250V, CAIXA ELÉTRICA, ELETRODUTO, CABO, RASGO, QUEBRA E CHUMBAMENTO. AF_01/2016</t>
  </si>
  <si>
    <t xml:space="preserve">93144</t>
  </si>
  <si>
    <t xml:space="preserve">PONTO DE UTILIZAÇÃO DE EQUIPAMENTOS ELÉTRICOS, RESIDENCIAL, INCLUINDO SUPORTE E PLACA, CAIXA ELÉTRICA, ELETRODUTO, CABO, RASGO, QUEBRA E CHUMBAMENTO. AF_01/2016</t>
  </si>
  <si>
    <t xml:space="preserve">93145</t>
  </si>
  <si>
    <t xml:space="preserve">PONTO DE ILUMINAÇÃO E TOMADA, RESIDENCIAL, INCLUINDO INTERRUPTOR SIMPLES E TOMADA 10A/250V, CAIXA ELÉTRICA, ELETRODUTO, CABO, RASGO, QUEBRA E CHUMBAMENTO (EXCLUINDO LUMINÁRIA E LÂMPADA). AF_01/2016</t>
  </si>
  <si>
    <t xml:space="preserve">93146</t>
  </si>
  <si>
    <t xml:space="preserve">PONTO DE ILUMINAÇÃO E TOMADA, RESIDENCIAL, INCLUINDO INTERRUPTOR PARALELO E TOMADA 10A/250V, CAIXA ELÉTRICA, ELETRODUTO, CABO, RASGO, QUEBRA E CHUMBAMENTO (EXCLUINDO LUMINÁRIA E LÂMPADA). AF_01/2016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</si>
  <si>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</si>
  <si>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</si>
  <si>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8260</t>
  </si>
  <si>
    <t xml:space="preserve">INSTALACAO PARA-RAIOS P/RESERVATORIO</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</si>
  <si>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</si>
  <si>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</si>
  <si>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</si>
  <si>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</si>
  <si>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96972</t>
  </si>
  <si>
    <t xml:space="preserve">CORDOALHA DE COBRE NU 25 MM², NÃO ENTERRADA, COM ISOLADOR - FORNECIMENTO E INSTALAÇÃO. AF_12/2017</t>
  </si>
  <si>
    <t xml:space="preserve">96973</t>
  </si>
  <si>
    <t xml:space="preserve">CORDOALHA DE COBRE NU 35 MM², NÃO ENTERRADA, COM ISOLADOR - FORNECIMENTO E INSTALAÇÃO. AF_12/2017</t>
  </si>
  <si>
    <t xml:space="preserve">96974</t>
  </si>
  <si>
    <t xml:space="preserve">CORDOALHA DE COBRE NU 50 MM², NÃO ENTERRADA, COM ISOLADOR - FORNECIMENTO E INSTALAÇÃO. AF_12/2017</t>
  </si>
  <si>
    <t xml:space="preserve">96975</t>
  </si>
  <si>
    <t xml:space="preserve">CORDOALHA DE COBRE NU 70 MM², NÃO ENTERRADA, COM ISOLADOR - FORNECIMENTO E INSTALAÇÃO. AF_12/2017</t>
  </si>
  <si>
    <t xml:space="preserve">96976</t>
  </si>
  <si>
    <t xml:space="preserve">CORDOALHA DE COBRE NU 95 MM², NÃO ENTERRADA, COM ISOLADOR - FORNECIMENTO E INSTALAÇÃO. AF_12/2017</t>
  </si>
  <si>
    <t xml:space="preserve">96977</t>
  </si>
  <si>
    <t xml:space="preserve">CORDOALHA DE COBRE NU 50 MM², ENTERRADA, SEM ISOLADOR - FORNECIMENTO E INSTALAÇÃO. AF_12/2017</t>
  </si>
  <si>
    <t xml:space="preserve">96978</t>
  </si>
  <si>
    <t xml:space="preserve">CORDOALHA DE COBRE NU 70 MM², ENTERRADA, SEM ISOLADOR - FORNECIMENTO E INSTALAÇÃO. AF_12/2017</t>
  </si>
  <si>
    <t xml:space="preserve">96979</t>
  </si>
  <si>
    <t xml:space="preserve">CORDOALHA DE COBRE NU 95 MM², ENTERRADA, SEM ISOLADOR - FORNECIMENTO E INSTALAÇÃO. AF_12/2017</t>
  </si>
  <si>
    <t xml:space="preserve">96984</t>
  </si>
  <si>
    <t xml:space="preserve">ELETRODUTO PVC 40MM (1 ¼ ) PARA SPDA - FORNECIMENTO E INSTALAÇÃO. AF_12/2017</t>
  </si>
  <si>
    <t xml:space="preserve">96985</t>
  </si>
  <si>
    <t xml:space="preserve">HASTE DE ATERRAMENTO 5/8  PARA SPDA - FORNECIMENTO E INSTALAÇÃO. AF_12/2017</t>
  </si>
  <si>
    <t xml:space="preserve">96986</t>
  </si>
  <si>
    <t xml:space="preserve">HASTE DE ATERRAMENTO 3/4  PARA SPDA - FORNECIMENTO E INSTALAÇÃO. AF_12/2017</t>
  </si>
  <si>
    <t xml:space="preserve">96987</t>
  </si>
  <si>
    <t xml:space="preserve">BASE METÁLICA PARA MASTRO 1 ½  PARA SPDA - FORNECIMENTO E INSTALAÇÃO. AF_12/2017</t>
  </si>
  <si>
    <t xml:space="preserve">96988</t>
  </si>
  <si>
    <t xml:space="preserve">MASTRO 1 ½  PARA SPDA - FORNECIMENTO E INSTALAÇÃO. AF_12/2017</t>
  </si>
  <si>
    <t xml:space="preserve">96989</t>
  </si>
  <si>
    <t xml:space="preserve">CAPTOR TIPO FRANKLIN PARA SPDA - FORNECIMENTO E INSTALAÇÃO. AF_12/2017</t>
  </si>
  <si>
    <t xml:space="preserve">98463</t>
  </si>
  <si>
    <t xml:space="preserve">SUPORTE ISOLADOR PARA CORDOALHA DE COBRE - FORNECIMENTO E INSTALAÇÃO. AF_12/2017</t>
  </si>
  <si>
    <t xml:space="preserve">9535</t>
  </si>
  <si>
    <t xml:space="preserve">CHUVEIRO ELETRICO COMUM CORPO PLASTICO TIPO DUCHA, FORNECIMENTO E INSTALACAO</t>
  </si>
  <si>
    <t xml:space="preserve">72327</t>
  </si>
  <si>
    <t xml:space="preserve">FUSÍVEL TIPO "DIAZED", TIPO RÁPIDO OU RETARDADO - 2/25A - FORNECIMENTO E INSTALACAO</t>
  </si>
  <si>
    <t xml:space="preserve">72328</t>
  </si>
  <si>
    <t xml:space="preserve">FUSÍVEL TIPO "DIAZED", TIPO RÁPIDO OU RETARDADO - 35/63A - FORNECIMENTO E INSTALACAO</t>
  </si>
  <si>
    <t xml:space="preserve">72330</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</si>
  <si>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</si>
  <si>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</si>
  <si>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</si>
  <si>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</si>
  <si>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</si>
  <si>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</si>
  <si>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</si>
  <si>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83482</t>
  </si>
  <si>
    <t xml:space="preserve">FUSIVEL TIPO NH 250 A, TAMANHO 1 - FORNECIMENTO E INSTALACAO</t>
  </si>
  <si>
    <t xml:space="preserve">83487</t>
  </si>
  <si>
    <t xml:space="preserve">BASE PARA FUSIVEL (PORTA-FUSIVEL) NH 01 250A</t>
  </si>
  <si>
    <t xml:space="preserve">83490</t>
  </si>
  <si>
    <t xml:space="preserve">CHAVE FACA TRIPOLAR BLINDADA 250V/30A - FORNECIMENTO E INSTALACAO</t>
  </si>
  <si>
    <t xml:space="preserve">83491</t>
  </si>
  <si>
    <t xml:space="preserve">CHAVE GUARDA MOTOR TRIFASICO 5CV/220V C/ CHAVE MAGNETICA - FORNECIMENTO E INSTALACAO</t>
  </si>
  <si>
    <t xml:space="preserve">83492</t>
  </si>
  <si>
    <t xml:space="preserve">CHAVE GUARDA MOTOR TRIFISICA 10CV/220V C/ CHAVE MAGNETICA - FORNECIMENTO E INSTALACAO</t>
  </si>
  <si>
    <t xml:space="preserve">83493</t>
  </si>
  <si>
    <t xml:space="preserve">FUSIVEL TIPO NH 250A - TAMANHO 01 - FORNECIMENTO E INSTALACAO</t>
  </si>
  <si>
    <t xml:space="preserve">85195</t>
  </si>
  <si>
    <t xml:space="preserve">CHAVE DE BOIA AUTOMÁTICA</t>
  </si>
  <si>
    <t xml:space="preserve">88547</t>
  </si>
  <si>
    <t xml:space="preserve">CHAVE DE BOIA AUTOMÁTICA SUPERIOR 10A/250V - FORNECIMENTO E INSTALACAO</t>
  </si>
  <si>
    <t xml:space="preserve">72283</t>
  </si>
  <si>
    <t xml:space="preserve">ABRIGO PARA HIDRANTE, 75X45X17CM, COM REGISTRO GLOBO ANGULAR 45º 2.1/2", ADAPTADOR STORZ 2.1/2", MANGUEIRA DE INCÊNDIO 15M, REDUÇÃO 2.1/2X1.1/2" E ESGUICHO EM LATÃO 1.1/2" - FORNECIMENTO E INSTALAÇÃO</t>
  </si>
  <si>
    <t xml:space="preserve">72287</t>
  </si>
  <si>
    <t xml:space="preserve">CAIXA DE INCÊNDIO 45X75X17CM - FORNECIMENTO E INSTALAÇÃO</t>
  </si>
  <si>
    <t xml:space="preserve">72288</t>
  </si>
  <si>
    <t xml:space="preserve">CAIXA DE INCÊNDIO 60X75X17CM - FORNECIMENTO E INSTALAÇÃO</t>
  </si>
  <si>
    <t xml:space="preserve">72553</t>
  </si>
  <si>
    <t xml:space="preserve">EXTINTOR DE PQS 4KG - FORNECIMENTO E INSTALACAO</t>
  </si>
  <si>
    <t xml:space="preserve">72554</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</si>
  <si>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</si>
  <si>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</si>
  <si>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</si>
  <si>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</si>
  <si>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83633</t>
  </si>
  <si>
    <t xml:space="preserve">HIDRANTE SUBTERRANEO FERRO FUNDIDO C/ CURVA LONGA E CAIXA DN=75MM</t>
  </si>
  <si>
    <t xml:space="preserve">83634</t>
  </si>
  <si>
    <t xml:space="preserve">EXTINTOR INCENDIO TP GAS CARBONICO 4KG COMPLETO - FORNECIMENTO E INSTALACAO</t>
  </si>
  <si>
    <t xml:space="preserve">83635</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</si>
  <si>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</si>
  <si>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</si>
  <si>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72337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</si>
  <si>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</si>
  <si>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</si>
  <si>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</si>
  <si>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</si>
  <si>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</si>
  <si>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</si>
  <si>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</si>
  <si>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73768/1</t>
  </si>
  <si>
    <t xml:space="preserve">FIO TELEFONICO FI 0,6MM, 2 CONDUTORES (USO INTERNO)-  FORNECIMENTO E INSTALACAO</t>
  </si>
  <si>
    <t xml:space="preserve">83366</t>
  </si>
  <si>
    <t xml:space="preserve">CAIXA DE PASSAGEM PARA TELEFONE 15X15X10CM (SOBREPOR), FORNECIMENTO E INSTALACAO.</t>
  </si>
  <si>
    <t xml:space="preserve">83367</t>
  </si>
  <si>
    <t xml:space="preserve">CAIXA DE PASSAGEM PARA TELEFONE 80X80X15CM (SOBREPOR) FORNECIMENTO E INSTALACAO</t>
  </si>
  <si>
    <t xml:space="preserve">83368</t>
  </si>
  <si>
    <t xml:space="preserve">CAIXA DE PASSAGEM PARA TELEFONE 150X150X15CM (SOBREPOR) FORNECIMENTO E INSTALACAO</t>
  </si>
  <si>
    <t xml:space="preserve">83369</t>
  </si>
  <si>
    <t xml:space="preserve">QUADRO DE DISTRIBUICAO PARA TELEFONE N.4, 60X60X12CM EM CHAPA METALICA, DE EMBUTIR, SEM ACESSORIOS, PADRAO TELEBRAS, FORNECIMENTO E INSTALACAO</t>
  </si>
  <si>
    <t xml:space="preserve">83370</t>
  </si>
  <si>
    <t xml:space="preserve">QUADRO DE DISTRIBUICAO PARA TELEFONE N.3, 40X40X12CM EM CHAPA METALICA, DE EMBUTIR, SEM ACESSORIOS, PADRAO TELEBRAS, FORNECIMENTO E INSTALACAO</t>
  </si>
  <si>
    <t xml:space="preserve">83371</t>
  </si>
  <si>
    <t xml:space="preserve">QUADRO DE DISTRIBUICAO PARA TELEFONE N.2, 20X20X12CM EM CHAPA METALICA, DE EMBUTIR, SEM ACESSORIOS, PADRAO TELEBRAS, FORNECIMENTO E INSTALACAO</t>
  </si>
  <si>
    <t xml:space="preserve">83639</t>
  </si>
  <si>
    <t xml:space="preserve">CABO TELEFONICO CT-APL-50, 100 PARES (USO EXTERNO) - FORNECIMENTO E INSTALACAO</t>
  </si>
  <si>
    <t xml:space="preserve">84676</t>
  </si>
  <si>
    <t xml:space="preserve">QUADRO DE DISTRIBUICAO PARA TELEFONE N.5, 80X80X12CM EM CHAPA METALICA, SEM ACESSORIOS, PADRAO TELEBRAS, FORNECIMENTO E INSTALACAO</t>
  </si>
  <si>
    <t xml:space="preserve">84796</t>
  </si>
  <si>
    <t xml:space="preserve">TAMPAO FOFO P/ CAIXA R2 PADRAO TELEBRAS COMPLETO - FORNECIMENTO E INSTALACAO</t>
  </si>
  <si>
    <t xml:space="preserve">84798</t>
  </si>
  <si>
    <t xml:space="preserve">TAMPAO FOFO P/ CAIXA R1 PADRAO TELEBRAS COMPLETO - FORNECIMENTO E INSTALACAO</t>
  </si>
  <si>
    <t xml:space="preserve">98261</t>
  </si>
  <si>
    <t xml:space="preserve">CABO TELEFÔNICO CCI-50 1 PAR, INSTALADO EM ENTRADA DE EDIFICAÇÃO - FORNECIMENTO E INSTALAÇÃO. AF_03/2018</t>
  </si>
  <si>
    <t xml:space="preserve">98262</t>
  </si>
  <si>
    <t xml:space="preserve">CABO TELEFÔNICO CCI-50 2 PARES, SEM BLINDAGEM, INSTALADO EM ENTRADA DE EDIFICAÇÃO - FORNECIMENTO E INSTALAÇÃO. AF_03/2018</t>
  </si>
  <si>
    <t xml:space="preserve">98263</t>
  </si>
  <si>
    <t xml:space="preserve">CABO TELEFÔNICO CCI-50 3 PARES, SEM BLINDAGEM, INSTALADO EM ENTRADA DE EDIFICAÇÃO - FORNECIMENTO E INSTALAÇÃO. AF_03/2018</t>
  </si>
  <si>
    <t xml:space="preserve">98264</t>
  </si>
  <si>
    <t xml:space="preserve">CABO TELEFÔNICO CCI-50 4 PARES, SEM BLINDAGEM, INSTALADO EM ENTRADA DE EDIFICAÇÃO - FORNECIMENTO E INSTALAÇÃO. AF_03/2018</t>
  </si>
  <si>
    <t xml:space="preserve">98265</t>
  </si>
  <si>
    <t xml:space="preserve">CABO TELEFÔNICO CCI-50 5 PARES, SEM BLINDAGEM, INSTALADO EM ENTRADA DE EDIFICAÇÃO - FORNECIMENTO E INSTALAÇÃO. AF_03/2018</t>
  </si>
  <si>
    <t xml:space="preserve">98266</t>
  </si>
  <si>
    <t xml:space="preserve">CABO TELEFÔNICO CCI-50 6 PARES, SEM BLINDAGEM, INSTALADO EM ENTRADA DE EDIFICAÇÃO - FORNECIMENTO E INSTALAÇÃO. AF_03/2018</t>
  </si>
  <si>
    <t xml:space="preserve">98267</t>
  </si>
  <si>
    <t xml:space="preserve">CABO TELEFÔNICO CI-50 10 PARES INSTALADO EM ENTRADA DE EDIFICAÇÃO - FORNECIMENTO E INSTALAÇÃO. AF_03/2018</t>
  </si>
  <si>
    <t xml:space="preserve">98268</t>
  </si>
  <si>
    <t xml:space="preserve">CABO TELEFÔNICO CI-50 20 PARES INSTALADO EM ENTRADA DE EDIFICAÇÃO - FORNECIMENTO E INSTALAÇÃO. AF_03/2018</t>
  </si>
  <si>
    <t xml:space="preserve">98269</t>
  </si>
  <si>
    <t xml:space="preserve">CABO TELEFÔNICO CI-50 30 PARES INSTALADO EM ENTRADA DE EDIFICAÇÃO - FORNECIMENTO E INSTALAÇÃO. AF_03/2018</t>
  </si>
  <si>
    <t xml:space="preserve">98270</t>
  </si>
  <si>
    <t xml:space="preserve">CABO TELEFÔNICO CI-50 50 PARES INSTALADO EM ENTRADA DE EDIFICAÇÃO - FORNECIMENTO E INSTALAÇÃO. AF_03/2018</t>
  </si>
  <si>
    <t xml:space="preserve">98271</t>
  </si>
  <si>
    <t xml:space="preserve">CABO TELEFÔNICO CI-50 75 PARES INSTALADO EM ENTRADA DE EDIFICAÇÃO - FORNECIMENTO E INSTALAÇÃO. AF_03/2018</t>
  </si>
  <si>
    <t xml:space="preserve">98272</t>
  </si>
  <si>
    <t xml:space="preserve">CABO TELEFÔNICO CI-50 200 PARES INSTALADO EM ENTRADA DE EDIFICAÇÃO - FORNECIMENTO E INSTALAÇÃO. AF_03/2018</t>
  </si>
  <si>
    <t xml:space="preserve">98273</t>
  </si>
  <si>
    <t xml:space="preserve">CABO TELEFÔNICO CCI-50 4 PARES, SEM BLINDAGEM, INSTALADO EM PRUMADA - FORNECIMENTO E INSTALAÇÃO. AF_03/2018</t>
  </si>
  <si>
    <t xml:space="preserve">98274</t>
  </si>
  <si>
    <t xml:space="preserve">CABO TELEFÔNICO CCI-50 5 PARES, SEM BLINDAGEM, INSTALADO EM PRUMADA - FORNECIMENTO E INSTALAÇÃO. AF_03/2018</t>
  </si>
  <si>
    <t xml:space="preserve">98275</t>
  </si>
  <si>
    <t xml:space="preserve">CABO TELEFÔNICO CCI-50 6 PARES, SEM BLINDAGEM, INSTALADO EM PRUMADA - FORNECIMENTO E INSTALAÇÃO. AF_03/2018</t>
  </si>
  <si>
    <t xml:space="preserve">98276</t>
  </si>
  <si>
    <t xml:space="preserve">CABO TELEFÔNICO CI-50 10 PARES INSTALADO EM PRUMADA - FORNECIMENTO E INSTALAÇÃO. AF_03/2018</t>
  </si>
  <si>
    <t xml:space="preserve">98277</t>
  </si>
  <si>
    <t xml:space="preserve">CABO TELEFÔNICO CI-50 20 PARES INSTALADO EM PRUMADA - FORNECIMENTO E INSTALAÇÃO. AF_03/2018</t>
  </si>
  <si>
    <t xml:space="preserve">98278</t>
  </si>
  <si>
    <t xml:space="preserve">CABO TELEFÔNICO CI-50 30 PARES INSTALADO EM PRUMADA - FORNECIMENTO E INSTALAÇÃO. AF_03/2018</t>
  </si>
  <si>
    <t xml:space="preserve">98279</t>
  </si>
  <si>
    <t xml:space="preserve">CABO TELEFÔNICO CI-50 50 PARES INSTALADO EM PRUMADA - FORNECIMENTO E INSTALAÇÃO. AF_03/2018</t>
  </si>
  <si>
    <t xml:space="preserve">98280</t>
  </si>
  <si>
    <t xml:space="preserve">CABO TELEFÔNICO CCI-50 1 PAR, SEM BLINDAGEM, INSTALADO EM DISTRIBUIÇÃO DE EDIFICAÇÃO RESIDENCIAL - FORNECIMENTO E INSTALAÇÃO. AF_03/2018</t>
  </si>
  <si>
    <t xml:space="preserve">98281</t>
  </si>
  <si>
    <t xml:space="preserve">CABO TELEFÔNICO CCI-50 2 PARES, SEM BLINDAGEM, INSTALADO EM DISTRIBUIÇÃO DE EDIFICAÇÃO RESIDENCIAL - FORNECIMENTO E INSTALAÇÃO. AF_03/2018</t>
  </si>
  <si>
    <t xml:space="preserve">98282</t>
  </si>
  <si>
    <t xml:space="preserve">CABO TELEFÔNICO CCI-50 3 PARES, SEM BLINDAGEM, INSTALADO EM DISTRIBUIÇÃO DE EDIFICAÇÃO RESIDENCIAL - FORNECIMENTO E INSTALAÇÃO. AF_03/2018</t>
  </si>
  <si>
    <t xml:space="preserve">98283</t>
  </si>
  <si>
    <t xml:space="preserve">CABO TELEFÔNICO CCI-50 4 PARES, SEM BLINDAGEM, INSTALADO EM DISTRIBUIÇÃO DE EDIFICAÇÃO RESIDENCIAL - FORNECIMENTO E INSTALAÇÃO. AF_03/2018</t>
  </si>
  <si>
    <t xml:space="preserve">98284</t>
  </si>
  <si>
    <t xml:space="preserve">CABO TELEFÔNICO CCI-50 5 PARES, SEM BLINDAGEM, INSTALADO EM DISTRIBUIÇÃO DE EDIFICAÇÃO RESIDENCIAL - FORNECIMENTO E INSTALAÇÃO. AF_03/2018</t>
  </si>
  <si>
    <t xml:space="preserve">98285</t>
  </si>
  <si>
    <t xml:space="preserve">CABO TELEFÔNICO CCI-50 6 PARES, SEM BLINDAGEM, INSTALADO EM DISTRIBUIÇÃO DE EDIFICAÇÃO RESIDENCIAL - FORNECIMENTO E INSTALAÇÃO. AF_03/2018</t>
  </si>
  <si>
    <t xml:space="preserve">98286</t>
  </si>
  <si>
    <t xml:space="preserve">CABO TELEFÔNICO CI-50 10 PARES INSTALADO EM DISTRIBUIÇÃO DE EDIFICAÇÃO RESIDENCIAL - FORNECIMENTO E INSTALAÇÃO. AF_03/2018</t>
  </si>
  <si>
    <t xml:space="preserve">98287</t>
  </si>
  <si>
    <t xml:space="preserve">CABO TELEFÔNICO CCI-50 1 PAR, SEM BLINDAGEM, INSTALADO EM DISTRIBUIÇÃO DE EDIFICAÇÃO INSTITUCIONAL - FORNECIMENTO E INSTALAÇÃO. AF_03/2018</t>
  </si>
  <si>
    <t xml:space="preserve">98288</t>
  </si>
  <si>
    <t xml:space="preserve">CABO TELEFÔNICO CCI-50 2 PARES, SEM BLINDAGEM, INSTALADO EM DISTRIBUIÇÃO DE EDIFICAÇÃO INSTITUCIONAL - FORNECIMENTO E INSTALAÇÃO. AF_03/2018</t>
  </si>
  <si>
    <t xml:space="preserve">98289</t>
  </si>
  <si>
    <t xml:space="preserve">CABO TELEFÔNICO CCI-50 3 PARES, SEM BLINDAGEM, INSTALADO EM DISTRIBUIÇÃO DE EDIFICAÇÃO INSTITUCIONAL - FORNECIMENTO E INSTALAÇÃO. AF_03/2018</t>
  </si>
  <si>
    <t xml:space="preserve">98290</t>
  </si>
  <si>
    <t xml:space="preserve">CABO TELEFÔNICO CCI-50 4 PARES, SEM BLINDAGEM, INSTALADO EM DISTRIBUIÇÃO DE EDIFICAÇÃO INSTITUCIONAL - FORNECIMENTO E INSTALAÇÃO. AF_03/2018</t>
  </si>
  <si>
    <t xml:space="preserve">98291</t>
  </si>
  <si>
    <t xml:space="preserve">CABO TELEFÔNICO CCI-50 5 PARES, SEM BLINDAGEM, INSTALADO EM DISTRIBUIÇÃO DE EDIFICAÇÃO INSTITUCIONAL - FORNECIMENTO E INSTALAÇÃO. AF_03/2018</t>
  </si>
  <si>
    <t xml:space="preserve">98292</t>
  </si>
  <si>
    <t xml:space="preserve">CABO TELEFÔNICO CCI-50 6 PARES, SEM BLINDAGEM, INSTALADO EM DISTRIBUIÇÃO DE EDIFICAÇÃO INSTITUCIONAL - FORNECIMENTO E INSTALAÇÃO. AF_03/2018</t>
  </si>
  <si>
    <t xml:space="preserve">98293</t>
  </si>
  <si>
    <t xml:space="preserve">CABO TELEFÔNICO CI-50 10 PARES INSTALADO EM DISTRIBUIÇÃO DE EDIFICAÇÃO INSTITUCIONAL - FORNECIMENTO E INSTALAÇÃO. AF_03/2018</t>
  </si>
  <si>
    <t xml:space="preserve">98400</t>
  </si>
  <si>
    <t xml:space="preserve">CABO TELEFÔNICO CTP-APL-50 10 PARES INSTALADO EM ENTRADA DE EDIFICAÇÃO - FORNECIMENTO E INSTALAÇÃO. AF_04/2018</t>
  </si>
  <si>
    <t xml:space="preserve">98401</t>
  </si>
  <si>
    <t xml:space="preserve">CABO TELEFÔNICO CTP-APL-50 20 PARES INSTALADO EM ENTRADA DE EDIFICAÇÃO - FORNECIMENTO E INSTALAÇÃO. AF_04/2018</t>
  </si>
  <si>
    <t xml:space="preserve">98402</t>
  </si>
  <si>
    <t xml:space="preserve">CABO TELEFÔNICO CTP-APL-50 30 PARES INSTALADO EM ENTRADA DE EDIFICAÇÃO - FORNECIMENTO E INSTALAÇÃO. AF_04/2018</t>
  </si>
  <si>
    <t xml:space="preserve">98397</t>
  </si>
  <si>
    <t xml:space="preserve">PINTURA ANTICORROSIVA DE DUTO METÁLICO. AF_04/2018</t>
  </si>
  <si>
    <t xml:space="preserve">74003/1</t>
  </si>
  <si>
    <t xml:space="preserve">INSTALACOES GAS CENTRAL P/ EDIFICIO RESIDENCIAL C/ 4 PAVTOS 16 UNID.  UMA CENTRAL POR BLOCO COM 16 PONTOS</t>
  </si>
  <si>
    <t xml:space="preserve">85120</t>
  </si>
  <si>
    <t xml:space="preserve">MANOMETRO 0 A 200 PSI (0 A 14 KGF/CM2), D = 50MM - FORNECIMENTO E COLOCACAO</t>
  </si>
  <si>
    <t xml:space="preserve">83486</t>
  </si>
  <si>
    <t xml:space="preserve">BOMBA CENTRIFUGA C/ MOTOR ELETRICO TRIFASICO 1CV</t>
  </si>
  <si>
    <t xml:space="preserve">83643</t>
  </si>
  <si>
    <t xml:space="preserve">BOMBA SUBMERSIVEL ELETRICA, TRIFASICA, POTÊNCIA 3,75 HP, DIAMETRO DO ROTOR 90 MM SEMIABERTO, BOCAL DE SAIDA DIAMETRO DE 2 POLEGADAS, HM/Q = 5 M / 61,2 M3/H A 25,5 M / 3,6 M3/H</t>
  </si>
  <si>
    <t xml:space="preserve">83644</t>
  </si>
  <si>
    <t xml:space="preserve">BOMBA RECALQUE D'AGUA TRIFASICA 10,0 HP</t>
  </si>
  <si>
    <t xml:space="preserve">83645</t>
  </si>
  <si>
    <t xml:space="preserve">BOMBA RECALQUE D'AGUA TRIFASICA 3,0 HP</t>
  </si>
  <si>
    <t xml:space="preserve">83646</t>
  </si>
  <si>
    <t xml:space="preserve">BOMBA RECALQUE D'AGUA DE ESTAGIOS TRIFASICA 2,0 HP</t>
  </si>
  <si>
    <t xml:space="preserve">83647</t>
  </si>
  <si>
    <t xml:space="preserve">BOMBA RECALQUE D'AGUA TRIFASICA 1,5HP</t>
  </si>
  <si>
    <t xml:space="preserve">83648</t>
  </si>
  <si>
    <t xml:space="preserve">BOMBA RECALQUE D'AGUA TRIFASICA 0,5 HP</t>
  </si>
  <si>
    <t xml:space="preserve">83649</t>
  </si>
  <si>
    <t xml:space="preserve">BOMBA RECALQUE D'AGUA PREDIO 6 A 10 PAVTOS - 2UD</t>
  </si>
  <si>
    <t xml:space="preserve">83650</t>
  </si>
  <si>
    <t xml:space="preserve">BOMBA RECALQUE D'AGUA PREDIO 3 A 5 PAVTOS - 2UD</t>
  </si>
  <si>
    <t xml:space="preserve">98294</t>
  </si>
  <si>
    <t xml:space="preserve">CABO ELETRÔNICO CATEGORIA 5E, INSTALADO EM EDIFICAÇÃO RESIDENCIAL - FORNECIMENTO E INSTALAÇÃO. AF_03/2018</t>
  </si>
  <si>
    <t xml:space="preserve">98295</t>
  </si>
  <si>
    <t xml:space="preserve">CABO ELETRÔNICO CATEGORIA 5E, INSTALADO EM EDIFICAÇÃO INSTITUCIONAL - FORNECIMENTO E INSTALAÇÃO. AF_03/2018</t>
  </si>
  <si>
    <t xml:space="preserve">98296</t>
  </si>
  <si>
    <t xml:space="preserve">CABO ELETRÔNICO CATEGORIA 6, INSTALADO EM EDIFICAÇÃO RESIDENCIAL - FORNECIMENTO E INSTALAÇÃO. AF_03/2018</t>
  </si>
  <si>
    <t xml:space="preserve">98297</t>
  </si>
  <si>
    <t xml:space="preserve">CABO ELETRÔNICO CATEGORIA 6, INSTALADO EM EDIFICAÇÃO INSTITUCIONAL - FORNECIMENTO E INSTALAÇÃO. AF_03/2018</t>
  </si>
  <si>
    <t xml:space="preserve">98301</t>
  </si>
  <si>
    <t xml:space="preserve">PATCH PANEL 24 PORTAS, CATEGORIA 5E - FORNECIMENTO E INSTALAÇÃO. AF_03/2018</t>
  </si>
  <si>
    <t xml:space="preserve">98302</t>
  </si>
  <si>
    <t xml:space="preserve">PATCH PANEL 24 PORTAS, CATEGORIA 6 - FORNECIMENTO E INSTALAÇÃO. AF_03/2018</t>
  </si>
  <si>
    <t xml:space="preserve">98304</t>
  </si>
  <si>
    <t xml:space="preserve">PATCH PANEL 48 PORTAS, CATEGORIA 6 - FORNECIMENTO E INSTALAÇÃO. AF_03/2018</t>
  </si>
  <si>
    <t xml:space="preserve">98307</t>
  </si>
  <si>
    <t xml:space="preserve">TOMADA DE REDE RJ45 - FORNECIMENTO E INSTALAÇÃO. AF_03/2018</t>
  </si>
  <si>
    <t xml:space="preserve">98308</t>
  </si>
  <si>
    <t xml:space="preserve">TOMADA PARA TELEFONE RJ11 - FORNECIMENTO E INSTALAÇÃO. AF_03/2018</t>
  </si>
  <si>
    <t xml:space="preserve">98593</t>
  </si>
  <si>
    <t xml:space="preserve">PATCH PANEL 48 PORTAS, CATEGORIA 5E - FORNECIMENTO E INSTALAÇÃO. AF_04/2018</t>
  </si>
  <si>
    <t xml:space="preserve">89355</t>
  </si>
  <si>
    <t xml:space="preserve">TUBO, PVC, SOLDÁVEL, DN 20MM, INSTALADO EM RAMAL OU SUB-RAMAL DE ÁGUA - FORNECIMENTO E INSTALAÇÃO. AF_12/2014</t>
  </si>
  <si>
    <t xml:space="preserve">89356</t>
  </si>
  <si>
    <t xml:space="preserve">TUBO, PVC, SOLDÁVEL, DN 25MM, INSTALADO EM RAMAL OU SUB-RAMAL DE ÁGUA - FORNECIMENTO E INSTALAÇÃO. AF_12/2014</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</si>
  <si>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</si>
  <si>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</si>
  <si>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</si>
  <si>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</si>
  <si>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</si>
  <si>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</si>
  <si>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</si>
  <si>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</si>
  <si>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89446</t>
  </si>
  <si>
    <t xml:space="preserve">TUBO, PVC, SOLDÁVEL, DN 25MM, INSTALADO EM PRUMADA DE ÁGUA - FORNECIMENTO E INSTALAÇÃO. AF_12/2014</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</si>
  <si>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</si>
  <si>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</si>
  <si>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</si>
  <si>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</si>
  <si>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</si>
  <si>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</si>
  <si>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</si>
  <si>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</si>
  <si>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89451</t>
  </si>
  <si>
    <t xml:space="preserve">TUBO, PVC, SOLDÁVEL, DN 75MM, INSTALADO EM PRUMADA DE ÁGUA - FORNECIMENTO E INSTALAÇÃO. AF_12/2014</t>
  </si>
  <si>
    <t xml:space="preserve">89452</t>
  </si>
  <si>
    <t xml:space="preserve">TUBO, PVC, SOLDÁVEL, DN 85MM, INSTALADO EM PRUMADA DE ÁGUA - FORNECIMENTO E INSTALAÇÃO. AF_12/2014</t>
  </si>
  <si>
    <t xml:space="preserve">89508</t>
  </si>
  <si>
    <t xml:space="preserve">TUBO PVC, SÉRIE R, ÁGUA PLUVIAL, DN 40 MM, FORNECIDO E INSTALADO EM RAMAL DE ENCAMINHAMENTO. AF_12/2014</t>
  </si>
  <si>
    <t xml:space="preserve">89509</t>
  </si>
  <si>
    <t xml:space="preserve">TUBO PVC, SÉRIE R, ÁGUA PLUVIAL, DN 50 MM, FORNECIDO E INSTALADO EM RAMAL DE ENCAMINHAMENTO. AF_12/2014</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</si>
  <si>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</si>
  <si>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</si>
  <si>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</si>
  <si>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</si>
  <si>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</si>
  <si>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</si>
  <si>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</si>
  <si>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</si>
  <si>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</si>
  <si>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</si>
  <si>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</si>
  <si>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</si>
  <si>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</si>
  <si>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</si>
  <si>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</si>
  <si>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</si>
  <si>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89636</t>
  </si>
  <si>
    <t xml:space="preserve">TUBO, CPVC, SOLDÁVEL, DN 35MM, INSTALADO EM RAMAL OU SUB-RAMAL DE ÁGUA  FORNECIMENTO E INSTALAÇÃO. AF_12/2014</t>
  </si>
  <si>
    <t xml:space="preserve">89711</t>
  </si>
  <si>
    <t xml:space="preserve">TUBO PVC, SERIE NORMAL, ESGOTO PREDIAL, DN 40 MM, FORNECIDO E INSTALADO EM RAMAL DE DESCARGA OU RAMAL DE ESGOTO SANITÁRIO. AF_12/2014</t>
  </si>
  <si>
    <t xml:space="preserve">89712</t>
  </si>
  <si>
    <t xml:space="preserve">TUBO PVC, SERIE NORMAL, ESGOTO PREDIAL, DN 50 MM, FORNECIDO E INSTALADO EM RAMAL DE DESCARGA OU RAMAL DE ESGOTO SANITÁRIO. AF_12/2014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</si>
  <si>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</si>
  <si>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</si>
  <si>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</si>
  <si>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</si>
  <si>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</si>
  <si>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</si>
  <si>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</si>
  <si>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</si>
  <si>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89770</t>
  </si>
  <si>
    <t xml:space="preserve">TUBO, CPVC, SOLDÁVEL, DN 35MM, INSTALADO EM PRUMADA DE ÁGUA  FORNECIMENTO E INSTALAÇÃO. AF_12/2014</t>
  </si>
  <si>
    <t xml:space="preserve">89771</t>
  </si>
  <si>
    <t xml:space="preserve">TUBO, CPVC, SOLDÁVEL, DN 42MM, INSTALADO EM PRUMADA DE ÁGUA  FORNECIMENTO E INSTALAÇÃO. AF_12/2014</t>
  </si>
  <si>
    <t xml:space="preserve">89773</t>
  </si>
  <si>
    <t xml:space="preserve">TUBO, CPVC, SOLDÁVEL, DN 73MM, INSTALADO EM PRUMADA DE ÁGUA  FORNECIMENTO E INSTALAÇÃO. AF_12/2014</t>
  </si>
  <si>
    <t xml:space="preserve">89775</t>
  </si>
  <si>
    <t xml:space="preserve">TUBO, CPVC, SOLDÁVEL, DN 89MM, INSTALADO EM PRUMADA DE ÁGUA  FORNECIMENTO E INSTALAÇÃO. AF_12/2014</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</si>
  <si>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</si>
  <si>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</si>
  <si>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</si>
  <si>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</si>
  <si>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</si>
  <si>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</si>
  <si>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</si>
  <si>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</si>
  <si>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89849</t>
  </si>
  <si>
    <t xml:space="preserve">TUBO PVC, SERIE NORMAL, ESGOTO PREDIAL, DN 150 MM, FORNECIDO E INSTALADO EM SUBCOLETOR AÉREO DE ESGOTO SANITÁRIO. AF_12/2014</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</si>
  <si>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</si>
  <si>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</si>
  <si>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</si>
  <si>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</si>
  <si>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</si>
  <si>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</si>
  <si>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</si>
  <si>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</si>
  <si>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</si>
  <si>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</si>
  <si>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</si>
  <si>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</si>
  <si>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</si>
  <si>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</si>
  <si>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</si>
  <si>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</si>
  <si>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</si>
  <si>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</si>
  <si>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</si>
  <si>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</si>
  <si>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</si>
  <si>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</si>
  <si>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</si>
  <si>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</si>
  <si>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</si>
  <si>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</si>
  <si>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</si>
  <si>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</si>
  <si>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92275</t>
  </si>
  <si>
    <t xml:space="preserve">TUBO EM COBRE RÍGIDO, DN 22 MM, CLASSE E, SEM ISOLAMENTO, INSTALADO EM PRUMADA  FORNECIMENTO E INSTALAÇÃO. AF_12/2015</t>
  </si>
  <si>
    <t xml:space="preserve">92276</t>
  </si>
  <si>
    <t xml:space="preserve">TUBO EM COBRE RÍGIDO, DN 28 MM, CLASSE E, SEM ISOLAMENTO, INSTALADO EM PRUMADA  FORNECIMENTO E INSTALAÇÃO. AF_12/2015</t>
  </si>
  <si>
    <t xml:space="preserve">92277</t>
  </si>
  <si>
    <t xml:space="preserve">TUBO EM COBRE RÍGIDO, DN 35 MM, CLASSE E, SEM ISOLAMENTO, INSTALADO EM PRUMADA  FORNECIMENTO E INSTALAÇÃO. AF_12/2015</t>
  </si>
  <si>
    <t xml:space="preserve">92278</t>
  </si>
  <si>
    <t xml:space="preserve">TUBO EM COBRE RÍGIDO, DN 42 MM, CLASSE E, SEM ISOLAMENTO, INSTALADO EM PRUMADA  FORNECIMENTO E INSTALAÇÃO. AF_12/2015</t>
  </si>
  <si>
    <t xml:space="preserve">92279</t>
  </si>
  <si>
    <t xml:space="preserve">TUBO EM COBRE RÍGIDO, DN 54 MM, CLASSE E, SEM ISOLAMENTO, INSTALADO EM PRUMADA  FORNECIMENTO E INSTALAÇÃO. AF_12/2015</t>
  </si>
  <si>
    <t xml:space="preserve">92280</t>
  </si>
  <si>
    <t xml:space="preserve">TUBO EM COBRE RÍGIDO, DN 66 MM, CLASSE E, SEM ISOLAMENTO, INSTALADO EM PRUMADA  FORNECIMENTO E INSTALAÇÃO. AF_12/2015</t>
  </si>
  <si>
    <t xml:space="preserve">92281</t>
  </si>
  <si>
    <t xml:space="preserve">TUBO EM COBRE RÍGIDO, DN 22 MM, CLASSE E, COM ISOLAMENTO, INSTALADO EM PRUMADA  FORNECIMENTO E INSTALAÇÃO. AF_12/2015</t>
  </si>
  <si>
    <t xml:space="preserve">92282</t>
  </si>
  <si>
    <t xml:space="preserve">TUBO EM COBRE RÍGIDO, DN 28 MM, CLASSE E, COM ISOLAMENTO, INSTALADO EM PRUMADA  FORNECIMENTO E INSTALAÇÃO. AF_12/2015</t>
  </si>
  <si>
    <t xml:space="preserve">92283</t>
  </si>
  <si>
    <t xml:space="preserve">TUBO EM COBRE RÍGIDO, DN 35 MM, CLASSE E, COM ISOLAMENTO, INSTALADO EM PRUMADA  FORNECIMENTO E INSTALAÇÃO. AF_12/2015</t>
  </si>
  <si>
    <t xml:space="preserve">92284</t>
  </si>
  <si>
    <t xml:space="preserve">TUBO EM COBRE RÍGIDO, DN 42 MM, CLASSE E, COM ISOLAMENTO, INSTALADO EM PRUMADA  FORNECIMENTO E INSTALAÇÃO. AF_12/2015</t>
  </si>
  <si>
    <t xml:space="preserve">92285</t>
  </si>
  <si>
    <t xml:space="preserve">TUBO EM COBRE RÍGIDO, DN 54 MM, CLASSE E, COM ISOLAMENTO, INSTALADO EM PRUMADA  FORNECIMENTO E INSTALAÇÃO. AF_12/2015</t>
  </si>
  <si>
    <t xml:space="preserve">92286</t>
  </si>
  <si>
    <t xml:space="preserve">TUBO EM COBRE RÍGIDO, DN 66 MM, CLASSE E, COM ISOLAMENTO, INSTALADO EM PRUMADA  FORNECIMENTO E INSTALAÇÃO. AF_12/2015</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</si>
  <si>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</si>
  <si>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</si>
  <si>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</si>
  <si>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</si>
  <si>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</si>
  <si>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</si>
  <si>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</si>
  <si>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</si>
  <si>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92309</t>
  </si>
  <si>
    <t xml:space="preserve">TUBO EM COBRE RÍGIDO, DN 22 MM, CLASSE E, COM ISOLAMENTO, INSTALADO EM RAMAL DE DISTRIBUIÇÃO  FORNECIMENTO E INSTALAÇÃO. AF_12/2015</t>
  </si>
  <si>
    <t xml:space="preserve">92310</t>
  </si>
  <si>
    <t xml:space="preserve">TUBO EM COBRE RÍGIDO, DN 28 MM, CLASSE E, COM ISOLAMENTO, INSTALADO EM RAMAL DE DISTRIBUIÇÃO  FORNECIMENTO E INSTALAÇÃO. AF_12/2015</t>
  </si>
  <si>
    <t xml:space="preserve">92320</t>
  </si>
  <si>
    <t xml:space="preserve">TUBO EM COBRE RÍGIDO, DN 15 MM, CLASSE E, SEM ISOLAMENTO, INSTALADO EM RAMAL E SUB-RAMAL  FORNECIMENTO E INSTALAÇÃO. AF_12/2015</t>
  </si>
  <si>
    <t xml:space="preserve">92321</t>
  </si>
  <si>
    <t xml:space="preserve">TUBO EM COBRE RÍGIDO, DN 22 MM, CLASSE E, SEM ISOLAMENTO, INSTALADO EM RAMAL E SUB-RAMAL  FORNECIMENTO E INSTALAÇÃO. AF_12/2015</t>
  </si>
  <si>
    <t xml:space="preserve">92322</t>
  </si>
  <si>
    <t xml:space="preserve">TUBO EM COBRE RÍGIDO, DN 28 MM, CLASSE E, SEM ISOLAMENTO, INSTALADO EM RAMAL E SUB-RAMAL  FORNECIMENTO E INSTALAÇÃO. AF_12/2015</t>
  </si>
  <si>
    <t xml:space="preserve">92323</t>
  </si>
  <si>
    <t xml:space="preserve">TUBO EM COBRE RÍGIDO, DN 15 MM, CLASSE E, COM ISOLAMENTO, INSTALADO EM RAMAL E SUB-RAMAL  FORNECIMENTO E INSTALAÇÃO. AF_12/2015</t>
  </si>
  <si>
    <t xml:space="preserve">92324</t>
  </si>
  <si>
    <t xml:space="preserve">TUBO EM COBRE RÍGIDO, DN 22 MM, CLASSE E, COM ISOLAMENTO, INSTALADO EM RAMAL E SUB-RAMAL  FORNECIMENTO E INSTALAÇÃO. AF_12/2015</t>
  </si>
  <si>
    <t xml:space="preserve">92325</t>
  </si>
  <si>
    <t xml:space="preserve">TUBO EM COBRE RÍGIDO, DN 28 MM, CLASSE E, COM ISOLAMENTO, INSTALADO EM RAMAL E SUB-RAMAL  FORNECIMENTO E INSTALAÇÃO. AF_12/2015</t>
  </si>
  <si>
    <t xml:space="preserve">92335</t>
  </si>
  <si>
    <t xml:space="preserve">TUBO DE AÇO GALVANIZADO COM COSTURA, CLASSE MÉDIA, CONEXÃO RANHURADA, DN 50 (2"), INSTALADO EM PRUMADAS - FORNECIMENTO E INSTALAÇÃO. AF_12/2015</t>
  </si>
  <si>
    <t xml:space="preserve">92336</t>
  </si>
  <si>
    <t xml:space="preserve">TUBO DE AÇO GALVANIZADO COM COSTURA, CLASSE MÉDIA, CONEXÃO RANHURADA, DN 65 (2 1/2"), INSTALADO EM PRUMADAS - FORNECIMENTO E INSTALAÇÃO. AF_12/2015</t>
  </si>
  <si>
    <t xml:space="preserve">92337</t>
  </si>
  <si>
    <t xml:space="preserve">TUBO DE AÇO GALVANIZADO COM COSTURA, CLASSE MÉDIA, CONEXÃO RANHURADA, DN 80 (3"), INSTALADO EM PRUMADAS - FORNECIMENTO E INSTALAÇÃO. AF_12/2015</t>
  </si>
  <si>
    <t xml:space="preserve">92338</t>
  </si>
  <si>
    <t xml:space="preserve">TUBO DE AÇO PRETO SEM COSTURA, CONEXÃO SOLDADA, DN 50 (2"), INSTALADO EM PRUMADAS - FORNECIMENTO E INSTALAÇÃO. AF_12/2015</t>
  </si>
  <si>
    <t xml:space="preserve">92339</t>
  </si>
  <si>
    <t xml:space="preserve">TUBO DE AÇO PRETO SEM COSTURA, CONEXÃO SOLDADA, DN 65 (2 1/2"), INSTALADO EM PRUMADAS - FORNECIMENTO E INSTALAÇÃO. AF_12/2015</t>
  </si>
  <si>
    <t xml:space="preserve">92341</t>
  </si>
  <si>
    <t xml:space="preserve">TUBO DE AÇO GALVANIZADO COM COSTURA, CLASSE MÉDIA, DN 50 (2"), CONEXÃO ROSQUEADA, INSTALADO EM PRUMADAS - FORNECIMENTO E INSTALAÇÃO. AF_12/2015</t>
  </si>
  <si>
    <t xml:space="preserve">92342</t>
  </si>
  <si>
    <t xml:space="preserve">TUBO DE AÇO GALVANIZADO COM COSTURA, CLASSE MÉDIA, DN 65 (2 1/2"), CONEXÃO ROSQUEADA, INSTALADO EM PRUMADAS - FORNECIMENTO E INSTALAÇÃO. AF_12/2015</t>
  </si>
  <si>
    <t xml:space="preserve">92343</t>
  </si>
  <si>
    <t xml:space="preserve">TUBO DE AÇO GALVANIZADO COM COSTURA, CLASSE MÉDIA, DN 80 (3"), CONEXÃO ROSQUEADA, INSTALADO EM PRUMADAS - FORNECIMENTO E INSTALAÇÃO. AF_12/2015</t>
  </si>
  <si>
    <t xml:space="preserve">92361</t>
  </si>
  <si>
    <t xml:space="preserve">TUBO DE AÇO PRETO SEM COSTURA, CONEXÃO SOLDADA, DN 50 (2"), INSTALADO EM REDE DE ALIMENTAÇÃO PARA HIDRANTE - FORNECIMENTO E INSTALAÇÃO. AF_12/2015</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</si>
  <si>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</si>
  <si>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</si>
  <si>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</si>
  <si>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</si>
  <si>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92365</t>
  </si>
  <si>
    <t xml:space="preserve">TUBO DE AÇO GALVANIZADO COM COSTURA, CLASSE MÉDIA, DN 40 (1 1/2"), CONEXÃO ROSQUEADA, INSTALADO EM REDE DE ALIMENTAÇÃO PARA HIDRANTE - FORNECIMENTO E INSTALAÇÃO. AF_12/2015</t>
  </si>
  <si>
    <t xml:space="preserve">92366</t>
  </si>
  <si>
    <t xml:space="preserve">TUBO DE AÇO GALVANIZADO COM COSTURA, CLASSE MÉDIA, DN 50 (2"), CONEXÃO ROSQUEADA, INSTALADO EM REDE DE ALIMENTAÇÃO PARA HIDRANTE - FORNECIMENTO E INSTALAÇÃO. AF_12/2015</t>
  </si>
  <si>
    <t xml:space="preserve">92367</t>
  </si>
  <si>
    <t xml:space="preserve">TUBO DE AÇO GALVANIZADO COM COSTURA, CLASSE MÉDIA, DN 65 (2 1/2"), CONEXÃO ROSQUEADA, INSTALADO EM REDE DE ALIMENTAÇÃO PARA HIDRANTE - FORNECIMENTO E INSTALAÇÃO. AF_12/2015</t>
  </si>
  <si>
    <t xml:space="preserve">92368</t>
  </si>
  <si>
    <t xml:space="preserve">TUBO DE AÇO GALVANIZADO COM COSTURA, CLASSE MÉDIA, DN 80 (3"), CONEXÃO ROSQUEADA, INSTALADO EM REDE DE ALIMENTAÇÃO PARA HIDRANTE - FORNECIMENTO E INSTALAÇÃO. AF_12/2015</t>
  </si>
  <si>
    <t xml:space="preserve">92648</t>
  </si>
  <si>
    <t xml:space="preserve">TUBO DE AÇO PRETO SEM COSTURA, CONEXÃO SOLDADA, DN 40 (1 1/2"), INSTALADO EM REDE DE ALIMENTAÇÃO PARA SPRINKLER - FORNECIMENTO E INSTALAÇÃO. AF_12/2015</t>
  </si>
  <si>
    <t xml:space="preserve">92649</t>
  </si>
  <si>
    <t xml:space="preserve">TUBO DE AÇO PRETO SEM COSTURA, CONEXÃO SOLDADA, DN 50 (2"), INSTALADO EM REDE DE ALIMENTAÇÃO PARA SPRINKLER - FORNECIMENTO E INSTALAÇÃO. AF_12/2015</t>
  </si>
  <si>
    <t xml:space="preserve">92650</t>
  </si>
  <si>
    <t xml:space="preserve">TUBO DE AÇO PRETO SEM COSTURA, CONEXÃO SOLDADA, DN 65 (2 1/2"), INSTALADO EM REDE DE ALIMENTAÇÃO PARA SPRINKLER - FORNECIMENTO E INSTALAÇÃO. AF_12/2015</t>
  </si>
  <si>
    <t xml:space="preserve">92652</t>
  </si>
  <si>
    <t xml:space="preserve">TUBO DE AÇO GALVANIZADO COM COSTURA, CLASSE MÉDIA, CONEXÃO ROSQUEADA, DN 32 (1 1/4"), INSTALADO EM REDE DE ALIMENTAÇÃO PARA SPRINKLER - FORNECIMENTO E INSTALAÇÃO. AF_12/2015</t>
  </si>
  <si>
    <t xml:space="preserve">92653</t>
  </si>
  <si>
    <t xml:space="preserve">TUBO DE AÇO GALVANIZADO COM COSTURA, CLASSE MÉDIA, CONEXÃO ROSQUEADA, DN 40 (1 1/2"), INSTALADO EM REDE DE ALIMENTAÇÃO PARA SPRINKLER - FORNECIMENTO E INSTALAÇÃO. AF_12/2015</t>
  </si>
  <si>
    <t xml:space="preserve">92654</t>
  </si>
  <si>
    <t xml:space="preserve">TUBO DE AÇO GALVANIZADO COM COSTURA, CLASSE MÉDIA, CONEXÃO ROSQUEADA, DN 50 (2"), INSTALADO EM REDE DE ALIMENTAÇÃO PARA SPRINKLER - FORNECIMENTO E INSTALAÇÃO. AF_12/2015</t>
  </si>
  <si>
    <t xml:space="preserve">92655</t>
  </si>
  <si>
    <t xml:space="preserve">TUBO DE AÇO GALVANIZADO COM COSTURA, CLASSE MÉDIA, CONEXÃO ROSQUEADA, DN 65 (2 1/2"), INSTALADO EM REDE DE ALIMENTAÇÃO PARA SPRINKLER - FORNECIMENTO E INSTALAÇÃO. AF_12/2015</t>
  </si>
  <si>
    <t xml:space="preserve">92656</t>
  </si>
  <si>
    <t xml:space="preserve">TUBO DE AÇO GALVANIZADO COM COSTURA, CLASSE MÉDIA, CONEXÃO ROSQUEADA, DN 80 (3"), INSTALADO EM REDE DE ALIMENTAÇÃO PARA SPRINKLER - FORNECIMENTO E INSTALAÇÃO. AF_12/2015</t>
  </si>
  <si>
    <t xml:space="preserve">92687</t>
  </si>
  <si>
    <t xml:space="preserve">TUBO DE AÇO GALVANIZADO COM COSTURA, CLASSE MÉDIA, CONEXÃO ROSQUEADA, DN 15 (1/2"), INSTALADO EM RAMAIS E SUB-RAMAIS DE GÁS - FORNECIMENTO E INSTALAÇÃO. AF_12/2015</t>
  </si>
  <si>
    <t xml:space="preserve">92688</t>
  </si>
  <si>
    <t xml:space="preserve">TUBO DE AÇO GALVANIZADO COM COSTURA, CLASSE MÉDIA, CONEXÃO ROSQUEADA, DN 20 (3/4"), INSTALADO EM RAMAIS E SUB-RAMAIS DE GÁS - FORNECIMENTO E INSTALAÇÃO. AF_12/2015</t>
  </si>
  <si>
    <t xml:space="preserve">92689</t>
  </si>
  <si>
    <t xml:space="preserve">TUBO DE AÇO PRETO SEM COSTURA, CLASSE MÉDIA, CONEXÃO SOLDADA, DN 15 (1/2"), INSTALADO EM RAMAIS E SUB-RAMAIS DE GÁS - FORNECIMENTO E INSTALAÇÃO. AF_12/2015</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</si>
  <si>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</si>
  <si>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</si>
  <si>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</si>
  <si>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</si>
  <si>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</si>
  <si>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</si>
  <si>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</si>
  <si>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</si>
  <si>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94602</t>
  </si>
  <si>
    <t xml:space="preserve">TUBO EM COBRE RÍGIDO, DN 54 MM, CLASSE E, SEM ISOLAMENTO, INSTALADO EM RESERVAÇÃO DE ÁGUA DE EDIFICAÇÃO QUE POSSUA RESERVATÓRIO DE FIBRA/FIBROCIMENTO  FORNECIMENTO E INSTALAÇÃO. AF_06/2016</t>
  </si>
  <si>
    <t xml:space="preserve">94603</t>
  </si>
  <si>
    <t xml:space="preserve">TUBO EM COBRE RÍGIDO, DN 66 MM, CLASSE E, SEM ISOLAMENTO, INSTALADO EM RESERVAÇÃO DE ÁGUA DE EDIFICAÇÃO QUE POSSUA RESERVATÓRIO DE FIBRA/FIBROCIMENTO  FORNECIMENTO E INSTALAÇÃO. AF_06/2016</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</si>
  <si>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</si>
  <si>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</si>
  <si>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</si>
  <si>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</si>
  <si>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</si>
  <si>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</si>
  <si>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</si>
  <si>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</si>
  <si>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</si>
  <si>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</si>
  <si>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</si>
  <si>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</si>
  <si>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</si>
  <si>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</si>
  <si>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94653</t>
  </si>
  <si>
    <t xml:space="preserve">TUBO, PVC, SOLDÁVEL, DN 75 MM, INSTALADO EM RESERVAÇÃO DE ÁGUA DE EDIFICAÇÃO QUE POSSUA RESERVATÓRIO DE FIBRA/FIBROCIMENTO   FORNECIMENTO E INSTALAÇÃO. AF_06/2016</t>
  </si>
  <si>
    <t xml:space="preserve">94654</t>
  </si>
  <si>
    <t xml:space="preserve">TUBO, PVC, SOLDÁVEL, DN 85 MM, INSTALADO EM RESERVAÇÃO DE ÁGUA DE EDIFICAÇÃO QUE POSSUA RESERVATÓRIO DE FIBRA/FIBROCIMENTO   FORNECIMENTO E INSTALAÇÃO. AF_06/2016</t>
  </si>
  <si>
    <t xml:space="preserve">94655</t>
  </si>
  <si>
    <t xml:space="preserve">TUBO, PVC, SOLDÁVEL, DN 110 MM, INSTALADO EM RESERVAÇÃO DE ÁGUA DE EDIFICAÇÃO QUE POSSUA RESERVATÓRIO DE FIBRA/FIBROCIMENTO   FORNECIMENTO E INSTALAÇÃO. AF_06/2016</t>
  </si>
  <si>
    <t xml:space="preserve">94716</t>
  </si>
  <si>
    <t xml:space="preserve">TUBO, CPVC, SOLDÁVEL, DN 22 MM, INSTALADO EM RESERVAÇÃO DE ÁGUA DE EDIFICAÇÃO QUE POSSUA RESERVATÓRIO DE FIBRA/FIBROCIMENTO  FORNECIMENTO E INSTALAÇÃO. AF_06/2016</t>
  </si>
  <si>
    <t xml:space="preserve">94717</t>
  </si>
  <si>
    <t xml:space="preserve">TUBO, CPVC, SOLDÁVEL, DN 28 MM, INSTALADO EM RESERVAÇÃO DE ÁGUA DE EDIFICAÇÃO QUE POSSUA RESERVATÓRIO DE FIBRA/FIBROCIMENTO  FORNECIMENTO E INSTALAÇÃO. AF_06/2016</t>
  </si>
  <si>
    <t xml:space="preserve">94718</t>
  </si>
  <si>
    <t xml:space="preserve">TUBO, CPVC, SOLDÁVEL, DN 35 MM, INSTALADO EM RESERVAÇÃO DE ÁGUA DE EDIFICAÇÃO QUE POSSUA RESERVATÓRIO DE FIBRA/FIBROCIMENTO  FORNECIMENTO E INSTALAÇÃO. AF_06/2016</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</si>
  <si>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</si>
  <si>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</si>
  <si>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</si>
  <si>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</si>
  <si>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94721</t>
  </si>
  <si>
    <t xml:space="preserve">TUBO, CPVC, SOLDÁVEL, DN 73 MM, INSTALADO EM RESERVAÇÃO DE ÁGUA DE EDIFICAÇÃO QUE POSSUA RESERVATÓRIO DE FIBRA/FIBROCIMENTO  FORNECIMENTO E INSTALAÇÃO. AF_06/2016</t>
  </si>
  <si>
    <t xml:space="preserve">94722</t>
  </si>
  <si>
    <t xml:space="preserve">TUBO, CPVC, SOLDÁVEL, DN 89 MM, INSTALADO EM RESERVAÇÃO DE ÁGUA DE EDIFICAÇÃO QUE POSSUA RESERVATÓRIO DE FIBRA/FIBROCIMENTO  FORNECIMENTO E INSTALAÇÃO. AF_06/2016</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</si>
  <si>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</si>
  <si>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</si>
  <si>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</si>
  <si>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</si>
  <si>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96636</t>
  </si>
  <si>
    <t xml:space="preserve">TUBO, PPR, DN 25, CLASSE PN 25 INSTALADO EM RAMAL OU SUB-RAMAL DE ÁGUA  FORNECIMENTO E INSTALAÇÃO. AF_06/2015</t>
  </si>
  <si>
    <t xml:space="preserve">96644</t>
  </si>
  <si>
    <t xml:space="preserve">TUBO, PPR, DN 25, CLASSE PN 20,  INSTALADO EM RAMAL DE DISTRIBUIÇÃO DE ÁGUA  FORNECIMENTO E INSTALAÇÃO. AF_06/2015</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</si>
  <si>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</si>
  <si>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</si>
  <si>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</si>
  <si>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</si>
  <si>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96647</t>
  </si>
  <si>
    <t xml:space="preserve">TUBO, PPR, DN 25, CLASSE PN 25,  INSTALADO EM RAMAL DE DISTRIBUIÇÃO DE ÁGUA  FORNECIMENTO E INSTALAÇÃO. AF_06/2015</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</si>
  <si>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</si>
  <si>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</si>
  <si>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</si>
  <si>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</si>
  <si>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</si>
  <si>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</si>
  <si>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</si>
  <si>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</si>
  <si>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</si>
  <si>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</si>
  <si>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</si>
  <si>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</si>
  <si>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</si>
  <si>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</si>
  <si>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96673</t>
  </si>
  <si>
    <t xml:space="preserve">TUBO, PPR, DN 75, CLASSE PN 12,  INSTALADO EM PRUMADA DE ÁGUA  FORNECIMENTO E INSTALAÇÃO. AF_06/2015</t>
  </si>
  <si>
    <t xml:space="preserve">96674</t>
  </si>
  <si>
    <t xml:space="preserve">TUBO, PPR, DN 90, CLASSE PN 12,  INSTALADO EM PRUMADA DE ÁGUA  FORNECIMENTO E INSTALAÇÃO. AF_06/2015</t>
  </si>
  <si>
    <t xml:space="preserve">96675</t>
  </si>
  <si>
    <t xml:space="preserve">TUBO, PPR, DN 110, CLASSE PN 12,  INSTALADO EM PRUMADA DE ÁGUA  FORNECIMENTO E INSTALAÇÃO. AF_06/2015</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</si>
  <si>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</si>
  <si>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</si>
  <si>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</si>
  <si>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</si>
  <si>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96678</t>
  </si>
  <si>
    <t xml:space="preserve">TUBO, PPR, DN 40, CLASSE PN 25,  INSTALADO EM PRUMADA DE ÁGUA  FORNECIMENTO E INSTALAÇÃO. AF_06/2015</t>
  </si>
  <si>
    <t xml:space="preserve">96679</t>
  </si>
  <si>
    <t xml:space="preserve">TUBO, PPR, DN 50, CLASSE PN 25,  INSTALADO EM PRUMADA DE ÁGUA  FORNECIMENTO E INSTALAÇÃO. AF_06/2015</t>
  </si>
  <si>
    <t xml:space="preserve">96680</t>
  </si>
  <si>
    <t xml:space="preserve">TUBO, PPR, DN 63, CLASSE PN 25,  INSTALADO EM PRUMADA DE ÁGUA  FORNECIMENTO E INSTALAÇÃO. AF_06/2015</t>
  </si>
  <si>
    <t xml:space="preserve">96681</t>
  </si>
  <si>
    <t xml:space="preserve">TUBO, PPR, DN 75, CLASSE PN 25,  INSTALADO EM PRUMADA DE ÁGUA  FORNECIMENTO E INSTALAÇÃO. AF_06/2015</t>
  </si>
  <si>
    <t xml:space="preserve">96682</t>
  </si>
  <si>
    <t xml:space="preserve">TUBO, PPR, DN 90, CLASSE PN 25,  INSTALADO EM PRUMADA DE ÁGUA  FORNECIMENTO E INSTALAÇÃO. AF_06/2015</t>
  </si>
  <si>
    <t xml:space="preserve">96683</t>
  </si>
  <si>
    <t xml:space="preserve">TUBO, PPR, DN 110, CLASSE PN 25,  INSTALADO EM PRUMADA DE ÁGUA  FORNECIMENTO E INSTALAÇÃO. AF_06/2015</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</si>
  <si>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</si>
  <si>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</si>
  <si>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</si>
  <si>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</si>
  <si>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</si>
  <si>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</si>
  <si>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</si>
  <si>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</si>
  <si>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</si>
  <si>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</si>
  <si>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</si>
  <si>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</si>
  <si>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</si>
  <si>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</si>
  <si>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</si>
  <si>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</si>
  <si>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96726</t>
  </si>
  <si>
    <t xml:space="preserve">TUBO, PPR, DN 110, CLASSE PN 12,  INSTALADO EM RESERVAÇÃO DE ÁGUA DE EDIFICAÇÃO QUE POSSUA RESERVATÓRIO DE FIBRA/FIBROCIMENTO  FORNECIMENTO E INSTALAÇÃO. AF_06/2016</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</si>
  <si>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</si>
  <si>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</si>
  <si>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</si>
  <si>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</si>
  <si>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96729</t>
  </si>
  <si>
    <t xml:space="preserve">TUBO, PPR, DN 32, CLASSE PN 25,  INSTALADO EM RESERVAÇÃO DE ÁGUA DE EDIFICAÇÃO QUE POSSUA RESERVATÓRIO DE FIBRA/FIBROCIMENTO  FORNECIMENTO E INSTALAÇÃO. AF_06/2016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</si>
  <si>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</si>
  <si>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</si>
  <si>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</si>
  <si>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</si>
  <si>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96732</t>
  </si>
  <si>
    <t xml:space="preserve">TUBO, PPR, DN 63, CLASSE PN 25,  INSTALADO EM RESERVAÇÃO DE ÁGUA DE EDIFICAÇÃO QUE POSSUA RESERVATÓRIO DE FIBRA/FIBROCIMENTO  FORNECIMENTO E INSTALAÇÃO. AF_06/2016</t>
  </si>
  <si>
    <t xml:space="preserve">96733</t>
  </si>
  <si>
    <t xml:space="preserve">TUBO, PPR, DN 75, CLASSE PN 25,  INSTALADO EM RESERVAÇÃO DE ÁGUA DE EDIFICAÇÃO QUE POSSUA RESERVATÓRIO DE FIBRA/FIBROCIMENTO  FORNECIMENTO E INSTALAÇÃO. AF_06/2016</t>
  </si>
  <si>
    <t xml:space="preserve">96734</t>
  </si>
  <si>
    <t xml:space="preserve">TUBO, PPR, DN 90, CLASSE PN 25,  INSTALADO EM RESERVAÇÃO DE ÁGUA DE EDIFICAÇÃO QUE POSSUA RESERVATÓRIO DE FIBRA/FIBROCIMENTO  FORNECIMENTO E INSTALAÇÃO. AF_06/2016</t>
  </si>
  <si>
    <t xml:space="preserve">96735</t>
  </si>
  <si>
    <t xml:space="preserve">TUBO, PPR, DN 110, CLASSE PN 25,  INSTALADO EM RESERVAÇÃO DE ÁGUA DE EDIFICAÇÃO QUE POSSUA RESERVATÓRIO DE FIBRA/FIBROCIMENTO  FORNECIMENTO E INSTALAÇÃO. AF_06/2016</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</si>
  <si>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</si>
  <si>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</si>
  <si>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</si>
  <si>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</si>
  <si>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</si>
  <si>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</si>
  <si>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</si>
  <si>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</si>
  <si>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</si>
  <si>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</si>
  <si>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</si>
  <si>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</si>
  <si>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</si>
  <si>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</si>
  <si>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</si>
  <si>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</si>
  <si>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97327</t>
  </si>
  <si>
    <t xml:space="preserve">TUBO EM COBRE FLEXÍVEL, DN 1/4, COM ISOLAMENTO, INSTALADO EM RAMAL DE ALIMENTAÇÃO DE AR CONDICIONADO COM CONDENSADORA INDIVIDUAL   FORNECIMENTO E INSTALAÇÃO. AF_12/2015</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</si>
  <si>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</si>
  <si>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</si>
  <si>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</si>
  <si>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</si>
  <si>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97330</t>
  </si>
  <si>
    <t xml:space="preserve">TUBO EM COBRE FLEXÍVEL, DN 5/8", COM ISOLAMENTO, INSTALADO EM RAMAL DE ALIMENTAÇÃO DE AR CONDICIONADO COM CONDENSADORA INDIVIDUAL  FORNECIMENTO E INSTALAÇÃO. AF_12/2015</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</si>
  <si>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</si>
  <si>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</si>
  <si>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</si>
  <si>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</si>
  <si>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</si>
  <si>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</si>
  <si>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97334</t>
  </si>
  <si>
    <t xml:space="preserve">TUBO EM COBRE FLEXÍVEL, DN 5/8, COM ISOLAMENTO, INSTALADO EM RAMAL DE ALIMENTAÇÃO DE AR CONDICIONADO COM CONDENSADORA CENTRAL   FORNECIMENTO E INSTALAÇÃO. AF_12/2015</t>
  </si>
  <si>
    <t xml:space="preserve">97335</t>
  </si>
  <si>
    <t xml:space="preserve">TUBO EM COBRE RÍGIDO, DN 22 MM, CLASSE A, SEM ISOLAMENTO, INSTALADO EM PRUMADA  FORNECIMENTO E INSTALAÇÃO. AF_12/2015</t>
  </si>
  <si>
    <t xml:space="preserve">97336</t>
  </si>
  <si>
    <t xml:space="preserve">TUBO EM COBRE RÍGIDO, DN 28 MM, CLASSE A, SEM ISOLAMENTO, INSTALADO EM PRUMADA  FORNECIMENTO E INSTALAÇÃO. AF_12/2015</t>
  </si>
  <si>
    <t xml:space="preserve">97337</t>
  </si>
  <si>
    <t xml:space="preserve">TUBO EM COBRE RÍGIDO, DN 35 MM, CLASSE A, SEM ISOLAMENTO, INSTALADO EM PRUMADA  FORNECIMENTO E INSTALAÇÃO. AF_12/2015</t>
  </si>
  <si>
    <t xml:space="preserve">97338</t>
  </si>
  <si>
    <t xml:space="preserve">TUBO EM COBRE RÍGIDO, DN 42 MM, CLASSE A, SEM ISOLAMENTO, INSTALADO EM PRUMADA  FORNECIMENTO E INSTALAÇÃO. AF_12/2015</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</si>
  <si>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</si>
  <si>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</si>
  <si>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</si>
  <si>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</si>
  <si>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97341</t>
  </si>
  <si>
    <t xml:space="preserve">TUBO EM COBRE RÍGIDO, DN 15 MM, CLASSE A, SEM ISOLAMENTO, INSTALADO EM RAMAL DE DISTRIBUIÇÃO  FORNECIMENTO E INSTALAÇÃO. AF_12/2015</t>
  </si>
  <si>
    <t xml:space="preserve">97342</t>
  </si>
  <si>
    <t xml:space="preserve">TUBO EM COBRE RÍGIDO, DN 22 MM, CLASSE A, SEM ISOLAMENTO, INSTALADO EM RAMAL DE DISTRIBUIÇÃO FORNECIMENTO E INSTALAÇÃO. AF_12/2015</t>
  </si>
  <si>
    <t xml:space="preserve">97343</t>
  </si>
  <si>
    <t xml:space="preserve">TUBO EM COBRE RÍGIDO, DN 28 MM, CLASSE A, SEM ISOLAMENTO, INSTALADO EM RAMAL DE DISTRIBUIÇÃO FORNECIMENTO E INSTALAÇÃO. AF_12/2015</t>
  </si>
  <si>
    <t xml:space="preserve">97344</t>
  </si>
  <si>
    <t xml:space="preserve">TUBO EM COBRE RÍGIDO, DN 15 MM, CLASSE A, SEM ISOLAMENTO, INSTALADO EM RAMAL E SUB-RAMAL  FORNECIMENTO E INSTALAÇÃO. AF_12/2015</t>
  </si>
  <si>
    <t xml:space="preserve">97345</t>
  </si>
  <si>
    <t xml:space="preserve">TUBO EM COBRE RÍGIDO, DN 22 MM, CLASSE A, SEM ISOLAMENTO, INSTALADO EM RAMAL E SUB-RAMAL  FORNECIMENTO E INSTALAÇÃO. AF_12/2015</t>
  </si>
  <si>
    <t xml:space="preserve">97346</t>
  </si>
  <si>
    <t xml:space="preserve">TUBO EM COBRE RÍGIDO, DN 28 MM, CLASSE A, SEM ISOLAMENTO, INSTALADO EM RAMAL E SUB-RAMAL  FORNECIMENTO E INSTALAÇÃO. AF_12/2015</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</si>
  <si>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</si>
  <si>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</si>
  <si>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</si>
  <si>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</si>
  <si>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97349</t>
  </si>
  <si>
    <t xml:space="preserve">TUBO EM COBRE RÍGIDO, DN 35 MM, CLASSE I, SEM ISOLAMENTO, INSTALADO EM PRUMADA  FORNECIMENTO E INSTALAÇÃO. AF_12/2015</t>
  </si>
  <si>
    <t xml:space="preserve">97350</t>
  </si>
  <si>
    <t xml:space="preserve">TUBO EM COBRE RÍGIDO, DN 42 MM, CLASSE I, SEM ISOLAMENTO, INSTALADO EM PRUMADA  FORNECIMENTO E INSTALAÇÃO. AF_12/2015</t>
  </si>
  <si>
    <t xml:space="preserve">97351</t>
  </si>
  <si>
    <t xml:space="preserve">TUBO EM COBRE RÍGIDO, DN 54 MM, CLASSE I, SEM ISOLAMENTO, INSTALADO EM PRUMADA  FORNECIMENTO E INSTALAÇÃO. AF_12/2015</t>
  </si>
  <si>
    <t xml:space="preserve">97352</t>
  </si>
  <si>
    <t xml:space="preserve">TUBO EM COBRE RÍGIDO, DN 66 MM, CLASSE I, SEM ISOLAMENTO, INSTALADO EM PRUMADA  FORNECIMENTO E INSTALAÇÃO. AF_12/2015</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</si>
  <si>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</si>
  <si>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</si>
  <si>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</si>
  <si>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</si>
  <si>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97355</t>
  </si>
  <si>
    <t xml:space="preserve">TUBO EM COBRE RÍGIDO, DN 28 MM, CLASSE I, SEM ISOLAMENTO, INSTALADO EM RAMAL DE DISTRIBUIÇÃO FORNECIMENTO E INSTALAÇÃO. AF_12/2015</t>
  </si>
  <si>
    <t xml:space="preserve">97356</t>
  </si>
  <si>
    <t xml:space="preserve">TUBO EM COBRE RÍGIDO, DN 15 MM, CLASSE I, SEM ISOLAMENTO, INSTALADO EM RAMAL E SUB-RAMAL  FORNECIMENTO E INSTALAÇÃO. AF_12/2015</t>
  </si>
  <si>
    <t xml:space="preserve">97357</t>
  </si>
  <si>
    <t xml:space="preserve">TUBO EM COBRE RÍGIDO, DN 22 MM, CLASSE I, SEM ISOLAMENTO, INSTALADO EM RAMAL E SUB-RAMAL  FORNECIMENTO E INSTALAÇÃO. AF_12/2015</t>
  </si>
  <si>
    <t xml:space="preserve">97358</t>
  </si>
  <si>
    <t xml:space="preserve">TUBO EM COBRE RÍGIDO, DN 28 MM, CLASSE I, SEM ISOLAMENTO, INSTALADO EM RAMAL E SUB-RAMAL  FORNECIMENTO E INSTALAÇÃO. AF_12/2015</t>
  </si>
  <si>
    <t xml:space="preserve">97498</t>
  </si>
  <si>
    <t xml:space="preserve">TUBO DE AÇO GALVANIZADO COM COSTURA, CLASSE MÉDIA, DN 25 (1"), CONEXÃO ROSQUEADA, INSTALADO EM REDE DE ALIMENTAÇÃO PARA HIDRANTE - FORNECIMENTO E INSTALAÇÃO. AF_12/2015</t>
  </si>
  <si>
    <t xml:space="preserve">97535</t>
  </si>
  <si>
    <t xml:space="preserve">TUBO DE AÇO GALVANIZADO COM COSTURA, CLASSE MÉDIA, CONEXÃO ROSQUEADA, DN 25 (1"), INSTALADO EM REDE DE ALIMENTAÇÃO PARA SPRINKLER - FORNECIMENTO E INSTALAÇÃO. AF_12/2015</t>
  </si>
  <si>
    <t xml:space="preserve">97536</t>
  </si>
  <si>
    <t xml:space="preserve">TUBO DE AÇO GALVANIZADO COM COSTURA, CLASSE MÉDIA, CONEXÃO ROSQUEADA, DN 25 (1"), INSTALADO EM RAMAIS  E SUB-RAMAIS DE GÁS - FORNECIMENTO E INSTALAÇÃO. AF_12/2015</t>
  </si>
  <si>
    <t xml:space="preserve">72293</t>
  </si>
  <si>
    <t xml:space="preserve">CAP PVC ESGOTO 50MM (TAMPÃO) - FORNECIMENTO E INSTALAÇÃO</t>
  </si>
  <si>
    <t xml:space="preserve">72294</t>
  </si>
  <si>
    <t xml:space="preserve">CAP PVC ESGOTO 75MM (TAMPÃO) - FORNECIMENTO E INSTALAÇÃO</t>
  </si>
  <si>
    <t xml:space="preserve">72295</t>
  </si>
  <si>
    <t xml:space="preserve">CAP PVC ESGOTO 100MM (TAMPÃO) - FORNECIMENTO E INSTALAÇÃO</t>
  </si>
  <si>
    <t xml:space="preserve">72306</t>
  </si>
  <si>
    <t xml:space="preserve">COTOVELO DE AÇO GALVANIZADO 4" - FORNECIMENTO E INSTALAÇÃO</t>
  </si>
  <si>
    <t xml:space="preserve">72307</t>
  </si>
  <si>
    <t xml:space="preserve">COTOVELO DE AÇO GALVANIZADO 5" - FORNECIMENTO E INSTALAÇÃO</t>
  </si>
  <si>
    <t xml:space="preserve">72313</t>
  </si>
  <si>
    <t xml:space="preserve">COTOVELO DE AÇO GALVANIZADO 6" - FORNECIMENTO E INSTALAÇÃO</t>
  </si>
  <si>
    <t xml:space="preserve">72482</t>
  </si>
  <si>
    <t xml:space="preserve">UNIAO DE ACO GALVANIZADO 4" - FORNECIMENTO E INSTALACAO</t>
  </si>
  <si>
    <t xml:space="preserve">72619</t>
  </si>
  <si>
    <t xml:space="preserve">LUVA DE ACO GALVANIZADO 4" - FORNECIMENTO E INSTALACAO</t>
  </si>
  <si>
    <t xml:space="preserve">72620</t>
  </si>
  <si>
    <t xml:space="preserve">LUVA DE ACO GALVANIZADO 5" - FORNECIMENTO E INSTALACAO</t>
  </si>
  <si>
    <t xml:space="preserve">72621</t>
  </si>
  <si>
    <t xml:space="preserve">LUVA DE ACO GALVANIZADO 6" - FORNECIMENTO E INSTALACAO</t>
  </si>
  <si>
    <t xml:space="preserve">72667</t>
  </si>
  <si>
    <t xml:space="preserve">LUVA REDUCAO ACO GALVANIZADO 4X2.1/2" - FORNECIMENTO E INSTALACAO</t>
  </si>
  <si>
    <t xml:space="preserve">72668</t>
  </si>
  <si>
    <t xml:space="preserve">LUVA REDUCAO ACO GALVANIZADO 4X2" - FORNECIMENTO E INSTALACAO</t>
  </si>
  <si>
    <t xml:space="preserve">72669</t>
  </si>
  <si>
    <t xml:space="preserve">LUVA REDUCAO ACO GALVANIZADO 4X3" - FORNECIMENTO E INSTALACAO</t>
  </si>
  <si>
    <t xml:space="preserve">72681</t>
  </si>
  <si>
    <t xml:space="preserve">NIPLE DE ACO GALVANIZADO 4" - FORNECIMENTO E INSTALACAO</t>
  </si>
  <si>
    <t xml:space="preserve">72682</t>
  </si>
  <si>
    <t xml:space="preserve">NIPLE DE ACO GALVANIZADO 5" - FORNECIMENTO E INSTALACAO</t>
  </si>
  <si>
    <t xml:space="preserve">72683</t>
  </si>
  <si>
    <t xml:space="preserve">NIPLE DE ACO GALVANIZADO 6" - FORNECIMENTO E INSTALACAO</t>
  </si>
  <si>
    <t xml:space="preserve">72719</t>
  </si>
  <si>
    <t xml:space="preserve">TE DE ACO GALVANIZADO 4" - FORNECIMENTO E INSTALACAO</t>
  </si>
  <si>
    <t xml:space="preserve">72720</t>
  </si>
  <si>
    <t xml:space="preserve">TE DE ACO GALVANIZADO 5" - FORNECIMENTO E INSTALACAO</t>
  </si>
  <si>
    <t xml:space="preserve">72721</t>
  </si>
  <si>
    <t xml:space="preserve">TE DE ACO GALVANIZADO 6" - FORNECIMENTO E INSTALACAO</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</si>
  <si>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</si>
  <si>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</si>
  <si>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</si>
  <si>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</si>
  <si>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</si>
  <si>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</si>
  <si>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</si>
  <si>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</si>
  <si>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</si>
  <si>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</si>
  <si>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</si>
  <si>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</si>
  <si>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</si>
  <si>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</si>
  <si>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</si>
  <si>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</si>
  <si>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</si>
  <si>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</si>
  <si>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</si>
  <si>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</si>
  <si>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</si>
  <si>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</si>
  <si>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</si>
  <si>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</si>
  <si>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89370</t>
  </si>
  <si>
    <t xml:space="preserve">CURVA 45 GRAUS, PVC, SOLDÁVEL, DN 32MM, INSTALADO EM RAMAL OU SUB-RAMAL DE ÁGUA - FORNECIMENTO E INSTALAÇÃO. AF_12/2014</t>
  </si>
  <si>
    <t xml:space="preserve">89371</t>
  </si>
  <si>
    <t xml:space="preserve">LUVA, PVC, SOLDÁVEL, DN 20MM, INSTALADO EM RAMAL OU SUB-RAMAL DE ÁGUA - FORNECIMENTO E INSTALAÇÃO. AF_12/2014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</si>
  <si>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</si>
  <si>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</si>
  <si>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</si>
  <si>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</si>
  <si>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89374</t>
  </si>
  <si>
    <t xml:space="preserve">LUVA COM BUCHA DE LATÃO, PVC, SOLDÁVEL, DN 20MM X 1/2, INSTALADO EM RAMAL OU SUB-RAMAL DE ÁGUA - FORNECIMENTO E INSTALAÇÃO. AF_12/2014</t>
  </si>
  <si>
    <t xml:space="preserve">89375</t>
  </si>
  <si>
    <t xml:space="preserve">UNIÃO, PVC, SOLDÁVEL, DN 20MM, INSTALADO EM RAMAL OU SUB-RAMAL DE ÁGUA - FORNECIMENTO E INSTALAÇÃO. AF_12/2014</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</si>
  <si>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</si>
  <si>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</si>
  <si>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</si>
  <si>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</si>
  <si>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</si>
  <si>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</si>
  <si>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</si>
  <si>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</si>
  <si>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</si>
  <si>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</si>
  <si>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</si>
  <si>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</si>
  <si>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</si>
  <si>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</si>
  <si>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</si>
  <si>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</si>
  <si>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</si>
  <si>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</si>
  <si>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</si>
  <si>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</si>
  <si>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</si>
  <si>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</si>
  <si>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</si>
  <si>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</si>
  <si>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89388</t>
  </si>
  <si>
    <t xml:space="preserve">LUVA DE REDUÇÃO, PVC, SOLDÁVEL, DN 40MM X 32MM, INSTALADO EM RAMAL OU SUB-RAMAL DE ÁGUA - FORNECIMENTO E INSTALAÇÃO. AF_12/2014</t>
  </si>
  <si>
    <t xml:space="preserve">89389</t>
  </si>
  <si>
    <t xml:space="preserve">LUVA SOLDÁVEL E COM ROSCA, PVC, SOLDÁVEL, DN 32MM X 1, INSTALADO EM RAMAL OU SUB-RAMAL DE ÁGUA - FORNECIMENTO E INSTALAÇÃO. AF_12/2014</t>
  </si>
  <si>
    <t xml:space="preserve">89390</t>
  </si>
  <si>
    <t xml:space="preserve">UNIÃO, PVC, SOLDÁVEL, DN 32MM, INSTALADO EM RAMAL OU SUB-RAMAL DE ÁGUA - FORNECIMENTO E INSTALAÇÃO. AF_12/2014</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</si>
  <si>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</si>
  <si>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</si>
  <si>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</si>
  <si>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</si>
  <si>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</si>
  <si>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</si>
  <si>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</si>
  <si>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</si>
  <si>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</si>
  <si>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</si>
  <si>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</si>
  <si>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</si>
  <si>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</si>
  <si>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</si>
  <si>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</si>
  <si>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</si>
  <si>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89399</t>
  </si>
  <si>
    <t xml:space="preserve">TÊ COM BUCHA DE LATÃO NA BOLSA CENTRAL, PVC, SOLDÁVEL, DN 32MM X 3/4, INSTALADO EM RAMAL OU SUB-RAMAL DE ÁGUA - FORNECIMENTO E INSTALAÇÃO. AF_12/2014</t>
  </si>
  <si>
    <t xml:space="preserve">89400</t>
  </si>
  <si>
    <t xml:space="preserve">TÊ DE REDUÇÃO, PVC, SOLDÁVEL, DN 32MM X 25MM, INSTALADO EM RAMAL OU SUB-RAMAL DE ÁGUA - FORNECIMENTO E INSTALAÇÃO. AF_12/2014</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</si>
  <si>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</si>
  <si>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</si>
  <si>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</si>
  <si>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</si>
  <si>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89406</t>
  </si>
  <si>
    <t xml:space="preserve">CURVA 90 GRAUS, PVC, SOLDÁVEL, DN 20MM, INSTALADO EM RAMAL DE DISTRIBUIÇÃO DE ÁGUA - FORNECIMENTO E INSTALAÇÃO. AF_12/2014</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</si>
  <si>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</si>
  <si>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</si>
  <si>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</si>
  <si>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</si>
  <si>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</si>
  <si>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</si>
  <si>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</si>
  <si>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</si>
  <si>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</si>
  <si>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</si>
  <si>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</si>
  <si>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</si>
  <si>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</si>
  <si>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</si>
  <si>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</si>
  <si>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</si>
  <si>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</si>
  <si>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</si>
  <si>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</si>
  <si>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</si>
  <si>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</si>
  <si>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</si>
  <si>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</si>
  <si>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</si>
  <si>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</si>
  <si>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</si>
  <si>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</si>
  <si>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</si>
  <si>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</si>
  <si>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</si>
  <si>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</si>
  <si>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</si>
  <si>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</si>
  <si>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</si>
  <si>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89424</t>
  </si>
  <si>
    <t xml:space="preserve">LUVA, PVC, SOLDÁVEL, DN 25MM, INSTALADO EM RAMAL DE DISTRIBUIÇÃO DE ÁGUA - FORNECIMENTO E INSTALAÇÃO. AF_12/2014</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</si>
  <si>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</si>
  <si>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</si>
  <si>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</si>
  <si>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</si>
  <si>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</si>
  <si>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</si>
  <si>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</si>
  <si>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</si>
  <si>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</si>
  <si>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</si>
  <si>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</si>
  <si>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</si>
  <si>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</si>
  <si>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</si>
  <si>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</si>
  <si>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</si>
  <si>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</si>
  <si>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</si>
  <si>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</si>
  <si>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</si>
  <si>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</si>
  <si>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</si>
  <si>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</si>
  <si>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</si>
  <si>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</si>
  <si>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</si>
  <si>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</si>
  <si>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</si>
  <si>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</si>
  <si>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</si>
  <si>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</si>
  <si>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</si>
  <si>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</si>
  <si>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</si>
  <si>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</si>
  <si>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</si>
  <si>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</si>
  <si>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</si>
  <si>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</si>
  <si>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</si>
  <si>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</si>
  <si>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</si>
  <si>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</si>
  <si>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</si>
  <si>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</si>
  <si>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</si>
  <si>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</si>
  <si>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</si>
  <si>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89490</t>
  </si>
  <si>
    <t xml:space="preserve">CURVA 45 GRAUS, PVC, SOLDÁVEL, DN 25MM, INSTALADO EM PRUMADA DE ÁGUA - FORNECIMENTO E INSTALAÇÃO. AF_12/2014</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</si>
  <si>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</si>
  <si>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</si>
  <si>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</si>
  <si>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</si>
  <si>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</si>
  <si>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</si>
  <si>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</si>
  <si>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</si>
  <si>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</si>
  <si>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</si>
  <si>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</si>
  <si>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</si>
  <si>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</si>
  <si>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</si>
  <si>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89500</t>
  </si>
  <si>
    <t xml:space="preserve">CURVA 45 GRAUS, PVC, SOLDÁVEL, DN 40MM, INSTALADO EM PRUMADA DE ÁGUA - FORNECIMENTO E INSTALAÇÃO. AF_12/2014</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</si>
  <si>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</si>
  <si>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</si>
  <si>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</si>
  <si>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</si>
  <si>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</si>
  <si>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</si>
  <si>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</si>
  <si>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</si>
  <si>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</si>
  <si>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</si>
  <si>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89506</t>
  </si>
  <si>
    <t xml:space="preserve">JOELHO 45 GRAUS, PVC, SOLDÁVEL, DN 60MM, INSTALADO EM PRUMADA DE ÁGUA - FORNECIMENTO E INSTALAÇÃO. AF_12/2014</t>
  </si>
  <si>
    <t xml:space="preserve">89507</t>
  </si>
  <si>
    <t xml:space="preserve">CURVA 90 GRAUS, PVC, SOLDÁVEL, DN 60MM, INSTALADO EM PRUMADA DE ÁGUA - FORNECIMENTO E INSTALAÇÃO. AF_12/2014</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</si>
  <si>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</si>
  <si>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</si>
  <si>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</si>
  <si>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</si>
  <si>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</si>
  <si>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</si>
  <si>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</si>
  <si>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</si>
  <si>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</si>
  <si>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</si>
  <si>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</si>
  <si>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</si>
  <si>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</si>
  <si>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</si>
  <si>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</si>
  <si>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</si>
  <si>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</si>
  <si>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</si>
  <si>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</si>
  <si>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</si>
  <si>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89522</t>
  </si>
  <si>
    <t xml:space="preserve">JOELHO 90 GRAUS, PVC, SERIE R, ÁGUA PLUVIAL, DN 75 MM, JUNTA ELÁSTICA, FORNECIDO E INSTALADO EM RAMAL DE ENCAMINHAMENTO. AF_12/2014</t>
  </si>
  <si>
    <t xml:space="preserve">89523</t>
  </si>
  <si>
    <t xml:space="preserve">JOELHO 45 GRAUS, PVC, SOLDÁVEL, DN 85MM, INSTALADO EM PRUMADA DE ÁGUA - FORNECIMENTO E INSTALAÇÃO. AF_12/2014</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</si>
  <si>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</si>
  <si>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</si>
  <si>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</si>
  <si>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</si>
  <si>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</si>
  <si>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</si>
  <si>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</si>
  <si>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</si>
  <si>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</si>
  <si>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</si>
  <si>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</si>
  <si>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</si>
  <si>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</si>
  <si>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</si>
  <si>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</si>
  <si>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</si>
  <si>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</si>
  <si>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</si>
  <si>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</si>
  <si>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</si>
  <si>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</si>
  <si>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</si>
  <si>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</si>
  <si>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</si>
  <si>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</si>
  <si>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</si>
  <si>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</si>
  <si>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</si>
  <si>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</si>
  <si>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</si>
  <si>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</si>
  <si>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</si>
  <si>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</si>
  <si>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</si>
  <si>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</si>
  <si>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</si>
  <si>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</si>
  <si>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</si>
  <si>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</si>
  <si>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</si>
  <si>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</si>
  <si>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</si>
  <si>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</si>
  <si>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</si>
  <si>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</si>
  <si>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</si>
  <si>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</si>
  <si>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</si>
  <si>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</si>
  <si>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</si>
  <si>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</si>
  <si>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</si>
  <si>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</si>
  <si>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</si>
  <si>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</si>
  <si>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</si>
  <si>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89555</t>
  </si>
  <si>
    <t xml:space="preserve">CURVA DE TRANSPOSIÇÃO, PVC, SOLDÁVEL, DN 32MM, INSTALADO EM PRUMADA DE ÁGUA   FORNECIMENTO E INSTALAÇÃO. AF_12/2014</t>
  </si>
  <si>
    <t xml:space="preserve">89556</t>
  </si>
  <si>
    <t xml:space="preserve">LUVA DE CORRER, PVC, SERIE R, ÁGUA PLUVIAL, DN 100 MM, JUNTA ELÁSTICA, FORNECIDO E INSTALADO EM RAMAL DE ENCAMINHAMENTO. AF_12/2014</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</si>
  <si>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</si>
  <si>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</si>
  <si>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</si>
  <si>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</si>
  <si>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</si>
  <si>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</si>
  <si>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</si>
  <si>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</si>
  <si>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</si>
  <si>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</si>
  <si>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</si>
  <si>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</si>
  <si>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</si>
  <si>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</si>
  <si>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</si>
  <si>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</si>
  <si>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89566</t>
  </si>
  <si>
    <t xml:space="preserve">TÊ, PVC, SERIE R, ÁGUA PLUVIAL, DN 75 MM, JUNTA ELÁSTICA, FORNECIDO E INSTALADO EM RAMAL DE ENCAMINHAMENTO. AF_12/2014</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</si>
  <si>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</si>
  <si>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</si>
  <si>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</si>
  <si>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</si>
  <si>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89569</t>
  </si>
  <si>
    <t xml:space="preserve">JUNÇÃO SIMPLES, PVC, SERIE R, ÁGUA PLUVIAL, DN 100 X 75 MM, JUNTA ELÁSTICA, FORNECIDO E INSTALADO EM RAMAL DE ENCAMINHAMENTO. AF_12/2014</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</si>
  <si>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</si>
  <si>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</si>
  <si>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</si>
  <si>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</si>
  <si>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</si>
  <si>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</si>
  <si>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</si>
  <si>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</si>
  <si>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89574</t>
  </si>
  <si>
    <t xml:space="preserve">JUNÇÃO DUPLA, PVC, SERIE R, ÁGUA PLUVIAL, DN 100 X 100 X 100 MM, JUNTA ELÁSTICA, FORNECIDO E INSTALADO EM RAMAL DE ENCAMINHAMENTO. AF_12/2014</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</si>
  <si>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</si>
  <si>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</si>
  <si>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</si>
  <si>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</si>
  <si>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89579</t>
  </si>
  <si>
    <t xml:space="preserve">LUVA DE REDUÇÃO, PVC, SOLDÁVEL, DN 50MM X 25MM, INSTALADO EM PRUMADA DE ÁGUA   FORNECIMENTO E INSTALAÇÃO. AF_12/2014</t>
  </si>
  <si>
    <t xml:space="preserve">89581</t>
  </si>
  <si>
    <t xml:space="preserve">JOELHO 90 GRAUS, PVC, SERIE R, ÁGUA PLUVIAL, DN 75 MM, JUNTA ELÁSTICA, FORNECIDO E INSTALADO EM CONDUTORES VERTICAIS DE ÁGUAS PLUVIAIS. AF_12/2014</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</si>
  <si>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</si>
  <si>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</si>
  <si>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</si>
  <si>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</si>
  <si>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</si>
  <si>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</si>
  <si>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</si>
  <si>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</si>
  <si>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</si>
  <si>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</si>
  <si>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</si>
  <si>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</si>
  <si>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89590</t>
  </si>
  <si>
    <t xml:space="preserve">JOELHO 90 GRAUS, PVC, SERIE R, ÁGUA PLUVIAL, DN 150 MM, JUNTA ELÁSTICA, FORNECIDO E INSTALADO EM CONDUTORES VERTICAIS DE ÁGUAS PLUVIAIS. AF_12/2014</t>
  </si>
  <si>
    <t xml:space="preserve">89591</t>
  </si>
  <si>
    <t xml:space="preserve">JOELHO 45 GRAUS, PVC, SERIE R, ÁGUA PLUVIAL, DN 150 MM, JUNTA ELÁSTICA, FORNECIDO E INSTALADO EM CONDUTORES VERTICAIS DE ÁGUAS PLUVIAIS. AF_12/2014</t>
  </si>
  <si>
    <t xml:space="preserve">89592</t>
  </si>
  <si>
    <t xml:space="preserve">CURVA 87 GRAUS E 30 MINUTOS, PVC, SERIE R, ÁGUA PLUVIAL, DN 150 MM, JUNTA ELÁSTICA, FORNECIDO E INSTALADO EM CONDUTORES VERTICAIS DE ÁGUAS PLUVIAIS. AF_12/2014</t>
  </si>
  <si>
    <t xml:space="preserve">89593</t>
  </si>
  <si>
    <t xml:space="preserve">LUVA COM ROSCA, PVC, SOLDÁVEL, DN 50MM X 1.1/2, INSTALADO EM PRUMADA DE ÁGUA - FORNECIMENTO E INSTALAÇÃO. AF_12/2014</t>
  </si>
  <si>
    <t xml:space="preserve">89594</t>
  </si>
  <si>
    <t xml:space="preserve">UNIÃO, PVC, SOLDÁVEL, DN 50MM, INSTALADO EM PRUMADA DE ÁGUA - FORNECIMENTO E INSTALAÇÃO. AF_12/2014</t>
  </si>
  <si>
    <t xml:space="preserve">89595</t>
  </si>
  <si>
    <t xml:space="preserve">ADAPTADOR CURTO COM BOLSA E ROSCA PARA REGISTRO, PVC, SOLDÁVEL, DN 50MM X 1.1/4, INSTALADO EM PRUMADA DE ÁGUA - FORNECIMENTO E INSTALAÇÃO. AF_12/2014</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</si>
  <si>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</si>
  <si>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</si>
  <si>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</si>
  <si>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</si>
  <si>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89598</t>
  </si>
  <si>
    <t xml:space="preserve">LUVA DE CORRER, PVC, SOLDÁVEL, DN 60MM, INSTALADO EM PRUMADA DE ÁGUA   FORNECIMENTO E INSTALAÇÃO. AF_12/2014</t>
  </si>
  <si>
    <t xml:space="preserve">89599</t>
  </si>
  <si>
    <t xml:space="preserve">LUVA SIMPLES, PVC, SERIE R, ÁGUA PLUVIAL, DN 75 MM, JUNTA ELÁSTICA, FORNECIDO E INSTALADO EM CONDUTORES VERTICAIS DE ÁGUAS PLUVIAIS. AF_12/2014</t>
  </si>
  <si>
    <t xml:space="preserve">89600</t>
  </si>
  <si>
    <t xml:space="preserve">LUVA DE CORRER, PVC, SERIE R, ÁGUA PLUVIAL, DN 75 MM, JUNTA ELÁSTICA, FORNECIDO E INSTALADO EM CONDUTORES VERTICAIS DE ÁGUAS PLUVIAIS. AF_12/2014</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</si>
  <si>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</si>
  <si>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</si>
  <si>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</si>
  <si>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</si>
  <si>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89610</t>
  </si>
  <si>
    <t xml:space="preserve">ADAPTADOR CURTO COM BOLSA E ROSCA PARA REGISTRO, PVC, SOLDÁVEL, DN 60MM X 2, INSTALADO EM PRUMADA DE ÁGUA - FORNECIMENTO E INSTALAÇÃO. AF_12/2014</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</si>
  <si>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</si>
  <si>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</si>
  <si>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</si>
  <si>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</si>
  <si>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</si>
  <si>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</si>
  <si>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</si>
  <si>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</si>
  <si>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</si>
  <si>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</si>
  <si>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</si>
  <si>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</si>
  <si>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</si>
  <si>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</si>
  <si>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</si>
  <si>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</si>
  <si>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</si>
  <si>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</si>
  <si>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</si>
  <si>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</si>
  <si>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</si>
  <si>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</si>
  <si>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</si>
  <si>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</si>
  <si>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</si>
  <si>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</si>
  <si>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</si>
  <si>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</si>
  <si>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89625</t>
  </si>
  <si>
    <t xml:space="preserve">TE, PVC, SOLDÁVEL, DN 50MM, INSTALADO EM PRUMADA DE ÁGUA - FORNECIMENTO E INSTALAÇÃO. AF_12/2014</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</si>
  <si>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</si>
  <si>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</si>
  <si>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</si>
  <si>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</si>
  <si>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</si>
  <si>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</si>
  <si>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</si>
  <si>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</si>
  <si>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</si>
  <si>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</si>
  <si>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</si>
  <si>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</si>
  <si>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</si>
  <si>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</si>
  <si>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</si>
  <si>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</si>
  <si>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</si>
  <si>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</si>
  <si>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</si>
  <si>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</si>
  <si>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</si>
  <si>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</si>
  <si>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</si>
  <si>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</si>
  <si>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</si>
  <si>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</si>
  <si>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89645</t>
  </si>
  <si>
    <t xml:space="preserve">JOELHO DE TRANSIÇÃO, 90 GRAUS, CPVC, SOLDÁVEL, DN 22MM X 3/4", INSTALADO EM RAMAL OU SUB-RAMAL DE ÁGUA - FORNECIMENTO E INSTALAÇÃO. AF_12/2014</t>
  </si>
  <si>
    <t xml:space="preserve">89646</t>
  </si>
  <si>
    <t xml:space="preserve">JOELHO 90 GRAUS, CPVC, SOLDÁVEL, DN 28MM, INSTALADO EM RAMAL OU SUB-RAMAL DE ÁGUA - FORNECIMENTO E INSTALAÇÃO. AF_12/2014</t>
  </si>
  <si>
    <t xml:space="preserve">89647</t>
  </si>
  <si>
    <t xml:space="preserve">JOELHO 45 GRAUS, CPVC, SOLDÁVEL, DN 28MM, INSTALADO EM RAMAL OU SUB-RAMAL DE ÁGUA  FORNECIMENTO E INSTALAÇÃO. AF_12/2014</t>
  </si>
  <si>
    <t xml:space="preserve">89648</t>
  </si>
  <si>
    <t xml:space="preserve">CURVA 90 GRAUS, CPVC, SOLDÁVEL, DN 28MM, INSTALADO EM RAMAL OU SUB-RAMAL DE ÁGUA  FORNECIMENTO E INSTALAÇÃO. AF_12/2014</t>
  </si>
  <si>
    <t xml:space="preserve">89649</t>
  </si>
  <si>
    <t xml:space="preserve">JOELHO 90 GRAUS, CPVC, SOLDÁVEL, DN 35MM, INSTALADO EM RAMAL OU SUB-RAMAL DE ÁGUA  FORNECIMENTO E INSTALAÇÃO. AF_12/2014</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</si>
  <si>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</si>
  <si>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</si>
  <si>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</si>
  <si>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</si>
  <si>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</si>
  <si>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</si>
  <si>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</si>
  <si>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</si>
  <si>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</si>
  <si>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</si>
  <si>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</si>
  <si>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</si>
  <si>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</si>
  <si>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</si>
  <si>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</si>
  <si>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</si>
  <si>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</si>
  <si>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</si>
  <si>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</si>
  <si>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</si>
  <si>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</si>
  <si>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</si>
  <si>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</si>
  <si>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</si>
  <si>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</si>
  <si>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</si>
  <si>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</si>
  <si>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</si>
  <si>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</si>
  <si>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</si>
  <si>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</si>
  <si>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</si>
  <si>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</si>
  <si>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</si>
  <si>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</si>
  <si>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</si>
  <si>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</si>
  <si>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</si>
  <si>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</si>
  <si>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</si>
  <si>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89670</t>
  </si>
  <si>
    <t xml:space="preserve">LUVA, CPVC, SOLDÁVEL, DN 28MM, INSTALADO EM RAMAL OU SUB-RAMAL DE ÁGUA  FORNECIMENTO E INSTALAÇÃO. AF_12/2014</t>
  </si>
  <si>
    <t xml:space="preserve">89671</t>
  </si>
  <si>
    <t xml:space="preserve">LUVA DE CORRER, PVC, SERIE R, ÁGUA PLUVIAL, DN 100 MM, JUNTA ELÁSTICA, FORNECIDO E INSTALADO EM CONDUTORES VERTICAIS DE ÁGUAS PLUVIAIS. AF_12/2014</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</si>
  <si>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</si>
  <si>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</si>
  <si>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</si>
  <si>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</si>
  <si>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</si>
  <si>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</si>
  <si>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89675</t>
  </si>
  <si>
    <t xml:space="preserve">TÊ DE INSPEÇÃO, PVC, SERIE R, ÁGUA PLUVIAL, DN 100 MM, JUNTA ELÁSTICA, FORNECIDO E INSTALADO EM CONDUTORES VERTICAIS DE ÁGUAS PLUVIAIS. AF_12/2014</t>
  </si>
  <si>
    <t xml:space="preserve">89676</t>
  </si>
  <si>
    <t xml:space="preserve">CONECTOR, CPVC, SOLDÁVEL, DN 28MM X 1, INSTALADO EM RAMAL OU SUB-RAMAL DE ÁGUA  FORNECIMENTO E INSTALAÇÃO. AF_12/2014</t>
  </si>
  <si>
    <t xml:space="preserve">89677</t>
  </si>
  <si>
    <t xml:space="preserve">LUVA SIMPLES, PVC, SERIE R, ÁGUA PLUVIAL, DN 150 MM, JUNTA ELÁSTICA, FORNECIDO E INSTALADO EM CONDUTORES VERTICAIS DE ÁGUAS PLUVIAIS. AF_12/2014</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</si>
  <si>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</si>
  <si>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</si>
  <si>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</si>
  <si>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</si>
  <si>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</si>
  <si>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</si>
  <si>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</si>
  <si>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</si>
  <si>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</si>
  <si>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</si>
  <si>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</si>
  <si>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</si>
  <si>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</si>
  <si>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</si>
  <si>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89686</t>
  </si>
  <si>
    <t xml:space="preserve">CONECTOR, CPVC, SOLDÁVEL, DN 35MM X 1 1/4, INSTALADO EM RAMAL OU SUB-RAMAL DE ÁGUA  FORNECIMENTO E INSTALAÇÃO. AF_12/2014</t>
  </si>
  <si>
    <t xml:space="preserve">89687</t>
  </si>
  <si>
    <t xml:space="preserve">TÊ, PVC, SERIE R, ÁGUA PLUVIAL, DN 75 X 75 MM, JUNTA ELÁSTICA, FORNECIDO E INSTALADO EM CONDUTORES VERTICAIS DE ÁGUAS PLUVIAIS. AF_12/2014</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</si>
  <si>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</si>
  <si>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</si>
  <si>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</si>
  <si>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</si>
  <si>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</si>
  <si>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</si>
  <si>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</si>
  <si>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</si>
  <si>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89693</t>
  </si>
  <si>
    <t xml:space="preserve">TÊ, PVC, SERIE R, ÁGUA PLUVIAL, DN 100 X 100 MM, JUNTA ELÁSTICA, FORNECIDO E INSTALADO EM CONDUTORES VERTICAIS DE ÁGUAS PLUVIAIS. AF_12/2014</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</si>
  <si>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</si>
  <si>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</si>
  <si>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</si>
  <si>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</si>
  <si>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89696</t>
  </si>
  <si>
    <t xml:space="preserve">TÊ, PVC, SERIE R, ÁGUA PLUVIAL, DN 100 X 75 MM, JUNTA ELÁSTICA, FORNECIDO E INSTALADO EM CONDUTORES VERTICAIS DE ÁGUAS PLUVIAIS. AF_12/2014</t>
  </si>
  <si>
    <t xml:space="preserve">89697</t>
  </si>
  <si>
    <t xml:space="preserve">TE, CPVC, SOLDÁVEL, DN 22MM, INSTALADO EM RAMAL OU SUB-RAMAL DE ÁGUA - FORNECIMENTO E INSTALAÇÃO. AF_12/2014</t>
  </si>
  <si>
    <t xml:space="preserve">89698</t>
  </si>
  <si>
    <t xml:space="preserve">JUNÇÃO SIMPLES, PVC, SERIE R, ÁGUA PLUVIAL, DN 150 X 150 MM, JUNTA ELÁSTICA, FORNECIDO E INSTALADO EM CONDUTORES VERTICAIS DE ÁGUAS PLUVIAIS. AF_12/2014</t>
  </si>
  <si>
    <t xml:space="preserve">89699</t>
  </si>
  <si>
    <t xml:space="preserve">JUNÇÃO SIMPLES, PVC, SERIE R, ÁGUA PLUVIAL, DN 150 X 100 MM, JUNTA ELÁSTICA, FORNECIDO E INSTALADO EM CONDUTORES VERTICAIS DE ÁGUAS PLUVIAIS. AF_12/2014</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</si>
  <si>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</si>
  <si>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</si>
  <si>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</si>
  <si>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</si>
  <si>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</si>
  <si>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</si>
  <si>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</si>
  <si>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</si>
  <si>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</si>
  <si>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</si>
  <si>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89705</t>
  </si>
  <si>
    <t xml:space="preserve">TÊ, CPVC, SOLDÁVEL, DN28MM, INSTALADO EM RAMAL OU SUB-RAMAL DE ÁGUA   FORNECIMENTO E INSTALAÇÃO. AF_12/2014</t>
  </si>
  <si>
    <t xml:space="preserve">89706</t>
  </si>
  <si>
    <t xml:space="preserve">TÊ, CPVC, SOLDÁVEL, DN35MM, INSTALADO EM RAMAL OU SUB-RAMAL DE ÁGUA  FORNECIMENTO E INSTALAÇÃO. AF_12/2014</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</si>
  <si>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</si>
  <si>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</si>
  <si>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</si>
  <si>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</si>
  <si>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</si>
  <si>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</si>
  <si>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</si>
  <si>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</si>
  <si>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</si>
  <si>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</si>
  <si>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</si>
  <si>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</si>
  <si>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</si>
  <si>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</si>
  <si>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</si>
  <si>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</si>
  <si>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</si>
  <si>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</si>
  <si>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</si>
  <si>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</si>
  <si>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</si>
  <si>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</si>
  <si>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89730</t>
  </si>
  <si>
    <t xml:space="preserve">CURVA LONGA 90 GRAUS, PVC, SERIE NORMAL, ESGOTO PREDIAL, DN 40 MM, JUNTA SOLDÁVEL, FORNECIDO E INSTALADO EM RAMAL DE DESCARGA OU RAMAL DE ESGOTO SANITÁRIO. AF_12/2014</t>
  </si>
  <si>
    <t xml:space="preserve">89731</t>
  </si>
  <si>
    <t xml:space="preserve">JOELHO 90 GRAUS, PVC, SERIE NORMAL, ESGOTO PREDIAL, DN 50 MM, JUNTA ELÁSTICA, FORNECIDO E INSTALADO EM RAMAL DE DESCARGA OU RAMAL DE ESGOTO SANITÁRIO. AF_12/2014</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</si>
  <si>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</si>
  <si>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</si>
  <si>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</si>
  <si>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</si>
  <si>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</si>
  <si>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</si>
  <si>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</si>
  <si>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</si>
  <si>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</si>
  <si>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</si>
  <si>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</si>
  <si>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</si>
  <si>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</si>
  <si>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</si>
  <si>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</si>
  <si>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</si>
  <si>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</si>
  <si>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</si>
  <si>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</si>
  <si>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</si>
  <si>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</si>
  <si>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</si>
  <si>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89743</t>
  </si>
  <si>
    <t xml:space="preserve">CURVA LONGA 90 GRAUS, PVC, SERIE NORMAL, ESGOTO PREDIAL, DN 75 MM, JUNTA ELÁSTICA, FORNECIDO E INSTALADO EM RAMAL DE DESCARGA OU RAMAL DE ESGOTO SANITÁRIO. AF_12/2014</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</si>
  <si>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</si>
  <si>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</si>
  <si>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</si>
  <si>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</si>
  <si>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</si>
  <si>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</si>
  <si>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</si>
  <si>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</si>
  <si>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</si>
  <si>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</si>
  <si>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</si>
  <si>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</si>
  <si>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</si>
  <si>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</si>
  <si>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</si>
  <si>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</si>
  <si>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</si>
  <si>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</si>
  <si>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</si>
  <si>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</si>
  <si>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</si>
  <si>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</si>
  <si>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</si>
  <si>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</si>
  <si>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</si>
  <si>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</si>
  <si>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89757</t>
  </si>
  <si>
    <t xml:space="preserve">UNIÃO, CPVC, SOLDÁVEL, DN 28MM, INSTALADO EM RAMAL DE DISTRIBUIÇÃO DE ÁGUA   FORNECIMENTO E INSTALAÇÃO. AF_12/2014</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</si>
  <si>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</si>
  <si>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</si>
  <si>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</si>
  <si>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</si>
  <si>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</si>
  <si>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</si>
  <si>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</si>
  <si>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</si>
  <si>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</si>
  <si>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</si>
  <si>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89763</t>
  </si>
  <si>
    <t xml:space="preserve">CONECTOR, CPVC, SOLDÁVEL, DN 35MM X 1 1/4 , INSTALADO EM RAMAL DE DISTRIBUIÇÃO DE ÁGUA - FORNECIMENTO E INSTALAÇÃO. AF_12/2014</t>
  </si>
  <si>
    <t xml:space="preserve">89764</t>
  </si>
  <si>
    <t xml:space="preserve">BUCHA DE REDUÇÃO, CPVC, SOLDÁVEL, DN35MM X 28MM, INSTALADO EM RAMAL DE DISTRIBUIÇÃO DE ÁGUA - FORNECIMENTO E INSTALAÇÃO. AF_12/2014</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</si>
  <si>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</si>
  <si>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</si>
  <si>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</si>
  <si>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</si>
  <si>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</si>
  <si>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</si>
  <si>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</si>
  <si>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</si>
  <si>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89769</t>
  </si>
  <si>
    <t xml:space="preserve">TÊ, CPVC, SOLDÁVEL, DN35MM, INSTALADO EM RAMAL DE DISTRIBUIÇÃO DE ÁGUA - FORNECIMENTO E INSTALAÇÃO. AF_12/2014</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</si>
  <si>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</si>
  <si>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</si>
  <si>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</si>
  <si>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</si>
  <si>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</si>
  <si>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</si>
  <si>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</si>
  <si>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</si>
  <si>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</si>
  <si>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</si>
  <si>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</si>
  <si>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</si>
  <si>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</si>
  <si>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</si>
  <si>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</si>
  <si>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</si>
  <si>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</si>
  <si>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</si>
  <si>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</si>
  <si>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</si>
  <si>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</si>
  <si>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</si>
  <si>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</si>
  <si>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</si>
  <si>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</si>
  <si>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</si>
  <si>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</si>
  <si>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</si>
  <si>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</si>
  <si>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</si>
  <si>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89789</t>
  </si>
  <si>
    <t xml:space="preserve">JOELHO 45 GRAUS, CPVC, SOLDÁVEL, DN 54MM, INSTALADO EM PRUMADA DE ÁGUA  FORNECIMENTO E INSTALAÇÃO. AF_12/2014</t>
  </si>
  <si>
    <t xml:space="preserve">89790</t>
  </si>
  <si>
    <t xml:space="preserve">JOELHO 90 GRAUS, CPVC, SOLDÁVEL, DN 73MM, INSTALADO EM PRUMADA DE ÁGUA  FORNECIMENTO E INSTALAÇÃO. AF_12/2014</t>
  </si>
  <si>
    <t xml:space="preserve">89791</t>
  </si>
  <si>
    <t xml:space="preserve">JOELHO 45 GRAUS, CPVC, SOLDÁVEL, DN 73MM, INSTALADO EM PRUMADA DE ÁGUA  FORNECIMENTO E INSTALAÇÃO. AF_12/2014</t>
  </si>
  <si>
    <t xml:space="preserve">89792</t>
  </si>
  <si>
    <t xml:space="preserve">JOELHO 90 GRAUS, CPVC, SOLDÁVEL, DN 89MM, INSTALADO EM PRUMADA DE ÁGUA  FORNECIMENTO E INSTALAÇÃO. AF_12/2014</t>
  </si>
  <si>
    <t xml:space="preserve">89793</t>
  </si>
  <si>
    <t xml:space="preserve">JOELHO 45 GRAUS, CPVC, SOLDÁVEL, DN 89MM, INSTALADO EM PRUMADA DE ÁGUA  FORNECIMENTO E INSTALAÇÃO. AF_12/2014</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</si>
  <si>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</si>
  <si>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</si>
  <si>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</si>
  <si>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</si>
  <si>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</si>
  <si>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</si>
  <si>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</si>
  <si>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</si>
  <si>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</si>
  <si>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</si>
  <si>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</si>
  <si>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</si>
  <si>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</si>
  <si>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</si>
  <si>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</si>
  <si>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</si>
  <si>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</si>
  <si>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</si>
  <si>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</si>
  <si>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</si>
  <si>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</si>
  <si>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</si>
  <si>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89808</t>
  </si>
  <si>
    <t xml:space="preserve">CURVA LONGA 90 GRAUS, PVC, SERIE NORMAL, ESGOTO PREDIAL, DN 75 MM, JUNTA ELÁSTICA, FORNECIDO E INSTALADO EM PRUMADA DE ESGOTO SANITÁRIO OU VENTILAÇÃO. AF_12/2014</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</si>
  <si>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</si>
  <si>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</si>
  <si>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</si>
  <si>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</si>
  <si>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</si>
  <si>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</si>
  <si>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</si>
  <si>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</si>
  <si>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</si>
  <si>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</si>
  <si>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</si>
  <si>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</si>
  <si>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</si>
  <si>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</si>
  <si>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</si>
  <si>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</si>
  <si>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</si>
  <si>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</si>
  <si>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</si>
  <si>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</si>
  <si>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89819</t>
  </si>
  <si>
    <t xml:space="preserve">LUVA DE CORRER, PVC, SERIE NORMAL, ESGOTO PREDIAL, DN 75 MM, JUNTA ELÁSTICA, FORNECIDO E INSTALADO EM PRUMADA DE ESGOTO SANITÁRIO OU VENTILAÇÃO. AF_12/2014</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</si>
  <si>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</si>
  <si>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</si>
  <si>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</si>
  <si>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</si>
  <si>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</si>
  <si>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</si>
  <si>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</si>
  <si>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</si>
  <si>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</si>
  <si>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</si>
  <si>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</si>
  <si>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</si>
  <si>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</si>
  <si>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</si>
  <si>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</si>
  <si>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</si>
  <si>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</si>
  <si>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</si>
  <si>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</si>
  <si>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</si>
  <si>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</si>
  <si>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</si>
  <si>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</si>
  <si>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</si>
  <si>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89832</t>
  </si>
  <si>
    <t xml:space="preserve">BUCHA DE REDUÇÃO, CPVC, SOLDÁVEL, DN 42MM X 22MM, INSTALADO EM RAMAL DE DISTRIBUIÇÃO DE ÁGUA - FORNECIMENTO E INSTALAÇÃO. AF_12/2014</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</si>
  <si>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</si>
  <si>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</si>
  <si>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</si>
  <si>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</si>
  <si>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</si>
  <si>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</si>
  <si>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</si>
  <si>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</si>
  <si>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89837</t>
  </si>
  <si>
    <t xml:space="preserve">UNIÃO, CPVC, SOLDÁVEL, DN 54MM, INSTALADO EM PRUMADA DE ÁGUA  FORNECIMENTO E INSTALAÇÃO. AF_12/2014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</si>
  <si>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</si>
  <si>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</si>
  <si>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</si>
  <si>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</si>
  <si>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89840</t>
  </si>
  <si>
    <t xml:space="preserve">LUVA, CPVC, SOLDÁVEL, DN 89MM, INSTALADO EM PRUMADA DE ÁGUA  FORNECIMENTO E INSTALAÇÃO. AF_12/2014</t>
  </si>
  <si>
    <t xml:space="preserve">89841</t>
  </si>
  <si>
    <t xml:space="preserve">UNIÃO, CPVC, SOLDÁVEL, DN 89MM, INSTALADO EM PRUMADA DE ÁGUA  FORNECIMENTO E INSTALAÇÃO. AF_12/2014</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</si>
  <si>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</si>
  <si>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</si>
  <si>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</si>
  <si>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</si>
  <si>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</si>
  <si>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</si>
  <si>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89846</t>
  </si>
  <si>
    <t xml:space="preserve">TÊ, CPVC, SOLDÁVEL, DN 73MM, INSTALADO EM PRUMADA DE ÁGUA  FORNECIMENTO E INSTALAÇÃO. AF_12/2014</t>
  </si>
  <si>
    <t xml:space="preserve">89847</t>
  </si>
  <si>
    <t xml:space="preserve">TÊ, CPVC, SOLDÁVEL, DN 89MM, INSTALADO EM PRUMADA DE ÁGUA  FORNECIMENTO E INSTALAÇÃO. AF_12/2014</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</si>
  <si>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</si>
  <si>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</si>
  <si>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</si>
  <si>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</si>
  <si>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89852</t>
  </si>
  <si>
    <t xml:space="preserve">CURVA CURTA 90 GRAUS, PVC, SERIE NORMAL, ESGOTO PREDIAL, DN 100 MM, JUNTA ELÁSTICA, FORNECIDO E INSTALADO EM SUBCOLETOR AÉREO DE ESGOTO SANITÁRIO. AF_12/2014</t>
  </si>
  <si>
    <t xml:space="preserve">89853</t>
  </si>
  <si>
    <t xml:space="preserve">CURVA LONGA 90 GRAUS, PVC, SERIE NORMAL, ESGOTO PREDIAL, DN 100 MM, JUNTA ELÁSTICA, FORNECIDO E INSTALADO EM SUBCOLETOR AÉREO DE ESGOTO SANITÁRIO. AF_12/2014</t>
  </si>
  <si>
    <t xml:space="preserve">89854</t>
  </si>
  <si>
    <t xml:space="preserve">JOELHO 90 GRAUS, PVC, SERIE NORMAL, ESGOTO PREDIAL, DN 150 MM, JUNTA ELÁSTICA, FORNECIDO E INSTALADO EM SUBCOLETOR AÉREO DE ESGOTO SANITÁRIO. AF_12/2014</t>
  </si>
  <si>
    <t xml:space="preserve">89855</t>
  </si>
  <si>
    <t xml:space="preserve">JOELHO 45 GRAUS, PVC, SERIE NORMAL, ESGOTO PREDIAL, DN 150 MM, JUNTA ELÁSTICA, FORNECIDO E INSTALADO EM SUBCOLETOR AÉREO DE ESGOTO SANITÁRIO. AF_12/2014</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</si>
  <si>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</si>
  <si>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</si>
  <si>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</si>
  <si>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</si>
  <si>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89859</t>
  </si>
  <si>
    <t xml:space="preserve">LUVA DE CORRER, PVC, SERIE NORMAL, ESGOTO PREDIAL, DN 150 MM, JUNTA ELÁSTICA, FORNECIDO E INSTALADO EM SUBCOLETOR AÉREO DE ESGOTO SANITÁRIO. AF_12/2014</t>
  </si>
  <si>
    <t xml:space="preserve">89860</t>
  </si>
  <si>
    <t xml:space="preserve">TE, PVC, SERIE NORMAL, ESGOTO PREDIAL, DN 100 X 100 MM, JUNTA ELÁSTICA, FORNECIDO E INSTALADO EM SUBCOLETOR AÉREO DE ESGOTO SANITÁRIO. AF_12/2014</t>
  </si>
  <si>
    <t xml:space="preserve">89861</t>
  </si>
  <si>
    <t xml:space="preserve">JUNÇÃO SIMPLES, PVC, SERIE NORMAL, ESGOTO PREDIAL, DN 100 X 100 MM, JUNTA ELÁSTICA, FORNECIDO E INSTALADO EM SUBCOLETOR AÉREO DE ESGOTO SANITÁRIO. AF_12/2014</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</si>
  <si>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</si>
  <si>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</si>
  <si>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</si>
  <si>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</si>
  <si>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</si>
  <si>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</si>
  <si>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</si>
  <si>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</si>
  <si>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</si>
  <si>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</si>
  <si>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</si>
  <si>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</si>
  <si>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</si>
  <si>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</si>
  <si>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</si>
  <si>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</si>
  <si>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</si>
  <si>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</si>
  <si>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</si>
  <si>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</si>
  <si>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</si>
  <si>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</si>
  <si>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</si>
  <si>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</si>
  <si>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</si>
  <si>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</si>
  <si>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</si>
  <si>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</si>
  <si>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</si>
  <si>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</si>
  <si>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92290</t>
  </si>
  <si>
    <t xml:space="preserve">COTOVELO EM COBRE, DN 42 MM, 90 GRAUS, SEM ANEL DE SOLDA, INSTALADO EM PRUMADA  FORNECIMENTO E INSTALAÇÃO. AF_12/2015</t>
  </si>
  <si>
    <t xml:space="preserve">92291</t>
  </si>
  <si>
    <t xml:space="preserve">COTOVELO EM COBRE, DN 54 MM, 90 GRAUS, SEM ANEL DE SOLDA, INSTALADO EM PRUMADA  FORNECIMENTO E INSTALAÇÃO. AF_12/2015</t>
  </si>
  <si>
    <t xml:space="preserve">92292</t>
  </si>
  <si>
    <t xml:space="preserve">COTOVELO EM COBRE, DN 66 MM, 90 GRAUS, SEM ANEL DE SOLDA, INSTALADO EM PRUMADA  FORNECIMENTO E INSTALAÇÃO. AF_12/2015</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</si>
  <si>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</si>
  <si>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</si>
  <si>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</si>
  <si>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</si>
  <si>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</si>
  <si>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</si>
  <si>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</si>
  <si>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</si>
  <si>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</si>
  <si>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</si>
  <si>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</si>
  <si>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</si>
  <si>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</si>
  <si>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</si>
  <si>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92300</t>
  </si>
  <si>
    <t xml:space="preserve">TE EM COBRE, DN 28 MM, SEM ANEL DE SOLDA, INSTALADO EM PRUMADA  FORNECIMENTO E INSTALAÇÃO. AF_12/2015</t>
  </si>
  <si>
    <t xml:space="preserve">92301</t>
  </si>
  <si>
    <t xml:space="preserve">TE EM COBRE, DN 35 MM, SEM ANEL DE SOLDA, INSTALADO EM PRUMADA  FORNECIMENTO E INSTALAÇÃO. AF_12/2015</t>
  </si>
  <si>
    <t xml:space="preserve">92302</t>
  </si>
  <si>
    <t xml:space="preserve">TE EM COBRE, DN 42 MM, SEM ANEL DE SOLDA, INSTALADO EM PRUMADA  FORNECIMENTO E INSTALAÇÃO. AF_12/2015</t>
  </si>
  <si>
    <t xml:space="preserve">92303</t>
  </si>
  <si>
    <t xml:space="preserve">TE EM COBRE, DN 54 MM, SEM ANEL DE SOLDA, INSTALADO EM PRUMADA  FORNECIMENTO E INSTALAÇÃO. AF_12/2015</t>
  </si>
  <si>
    <t xml:space="preserve">92304</t>
  </si>
  <si>
    <t xml:space="preserve">TE EM COBRE, DN 66 MM, SEM ANEL DE SOLDA, INSTALADO EM PRUMADA  FORNECIMENTO E INSTALAÇÃO. AF_12/2015</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</si>
  <si>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</si>
  <si>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</si>
  <si>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</si>
  <si>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</si>
  <si>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</si>
  <si>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</si>
  <si>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</si>
  <si>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</si>
  <si>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</si>
  <si>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</si>
  <si>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</si>
  <si>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</si>
  <si>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</si>
  <si>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</si>
  <si>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</si>
  <si>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</si>
  <si>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</si>
  <si>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</si>
  <si>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92326</t>
  </si>
  <si>
    <t xml:space="preserve">COTOVELO EM COBRE, DN 15 MM, 90 GRAUS, SEM ANEL DE SOLDA, INSTALADO EM RAMAL E SUB-RAMAL  FORNECIMENTO E INSTALAÇÃO. AF_12/2015</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</si>
  <si>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</si>
  <si>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</si>
  <si>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</si>
  <si>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</si>
  <si>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</si>
  <si>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</si>
  <si>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</si>
  <si>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</si>
  <si>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</si>
  <si>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</si>
  <si>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</si>
  <si>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</si>
  <si>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</si>
  <si>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</si>
  <si>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92334</t>
  </si>
  <si>
    <t xml:space="preserve">TE EM COBRE, DN 28 MM, SEM ANEL DE SOLDA, INSTALADO EM RAMAL E SUB-RAMAL  FORNECIMENTO E INSTALAÇÃO. AF_12/2015</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</si>
  <si>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</si>
  <si>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</si>
  <si>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</si>
  <si>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</si>
  <si>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92346</t>
  </si>
  <si>
    <t xml:space="preserve">NIPLE, EM FERRO GALVANIZADO, DN 65 (2 1/2"), CONEXÃO ROSQUEADA, INSTALADO EM PRUMADAS - FORNECIMENTO E INSTALAÇÃO. AF_12/2015</t>
  </si>
  <si>
    <t xml:space="preserve">92347</t>
  </si>
  <si>
    <t xml:space="preserve">LUVA, EM FERRO GALVANIZADO, DN 65 (2 1/2"), CONEXÃO ROSQUEADA, INSTALADO EM PRUMADAS - FORNECIMENTO E INSTALAÇÃO. AF_12/2015</t>
  </si>
  <si>
    <t xml:space="preserve">92348</t>
  </si>
  <si>
    <t xml:space="preserve">NIPLE, EM FERRO GALVANIZADO, DN 80 (3"), CONEXÃO ROSQUEADA, INSTALADO EM PRUMADAS - FORNECIMENTO E INSTALAÇÃO. AF_12/2015</t>
  </si>
  <si>
    <t xml:space="preserve">92349</t>
  </si>
  <si>
    <t xml:space="preserve">LUVA, EM FERRO GALVANIZADO, DN 80 (3"), CONEXÃO ROSQUEADA, INSTALADO EM PRUMADAS - FORNECIMENTO E INSTALAÇÃO. AF_12/2015</t>
  </si>
  <si>
    <t xml:space="preserve">92350</t>
  </si>
  <si>
    <t xml:space="preserve">JOELHO 45 GRAUS, EM FERRO GALVANIZADO, DN 50 (2"), CONEXÃO ROSQUEADA, INSTALADO EM PRUMADAS - FORNECIMENTO E INSTALAÇÃO. AF_12/2015</t>
  </si>
  <si>
    <t xml:space="preserve">92351</t>
  </si>
  <si>
    <t xml:space="preserve">JOELHO 90 GRAUS, EM FERRO GALVANIZADO, DN 50 (2"), CONEXÃO ROSQUEADA, INSTALADO EM PRUMADAS - FORNECIMENTO E INSTALAÇÃO. AF_12/2015</t>
  </si>
  <si>
    <t xml:space="preserve">92352</t>
  </si>
  <si>
    <t xml:space="preserve">JOELHO 45 GRAUS, EM FERRO GALVANIZADO, DN 65 (2 1/2"), CONEXÃO ROSQUEADA, INSTALADO EM PRUMADAS - FORNECIMENTO E INSTALAÇÃO. AF_12/2015</t>
  </si>
  <si>
    <t xml:space="preserve">92353</t>
  </si>
  <si>
    <t xml:space="preserve">JOELHO 90 GRAUS, EM FERRO GALVANIZADO, DN 65 (2 1/2"), CONEXÃO ROSQUEADA, INSTALADO EM PRUMADAS - FORNECIMENTO E INSTALAÇÃO. AF_12/2015</t>
  </si>
  <si>
    <t xml:space="preserve">92354</t>
  </si>
  <si>
    <t xml:space="preserve">JOELHO 45 GRAUS, EM FERRO GALVANIZADO, DN 80 (3"), CONEXÃO ROSQUEADA, INSTALADO EM PRUMADAS - FORNECIMENTO E INSTALAÇÃO. AF_12/2015</t>
  </si>
  <si>
    <t xml:space="preserve">92355</t>
  </si>
  <si>
    <t xml:space="preserve">JOELHO 90 GRAUS, EM FERRO GALVANIZADO, DN 80 (3"), CONEXÃO ROSQUEADA, INSTALADO EM PRUMADAS - FORNECIMENTO E INSTALAÇÃO. AF_12/2015</t>
  </si>
  <si>
    <t xml:space="preserve">92356</t>
  </si>
  <si>
    <t xml:space="preserve">TÊ, EM FERRO GALVANIZADO, DN 50 (2"), CONEXÃO ROSQUEADA, INSTALADO EM PRUMADAS - FORNECIMENTO E INSTALAÇÃO. AF_12/2015</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</si>
  <si>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</si>
  <si>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</si>
  <si>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</si>
  <si>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</si>
  <si>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92369</t>
  </si>
  <si>
    <t xml:space="preserve">NIPLE, EM FERRO GALVANIZADO, DN 25 (1"), CONEXÃO ROSQUEADA, INSTALADO EM REDE DE ALIMENTAÇÃO PARA HIDRANTE - FORNECIMENTO E INSTALAÇÃO. AF_12/2015</t>
  </si>
  <si>
    <t xml:space="preserve">92370</t>
  </si>
  <si>
    <t xml:space="preserve">LUVA, EM FERRO GALVANIZADO, DN 25 (1"), CONEXÃO ROSQUEADA, INSTALADO EM REDE DE ALIMENTAÇÃO PARA HIDRANTE - FORNECIMENTO E INSTALAÇÃO. AF_12/2015</t>
  </si>
  <si>
    <t xml:space="preserve">92371</t>
  </si>
  <si>
    <t xml:space="preserve">NIPLE, EM FERRO GALVANIZADO, DN 32 (1 1/4"), CONEXÃO ROSQUEADA, INSTALADO EM REDE DE ALIMENTAÇÃO PARA HIDRANTE - FORNECIMENTO E INSTALAÇÃO. AF_12/2015</t>
  </si>
  <si>
    <t xml:space="preserve">92372</t>
  </si>
  <si>
    <t xml:space="preserve">LUVA, EM FERRO GALVANIZADO, DN 32 (1 1/4"), CONEXÃO ROSQUEADA, INSTALADO EM REDE DE ALIMENTAÇÃO PARA HIDRANTE - FORNECIMENTO E INSTALAÇÃO. AF_12/2015</t>
  </si>
  <si>
    <t xml:space="preserve">92373</t>
  </si>
  <si>
    <t xml:space="preserve">NIPLE, EM FERRO GALVANIZADO, DN 40 (1 1/2"), CONEXÃO ROSQUEADA, INSTALADO EM REDE DE ALIMENTAÇÃO PARA HIDRANTE - FORNECIMENTO E INSTALAÇÃO. AF_12/2015</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</si>
  <si>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</si>
  <si>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</si>
  <si>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</si>
  <si>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</si>
  <si>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92376</t>
  </si>
  <si>
    <t xml:space="preserve">LUVA, EM FERRO GALVANIZADO, DN 50 (2"), CONEXÃO ROSQUEADA, INSTALADO EM REDE DE ALIMENTAÇÃO PARA HIDRANTE - FORNECIMENTO E INSTALAÇÃO. AF_12/2015</t>
  </si>
  <si>
    <t xml:space="preserve">92377</t>
  </si>
  <si>
    <t xml:space="preserve">NIPLE, EM FERRO GALVANIZADO, DN 65 (2 1/2"), CONEXÃO ROSQUEADA, INSTALADO EM REDE DE ALIMENTAÇÃO PARA HIDRANTE - FORNECIMENTO E INSTALAÇÃO. AF_12/2015</t>
  </si>
  <si>
    <t xml:space="preserve">92378</t>
  </si>
  <si>
    <t xml:space="preserve">LUVA, EM FERRO GALVANIZADO, DN 65 (2 1/2"), CONEXÃO ROSQUEADA, INSTALADO EM REDE DE ALIMENTAÇÃO PARA HIDRANTE - FORNECIMENTO E INSTALAÇÃO. AF_12/2015</t>
  </si>
  <si>
    <t xml:space="preserve">92379</t>
  </si>
  <si>
    <t xml:space="preserve">NIPLE, EM FERRO GALVANIZADO, DN 80 (3"), CONEXÃO ROSQUEADA, INSTALADO EM REDE DE ALIMENTAÇÃO PARA HIDRANTE - FORNECIMENTO E INSTALAÇÃO. AF_12/2015</t>
  </si>
  <si>
    <t xml:space="preserve">92380</t>
  </si>
  <si>
    <t xml:space="preserve">LUVA, EM FERRO GALVANIZADO, DN 80 (3"), CONEXÃO ROSQUEADA, INSTALADO EM REDE DE ALIMENTAÇÃO PARA HIDRANTE - FORNECIMENTO E INSTALAÇÃO. AF_12/2015</t>
  </si>
  <si>
    <t xml:space="preserve">92381</t>
  </si>
  <si>
    <t xml:space="preserve">JOELHO 45 GRAUS, EM FERRO GALVANIZADO, DN 25 (1"), CONEXÃO ROSQUEADA, INSTALADO EM REDE DE ALIMENTAÇÃO PARA HIDRANTE - FORNECIMENTO E INSTALAÇÃO. AF_12/2015</t>
  </si>
  <si>
    <t xml:space="preserve">92382</t>
  </si>
  <si>
    <t xml:space="preserve">JOELHO 90 GRAUS, EM FERRO GALVANIZADO, DN 25 (1"), CONEXÃO ROSQUEADA, INSTALADO EM REDE DE ALIMENTAÇÃO PARA HIDRANTE - FORNECIMENTO E INSTALAÇÃO. AF_12/2015</t>
  </si>
  <si>
    <t xml:space="preserve">92383</t>
  </si>
  <si>
    <t xml:space="preserve">JOELHO 45 GRAUS, EM FERRO GALVANIZADO, DN 32 (1 1/4"), CONEXÃO ROSQUEADA, INSTALADO EM REDE DE ALIMENTAÇÃO PARA HIDRANTE - FORNECIMENTO E INSTALAÇÃO. AF_12/2015</t>
  </si>
  <si>
    <t xml:space="preserve">92384</t>
  </si>
  <si>
    <t xml:space="preserve">JOELHO 90 GRAUS, EM FERRO GALVANIZADO, DN 32 (1 1/4"), CONEXÃO ROSQUEADA, INSTALADO EM REDE DE ALIMENTAÇÃO PARA HIDRANTE - FORNECIMENTO E INSTALAÇÃO. AF_12/2015</t>
  </si>
  <si>
    <t xml:space="preserve">92385</t>
  </si>
  <si>
    <t xml:space="preserve">JOELHO 45 GRAUS, EM FERRO GALVANIZADO, DN 40 (1 1/2"), CONEXÃO ROSQUEADA, INSTALADO EM REDE DE ALIMENTAÇÃO PARA HIDRANTE - FORNECIMENTO E INSTALAÇÃO. AF_12/2015</t>
  </si>
  <si>
    <t xml:space="preserve">92386</t>
  </si>
  <si>
    <t xml:space="preserve">JOELHO 90 GRAUS, EM FERRO GALVANIZADO, DN 40 (1 1/2"), CONEXÃO ROSQUEADA, INSTALADO EM REDE DE ALIMENTAÇÃO PARA HIDRANTE - FORNECIMENTO E INSTALAÇÃO. AF_12/2015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</si>
  <si>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</si>
  <si>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</si>
  <si>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</si>
  <si>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</si>
  <si>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92389</t>
  </si>
  <si>
    <t xml:space="preserve">JOELHO 45 GRAUS, EM FERRO GALVANIZADO, DN 65 (2 1/2"), CONEXÃO ROSQUEADA, INSTALADO EM REDE DE ALIMENTAÇÃO PARA HIDRANTE - FORNECIMENTO E INSTALAÇÃO. AF_12/2015</t>
  </si>
  <si>
    <t xml:space="preserve">92390</t>
  </si>
  <si>
    <t xml:space="preserve">JOELHO 90 GRAUS, EM FERRO GALVANIZADO, DN 65 (2 1/2"), CONEXÃO ROSQUEADA, INSTALADO EM REDE DE ALIMENTAÇÃO PARA HIDRANTE - FORNECIMENTO E INSTALAÇÃO. AF_12/2015</t>
  </si>
  <si>
    <t xml:space="preserve">92635</t>
  </si>
  <si>
    <t xml:space="preserve">JOELHO 45 GRAUS, EM FERRO GALVANIZADO, CONEXÃO ROSQUEADA, DN 80 (3"), INSTALADO EM REDE DE ALIMENTAÇÃO PARA HIDRANTE - FORNECIMENTO E INSTALAÇÃO. AF_12/2015</t>
  </si>
  <si>
    <t xml:space="preserve">92636</t>
  </si>
  <si>
    <t xml:space="preserve">JOELHO 90 GRAUS, EM FERRO GALVANIZADO, CONEXÃO ROSQUEADA, DN 80 (3"), INSTALADO EM REDE DE ALIMENTAÇÃO PARA HIDRANTE - FORNECIMENTO E INSTALAÇÃO. AF_12/2015</t>
  </si>
  <si>
    <t xml:space="preserve">92637</t>
  </si>
  <si>
    <t xml:space="preserve">TÊ, EM FERRO GALVANIZADO, CONEXÃO ROSQUEADA, DN 25 (1"), INSTALADO EM REDE DE ALIMENTAÇÃO PARA HIDRANTE - FORNECIMENTO E INSTALAÇÃO. AF_12/2015</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</si>
  <si>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</si>
  <si>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</si>
  <si>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</si>
  <si>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</si>
  <si>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92640</t>
  </si>
  <si>
    <t xml:space="preserve">TÊ, EM FERRO GALVANIZADO, CONEXÃO ROSQUEADA, DN 50 (2"), INSTALADO EM REDE DE ALIMENTAÇÃO PARA HIDRANTE - FORNECIMENTO E INSTALAÇÃO. AF_12/2015</t>
  </si>
  <si>
    <t xml:space="preserve">92642</t>
  </si>
  <si>
    <t xml:space="preserve">TÊ, EM FERRO GALVANIZADO, CONEXÃO ROSQUEADA, DN 65 (2 1/2"), INSTALADO EM REDE DE ALIMENTAÇÃO PARA HIDRANTE - FORNECIMENTO E INSTALAÇÃO. AF_12/2015</t>
  </si>
  <si>
    <t xml:space="preserve">92644</t>
  </si>
  <si>
    <t xml:space="preserve">TÊ, EM FERRO GALVANIZADO, CONEXÃO ROSQUEADA, DN 80 (3"), INSTALADO EM REDE DE ALIMENTAÇÃO PARA HIDRANTE - FORNECIMENTO E INSTALAÇÃO. AF_12/2015</t>
  </si>
  <si>
    <t xml:space="preserve">92657</t>
  </si>
  <si>
    <t xml:space="preserve">NIPLE, EM FERRO GALVANIZADO, CONEXÃO ROSQUEADA, DN 25 (1"), INSTALADO EM REDE DE ALIMENTAÇÃO PARA SPRINKLER - FORNECIMENTO E INSTALAÇÃO. AF_12/2015</t>
  </si>
  <si>
    <t xml:space="preserve">92658</t>
  </si>
  <si>
    <t xml:space="preserve">LUVA, EM FERRO GALVANIZADO, CONEXÃO ROSQUEADA, DN 25 (1"), INSTALADO EM REDE DE ALIMENTAÇÃO PARA SPRINKLER - FORNECIMENTO E INSTALAÇÃO. AF_12/2015</t>
  </si>
  <si>
    <t xml:space="preserve">92659</t>
  </si>
  <si>
    <t xml:space="preserve">NIPLE, EM FERRO GALVANIZADO, CONEXÃO ROSQUEADA, DN 32 (1 1/4"), INSTALADO EM REDE DE ALIMENTAÇÃO PARA SPRINKLER - FORNECIMENTO E INSTALAÇÃO. AF_12/2015</t>
  </si>
  <si>
    <t xml:space="preserve">92660</t>
  </si>
  <si>
    <t xml:space="preserve">LUVA, EM FERRO GALVANIZADO, CONEXÃO ROSQUEADA, DN 32 (1 1/4"), INSTALADO EM REDE DE ALIMENTAÇÃO PARA SPRINKLER - FORNECIMENTO E INSTALAÇÃO. AF_12/2015</t>
  </si>
  <si>
    <t xml:space="preserve">92661</t>
  </si>
  <si>
    <t xml:space="preserve">NIPLE, EM FERRO GALVANIZADO, CONEXÃO ROSQUEADA, DN 40 (1 1/2"), INSTALADO EM REDE DE ALIMENTAÇÃO PARA SPRINKLER - FORNECIMENTO E INSTALAÇÃO. AF_12/2015</t>
  </si>
  <si>
    <t xml:space="preserve">92662</t>
  </si>
  <si>
    <t xml:space="preserve">LUVA, EM FERRO GALVANIZADO, CONEXÃO ROSQUEADA, DN 40 (1 1/2"), INSTALADO EM REDE DE ALIMENTAÇÃO PARA SPRINKLER - FORNECIMENTO E INSTALAÇÃO. AF_12/2015</t>
  </si>
  <si>
    <t xml:space="preserve">92663</t>
  </si>
  <si>
    <t xml:space="preserve">NIPLE, EM FERRO GALVANIZADO, CONEXÃO ROSQUEADA, DN 50 (2"), INSTALADO EM REDE DE ALIMENTAÇÃO PARA SPRINKLER - FORNECIMENTO E INSTALAÇÃO. AF_12/2015</t>
  </si>
  <si>
    <t xml:space="preserve">92664</t>
  </si>
  <si>
    <t xml:space="preserve">LUVA, EM FERRO GALVANIZADO, CONEXÃO ROSQUEADA, DN 50 (2"), INSTALADO EM REDE DE ALIMENTAÇÃO PARA SPRINKLER - FORNECIMENTO E INSTALAÇÃO. AF_12/2015</t>
  </si>
  <si>
    <t xml:space="preserve">92665</t>
  </si>
  <si>
    <t xml:space="preserve">NIPLE, EM FERRO GALVANIZADO, CONEXÃO ROSQUEADA, DN 65 (2 1/2"), INSTALADO EM REDE DE ALIMENTAÇÃO PARA SPRINKLER - FORNECIMENTO E INSTALAÇÃO. AF_12/2015</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</si>
  <si>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</si>
  <si>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</si>
  <si>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</si>
  <si>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</si>
  <si>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92668</t>
  </si>
  <si>
    <t xml:space="preserve">LUVA, EM FERRO GALVANIZADO, CONEXÃO ROSQUEADA, DN 80 (3"), INSTALADO EM REDE DE ALIMENTAÇÃO PARA SPRINKLER - FORNECIMENTO E INSTALAÇÃO. AF_12/2015</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</si>
  <si>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</si>
  <si>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</si>
  <si>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</si>
  <si>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</si>
  <si>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</si>
  <si>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</si>
  <si>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</si>
  <si>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</si>
  <si>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92673</t>
  </si>
  <si>
    <t xml:space="preserve">JOELHO 45 GRAUS, EM FERRO GALVANIZADO, CONEXÃO ROSQUEADA, DN 40 (1 1/2"), INSTALADO EM REDE DE ALIMENTAÇÃO PARA SPRINKLER - FORNECIMENTO E INSTALAÇÃO. AF_12/2015</t>
  </si>
  <si>
    <t xml:space="preserve">92674</t>
  </si>
  <si>
    <t xml:space="preserve">JOELHO 90 GRAUS, EM FERRO GALVANIZADO, CONEXÃO ROSQUEADA, DN 40 (1 1/2"), INSTALADO EM REDE DE ALIMENTAÇÃO PARA SPRINKLER - FORNECIMENTO E INSTALAÇÃO. AF_12/2015</t>
  </si>
  <si>
    <t xml:space="preserve">92675</t>
  </si>
  <si>
    <t xml:space="preserve">JOELHO 45 GRAUS, EM FERRO GALVANIZADO, CONEXÃO ROSQUEADA, DN 50 (2"), INSTALADO EM REDE DE ALIMENTAÇÃO PARA SPRINKLER - FORNECIMENTO E INSTALAÇÃO. AF_12/2015</t>
  </si>
  <si>
    <t xml:space="preserve">92676</t>
  </si>
  <si>
    <t xml:space="preserve">JOELHO 90 GRAUS, EM FERRO GALVANIZADO, CONEXÃO ROSQUEADA, DN 50 (2"), INSTALADO EM REDE DE ALIMENTAÇÃO PARA SPRINKLER - FORNECIMENTO E INSTALAÇÃO. AF_12/2015</t>
  </si>
  <si>
    <t xml:space="preserve">92677</t>
  </si>
  <si>
    <t xml:space="preserve">JOELHO 45 GRAUS, EM FERRO GALVANIZADO, CONEXÃO ROSQUEADA, DN 65 (2 1/2"), INSTALADO EM REDE DE ALIMENTAÇÃO PARA SPRINKLER - FORNECIMENTO E INSTALAÇÃO. AF_12/2015</t>
  </si>
  <si>
    <t xml:space="preserve">92678</t>
  </si>
  <si>
    <t xml:space="preserve">JOELHO 90 GRAUS, EM FERRO GALVANIZADO, CONEXÃO ROSQUEADA, DN 65 (2 1/2"), INSTALADO EM REDE DE ALIMENTAÇÃO PARA SPRINKLER - FORNECIMENTO E INSTALAÇÃO. AF_12/2015</t>
  </si>
  <si>
    <t xml:space="preserve">92679</t>
  </si>
  <si>
    <t xml:space="preserve">JOELHO 45 GRAUS, EM FERRO GALVANIZADO, CONEXÃO ROSQUEADA, DN 80 (3"), INSTALADO EM REDE DE ALIMENTAÇÃO PARA SPRINKLER - FORNECIMENTO E INSTALAÇÃO. AF_12/2015</t>
  </si>
  <si>
    <t xml:space="preserve">92680</t>
  </si>
  <si>
    <t xml:space="preserve">JOELHO 90 GRAUS, EM FERRO GALVANIZADO, CONEXÃO ROSQUEADA, DN 80 (3"), INSTALADO EM REDE DE ALIMENTAÇÃO PARA SPRINKLER - FORNECIMENTO E INSTALAÇÃO. AF_12/2015</t>
  </si>
  <si>
    <t xml:space="preserve">92681</t>
  </si>
  <si>
    <t xml:space="preserve">TÊ, EM FERRO GALVANIZADO, CONEXÃO ROSQUEADA, DN 25 (1"), INSTALADO EM REDE DE ALIMENTAÇÃO PARA SPRINKLER - FORNECIMENTO E INSTALAÇÃO. AF_12/2015</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</si>
  <si>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</si>
  <si>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</si>
  <si>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</si>
  <si>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</si>
  <si>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92684</t>
  </si>
  <si>
    <t xml:space="preserve">TÊ, EM FERRO GALVANIZADO, CONEXÃO ROSQUEADA, DN 50 (2"), INSTALADO EM REDE DE ALIMENTAÇÃO PARA SPRINKLER - FORNECIMENTO E INSTALAÇÃO. AF_12/2015</t>
  </si>
  <si>
    <t xml:space="preserve">92685</t>
  </si>
  <si>
    <t xml:space="preserve">TÊ, EM FERRO GALVANIZADO, CONEXÃO ROSQUEADA, DN 65 (2 1/2"), INSTALADO EM REDE DE ALIMENTAÇÃO PARA SPRINKLER - FORNECIMENTO E INSTALAÇÃO. AF_12/2015</t>
  </si>
  <si>
    <t xml:space="preserve">92686</t>
  </si>
  <si>
    <t xml:space="preserve">TÊ, EM FERRO GALVANIZADO, CONEXÃO ROSQUEADA, DN 80 (3"), INSTALADO EM REDE DE ALIMENTAÇÃO PARA SPRINKLER - FORNECIMENTO E INSTALAÇÃO. AF_12/2015</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</si>
  <si>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</si>
  <si>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</si>
  <si>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</si>
  <si>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</si>
  <si>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92694</t>
  </si>
  <si>
    <t xml:space="preserve">NIPLE, EM FERRO GALVANIZADO, CONEXÃO ROSQUEADA, DN 20 (3/4"), INSTALADO EM RAMAIS E SUB-RAMAIS DE GÁS - FORNECIMENTO E INSTALAÇÃO. AF_12/2015</t>
  </si>
  <si>
    <t xml:space="preserve">92695</t>
  </si>
  <si>
    <t xml:space="preserve">LUVA, EM FERRO GALVANIZADO, CONEXÃO ROSQUEADA, DN 20 (3/4"), INSTALADO EM RAMAIS E SUB-RAMAIS DE GÁS - FORNECIMENTO E INSTALAÇÃO. AF_12/2015</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</si>
  <si>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</si>
  <si>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</si>
  <si>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</si>
  <si>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</si>
  <si>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92698</t>
  </si>
  <si>
    <t xml:space="preserve">JOELHO 45 GRAUS, EM FERRO GALVANIZADO, CONEXÃO ROSQUEADA, DN 15 (1/2"), INSTALADO EM RAMAIS E SUB-RAMAIS DE GÁS - FORNECIMENTO E INSTALAÇÃO. AF_12/2015</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</si>
  <si>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</si>
  <si>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</si>
  <si>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</si>
  <si>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</si>
  <si>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92701</t>
  </si>
  <si>
    <t xml:space="preserve">JOELHO 90 GRAUS, EM FERRO GALVANIZADO, CONEXÃO ROSQUEADA, DN 20 (3/4"), INSTALADO EM RAMAIS E SUB-RAMAIS DE GÁS - FORNECIMENTO E INSTALAÇÃO. AF_12/2015</t>
  </si>
  <si>
    <t xml:space="preserve">92702</t>
  </si>
  <si>
    <t xml:space="preserve">JOELHO 45 GRAUS, EM FERRO GALVANIZADO, CONEXÃO ROSQUEADA, DN 25 (1"), INSTALADO EM RAMAIS E SUB-RAMAIS DE GÁS - FORNECIMENTO E INSTALAÇÃO. AF_12/2015</t>
  </si>
  <si>
    <t xml:space="preserve">92703</t>
  </si>
  <si>
    <t xml:space="preserve">JOELHO 90 GRAUS, EM FERRO GALVANIZADO, CONEXÃO ROSQUEADA, DN 25 (1"), INSTALADO EM RAMAIS E SUB-RAMAIS DE GÁS - FORNECIMENTO E INSTALAÇÃO. AF_12/2015</t>
  </si>
  <si>
    <t xml:space="preserve">92704</t>
  </si>
  <si>
    <t xml:space="preserve">TÊ, EM FERRO GALVANIZADO, CONEXÃO ROSQUEADA, DN 15 (1/2"), INSTALADO EM RAMAIS E SUB-RAMAIS DE GÁS - FORNECIMENTO E INSTALAÇÃO. AF_12/2015</t>
  </si>
  <si>
    <t xml:space="preserve">92705</t>
  </si>
  <si>
    <t xml:space="preserve">TÊ, EM FERRO GALVANIZADO, CONEXÃO ROSQUEADA, DN 20 (3/4"), INSTALADO EM RAMAIS E SUB-RAMAIS DE GÁS - FORNECIMENTO E INSTALAÇÃO. AF_12/2015</t>
  </si>
  <si>
    <t xml:space="preserve">92706</t>
  </si>
  <si>
    <t xml:space="preserve">TÊ, EM FERRO GALVANIZADO, CONEXÃO ROSQUEADA, DN 25 (1"), INSTALADO EM RAMAIS E SUB-RAMAIS DE GÁS - FORNECIMENTO E INSTALAÇÃO. AF_12/2015</t>
  </si>
  <si>
    <t xml:space="preserve">92889</t>
  </si>
  <si>
    <t xml:space="preserve">UNIÃO, EM FERRO GALVANIZADO, DN 50 (2"), CONEXÃO ROSQUEADA, INSTALADO EM PRUMADAS - FORNECIMENTO E INSTALAÇÃO. AF_12/2015</t>
  </si>
  <si>
    <t xml:space="preserve">92890</t>
  </si>
  <si>
    <t xml:space="preserve">UNIÃO, EM FERRO GALVANIZADO, DN 65 (2 1/2"), CONEXÃO ROSQUEADA, INSTALADO EM PRUMADAS - FORNECIMENTO E INSTALAÇÃO. AF_12/2015</t>
  </si>
  <si>
    <t xml:space="preserve">92891</t>
  </si>
  <si>
    <t xml:space="preserve">UNIÃO, EM FERRO GALVANIZADO, DN 80 (3"), CONEXÃO ROSQUEADA, INSTALADO EM PRUMADAS - FORNECIMENTO E INSTALAÇÃO. AF_12/2015</t>
  </si>
  <si>
    <t xml:space="preserve">92892</t>
  </si>
  <si>
    <t xml:space="preserve">UNIÃO, EM FERRO GALVANIZADO, DN 25 (1"), CONEXÃO ROSQUEADA, INSTALADO EM REDE DE ALIMENTAÇÃO PARA HIDRANTE - FORNECIMENTO E INSTALAÇÃO. AF_12/2015</t>
  </si>
  <si>
    <t xml:space="preserve">92893</t>
  </si>
  <si>
    <t xml:space="preserve">UNIÃO, EM FERRO GALVANIZADO, DN 32 (1 1/4"), CONEXÃO ROSQUEADA, INSTALADO EM REDE DE ALIMENTAÇÃO PARA HIDRANTE - FORNECIMENTO E INSTALAÇÃO. AF_12/2015</t>
  </si>
  <si>
    <t xml:space="preserve">92894</t>
  </si>
  <si>
    <t xml:space="preserve">UNIÃO, EM FERRO GALVANIZADO, DN 40 (1 1/2"), CONEXÃO ROSQUEADA, INSTALADO EM REDE DE ALIMENTAÇÃO PARA HIDRANTE - FORNECIMENTO E INSTALAÇÃO. AF_12/2015</t>
  </si>
  <si>
    <t xml:space="preserve">92895</t>
  </si>
  <si>
    <t xml:space="preserve">UNIÃO, EM FERRO GALVANIZADO, DN 50 (2"), CONEXÃO ROSQUEADA, INSTALADO EM REDE DE ALIMENTAÇÃO PARA HIDRANTE - FORNECIMENTO E INSTALAÇÃO. AF_12/2015</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</si>
  <si>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</si>
  <si>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</si>
  <si>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</si>
  <si>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</si>
  <si>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92898</t>
  </si>
  <si>
    <t xml:space="preserve">UNIÃO, EM FERRO GALVANIZADO, CONEXÃO ROSQUEADA, DN 25 (1"), INSTALADO EM REDE DE ALIMENTAÇÃO PARA SPRINKLER - FORNECIMENTO E INSTALAÇÃO. AF_12/2015</t>
  </si>
  <si>
    <t xml:space="preserve">92899</t>
  </si>
  <si>
    <t xml:space="preserve">UNIÃO, EM FERRO GALVANIZADO, CONEXÃO ROSQUEADA, DN 32 (1 1/4"), INSTALADO EM REDE DE ALIMENTAÇÃO PARA SPRINKLER - FORNECIMENTO E INSTALAÇÃO. AF_12/2015</t>
  </si>
  <si>
    <t xml:space="preserve">92900</t>
  </si>
  <si>
    <t xml:space="preserve">UNIÃO, EM FERRO GALVANIZADO, CONEXÃO ROSQUEADA, DN 40 (1 1/2"), INSTALADO EM REDE DE ALIMENTAÇÃO PARA SPRINKLER - FORNECIMENTO E INSTALAÇÃO. AF_12/2015</t>
  </si>
  <si>
    <t xml:space="preserve">92901</t>
  </si>
  <si>
    <t xml:space="preserve">UNIÃO, EM FERRO GALVANIZADO, CONEXÃO ROSQUEADA, DN 50 (2"), INSTALADO EM REDE DE ALIMENTAÇÃO PARA SPRINKLER - FORNECIMENTO E INSTALAÇÃO. AF_12/2015</t>
  </si>
  <si>
    <t xml:space="preserve">92902</t>
  </si>
  <si>
    <t xml:space="preserve">UNIÃO, EM FERRO GALVANIZADO, CONEXÃO ROSQUEADA, DN 65 (2 1/2"), INSTALADO EM REDE DE ALIMENTAÇÃO PARA SPRINKLER - FORNECIMENTO E INSTALAÇÃO. AF_12/2015</t>
  </si>
  <si>
    <t xml:space="preserve">92903</t>
  </si>
  <si>
    <t xml:space="preserve">UNIÃO, EM FERRO GALVANIZADO, CONEXÃO ROSQUEADA, DN 80 (3"), INSTALADO EM REDE DE ALIMENTAÇÃO PARA SPRINKLER - FORNECIMENTO E INSTALAÇÃO. AF_12/2015</t>
  </si>
  <si>
    <t xml:space="preserve">92904</t>
  </si>
  <si>
    <t xml:space="preserve">UNIÃO, EM FERRO GALVANIZADO, CONEXÃO ROSQUEADA, DN 15 (1/2"), INSTALADO EM RAMAIS E SUB-RAMAIS DE GÁS - FORNECIMENTO E INSTALAÇÃO. AF_12/2015</t>
  </si>
  <si>
    <t xml:space="preserve">92905</t>
  </si>
  <si>
    <t xml:space="preserve">UNIÃO, EM FERRO GALVANIZADO, CONEXÃO ROSQUEADA, DN 20 (3/4"), INSTALADO EM RAMAIS E SUB-RAMAIS DE GÁS - FORNECIMENTO E INSTALAÇÃO. AF_12/2015</t>
  </si>
  <si>
    <t xml:space="preserve">92906</t>
  </si>
  <si>
    <t xml:space="preserve">UNIÃO, EM FERRO GALVANIZADO, CONEXÃO ROSQUEADA, DN 25 (1"), INSTALADO EM RAMAIS E SUB-RAMAIS DE GÁS - FORNECIMENTO E INSTALAÇÃO. AF_12/2015</t>
  </si>
  <si>
    <t xml:space="preserve">92907</t>
  </si>
  <si>
    <t xml:space="preserve">LUVA DE REDUÇÃO, EM FERRO GALVANIZADO, 2" X 1 1/2", CONEXÃO ROSQUEADA, INSTALADO EM PRUMADAS - FORNECIMENTO E INSTALAÇÃO. AF_12/2015</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</si>
  <si>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</si>
  <si>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</si>
  <si>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</si>
  <si>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</si>
  <si>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</si>
  <si>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</si>
  <si>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</si>
  <si>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</si>
  <si>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</si>
  <si>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</si>
  <si>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92913</t>
  </si>
  <si>
    <t xml:space="preserve">LUVA DE REDUÇÃO, EM FERRO GALVANIZADO, 3" X 2 1/2", CONEXÃO ROSQUEADA, INSTALADO EM PRUMADAS - FORNECIMENTO E INSTALAÇÃO. AF_12/2015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</si>
  <si>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</si>
  <si>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</si>
  <si>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</si>
  <si>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</si>
  <si>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</si>
  <si>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</si>
  <si>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92925</t>
  </si>
  <si>
    <t xml:space="preserve">LUVA DE REDUÇÃO, EM FERRO GALVANIZADO, 1 1/4" X 1", CONEXÃO ROSQUEADA, INSTALADO EM REDE DE ALIMENTAÇÃO PARA HIDRANTE - FORNECIMENTO E INSTALAÇÃO. AF_12/2015</t>
  </si>
  <si>
    <t xml:space="preserve">92926</t>
  </si>
  <si>
    <t xml:space="preserve">LUVA DE REDUÇÃO, EM FERRO GALVANIZADO, 1 1/4" X 1/2", CONEXÃO ROSQUEADA, INSTALADO EM REDE DE ALIMENTAÇÃO PARA HIDRANTE - FORNECIMENTO E INSTALAÇÃO. AF_12/2015</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</si>
  <si>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</si>
  <si>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</si>
  <si>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</si>
  <si>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</si>
  <si>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</si>
  <si>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</si>
  <si>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</si>
  <si>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</si>
  <si>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</si>
  <si>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</si>
  <si>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</si>
  <si>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</si>
  <si>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</si>
  <si>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</si>
  <si>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</si>
  <si>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</si>
  <si>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</si>
  <si>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</si>
  <si>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</si>
  <si>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</si>
  <si>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</si>
  <si>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</si>
  <si>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</si>
  <si>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</si>
  <si>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</si>
  <si>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</si>
  <si>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92940</t>
  </si>
  <si>
    <t xml:space="preserve">LUVA DE REDUÇÃO, EM FERRO GALVANIZADO, 1 1/4" X 1", CONEXÃO ROSQUEADA, INSTALADO EM REDE DE ALIMENTAÇÃO PARA SPRINKLER - FORNECIMENTO E INSTALAÇÃO. AF_12/2015</t>
  </si>
  <si>
    <t xml:space="preserve">92941</t>
  </si>
  <si>
    <t xml:space="preserve">LUVA DE REDUÇÃO, EM FERRO GALVANIZADO, 1 1/4" X 1/2", CONEXÃO ROSQUEADA, INSTALADO EM REDE DE ALIMENTAÇÃO PARA SPRINKLER - FORNECIMENTO E INSTALAÇÃO. AF_12/2015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</si>
  <si>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</si>
  <si>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</si>
  <si>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</si>
  <si>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</si>
  <si>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</si>
  <si>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</si>
  <si>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</si>
  <si>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</si>
  <si>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</si>
  <si>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</si>
  <si>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</si>
  <si>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</si>
  <si>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</si>
  <si>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</si>
  <si>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</si>
  <si>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</si>
  <si>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</si>
  <si>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</si>
  <si>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</si>
  <si>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</si>
  <si>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</si>
  <si>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</si>
  <si>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</si>
  <si>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</si>
  <si>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</si>
  <si>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</si>
  <si>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</si>
  <si>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</si>
  <si>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</si>
  <si>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</si>
  <si>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93054</t>
  </si>
  <si>
    <t xml:space="preserve">CONECTOR EM BRONZE/LATÃO, DN 22 MM X 3/4", SEM ANEL DE SOLDA, BOLSA X ROSCA F, INSTALADO EM PRUMADA  FORNECIMENTO E INSTALAÇÃO. AF_01/2016</t>
  </si>
  <si>
    <t xml:space="preserve">93055</t>
  </si>
  <si>
    <t xml:space="preserve">CURVA DE TRANSPOSIÇÃO EM BRONZE/LATÃO, DN 22 MM, SEM ANEL DE SOLDA, BOLSA X BOLSA, INSTALADO EM PRUMADA  FORNECIMENTO E INSTALAÇÃO. AF_01/2016</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</si>
  <si>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</si>
  <si>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</si>
  <si>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</si>
  <si>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</si>
  <si>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</si>
  <si>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</si>
  <si>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93059</t>
  </si>
  <si>
    <t xml:space="preserve">CONECTOR EM BRONZE/LATÃO, DN 28 MM X 1/2", SEM ANEL DE SOLDA, BOLSA X ROSCA F, INSTALADO EM PRUMADA  FORNECIMENTO E INSTALAÇÃO. AF_01/2016</t>
  </si>
  <si>
    <t xml:space="preserve">93060</t>
  </si>
  <si>
    <t xml:space="preserve">CURVA DE TRANSPOSIÇÃO EM BRONZE/LATÃO, DN 28 MM, SEM ANEL DE SOLDA, BOLSA X BOLSA, INSTALADO EM PRUMADA  FORNECIMENTO E INSTALAÇÃO. AF_01/2016</t>
  </si>
  <si>
    <t xml:space="preserve">93061</t>
  </si>
  <si>
    <t xml:space="preserve">LUVA PASSANTE EM COBRE, DN 35 MM, SEM ANEL DE SOLDA, INSTALADO EM PRUMADA  FORNECIMENTO E INSTALAÇÃO. AF_01/2016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</si>
  <si>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</si>
  <si>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</si>
  <si>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</si>
  <si>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</si>
  <si>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93064</t>
  </si>
  <si>
    <t xml:space="preserve">LUVA PASSANTE EM COBRE, DN 42 MM, SEM ANEL DE SOLDA, INSTALADO EM PRUMADA  FORNECIMENTO E INSTALAÇÃO. AF_01/2016</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</si>
  <si>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</si>
  <si>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</si>
  <si>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</si>
  <si>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</si>
  <si>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93067</t>
  </si>
  <si>
    <t xml:space="preserve">LUVA PASSANTE EM COBRE, DN 54 MM, SEM ANEL DE SOLDA, INSTALADO EM PRUMADA  FORNECIMENTO E INSTALAÇÃO. AF_01/2016</t>
  </si>
  <si>
    <t xml:space="preserve">93068</t>
  </si>
  <si>
    <t xml:space="preserve">BUCHA DE REDUÇÃO EM COBRE, DN 54 MM X 42 MM, SEM ANEL DE SOLDA, PONTA X BOLSA, INSTALADO EM PRUMADA  FORNECIMENTO E INSTALAÇÃO. AF_01/2016</t>
  </si>
  <si>
    <t xml:space="preserve">93069</t>
  </si>
  <si>
    <t xml:space="preserve">JUNTA DE EXPANSÃO EM BRONZE/LATÃO, DN 54 MM, PONTA X PONTA, INSTALADO EM PRUMADA  FORNECIMENTO E INSTALAÇÃO. AF_01/2016</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</si>
  <si>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</si>
  <si>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</si>
  <si>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</si>
  <si>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</si>
  <si>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93072</t>
  </si>
  <si>
    <t xml:space="preserve">JUNTA DE EXPANSÃO EM BRONZE/LATÃO, DN 66 MM, PONTA X PONTA, INSTALADO EM PRUMADA  FORNECIMENTO E INSTALAÇÃO. AF_01/2016</t>
  </si>
  <si>
    <t xml:space="preserve">93073</t>
  </si>
  <si>
    <t xml:space="preserve">TE DUPLA CURVA EM BRONZE/LATÃO, DN 3/4" X 22 MM X 3/4", SEM ANEL DE SOLDA, ROSCA F X BOLSA X ROSCA F, INSTALADO EM PRUMADA  FORNECIMENTO E INSTALAÇÃO. AF_01/2016</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</si>
  <si>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</si>
  <si>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</si>
  <si>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</si>
  <si>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</si>
  <si>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</si>
  <si>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</si>
  <si>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</si>
  <si>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</si>
  <si>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</si>
  <si>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</si>
  <si>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93079</t>
  </si>
  <si>
    <t xml:space="preserve">CURVA EM COBRE, DN 28 MM, 45 GRAUS, SEM ANEL DE SOLDA, BOLSA X BOLSA, INSTALADO EM RAMAL DE DISTRIBUIÇÃO  FORNECIMENTO E INSTALAÇÃO. AF_01/2016</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</si>
  <si>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</si>
  <si>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</si>
  <si>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</si>
  <si>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</si>
  <si>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</si>
  <si>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</si>
  <si>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</si>
  <si>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</si>
  <si>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93084</t>
  </si>
  <si>
    <t xml:space="preserve">LUVA PASSANTE EM COBRE, DN 22 MM, SEM ANEL DE SOLDA, INSTALADO EM RAMAL DE DISTRIBUIÇÃO  FORNECIMENTO E INSTALAÇÃO. AF_01/2016</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</si>
  <si>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</si>
  <si>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</si>
  <si>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</si>
  <si>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</si>
  <si>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</si>
  <si>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</si>
  <si>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</si>
  <si>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</si>
  <si>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</si>
  <si>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</si>
  <si>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</si>
  <si>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</si>
  <si>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</si>
  <si>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</si>
  <si>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93092</t>
  </si>
  <si>
    <t xml:space="preserve">JUNTA DE EXPANSÃO EM COBRE, DN 28 MM, PONTA X PONTA, INSTALADO EM RAMAL DE DISTRIBUIÇÃO  FORNECIMENTO E INSTALAÇÃO. AF_01/2016</t>
  </si>
  <si>
    <t xml:space="preserve">93093</t>
  </si>
  <si>
    <t xml:space="preserve">CONECTOR EM BRONZE/LATÃO, DN 28 MM X 1/2", SEM ANEL DE SOLDA, BOLSA X ROSCA F, INSTALADO EM RAMAL DE DISTRIBUIÇÃO  FORNECIMENTO E INSTALAÇÃO. AF_01/2016</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</si>
  <si>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</si>
  <si>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</si>
  <si>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</si>
  <si>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</si>
  <si>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</si>
  <si>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</si>
  <si>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</si>
  <si>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</si>
  <si>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</si>
  <si>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</si>
  <si>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</si>
  <si>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</si>
  <si>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</si>
  <si>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</si>
  <si>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</si>
  <si>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</si>
  <si>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</si>
  <si>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</si>
  <si>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</si>
  <si>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</si>
  <si>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</si>
  <si>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</si>
  <si>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</si>
  <si>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</si>
  <si>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</si>
  <si>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</si>
  <si>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</si>
  <si>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</si>
  <si>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</si>
  <si>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</si>
  <si>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</si>
  <si>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</si>
  <si>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</si>
  <si>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</si>
  <si>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</si>
  <si>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</si>
  <si>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93112</t>
  </si>
  <si>
    <t xml:space="preserve">CURVA DE TRANSPOSIÇÃO EM BRONZE/LATÃO, DN 22 MM, SEM ANEL DE SOLDA, BOLSA X BOLSA, INSTALADO EM RAMAL E SUB-RAMAL  FORNECIMENTO E INSTALAÇÃO. AF_01/2016</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</si>
  <si>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</si>
  <si>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</si>
  <si>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</si>
  <si>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</si>
  <si>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</si>
  <si>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</si>
  <si>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93116</t>
  </si>
  <si>
    <t xml:space="preserve">JUNTA DE EXPANSÃO EM COBRE, DN 28 MM, PONTA X PONTA, INSTALADO EM RAMAL E SUB-RAMAL  FORNECIMENTO E INSTALAÇÃO. AF_01/2016</t>
  </si>
  <si>
    <t xml:space="preserve">93117</t>
  </si>
  <si>
    <t xml:space="preserve">TE DUPLA CURVA EM BRONZE/LATÃO, DN 1/2" X 15 MM X 1/2", SEM ANEL DE SOLDA, ROSCA F X BOLSA X ROSCA F, INSTALADO EM RAMAL E SUB-RAMAL  FORNECIMENTO E INSTALAÇÃO. AF_01/2016</t>
  </si>
  <si>
    <t xml:space="preserve">93118</t>
  </si>
  <si>
    <t xml:space="preserve">TE DUPLA CURVA EM BRONZE/LATÃO, DN 3/4" X 22 MM X 3/4", SEM ANEL DE SOLDA, ROSCA F X BOLSA X ROSCA F, INSTALADO EM RAMAL E SUB-RAMAL  FORNECIMENTO E INSTALAÇÃO. AF_01/2016</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</si>
  <si>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</si>
  <si>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</si>
  <si>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</si>
  <si>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</si>
  <si>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93121</t>
  </si>
  <si>
    <t xml:space="preserve">COTOVELO EM BRONZE/LATÃO, DN 22 MM X 3/4", 90 GRAUS, SEM ANEL DE SOLDA, BOLSA X ROSCA F, INSTALADO EM PRUMADA  FORNECIMENTO E INSTALAÇÃO. AF_01/2016</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</si>
  <si>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</si>
  <si>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</si>
  <si>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</si>
  <si>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</si>
  <si>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93124</t>
  </si>
  <si>
    <t xml:space="preserve">CURVA EM COBRE, DN 42 MM, 45 GRAUS, SEM ANEL DE SOLDA, BOLSA X BOLSA, INSTALADO EM PRUMADA  FORNECIMENTO E INSTALAÇÃO. AF_01/2016</t>
  </si>
  <si>
    <t xml:space="preserve">93125</t>
  </si>
  <si>
    <t xml:space="preserve">CURVA EM COBRE, DN 54 MM, 45 GRAUS, SEM ANEL DE SOLDA, BOLSA X BOLSA, INSTALADO EM PRUMADA  FORNECIMENTO E INSTALAÇÃO. AF_01/2016</t>
  </si>
  <si>
    <t xml:space="preserve">93126</t>
  </si>
  <si>
    <t xml:space="preserve">CURVA EM COBRE, DN 66 MM, 45 GRAUS, SEM ANEL DE SOLDA, BOLSA X BOLSA, INSTALADO EM PRUMADA  FORNECIMENTO E INSTALAÇÃO. AF_01/2016</t>
  </si>
  <si>
    <t xml:space="preserve">93133</t>
  </si>
  <si>
    <t xml:space="preserve">BUCHA DE REDUÇÃO EM COBRE, DN 28 MM X 22 MM, SEM ANEL DE SOLDA, INSTALADO EM RAMAL E SUB-RAMAL  FORNECIMENTO E INSTALAÇÃO. AF_01/2016</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</si>
  <si>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</si>
  <si>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</si>
  <si>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</si>
  <si>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</si>
  <si>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94467</t>
  </si>
  <si>
    <t xml:space="preserve">LUVA, EM FERRO GALVANIZADO, CONEXÃO ROSQUEADA, DN 65 (2 1/2), INSTALADO EM RESERVAÇÃO DE ÁGUA DE EDIFICAÇÃO QUE POSSUA RESERVATÓRIO DE FIBRA/FIBROCIMENTO  FORNECIMENTO E INSTALAÇÃO. AF_06/2016</t>
  </si>
  <si>
    <t xml:space="preserve">94468</t>
  </si>
  <si>
    <t xml:space="preserve">NIPLE, EM FERRO GALVANIZADO, CONEXÃO ROSQUEADA, DN 65 (2 1/2), INSTALADO EM RESERVAÇÃO DE ÁGUA DE EDIFICAÇÃO QUE POSSUA RESERVATÓRIO DE FIBRA/FIBROCIMENTO  FORNECIMENTO E INSTALAÇÃO. AF_06/2016</t>
  </si>
  <si>
    <t xml:space="preserve">94469</t>
  </si>
  <si>
    <t xml:space="preserve">LUVA, EM FERRO GALVANIZADO, CONEXÃO ROSQUEADA, DN 80 (3), INSTALADO EM RESERVAÇÃO DE ÁGUA DE EDIFICAÇÃO QUE POSSUA RESERVATÓRIO DE FIBRA/FIBROCIMENTO  FORNECIMENTO E INSTALAÇÃO. AF_06/2016</t>
  </si>
  <si>
    <t xml:space="preserve">94470</t>
  </si>
  <si>
    <t xml:space="preserve">NIPLE, EM FERRO GALVANIZADO, CONEXÃO ROSQUEADA, DN 80 (3), INSTALADO EM RESERVAÇÃO DE ÁGUA DE EDIFICAÇÃO QUE POSSUA RESERVATÓRIO DE FIBRA/FIBROCIMENTO  FORNECIMENTO E INSTALAÇÃO. AF_06/2016</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</si>
  <si>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</si>
  <si>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</si>
  <si>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</si>
  <si>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</si>
  <si>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</si>
  <si>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</si>
  <si>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</si>
  <si>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</si>
  <si>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</si>
  <si>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</si>
  <si>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</si>
  <si>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</si>
  <si>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94477</t>
  </si>
  <si>
    <t xml:space="preserve">TÊ, EM FERRO GALVANIZADO, CONEXÃO ROSQUEADA, DN 50 (2), INSTALADO EM RESERVAÇÃO DE ÁGUA DE EDIFICAÇÃO QUE POSSUA RESERVATÓRIO DE FIBRA/FIBROCIMENTO  FORNECIMENTO E INSTALAÇÃO. AF_06/2016</t>
  </si>
  <si>
    <t xml:space="preserve">94478</t>
  </si>
  <si>
    <t xml:space="preserve">TÊ, EM FERRO GALVANIZADO, CONEXÃO ROSQUEADA, DN 65 (2 1/2), INSTALADO EM RESERVAÇÃO DE ÁGUA DE EDIFICAÇÃO QUE POSSUA RESERVATÓRIO DE FIBRA/FIBROCIMENTO  FORNECIMENTO E INSTALAÇÃO. AF_06/2016</t>
  </si>
  <si>
    <t xml:space="preserve">94479</t>
  </si>
  <si>
    <t xml:space="preserve">TÊ, EM FERRO GALVANIZADO, CONEXÃO ROSQUEADA, DN 80 (3), INSTALADO EM RESERVAÇÃO DE ÁGUA DE EDIFICAÇÃO QUE POSSUA RESERVATÓRIO DE FIBRA/FIBROCIMENTO  FORNECIMENTO E INSTALAÇÃO. AF_06/2016</t>
  </si>
  <si>
    <t xml:space="preserve">94606</t>
  </si>
  <si>
    <t xml:space="preserve">LUVA EM COBRE, DN 54 MM, SEM ANEL DE SOLDA, INSTALADO EM RESERVAÇÃO DE ÁGUA DE EDIFICAÇÃO QUE POSSUA RESERVATÓRIO DE FIBRA/FIBROCIMENTO  FORNECIMENTO E INSTALAÇÃO. AF_06/2016</t>
  </si>
  <si>
    <t xml:space="preserve">94608</t>
  </si>
  <si>
    <t xml:space="preserve">LUVA EM COBRE, DN 66 MM, SEM ANEL DE SOLDA, INSTALADO EM RESERVAÇÃO DE ÁGUA DE EDIFICAÇÃO QUE POSSUA RESERVATÓRIO DE FIBRA/FIBROCIMENTO  FORNECIMENTO E INSTALAÇÃO. AF_06/2016</t>
  </si>
  <si>
    <t xml:space="preserve">94610</t>
  </si>
  <si>
    <t xml:space="preserve">LUVA EM COBRE, DN 79 MM, SEM ANEL DE SOLDA, INSTALADO EM RESERVAÇÃO DE ÁGUA DE EDIFICAÇÃO QUE POSSUA RESERVATÓRIO DE FIBRA/FIBROCIMENTO  FORNECIMENTO E INSTALAÇÃO. AF_06/2016</t>
  </si>
  <si>
    <t xml:space="preserve">94612</t>
  </si>
  <si>
    <t xml:space="preserve">LUVA DE COBRE, DN 104 MM, SEM ANEL DE SOLDA, INSTALADO EM RESERVAÇÃO DE ÁGUA DE EDIFICAÇÃO QUE POSSUA RESERVATÓRIO DE FIBRA/FIBROCIMENTO  FORNECIMENTO E INSTALAÇÃO. AF_06/2016</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</si>
  <si>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</si>
  <si>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</si>
  <si>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</si>
  <si>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</si>
  <si>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94616</t>
  </si>
  <si>
    <t xml:space="preserve">COTOVELO EM COBRE, DN 66 MM, 90 GRAUS, SEM ANEL DE SOLDA, INSTALADO EM RESERVAÇÃO DE ÁGUA DE EDIFICAÇÃO QUE POSSUA RESERVATÓRIO DE FIBRA/FIBROCIMENTO  FORNECIMENTO E INSTALAÇÃO. AF_06/2016</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</si>
  <si>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</si>
  <si>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</si>
  <si>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94618</t>
  </si>
  <si>
    <t xml:space="preserve">COTOVELO EM COBRE, DN 79 MM, 90 GRAUS, SEM ANEL DE SOLDA, INSTALADO EM RESERVAÇÃO DE ÁGUA DE EDIFICAÇÃO QUE POSSUA RESERVATÓRIO DE FIBRA/FIBROCIMENTO  FORNECIMENTO E INSTALAÇÃO. AF_06/2016</t>
  </si>
  <si>
    <t xml:space="preserve">94620</t>
  </si>
  <si>
    <t xml:space="preserve">COTOVELO EM COBRE, DN 104 MM, 90 GRAUS, SEM ANEL DE SOLDA, INSTALADO EM RESERVAÇÃO DE ÁGUA DE EDIFICAÇÃO QUE POSSUA RESERVATÓRIO DE FIBRA/FIBROCIMENTO  FORNECIMENTO E INSTALAÇÃO. AF_06/2016</t>
  </si>
  <si>
    <t xml:space="preserve">94622</t>
  </si>
  <si>
    <t xml:space="preserve">TE EM COBRE, DN 54 MM, SEM ANEL DE SOLDA, INSTALADO EM RESERVAÇÃO DE ÁGUA DE EDIFICAÇÃO QUE POSSUA RESERVATÓRIO DE FIBRA/FIBROCIMENTO  FORNECIMENTO E INSTALAÇÃO. AF_06/2016</t>
  </si>
  <si>
    <t xml:space="preserve">94623</t>
  </si>
  <si>
    <t xml:space="preserve">TE EM COBRE, DN 66 MM, SEM ANEL DE SOLDA, INSTALADO EM RESERVAÇÃO DE ÁGUA DE EDIFICAÇÃO QUE POSSUA RESERVATÓRIO DE FIBRA/FIBROCIMENTO  FORNECIMENTO E INSTALAÇÃO. AF_06/2016</t>
  </si>
  <si>
    <t xml:space="preserve">94624</t>
  </si>
  <si>
    <t xml:space="preserve">TE EM COBRE, DN 79 MM, SEM ANEL DE SOLDA, INSTALADO EM RESERVAÇÃO DE ÁGUA DE EDIFICAÇÃO QUE POSSUA RESERVATÓRIO DE FIBRA/FIBROCIMENTO  FORNECIMENTO E INSTALAÇÃO. AF_06/2016</t>
  </si>
  <si>
    <t xml:space="preserve">94625</t>
  </si>
  <si>
    <t xml:space="preserve">TE EM COBRE, DN 104 MM, SEM ANEL DE SOLDA, INSTALADO EM RESERVAÇÃO DE ÁGUA DE EDIFICAÇÃO QUE POSSUA RESERVATÓRIO DE FIBRA/FIBROCIMENTO  FORNECIMENTO E INSTALAÇÃO. AF_06/2016</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</si>
  <si>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</si>
  <si>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</si>
  <si>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</si>
  <si>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</si>
  <si>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</si>
  <si>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</si>
  <si>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</si>
  <si>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</si>
  <si>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</si>
  <si>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</si>
  <si>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</si>
  <si>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</si>
  <si>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</si>
  <si>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</si>
  <si>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</si>
  <si>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</si>
  <si>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</si>
  <si>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</si>
  <si>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</si>
  <si>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</si>
  <si>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</si>
  <si>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</si>
  <si>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</si>
  <si>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</si>
  <si>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</si>
  <si>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</si>
  <si>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</si>
  <si>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</si>
  <si>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</si>
  <si>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</si>
  <si>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94671</t>
  </si>
  <si>
    <t xml:space="preserve">LUVA, PVC, SOLDÁVEL, DN 110 MM, INSTALADO EM RESERVAÇÃO DE ÁGUA DE EDIFICAÇÃO QUE POSSUA RESERVATÓRIO DE FIBRA/FIBROCIMENTO   FORNECIMENTO E INSTALAÇÃO. AF_06/2016</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</si>
  <si>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</si>
  <si>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</si>
  <si>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</si>
  <si>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</si>
  <si>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</si>
  <si>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</si>
  <si>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</si>
  <si>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</si>
  <si>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</si>
  <si>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</si>
  <si>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</si>
  <si>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</si>
  <si>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</si>
  <si>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</si>
  <si>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</si>
  <si>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</si>
  <si>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</si>
  <si>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</si>
  <si>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94681</t>
  </si>
  <si>
    <t xml:space="preserve">CURVA 90 GRAUS, PVC, SOLDÁVEL, DN 60 MM, INSTALADO EM RESERVAÇÃO DE ÁGUA DE EDIFICAÇÃO QUE POSSUA RESERVATÓRIO DE FIBRA/FIBROCIMENTO   FORNECIMENTO E INSTALAÇÃO. AF_06/2016</t>
  </si>
  <si>
    <t xml:space="preserve">94682</t>
  </si>
  <si>
    <t xml:space="preserve">JOELHO 90 GRAUS, PVC, SOLDÁVEL, DN 75 MM INSTALADO EM RESERVAÇÃO DE ÁGUA DE EDIFICAÇÃO QUE POSSUA RESERVATÓRIO DE FIBRA/FIBROCIMENTO   FORNECIMENTO E INSTALAÇÃO. AF_06/2016</t>
  </si>
  <si>
    <t xml:space="preserve">94683</t>
  </si>
  <si>
    <t xml:space="preserve">CURVA 90 GRAUS, PVC, SOLDÁVEL, DN 75 MM, INSTALADO EM RESERVAÇÃO DE ÁGUA DE EDIFICAÇÃO QUE POSSUA RESERVATÓRIO DE FIBRA/FIBROCIMENTO   FORNECIMENTO E INSTALAÇÃO. AF_06/2016</t>
  </si>
  <si>
    <t xml:space="preserve">94684</t>
  </si>
  <si>
    <t xml:space="preserve">JOELHO 90 GRAUS, PVC, SOLDÁVEL, DN 85 MM INSTALADO EM RESERVAÇÃO DE ÁGUA DE EDIFICAÇÃO QUE POSSUA RESERVATÓRIO DE FIBRA/FIBROCIMENTO   FORNECIMENTO E INSTALAÇÃO. AF_06/2016</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</si>
  <si>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</si>
  <si>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</si>
  <si>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</si>
  <si>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</si>
  <si>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94687</t>
  </si>
  <si>
    <t xml:space="preserve">CURVA 90 GRAUS, PVC, SOLDÁVEL, DN 110 MM, INSTALADO EM RESERVAÇÃO DE ÁGUA DE EDIFICAÇÃO QUE POSSUA RESERVATÓRIO DE FIBRA/FIBROCIMENTO   FORNECIMENTO E INSTALAÇÃO. AF_06/2016</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</si>
  <si>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</si>
  <si>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</si>
  <si>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</si>
  <si>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</si>
  <si>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</si>
  <si>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</si>
  <si>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</si>
  <si>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</si>
  <si>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</si>
  <si>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</si>
  <si>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</si>
  <si>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</si>
  <si>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</si>
  <si>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</si>
  <si>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</si>
  <si>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</si>
  <si>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94696</t>
  </si>
  <si>
    <t xml:space="preserve">TÊ, PVC, SOLDÁVEL, DN 60 MM INSTALADO EM RESERVAÇÃO DE ÁGUA DE EDIFICAÇÃO QUE POSSUA RESERVATÓRIO DE FIBRA/FIBROCIMENTO   FORNECIMENTO E INSTALAÇÃO. AF_06/2016</t>
  </si>
  <si>
    <t xml:space="preserve">94697</t>
  </si>
  <si>
    <t xml:space="preserve">TÊ, PVC, SOLDÁVEL, DN 75 MM INSTALADO EM RESERVAÇÃO DE ÁGUA DE EDIFICAÇÃO QUE POSSUA RESERVATÓRIO DE FIBRA/FIBROCIMENTO   FORNECIMENTO E INSTALAÇÃO. AF_06/2016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</si>
  <si>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</si>
  <si>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</si>
  <si>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</si>
  <si>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</si>
  <si>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94700</t>
  </si>
  <si>
    <t xml:space="preserve">TÊ DE REDUÇÃO, PVC, SOLDÁVEL, DN 85 MM X 60 MM, INSTALADO EM RESERVAÇÃO DE ÁGUA DE EDIFICAÇÃO QUE POSSUA RESERVATÓRIO DE FIBRA/FIBROCIMENTO   FORNECIMENTO E INSTALAÇÃO. AF_06/2016</t>
  </si>
  <si>
    <t xml:space="preserve">94701</t>
  </si>
  <si>
    <t xml:space="preserve">TÊ, PVC, SOLDÁVEL, DN 110 MM INSTALADO EM RESERVAÇÃO DE ÁGUA DE EDIFICAÇÃO QUE POSSUA RESERVATÓRIO DE FIBRA/FIBROCIMENTO   FORNECIMENTO E INSTALAÇÃO. AF_06/2016</t>
  </si>
  <si>
    <t xml:space="preserve">94702</t>
  </si>
  <si>
    <t xml:space="preserve">TÊ DE REDUÇÃO, PVC, SOLDÁVEL, DN 110 MM X 60 MM, INSTALADO EM RESERVAÇÃO DE ÁGUA DE EDIFICAÇÃO QUE POSSUA RESERVATÓRIO DE FIBRA/FIBROCIMENTO   FORNECIMENTO E INSTALAÇÃO. AF_06/2016</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</si>
  <si>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</si>
  <si>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</si>
  <si>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</si>
  <si>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</si>
  <si>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</si>
  <si>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</si>
  <si>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</si>
  <si>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</si>
  <si>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</si>
  <si>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</si>
  <si>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94708</t>
  </si>
  <si>
    <t xml:space="preserve">ADAPTADOR COM FLANGES LIVRES, PVC, SOLDÁVEL, DN  25 MM X 3/4 , INSTALADO EM RESERVAÇÃO DE ÁGUA DE EDIFICAÇÃO QUE POSSUA RESERVATÓRIO DE FIBRA/FIBROCIMENTO   FORNECIMENTO E INSTALAÇÃO. AF_06/2016</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</si>
  <si>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</si>
  <si>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</si>
  <si>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</si>
  <si>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</si>
  <si>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</si>
  <si>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</si>
  <si>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</si>
  <si>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</si>
  <si>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94713</t>
  </si>
  <si>
    <t xml:space="preserve">ADAPTADOR COM FLANGES LIVRES, PVC, SOLDÁVEL, DN 75 MM X 2 1/2 , INSTALADO EM RESERVAÇÃO DE ÁGUA DE EDIFICAÇÃO QUE POSSUA RESERVATÓRIO DE FIBRA/FIBROCIMENTO   FORNECIMENTO E INSTALAÇÃO. AF_06/2016</t>
  </si>
  <si>
    <t xml:space="preserve">94714</t>
  </si>
  <si>
    <t xml:space="preserve">ADAPTADOR COM FLANGES LIVRES, PVC, SOLDÁVEL, DN 85 MM X 3 , INSTALADO EM RESERVAÇÃO DE ÁGUA DE EDIFICAÇÃO QUE POSSUA RESERVATÓRIO DE FIBRA/FIBROCIMENTO   FORNECIMENTO E INSTALAÇÃO. AF_06/2016</t>
  </si>
  <si>
    <t xml:space="preserve">94715</t>
  </si>
  <si>
    <t xml:space="preserve">ADAPTADOR COM FLANGES LIVRES, PVC, SOLDÁVEL, DN 110 MM X 4 , INSTALADO EM RESERVAÇÃO DE ÁGUA DE EDIFICAÇÃO QUE POSSUA RESERVATÓRIO DE FIBRA/FIBROCIMENTO   FORNECIMENTO E INSTALAÇÃO. AF_06/2016</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</si>
  <si>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</si>
  <si>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</si>
  <si>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</si>
  <si>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</si>
  <si>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</si>
  <si>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</si>
  <si>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</si>
  <si>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</si>
  <si>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</si>
  <si>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</si>
  <si>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</si>
  <si>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</si>
  <si>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</si>
  <si>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</si>
  <si>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</si>
  <si>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</si>
  <si>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</si>
  <si>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</si>
  <si>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</si>
  <si>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</si>
  <si>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</si>
  <si>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</si>
  <si>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</si>
  <si>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</si>
  <si>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</si>
  <si>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</si>
  <si>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</si>
  <si>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</si>
  <si>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</si>
  <si>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</si>
  <si>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</si>
  <si>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</si>
  <si>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</si>
  <si>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</si>
  <si>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94750</t>
  </si>
  <si>
    <t xml:space="preserve">JOELHO 90 GRAUS, CPVC, SOLDÁVEL, DN 73 MM, INSTALADO EM RESERVAÇÃO DE ÁGUA DE EDIFICAÇÃO QUE POSSUA RESERVATÓRIO DE FIBRA/FIBROCIMENTO  FORNECIMENTO E INSTALAÇÃO. AF_06/2016</t>
  </si>
  <si>
    <t xml:space="preserve">94752</t>
  </si>
  <si>
    <t xml:space="preserve">JOELHO 90 GRAUS, CPVC, SOLDÁVEL, DN 89 MM, INSTALADO EM RESERVAÇÃO DE ÁGUA DE EDIFICAÇÃO QUE POSSUA RESERVATÓRIO DE FIBRA/FIBROCIMENTO  FORNECIMENTO E INSTALAÇÃO. AF_06/2016</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</si>
  <si>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</si>
  <si>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</si>
  <si>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</si>
  <si>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</si>
  <si>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</si>
  <si>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</si>
  <si>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</si>
  <si>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</si>
  <si>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94760</t>
  </si>
  <si>
    <t xml:space="preserve">TE, CPVC, SOLDÁVEL, DN 54 MM, INSTALADO EM RESERVAÇÃO DE ÁGUA DE EDIFICAÇÃO QUE POSSUA RESERVATÓRIO DE FIBRA/FIBROCIMENTO  FORNECIMENTO E INSTALAÇÃO. AF_06/2016</t>
  </si>
  <si>
    <t xml:space="preserve">94761</t>
  </si>
  <si>
    <t xml:space="preserve">TE, CPVC, SOLDÁVEL, DN 73 MM, INSTALADO EM RESERVAÇÃO DE ÁGUA DE EDIFICAÇÃO QUE POSSUA RESERVATÓRIO DE FIBRA/FIBROCIMENTO  FORNECIMENTO E INSTALAÇÃO. AF_06/2016</t>
  </si>
  <si>
    <t xml:space="preserve">94762</t>
  </si>
  <si>
    <t xml:space="preserve">TE, CPVC, SOLDÁVEL, DN 89 MM, INSTALADO EM RESERVAÇÃO DE ÁGUA DE EDIFICAÇÃO QUE POSSUA RESERVATÓRIO DE FIBRA/FIBROCIMENTO  FORNECIMENTO E INSTALAÇÃO. AF_06/2016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</si>
  <si>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</si>
  <si>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</si>
  <si>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</si>
  <si>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</si>
  <si>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</si>
  <si>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</si>
  <si>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</si>
  <si>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</si>
  <si>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</si>
  <si>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</si>
  <si>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</si>
  <si>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</si>
  <si>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</si>
  <si>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</si>
  <si>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</si>
  <si>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</si>
  <si>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</si>
  <si>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</si>
  <si>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</si>
  <si>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</si>
  <si>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95237</t>
  </si>
  <si>
    <t xml:space="preserve">LUVA COM BUCHA DE LATÃO, PVC, SOLDÁVEL, DN 32MM X 1 , INSTALADO EM RAMAL DE DISTRIBUIÇÃO DE ÁGUA   FORNECIMENTO E INSTALAÇÃO. AF_12/2014</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</si>
  <si>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</si>
  <si>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</si>
  <si>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</si>
  <si>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</si>
  <si>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</si>
  <si>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</si>
  <si>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95696</t>
  </si>
  <si>
    <t xml:space="preserve">SPRINKLER TIPO PENDENTE, 68 °C, UNIÃO POR ROSCA DN 15 (1/2") - FORNECIMENTO E INSTALAÇÃO. AF_12/2015</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</si>
  <si>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</si>
  <si>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</si>
  <si>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</si>
  <si>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</si>
  <si>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</si>
  <si>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</si>
  <si>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</si>
  <si>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</si>
  <si>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</si>
  <si>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</si>
  <si>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</si>
  <si>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</si>
  <si>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</si>
  <si>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</si>
  <si>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</si>
  <si>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</si>
  <si>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</si>
  <si>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</si>
  <si>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</si>
  <si>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</si>
  <si>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</si>
  <si>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</si>
  <si>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</si>
  <si>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</si>
  <si>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</si>
  <si>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</si>
  <si>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96656</t>
  </si>
  <si>
    <t xml:space="preserve">LUVA, PPR, DN 25 MM, CLASSE PN 25, INSTALADO EM RAMAL DE DISTRIBUIÇÃO DE ÁGUA  FORNECIMENTO E INSTALAÇÃO . AF_06/2015</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</si>
  <si>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</si>
  <si>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</si>
  <si>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</si>
  <si>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</si>
  <si>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</si>
  <si>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</si>
  <si>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</si>
  <si>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</si>
  <si>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96661</t>
  </si>
  <si>
    <t xml:space="preserve">CONECTOR FÊMEA, PPR, 32 X 3/4'', CLASSE PN 25, INSTALADO EM RAMAL DE DISTRIBUIÇÃO DE ÁGUA   FORNECIMENTO E INSTALAÇÃO . AF_06/2015</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</si>
  <si>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</si>
  <si>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</si>
  <si>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</si>
  <si>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</si>
  <si>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</si>
  <si>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</si>
  <si>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</si>
  <si>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</si>
  <si>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</si>
  <si>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</si>
  <si>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</si>
  <si>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</si>
  <si>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</si>
  <si>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</si>
  <si>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</si>
  <si>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</si>
  <si>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</si>
  <si>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</si>
  <si>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</si>
  <si>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</si>
  <si>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</si>
  <si>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</si>
  <si>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</si>
  <si>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</si>
  <si>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</si>
  <si>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</si>
  <si>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</si>
  <si>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</si>
  <si>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</si>
  <si>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</si>
  <si>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</si>
  <si>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</si>
  <si>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</si>
  <si>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</si>
  <si>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</si>
  <si>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</si>
  <si>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96696</t>
  </si>
  <si>
    <t xml:space="preserve">JOELHO 90 GRAUS, PPR, DN 90 MM, CLASSE PN 25, INSTALADO EM PRUMADA DE ÁGUA  FORNECIMENTO E INSTALAÇÃO . AF_06/2015</t>
  </si>
  <si>
    <t xml:space="preserve">96697</t>
  </si>
  <si>
    <t xml:space="preserve">JOELHO 90 GRAUS, PPR, DN 110 MM, CLASSE PN 25, INSTALADO EM PRUMADA DE ÁGUA  FORNECIMENTO E INSTALAÇÃO . AF_06/2015</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</si>
  <si>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</si>
  <si>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</si>
  <si>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</si>
  <si>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</si>
  <si>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</si>
  <si>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</si>
  <si>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</si>
  <si>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</si>
  <si>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</si>
  <si>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</si>
  <si>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</si>
  <si>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</si>
  <si>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</si>
  <si>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</si>
  <si>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</si>
  <si>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</si>
  <si>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</si>
  <si>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</si>
  <si>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96707</t>
  </si>
  <si>
    <t xml:space="preserve">LUVA, PPR, DN 75 MM, CLASSE PN 25, INSTALADO EM PRUMADA DE ÁGUA  FORNECIMENTO E INSTALAÇÃO. AF_06/2015</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</si>
  <si>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</si>
  <si>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</si>
  <si>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</si>
  <si>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</si>
  <si>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</si>
  <si>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</si>
  <si>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</si>
  <si>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</si>
  <si>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</si>
  <si>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</si>
  <si>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</si>
  <si>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</si>
  <si>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</si>
  <si>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</si>
  <si>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</si>
  <si>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</si>
  <si>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</si>
  <si>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</si>
  <si>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96717</t>
  </si>
  <si>
    <t xml:space="preserve">TÊ NORMAL, PPR, DN 110 MM, CLASSE PN 25, INSTALADO EM PRUMADA DE ÁGUA  FORNECIMENTO E INSTALAÇÃO . AF_06/2015</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</si>
  <si>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</si>
  <si>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</si>
  <si>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</si>
  <si>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</si>
  <si>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</si>
  <si>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</si>
  <si>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</si>
  <si>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</si>
  <si>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</si>
  <si>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</si>
  <si>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</si>
  <si>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</si>
  <si>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</si>
  <si>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</si>
  <si>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</si>
  <si>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</si>
  <si>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</si>
  <si>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</si>
  <si>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96745</t>
  </si>
  <si>
    <t xml:space="preserve">LUVA, PPR, DN 90 MM, CLASSE PN 25, INSTALADO EM RESERVAÇÃO DE ÁGUA DE EDIFICAÇÃO QUE POSSUA RESERVATÓRIO DE FIBRA/FIBROCIMENTO  FORNECIMENTO E INSTALAÇÃO. AF_06/2016</t>
  </si>
  <si>
    <t xml:space="preserve">96746</t>
  </si>
  <si>
    <t xml:space="preserve">LUVA, PPR, DN 110 MM, CLASSE PN 25, INSTALADO EM RESERVAÇÃO DE ÁGUA DE EDIFICAÇÃO QUE POSSUA RESERVATÓRIO DE FIBRA/FIBROCIMENTO  FORNECIMENTO E INSTALAÇÃO. AF_06/2016</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</si>
  <si>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</si>
  <si>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</si>
  <si>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</si>
  <si>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</si>
  <si>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</si>
  <si>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</si>
  <si>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</si>
  <si>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</si>
  <si>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</si>
  <si>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</si>
  <si>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</si>
  <si>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</si>
  <si>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</si>
  <si>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</si>
  <si>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96754</t>
  </si>
  <si>
    <t xml:space="preserve">JOELHO 90 GRAUS, PPR, DN 90 MM, CLASSE PN 25,  INSTALADO EM RESERVAÇÃO DE ÁGUA DE EDIFICAÇÃO QUE POSSUA RESERVATÓRIO DE FIBRA/FIBROCIMENTO  FORNECIMENTO E INSTALAÇÃO. AF_06/2016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</si>
  <si>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</si>
  <si>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</si>
  <si>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</si>
  <si>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</si>
  <si>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</si>
  <si>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</si>
  <si>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</si>
  <si>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</si>
  <si>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</si>
  <si>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</si>
  <si>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</si>
  <si>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</si>
  <si>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</si>
  <si>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</si>
  <si>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</si>
  <si>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</si>
  <si>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</si>
  <si>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</si>
  <si>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</si>
  <si>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</si>
  <si>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</si>
  <si>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</si>
  <si>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96803</t>
  </si>
  <si>
    <t xml:space="preserve">KIT CHASSI PEX, PRÉ-FABRICADO, PARA COZINHA COM CUBA SIMPLES E CONEXÕES POR CRIMPAGEM  FORNECIMENTO E INSTALAÇÃO. AF_06/2015</t>
  </si>
  <si>
    <t xml:space="preserve">96804</t>
  </si>
  <si>
    <t xml:space="preserve">KIT CHASSI PEX, PRÉ-FABRICADO, PARA ÁREA DE SERVIÇO COM TANQUE E MÁQUINA DE LAVAR ROUPA, E CONEXÕES POR CRIMPAGEM  FORNECIMENTO E INSTALAÇÃO. AF_06/2015</t>
  </si>
  <si>
    <t xml:space="preserve">96805</t>
  </si>
  <si>
    <t xml:space="preserve">KIT CHASSI PEX, PRÉ-FABRICADO, PARA CHUVEIRO COM REGISTROS DE PRESSÃO E CONEXÕES POR ANEL DESLIZANTE  FORNECIMENTO E INSTALAÇÃO. AF_06/2015</t>
  </si>
  <si>
    <t xml:space="preserve">96806</t>
  </si>
  <si>
    <t xml:space="preserve">KIT CHASSI PEX, PRÉ-FABRICADO, PARA COZINHA COM CUBA SIMPLES E CONEXÕES POR ANEL DESLIZANTE  FORNECIMENTO E INSTALAÇÃO. AF_06/2015</t>
  </si>
  <si>
    <t xml:space="preserve">96807</t>
  </si>
  <si>
    <t xml:space="preserve">KIT CHASSI PEX, PRÉ-FABRICADO, PARA ÁREA DE SERVIÇO COM TANQUE E MÁQUINA DE LAVAR ROUPA, E CONEXÕES POR ANEL DESLIZANTE  FORNECIMENTO E INSTALAÇÃO. AF_06/2015</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</si>
  <si>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</si>
  <si>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</si>
  <si>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</si>
  <si>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</si>
  <si>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</si>
  <si>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</si>
  <si>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</si>
  <si>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</si>
  <si>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</si>
  <si>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</si>
  <si>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</si>
  <si>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</si>
  <si>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</si>
  <si>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</si>
  <si>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</si>
  <si>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</si>
  <si>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</si>
  <si>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</si>
  <si>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</si>
  <si>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</si>
  <si>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</si>
  <si>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</si>
  <si>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</si>
  <si>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</si>
  <si>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</si>
  <si>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</si>
  <si>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</si>
  <si>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</si>
  <si>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</si>
  <si>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</si>
  <si>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</si>
  <si>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</si>
  <si>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</si>
  <si>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</si>
  <si>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</si>
  <si>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</si>
  <si>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</si>
  <si>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</si>
  <si>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</si>
  <si>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</si>
  <si>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</si>
  <si>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</si>
  <si>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</si>
  <si>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</si>
  <si>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</si>
  <si>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</si>
  <si>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96831</t>
  </si>
  <si>
    <t xml:space="preserve">CONEXÃO FIXA, ROSCA FÊMEA, PARA INSTALAÇÕES EM PEX, DN 25MM X 1/2", CONEXÃO POR CRIMPAGEM  FORNECIMENTO E INSTALAÇÃO. AF_06/2015</t>
  </si>
  <si>
    <t xml:space="preserve">96832</t>
  </si>
  <si>
    <t xml:space="preserve">CONEXÃO FIXA, ROSCA FÊMEA, PARA INSTALAÇÕES EM PEX, DN 25MM X 3/4", CONEXÃO POR CRIMPAGEM  FORNECIMENTO E INSTALAÇÃO. AF_06/2015</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</si>
  <si>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</si>
  <si>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</si>
  <si>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</si>
  <si>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</si>
  <si>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</si>
  <si>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</si>
  <si>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96836</t>
  </si>
  <si>
    <t xml:space="preserve">LUVA DE REDUÇÃO PARA INSTALAÇÕES EM PEX, DN 32 X 25 MM, CONEXÃO POR CRIMPAGEM  FORNECIMENTO E INSTALAÇÃO. AF_06/2015</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</si>
  <si>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</si>
  <si>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</si>
  <si>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</si>
  <si>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</si>
  <si>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96839</t>
  </si>
  <si>
    <t xml:space="preserve">JOELHO, ROSCA FÊMEA, COM BASE FIXA, METÁLICO, PARA INSTALAÇÕES EM PEX, DN 16MM X 1/2", CONEXÃO POR ANEL DESLIZANTE  FORNECIMENTO E INSTALAÇÃO. AF_06/2015</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</si>
  <si>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</si>
  <si>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</si>
  <si>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</si>
  <si>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</si>
  <si>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</si>
  <si>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</si>
  <si>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</si>
  <si>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</si>
  <si>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</si>
  <si>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</si>
  <si>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</si>
  <si>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</si>
  <si>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</si>
  <si>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</si>
  <si>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</si>
  <si>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</si>
  <si>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</si>
  <si>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</si>
  <si>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</si>
  <si>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</si>
  <si>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</si>
  <si>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</si>
  <si>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</si>
  <si>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</si>
  <si>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</si>
  <si>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</si>
  <si>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96853</t>
  </si>
  <si>
    <t xml:space="preserve">JOELHO 90 GRAUS, ROSCA FÊMEA TERMINAL, PARA INSTALAÇÕES EM PEX, DN 20MM X 1/2", CONEXÃO POR CRIMPAGEM  FORNECIMENTO E INSTALAÇÃO. AF_06/2015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</si>
  <si>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</si>
  <si>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</si>
  <si>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</si>
  <si>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</si>
  <si>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</si>
  <si>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</si>
  <si>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</si>
  <si>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</si>
  <si>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</si>
  <si>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</si>
  <si>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</si>
  <si>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</si>
  <si>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96860</t>
  </si>
  <si>
    <t xml:space="preserve">TÊ, METÁLICO, PARA INSTALAÇÕES EM PEX, DN 16 MM, CONEXÃO POR ANEL DESLIZANTE  FORNECIMENTO E INSTALAÇÃO. AF_06/2015</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</si>
  <si>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</si>
  <si>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</si>
  <si>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</si>
  <si>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</si>
  <si>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</si>
  <si>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</si>
  <si>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</si>
  <si>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</si>
  <si>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</si>
  <si>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</si>
  <si>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</si>
  <si>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</si>
  <si>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96867</t>
  </si>
  <si>
    <t xml:space="preserve">TÊ, ROSCA MACHO, METÁLICO, PARA INSTALAÇÕES EM PEX, DN 32 MM X 1", CONEXÃO POR ANEL DESLIZANTE  FORNECIMENTO E INSTALAÇÃO. AF_06/2015</t>
  </si>
  <si>
    <t xml:space="preserve">96868</t>
  </si>
  <si>
    <t xml:space="preserve">TÊ, PARA INSTALAÇÕES EM PEX, DN 16 MM, CONEXÃO POR CRIMPAGEM  FORNECIMENTO E INSTALAÇÃO. AF_06/2015</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</si>
  <si>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</si>
  <si>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</si>
  <si>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</si>
  <si>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</si>
  <si>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</si>
  <si>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</si>
  <si>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96872</t>
  </si>
  <si>
    <t xml:space="preserve">DISTRIBUIDOR 2 SAÍDAS, METÁLICO, PARA INSTALAÇÕES EM PEX, ENTRADA DE 3/4" X 2 SAÍDAS DE 1/2", CONEXÃO POR ANEL DESLIZANTE  FORNECIMENTO E INSTALAÇÃO. AF_06/2015</t>
  </si>
  <si>
    <t xml:space="preserve">96873</t>
  </si>
  <si>
    <t xml:space="preserve">DISTRIBUIDOR 2 SAÍDAS, METÁLICO, PARA INSTALAÇÕES EM PEX, ENTRADA DE 1" X 2 SAÍDAS DE 1/2", CONEXÃO POR ANEL DESLIZANTE  FORNECIMENTO E INSTALAÇÃO. AF_06/2015</t>
  </si>
  <si>
    <t xml:space="preserve">96874</t>
  </si>
  <si>
    <t xml:space="preserve">DISTRIBUIDOR 3 SAÍDAS, METÁLICO, PARA INSTALAÇÕES EM PEX, ENTRADA DE 3/4" X 3 SAÍDAS DE 1/2", CONEXÃO POR ANEL DESLIZANTE  FORNECIMENTO E INSTALAÇÃO . AF_06/2015</t>
  </si>
  <si>
    <t xml:space="preserve">96875</t>
  </si>
  <si>
    <t xml:space="preserve">DISTRIBUIDOR 3 SAÍDAS, METÁLICO, PARA INSTALAÇÕES EM PEX, ENTRADA DE 1 X 3 SAÍDAS DE 1/2, CONEXÃO POR ANEL DESLIZANTE   FORNECIMENTO E INSTALAÇÃO. AF_06/2015</t>
  </si>
  <si>
    <t xml:space="preserve">96876</t>
  </si>
  <si>
    <t xml:space="preserve">DISTRIBUIDOR 2 SAÍDAS, PARA INSTALAÇÕES EM PEX, ENTRADA DE 32 MM X 2 SAÍDAS DE 16 MM, CONEXÃO POR CRIMPAGEM FORNECIMENTO E INSTALAÇÃO. AF_06/2015</t>
  </si>
  <si>
    <t xml:space="preserve">96877</t>
  </si>
  <si>
    <t xml:space="preserve">DISTRIBUIDOR 2 SAÍDAS, PARA INSTALAÇÕES EM PEX, ENTRADA DE 32 MM X 2 SAÍDAS DE 20 MM, CONEXÃO POR CRIMPAGEM  FORNECIMENTO E INSTALAÇÃO. AF_06/2015</t>
  </si>
  <si>
    <t xml:space="preserve">96878</t>
  </si>
  <si>
    <t xml:space="preserve">DISTRIBUIDOR 2 SAÍDAS, PARA INSTALAÇÕES EM PEX, ENTRADA DE 32 MM X 2 SAÍDAS DE 25 MM, CONEXÃO POR CRIMPAGEM  FORNECIMENTO E INSTALAÇÃO. AF_06/2015</t>
  </si>
  <si>
    <t xml:space="preserve">96879</t>
  </si>
  <si>
    <t xml:space="preserve">DISTRIBUIDOR 3 SAÍDAS, PARA INSTALAÇÕES EM PEX, ENTRADA DE 32 MM X 3 SAÍDAS DE 16 MM, CONEXÃO POR CRIMPAGEM  FORNECIMENTO E INSTALAÇÃO. AF_06/2015</t>
  </si>
  <si>
    <t xml:space="preserve">96880</t>
  </si>
  <si>
    <t xml:space="preserve">DISTRIBUIDOR 3 SAÍDAS, PARA INSTALAÇÕES EM PEX, ENTRADA DE 32 MM X 3 SAÍDAS DE 20 MM, CONEXÃO POR CRIMPAGEM  FORNECIMENTO E INSTALAÇÃO. AF_06/2015</t>
  </si>
  <si>
    <t xml:space="preserve">96881</t>
  </si>
  <si>
    <t xml:space="preserve">DISTRIBUIDOR 3 SAÍDAS, PARA INSTALAÇÕES EM PEX, ENTRADA DE 32 MM X 3 SAÍDAS DE 25 MM, CONEXÃO POR CRIMPAGEM  FORNECIMENTO E INSTALAÇÃO. AF_06/2015</t>
  </si>
  <si>
    <t xml:space="preserve">97425</t>
  </si>
  <si>
    <t xml:space="preserve">FLANGE EM AÇO, DN 15 MM X 1/2'', INSTALADO EM RESERVAÇÃO DE ÁGUA DE EDIFICAÇÃO QUE POSSUA RESERVATÓRIO DE FIBRA/FIBROCIMENTO - FORNECIMENTO E INSTALAÇÃO. AF_06/2016</t>
  </si>
  <si>
    <t xml:space="preserve">97426</t>
  </si>
  <si>
    <t xml:space="preserve">FLANGE EM AÇO, DN 20 MM X 3/4'', INSTALADO EM RESERVAÇÃO DE ÁGUA DE EDIFICAÇÃO QUE POSSUA RESERVATÓRIO DE FIBRA/FIBROCIMENTO - FORNECIMENTO E INSTALAÇÃO. AF_06/2016</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</si>
  <si>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</si>
  <si>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</si>
  <si>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</si>
  <si>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</si>
  <si>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97429</t>
  </si>
  <si>
    <t xml:space="preserve">FLANGE EM AÇO, DN 40 MM X 1 1/2'', INSTALADO EM RESERVAÇÃO DE ÁGUA DE EDIFICAÇÃO QUE POSSUA RESERVATÓRIO DE FIBRA/FIBROCIMENTO - FORNECIMENTO E INSTALAÇÃO. AF_06/2016</t>
  </si>
  <si>
    <t xml:space="preserve">97430</t>
  </si>
  <si>
    <t xml:space="preserve">ACOPLAMENTO RÍGIDO EM AÇO, CONEXÃO RANHURADA, DN 50 (2"), INSTALADO EM PRUMADAS - FORNECIMENTO E INSTALAÇÃO. AF_12/2015</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</si>
  <si>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</si>
  <si>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</si>
  <si>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</si>
  <si>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</si>
  <si>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97433</t>
  </si>
  <si>
    <t xml:space="preserve">CURVA 45 GRAUS, EM AÇO, CONEXÃO RANHURADA, DN 50 (2), INSTALADO EM PRUMADAS - FORNECIMENTO E INSTALAÇÃO. AF_12/2015</t>
  </si>
  <si>
    <t xml:space="preserve">97434</t>
  </si>
  <si>
    <t xml:space="preserve">CURVA 90 GRAUS, EM AÇO, CONEXÃO RANHURADA, DN 50 (2"), INSTALADO EM PRUMADAS - FORNECIMENTO E INSTALAÇÃO. AF_12/2015</t>
  </si>
  <si>
    <t xml:space="preserve">97435</t>
  </si>
  <si>
    <t xml:space="preserve">CURVA 45 GRAUS, EM AÇO, CONEXÃO RANHURADA, DN 65 (2 1/2"), INSTALADO EM PRUMADAS - FORNECIMENTO E INSTALAÇÃO. AF_12/2015</t>
  </si>
  <si>
    <t xml:space="preserve">97436</t>
  </si>
  <si>
    <t xml:space="preserve">CURVA 90 GRAUS, EM AÇO, CONEXÃO RANHURADA, DN 65 (2 1/2), INSTALADO EM PRUMADAS - FORNECIMENTO E INSTALAÇÃO. AF_12/2015</t>
  </si>
  <si>
    <t xml:space="preserve">97437</t>
  </si>
  <si>
    <t xml:space="preserve">CURVA 45 GRAUS, EM AÇO, CONEXÃO RANHURADA, DN 80 (3"), INSTALADO EM PRUMADAS - FORNECIMENTO E INSTALAÇÃO. AF_12/2015</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</si>
  <si>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</si>
  <si>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</si>
  <si>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</si>
  <si>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</si>
  <si>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97440</t>
  </si>
  <si>
    <t xml:space="preserve">TÊ, EM AÇO, CONEXÃO RANHURADA, DN 65 (2 1/2"), INSTALADO EM PRUMADAS - FORNECIMENTO E INSTALAÇÃO. AF_12/2015</t>
  </si>
  <si>
    <t xml:space="preserve">97442</t>
  </si>
  <si>
    <t xml:space="preserve">TÊ, EM AÇO, CONEXÃO RANHURADA, DN 80 (3"), INSTALADO EM PRUMADAS - FORNECIMENTO E INSTALAÇÃO. AF_12/2015</t>
  </si>
  <si>
    <t xml:space="preserve">97443</t>
  </si>
  <si>
    <t xml:space="preserve">LUVA, EM AÇO, CONEXÃO SOLDADA, DN 50 (2"), INSTALADO EM PRUMADAS - FORNECIMENTO E INSTALAÇÃO. AF_12/2015</t>
  </si>
  <si>
    <t xml:space="preserve">97444</t>
  </si>
  <si>
    <t xml:space="preserve">LUVA COM REDUÇÃO, EM AÇO, CONEXÃO SOLDADA, DN 50 X 40 MM (2 X 1 1/2), INSTALADO EM PRUMADAS - FORNECIMENTO E INSTALAÇÃO. AF_12/2015</t>
  </si>
  <si>
    <t xml:space="preserve">97446</t>
  </si>
  <si>
    <t xml:space="preserve">LUVA, EM AÇO, CONEXÃO SOLDADA, DN 65 (2 1/2"), INSTALADO EM PRUMADAS - FORNECIMENTO E INSTALAÇÃO. AF_12/2015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</si>
  <si>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</si>
  <si>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</si>
  <si>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</si>
  <si>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</si>
  <si>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97450</t>
  </si>
  <si>
    <t xml:space="preserve">LUVA COM REDUÇÃO, EM AÇO, CONEXÃO SOLDADA, DN 80 X 65 MM (3" X 2 1/2"), INSTALADO EM PRUMADAS - FORNECIMENTO E INSTALAÇÃO. AF_12/2015</t>
  </si>
  <si>
    <t xml:space="preserve">97452</t>
  </si>
  <si>
    <t xml:space="preserve">CURVA 45 GRAUS, EM AÇO, CONEXÃO SOLDADA, DN 50 (2), INSTALADO EM PRUMADAS - FORNECIMENTO E INSTALAÇÃO. AF_12/2015</t>
  </si>
  <si>
    <t xml:space="preserve">97453</t>
  </si>
  <si>
    <t xml:space="preserve">CURVA 90 GRAUS, EM AÇO, CONEXÃO SOLDADA, DN 50 (2), INSTALADO EM PRUMADAS - FORNECIMENTO E INSTALAÇÃO. AF_12/2015</t>
  </si>
  <si>
    <t xml:space="preserve">97454</t>
  </si>
  <si>
    <t xml:space="preserve">CURVA 45 GRAUS, EM AÇO, CONEXÃO SOLDADA, DN 65 (2 1/2), INSTALADO EM PRUMADAS - FORNECIMENTO E INSTALAÇÃO. AF_12/2015</t>
  </si>
  <si>
    <t xml:space="preserve">97455</t>
  </si>
  <si>
    <t xml:space="preserve">CURVA 90 GRAUS, EM AÇO, CONEXÃO SOLDADA, DN 65 (2 1/2), INSTALADO EM PRUMADAS - FORNECIMENTO E INSTALAÇÃO. AF_12/2015</t>
  </si>
  <si>
    <t xml:space="preserve">97456</t>
  </si>
  <si>
    <t xml:space="preserve">CURVA 45 GRAUS, EM AÇO, CONEXÃO SOLDADA, DN 80 (3), INSTALADO EM PRUMADAS - FORNECIMENTO E INSTALAÇÃO. AF_12/2015</t>
  </si>
  <si>
    <t xml:space="preserve">97457</t>
  </si>
  <si>
    <t xml:space="preserve">CURVA 90 GRAUS, EM AÇO, CONEXÃO SOLDADA, DN 80 (3), INSTALADO EM PRUMADAS - FORNECIMENTO E INSTALAÇÃO. AF_12/2015</t>
  </si>
  <si>
    <t xml:space="preserve">97458</t>
  </si>
  <si>
    <t xml:space="preserve">TÊ, EM AÇO, CONEXÃO SOLDADA, DN 50 (2"), INSTALADO EM PRUMADAS - FORNECIMENTO E INSTALAÇÃO. AF_12/2015</t>
  </si>
  <si>
    <t xml:space="preserve">97459</t>
  </si>
  <si>
    <t xml:space="preserve">TÊ, EM AÇO, CONEXÃO SOLDADA, DN 65 (2 1/2"), INSTALADO EM PRUMADAS - FORNECIMENTO E INSTALAÇÃO. AF_12/2015</t>
  </si>
  <si>
    <t xml:space="preserve">97460</t>
  </si>
  <si>
    <t xml:space="preserve">TÊ, EM AÇO, CONEXÃO SOLDADA, DN 80 (3"), INSTALADO EM PRUMADAS - FORNECIMENTO E INSTALAÇÃO. AF_12/2015</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</si>
  <si>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</si>
  <si>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</si>
  <si>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</si>
  <si>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</si>
  <si>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97464</t>
  </si>
  <si>
    <t xml:space="preserve">LUVA, EM AÇO, CONEXÃO SOLDADA, DN 32 (1 1/4), INSTALADO EM REDE DE ALIMENTAÇÃO PARA HIDRANTE - FORNECIMENTO E INSTALAÇÃO. AF_12/2015</t>
  </si>
  <si>
    <t xml:space="preserve">97465</t>
  </si>
  <si>
    <t xml:space="preserve">LUVA COM REDUÇÃO, EM AÇO, CONEXÃO SOLDADA, DN 32 X 25 MM (1 1/4  X 1), INSTALADO EM REDE DE ALIMENTAÇÃO PARA HIDRANTE - FORNECIMENTO E INSTALAÇÃO. AF_12/2015</t>
  </si>
  <si>
    <t xml:space="preserve">97467</t>
  </si>
  <si>
    <t xml:space="preserve">LUVA, EM AÇO, CONEXÃO SOLDADA, DN 40 (1 1/2), INSTALADO EM REDE DE ALIMENTAÇÃO PARA HIDRANTE - FORNECIMENTO E INSTALAÇÃO. AF_12/2015</t>
  </si>
  <si>
    <t xml:space="preserve">97468</t>
  </si>
  <si>
    <t xml:space="preserve">LUVA COM REDUÇÃO, EM AÇO, CONEXÃO SOLDADA, DN 40  X 32 MM (1 1/2 X 1 1/4), INSTALADO EM REDE DE ALIMENTAÇÃO PARA HIDRANTE - FORNECIMENTO E INSTALAÇÃO. AF_12/2015</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</si>
  <si>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</si>
  <si>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</si>
  <si>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</si>
  <si>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</si>
  <si>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97474</t>
  </si>
  <si>
    <t xml:space="preserve">LUVA, EM AÇO, CONEXÃO SOLDADA, DN 65 (2 1/2), INSTALADO EM REDE DE ALIMENTAÇÃO PARA HIDRANTE - FORNECIMENTO E INSTALAÇÃO. AF_12/2015</t>
  </si>
  <si>
    <t xml:space="preserve">97475</t>
  </si>
  <si>
    <t xml:space="preserve">LUVA COM REDUÇÃO, EM AÇO, CONEXÃO SOLDADA, DN 65 X 50 MM (2 1/2 X 2), INSTALADO EM REDE DE ALIMENTAÇÃO PARA HIDRANTE - FORNECIMENTO E INSTALAÇÃO. AF_12/2015</t>
  </si>
  <si>
    <t xml:space="preserve">97477</t>
  </si>
  <si>
    <t xml:space="preserve">LUVA, EM AÇO, CONEXÃO SOLDADA, DN 80 (3), INSTALADO EM REDE DE ALIMENTAÇÃO PARA HIDRANTE - FORNECIMENTO E INSTALAÇÃO. AF_12/2015</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</si>
  <si>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</si>
  <si>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</si>
  <si>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</si>
  <si>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</si>
  <si>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</si>
  <si>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</si>
  <si>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</si>
  <si>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</si>
  <si>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</si>
  <si>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</si>
  <si>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</si>
  <si>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</si>
  <si>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</si>
  <si>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</si>
  <si>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</si>
  <si>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</si>
  <si>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97486</t>
  </si>
  <si>
    <t xml:space="preserve">CURVA 90 GRAUS, EM AÇO, CONEXÃO SOLDADA, DN 50 (2"), INSTALADO EM REDE DE ALIMENTAÇÃO PARA HIDRANTE - FORNECIMENTO E INSTALAÇÃO. AF_12/2015</t>
  </si>
  <si>
    <t xml:space="preserve">97487</t>
  </si>
  <si>
    <t xml:space="preserve">CURVA 45 GRAUS, EM AÇO, CONEXÃO SOLDADA, DN 65 (2 1/2"), INSTALADO EM REDE DE ALIMENTAÇÃO PARA HIDRANTE - FORNECIMENTO E INSTALAÇÃO. AF_12/2015</t>
  </si>
  <si>
    <t xml:space="preserve">97488</t>
  </si>
  <si>
    <t xml:space="preserve">CURVA 90 GRAUS, EM AÇO, CONEXÃO SOLDADA, DN 65 (2 1/2"), INSTALADO EM REDE DE ALIMENTAÇÃO PARA HIDRANTE - FORNECIMENTO E INSTALAÇÃO. AF_12/2015</t>
  </si>
  <si>
    <t xml:space="preserve">97489</t>
  </si>
  <si>
    <t xml:space="preserve">CURVA 45 GRAUS, EM AÇO, CONEXÃO SOLDADA, DN 80 (3"), INSTALADO EM REDE DE ALIMENTAÇÃO PARA HIDRANTE - FORNECIMENTO E INSTALAÇÃO. AF_12/2015</t>
  </si>
  <si>
    <t xml:space="preserve">97490</t>
  </si>
  <si>
    <t xml:space="preserve">CURVA 90 GRAUS, EM AÇO, CONEXÃO SOLDADA, DN 80 (3"), INSTALADO EM REDE DE ALIMENTAÇÃO PARA HIDRANTE - FORNECIMENTO E INSTALAÇÃO. AF_12/2015</t>
  </si>
  <si>
    <t xml:space="preserve">97491</t>
  </si>
  <si>
    <t xml:space="preserve">TÊ, EM AÇO, CONEXÃO SOLDADA, DN 25 (1"), INSTALADO EM REDE DE ALIMENTAÇÃO PARA HIDRANTE - FORNECIMENTO E INSTALAÇÃO. AF_12/2015</t>
  </si>
  <si>
    <t xml:space="preserve">97492</t>
  </si>
  <si>
    <t xml:space="preserve">TÊ, EM AÇO, CONEXÃO SOLDADA, DN 32 (1 1/4"), INSTALADO EM REDE DE ALIMENTAÇÃO PARA HIDRANTE - FORNECIMENTO E INSTALAÇÃO. AF_12/2015</t>
  </si>
  <si>
    <t xml:space="preserve">97493</t>
  </si>
  <si>
    <t xml:space="preserve">TÊ, EM AÇO, CONEXÃO SOLDADA, DN 40 (1 1/2"), INSTALADO EM REDE DE ALIMENTAÇÃO PARA HIDRANTE - FORNECIMENTO E INSTALAÇÃO. AF_12/2015</t>
  </si>
  <si>
    <t xml:space="preserve">97494</t>
  </si>
  <si>
    <t xml:space="preserve">TÊ, EM AÇO, CONEXÃO SOLDADA, DN 50 (2"), INSTALADO EM REDE DE ALIMENTAÇÃO PARA HIDRANTE - FORNECIMENTO E INSTALAÇÃO. AF_12/2015</t>
  </si>
  <si>
    <t xml:space="preserve">97495</t>
  </si>
  <si>
    <t xml:space="preserve">TÊ, EM AÇO, CONEXÃO SOLDADA, DN 65 (2 1/2"), INSTALADO EM REDE DE ALIMENTAÇÃO PARA HIDRANTE - FORNECIMENTO E INSTALAÇÃO. AF_12/2015</t>
  </si>
  <si>
    <t xml:space="preserve">97496</t>
  </si>
  <si>
    <t xml:space="preserve">TÊ, EM AÇO, CONEXÃO SOLDADA, DN 80 (3"), INSTALADO EM REDE DE ALIMENTAÇÃO PARA HIDRANTE - FORNECIMENTO E INSTALAÇÃO. AF_12/2015</t>
  </si>
  <si>
    <t xml:space="preserve">97499</t>
  </si>
  <si>
    <t xml:space="preserve">LUVA, EM AÇO, CONEXÃO SOLDADA, DN 25 (1"), INSTALADO EM REDE DE ALIMENTAÇÃO PARA SPRINKLER - FORNECIMENTO E INSTALAÇÃO. AF_12/2015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</si>
  <si>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</si>
  <si>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</si>
  <si>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</si>
  <si>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</si>
  <si>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</si>
  <si>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</si>
  <si>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</si>
  <si>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</si>
  <si>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97506</t>
  </si>
  <si>
    <t xml:space="preserve">LUVA COM REDUÇÃO, EM AÇO, CONEXÃO SOLDADA, DN 40  X 32 MM (1 1/2" X 1 1/4"), INSTALADO EM REDE DE ALIMENTAÇÃO PARA SPRINKLER - FORNECIMENTO E INSTALAÇÃO. AF_12/2015</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</si>
  <si>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</si>
  <si>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</si>
  <si>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</si>
  <si>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</si>
  <si>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</si>
  <si>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</si>
  <si>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97512</t>
  </si>
  <si>
    <t xml:space="preserve">LUVA COM REDUÇÃO, EM AÇO, CONEXÃO SOLDADA, DN 65 X 50 MM (2 1/2" X 2"), INSTALADO EM REDE DE ALIMENTAÇÃO PARA SPRINKLER - FORNECIMENTO E INSTALAÇÃO. AF_12/2015</t>
  </si>
  <si>
    <t xml:space="preserve">97514</t>
  </si>
  <si>
    <t xml:space="preserve">LUVA, EM AÇO, CONEXÃO SOLDADA, DN 80 (3"), INSTALADO EM REDE DE ALIMENTAÇÃO PARA SPRINKLER - FORNECIMENTO E INSTALAÇÃO. AF_12/2015</t>
  </si>
  <si>
    <t xml:space="preserve">97515</t>
  </si>
  <si>
    <t xml:space="preserve">LUVA COM REDUÇÃO, EM AÇO, CONEXÃO SOLDADA, DN 80 X 65 MM (3" X 2 1/2"), INSTALADO EM REDE DE ALIMENTAÇÃO PARA SPRINKLER - FORNECIMENTO E INSTALAÇÃO. AF_12/2015</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</si>
  <si>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</si>
  <si>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</si>
  <si>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</si>
  <si>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</si>
  <si>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</si>
  <si>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</si>
  <si>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</si>
  <si>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</si>
  <si>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</si>
  <si>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</si>
  <si>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</si>
  <si>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</si>
  <si>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</si>
  <si>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</si>
  <si>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97524</t>
  </si>
  <si>
    <t xml:space="preserve">CURVA 90 GRAUS, EM AÇO, CONEXÃO SOLDADA, DN 50 (2"), INSTALADO EM REDE DE ALIMENTAÇÃO PARA SPRINKLER - FORNECIMENTO E INSTALAÇÃO. AF_12/2015</t>
  </si>
  <si>
    <t xml:space="preserve">97525</t>
  </si>
  <si>
    <t xml:space="preserve">CURVA 45 GRAUS, EM AÇO, CONEXÃO SOLDADA, DN 65 (2 1/2"), INSTALADO EM REDE DE ALIMENTAÇÃO PARA SPRINKLER - FORNECIMENTO E INSTALAÇÃO. AF_12/2015</t>
  </si>
  <si>
    <t xml:space="preserve">97526</t>
  </si>
  <si>
    <t xml:space="preserve">CURVA 90 GRAUS, EM AÇO, CONEXÃO SOLDADA, DN 65 (2 1/2"), INSTALADO EM REDE DE ALIMENTAÇÃO PARA SPRINKLER - FORNECIMENTO E INSTALAÇÃO. AF_12/2015</t>
  </si>
  <si>
    <t xml:space="preserve">97527</t>
  </si>
  <si>
    <t xml:space="preserve">CURVA 45 GRAUS, EM AÇO, CONEXÃO SOLDADA, DN 80 (3"), INSTALADO EM REDE DE ALIMENTAÇÃO PARA SPRINKLER - FORNECIMENTO E INSTALAÇÃO. AF_12/2015</t>
  </si>
  <si>
    <t xml:space="preserve">97528</t>
  </si>
  <si>
    <t xml:space="preserve">CURVA 90 GRAUS, EM AÇO, CONEXÃO SOLDADA, DN 80 (3"), INSTALADO EM REDE DE ALIMENTAÇÃO PARA SPRINKLER - FORNECIMENTO E INSTALAÇÃO. AF_12/2015</t>
  </si>
  <si>
    <t xml:space="preserve">97529</t>
  </si>
  <si>
    <t xml:space="preserve">TÊ, EM AÇO, CONEXÃO SOLDADA, DN 25 (1"), INSTALADO EM REDE DE ALIMENTAÇÃO PARA SPRINKLER - FORNECIMENTO E INSTALAÇÃO. AF_12/2015</t>
  </si>
  <si>
    <t xml:space="preserve">97530</t>
  </si>
  <si>
    <t xml:space="preserve">TÊ, EM AÇO, CONEXÃO SOLDADA, DN 32 (1 1/4"), INSTALADO EM REDE DE ALIMENTAÇÃO PARA SPRINKLER - FORNECIMENTO E INSTALAÇÃO. AF_12/2015</t>
  </si>
  <si>
    <t xml:space="preserve">97531</t>
  </si>
  <si>
    <t xml:space="preserve">TÊ, EM AÇO, CONEXÃO SOLDADA, DN 40 (1 1/2"), INSTALADO EM REDE DE ALIMENTAÇÃO PARA SPRINKLER - FORNECIMENTO E INSTALAÇÃO. AF_12/2015</t>
  </si>
  <si>
    <t xml:space="preserve">97532</t>
  </si>
  <si>
    <t xml:space="preserve">TÊ, EM AÇO, CONEXÃO SOLDADA, DN 50 (2"), INSTALADO EM REDE DE ALIMENTAÇÃO PARA SPRINKLER - FORNECIMENTO E INSTALAÇÃO. AF_12/2015</t>
  </si>
  <si>
    <t xml:space="preserve">97533</t>
  </si>
  <si>
    <t xml:space="preserve">TÊ, EM AÇO, CONEXÃO SOLDADA, DN 65 (2 1/2"), INSTALADO EM REDE DE ALIMENTAÇÃO PARA SPRINKLER - FORNECIMENTO E INSTALAÇÃO. AF_12/2015</t>
  </si>
  <si>
    <t xml:space="preserve">97534</t>
  </si>
  <si>
    <t xml:space="preserve">TÊ, EM AÇO, CONEXÃO SOLDADA, DN 80 (3"), INSTALADO EM REDE DE ALIMENTAÇÃO PARA SPRINKLER - FORNECIMENTO E INSTALAÇÃO. AF_12/2015</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</si>
  <si>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</si>
  <si>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</si>
  <si>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</si>
  <si>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</si>
  <si>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</si>
  <si>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</si>
  <si>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</si>
  <si>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</si>
  <si>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97544</t>
  </si>
  <si>
    <t xml:space="preserve">LUVA COM REDUÇÃO, EM AÇO, CONEXÃO SOLDADA, DN 25 X 20 MM (1" X 3/4"), INSTALADO EM RAMAIS E SUB-RAMAIS DE GÁS - FORNECIMENTO E INSTALAÇÃO. AF_12/2015</t>
  </si>
  <si>
    <t xml:space="preserve">97546</t>
  </si>
  <si>
    <t xml:space="preserve">CURVA 45 GRAUS, EM AÇO, CONEXÃO SOLDADA, DN 15 (1/2"), INSTALADO EM RAMAIS E SUB-RAMAIS DE GÁS - FORNECIMENTO E INSTALAÇÃO. AF_12/2015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</si>
  <si>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</si>
  <si>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</si>
  <si>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</si>
  <si>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</si>
  <si>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</si>
  <si>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</si>
  <si>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</si>
  <si>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</si>
  <si>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</si>
  <si>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</si>
  <si>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</si>
  <si>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</si>
  <si>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97553</t>
  </si>
  <si>
    <t xml:space="preserve">TÊ, EM AÇO, CONEXÃO SOLDADA, DN 20 (3/4"), INSTALADO EM RAMAIS E SUB-RAMAIS DE GÁS - FORNECIMENTO E INSTALAÇÃO. AF_12/2015</t>
  </si>
  <si>
    <t xml:space="preserve">97554</t>
  </si>
  <si>
    <t xml:space="preserve">TÊ, EM AÇO, CONEXÃO SOLDADA, DN 25 (1"), INSTALADO EM RAMAIS E SUB-RAMAIS DE GÁS - FORNECIMENTO E INSTALAÇÃO. AF_12/2015</t>
  </si>
  <si>
    <t xml:space="preserve">98602</t>
  </si>
  <si>
    <t xml:space="preserve">CONECTOR EM BRONZE/LATÃO, DN 22 MM X 1/2", SEM ANEL DE SOLDA, BOLSA X ROSCA F, INSTALADO EM PRUMADA  FORNECIMENTO E INSTALAÇÃO. AF_01/2016</t>
  </si>
  <si>
    <t xml:space="preserve">6171</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</si>
  <si>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</si>
  <si>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</si>
  <si>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</si>
  <si>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</si>
  <si>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</si>
  <si>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88503</t>
  </si>
  <si>
    <t xml:space="preserve">CAIXA D´ÁGUA EM POLIETILENO, 1000 LITROS, COM ACESSÓRIOS</t>
  </si>
  <si>
    <t xml:space="preserve">88504</t>
  </si>
  <si>
    <t xml:space="preserve">CAIXA D´AGUA EM POLIETILENO, 500 LITROS, COM ACESSÓRIOS</t>
  </si>
  <si>
    <t xml:space="preserve">97900</t>
  </si>
  <si>
    <t xml:space="preserve">CAIXA ENTERRADA HIDRÁULICA RETANGULAR EM ALVENARIA COM TIJOLOS CERÂMICOS MACIÇOS, DIMENSÕES INTERNAS: 0,3X0,3X0,3 M PARA REDE DE ESGOTO. AF_05/2018</t>
  </si>
  <si>
    <t xml:space="preserve">97901</t>
  </si>
  <si>
    <t xml:space="preserve">CAIXA ENTERRADA HIDRÁULICA RETANGULAR EM ALVENARIA COM TIJOLOS CERÂMICOS MACIÇOS, DIMENSÕES INTERNAS: 0,4X0,4X0,4 M PARA REDE DE ESGOTO. AF_05/2018</t>
  </si>
  <si>
    <t xml:space="preserve">97902</t>
  </si>
  <si>
    <t xml:space="preserve">CAIXA ENTERRADA HIDRÁULICA RETANGULAR EM ALVENARIA COM TIJOLOS CERÂMICOS MACIÇOS, DIMENSÕES INTERNAS: 0,6X0,6X0,6 M PARA REDE DE ESGOTO. AF_05/2018</t>
  </si>
  <si>
    <t xml:space="preserve">97903</t>
  </si>
  <si>
    <t xml:space="preserve">CAIXA ENTERRADA HIDRÁULICA RETANGULAR EM ALVENARIA COM TIJOLOS CERÂMICOS MACIÇOS, DIMENSÕES INTERNAS: 0,8X0,8X0,6 M PARA REDE DE ESGOTO. AF_05/2018</t>
  </si>
  <si>
    <t xml:space="preserve">97904</t>
  </si>
  <si>
    <t xml:space="preserve">CAIXA ENTERRADA HIDRÁULICA RETANGULAR EM ALVENARIA COM TIJOLOS CERÂMICOS MACIÇOS, DIMENSÕES INTERNAS: 1X1X0,6 M PARA REDE DE ESGOTO. AF_05/2018</t>
  </si>
  <si>
    <t xml:space="preserve">97905</t>
  </si>
  <si>
    <t xml:space="preserve">CAIXA ENTERRADA HIDRÁULICA RETANGULAR, EM ALVENARIA COM BLOCOS DE CONCRETO, DIMENSÕES INTERNAS: 0,4X0,4X0,4 M PARA REDE DE ESGOTO. AF_05/2018</t>
  </si>
  <si>
    <t xml:space="preserve">97906</t>
  </si>
  <si>
    <t xml:space="preserve">CAIXA ENTERRADA HIDRÁULICA RETANGULAR, EM ALVENARIA COM BLOCOS DE CONCRETO, DIMENSÕES INTERNAS: 0,6X0,6X0,6 M PARA REDE DE ESGOTO. AF_05/2018</t>
  </si>
  <si>
    <t xml:space="preserve">97907</t>
  </si>
  <si>
    <t xml:space="preserve">CAIXA ENTERRADA HIDRÁULICA RETANGULAR, EM ALVENARIA COM BLOCOS DE CONCRETO, DIMENSÕES INTERNAS: 0,8X0,8X0,6 M PARA REDE DE ESGOTO. AF_05/2018</t>
  </si>
  <si>
    <t xml:space="preserve">97908</t>
  </si>
  <si>
    <t xml:space="preserve">CAIXA ENTERRADA HIDRÁULICA RETANGULAR, EM ALVENARIA COM BLOCOS DE CONCRETO, DIMENSÕES INTERNAS: 1X1X0,6 M PARA REDE DE ESGOTO. AF_05/2018</t>
  </si>
  <si>
    <t xml:space="preserve">98102</t>
  </si>
  <si>
    <t xml:space="preserve">CAIXA DE GORDURA SIMPLES, CIRCULAR, EM CONCRETO PRÉ-MOLDADO, DIÂMETRO INTERNO = 0,4 M, ALTURA INTERNA = 0,4 M. AF_05/2018</t>
  </si>
  <si>
    <t xml:space="preserve">98103</t>
  </si>
  <si>
    <t xml:space="preserve">CAIXA DE GORDURA DUPLA, CIRCULAR, EM CONCRETO PRÉ-MOLDADO, DIÂMETRO INTERNO = 0,6 M, ALTURA INTERNA = 0,6 M. AF_05/2018</t>
  </si>
  <si>
    <t xml:space="preserve">98104</t>
  </si>
  <si>
    <t xml:space="preserve">CAIXA DE GORDURA SIMPLES (CAPACIDADE: 36L), RETANGULAR, EM ALVENARIA COM TIJOLOS CERÂMICOS MACIÇOS, DIMENSÕES INTERNAS = 0,2X0,4 M, ALTURA INTERNA = 0,8 M. AF_05/2018</t>
  </si>
  <si>
    <t xml:space="preserve">98105</t>
  </si>
  <si>
    <t xml:space="preserve">CAIXA DE GORDURA DUPLA (CAPACIDADE: 126 L), RETANGULAR, EM ALVENARIA COM TIJOLOS CERÂMICOS MACIÇOS, DIMENSÕES INTERNAS = 0,4X0,7 M, ALTURA INTERNA = 0,8 M. AF_05/2018</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</si>
  <si>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</si>
  <si>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</si>
  <si>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98107</t>
  </si>
  <si>
    <t xml:space="preserve">CAIXA DE GORDURA SIMPLES (CAPACIDADE: 36 L), RETANGULAR, EM ALVENARIA COM BLOCOS DE CONCRETO, DIMENSÕES INTERNAS = 0,2X0,4 M, ALTURA INTERNA = 0,8 M. AF_05/2018</t>
  </si>
  <si>
    <t xml:space="preserve">98108</t>
  </si>
  <si>
    <t xml:space="preserve">CAIXA DE GORDURA DUPLA (CAPACIDADE: 126 L), RETANGULAR, EM ALVENARIA COM BLOCOS DE CONCRETO, DIMENSÕES INTERNAS = 0,4X0,7 M, ALTURA INTERNA = 0,8 M. AF_05/2018</t>
  </si>
  <si>
    <t xml:space="preserve">99250</t>
  </si>
  <si>
    <t xml:space="preserve">CAIXA ENTERRADA HIDRÁULICA RETANGULAR EM ALVENARIA COM TIJOLOS CERÂMICOS MACIÇOS, DIMENSÕES INTERNAS: 0,3X0,3X0,3 M PARA REDE DE DRENAGEM. AF_05/2018</t>
  </si>
  <si>
    <t xml:space="preserve">99251</t>
  </si>
  <si>
    <t xml:space="preserve">CAIXA ENTERRADA HIDRÁULICA RETANGULAR EM ALVENARIA COM TIJOLOS CERÂMICOS MACIÇOS, DIMENSÕES INTERNAS: 0,4X0,4X0,4 M PARA REDE DE DRENAGEM. AF_05/2018</t>
  </si>
  <si>
    <t xml:space="preserve">99253</t>
  </si>
  <si>
    <t xml:space="preserve">CAIXA ENTERRADA HIDRÁULICA RETANGULAR EM ALVENARIA COM TIJOLOS CERÂMICOS MACIÇOS, DIMENSÕES INTERNAS: 0,6X0,6X0,6 M PARA REDE DE DRENAGEM. AF_05/2018</t>
  </si>
  <si>
    <t xml:space="preserve">99255</t>
  </si>
  <si>
    <t xml:space="preserve">99257</t>
  </si>
  <si>
    <t xml:space="preserve">CAIXA ENTERRADA HIDRÁULICA RETANGULAR EM ALVENARIA COM TIJOLOS CERÂMICOS MACIÇOS, DIMENSÕES INTERNAS: 1X1X0,6 M PARA REDE DE DRENAGEM. AF_05/2018</t>
  </si>
  <si>
    <t xml:space="preserve">99258</t>
  </si>
  <si>
    <t xml:space="preserve">CAIXA ENTERRADA HIDRÁULICA RETANGULAR, EM ALVENARIA COM BLOCOS DE CONCRETO, DIMENSÕES INTERNAS: 0,4X0,4X0,4 M PARA REDE DE DRENAGEM. AF_05/2018</t>
  </si>
  <si>
    <t xml:space="preserve">99260</t>
  </si>
  <si>
    <t xml:space="preserve">CAIXA ENTERRADA HIDRÁULICA RETANGULAR, EM ALVENARIA COM BLOCOS DE CONCRETO, DIMENSÕES INTERNAS: 0,6X0,6X0,6 M PARA REDE DE DRENAGEM. AF_05/2018</t>
  </si>
  <si>
    <t xml:space="preserve">99262</t>
  </si>
  <si>
    <t xml:space="preserve">CAIXA ENTERRADA HIDRÁULICA RETANGULAR, EM ALVENARIA COM BLOCOS DE CONCRETO, DIMENSÕES INTERNAS: 0,8X0,8X0,6 M PARA REDE DE DRENAGEM. AF_05/2018</t>
  </si>
  <si>
    <t xml:space="preserve">99264</t>
  </si>
  <si>
    <t xml:space="preserve">CAIXA ENTERRADA HIDRÁULICA RETANGULAR, EM ALVENARIA COM BLOCOS DE CONCRETO, DIMENSÕES INTERNAS: 1X1X0,6 M PARA REDE DE DRENAGEM. AF_05/2018</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</si>
  <si>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</si>
  <si>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</si>
  <si>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</si>
  <si>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</si>
  <si>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</si>
  <si>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</si>
  <si>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</si>
  <si>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</si>
  <si>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</si>
  <si>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</si>
  <si>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</si>
  <si>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</si>
  <si>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</si>
  <si>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</si>
  <si>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</si>
  <si>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</si>
  <si>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</si>
  <si>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</si>
  <si>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86872</t>
  </si>
  <si>
    <t xml:space="preserve">TANQUE DE LOUÇA BRANCA COM COLUNA, 30L OU EQUIVALENTE - FORNECIMENTO E INSTALAÇÃO. AF_12/2013</t>
  </si>
  <si>
    <t xml:space="preserve">86874</t>
  </si>
  <si>
    <t xml:space="preserve">TANQUE DE LOUÇA BRANCA SUSPENSO, 18L OU EQUIVALENTE - FORNECIMENTO E INSTALAÇÃO. AF_12/2013</t>
  </si>
  <si>
    <t xml:space="preserve">86875</t>
  </si>
  <si>
    <t xml:space="preserve">TANQUE DE MÁRMORE SINTÉTICO COM COLUNA, 22L OU EQUIVALENTE  FORNECIMENTO E INSTALAÇÃO. AF_12/2013</t>
  </si>
  <si>
    <t xml:space="preserve">86876</t>
  </si>
  <si>
    <t xml:space="preserve">TANQUE DE MÁRMORE SINTÉTICO SUSPENSO, 22L OU EQUIVALENTE - FORNECIMENTO E INSTALAÇÃO. AF_12/2013</t>
  </si>
  <si>
    <t xml:space="preserve">86877</t>
  </si>
  <si>
    <t xml:space="preserve">VÁLVULA EM METAL CROMADO 1.1/2" X 1.1/2" PARA TANQUE OU LAVATÓRIO, COM OU SEM LADRÃO - FORNECIMENTO E INSTALAÇÃO. AF_12/2013</t>
  </si>
  <si>
    <t xml:space="preserve">86878</t>
  </si>
  <si>
    <t xml:space="preserve">VÁLVULA EM METAL CROMADO TIPO AMERICANA 3.1/2" X 1.1/2" PARA PIA - FORNECIMENTO E INSTALAÇÃO. AF_12/2013</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</si>
  <si>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</si>
  <si>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</si>
  <si>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</si>
  <si>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</si>
  <si>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</si>
  <si>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</si>
  <si>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</si>
  <si>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</si>
  <si>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</si>
  <si>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</si>
  <si>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</si>
  <si>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</si>
  <si>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86885</t>
  </si>
  <si>
    <t xml:space="preserve">ENGATE FLEXÍVEL EM PLÁSTICO BRANCO, 1/2" X 40CM - FORNECIMENTO E INSTALAÇÃO. AF_12/2013</t>
  </si>
  <si>
    <t xml:space="preserve">86886</t>
  </si>
  <si>
    <t xml:space="preserve">ENGATE FLEXÍVEL EM INOX, 1/2 X 30CM - FORNECIMENTO E INSTALAÇÃO. AF_12/2013</t>
  </si>
  <si>
    <t xml:space="preserve">86887</t>
  </si>
  <si>
    <t xml:space="preserve">ENGATE FLEXÍVEL EM INOX, 1/2 X 40CM - FORNECIMENTO E INSTALAÇÃO. AF_12/2013</t>
  </si>
  <si>
    <t xml:space="preserve">86888</t>
  </si>
  <si>
    <t xml:space="preserve">VASO SANITÁRIO SIFONADO COM CAIXA ACOPLADA LOUÇA BRANCA - FORNECIMENTO E INSTALAÇÃO. AF_12/2013</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</si>
  <si>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</si>
  <si>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</si>
  <si>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</si>
  <si>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</si>
  <si>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86894</t>
  </si>
  <si>
    <t xml:space="preserve">BANCADA DE MÁRMORE SINTÉTICO 120 X 60CM, COM CUBA INTEGRADA - FORNECIMENTO E INSTALAÇÃO. AF_12/2013</t>
  </si>
  <si>
    <t xml:space="preserve">86895</t>
  </si>
  <si>
    <t xml:space="preserve">BANCADA DE GRANITO CINZA POLIDO PARA LAVATÓRIO 0,50 X 0,60 M - FORNECIMENTO E INSTALAÇÃO. AF_12/2013</t>
  </si>
  <si>
    <t xml:space="preserve">86899</t>
  </si>
  <si>
    <t xml:space="preserve">BANCADA DE MÁRMORE BRANCO POLIDO PARA LAVATÓRIO 0,50 X 0,60 M - FORNECIMENTO E INSTALAÇÃO. AF_12/2013</t>
  </si>
  <si>
    <t xml:space="preserve">86900</t>
  </si>
  <si>
    <t xml:space="preserve">CUBA DE EMBUTIR DE AÇO INOXIDÁVEL MÉDIA - FORNECIMENTO E INSTALAÇÃO. AF_12/2013</t>
  </si>
  <si>
    <t xml:space="preserve">86901</t>
  </si>
  <si>
    <t xml:space="preserve">CUBA DE EMBUTIR OVAL EM LOUÇA BRANCA, 35 X 50CM OU EQUIVALENTE - FORNECIMENTO E INSTALAÇÃO. AF_12/2013</t>
  </si>
  <si>
    <t xml:space="preserve">86902</t>
  </si>
  <si>
    <t xml:space="preserve">LAVATÓRIO LOUÇA BRANCA COM COLUNA, *44 X 35,5* CM, PADRÃO POPULAR - FORNECIMENTO E INSTALAÇÃO. AF_12/2013</t>
  </si>
  <si>
    <t xml:space="preserve">86903</t>
  </si>
  <si>
    <t xml:space="preserve">LAVATÓRIO LOUÇA BRANCA COM COLUNA, 45 X 55CM OU EQUIVALENTE, PADRÃO MÉDIO - FORNECIMENTO E INSTALAÇÃO. AF_12/2013</t>
  </si>
  <si>
    <t xml:space="preserve">86904</t>
  </si>
  <si>
    <t xml:space="preserve">LAVATÓRIO LOUÇA BRANCA SUSPENSO, 29,5 X 39CM OU EQUIVALENTE, PADRÃO POPULAR - FORNECIMENTO E INSTALAÇÃO. AF_12/2013</t>
  </si>
  <si>
    <t xml:space="preserve">86905</t>
  </si>
  <si>
    <t xml:space="preserve">APARELHO MISTURADOR DE MESA PARA LAVATÓRIO, PADRÃO MÉDIO - FORNECIMENTO E INSTALAÇÃO. AF_12/2013</t>
  </si>
  <si>
    <t xml:space="preserve">86906</t>
  </si>
  <si>
    <t xml:space="preserve">TORNEIRA CROMADA DE MESA, 1/2" OU 3/4", PARA LAVATÓRIO, PADRÃO POPULAR - FORNECIMENTO E INSTALAÇÃO. AF_12/2013</t>
  </si>
  <si>
    <t xml:space="preserve">86908</t>
  </si>
  <si>
    <t xml:space="preserve">APARELHO MISTURADOR DE MESA PARA PIA DE COZINHA, PADRÃO MÉDIO - FORNECIMENTO E INSTALAÇÃO. AF_12/2013</t>
  </si>
  <si>
    <t xml:space="preserve">86909</t>
  </si>
  <si>
    <t xml:space="preserve">TORNEIRA CROMADA TUBO MÓVEL, DE MESA, 1/2" OU 3/4", PARA PIA DE COZINHA, PADRÃO ALTO - FORNECIMENTO E INSTALAÇÃO. AF_12/2013</t>
  </si>
  <si>
    <t xml:space="preserve">86910</t>
  </si>
  <si>
    <t xml:space="preserve">TORNEIRA CROMADA TUBO MÓVEL, DE PAREDE, 1/2" OU 3/4", PARA PIA DE COZINHA, PADRÃO MÉDIO - FORNECIMENTO E INSTALAÇÃO. AF_12/2013</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</si>
  <si>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</si>
  <si>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</si>
  <si>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</si>
  <si>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</si>
  <si>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</si>
  <si>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</si>
  <si>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</si>
  <si>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</si>
  <si>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86915</t>
  </si>
  <si>
    <t xml:space="preserve">TORNEIRA CROMADA DE MESA, 1/2" OU 3/4", PARA LAVATÓRIO, PADRÃO MÉDIO - FORNECIMENTO E INSTALAÇÃO. AF_12/2013</t>
  </si>
  <si>
    <t xml:space="preserve">86916</t>
  </si>
  <si>
    <t xml:space="preserve">TORNEIRA PLÁSTICA 3/4" PARA TANQUE - FORNECIMENTO E INSTALAÇÃO. AF_12/2013</t>
  </si>
  <si>
    <t xml:space="preserve">86919</t>
  </si>
  <si>
    <t xml:space="preserve">TANQUE DE LOUÇA BRANCA COM COLUNA, 30L OU EQUIVALENTE, INCLUSO SIFÃO FLEXÍVEL EM PVC, VÁLVULA METÁLICA E TORNEIRA DE METAL CROMADO PADRÃO MÉDIO - FORNECIMENTO E INSTALAÇÃO. AF_12/2013</t>
  </si>
  <si>
    <t xml:space="preserve">86920</t>
  </si>
  <si>
    <t xml:space="preserve">TANQUE DE LOUÇA BRANCA COM COLUNA, 30L OU EQUIVALENTE, INCLUSO SIFÃO FLEXÍVEL EM PVC, VÁLVULA PLÁSTICA E TORNEIRA DE METAL CROMADO PADRÃO POPULAR - FORNECIMENTO E INSTALAÇÃO. AF_12/2013</t>
  </si>
  <si>
    <t xml:space="preserve">86921</t>
  </si>
  <si>
    <t xml:space="preserve">TANQUE DE LOUÇA BRANCA COM COLUNA, 30L OU EQUIVALENTE, INCLUSO SIFÃO FLEXÍVEL EM PVC, VÁLVULA PLÁSTICA E TORNEIRA DE PLÁSTICO - FORNECIMENTO E INSTALAÇÃO. AF_12/2013</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</si>
  <si>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</si>
  <si>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</si>
  <si>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86923</t>
  </si>
  <si>
    <t xml:space="preserve">TANQUE DE LOUÇA BRANCA SUSPENSO, 18L OU EQUIVALENTE, INCLUSO SIFÃO TIPO GARRAFA EM PVC, VÁLVULA PLÁSTICA E TORNEIRA DE METAL CROMADO PADRÃO POPULAR - FORNECIMENTO E INSTALAÇÃO. AF_12/2013</t>
  </si>
  <si>
    <t xml:space="preserve">86924</t>
  </si>
  <si>
    <t xml:space="preserve">TANQUE DE LOUÇA BRANCA SUSPENSO, 18L OU EQUIVALENTE, INCLUSO SIFÃO TIPO GARRAFA EM PVC, VÁLVULA PLÁSTICA E TORNEIRA DE PLÁSTICO - FORNECIMENTO E INSTALAÇÃO. AF_12/2013</t>
  </si>
  <si>
    <t xml:space="preserve">86925</t>
  </si>
  <si>
    <t xml:space="preserve">TANQUE DE MÁRMORE SINTÉTICO COM COLUNA, 22L OU EQUIVALENTE, INCLUSO SIFÃO FLEXÍVEL EM PVC, VÁLVULA PLÁSTICA E TORNEIRA DE METAL CROMADO PADRÃO POPULAR - FORNECIMENTO E INSTALAÇÃO. AF_12/2013</t>
  </si>
  <si>
    <t xml:space="preserve">86926</t>
  </si>
  <si>
    <t xml:space="preserve">TANQUE DE MÁRMORE SINTÉTICO COM COLUNA, 22L OU EQUIVALENTE, INCLUSO SIFÃO FLEXÍVEL EM PVC, VÁLVULA PLÁSTICA E TORNEIRA DE PLÁSTICO - FORNECIMENTO E INSTALAÇÃO. AF_12/2013</t>
  </si>
  <si>
    <t xml:space="preserve">86927</t>
  </si>
  <si>
    <t xml:space="preserve">TANQUE DE MÁRMORE SINTÉTICO SUSPENSO, 22L OU EQUIVALENTE, INCLUSO SIFÃO TIPO GARRAFA EM PVC, VÁLVULA PLÁSTICA E TORNEIRA DE METAL CROMADO PADRÃO POPULAR - FORNECIMENTO E INSTALAÇÃO. AF_12/2013</t>
  </si>
  <si>
    <t xml:space="preserve">86928</t>
  </si>
  <si>
    <t xml:space="preserve">TANQUE DE MÁRMORE SINTÉTICO SUSPENSO, 22L OU EQUIVALENTE, INCLUSO SIFÃO TIPO GARRAFA EM PVC, VÁLVULA PLÁSTICA E TORNEIRA DE PLÁSTICO - FORNECIMENTO E INSTALAÇÃO. AF_12/2013</t>
  </si>
  <si>
    <t xml:space="preserve">86929</t>
  </si>
  <si>
    <t xml:space="preserve">TANQUE DE MÁRMORE SINTÉTICO SUSPENSO, 22L OU EQUIVALENTE, INCLUSO SIFÃO FLEXÍVEL EM PVC, VÁLVULA PLÁSTICA E TORNEIRA DE METAL CROMADO PADRÃO POPULAR - FORNECIMENTO E INSTALAÇÃO. AF_12/2013</t>
  </si>
  <si>
    <t xml:space="preserve">86930</t>
  </si>
  <si>
    <t xml:space="preserve">TANQUE DE MÁRMORE SINTÉTICO SUSPENSO, 22L OU EQUIVALENTE, INCLUSO SIFÃO FLEXÍVEL EM PVC, VÁLVULA PLÁSTICA E TORNEIRA DE PLÁSTICO - FORNECIMENTO E INSTALAÇÃO. AF_12/2013</t>
  </si>
  <si>
    <t xml:space="preserve">86931</t>
  </si>
  <si>
    <t xml:space="preserve">VASO SANITÁRIO SIFONADO COM CAIXA ACOPLADA LOUÇA BRANCA, INCLUSO ENGATE FLEXÍVEL EM PLÁSTICO BRANCO, 1/2  X 40CM - FORNECIMENTO E INSTALAÇÃO. AF_12/2013</t>
  </si>
  <si>
    <t xml:space="preserve">86932</t>
  </si>
  <si>
    <t xml:space="preserve">VASO SANITÁRIO SIFONADO COM CAIXA ACOPLADA LOUÇA BRANCA - PADRÃO MÉDIO, INCLUSO ENGATE FLEXÍVEL EM METAL CROMADO, 1/2 X 40CM - FORNECIMENTO E INSTALAÇÃO. AF_12/2013</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</si>
  <si>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</si>
  <si>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</si>
  <si>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</si>
  <si>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</si>
  <si>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86935</t>
  </si>
  <si>
    <t xml:space="preserve">CUBA DE EMBUTIR DE AÇO INOXIDÁVEL MÉDIA, INCLUSO VÁLVULA TIPO AMERICANA EM METAL CROMADO E SIFÃO FLEXÍVEL EM PVC - FORNECIMENTO E INSTALAÇÃO. AF_12/2013</t>
  </si>
  <si>
    <t xml:space="preserve">86936</t>
  </si>
  <si>
    <t xml:space="preserve">CUBA DE EMBUTIR DE AÇO INOXIDÁVEL MÉDIA, INCLUSO VÁLVULA TIPO AMERICANA E SIFÃO TIPO GARRAFA EM METAL CROMADO - FORNECIMENTO E INSTALAÇÃO. AF_12/2013</t>
  </si>
  <si>
    <t xml:space="preserve">86937</t>
  </si>
  <si>
    <t xml:space="preserve">CUBA DE EMBUTIR OVAL EM LOUÇA BRANCA, 35 X 50CM OU EQUIVALENTE, INCLUSO VÁLVULA EM METAL CROMADO E SIFÃO FLEXÍVEL EM PVC - FORNECIMENTO E INSTALAÇÃO. AF_12/2013</t>
  </si>
  <si>
    <t xml:space="preserve">86938</t>
  </si>
  <si>
    <t xml:space="preserve">CUBA DE EMBUTIR OVAL EM LOUÇA BRANCA, 35 X 50CM OU EQUIVALENTE, INCLUSO VÁLVULA E SIFÃO TIPO GARRAFA EM METAL CROMADO - FORNECIMENTO E INSTALAÇÃO. AF_12/2013</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</si>
  <si>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</si>
  <si>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</si>
  <si>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</si>
  <si>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</si>
  <si>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</si>
  <si>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</si>
  <si>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</si>
  <si>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</si>
  <si>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</si>
  <si>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</si>
  <si>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</si>
  <si>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</si>
  <si>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88571</t>
  </si>
  <si>
    <t xml:space="preserve">SABONETEIRA DE SOBREPOR (FIXADA NA PAREDE), TIPO CONCHA, EM ACO INOXIDAVEL - FORNECIMENTO E INSTALACAO</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</si>
  <si>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</si>
  <si>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</si>
  <si>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</si>
  <si>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</si>
  <si>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</si>
  <si>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</si>
  <si>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95469</t>
  </si>
  <si>
    <t xml:space="preserve">VASO SANITARIO SIFONADO CONVENCIONAL COM  LOUÇA BRANCA - FORNECIMENTO E INSTALAÇÃO. AF_10/2016</t>
  </si>
  <si>
    <t xml:space="preserve">95470</t>
  </si>
  <si>
    <t xml:space="preserve">VASO SANITARIO SIFONADO CONVENCIONAL COM LOUÇA BRANCA, INCLUSO CONJUNTO DE LIGAÇÃO PARA BACIA SANITÁRIA AJUSTÁVEL - FORNECIMENTO E INSTALAÇÃO. AF_10/2016</t>
  </si>
  <si>
    <t xml:space="preserve">95471</t>
  </si>
  <si>
    <t xml:space="preserve">VASO SANITARIO SIFONADO CONVENCIONAL PARA PCD SEM FURO FRONTAL COM  LOUÇA BRANCA SEM ASSENTO -  FORNECIMENTO E INSTALAÇÃO. AF_10/2016</t>
  </si>
  <si>
    <t xml:space="preserve">95472</t>
  </si>
  <si>
    <t xml:space="preserve">VASO SANITARIO SIFONADO CONVENCIONAL PARA PCD SEM FURO FRONTAL COM LOUÇA BRANCA SEM ASSENTO, INCLUSO CONJUNTO DE LIGAÇÃO PARA BACIA SANITÁRIA AJUSTÁVEL - FORNECIMENTO E INSTALAÇÃO. AF_10/2016</t>
  </si>
  <si>
    <t xml:space="preserve">95542</t>
  </si>
  <si>
    <t xml:space="preserve">PORTA TOALHA ROSTO EM METAL CROMADO, TIPO ARGOLA, INCLUSO FIXAÇÃO. AF_10/2016</t>
  </si>
  <si>
    <t xml:space="preserve">95543</t>
  </si>
  <si>
    <t xml:space="preserve">PORTA TOALHA BANHO EM METAL CROMADO, TIPO BARRA, INCLUSO FIXAÇÃO. AF_10/2016</t>
  </si>
  <si>
    <t xml:space="preserve">95544</t>
  </si>
  <si>
    <t xml:space="preserve">PAPELEIRA DE PAREDE EM METAL CROMADO SEM TAMPA, INCLUSO FIXAÇÃO. AF_10/2016</t>
  </si>
  <si>
    <t xml:space="preserve">95545</t>
  </si>
  <si>
    <t xml:space="preserve">SABONETEIRA DE PAREDE EM METAL CROMADO, INCLUSO FIXAÇÃO. AF_10/2016</t>
  </si>
  <si>
    <t xml:space="preserve">95546</t>
  </si>
  <si>
    <t xml:space="preserve">KIT DE ACESSORIOS PARA BANHEIRO EM METAL CROMADO, 5 PECAS, INCLUSO FIXAÇÃO. AF_10/2016</t>
  </si>
  <si>
    <t xml:space="preserve">95547</t>
  </si>
  <si>
    <t xml:space="preserve">SABONETEIRA PLASTICA TIPO DISPENSER PARA SABONETE LIQUIDO COM RESERVATORIO 800 A 1500 ML, INCLUSO FIXAÇÃO. AF_10/2016</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</si>
  <si>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</si>
  <si>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</si>
  <si>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</si>
  <si>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</si>
  <si>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98053</t>
  </si>
  <si>
    <t xml:space="preserve">TANQUE SÉPTICO CIRCULAR, EM CONCRETO PRÉ-MOLDADO, DIÂMETRO INTERNO = 1,40 M, ALTURA INTERNA = 2,50 M, VOLUME ÚTIL: 3463,6 L (PARA 13 CONTRIBUINTES). AF_05/2018</t>
  </si>
  <si>
    <t xml:space="preserve">98054</t>
  </si>
  <si>
    <t xml:space="preserve">TANQUE SÉPTICO CIRCULAR, EM CONCRETO PRÉ-MOLDADO, DIÂMETRO INTERNO = 1,88 M, ALTURA INTERNA = 2,50 M, VOLUME ÚTIL: 6245,8 L (PARA 32 CONTRIBUINTES). AF_05/2018</t>
  </si>
  <si>
    <t xml:space="preserve">98055</t>
  </si>
  <si>
    <t xml:space="preserve">TANQUE SÉPTICO CIRCULAR, EM CONCRETO PRÉ-MOLDADO, DIÂMETRO INTERNO = 2,38 M, ALTURA INTERNA = 2,50 M, VOLUME ÚTIL: 10009,8 L (PARA 69 CONTRIBUINTES). AF_05/2018</t>
  </si>
  <si>
    <t xml:space="preserve">98056</t>
  </si>
  <si>
    <t xml:space="preserve">TANQUE SÉPTICO CIRCULAR, EM CONCRETO PRÉ-MOLDADO, DIÂMETRO INTERNO = 2,38 M, ALTURA INTERNA = 3,0 M, VOLUME ÚTIL: 12234,2 L (PARA 86 CONTRIBUINTES). AF_05/2018</t>
  </si>
  <si>
    <t xml:space="preserve">98057</t>
  </si>
  <si>
    <t xml:space="preserve">TANQUE SÉPTICO CIRCULAR, EM CONCRETO PRÉ-MOLDADO, DIÂMETRO INTERNO = 2,88 M, ALTURA INTERNA = 2,50 M, VOLUME ÚTIL: 14657,4 L (PARA 105 CONTRIBUINTES). AF_05/2018</t>
  </si>
  <si>
    <t xml:space="preserve">98066</t>
  </si>
  <si>
    <t xml:space="preserve">TANQUE SÉPTICO RETANGULAR, EM ALVENARIA COM TIJOLOS CERÂMICOS MACIÇOS, DIMENSÕES INTERNAS: 1,0 X 2,0 X 1,4 M, VOLUME ÚTIL: 2000 L (PARA 5 CONTRIBUINTES). AF_05/2018</t>
  </si>
  <si>
    <t xml:space="preserve">98067</t>
  </si>
  <si>
    <t xml:space="preserve">TANQUE SÉPTICO RETANGULAR, EM ALVENARIA COM TIJOLOS CERÂMICOS MACIÇOS, DIMENSÕES INTERNAS: 1,2 X 2,4 X 1,6 M, VOLUME ÚTIL: 3456 L (PARA 13 CONTRIBUINTES). AF_05/2018</t>
  </si>
  <si>
    <t xml:space="preserve">98068</t>
  </si>
  <si>
    <t xml:space="preserve">TANQUE SÉPTICO RETANGULAR, EM ALVENARIA COM TIJOLOS CERÂMICOS MACIÇOS, DIMENSÕES INTERNAS: 1,4 X 3,2 X 1,8 M, VOLUME ÚTIL: 6272 L (PARA 32 CONTRIBUINTES). AF_05/2018</t>
  </si>
  <si>
    <t xml:space="preserve">98069</t>
  </si>
  <si>
    <t xml:space="preserve">TANQUE SÉPTICO RETANGULAR, EM ALVENARIA COM TIJOLOS CERÂMICOS MACIÇOS, DIMENSÕES INTERNAS: 1,6 X 4,4 X 1,8 M, VOLUME ÚTIL: 9856 L (PARA 68 CONTRIBUINTES). AF_05/2018</t>
  </si>
  <si>
    <t xml:space="preserve">98070</t>
  </si>
  <si>
    <t xml:space="preserve">TANQUE SÉPTICO RETANGULAR, EM ALVENARIA COM TIJOLOS CERÂMICOS MACIÇOS, DIMENSÕES INTERNAS: 1,6 X 4,8 X 2,0 M, VOLUME ÚTIL: 12288 L (PARA 86 CONTRIBUINTES). AF_05/2018</t>
  </si>
  <si>
    <t xml:space="preserve">98071</t>
  </si>
  <si>
    <t xml:space="preserve">TANQUE SÉPTICO RETANGULAR, EM ALVENARIA COM TIJOLOS CERÂMICOS MACIÇOS, DIMENSÕES INTERNAS: 1,6 X 4,6 X 2,4 M, VOLUME ÚTIL: 14720 L (PARA 105 CONTRIBUINTES). AF_05/2018</t>
  </si>
  <si>
    <t xml:space="preserve">98072</t>
  </si>
  <si>
    <t xml:space="preserve">FILTRO ANAERÓBIO RETANGULAR, EM ALVENARIA COM TIJOLOS CERÂMICOS MACIÇOS, DIMENSÕES INTERNAS: 0,8 X 1,2 X 1,67 M, VOLUME ÚTIL: 1152 L (PARA 5 CONTRIBUINTES). AF_05/2018</t>
  </si>
  <si>
    <t xml:space="preserve">98073</t>
  </si>
  <si>
    <t xml:space="preserve">FILTRO ANAERÓBIO RETANGULAR, EM ALVENARIA COM TIJOLOS CERÂMICOS MACIÇOS, DIMENSÕES INTERNAS: 1,2 X 1,8 X 1,67 M, VOLUME ÚTIL: 2592 L (PARA 13 CONTRIBUINTES). AF_05/2018</t>
  </si>
  <si>
    <t xml:space="preserve">98074</t>
  </si>
  <si>
    <t xml:space="preserve">FILTRO ANAERÓBIO RETANGULAR, EM ALVENARIA COM TIJOLOS CERÂMICOS MACIÇOS, DIMENSÕES INTERNAS: 1,4 X 3,0 X 1,67 M, VOLUME ÚTIL: 5040 L (PARA 32 CONTRIBUINTES). AF_05/2018</t>
  </si>
  <si>
    <t xml:space="preserve">98075</t>
  </si>
  <si>
    <t xml:space="preserve">FILTRO ANAERÓBIO RETANGULAR, EM ALVENARIA COM TIJOLOS CERÂMICOS MACIÇOS, DIMENSÕES INTERNAS: 1,4 X 4,2 X 1,67 M, VOLUME ÚTIL: 7056 L (PARA 67 CONTRIBUINTES). AF_05/2018</t>
  </si>
  <si>
    <t xml:space="preserve">98076</t>
  </si>
  <si>
    <t xml:space="preserve">FILTRO ANAERÓBIO RETANGULAR, EM ALVENARIA COM TIJOLOS CERÂMICOS MACIÇOS, DIMENSÕES INTERNAS: 1,6 X 4,6 X 1,67 M, VOLUME ÚTIL: 8832 L (PARA 84 CONTRIBUINTES). AF_05/2018</t>
  </si>
  <si>
    <t xml:space="preserve">98077</t>
  </si>
  <si>
    <t xml:space="preserve">FILTRO ANAERÓBIO RETANGULAR, EM ALVENARIA COM TIJOLOS CERÂMICOS MACIÇOS, DIMENSÕES INTERNAS: 1,6 X 5,6 X 1,67 M, VOLUME ÚTIL: 10752 L (PARA 103 CONTRIBUINTES). AF_05/2018</t>
  </si>
  <si>
    <t xml:space="preserve">98078</t>
  </si>
  <si>
    <t xml:space="preserve">SUMIDOURO RETANGULAR, EM ALVENARIA COM TIJOLOS CERÂMICOS MACIÇOS, DIMENSÕES INTERNAS: 0,8 X 1,4 X 3,0 M, ÁREA DE INFILTRAÇÃO: 13,2 M² (PARA 5 CONTRIBUINTES). AF_05/2018</t>
  </si>
  <si>
    <t xml:space="preserve">98079</t>
  </si>
  <si>
    <t xml:space="preserve">SUMIDOURO RETANGULAR, EM ALVENARIA COM TIJOLOS CERÂMICOS MACIÇOS, DIMENSÕES INTERNAS: 1,0 X 3,0 X 3,0 M, ÁREA DE INFILTRAÇÃO: 25 M² (PARA 10 CONTRIBUINTES). AF_05/2018</t>
  </si>
  <si>
    <t xml:space="preserve">98080</t>
  </si>
  <si>
    <t xml:space="preserve">SUMIDOURO RETANGULAR, EM ALVENARIA COM TIJOLOS CERÂMICOS MACIÇOS, DIMENSÕES INTERNAS: 1,6 X 3,4 X 3,0 M, ÁREA DE INFILTRAÇÃO: 32,9 M² (PARA 13 CONTRIBUINTES). AF_05/2018</t>
  </si>
  <si>
    <t xml:space="preserve">98081</t>
  </si>
  <si>
    <t xml:space="preserve">SUMIDOURO RETANGULAR, EM ALVENARIA COM TIJOLOS CERÂMICOS MACIÇOS, DIMENSÕES INTERNAS: 1,6 X 5,8 X 3,0 M, ÁREA DE INFILTRAÇÃO: 50 M² (PARA 20 CONTRIBUINTES). AF_05/2018</t>
  </si>
  <si>
    <t xml:space="preserve">98082</t>
  </si>
  <si>
    <t xml:space="preserve">TANQUE SÉPTICO RETANGULAR, EM ALVENARIA COM BLOCOS DE CONCRETO, DIMENSÕES INTERNAS: 1,0 X 2,0 X 1,4 M, VOLUME ÚTIL: 2000 L (PARA 5 CONTRIBUINTES). AF_05/2018</t>
  </si>
  <si>
    <t xml:space="preserve">98083</t>
  </si>
  <si>
    <t xml:space="preserve">TANQUE SÉPTICO RETANGULAR, EM ALVENARIA COM BLOCOS DE CONCRETO, DIMENSÕES INTERNAS: 1,2 X 2,4 X 1,6 M, VOLUME ÚTIL: 3456 L (PARA 13 CONTRIBUINTES). AF_05/2018</t>
  </si>
  <si>
    <t xml:space="preserve">98084</t>
  </si>
  <si>
    <t xml:space="preserve">TANQUE SÉPTICO RETANGULAR, EM ALVENARIA COM BLOCOS DE CONCRETO, DIMENSÕES INTERNAS: 1,4 X 3,2 X 1,8 M, VOLUME ÚTIL: 6272 L (PARA 32 CONTRIBUINTES). AF_05/2018</t>
  </si>
  <si>
    <t xml:space="preserve">98085</t>
  </si>
  <si>
    <t xml:space="preserve">TANQUE SÉPTICO RETANGULAR, EM ALVENARIA COM BLOCOS DE CONCRETO, DIMENSÕES INTERNAS: 1,6 X 4,4 X 1,8 M, VOLUME ÚTIL: 9856 L (PARA 68 CONTRIBUINTES). AF_05/2018</t>
  </si>
  <si>
    <t xml:space="preserve">98086</t>
  </si>
  <si>
    <t xml:space="preserve">TANQUE SÉPTICO RETANGULAR, EM ALVENARIA COM BLOCOS DE CONCRETO, DIMENSÕES INTERNAS: 1,6 X 4,8 X 2,0 M, VOLUME ÚTIL: 12288 L (PARA 86 CONTRIBUINTES). AF_05/2018</t>
  </si>
  <si>
    <t xml:space="preserve">98087</t>
  </si>
  <si>
    <t xml:space="preserve">TANQUE SÉPTICO RETANGULAR, EM ALVENARIA COM BLOCOS DE CONCRETO, DIMENSÕES INTERNAS: 1,6 X 4,6 X 2,4 M, VOLUME ÚTIL: 14720 L (PARA 105 CONTRIBUINTES). AF_05/2018</t>
  </si>
  <si>
    <t xml:space="preserve">98088</t>
  </si>
  <si>
    <t xml:space="preserve">FILTRO ANAERÓBIO RETANGULAR, EM ALVENARIA COM BLOCOS DE CONCRETO, DIMENSÕES INTERNAS: 0,8 X 1,2 X 1,67 M, VOLUME ÚTIL: 1152 L (PARA 5 CONTRIBUINTES). AF_05/2018</t>
  </si>
  <si>
    <t xml:space="preserve">98089</t>
  </si>
  <si>
    <t xml:space="preserve">FILTRO ANAERÓBIO RETANGULAR, EM ALVENARIA COM BLOCOS DE CONCRETO, DIMENSÕES INTERNAS: 1,2 X 1,8 X 1,67 M, VOLUME ÚTIL: 2592 L (PARA 13 CONTRIBUINTES). AF_05/2018</t>
  </si>
  <si>
    <t xml:space="preserve">98090</t>
  </si>
  <si>
    <t xml:space="preserve">FILTRO ANAERÓBIO RETANGULAR, EM ALVENARIA COM BLOCOS DE CONCRETO, DIMENSÕES INTERNAS: 1,4 X 3,0 X 1,67 M, VOLUME ÚTIL: 5040 L (PARA 32 CONTRIBUINTES). AF_05/2018</t>
  </si>
  <si>
    <t xml:space="preserve">98091</t>
  </si>
  <si>
    <t xml:space="preserve">FILTRO ANAERÓBIO RETANGULAR, EM ALVENARIA COM BLOCOS DE CONCRETO, DIMENSÕES INTERNAS: 1,4 X 4,2 X 1,67 M, VOLUME ÚTIL: 7056 L (PARA 67 CONTRIBUINTES). AF_05/2018</t>
  </si>
  <si>
    <t xml:space="preserve">98092</t>
  </si>
  <si>
    <t xml:space="preserve">FILTRO ANAERÓBIO RETANGULAR, EM ALVENARIA COM BLOCOS DE CONCRETO, DIMENSÕES INTERNAS: 1,6 X 4,6 X 1,67 M, VOLUME ÚTIL: 8832 L (PARA 84 CONTRIBUINTES). AF_05/2018</t>
  </si>
  <si>
    <t xml:space="preserve">98093</t>
  </si>
  <si>
    <t xml:space="preserve">FILTRO ANAERÓBIO RETANGULAR, EM ALVENARIA COM BLOCOS DE CONCRETO, DIMENSÕES INTERNAS: 1,6 X 5,6 X 1,67 M, VOLUME ÚTIL: 10752 L (PARA 103 CONTRIBUINTES). AF_05/2018</t>
  </si>
  <si>
    <t xml:space="preserve">98094</t>
  </si>
  <si>
    <t xml:space="preserve">SUMIDOURO RETANGULAR, EM ALVENARIA COM BLOCOS DE CONCRETO, DIMENSÕES INTERNAS: 0,8 X 1,4 X 3,0 M, ÁREA DE INFILTRAÇÃO: 13,2 M² (PARA 5 CONTRIBUINTES). AF_05/2018</t>
  </si>
  <si>
    <t xml:space="preserve">98099</t>
  </si>
  <si>
    <t xml:space="preserve">SUMIDOURO RETANGULAR, EM ALVENARIA COM BLOCOS DE CONCRETO, DIMENSÕES INTERNAS: 1,0 X 3,0 X 3,0 M, ÁREA DE INFILTRAÇÃO: 25 M² (PARA 10 CONTRIBUINTES). AF_05/2018</t>
  </si>
  <si>
    <t xml:space="preserve">98100</t>
  </si>
  <si>
    <t xml:space="preserve">SUMIDOURO RETANGULAR, EM ALVENARIA COM BLOCOS DE CONCRETO, DIMENSÕES INTERNAS: 1,6 X 3,4 X 3,0 M, ÁREA DE INFILTRAÇÃO: 32,9 M² (PARA 13 CONTRIBUINTES). AF_05/2018</t>
  </si>
  <si>
    <t xml:space="preserve">98101</t>
  </si>
  <si>
    <t xml:space="preserve">SUMIDOURO RETANGULAR, EM ALVENARIA COM BLOCOS DE CONCRETO, DIMENSÕES INTERNAS: 1,6 X 5,8 X 3,0 M, ÁREA DE INFILTRAÇÃO: 50 M² (PARA 20 CONTRIBUINTES). AF_05/2018</t>
  </si>
  <si>
    <t xml:space="preserve">98109</t>
  </si>
  <si>
    <t xml:space="preserve">CAIXA DE GORDURA ESPECIAL (CAPACIDADE: 312 L - PARA ATÉ 146 PESSOAS SERVIDAS NO PICO), RETANGULAR, EM ALVENARIA COM BLOCOS DE CONCRETO, DIMENSÕES INTERNAS = 0,4X1,2 M, ALTURA INTERNA = 1 M. AF_05/2018</t>
  </si>
  <si>
    <t xml:space="preserve">98110</t>
  </si>
  <si>
    <t xml:space="preserve">CAIXA DE GORDURA PEQUENA (CAPACIDADE: 19 L), CIRCULAR, EM PVC, DIÂMETRO INTERNO= 0,3 M. AF_05/2018</t>
  </si>
  <si>
    <t xml:space="preserve">98111</t>
  </si>
  <si>
    <t xml:space="preserve">CAIXA DE INSPEÇÃO PARA ATERRAMENTO, CIRCULAR, EM POLIETILENO, DIÂMETRO INTERNO = 0,3 M. AF_05/2018</t>
  </si>
  <si>
    <t xml:space="preserve">98114</t>
  </si>
  <si>
    <t xml:space="preserve">TAMPA CIRCULAR PARA ESGOTO E DRENAGEM, EM FERRO FUNDIDO, DIÂMETRO INTERNO = 0,6 M. AF_05/2018</t>
  </si>
  <si>
    <t xml:space="preserve">98115</t>
  </si>
  <si>
    <t xml:space="preserve">TAMPA CIRCULAR PARA ESGOTO E DRENAGEM, EM CONCRETO PRÉ-MOLDADO, DIÂMETRO INTERNO = 0,6 M. AF_05/2018</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</si>
  <si>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</si>
  <si>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</si>
  <si>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</si>
  <si>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</si>
  <si>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40729</t>
  </si>
  <si>
    <t xml:space="preserve">VALVULA DESCARGA 1.1/2" COM REGISTRO, ACABAMENTO EM METAL CROMADO - FORNECIMENTO E INSTALACAO</t>
  </si>
  <si>
    <t xml:space="preserve">73795/5</t>
  </si>
  <si>
    <t xml:space="preserve">VÁLVULA DE RETENÇÃO VERTICAL Ø 50MM (2") - FORNECIMENTO E INSTALAÇÃO</t>
  </si>
  <si>
    <t xml:space="preserve">73795/9</t>
  </si>
  <si>
    <t xml:space="preserve">VALVULA DE RETENCAO HORIZONTAL Ø 25MM (1) - FORNECIMENTO E INSTALACAO</t>
  </si>
  <si>
    <t xml:space="preserve">73795/10</t>
  </si>
  <si>
    <t xml:space="preserve">VÁLVULA DE RETENÇÃO HORIZONTAL Ø 32MM (1.1/4") - FORNECIMENTO E INSTALAÇÃO</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</si>
  <si>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</si>
  <si>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</si>
  <si>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</si>
  <si>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</si>
  <si>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</si>
  <si>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</si>
  <si>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</si>
  <si>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</si>
  <si>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</si>
  <si>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</si>
  <si>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</si>
  <si>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</si>
  <si>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</si>
  <si>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</si>
  <si>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</si>
  <si>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</si>
  <si>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</si>
  <si>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</si>
  <si>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89971</t>
  </si>
  <si>
    <t xml:space="preserve">KIT DE REGISTRO DE GAVETA BRUTO DE LATÃO ½", INCLUSIVE CONEXÕES, ROSCÁVEL, INSTALADO EM RAMAL DE ÁGUA FRIA - FORNECIMENTO E INSTALAÇÃO. AF_12/2014</t>
  </si>
  <si>
    <t xml:space="preserve">89972</t>
  </si>
  <si>
    <t xml:space="preserve">KIT DE REGISTRO DE GAVETA BRUTO DE LATÃO ¾", INCLUSIVE CONEXÕES, ROSCÁVEL, INSTALADO EM RAMAL DE ÁGUA FRIA - FORNECIMENTO E INSTALAÇÃO. AF_12/2014</t>
  </si>
  <si>
    <t xml:space="preserve">89973</t>
  </si>
  <si>
    <t xml:space="preserve">KIT DE MISTURADOR BASE BRUTA DE LATÃO ¾" MONOCOMANDO PARA CHUVEIRO, INCLUSIVE CONEXÕES, INSTALADO EM RAMAL DE ÁGUA - FORNECIMENTO E INSTALAÇÃO. AF_12/2014</t>
  </si>
  <si>
    <t xml:space="preserve">89974</t>
  </si>
  <si>
    <t xml:space="preserve">KIT DE TÊ MISTURADOR EM CPVC ¾" COM DUPLO COMANDO PARA CHUVEIRO, INCLUSIVE CONEXÕES, INSTALADO EM RAMAL DE ÁGUA - FORNECIMENTO E INSTALAÇÃO. AF_12/2014</t>
  </si>
  <si>
    <t xml:space="preserve">89984</t>
  </si>
  <si>
    <t xml:space="preserve">REGISTRO DE PRESSÃO BRUTO, LATÃO, ROSCÁVEL, 1/2", COM ACABAMENTO E CANOPLA CROMADOS. FORNECIDO E INSTALADO EM RAMAL DE ÁGUA. AF_12/2014</t>
  </si>
  <si>
    <t xml:space="preserve">89985</t>
  </si>
  <si>
    <t xml:space="preserve">REGISTRO DE PRESSÃO BRUTO, LATÃO, ROSCÁVEL, 3/4", COM ACABAMENTO E CANOPLA CROMADOS. FORNECIDO E INSTALADO EM RAMAL DE ÁGUA. AF_12/2014</t>
  </si>
  <si>
    <t xml:space="preserve">89986</t>
  </si>
  <si>
    <t xml:space="preserve">REGISTRO DE GAVETA BRUTO, LATÃO, ROSCÁVEL, 1/2", COM ACABAMENTO E CANOPLA CROMADOS. FORNECIDO E INSTALADO EM RAMAL DE ÁGUA. AF_12/2014</t>
  </si>
  <si>
    <t xml:space="preserve">89987</t>
  </si>
  <si>
    <t xml:space="preserve">REGISTRO DE GAVETA BRUTO, LATÃO, ROSCÁVEL, 3/4", COM ACABAMENTO E CANOPLA CROMADOS. FORNECIDO E INSTALADO EM RAMAL DE ÁGUA. AF_12/2014</t>
  </si>
  <si>
    <t xml:space="preserve">90371</t>
  </si>
  <si>
    <t xml:space="preserve">REGISTRO DE ESFERA, PVC, ROSCÁVEL, 3/4", FORNECIDO E INSTALADO EM RAMAL DE ÁGUA. AF_03/2015</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</si>
  <si>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</si>
  <si>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</si>
  <si>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</si>
  <si>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</si>
  <si>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</si>
  <si>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</si>
  <si>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94492</t>
  </si>
  <si>
    <t xml:space="preserve">REGISTRO DE ESFERA, PVC, SOLDÁVEL, DN  50 MM, INSTALADO EM RESERVAÇÃO DE ÁGUA DE EDIFICAÇÃO QUE POSSUA RESERVATÓRIO DE FIBRA/FIBROCIMENTO   FORNECIMENTO E INSTALAÇÃO. AF_06/2016</t>
  </si>
  <si>
    <t xml:space="preserve">94493</t>
  </si>
  <si>
    <t xml:space="preserve">REGISTRO DE ESFERA, PVC, SOLDÁVEL, DN  60 MM, INSTALADO EM RESERVAÇÃO DE ÁGUA DE EDIFICAÇÃO QUE POSSUA RESERVATÓRIO DE FIBRA/FIBROCIMENTO   FORNECIMENTO E INSTALAÇÃO. AF_06/2016</t>
  </si>
  <si>
    <t xml:space="preserve">94494</t>
  </si>
  <si>
    <t xml:space="preserve">REGISTRO DE GAVETA BRUTO, LATÃO, ROSCÁVEL, 3/4, INSTALADO EM RESERVAÇÃO DE ÁGUA DE EDIFICAÇÃO QUE POSSUA RESERVATÓRIO DE FIBRA/FIBROCIMENTO  FORNECIMENTO E INSTALAÇÃO. AF_06/2016</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</si>
  <si>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</si>
  <si>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</si>
  <si>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</si>
  <si>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</si>
  <si>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</si>
  <si>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</si>
  <si>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94498</t>
  </si>
  <si>
    <t xml:space="preserve">REGISTRO DE GAVETA BRUTO, LATÃO, ROSCÁVEL, 2, INSTALADO EM RESERVAÇÃO DE ÁGUA DE EDIFICAÇÃO QUE POSSUA RESERVATÓRIO DE FIBRA/FIBROCIMENTO  FORNECIMENTO E INSTALAÇÃO. AF_06/2016</t>
  </si>
  <si>
    <t xml:space="preserve">94499</t>
  </si>
  <si>
    <t xml:space="preserve">REGISTRO DE GAVETA BRUTO, LATÃO, ROSCÁVEL, 2 1/2, INSTALADO EM RESERVAÇÃO DE ÁGUA DE EDIFICAÇÃO QUE POSSUA RESERVATÓRIO DE FIBRA/FIBROCIMENTO  FORNECIMENTO E INSTALAÇÃO. AF_06/2016</t>
  </si>
  <si>
    <t xml:space="preserve">94500</t>
  </si>
  <si>
    <t xml:space="preserve">REGISTRO DE GAVETA BRUTO, LATÃO, ROSCÁVEL, 3, INSTALADO EM RESERVAÇÃO DE ÁGUA DE EDIFICAÇÃO QUE POSSUA RESERVATÓRIO DE FIBRA/FIBROCIMENTO  FORNECIMENTO E INSTALAÇÃO. AF_06/2016</t>
  </si>
  <si>
    <t xml:space="preserve">94501</t>
  </si>
  <si>
    <t xml:space="preserve">REGISTRO DE GAVETA BRUTO, LATÃO, ROSCÁVEL, 4, INSTALADO EM RESERVAÇÃO DE ÁGUA DE EDIFICAÇÃO QUE POSSUA RESERVATÓRIO DE FIBRA/FIBROCIMENTO  FORNECIMENTO E INSTALAÇÃO. AF_06/2016</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</si>
  <si>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</si>
  <si>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</si>
  <si>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</si>
  <si>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</si>
  <si>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</si>
  <si>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</si>
  <si>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</si>
  <si>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</si>
  <si>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</si>
  <si>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</si>
  <si>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</si>
  <si>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</si>
  <si>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</si>
  <si>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</si>
  <si>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</si>
  <si>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</si>
  <si>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94800</t>
  </si>
  <si>
    <t xml:space="preserve">TORNEIRA DE BOIA, ROSCÁVEL, 2, FORNECIDA E INSTALADA EM RESERVAÇÃO DE ÁGUA. AF_06/2016</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</si>
  <si>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</si>
  <si>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</si>
  <si>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</si>
  <si>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</si>
  <si>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</si>
  <si>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</si>
  <si>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95251</t>
  </si>
  <si>
    <t xml:space="preserve">VÁLVULA DE ESFERA BRUTA, BRONZE, ROSCÁVEL, 1 1/4'', INSTALADO EM RESERVAÇÃO DE ÁGUA DE EDIFICAÇÃO QUE POSSUA RESERVATÓRIO DE FIBRA/FIBROCIMENTO -   FORNECIMENTO E INSTALAÇÃO. AF_06/2016</t>
  </si>
  <si>
    <t xml:space="preserve">95252</t>
  </si>
  <si>
    <t xml:space="preserve">VÁLVULA DE ESFERA BRUTA, BRONZE, ROSCÁVEL, 1 1/2'', INSTALADO EM RESERVAÇÃO DE ÁGUA DE EDIFICAÇÃO QUE POSSUA RESERVATÓRIO DE FIBRA/FIBROCIMENTO -   FORNECIMENTO E INSTALAÇÃO. AF_06/2016</t>
  </si>
  <si>
    <t xml:space="preserve">95253</t>
  </si>
  <si>
    <t xml:space="preserve">VÁLVULA DE ESFERA BRUTA, BRONZE, ROSCÁVEL, 2'', INSTALADO EM RESERVAÇÃO DE ÁGUA DE EDIFICAÇÃO QUE POSSUA RESERVATÓRIO DE FIBRA/FIBROCIMENTO - FORNECIMENTO E INSTALAÇÃO. AF_06/2016</t>
  </si>
  <si>
    <t xml:space="preserve">99619</t>
  </si>
  <si>
    <t xml:space="preserve">VÁLVULA DE RETENÇÃO HORIZONTAL, DE BRONZE, ROSCÁVEL, 3/4" - FORNECIMENTO E INSTALAÇÃO. AF_01/2019</t>
  </si>
  <si>
    <t xml:space="preserve">99620</t>
  </si>
  <si>
    <t xml:space="preserve">VÁLVULA DE RETENÇÃO HORIZONTAL, DE BRONZE, ROSCÁVEL, 1" - FORNECIMENTO E INSTALAÇÃO. AF_01/2019</t>
  </si>
  <si>
    <t xml:space="preserve">99621</t>
  </si>
  <si>
    <t xml:space="preserve">VÁLVULA DE RETENÇÃO HORIZONTAL, DE BRONZE, ROSCÁVEL, 1 1/4" - FORNECIMENTO E INSTALAÇÃO. AF_01/2019</t>
  </si>
  <si>
    <t xml:space="preserve">99622</t>
  </si>
  <si>
    <t xml:space="preserve">VÁLVULA DE RETENÇÃO HORIZONTAL, DE BRONZE, ROSCÁVEL, 1 1/2"  - FORNECIMENTO E INSTALAÇÃO. AF_01/2019</t>
  </si>
  <si>
    <t xml:space="preserve">99623</t>
  </si>
  <si>
    <t xml:space="preserve">VÁLVULA DE RETENÇÃO HORIZONTAL, DE BRONZE, ROSCÁVEL, 2"  - FORNECIMENTO E INSTALAÇÃO. AF_01/2019</t>
  </si>
  <si>
    <t xml:space="preserve">99624</t>
  </si>
  <si>
    <t xml:space="preserve">VÁLVULA DE RETENÇÃO HORIZONTAL, DE BRONZE, ROSCÁVEL, 2 1/2" - FORNECIMENTO E INSTALAÇÃO. AF_01/2019</t>
  </si>
  <si>
    <t xml:space="preserve">99625</t>
  </si>
  <si>
    <t xml:space="preserve">VÁLVULA DE RETENÇÃO HORIZONTAL, DE BRONZE, ROSCÁVEL, 3" - FORNECIMENTO E INSTALAÇÃO. AF_01/2019</t>
  </si>
  <si>
    <t xml:space="preserve">99626</t>
  </si>
  <si>
    <t xml:space="preserve">VÁLVULA DE RETENÇÃO HORIZONTAL, DE BRONZE, ROSCÁVEL, 4" - FORNECIMENTO E INSTALAÇÃO. AF_01/2019</t>
  </si>
  <si>
    <t xml:space="preserve">99627</t>
  </si>
  <si>
    <t xml:space="preserve">VÁLVULA DE RETENÇÃO VERTICAL, DE BRONZE, ROSCÁVEL, 1/2" - FORNECIMENTO E INSTALAÇÃO. AF_01/2019</t>
  </si>
  <si>
    <t xml:space="preserve">99628</t>
  </si>
  <si>
    <t xml:space="preserve">VÁLVULA DE RETENÇÃO VERTICAL, DE BRONZE, ROSCÁVEL, 3/4" - FORNECIMENTO E INSTALAÇÃO. AF_01/2019</t>
  </si>
  <si>
    <t xml:space="preserve">99629</t>
  </si>
  <si>
    <t xml:space="preserve">VÁLVULA DE RETENÇÃO VERTICAL, DE BRONZE, ROSCÁVEL, 1" - FORNECIMENTO E INSTALAÇÃO. AF_01/2019</t>
  </si>
  <si>
    <t xml:space="preserve">99630</t>
  </si>
  <si>
    <t xml:space="preserve">VÁLVULA DE RETENÇÃO VERTICAL, DE BRONZE, ROSCÁVEL, 1 1/4" - FORNECIMENTO E INSTALAÇÃO. AF_01/2019</t>
  </si>
  <si>
    <t xml:space="preserve">99631</t>
  </si>
  <si>
    <t xml:space="preserve">VÁLVULA DE RETENÇÃO VERTICAL, DE BRONZE, ROSCÁVEL, 1 1/2" - FORNECIMENTO E INSTALAÇÃO. AF_01/2019</t>
  </si>
  <si>
    <t xml:space="preserve">99632</t>
  </si>
  <si>
    <t xml:space="preserve">VÁLVULA DE RETENÇÃO VERTICAL, DE BRONZE, ROSCÁVEL, 2" - FORNECIMENTO E INSTALAÇÃO. AF_01/2019</t>
  </si>
  <si>
    <t xml:space="preserve">99633</t>
  </si>
  <si>
    <t xml:space="preserve">VÁLVULA DE RETENÇÃO VERTICAL, DE BRONZE, ROSCÁVEL, 3" - FORNECIMENTO E INSTALAÇÃO. AF_01/2019</t>
  </si>
  <si>
    <t xml:space="preserve">99634</t>
  </si>
  <si>
    <t xml:space="preserve">VÁLVULA DE RETENÇÃO VERTICAL, DE BRONZE, ROSCÁVEL, 4" - FORNECIMENTO E INSTALAÇÃO. AF_01/2019</t>
  </si>
  <si>
    <t xml:space="preserve">99635</t>
  </si>
  <si>
    <t xml:space="preserve">VÁLVULA DE DESCARGA METÁLICA, BASE 1 1/2 ", ACABAMENTO METALICO CROMADO - FORNECIMENTO E INSTALAÇÃO. AF_01/2019</t>
  </si>
  <si>
    <t xml:space="preserve">95634</t>
  </si>
  <si>
    <t xml:space="preserve">KIT CAVALETE PARA MEDIÇÃO DE ÁGUA - ENTRADA PRINCIPAL, EM PVC SOLDÁVEL DN 20 (½")   FORNECIMENTO E INSTALAÇÃO (EXCLUSIVE HIDRÔMETRO). AF_11/2016</t>
  </si>
  <si>
    <t xml:space="preserve">95635</t>
  </si>
  <si>
    <t xml:space="preserve">KIT CAVALETE PARA MEDIÇÃO DE ÁGUA - ENTRADA PRINCIPAL, EM PVC SOLDÁVEL DN 25 (¾")   FORNECIMENTO E INSTALAÇÃO (EXCLUSIVE HIDRÔMETRO). AF_11/2016</t>
  </si>
  <si>
    <t xml:space="preserve">95637</t>
  </si>
  <si>
    <t xml:space="preserve">KIT CAVALETE PARA MEDIÇÃO DE ÁGUA - ENTRADA PRINCIPAL, EM AÇO GALVANIZADO DN 32 (1 ¼)  FORNECIMENTO E INSTALAÇÃO (EXCLUSIVE HIDRÔMETRO). AF_11/2016</t>
  </si>
  <si>
    <t xml:space="preserve">95638</t>
  </si>
  <si>
    <t xml:space="preserve">KIT CAVALETE PARA MEDIÇÃO DE ÁGUA - ENTRADA PRINCIPAL, EM AÇO GALVANIZADO DN 40 (1 ½)  FORNECIMENTO E INSTALAÇÃO (EXCLUSIVE HIDRÔMETRO). AF_11/2016</t>
  </si>
  <si>
    <t xml:space="preserve">95639</t>
  </si>
  <si>
    <t xml:space="preserve">KIT CAVALETE PARA MEDIÇÃO DE ÁGUA - ENTRADA PRINCIPAL, EM AÇO GALVANIZADO DN 50 (2)  FORNECIMENTO E INSTALAÇÃO (EXCLUSIVE HIDRÔMETRO). AF_11/2016</t>
  </si>
  <si>
    <t xml:space="preserve">95641</t>
  </si>
  <si>
    <t xml:space="preserve">KIT CAVALETE PARA MEDIÇÃO DE ÁGUA - ENTRADA INDIVIDUALIZADA, EM PVC DN 25 (¾), PARA 2 MEDIDORES  FORNECIMENTO E INSTALAÇÃO (EXCLUSIVE HIDRÔMETRO). AF_11/2016</t>
  </si>
  <si>
    <t xml:space="preserve">95642</t>
  </si>
  <si>
    <t xml:space="preserve">KIT CAVALETE PARA MEDIÇÃO DE ÁGUA - ENTRADA INDIVIDUALIZADA, EM PVC DN 25 (¾), PARA 3 MEDIDORES  FORNECIMENTO E INSTALAÇÃO (EXCLUSIVE HIDRÔMETRO). AF_11/2016</t>
  </si>
  <si>
    <t xml:space="preserve">95643</t>
  </si>
  <si>
    <t xml:space="preserve">KIT CAVALETE PARA MEDIÇÃO DE ÁGUA - ENTRADA INDIVIDUALIZADA, EM PVC DN 25 (¾), PARA 4 MEDIDORES  FORNECIMENTO E INSTALAÇÃO (EXCLUSIVE HIDRÔMETRO). AF_11/2016</t>
  </si>
  <si>
    <t xml:space="preserve">95644</t>
  </si>
  <si>
    <t xml:space="preserve">KIT CAVALETE PARA MEDIÇÃO DE ÁGUA - ENTRADA INDIVIDUALIZADA, EM PVC DN 32 (1), PARA 1 MEDIDOR  FORNECIMENTO E INSTALAÇÃO (EXCLUSIVE HIDRÔMETRO). AF_11/2016</t>
  </si>
  <si>
    <t xml:space="preserve">95645</t>
  </si>
  <si>
    <t xml:space="preserve">KIT CAVALETE PARA MEDIÇÃO DE ÁGUA - ENTRADA INDIVIDUALIZADA, EM PVC DN 32 (1), PARA 2 MEDIDORES  FORNECIMENTO E INSTALAÇÃO (EXCLUSIVE HIDRÔMETRO). AF_11/2016</t>
  </si>
  <si>
    <t xml:space="preserve">95646</t>
  </si>
  <si>
    <t xml:space="preserve">KIT CAVALETE PARA MEDIÇÃO DE ÁGUA - ENTRADA INDIVIDUALIZADA, EM PVC DN 32 (1), PARA 3 MEDIDORES  FORNECIMENTO E INSTALAÇÃO (EXCLUSIVE HIDRÔMETRO). AF_11/2016</t>
  </si>
  <si>
    <t xml:space="preserve">95647</t>
  </si>
  <si>
    <t xml:space="preserve">KIT CAVALETE PARA MEDIÇÃO DE ÁGUA - ENTRADA INDIVIDUALIZADA, EM PVC DN 32 (1), PARA 4 MEDIDORES  FORNECIMENTO E INSTALAÇÃO (EXCLUSIVE HIDRÔMETRO). AF_11/2016</t>
  </si>
  <si>
    <t xml:space="preserve">95673</t>
  </si>
  <si>
    <t xml:space="preserve">HIDRÔMETRO DN 20 (½), 1,5 M³/H  FORNECIMENTO E INSTALAÇÃO. AF_11/2016</t>
  </si>
  <si>
    <t xml:space="preserve">95674</t>
  </si>
  <si>
    <t xml:space="preserve">HIDRÔMETRO DN 20 (½), 3,0 M³/H  FORNECIMENTO E INSTALAÇÃO. AF_11/2016</t>
  </si>
  <si>
    <t xml:space="preserve">95675</t>
  </si>
  <si>
    <t xml:space="preserve">HIDRÔMETRO DN 25 (¾ ), 5,0 M³/H FORNECIMENTO E INSTALAÇÃO. AF_11/2016</t>
  </si>
  <si>
    <t xml:space="preserve">95676</t>
  </si>
  <si>
    <t xml:space="preserve">CAIXA EM CONCRETO PRÉ-MOLDADO PARA ABRIGO DE HIDRÔMETRO COM DN 20 (½)  FORNECIMENTO E INSTALAÇÃO. AF_11/2016</t>
  </si>
  <si>
    <t xml:space="preserve">97741</t>
  </si>
  <si>
    <t xml:space="preserve">KIT CAVALETE PARA MEDIÇÃO DE ÁGUA - ENTRADA INDIVIDUALIZADA, EM PVC DN 25 (¾), PARA 1 MEDIDOR  FORNECIMENTO E INSTALAÇÃO (EXCLUSIVE HIDRÔMETRO). AF_11/2016</t>
  </si>
  <si>
    <t xml:space="preserve">72285</t>
  </si>
  <si>
    <t xml:space="preserve">CAIXA DE AREIA 40X40X40CM EM ALVENARIA - EXECUÇÃO</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</si>
  <si>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</si>
  <si>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</si>
  <si>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</si>
  <si>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</si>
  <si>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</si>
  <si>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</si>
  <si>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90439</t>
  </si>
  <si>
    <t xml:space="preserve">FURO EM CONCRETO PARA DIÂMETROS MENORES OU IGUAIS A 40 MM. AF_05/2015</t>
  </si>
  <si>
    <t xml:space="preserve">90440</t>
  </si>
  <si>
    <t xml:space="preserve">FURO EM CONCRETO PARA DIÂMETROS MAIORES QUE 40 MM E MENORES OU IGUAIS A 75 MM. AF_05/2015</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</si>
  <si>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</si>
  <si>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</si>
  <si>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</si>
  <si>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</si>
  <si>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</si>
  <si>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</si>
  <si>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</si>
  <si>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</si>
  <si>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90446</t>
  </si>
  <si>
    <t xml:space="preserve">RASGO EM CONTRAPISO PARA RAMAIS/ DISTRIBUIÇÃO COM DIÂMETROS MAIORES QUE 75 MM. AF_05/2015</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</si>
  <si>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</si>
  <si>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</si>
  <si>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</si>
  <si>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</si>
  <si>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</si>
  <si>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</si>
  <si>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</si>
  <si>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</si>
  <si>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</si>
  <si>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</si>
  <si>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</si>
  <si>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</si>
  <si>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</si>
  <si>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</si>
  <si>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</si>
  <si>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</si>
  <si>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</si>
  <si>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</si>
  <si>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</si>
  <si>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</si>
  <si>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90460</t>
  </si>
  <si>
    <t xml:space="preserve">PERFILADO DE SEÇÃO 38X76 MM PARA SUPORTE DE ATÉ 3 TUBOS HORIZONTAIS. AF_05/2015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</si>
  <si>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</si>
  <si>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</si>
  <si>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</si>
  <si>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</si>
  <si>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90463</t>
  </si>
  <si>
    <t xml:space="preserve">PERFILADO DE SEÇÃO 38X38 MM PARA SUPORTE DE MAIS DE 3 TUBOS VERTICAIS. AF_05/2015</t>
  </si>
  <si>
    <t xml:space="preserve">90466</t>
  </si>
  <si>
    <t xml:space="preserve">CHUMBAMENTO LINEAR EM ALVENARIA PARA RAMAIS/DISTRIBUIÇÃO COM DIÂMETROS MENORES OU IGUAIS A 40 MM. AF_05/2015</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</si>
  <si>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</si>
  <si>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</si>
  <si>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</si>
  <si>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</si>
  <si>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</si>
  <si>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</si>
  <si>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</si>
  <si>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</si>
  <si>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</si>
  <si>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</si>
  <si>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</si>
  <si>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</si>
  <si>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</si>
  <si>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</si>
  <si>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</si>
  <si>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</si>
  <si>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</si>
  <si>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</si>
  <si>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</si>
  <si>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</si>
  <si>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</si>
  <si>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</si>
  <si>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</si>
  <si>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</si>
  <si>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</si>
  <si>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</si>
  <si>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</si>
  <si>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</si>
  <si>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</si>
  <si>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</si>
  <si>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</si>
  <si>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</si>
  <si>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</si>
  <si>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</si>
  <si>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</si>
  <si>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</si>
  <si>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</si>
  <si>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</si>
  <si>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</si>
  <si>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</si>
  <si>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</si>
  <si>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</si>
  <si>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</si>
  <si>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</si>
  <si>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</si>
  <si>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</si>
  <si>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</si>
  <si>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</si>
  <si>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</si>
  <si>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</si>
  <si>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</si>
  <si>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</si>
  <si>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</si>
  <si>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</si>
  <si>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</si>
  <si>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</si>
  <si>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</si>
  <si>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</si>
  <si>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</si>
  <si>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</si>
  <si>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</si>
  <si>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</si>
  <si>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</si>
  <si>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</si>
  <si>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</si>
  <si>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</si>
  <si>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94481</t>
  </si>
  <si>
    <t xml:space="preserve">CONJUNTO HIDRÁULICO PARA INSTALAÇÃO DE BOMBA EM AÇO ROSCÁVEL, DN SUCÇÃO 50 (2) E DN RECALQUE 40 (1 1/2), PARA EDIFICAÇÃO ENTRE 8 E 12 PAVIMENTOS  FORNECIMENTO E INSTALAÇÃO. AF_06/2016</t>
  </si>
  <si>
    <t xml:space="preserve">94482</t>
  </si>
  <si>
    <t xml:space="preserve">CONJUNTO HIDRÁULICO PARA INSTALAÇÃO DE BOMBA EM AÇO ROSCÁVEL, DN SUCÇÃO 40 (1 1/2) E DN RECALQUE 32 (1 1/4), PARA EDIFICAÇÃO ENTRE 4 E 8 PAVIMENTOS  FORNECIMENTO E INSTALAÇÃO. AF_06/2016</t>
  </si>
  <si>
    <t xml:space="preserve">94483</t>
  </si>
  <si>
    <t xml:space="preserve">CONJUNTO HIDRÁULICO PARA INSTALAÇÃO DE BOMBA EM AÇO ROSCÁVEL, DN SUCÇÃO 32 (1 1/4) E DN RECALQUE 25 (1), PARA EDIFICAÇÃO ATÉ 4 PAVIMENTOS  FORNECIMENTO E INSTALAÇÃO. AF_06/2016</t>
  </si>
  <si>
    <t xml:space="preserve">95541</t>
  </si>
  <si>
    <t xml:space="preserve">FIXAÇÃO UTILIZANDO PARAFUSO E BUCHA DE NYLON, SOMENTE MÃO DE OBRA. AF_10/2016</t>
  </si>
  <si>
    <t xml:space="preserve">95573</t>
  </si>
  <si>
    <t xml:space="preserve">MÃO-FRANCESA EM AÇO, ABAS IGUAIS 40 CM, CAPACIDADE MÍNIMA 70 KG, BRANCO  FORNECIMENTO E INSTALAÇÃO. AF_11/2016</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</si>
  <si>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</si>
  <si>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</si>
  <si>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</si>
  <si>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</si>
  <si>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</si>
  <si>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</si>
  <si>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</si>
  <si>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</si>
  <si>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96562</t>
  </si>
  <si>
    <t xml:space="preserve">PERFILADO DE SEÇÃO 38X76 MM PARA SUPORTE DE ELETROCALHA LISA OU PERFURADA EM AÇO GALVANIZADO, LARGURA 200 OU 400 MM E ALTURA 50 MM. AF_07/2017</t>
  </si>
  <si>
    <t xml:space="preserve">96563</t>
  </si>
  <si>
    <t xml:space="preserve">PERFILADO DE SEÇÃO 38X76 MM PARA SUPORTE DE ELETROCALHA LISA OU PERFURADA EM AÇO GALVANIZADO, LARGURA 500 OU 800 MM E ALTURA 50 MM. AF_07/2017</t>
  </si>
  <si>
    <t xml:space="preserve">98113</t>
  </si>
  <si>
    <t xml:space="preserve">TIL (TUBO DE INSPEÇÃO E LIMPEZA) RADIAL PARA ESGOTO, EM PVC, DN 300 X 200 MM. AF_05/2018</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</si>
  <si>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</si>
  <si>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</si>
  <si>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</si>
  <si>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</si>
  <si>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</si>
  <si>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</si>
  <si>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</si>
  <si>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</si>
  <si>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</si>
  <si>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</si>
  <si>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</si>
  <si>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</si>
  <si>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</si>
  <si>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</si>
  <si>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</si>
  <si>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</si>
  <si>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</si>
  <si>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</si>
  <si>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</si>
  <si>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</si>
  <si>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</si>
  <si>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</si>
  <si>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</si>
  <si>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</si>
  <si>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</si>
  <si>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</si>
  <si>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</si>
  <si>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</si>
  <si>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</si>
  <si>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</si>
  <si>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</si>
  <si>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</si>
  <si>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73612</t>
  </si>
  <si>
    <t xml:space="preserve">INSTALACAO DE CLORADOR</t>
  </si>
  <si>
    <t xml:space="preserve">73660</t>
  </si>
  <si>
    <t xml:space="preserve">LEITO FILTRANTE - ASSENTAMENTO DE BLOCOS LEOPOLD</t>
  </si>
  <si>
    <t xml:space="preserve">73693</t>
  </si>
  <si>
    <t xml:space="preserve">LEITO FILTRANTE - COLOCACAO DE LONA PLASTICA</t>
  </si>
  <si>
    <t xml:space="preserve">73694</t>
  </si>
  <si>
    <t xml:space="preserve">INSTALACAO DE BOMBA DOSADORA</t>
  </si>
  <si>
    <t xml:space="preserve">73695</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</si>
  <si>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</si>
  <si>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</si>
  <si>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</si>
  <si>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</si>
  <si>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</si>
  <si>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</si>
  <si>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</si>
  <si>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</si>
  <si>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</si>
  <si>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</si>
  <si>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</si>
  <si>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</si>
  <si>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</si>
  <si>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</si>
  <si>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</si>
  <si>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</si>
  <si>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</si>
  <si>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</si>
  <si>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</si>
  <si>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</si>
  <si>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</si>
  <si>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83878</t>
  </si>
  <si>
    <t xml:space="preserve">LIGACAO DA REDE 50MM AO RAMAL PREDIAL 1/2"</t>
  </si>
  <si>
    <t xml:space="preserve">83879</t>
  </si>
  <si>
    <t xml:space="preserve">LIGACAO DA REDE 75MM AO RAMAL PREDIAL 1/2"</t>
  </si>
  <si>
    <t xml:space="preserve">73658</t>
  </si>
  <si>
    <t xml:space="preserve">LIGAÇÃO DOMICILIAR DE ESGOTO DN 100MM, DA CASA ATÉ A CAIXA, COMPOSTO POR 10,0M TUBO DE PVC ESGOTO PREDIAL DN 100MM E CAIXA DE ALVENARIA COM TAMPA DE CONCRETO - FORNECIMENTO E INSTALAÇÃO</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</si>
  <si>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</si>
  <si>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</si>
  <si>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</si>
  <si>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</si>
  <si>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</si>
  <si>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</si>
  <si>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</si>
  <si>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</si>
  <si>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</si>
  <si>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</si>
  <si>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</si>
  <si>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</si>
  <si>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</si>
  <si>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</si>
  <si>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</si>
  <si>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</si>
  <si>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83335</t>
  </si>
  <si>
    <t xml:space="preserve">ESCAVACAO SUBMERSA COM DRAGA DE MANDIBULA</t>
  </si>
  <si>
    <t xml:space="preserve">88548</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</si>
  <si>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</si>
  <si>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</si>
  <si>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</si>
  <si>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</si>
  <si>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</si>
  <si>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</si>
  <si>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</si>
  <si>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</si>
  <si>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</si>
  <si>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</si>
  <si>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</si>
  <si>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</si>
  <si>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</si>
  <si>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</si>
  <si>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</si>
  <si>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79472</t>
  </si>
  <si>
    <t xml:space="preserve">REGULARIZACAO DE SUPERFICIES EM TERRA COM MOTONIVELADORA</t>
  </si>
  <si>
    <t xml:space="preserve">79473</t>
  </si>
  <si>
    <t xml:space="preserve">CORTE E ATERRO COMPENSADO</t>
  </si>
  <si>
    <t xml:space="preserve">79480</t>
  </si>
  <si>
    <t xml:space="preserve">ESCAVACAO MECANICA CAMPO ABERTO EM SOLO EXCETO ROCHA ATE 2,00M PROFUNDIDADE</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</si>
  <si>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</si>
  <si>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</si>
  <si>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</si>
  <si>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</si>
  <si>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</si>
  <si>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</si>
  <si>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</si>
  <si>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</si>
  <si>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</si>
  <si>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</si>
  <si>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</si>
  <si>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</si>
  <si>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</si>
  <si>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</si>
  <si>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</si>
  <si>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</si>
  <si>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</si>
  <si>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</si>
  <si>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</si>
  <si>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</si>
  <si>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</si>
  <si>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</si>
  <si>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</si>
  <si>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</si>
  <si>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</si>
  <si>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</si>
  <si>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</si>
  <si>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</si>
  <si>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</si>
  <si>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</si>
  <si>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</si>
  <si>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</si>
  <si>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</si>
  <si>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</si>
  <si>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</si>
  <si>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</si>
  <si>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</si>
  <si>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</si>
  <si>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</si>
  <si>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</si>
  <si>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</si>
  <si>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</si>
  <si>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</si>
  <si>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</si>
  <si>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</si>
  <si>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</si>
  <si>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</si>
  <si>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</si>
  <si>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</si>
  <si>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</si>
  <si>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</si>
  <si>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</si>
  <si>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</si>
  <si>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</si>
  <si>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</si>
  <si>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</si>
  <si>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</si>
  <si>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</si>
  <si>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</si>
  <si>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</si>
  <si>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</si>
  <si>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</si>
  <si>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</si>
  <si>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</si>
  <si>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</si>
  <si>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</si>
  <si>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</si>
  <si>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</si>
  <si>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</si>
  <si>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</si>
  <si>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</si>
  <si>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</si>
  <si>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</si>
  <si>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</si>
  <si>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</si>
  <si>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</si>
  <si>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96520</t>
  </si>
  <si>
    <t xml:space="preserve">ESCAVAÇÃO MECANIZADA PARA BLOCO DE COROAMENTO OU SAPATA, SEM PREVISÃO DE FÔRMA, COM RETROESCAVADEIRA. AF_06/2017</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</si>
  <si>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</si>
  <si>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</si>
  <si>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</si>
  <si>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</si>
  <si>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</si>
  <si>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</si>
  <si>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</si>
  <si>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</si>
  <si>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</si>
  <si>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</si>
  <si>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</si>
  <si>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</si>
  <si>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96527</t>
  </si>
  <si>
    <t xml:space="preserve">96528</t>
  </si>
  <si>
    <t xml:space="preserve">FABRICAÇÃO, MONTAGEM E DESMONTAGEM DE FÔRMA PARA BLOCO DE COROAMENTO, EM MADEIRA SERRADA, E=25 MM, 1 UTILIZAÇÃO. AF_06/2017</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</si>
  <si>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</si>
  <si>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</si>
  <si>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</si>
  <si>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</si>
  <si>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</si>
  <si>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</si>
  <si>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</si>
  <si>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</si>
  <si>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72915</t>
  </si>
  <si>
    <t xml:space="preserve">ESCAVACAO MECANICA DE VALA EM MATERIAL DE 2A. CATEGORIA ATE 2 M DE PROFUNDIDADE COM UTILIZACAO DE ESCAVADEIRA HIDRAULICA</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</si>
  <si>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</si>
  <si>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</si>
  <si>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</si>
  <si>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</si>
  <si>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</si>
  <si>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</si>
  <si>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</si>
  <si>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</si>
  <si>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</si>
  <si>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</si>
  <si>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</si>
  <si>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</si>
  <si>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</si>
  <si>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</si>
  <si>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</si>
  <si>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</si>
  <si>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</si>
  <si>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</si>
  <si>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</si>
  <si>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</si>
  <si>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</si>
  <si>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</si>
  <si>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</si>
  <si>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</si>
  <si>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</si>
  <si>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</si>
  <si>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</si>
  <si>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</si>
  <si>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</si>
  <si>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</si>
  <si>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</si>
  <si>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</si>
  <si>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</si>
  <si>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</si>
  <si>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</si>
  <si>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</si>
  <si>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</si>
  <si>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</si>
  <si>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</si>
  <si>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</si>
  <si>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</si>
  <si>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</si>
  <si>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</si>
  <si>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</si>
  <si>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</si>
  <si>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</si>
  <si>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</si>
  <si>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</si>
  <si>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</si>
  <si>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</si>
  <si>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</si>
  <si>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</si>
  <si>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</si>
  <si>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</si>
  <si>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93358</t>
  </si>
  <si>
    <t xml:space="preserve">79482</t>
  </si>
  <si>
    <t xml:space="preserve">ATERRO COM AREIA COM ADENSAMENTO HIDRAULICO</t>
  </si>
  <si>
    <t xml:space="preserve">94304</t>
  </si>
  <si>
    <t xml:space="preserve">ATERRO MECANIZADO DE VALA COM ESCAVADEIRA HIDRÁULICA (CAPACIDADE DA CAÇAMBA: 0,8 M³ / POTÊNCIA: 111 HP), LARGURA DE 1,5 A 2,5 M, PROFUNDIDADE ATÉ 1,5 M, COM SOLO ARGILO-ARENOSO. AF_05/2016</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</si>
  <si>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</si>
  <si>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</si>
  <si>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</si>
  <si>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</si>
  <si>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</si>
  <si>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</si>
  <si>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</si>
  <si>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</si>
  <si>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</si>
  <si>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</si>
  <si>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</si>
  <si>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</si>
  <si>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</si>
  <si>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</si>
  <si>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</si>
  <si>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</si>
  <si>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</si>
  <si>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</si>
  <si>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</si>
  <si>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</si>
  <si>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</si>
  <si>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</si>
  <si>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94327</t>
  </si>
  <si>
    <t xml:space="preserve">ATERRO MECANIZADO DE VALA COM ESCAVADEIRA HIDRÁULICA (CAPACIDADE DA CAÇAMBA: 0,8 M³ / POTÊNCIA: 111 HP), LARGURA DE 1,5 A 2,5 M, PROFUNDIDADE ATÉ 1,5 M, COM AREIA PARA ATERRO. AF_05/2016</t>
  </si>
  <si>
    <t xml:space="preserve">94328</t>
  </si>
  <si>
    <t xml:space="preserve">ATERRO MECANIZADO DE VALA COM ESCAVADEIRA HIDRÁULICA (CAPACIDADE DA CAÇAMBA: 0,8 M³ / POTÊNCIA: 111 HP), LARGURA ATÉ 1,5 M, PROFUNDIDADE DE 1,5 A 3,0 M, COM AREIA PARA ATERRO. AF_05/2016</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</si>
  <si>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</si>
  <si>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</si>
  <si>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</si>
  <si>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</si>
  <si>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</si>
  <si>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</si>
  <si>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</si>
  <si>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</si>
  <si>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</si>
  <si>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</si>
  <si>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94338</t>
  </si>
  <si>
    <t xml:space="preserve">ATERRO MECANIZADO DE VALA COM RETROESCAVADEIRA (CAPACIDADE DA CAÇAMBA DA RETRO: 0,26 M³ / POTÊNCIA: 88 HP), LARGURA ATÉ 0,8 M, PROFUNDIDADE ATÉ 1,5 M, COM AREIA PARA ATERRO. AF_05/2016</t>
  </si>
  <si>
    <t xml:space="preserve">94339</t>
  </si>
  <si>
    <t xml:space="preserve">ATERRO MECANIZADO DE VALA COM RETROESCAVADEIRA (CAPACIDADE DA CAÇAMBA DA RETRO: 0,26 M³ / POTÊNCIA: 88 HP), LARGURA DE 0,8 A 1,5 M, PROFUNDIDADE ATÉ 1,5 M, COM AREIA PARA ATERRO. AF_05/2016</t>
  </si>
  <si>
    <t xml:space="preserve">94340</t>
  </si>
  <si>
    <t xml:space="preserve">ATERRO MECANIZADO DE VALA COM RETROESCAVADEIRA (CAPACIDADE DA CAÇAMBA DA RETRO: 0,26 M³ / POTÊNCIA: 88 HP), LARGURA ATÉ 0,8 M, PROFUNDIDADE DE 1,5 A 3,0 M, COM AREIA PARA ATERRO. AF_05/2016</t>
  </si>
  <si>
    <t xml:space="preserve">94341</t>
  </si>
  <si>
    <t xml:space="preserve">ATERRO MECANIZADO DE VALA COM RETROESCAVADEIRA (CAPACIDADE DA CAÇAMBA DA RETRO: 0,26 M³ / POTÊNCIA: 88 HP), LARGURA DE 0,8 A 1,5 M, PROFUNDIDADE DE 1,5 A 3,0 M, COM AREIA PARA ATERRO. AF_05/2016</t>
  </si>
  <si>
    <t xml:space="preserve">94342</t>
  </si>
  <si>
    <t xml:space="preserve">ATERRO MANUAL DE VALAS COM AREIA PARA ATERRO E COMPACTAÇÃO MECANIZADA. AF_05/2016</t>
  </si>
  <si>
    <t xml:space="preserve">96385</t>
  </si>
  <si>
    <t xml:space="preserve">EXECUÇÃO E COMPACTAÇÃO DE ATERRO COM SOLO PREDOMINANTEMENTE ARGILOSO - EXCLUSIVE ESCAVAÇÃO, CARGA E TRANSPORTE E SOLO. AF_09/2017</t>
  </si>
  <si>
    <t xml:space="preserve">96386</t>
  </si>
  <si>
    <t xml:space="preserve">EXECUÇÃO E COMPACTAÇÃO DE ATERRO COM SOLO PREDOMINANTEMENTE ARENOSO - EXCLUSIVE ESCAVAÇÃO, CARGA E TRANSPORTE E SOLO. AF_09/2017</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</si>
  <si>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</si>
  <si>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</si>
  <si>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</si>
  <si>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</si>
  <si>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</si>
  <si>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</si>
  <si>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</si>
  <si>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</si>
  <si>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</si>
  <si>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</si>
  <si>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</si>
  <si>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</si>
  <si>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</si>
  <si>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</si>
  <si>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</si>
  <si>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</si>
  <si>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</si>
  <si>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</si>
  <si>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</si>
  <si>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</si>
  <si>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</si>
  <si>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</si>
  <si>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</si>
  <si>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</si>
  <si>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</si>
  <si>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</si>
  <si>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</si>
  <si>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</si>
  <si>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</si>
  <si>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</si>
  <si>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</si>
  <si>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</si>
  <si>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</si>
  <si>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</si>
  <si>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</si>
  <si>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</si>
  <si>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</si>
  <si>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</si>
  <si>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</si>
  <si>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</si>
  <si>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</si>
  <si>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</si>
  <si>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</si>
  <si>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</si>
  <si>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</si>
  <si>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</si>
  <si>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</si>
  <si>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</si>
  <si>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96995</t>
  </si>
  <si>
    <t xml:space="preserve">REATERRO MANUAL APILOADO COM SOQUETE. AF_10/2017</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</si>
  <si>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</si>
  <si>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</si>
  <si>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</si>
  <si>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</si>
  <si>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</si>
  <si>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</si>
  <si>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</si>
  <si>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</si>
  <si>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</si>
  <si>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</si>
  <si>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</si>
  <si>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</si>
  <si>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</si>
  <si>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</si>
  <si>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</si>
  <si>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</si>
  <si>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</si>
  <si>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</si>
  <si>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</si>
  <si>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</si>
  <si>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</si>
  <si>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</si>
  <si>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</si>
  <si>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</si>
  <si>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</si>
  <si>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</si>
  <si>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</si>
  <si>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</si>
  <si>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72891</t>
  </si>
  <si>
    <t xml:space="preserve">CARGA, MANOBRAS E DESCARGA DE MISTURA BETUMINOSA A QUENTE, COM CAMINHAO BASCULANTE 6 M3, DESCARGA EM VIBRO-ACABADORA</t>
  </si>
  <si>
    <t xml:space="preserve">72892</t>
  </si>
  <si>
    <t xml:space="preserve">CARGA, MANOBRAS E DESCARGA DE DE MISTURA BETUMINOSA A FRIO, COM CAMINHAO BASCULANTE 6 M3, DESCARGA EM VIBRO-ACABADORA</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</si>
  <si>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</si>
  <si>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</si>
  <si>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</si>
  <si>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</si>
  <si>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</si>
  <si>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</si>
  <si>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72897</t>
  </si>
  <si>
    <t xml:space="preserve">72898</t>
  </si>
  <si>
    <t xml:space="preserve">CARGA E DESCARGA MECANIZADAS DE ENTULHO EM CAMINHAO BASCULANTE 6 M3</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</si>
  <si>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</si>
  <si>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</si>
  <si>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</si>
  <si>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</si>
  <si>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</si>
  <si>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</si>
  <si>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</si>
  <si>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</si>
  <si>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</si>
  <si>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</si>
  <si>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</si>
  <si>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</si>
  <si>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</si>
  <si>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</si>
  <si>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</si>
  <si>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</si>
  <si>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</si>
  <si>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</si>
  <si>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</si>
  <si>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</si>
  <si>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</si>
  <si>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</si>
  <si>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</si>
  <si>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</si>
  <si>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</si>
  <si>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</si>
  <si>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</si>
  <si>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</si>
  <si>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</si>
  <si>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</si>
  <si>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</si>
  <si>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</si>
  <si>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</si>
  <si>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</si>
  <si>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</si>
  <si>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</si>
  <si>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94102</t>
  </si>
  <si>
    <t xml:space="preserve">LASTRO DE VALA COM PREPARO DE FUNDO, LARGURA MENOR QUE 1,5 M, COM CAMADA DE AREIA, LANÇAMENTO MANUAL, EM LOCAL COM NÍVEL BAIXO DE INTERFERÊNCIA. AF_06/2016</t>
  </si>
  <si>
    <t xml:space="preserve">94103</t>
  </si>
  <si>
    <t xml:space="preserve">LASTRO DE VALA COM PREPARO DE FUNDO, LARGURA MENOR QUE 1,5 M, COM CAMADA DE BRITA, LANÇAMENTO MANUAL, EM LOCAL COM NÍVEL BAIXO DE INTERFERÊNCIA. AF_06/2016</t>
  </si>
  <si>
    <t xml:space="preserve">94104</t>
  </si>
  <si>
    <t xml:space="preserve">LASTRO DE VALA COM PREPARO DE FUNDO, LARGURA MENOR QUE 1,5 M, COM CAMADA DE AREIA, LANÇAMENTO MANUAL, EM LOCAL COM NÍVEL ALTO DE INTERFERÊNCIA. AF_06/2016</t>
  </si>
  <si>
    <t xml:space="preserve">94105</t>
  </si>
  <si>
    <t xml:space="preserve">LASTRO DE VALA COM PREPARO DE FUNDO, LARGURA MENOR QUE 1,5 M, COM CAMADA DE BRITA, LANÇAMENTO MANUAL, EM LOCAL COM NÍVEL ALTO DE INTERFERÊNCIA. AF_06/2016</t>
  </si>
  <si>
    <t xml:space="preserve">94106</t>
  </si>
  <si>
    <t xml:space="preserve">LASTRO COM PREPARO DE FUNDO, LARGURA MAIOR OU IGUAL A 1,5 M, COM CAMADA DE AREIA, LANÇAMENTO MANUAL, EM LOCAL COM NÍVEL BAIXO DE INTERFERÊNCIA. AF_06/2016</t>
  </si>
  <si>
    <t xml:space="preserve">94107</t>
  </si>
  <si>
    <t xml:space="preserve">LASTRO COM PREPARO DE FUNDO, LARGURA MAIOR OU IGUAL A 1,5 M, COM CAMADA DE BRITA, LANÇAMENTO MANUAL, EM LOCAL COM NÍVEL BAIXO DE INTERFERÊNCIA. AF_06/2016</t>
  </si>
  <si>
    <t xml:space="preserve">94108</t>
  </si>
  <si>
    <t xml:space="preserve">LASTRO COM PREPARO DE FUNDO, LARGURA MAIOR OU IGUAL A 1,5 M, COM CAMADA DE AREIA, LANÇAMENTO MANUAL, EM LOCAL COM NÍVEL ALTO DE INTERFERÊNCIA. AF_06/2016</t>
  </si>
  <si>
    <t xml:space="preserve">94110</t>
  </si>
  <si>
    <t xml:space="preserve">LASTRO COM PREPARO DE FUNDO, LARGURA MAIOR OU IGUAL A 1,5 M, COM CAMADA DE BRITA, LANÇAMENTO MANUAL, EM LOCAL COM NÍVEL ALTO DE INTERFERÊNCIA. AF_06/2016</t>
  </si>
  <si>
    <t xml:space="preserve">94111</t>
  </si>
  <si>
    <t xml:space="preserve">LASTRO DE VALA COM PREPARO DE FUNDO, LARGURA MENOR QUE 1,5 M, COM CAMADA DE AREIA, LANÇAMENTO MECANIZADO, EM LOCAL COM NÍVEL BAIXO DE INTERFERÊNCIA. AF_06/2016</t>
  </si>
  <si>
    <t xml:space="preserve">94112</t>
  </si>
  <si>
    <t xml:space="preserve">LASTRO DE VALA COM PREPARO DE FUNDO, LARGURA MENOR QUE 1,5 M, COM CAMADA DE BRITA, LANÇAMENTO MECANIZADO, EM LOCAL COM NÍVEL BAIXO DE INTERFERÊNCIA. AF_06/2016</t>
  </si>
  <si>
    <t xml:space="preserve">94113</t>
  </si>
  <si>
    <t xml:space="preserve">LASTRO DE VALA COM PREPARO DE FUNDO, LARGURA MENOR QUE 1,5 M, COM CAMADA DE AREIA, LANÇAMENTO MECANIZADO, EM LOCAL COM NÍVEL ALTO DE INTERFERÊNCIA. AF_06/2016</t>
  </si>
  <si>
    <t xml:space="preserve">94114</t>
  </si>
  <si>
    <t xml:space="preserve">LASTRO DE VALA COM PREPARO DE FUNDO, LARGURA MENOR QUE 1,5 M, COM CAMADA DE BRITA, LANÇAMENTO MECANIZADO, EM LOCAL COM NÍVEL ALTO DE INTERFERÊNCIA. AF_06/2016</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</si>
  <si>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</si>
  <si>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</si>
  <si>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</si>
  <si>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</si>
  <si>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94117</t>
  </si>
  <si>
    <t xml:space="preserve">LASTRO COM PREPARO DE FUNDO, LARGURA MAIOR OU IGUAL A 1,5 M, COM CAMADA DE AREIA, LANÇAMENTO MECANIZADO, EM LOCAL COM NÍVEL ALTO DE INTERFERÊNCIA. AF_06/2016</t>
  </si>
  <si>
    <t xml:space="preserve">94118</t>
  </si>
  <si>
    <t xml:space="preserve">LASTRO COM PREPARO DE FUNDO, LARGURA MAIOR OU IGUAL A 1,5 M, COM CAMADA DE BRITA, LANÇAMENTO MECANIZADO, EM LOCAL COM NÍVEL ALTO DE INTERFERÊNCIA. AF_06/2016</t>
  </si>
  <si>
    <t xml:space="preserve">6514</t>
  </si>
  <si>
    <t xml:space="preserve">FORNECIMENTO E LANCAMENTO DE BRITA N. 4</t>
  </si>
  <si>
    <t xml:space="preserve">88549</t>
  </si>
  <si>
    <t xml:space="preserve">FORNECIMENTO E ASSENTAMENTO DE BRITA 2-DRENOS E FILTROS   MM</t>
  </si>
  <si>
    <t xml:space="preserve">41721</t>
  </si>
  <si>
    <t xml:space="preserve">COMPACTACAO MECANICA A 95% DO PROCTOR NORMAL - PAVIMENTACAO URBANA</t>
  </si>
  <si>
    <t xml:space="preserve">41722</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</si>
  <si>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</si>
  <si>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</si>
  <si>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</si>
  <si>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</si>
  <si>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</si>
  <si>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</si>
  <si>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</si>
  <si>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83344</t>
  </si>
  <si>
    <t xml:space="preserve">ESPALHAMENTO DE MATERIAL EM BOTA FORA, COM UTILIZACAO DE TRATOR DE ESTEIRAS DE 165 HP</t>
  </si>
  <si>
    <t xml:space="preserve">95606</t>
  </si>
  <si>
    <t xml:space="preserve">UMIDIFICAÇÃO DE MATERIAL PARA VALAS COM CAMINHÃO PIPA 10000L. AF_11/2016</t>
  </si>
  <si>
    <t xml:space="preserve">72131</t>
  </si>
  <si>
    <t xml:space="preserve">ALVENARIA EM TIJOLO CERAMICO MACICO 5X10X20CM 1 VEZ (ESPESSURA 20CM), ASSENTADO COM ARGAMASSA TRACO 1:2:8 (CIMENTO, CAL E AREIA)</t>
  </si>
  <si>
    <t xml:space="preserve">72132</t>
  </si>
  <si>
    <t xml:space="preserve">ALVENARIA EM TIJOLO CERAMICO MACICO 5X10X20CM 1/2 VEZ (ESPESSURA 10CM), ASSENTADO COM ARGAMASSA TRACO 1:2:8 (CIMENTO, CAL E AREIA)</t>
  </si>
  <si>
    <t xml:space="preserve">72133</t>
  </si>
  <si>
    <t xml:space="preserve">ALVENARIA EM TIJOLO CERAMICO MACICO 5X10X20CM 1 1/2 VEZ (ESPESSURA 30CM), ASSENTADO COM ARGAMASSA TRACO 1:2:8 (CIMENTO, CAL E AREIA)</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</si>
  <si>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</si>
  <si>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</si>
  <si>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</si>
  <si>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</si>
  <si>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</si>
  <si>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</si>
  <si>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</si>
  <si>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</si>
  <si>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</si>
  <si>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</si>
  <si>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</si>
  <si>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</si>
  <si>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</si>
  <si>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</si>
  <si>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</si>
  <si>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</si>
  <si>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</si>
  <si>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</si>
  <si>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</si>
  <si>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</si>
  <si>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</si>
  <si>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</si>
  <si>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</si>
  <si>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</si>
  <si>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</si>
  <si>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</si>
  <si>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</si>
  <si>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</si>
  <si>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</si>
  <si>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</si>
  <si>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</si>
  <si>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</si>
  <si>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</si>
  <si>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</si>
  <si>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</si>
  <si>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</si>
  <si>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</si>
  <si>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</si>
  <si>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</si>
  <si>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</si>
  <si>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</si>
  <si>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</si>
  <si>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</si>
  <si>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</si>
  <si>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</si>
  <si>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</si>
  <si>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</si>
  <si>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</si>
  <si>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</si>
  <si>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</si>
  <si>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</si>
  <si>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</si>
  <si>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</si>
  <si>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</si>
  <si>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</si>
  <si>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</si>
  <si>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</si>
  <si>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</si>
  <si>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</si>
  <si>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</si>
  <si>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</si>
  <si>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</si>
  <si>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</si>
  <si>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</si>
  <si>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</si>
  <si>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</si>
  <si>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</si>
  <si>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</si>
  <si>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</si>
  <si>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</si>
  <si>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</si>
  <si>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</si>
  <si>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</si>
  <si>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</si>
  <si>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</si>
  <si>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</si>
  <si>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</si>
  <si>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</si>
  <si>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</si>
  <si>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</si>
  <si>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</si>
  <si>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</si>
  <si>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</si>
  <si>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</si>
  <si>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</si>
  <si>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</si>
  <si>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</si>
  <si>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</si>
  <si>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</si>
  <si>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</si>
  <si>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</si>
  <si>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</si>
  <si>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</si>
  <si>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</si>
  <si>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</si>
  <si>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</si>
  <si>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</si>
  <si>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</si>
  <si>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</si>
  <si>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</si>
  <si>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</si>
  <si>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</si>
  <si>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</si>
  <si>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</si>
  <si>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</si>
  <si>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</si>
  <si>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</si>
  <si>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</si>
  <si>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</si>
  <si>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</si>
  <si>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89043</t>
  </si>
  <si>
    <t xml:space="preserve">(COMPOSIÇÃO REPRESENTATIVA) DO SERVIÇO DE ALVENARIA DE VEDAÇÃO DE BLOCOS VAZADOS DE CERÂMICA DE 9X19X19CM (ESPESSURA 9CM), PARA EDIFICAÇÃO HABITACIONAL MULTIFAMILIAR (PRÉDIO). AF_11/2014</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</si>
  <si>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</si>
  <si>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</si>
  <si>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</si>
  <si>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</si>
  <si>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</si>
  <si>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</si>
  <si>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95474</t>
  </si>
  <si>
    <t xml:space="preserve">ALVENARIA DE EMBASAMENTO EM TIJOLOS CERAMICOS MACICOS 5X10X20CM, ASSENTADO  COM ARGAMASSA TRACO 1:2:8 (CIMENTO, CAL E AREIA)</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</si>
  <si>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</si>
  <si>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</si>
  <si>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</si>
  <si>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</si>
  <si>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</si>
  <si>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</si>
  <si>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</si>
  <si>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</si>
  <si>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</si>
  <si>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</si>
  <si>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</si>
  <si>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</si>
  <si>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</si>
  <si>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</si>
  <si>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</si>
  <si>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</si>
  <si>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</si>
  <si>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</si>
  <si>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</si>
  <si>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</si>
  <si>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</si>
  <si>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</si>
  <si>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</si>
  <si>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</si>
  <si>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</si>
  <si>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</si>
  <si>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</si>
  <si>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</si>
  <si>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</si>
  <si>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</si>
  <si>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</si>
  <si>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</si>
  <si>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</si>
  <si>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</si>
  <si>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</si>
  <si>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</si>
  <si>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</si>
  <si>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</si>
  <si>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</si>
  <si>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</si>
  <si>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</si>
  <si>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</si>
  <si>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</si>
  <si>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</si>
  <si>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</si>
  <si>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</si>
  <si>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</si>
  <si>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</si>
  <si>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</si>
  <si>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</si>
  <si>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</si>
  <si>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</si>
  <si>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</si>
  <si>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</si>
  <si>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</si>
  <si>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</si>
  <si>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</si>
  <si>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</si>
  <si>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</si>
  <si>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</si>
  <si>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</si>
  <si>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</si>
  <si>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</si>
  <si>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</si>
  <si>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</si>
  <si>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</si>
  <si>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</si>
  <si>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</si>
  <si>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</si>
  <si>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</si>
  <si>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</si>
  <si>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</si>
  <si>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87450</t>
  </si>
  <si>
    <t xml:space="preserve">ALVENARIA DE VEDAÇÃO DE BLOCOS VAZADOS DE CONCRETO DE 14X19X39CM (ESPESSURA 14CM) DE PAREDES COM ÁREA LÍQUIDA MENOR QUE 6M² SEM VÃOS E ARGAMASSA DE ASSENTAMENTO COM PREPARO MANUAL. AF_06/2014</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</si>
  <si>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</si>
  <si>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</si>
  <si>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</si>
  <si>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</si>
  <si>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</si>
  <si>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</si>
  <si>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</si>
  <si>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</si>
  <si>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</si>
  <si>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</si>
  <si>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</si>
  <si>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</si>
  <si>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</si>
  <si>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</si>
  <si>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</si>
  <si>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</si>
  <si>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</si>
  <si>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</si>
  <si>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</si>
  <si>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</si>
  <si>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</si>
  <si>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</si>
  <si>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</si>
  <si>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</si>
  <si>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</si>
  <si>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</si>
  <si>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</si>
  <si>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</si>
  <si>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</si>
  <si>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</si>
  <si>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</si>
  <si>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</si>
  <si>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</si>
  <si>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</si>
  <si>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</si>
  <si>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</si>
  <si>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</si>
  <si>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</si>
  <si>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</si>
  <si>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</si>
  <si>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</si>
  <si>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</si>
  <si>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</si>
  <si>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</si>
  <si>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</si>
  <si>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</si>
  <si>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</si>
  <si>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</si>
  <si>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</si>
  <si>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73937/5</t>
  </si>
  <si>
    <t xml:space="preserve">COBOGO DE CONCRETO (ELEMENTO VAZADO), 10X29X39CM ABERTURA COM VIDRO, ASSENTADO COM ARGAMASSA TRACO 1:4 (CIMENTO E AREIA MEDIA NAO PENEIRADA)</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</si>
  <si>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</si>
  <si>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</si>
  <si>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</si>
  <si>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</si>
  <si>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89455</t>
  </si>
  <si>
    <t xml:space="preserve">ALVENARIA DE BLOCOS DE CONCRETO ESTRUTURAL 14X19X39 CM, (ESPESSURA 14 CM) FBK = 14,0 MPA, PARA PAREDES COM ÁREA LÍQUIDA MENOR QUE 6M², SEM VÃOS, UTILIZANDO PALHETA. AF_12/2014</t>
  </si>
  <si>
    <t xml:space="preserve">89456</t>
  </si>
  <si>
    <t xml:space="preserve">ALVENARIA DE BLOCOS DE CONCRETO ESTRUTURAL 14X19X39 CM, (ESPESSURA 14 CM) FBK = 14,0 MPA, PARA PAREDES COM ÁREA LÍQUIDA MAIOR OU IGUAL A 6M², SEM VÃOS, UTILIZANDO PALHETA. AF_12/2014</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</si>
  <si>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</si>
  <si>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</si>
  <si>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</si>
  <si>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</si>
  <si>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</si>
  <si>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</si>
  <si>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</si>
  <si>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</si>
  <si>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89462</t>
  </si>
  <si>
    <t xml:space="preserve">ALVENARIA DE BLOCOS DE CONCRETO ESTRUTURAL 14X19X29 CM, (ESPESSURA 14 CM), FBK = 4,5 MPA, PARA PAREDES COM ÁREA LÍQUIDA MENOR QUE 6M², SEM VÃOS, UTILIZANDO PALHETA. AF_12/2014</t>
  </si>
  <si>
    <t xml:space="preserve">89463</t>
  </si>
  <si>
    <t xml:space="preserve">ALVENARIA DE BLOCOS DE CONCRETO ESTRUTURAL 14X19X29 CM, (ESPESSURA 14 CM), FBK = 4,5 MPA, PARA PAREDES COM ÁREA LÍQUIDA MAIOR OU IGUAL A 6M², SEM VÃOS, UTILIZANDO PALHETA. AF_12/2014</t>
  </si>
  <si>
    <t xml:space="preserve">89464</t>
  </si>
  <si>
    <t xml:space="preserve">ALVENARIA DE BLOCOS DE CONCRETO ESTRUTURAL 14X19X29 CM, (ESPESSURA 14 CM) FBK = 14,0 MPA, PARA PAREDES COM ÁREA LÍQUIDA MENOR QUE 6M², SEM VÃOS, UTILIZANDO PALHETA. AF_12/2014</t>
  </si>
  <si>
    <t xml:space="preserve">89465</t>
  </si>
  <si>
    <t xml:space="preserve">ALVENARIA DE BLOCOS DE CONCRETO ESTRUTURAL 14X19X29 CM, (ESPESSURA 14 CM) FBK = 14,0 MPA, PARA PAREDES COM ÁREA LÍQUIDA MAIOR OU IGUAL A 6M², SEM VÃOS, UTILIZANDO PALHETA. AF_12/2014</t>
  </si>
  <si>
    <t xml:space="preserve">89466</t>
  </si>
  <si>
    <t xml:space="preserve">ALVENARIA DE BLOCOS DE CONCRETO ESTRUTURAL 14X19X29 CM, (ESPESSURA 14 CM), FBK = 4,5 MPA, PARA PAREDES COM ÁREA LÍQUIDA MENOR QUE 6M², COM VÃOS, UTILIZANDO PALHETA. AF_12/2014</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</si>
  <si>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</si>
  <si>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</si>
  <si>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</si>
  <si>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</si>
  <si>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89469</t>
  </si>
  <si>
    <t xml:space="preserve">ALVENARIA DE BLOCOS DE CONCRETO ESTRUTURAL 14X19X29 CM, (ESPESSURA 14 CM) FBK = 14,0 MPA, PARA PAREDES COM ÁREA LÍQUIDA MAIOR OU IGUAL A 6M², COM VÃOS, UTILIZANDO PALHETA. AF_12/2014</t>
  </si>
  <si>
    <t xml:space="preserve">89470</t>
  </si>
  <si>
    <t xml:space="preserve">ALVENARIA DE BLOCOS DE CONCRETO ESTRUTURAL 14X19X39 CM, (ESPESSURA 14 CM), FBK = 4,5 MPA, PARA PAREDES COM ÁREA LÍQUIDA MENOR QUE 6M², SEM VÃOS, UTILIZANDO COLHER DE PEDREIRO. AF_12/2014</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</si>
  <si>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</si>
  <si>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</si>
  <si>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</si>
  <si>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</si>
  <si>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89473</t>
  </si>
  <si>
    <t xml:space="preserve">ALVENARIA DE BLOCOS DE CONCRETO ESTRUTURAL 14X19X39 CM, (ESPESSURA 14 CM) FBK = 14,0 MPA, PARA PAREDES COM ÁREA LÍQUIDA MAIOR OU IGUAL A 6M², SEM VÃOS, UTILIZANDO COLHER DE PEDREIRO. AF_12/2014</t>
  </si>
  <si>
    <t xml:space="preserve">89474</t>
  </si>
  <si>
    <t xml:space="preserve">ALVENARIA DE BLOCOS DE CONCRETO ESTRUTURAL 14X19X39 CM, (ESPESSURA 14 CM), FBK = 4,5 MPA, PARA PAREDES COM ÁREA LÍQUIDA MENOR QUE 6M², COM VÃOS, UTILIZANDO COLHER DE PEDREIRO. AF_12/2014</t>
  </si>
  <si>
    <t xml:space="preserve">89475</t>
  </si>
  <si>
    <t xml:space="preserve">ALVENARIA DE BLOCOS DE CONCRETO ESTRUTURAL 14X19X39 CM, (ESPESSURA 14 CM), FBK = 4,5 MPA, PARA PAREDES COM ÁREA LÍQUIDA MAIOR OU IGUAL A 6M², COM VÃOS, UTILIZANDO COLHER DE PEDREIRO. AF_12/2014</t>
  </si>
  <si>
    <t xml:space="preserve">89476</t>
  </si>
  <si>
    <t xml:space="preserve">ALVENARIA DE BLOCOS DE CONCRETO ESTRUTURAL 14X19X39 CM, (ESPESSURA 14 CM) FBK = 14,0 MPA, PARA PAREDES COM ÁREA LÍQUIDA MENOR QUE 6M², COM VÃOS, UTILIZANDO COLHER DE PEDREIRO. AF_12/2014</t>
  </si>
  <si>
    <t xml:space="preserve">89477</t>
  </si>
  <si>
    <t xml:space="preserve">ALVENARIA DE BLOCOS DE CONCRETO ESTRUTURAL 14X19X39 CM, (ESPESSURA 14 CM) FBK = 14,0 MPA, PARA PAREDES COM ÁREA LÍQUIDA MAIOR OU IGUAL A 6M², COM VÃOS, UTILIZANDO COLHER DE PEDREIRO. AF_12/2014</t>
  </si>
  <si>
    <t xml:space="preserve">89478</t>
  </si>
  <si>
    <t xml:space="preserve">ALVENARIA DE BLOCOS DE CONCRETO ESTRUTURAL 14X19X29 CM, (ESPESSURA 14 CM), FBK = 4,5 MPA, PARA PAREDES COM ÁREA LÍQUIDA MENOR QUE 6M², SEM VÃOS, UTILIZANDO COLHER DE PEDREIRO. AF_12/2014</t>
  </si>
  <si>
    <t xml:space="preserve">89479</t>
  </si>
  <si>
    <t xml:space="preserve">ALVENARIA DE BLOCOS DE CONCRETO ESTRUTURAL 14X19X29 CM, (ESPESSURA 14 CM), FBK = 4,5 MPA, PARA PAREDES COM ÁREA LÍQUIDA MAIOR OU IGUAL A 6M², SEM VÃOS, UTILIZANDO COLHER DE PEDREIRO. AF_12/2014</t>
  </si>
  <si>
    <t xml:space="preserve">89480</t>
  </si>
  <si>
    <t xml:space="preserve">ALVENARIA DE BLOCOS DE CONCRETO ESTRUTURAL 14X19X29 CM, (ESPESSURA 14 CM) FBK = 14,0 MPA, PARA PAREDES COM ÁREA LÍQUIDA MENOR QUE 6M², SEM VÃOS, UTILIZANDO COLHER DE PEDREIRO. AF_12/2014</t>
  </si>
  <si>
    <t xml:space="preserve">89483</t>
  </si>
  <si>
    <t xml:space="preserve">ALVENARIA DE BLOCOS DE CONCRETO ESTRUTURAL 14X19X29 CM, (ESPESSURA 14 CM) FBK = 14,0 MPA, PARA PAREDES COM ÁREA LÍQUIDA MAIOR OU IGUAL A 6M², SEM VÃOS, UTILIZANDO COLHER DE PEDREIRO. AF_12/2014</t>
  </si>
  <si>
    <t xml:space="preserve">89484</t>
  </si>
  <si>
    <t xml:space="preserve">ALVENARIA DE BLOCOS DE CONCRETO ESTRUTURAL 14X19X29 CM, (ESPESSURA 14 CM), FBK = 4,5 MPA, PARA PAREDES COM ÁREA LÍQUIDA MENOR QUE 6M², COM VÃOS, UTILIZANDO COLHER DE PEDREIRO. AF_12/2014</t>
  </si>
  <si>
    <t xml:space="preserve">89486</t>
  </si>
  <si>
    <t xml:space="preserve">ALVENARIA DE BLOCOS DE CONCRETO ESTRUTURAL 14X19X29 CM, (ESPESSURA 14 CM), FBK = 4,5 MPA, PARA PAREDES COM ÁREA LÍQUIDA MAIOR OU IGUAL A 6M², COM VÃOS, UTILIZANDO COLHER DE PEDREIRO. AF_12/2014</t>
  </si>
  <si>
    <t xml:space="preserve">89487</t>
  </si>
  <si>
    <t xml:space="preserve">ALVENARIA DE BLOCOS DE CONCRETO ESTRUTURAL 14X19X29 CM, (ESPESSURA 14 CM) FBK = 14,0 MPA, PARA PAREDES COM ÁREA LÍQUIDA MENOR QUE 6M², COM VÃOS, UTILIZANDO COLHER DE PEDREIRO. AF_12/2014</t>
  </si>
  <si>
    <t xml:space="preserve">89488</t>
  </si>
  <si>
    <t xml:space="preserve">ALVENARIA DE BLOCOS DE CONCRETO ESTRUTURAL 14X19X29 CM, (ESPESSURA 14 CM) FBK = 14,0 MPA, PARA PAREDES COM ÁREA LÍQUIDA MAIOR OU IGUAL A 6M², COM VÃOS, UTILIZANDO COLHER DE PEDREIRO. AF_12/2014</t>
  </si>
  <si>
    <t xml:space="preserve">91815</t>
  </si>
  <si>
    <t xml:space="preserve">(COMPOSIÇÃO REPRESENTATIVA) DE ALVENARIA DE BLOCOS DE CONCRETO ESTRUTURAL 14X19X39 CM, (ESPESSURA 14 CM), FBK = 4,5 MPA, UTILIZANDO PALHETA, PARA EDIFICAÇÃO HABITACIONAL. AF_10/2015</t>
  </si>
  <si>
    <t xml:space="preserve">91816</t>
  </si>
  <si>
    <t xml:space="preserve">COMPOSIÇÃO REPRESENTATIVA DE SERVIÇOS DE ALVENARIA DE BLOCOS DE CONCRETO ESTRUTURAL 14X19X29 CM, (ESPESSURA 14 CM), FBK = 4,5 MPA, UTILIZANDO PALHETA, PARA EDIFICAÇÃO HABITACIONAL. AF_10/2015</t>
  </si>
  <si>
    <t xml:space="preserve">72139</t>
  </si>
  <si>
    <t xml:space="preserve">BLOCOS DE VIDRO TIPO CANELADO 19X19X8CM, ASSENTADO COM ARGAMASSA TRACO 1:3 (CIMENTO E AREIA GROSSA) PREPARO MECANICO, COM REJUNTAMENTO EM CIMENTO BRANCO E BARRAS DE ACO</t>
  </si>
  <si>
    <t xml:space="preserve">72175</t>
  </si>
  <si>
    <t xml:space="preserve">BLOCOS DE VIDRO TIPO XADREZ 20X20X10CM, ASSENTADO COM ARGAMASSA TRACO 1:3 (CIMENTO E AREIA GROSSA) PREPARO MECANICO, COM REJUNTAMENTO EM CIMENTO BRANCO E BARRAS DE ACO</t>
  </si>
  <si>
    <t xml:space="preserve">72176</t>
  </si>
  <si>
    <t xml:space="preserve">BLOCOS DE VIDRO TIPO XADREZ 20X10X8CM, ASSENTADO COM ARGAMASSA TRACO 1:3 (CIMENTO E AREIA GROSSA) PREPARO MECANICO, COM REJUNTAMENTO EM CIMENTO BRANCO E BARRAS DE ACO</t>
  </si>
  <si>
    <t xml:space="preserve">72178</t>
  </si>
  <si>
    <t xml:space="preserve">RETIRADA DE DIVISORIAS EM CHAPAS DE MADEIRA, COM MONTANTES METALICOS</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</si>
  <si>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</si>
  <si>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</si>
  <si>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</si>
  <si>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</si>
  <si>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</si>
  <si>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</si>
  <si>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</si>
  <si>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</si>
  <si>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</si>
  <si>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</si>
  <si>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</si>
  <si>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</si>
  <si>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79627</t>
  </si>
  <si>
    <t xml:space="preserve">DIVISORIA EM GRANITO BRANCO POLIDO, ESP = 3CM, ASSENTADO COM ARGAMASSA TRACO 1:4, ARREMATE EM CIMENTO BRANCO, EXCLUSIVE FERRAGENS</t>
  </si>
  <si>
    <t xml:space="preserve">96358</t>
  </si>
  <si>
    <t xml:space="preserve">96359</t>
  </si>
  <si>
    <t xml:space="preserve">PAREDE COM PLACAS DE GESSO ACARTONADO (DRYWALL), PARA USO INTERNO, COM DUAS FACES SIMPLES E ESTRUTURA METÁLICA COM GUIAS SIMPLES, COM VÃOS AF_06/2017_P</t>
  </si>
  <si>
    <t xml:space="preserve">96360</t>
  </si>
  <si>
    <t xml:space="preserve">PAREDE COM PLACAS DE GESSO ACARTONADO (DRYWALL), PARA USO INTERNO, COM DUAS FACES SIMPLES E ESTRUTURA METÁLICA COM GUIAS DUPLAS, SEM VÃOS. AF_06/2017_P</t>
  </si>
  <si>
    <t xml:space="preserve">96361</t>
  </si>
  <si>
    <t xml:space="preserve">PAREDE COM PLACAS DE GESSO ACARTONADO (DRYWALL), PARA USO INTERNO, COM DUAS FACES SIMPLES E ESTRUTURA METÁLICA COM GUIAS DUPLAS, COM VÃOS. AF_06/2017_P</t>
  </si>
  <si>
    <t xml:space="preserve">96362</t>
  </si>
  <si>
    <t xml:space="preserve">PAREDE COM PLACAS DE GESSO ACARTONADO (DRYWALL), PARA USO INTERNO, COM UMA FACE SIMPLES E OUTRA FACE DUPLA E ESTRUTURA METÁLICA COM GUIAS SIMPLES, SEM VÃOS. AF_06/2017_P</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</si>
  <si>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</si>
  <si>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</si>
  <si>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</si>
  <si>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</si>
  <si>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96365</t>
  </si>
  <si>
    <t xml:space="preserve">PAREDE COM PLACAS DE GESSO ACARTONADO (DRYWALL), PARA USO INTERNO, COM UMA FACE SIMPLES E OUTRA FACE DUPLA E   ESTRUTURA METÁLICA COM GUIAS DUPLAS, COM VÃOS. AF_06/2017_P</t>
  </si>
  <si>
    <t xml:space="preserve">96366</t>
  </si>
  <si>
    <t xml:space="preserve">PAREDE COM PLACAS DE GESSO ACARTONADO (DRYWALL), PARA USO INTERNO, COM DUAS FACES DUPLAS E ESTRUTURA METÁLICA COM GUIAS SIMPLES, SEM VÃOS. AF_06/2017_P</t>
  </si>
  <si>
    <t xml:space="preserve">96367</t>
  </si>
  <si>
    <t xml:space="preserve">PAREDE COM PLACAS DE GESSO ACARTONADO (DRYWALL), PARA USO INTERNO, COM DUAS FACES DUPLAS E ESTRUTURA METÁLICA COM GUIAS SIMPLES, COM VÃOS. AF_06/2017_P</t>
  </si>
  <si>
    <t xml:space="preserve">96368</t>
  </si>
  <si>
    <t xml:space="preserve">PAREDE COM PLACAS DE GESSO ACARTONADO (DRYWALL), PARA USO INTERNO COM DUAS FACES DUPLAS E ESTRUTURA METÁLICA COM GUIAS DUPLAS, SEM VÃOS. AF_06/2017</t>
  </si>
  <si>
    <t xml:space="preserve">96369</t>
  </si>
  <si>
    <t xml:space="preserve">PAREDE COM PLACAS DE GESSO ACARTONADO (DRYWALL), PARA USO INTERNO, COM DUAS FACES DUPLAS E ESTRUTURA METÁLICA COM GUIAS DUPLAS, COM VÃOS. AF_06/2017_P</t>
  </si>
  <si>
    <t xml:space="preserve">96370</t>
  </si>
  <si>
    <t xml:space="preserve">PAREDE COM PLACAS DE GESSO ACARTONADO (DRYWALL), PARA USO INTERNO, COM UMA FACE SIMPLES E ESTRUTURA METÁLICA COM GUIAS SIMPLES, SEM VÃOS. AF_06/2017_P</t>
  </si>
  <si>
    <t xml:space="preserve">96371</t>
  </si>
  <si>
    <t xml:space="preserve">PAREDE COM PLACAS DE GESSO ACARTONADO (DRYWALL), PARA USO INTERNO, COM UMA FACE SIMPLES E ESTRUTURA METÁLICA COM GUIAS SIMPLES, COM VÃOS. AF_06/2017_P</t>
  </si>
  <si>
    <t xml:space="preserve">96372</t>
  </si>
  <si>
    <t xml:space="preserve">INSTALAÇÃO DE ISOLAMENTO COM LÃ DE ROCHA EM PAREDES DRYWALL. AF_06/2017</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</si>
  <si>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</si>
  <si>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</si>
  <si>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</si>
  <si>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</si>
  <si>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</si>
  <si>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</si>
  <si>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</si>
  <si>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</si>
  <si>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</si>
  <si>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</si>
  <si>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</si>
  <si>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</si>
  <si>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</si>
  <si>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</si>
  <si>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</si>
  <si>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</si>
  <si>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</si>
  <si>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</si>
  <si>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</si>
  <si>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</si>
  <si>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72916</t>
  </si>
  <si>
    <t xml:space="preserve">BASE DE SOLO CIMENTO 2% MISTURA EM USINA, COMPACTACAO 100% PROCTOR INTERMEDIARIO, EXCLUSIVE ESCAVACAO, CARGA E TRANSPORTE DO SOLO</t>
  </si>
  <si>
    <t xml:space="preserve">72919</t>
  </si>
  <si>
    <t xml:space="preserve">BASE DE SOLO CIMENTO 4% MISTURA EM USINA, COMPACTACAO 100% PROCTOR NORMAL, EXCLUSIVE ESCAVACAO, CARGA E TRANSPORTE DO SOLO</t>
  </si>
  <si>
    <t xml:space="preserve">72922</t>
  </si>
  <si>
    <t xml:space="preserve">BASE DE SOLO CIMENTO 6% COM MISTURA EM USINA, COMPACTACAO 100% PROCTOR NORMAL, EXCLUSIVE ESCAVACAO, CARGA E TRANSPORTE DO SOLO</t>
  </si>
  <si>
    <t xml:space="preserve">72923</t>
  </si>
  <si>
    <t xml:space="preserve">BASE DE SOLO - BRITA (40/60), MISTURA EM USINA, COMPACTACAO 100% PROCTOR MODIFICADO, EXCLUSIVE ESCAVACAO, CARGA E TRANSPORTE</t>
  </si>
  <si>
    <t xml:space="preserve">72924</t>
  </si>
  <si>
    <t xml:space="preserve">BASE DE SOLO - BRITA (50/50), MISTURA EM USINA, COMPACTACAO 100% PROCTOR MODIFICADO, EXCLUSIVE ESCAVACAO, CARGA E TRANSPORTE</t>
  </si>
  <si>
    <t xml:space="preserve">72961</t>
  </si>
  <si>
    <t xml:space="preserve">REGULARIZACAO E COMPACTACAO DE SUBLEITO ATE 20 CM DE ESPESSURA</t>
  </si>
  <si>
    <t xml:space="preserve">96387</t>
  </si>
  <si>
    <t xml:space="preserve">EXECUÇÃO E COMPACTAÇÃO DE BASE E OU SUB BASE COM SOLO ESTABILIZADO GRANULOMETRICAMENTE - EXCLUSIVE ESCAVAÇÃO, CARGA E TRANSPORTE E SOLO. AF_09/2017</t>
  </si>
  <si>
    <t xml:space="preserve">96388</t>
  </si>
  <si>
    <t xml:space="preserve">EXECUÇÃO E COMPACTAÇÃO DE BASE E OU SUB BASE COM SOLO PREDOMINANTEMENTE ARENOSO - EXCLUSIVE ESCAVAÇÃO, CARGA E TRANSPORTE E SOLO. AF_09/2017</t>
  </si>
  <si>
    <t xml:space="preserve">96389</t>
  </si>
  <si>
    <t xml:space="preserve">EXECUÇÃO E COMPACTAÇÃO DE BASE E OU SUB BASE COM SOLO MELHORADO COM CIMENTO (TEOR DE 2%) - EXCLUSIVE ESCAVAÇÃO, CARGA E TRANSPORTE E SOLO. AF_09/2017</t>
  </si>
  <si>
    <t xml:space="preserve">96390</t>
  </si>
  <si>
    <t xml:space="preserve">EXECUÇÃO E COMPACTAÇÃO DE BASE E OU SUB BASE COM SOLO MELHORADO COM CIMENTO (TEOR DE 4%) - EXCLUSIVE ESCAVAÇÃO, CARGA E TRANSPORTE E SOLO. AF_09/2017</t>
  </si>
  <si>
    <t xml:space="preserve">96391</t>
  </si>
  <si>
    <t xml:space="preserve">EXECUÇÃO E COMPACTAÇÃO DE BASE E OU SUB BASE COM SOLO CIMENTO (TEOR DE CIMENTO IGUAL A 6%) - EXCLUSIVE ESCAVAÇÃO, CARGA E TRANSPORTE E SOLO. AF_09/2017</t>
  </si>
  <si>
    <t xml:space="preserve">96392</t>
  </si>
  <si>
    <t xml:space="preserve">EXECUÇÃO E COMPACTAÇÃO DE BASE E OU SUB BASE COM SOLO CIMENTO (TEOR DE CIMENTO IGUAL A 8%) - EXCLUSIVE ESCAVAÇÃO, CARGA E TRANSPORTE E SOLO. AF_09/2017</t>
  </si>
  <si>
    <t xml:space="preserve">96396</t>
  </si>
  <si>
    <t xml:space="preserve">EXECUÇÃO E COMPACTAÇÃO DE BASE E OU SUB BASE COM BRITA GRADUADA SIMPLES - EXCLUSIVE CARGA E TRANSPORTE. AF_09/2017</t>
  </si>
  <si>
    <t xml:space="preserve">96397</t>
  </si>
  <si>
    <t xml:space="preserve">EXECUÇÃO E COMPACTAÇÃO DE BASE E OU SUB BASE COM BRITA GRADUADA TRATADA COM CIMENTO - EXCLUSIVE CARGA E TRANSPORTE. AF_09/2017</t>
  </si>
  <si>
    <t xml:space="preserve">96398</t>
  </si>
  <si>
    <t xml:space="preserve">EXECUÇÃO E COMPACTAÇÃO DE BASE E OU SUB BASE COM CONCRETO COMPACTADO COM ROLO - EXCLUSIVE CARGA E TRANSPORTE. AF_09/2017</t>
  </si>
  <si>
    <t xml:space="preserve">96399</t>
  </si>
  <si>
    <t xml:space="preserve">EXECUÇÃO E COMPACTAÇÃO DE BASE E OU SUB BASE COM PEDRA RACHÃO - EXCLUSIVE ESCAVAÇÃO, CARGA E TRANSPORTE. AF_09/2017</t>
  </si>
  <si>
    <t xml:space="preserve">96400</t>
  </si>
  <si>
    <t xml:space="preserve">EXECUÇÃO E COMPACTAÇÃO DE BASE E OU SUB BASE COM MACADAME SECO - EXCLUSIVE ESCAVAÇÃO, CARGA E TRANSPORTE. AF_09/2017</t>
  </si>
  <si>
    <t xml:space="preserve">96401</t>
  </si>
  <si>
    <t xml:space="preserve">EXECUÇÃO DE IMPRIMAÇÃO COM ASFALTO DILUÍDO CM-30. AF_09/2017</t>
  </si>
  <si>
    <t xml:space="preserve">96402</t>
  </si>
  <si>
    <t xml:space="preserve">EXECUÇÃO DE IMPRIMAÇÃO LIGANTE (PINTURA DE LIGAÇÃO) COM EMULSÃO ASFÁLTICA RR-2C. AF_09/2017</t>
  </si>
  <si>
    <t xml:space="preserve">72799</t>
  </si>
  <si>
    <t xml:space="preserve">PAVIMENTO EM PARALELEPIPEDO SOBRE COLCHAO DE AREIA REJUNTADO COM ARGAMASSA DE CIMENTO E AREIA NO TRAÇO 1:3 (PEDRAS PEQUENAS 30 A 35 PECAS POR M2)</t>
  </si>
  <si>
    <t xml:space="preserve">72942</t>
  </si>
  <si>
    <t xml:space="preserve">PINTURA DE LIGACAO COM EMULSAO RR-1C</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</si>
  <si>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</si>
  <si>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</si>
  <si>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</si>
  <si>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</si>
  <si>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</si>
  <si>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</si>
  <si>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72974</t>
  </si>
  <si>
    <t xml:space="preserve">CORTE E PREPARO DE PEDRA PARA PAVIMENTO POLIEDRICO</t>
  </si>
  <si>
    <t xml:space="preserve">72975</t>
  </si>
  <si>
    <t xml:space="preserve">DESMONTE MANUAL DE PEDRA PARA PAVIMENTO POLIEDRICO</t>
  </si>
  <si>
    <t xml:space="preserve">72978</t>
  </si>
  <si>
    <t xml:space="preserve">EXTRACAO, CARGA E ASSENTAMENTO DE CORDAO DE PEDRA PARA PAVIMENTO POLIEDRICO, EXCLUSIVE TRANSPORTE DE PEDRA E INDENIZACAO PEDREIRA</t>
  </si>
  <si>
    <t xml:space="preserve">72979</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</si>
  <si>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</si>
  <si>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</si>
  <si>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</si>
  <si>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</si>
  <si>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</si>
  <si>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</si>
  <si>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</si>
  <si>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</si>
  <si>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</si>
  <si>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</si>
  <si>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</si>
  <si>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92393</t>
  </si>
  <si>
    <t xml:space="preserve">EXECUÇÃO DE PAVIMENTO EM PISO INTERTRAVADO, COM BLOCO SEXTAVADO DE 25 X 25 CM, ESPESSURA 6 CM. AF_12/2015</t>
  </si>
  <si>
    <t xml:space="preserve">92394</t>
  </si>
  <si>
    <t xml:space="preserve">EXECUÇÃO DE PAVIMENTO EM PISO INTERTRAVADO, COM BLOCO SEXTAVADO DE 25 X 25 CM, ESPESSURA 8 CM. AF_12/2015</t>
  </si>
  <si>
    <t xml:space="preserve">92395</t>
  </si>
  <si>
    <t xml:space="preserve">EXECUÇÃO DE PAVIMENTO EM PISO INTERTRAVADO, COM BLOCO SEXTAVADO DE 25 X 25 CM, ESPESSURA 10 CM. AF_12/2015</t>
  </si>
  <si>
    <t xml:space="preserve">92396</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</si>
  <si>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</si>
  <si>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</si>
  <si>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</si>
  <si>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</si>
  <si>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</si>
  <si>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</si>
  <si>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</si>
  <si>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</si>
  <si>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</si>
  <si>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92401</t>
  </si>
  <si>
    <t xml:space="preserve">EXECUÇÃO DE VIA EM PISO INTERTRAVADO, COM BLOCO RETANGULAR DE 20 X 10 CM, ESPESSURA 10 CM. AF_12/2015</t>
  </si>
  <si>
    <t xml:space="preserve">92402</t>
  </si>
  <si>
    <t xml:space="preserve">EXECUÇÃO DE PASSEIO EM PISO INTERTRAVADO, COM BLOCO 16 FACES DE 22 X 11 CM, ESPESSURA 6 CM. AF_12/2015</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</si>
  <si>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</si>
  <si>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</si>
  <si>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</si>
  <si>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</si>
  <si>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</si>
  <si>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</si>
  <si>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</si>
  <si>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</si>
  <si>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92407</t>
  </si>
  <si>
    <t xml:space="preserve">EXECUÇÃO DE VIA EM PISO INTERTRAVADO, COM BLOCO 16 FACES DE 22 X 11 CM, ESPESSURA 10 CM. AF_12/2015</t>
  </si>
  <si>
    <t xml:space="preserve">93679</t>
  </si>
  <si>
    <t xml:space="preserve">EXECUÇÃO DE PASSEIO EM PISO INTERTRAVADO, COM BLOCO RETANGULAR COLORIDO DE 20 X 10 CM, ESPESSURA 6 CM. AF_12/2015</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</si>
  <si>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</si>
  <si>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</si>
  <si>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</si>
  <si>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</si>
  <si>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93682</t>
  </si>
  <si>
    <t xml:space="preserve">EXECUÇÃO DE VIA EM PISO INTERTRAVADO, COM BLOCO RETANGULAR COLORIDO DE 20 X 10 CM, ESPESSURA 8 CM. AF_12/2015</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</si>
  <si>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</si>
  <si>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</si>
  <si>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</si>
  <si>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</si>
  <si>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</si>
  <si>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</si>
  <si>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</si>
  <si>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</si>
  <si>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</si>
  <si>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</si>
  <si>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</si>
  <si>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</si>
  <si>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</si>
  <si>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</si>
  <si>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</si>
  <si>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</si>
  <si>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</si>
  <si>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</si>
  <si>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</si>
  <si>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</si>
  <si>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97811</t>
  </si>
  <si>
    <t xml:space="preserve">CONSTRUÇÃO DE PAVIMENTO COM TRATAMENTO SUPERFICIAL TRIPLO, COM EMULSÃO ASFÁLTICA RR-2C, COM CAPA SELANTE. AF_01/2018</t>
  </si>
  <si>
    <t xml:space="preserve">97813</t>
  </si>
  <si>
    <t xml:space="preserve">RECONSTRUÇÃO DE PAVIMENTO COM TRATAMENTO SUPERFICIAL SIMPLES, COM EMULSÃO ASFÁLTICA RR-2C. AF_01/2018</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</si>
  <si>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</si>
  <si>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</si>
  <si>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</si>
  <si>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</si>
  <si>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</si>
  <si>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</si>
  <si>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</si>
  <si>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</si>
  <si>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</si>
  <si>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</si>
  <si>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</si>
  <si>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</si>
  <si>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</si>
  <si>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</si>
  <si>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</si>
  <si>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</si>
  <si>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83693</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</si>
  <si>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</si>
  <si>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</si>
  <si>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</si>
  <si>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</si>
  <si>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</si>
  <si>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</si>
  <si>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</si>
  <si>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</si>
  <si>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72963</t>
  </si>
  <si>
    <t xml:space="preserve">USINAGEM DE CBUQ COM CAP 50/70, PARA BINDER</t>
  </si>
  <si>
    <t xml:space="preserve">73759/2</t>
  </si>
  <si>
    <t xml:space="preserve">PRE-MISTURADO A FRIO COM EMULSAO RL-1C, INCLUSO USINAGEM E APLICACAO, EXCLUSIVE TRANSPORTE</t>
  </si>
  <si>
    <t xml:space="preserve">95990</t>
  </si>
  <si>
    <t xml:space="preserve">CONSTRUÇÃO DE PAVIMENTO COM APLICAÇÃO DE CONCRETO BETUMINOSO USINADO A QUENTE (CBUQ), CAMADA DE ROLAMENTO, COM ESPESSURA DE 3,0 CM - EXCLUSIVE TRANSPORTE. AF_03/2017</t>
  </si>
  <si>
    <t xml:space="preserve">95992</t>
  </si>
  <si>
    <t xml:space="preserve">CONSTRUÇÃO DE PAVIMENTO COM APLICAÇÃO DE CONCRETO BETUMINOSO USINADO A QUENTE (CBUQ), BINDER, COM ESPESSURA DE 3,0 CM - EXCLUSIVE TRANSPORTE. AF_03/2017</t>
  </si>
  <si>
    <t xml:space="preserve">95993</t>
  </si>
  <si>
    <t xml:space="preserve">CONSTRUÇÃO DE PAVIMENTO COM APLICAÇÃO DE CONCRETO BETUMINOSO USINADO A QUENTE (CBUQ), CAMADA DE ROLAMENTO, COM ESPESSURA DE 4,0 CM - EXCLUSIVE TRANSPORTE. AF_03/2017</t>
  </si>
  <si>
    <t xml:space="preserve">95994</t>
  </si>
  <si>
    <t xml:space="preserve">CONSTRUÇÃO DE PAVIMENTO COM APLICAÇÃO DE CONCRETO BETUMINOSO USINADO A QUENTE (CBUQ), BINDER, COM ESPESSURA DE 4,0 CM - EXCLUSIVE TRANSPORTE. AF_03/2017</t>
  </si>
  <si>
    <t xml:space="preserve">95995</t>
  </si>
  <si>
    <t xml:space="preserve">CONSTRUÇÃO DE PAVIMENTO COM APLICAÇÃO DE CONCRETO BETUMINOSO USINADO A QUENTE (CBUQ), CAMADA DE ROLAMENTO, COM ESPESSURA DE 5,0 CM - EXCLUSIVE TRANSPORTE. AF_03/2017</t>
  </si>
  <si>
    <t xml:space="preserve">95996</t>
  </si>
  <si>
    <t xml:space="preserve">CONSTRUÇÃO DE PAVIMENTO COM APLICAÇÃO DE CONCRETO BETUMINOSO USINADO A QUENTE (CBUQ), BINDER, COM ESPESSURA DE 5,0 CM - EXCLUSIVE TRANSPORTE. AF_03/2017</t>
  </si>
  <si>
    <t xml:space="preserve">95997</t>
  </si>
  <si>
    <t xml:space="preserve">CONSTRUÇÃO DE PAVIMENTO COM APLICAÇÃO DE CONCRETO BETUMINOSO USINADO A QUENTE (CBUQ), CAMADA DE ROLAMENTO, COM ESPESSURA DE 6,0 CM - EXCLUSIVE TRANSPORTE. AF_03/2017</t>
  </si>
  <si>
    <t xml:space="preserve">95998</t>
  </si>
  <si>
    <t xml:space="preserve">CONSTRUÇÃO DE PAVIMENTO COM APLICAÇÃO DE CONCRETO BETUMINOSO USINADO A QUENTE (CBUQ), BINDER, COM ESPESSURA DE 6,0 CM - EXCLUSIVE TRANSPORTE. AF_03/2017</t>
  </si>
  <si>
    <t xml:space="preserve">95999</t>
  </si>
  <si>
    <t xml:space="preserve">CONSTRUÇÃO DE PAVIMENTO COM APLICAÇÃO DE CONCRETO BETUMINOSO USINADO A QUENTE (CBUQ), CAMADA DE ROLAMENTO, COM ESPESSURA DE 7,0 CM - EXCLUSIVE TRANSPORTE. AF_03/2017</t>
  </si>
  <si>
    <t xml:space="preserve">96000</t>
  </si>
  <si>
    <t xml:space="preserve">CONSTRUÇÃO DE PAVIMENTO COM APLICAÇÃO DE CONCRETO BETUMINOSO USINADO A QUENTE (CBUQ), BINDER, COM ESPESSURA DE 7,0 CM - EXCLUSIVE TRANSPORTE. AF_03/2017</t>
  </si>
  <si>
    <t xml:space="preserve">96001</t>
  </si>
  <si>
    <t xml:space="preserve">FRESAGEM DE PAVIMENTO ASFÁLTICO (PROFUNDIDADE 5,0 CM), EM LOCAIS COM NIVEL BAIXO DE INTERFERÊNCIA. AF_03/2017</t>
  </si>
  <si>
    <t xml:space="preserve">96002</t>
  </si>
  <si>
    <t xml:space="preserve">FRESAGEM DE PAVIMENTO ASFÁLTICO (PROFUNDIDADE 5,0 CM), EM LOCAIS COM NIVEL ALTO DE INTERFERÊNCIA. AF_03/2017</t>
  </si>
  <si>
    <t xml:space="preserve">96393</t>
  </si>
  <si>
    <t xml:space="preserve">USINAGEM DE BRITA GRADUADA SIMPLES, UTILIZANDO BRITA COMERCIAL COM USINA 300 T/H. AF_06/2017</t>
  </si>
  <si>
    <t xml:space="preserve">96394</t>
  </si>
  <si>
    <t xml:space="preserve">USINAGEM DE BRITA GRADUADA TRATADA COM CIMENTO, UTILIZANDO BRITA COMERCIAL COM USINA 300 T/H. AF_06/2017</t>
  </si>
  <si>
    <t xml:space="preserve">96395</t>
  </si>
  <si>
    <t xml:space="preserve">USINAGEM DE CONCRETO PARA COMPACTAÇÃO COM ROLO, UTILIZANDO BRITA COMERCIAL. AF_06/2017</t>
  </si>
  <si>
    <t xml:space="preserve">73445</t>
  </si>
  <si>
    <t xml:space="preserve">CAIACAO INT OU EXT SOBRE REVESTIMENTO LISO C/ADOCAO DE FIXADOR COM    COM DUAS DEMAOS</t>
  </si>
  <si>
    <t xml:space="preserve">73446</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</si>
  <si>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</si>
  <si>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</si>
  <si>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</si>
  <si>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</si>
  <si>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</si>
  <si>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79462</t>
  </si>
  <si>
    <t xml:space="preserve">EMASSAMENTO COM MASSA EPOXI, 2 DEMAOS</t>
  </si>
  <si>
    <t xml:space="preserve">79494/1</t>
  </si>
  <si>
    <t xml:space="preserve">PINTURA DE QUADRO ESCOLAR COM TINTA ESMALTE ACABAMENTO FOSCO, DUAS DEMAOS SOBRE MASSA ACRILICA</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</si>
  <si>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</si>
  <si>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</si>
  <si>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</si>
  <si>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</si>
  <si>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</si>
  <si>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</si>
  <si>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</si>
  <si>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</si>
  <si>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</si>
  <si>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</si>
  <si>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</si>
  <si>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</si>
  <si>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</si>
  <si>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</si>
  <si>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</si>
  <si>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</si>
  <si>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</si>
  <si>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</si>
  <si>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</si>
  <si>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</si>
  <si>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</si>
  <si>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</si>
  <si>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</si>
  <si>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</si>
  <si>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</si>
  <si>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</si>
  <si>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</si>
  <si>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88429</t>
  </si>
  <si>
    <t xml:space="preserve">APLICAÇÃO MANUAL DE PINTURA COM TINTA TEXTURIZADA ACRÍLICA EM SUPERFÍCIES INTERNAS DA SACADA DE EDIFÍCIOS DE MÚLTIPLOS PAVIMENTOS, DUAS CORES. AF_06/2014</t>
  </si>
  <si>
    <t xml:space="preserve">88431</t>
  </si>
  <si>
    <t xml:space="preserve">APLICAÇÃO MANUAL DE PINTURA COM TINTA TEXTURIZADA ACRÍLICA EM PAREDES EXTERNAS DE CASAS, DUAS CORES. AF_06/2014</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</si>
  <si>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</si>
  <si>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</si>
  <si>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</si>
  <si>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</si>
  <si>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</si>
  <si>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</si>
  <si>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</si>
  <si>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</si>
  <si>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</si>
  <si>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</si>
  <si>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</si>
  <si>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</si>
  <si>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</si>
  <si>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</si>
  <si>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</si>
  <si>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88489</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</si>
  <si>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</si>
  <si>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</si>
  <si>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</si>
  <si>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</si>
  <si>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</si>
  <si>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</si>
  <si>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</si>
  <si>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</si>
  <si>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88494</t>
  </si>
  <si>
    <t xml:space="preserve">88495</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</si>
  <si>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</si>
  <si>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</si>
  <si>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</si>
  <si>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</si>
  <si>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</si>
  <si>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</si>
  <si>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</si>
  <si>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</si>
  <si>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</si>
  <si>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</si>
  <si>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</si>
  <si>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</si>
  <si>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</si>
  <si>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</si>
  <si>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</si>
  <si>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</si>
  <si>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</si>
  <si>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</si>
  <si>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</si>
  <si>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</si>
  <si>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</si>
  <si>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</si>
  <si>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</si>
  <si>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</si>
  <si>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</si>
  <si>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</si>
  <si>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</si>
  <si>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</si>
  <si>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</si>
  <si>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</si>
  <si>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</si>
  <si>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</si>
  <si>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</si>
  <si>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</si>
  <si>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96134</t>
  </si>
  <si>
    <t xml:space="preserve">APLICAÇÃO MANUAL DE MASSA ACRÍLICA EM SUPERFÍCIES INTERNAS DE SACADA DE EDIFÍCIOS DE MÚLTIPLOS PAVIMENTOS, DUAS DEMÃOS. AF_05/2017</t>
  </si>
  <si>
    <t xml:space="preserve">96135</t>
  </si>
  <si>
    <t xml:space="preserve">APLICAÇÃO MANUAL DE MASSA ACRÍLICA EM PAREDES EXTERNAS DE CASAS, DUAS DEMÃOS. AF_05/2017</t>
  </si>
  <si>
    <t xml:space="preserve">79460</t>
  </si>
  <si>
    <t xml:space="preserve">PINTURA EPOXI, DUAS DEMAOS</t>
  </si>
  <si>
    <t xml:space="preserve">79465</t>
  </si>
  <si>
    <t xml:space="preserve">PINTURA COM TINTA A BASE DE BORRACHA CLORADA, 2 DEMAOS</t>
  </si>
  <si>
    <t xml:space="preserve">79514/1</t>
  </si>
  <si>
    <t xml:space="preserve">PINTURA EPOXI, TRES DEMAOS</t>
  </si>
  <si>
    <t xml:space="preserve">84647</t>
  </si>
  <si>
    <t xml:space="preserve">PINTURA EPOXI INCLUSO EMASSAMENTO E FUNDO PREPARADOR</t>
  </si>
  <si>
    <t xml:space="preserve">84656</t>
  </si>
  <si>
    <t xml:space="preserve">TRATAMENTO EM  CONCRETO COM ESTUQUE E LIXAMENTO</t>
  </si>
  <si>
    <t xml:space="preserve">6082</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</si>
  <si>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</si>
  <si>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</si>
  <si>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</si>
  <si>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</si>
  <si>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</si>
  <si>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</si>
  <si>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</si>
  <si>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</si>
  <si>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</si>
  <si>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</si>
  <si>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79463</t>
  </si>
  <si>
    <t xml:space="preserve">PINTURA A OLEO, 1 DEMAO</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</si>
  <si>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</si>
  <si>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</si>
  <si>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</si>
  <si>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</si>
  <si>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</si>
  <si>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</si>
  <si>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</si>
  <si>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</si>
  <si>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84657</t>
  </si>
  <si>
    <t xml:space="preserve">FUNDO SINTETICO NIVELADOR BRANCO</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</si>
  <si>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</si>
  <si>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</si>
  <si>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</si>
  <si>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</si>
  <si>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</si>
  <si>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</si>
  <si>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73656</t>
  </si>
  <si>
    <t xml:space="preserve">JATEAMENTO COM AREIA EM ESTRUTURA METALICA</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</si>
  <si>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</si>
  <si>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</si>
  <si>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</si>
  <si>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</si>
  <si>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</si>
  <si>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</si>
  <si>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</si>
  <si>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</si>
  <si>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</si>
  <si>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</si>
  <si>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</si>
  <si>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</si>
  <si>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</si>
  <si>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</si>
  <si>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</si>
  <si>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</si>
  <si>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</si>
  <si>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</si>
  <si>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</si>
  <si>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</si>
  <si>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</si>
  <si>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84660</t>
  </si>
  <si>
    <t xml:space="preserve">FUNDO PREPARADOR PRIMER SINTETICO, PARA ESTRUTURA METALICA, UMA DEMÃO, ESPESSURA DE 25 MICRA</t>
  </si>
  <si>
    <t xml:space="preserve">84661</t>
  </si>
  <si>
    <t xml:space="preserve">PINTURA COM TINTA PROTETORA ACABAMENTO ALUMINIO, UMA DEMAO SOBRE SUPERFCIE METALICA</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</si>
  <si>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</si>
  <si>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</si>
  <si>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</si>
  <si>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</si>
  <si>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41595</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</si>
  <si>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</si>
  <si>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</si>
  <si>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</si>
  <si>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</si>
  <si>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</si>
  <si>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</si>
  <si>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</si>
  <si>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</si>
  <si>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</si>
  <si>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</si>
  <si>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</si>
  <si>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</si>
  <si>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</si>
  <si>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</si>
  <si>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</si>
  <si>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</si>
  <si>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</si>
  <si>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72191</t>
  </si>
  <si>
    <t xml:space="preserve">RECOLOCACAO DE TACOS DE MADEIRA COM REAPROVEITAMENTO DE MATERIAL E ASSENTAMENTO COM ARGAMASSA 1:4 (CIMENTO E AREIA)</t>
  </si>
  <si>
    <t xml:space="preserve">72192</t>
  </si>
  <si>
    <t xml:space="preserve">RECOLOCACAO DE PISO DE TABUAS DE MADEIRA, CONSIDERANDO REAPROVEITAMENTO DO MATERIAL, EXCLUSIVE VIGAMENTO</t>
  </si>
  <si>
    <t xml:space="preserve">72193</t>
  </si>
  <si>
    <t xml:space="preserve">RECOLOCACAO DE PISO DE TABUAS DE MADEIRA, CONSIDERANDO REAPROVEITAMENTO DO MATERIAL, INCLUSIVE VIGAMENTO</t>
  </si>
  <si>
    <t xml:space="preserve">73655</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</si>
  <si>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</si>
  <si>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</si>
  <si>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</si>
  <si>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84181</t>
  </si>
  <si>
    <t xml:space="preserve">PISO EM TACO DE MADEIRA 7X21CM, FIXADO COM COLA BASE DE PVA</t>
  </si>
  <si>
    <t xml:space="preserve">87246</t>
  </si>
  <si>
    <t xml:space="preserve">REVESTIMENTO CERÂMICO PARA PISO COM PLACAS TIPO ESMALTADA EXTRA DE DIMENSÕES 35X35 CM APLICADA EM AMBIENTES DE ÁREA MENOR QUE 5 M2. AF_06/2014</t>
  </si>
  <si>
    <t xml:space="preserve">87247</t>
  </si>
  <si>
    <t xml:space="preserve">REVESTIMENTO CERÂMICO PARA PISO COM PLACAS TIPO ESMALTADA EXTRA DE DIMENSÕES 35X35 CM APLICADA EM AMBIENTES DE ÁREA ENTRE 5 M2 E 10 M2. AF_06/2014</t>
  </si>
  <si>
    <t xml:space="preserve">87248</t>
  </si>
  <si>
    <t xml:space="preserve">REVESTIMENTO CERÂMICO PARA PISO COM PLACAS TIPO ESMALTADA EXTRA DE DIMENSÕES 35X35 CM APLICADA EM AMBIENTES DE ÁREA MAIOR QUE 10 M2. AF_06/2014</t>
  </si>
  <si>
    <t xml:space="preserve">87249</t>
  </si>
  <si>
    <t xml:space="preserve">REVESTIMENTO CERÂMICO PARA PISO COM PLACAS TIPO ESMALTADA EXTRA DE DIMENSÕES 45X45 CM APLICADA EM AMBIENTES DE ÁREA MENOR QUE 5 M2. AF_06/2014</t>
  </si>
  <si>
    <t xml:space="preserve">87250</t>
  </si>
  <si>
    <t xml:space="preserve">REVESTIMENTO CERÂMICO PARA PISO COM PLACAS TIPO ESMALTADA EXTRA DE DIMENSÕES 45X45 CM APLICADA EM AMBIENTES DE ÁREA ENTRE 5 M2 E 10 M2. AF_06/2014</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</si>
  <si>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</si>
  <si>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</si>
  <si>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</si>
  <si>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</si>
  <si>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</si>
  <si>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</si>
  <si>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</si>
  <si>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</si>
  <si>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</si>
  <si>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</si>
  <si>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87259</t>
  </si>
  <si>
    <t xml:space="preserve">REVESTIMENTO CERÂMICO PARA PISO COM PLACAS TIPO PORCELANATO DE DIMENSÕES 45X45 CM APLICADA EM AMBIENTES DE ÁREA ENTRE 5 M² E 10 M². AF_06/2014</t>
  </si>
  <si>
    <t xml:space="preserve">87260</t>
  </si>
  <si>
    <t xml:space="preserve">REVESTIMENTO CERÂMICO PARA PISO COM PLACAS TIPO PORCELANATO DE DIMENSÕES 45X45 CM APLICADA EM AMBIENTES DE ÁREA MAIOR QUE 10 M². AF_06/2014</t>
  </si>
  <si>
    <t xml:space="preserve">87261</t>
  </si>
  <si>
    <t xml:space="preserve">REVESTIMENTO CERÂMICO PARA PISO COM PLACAS TIPO PORCELANATO DE DIMENSÕES 60X60 CM APLICADA EM AMBIENTES DE ÁREA MENOR QUE 5 M². AF_06/2014</t>
  </si>
  <si>
    <t xml:space="preserve">87262</t>
  </si>
  <si>
    <t xml:space="preserve">REVESTIMENTO CERÂMICO PARA PISO COM PLACAS TIPO PORCELANATO DE DIMENSÕES 60X60 CM APLICADA EM AMBIENTES DE ÁREA ENTRE 5 M² E 10 M². AF_06/2014</t>
  </si>
  <si>
    <t xml:space="preserve">87263</t>
  </si>
  <si>
    <t xml:space="preserve">REVESTIMENTO CERÂMICO PARA PISO COM PLACAS TIPO PORCELANATO DE DIMENSÕES 60X60 CM APLICADA EM AMBIENTES DE ÁREA MAIOR QUE 10 M². AF_06/2014</t>
  </si>
  <si>
    <t xml:space="preserve">89046</t>
  </si>
  <si>
    <t xml:space="preserve">(COMPOSIÇÃO REPRESENTATIVA) DO SERVIÇO DE REVESTIMENTO CERÂMICO PARA PISO COM PLACAS TIPO GRÉS DE DIMENSÕES 35X35 CM, PARA EDIFICAÇÃO HABITACIONAL MULTIFAMILIAR (PRÉDIO). AF_11/2014</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</si>
  <si>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</si>
  <si>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</si>
  <si>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</si>
  <si>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</si>
  <si>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</si>
  <si>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</si>
  <si>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</si>
  <si>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</si>
  <si>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</si>
  <si>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</si>
  <si>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</si>
  <si>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</si>
  <si>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</si>
  <si>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</si>
  <si>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98670</t>
  </si>
  <si>
    <t xml:space="preserve">PISO EM LADRILHO HIDRÁULICO APLICADO EM AMBIENTES INTERNOS, INCLUSO APLICAÇÃO DE RESINA. AF_06/2018</t>
  </si>
  <si>
    <t xml:space="preserve">98671</t>
  </si>
  <si>
    <t xml:space="preserve">PISO EM GRANITO APLICADO EM AMBIENTES INTERNOS. AF_06/2018</t>
  </si>
  <si>
    <t xml:space="preserve">98672</t>
  </si>
  <si>
    <t xml:space="preserve">PISO EM MÁRMORE APLICADO EM AMBIENTES INTERNOS. AF_06/2018</t>
  </si>
  <si>
    <t xml:space="preserve">98673</t>
  </si>
  <si>
    <t xml:space="preserve">PISO VINÍLICO SEMI-FLEXÍVEL EM PLACAS, PADRÃO LISO, ESPESSURA 3,2 MM, FIXADO COM COLA. AF_06/2018</t>
  </si>
  <si>
    <t xml:space="preserve">98679</t>
  </si>
  <si>
    <t xml:space="preserve">PISO CIMENTADO, TRAÇO 1:3 (CIMENTO E AREIA), ACABAMENTO LISO, ESPESSURA 2,0 CM, PREPARO MECÂNICO DA ARGAMASSA. AF_06/2018</t>
  </si>
  <si>
    <t xml:space="preserve">98680</t>
  </si>
  <si>
    <t xml:space="preserve">PISO CIMENTADO, TRAÇO 1:3 (CIMENTO E AREIA), ACABAMENTO LISO, ESPESSURA 3,0 CM, PREPARO MECÂNICO DA ARGAMASSA. AF_06/2018</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</si>
  <si>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</si>
  <si>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</si>
  <si>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</si>
  <si>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</si>
  <si>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98685</t>
  </si>
  <si>
    <t xml:space="preserve">RODAPÉ EM GRANITO, ALTURA 10 CM. AF_06/2018</t>
  </si>
  <si>
    <t xml:space="preserve">98686</t>
  </si>
  <si>
    <t xml:space="preserve">RODAPÉ EM LADRILHO HIDRÁULICO, ALTURA 7 CM. AF_06/2018</t>
  </si>
  <si>
    <t xml:space="preserve">98688</t>
  </si>
  <si>
    <t xml:space="preserve">RODAPÉ EM POLIESTIRENO, ALTURA 5 CM. AF_06/2018</t>
  </si>
  <si>
    <t xml:space="preserve">98689</t>
  </si>
  <si>
    <t xml:space="preserve">SOLEIRA EM GRANITO, LARGURA 15 CM, ESPESSURA 2,0 CM. AF_06/2018</t>
  </si>
  <si>
    <t xml:space="preserve">72187</t>
  </si>
  <si>
    <t xml:space="preserve">PISO DE BORRACHA FRISADO, ESPESSURA 7MM, ASSENTADO COM ARGAMASSA TRACO 1:3 (CIMENTO E AREIA)</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</si>
  <si>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</si>
  <si>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</si>
  <si>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</si>
  <si>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</si>
  <si>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84186</t>
  </si>
  <si>
    <t xml:space="preserve">PISO DE BORRACHA CANELADA, ESPESSURA 3,5MM, FIXADO COM COLA</t>
  </si>
  <si>
    <t xml:space="preserve">84187</t>
  </si>
  <si>
    <t xml:space="preserve">ASSENTAMENTO DE PISO DE BORRACHA PASTILHADA FIXADO COM COLA</t>
  </si>
  <si>
    <t xml:space="preserve">72136</t>
  </si>
  <si>
    <t xml:space="preserve">PISO INDUSTRIAL DE ALTA RESISTENCIA, ESPESSURA 8MM, INCLUSO JUNTAS DE DILATACAO PLASTICAS E POLIMENTO MECANIZADO</t>
  </si>
  <si>
    <t xml:space="preserve">72137</t>
  </si>
  <si>
    <t xml:space="preserve">PISO INDUSTRIAL ALTA RESISTENCIA, ESPESSURA 12MM, INCLUSO JUNTAS DE DILATACAO PLASTICAS E POLIMENTO MECANIZADO</t>
  </si>
  <si>
    <t xml:space="preserve">72815</t>
  </si>
  <si>
    <t xml:space="preserve">APLICACAO DE TINTA A BASE DE EPOXI SOBRE PISO</t>
  </si>
  <si>
    <t xml:space="preserve">84191</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</si>
  <si>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</si>
  <si>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</si>
  <si>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</si>
  <si>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98695</t>
  </si>
  <si>
    <t xml:space="preserve">SOLEIRA EM MÁRMORE, LARGURA 15 CM, ESPESSURA 2,0 CM. AF_06/2018</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</si>
  <si>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</si>
  <si>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</si>
  <si>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</si>
  <si>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</si>
  <si>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</si>
  <si>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</si>
  <si>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</si>
  <si>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</si>
  <si>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</si>
  <si>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</si>
  <si>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</si>
  <si>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</si>
  <si>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</si>
  <si>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</si>
  <si>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73850/1</t>
  </si>
  <si>
    <t xml:space="preserve">RODAPE EM MARMORITE, ALTURA 10CM</t>
  </si>
  <si>
    <t xml:space="preserve">84168</t>
  </si>
  <si>
    <t xml:space="preserve">RODAPE EM ARDOSIA ASSENTADO COM ARGAMASSA TRACO 1:4 (CIMENTO E AREIA) ALTURA 10CM</t>
  </si>
  <si>
    <t xml:space="preserve">68325</t>
  </si>
  <si>
    <t xml:space="preserve">PISO EM CONCRETO 20 MPA PREPARO MECANICO, ESPESSURA 7CM, INCLUSO SELANTE ELASTICO A BASE DE POLIURETANO</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</si>
  <si>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</si>
  <si>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</si>
  <si>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</si>
  <si>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</si>
  <si>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84175</t>
  </si>
  <si>
    <t xml:space="preserve">JUNTA 5X5CM COM ARGAMASSA TRACO 1:3 (CIMENTO E AREIA) PARA PISO EM PLACAS</t>
  </si>
  <si>
    <t xml:space="preserve">84176</t>
  </si>
  <si>
    <t xml:space="preserve">JUNTA 2,5X2,5CM COM ARGAMASSA 1:1:3 IMPERMEABILIZANTE DE HIDRO-ASFALTO CIMENTO E AREIA PARA PISO EM PLACAS</t>
  </si>
  <si>
    <t xml:space="preserve">94990</t>
  </si>
  <si>
    <t xml:space="preserve">EXECUÇÃO DE PASSEIO (CALÇADA) OU PISO DE CONCRETO COM CONCRETO MOLDADO IN LOCO, FEITO EM OBRA, ACABAMENTO CONVENCIONAL, NÃO ARMADO. AF_07/2016</t>
  </si>
  <si>
    <t xml:space="preserve">94991</t>
  </si>
  <si>
    <t xml:space="preserve">EXECUÇÃO DE PASSEIO (CALÇADA) OU PISO DE CONCRETO COM CONCRETO MOLDADO IN LOCO, USINADO, ACABAMENTO CONVENCIONAL, NÃO ARMADO. AF_07/2016</t>
  </si>
  <si>
    <t xml:space="preserve">94992</t>
  </si>
  <si>
    <t xml:space="preserve">EXECUÇÃO DE PASSEIO (CALÇADA) OU PISO DE CONCRETO COM CONCRETO MOLDADO IN LOCO, FEITO EM OBRA, ACABAMENTO CONVENCIONAL, ESPESSURA 6 CM, ARMADO. AF_07/2016</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</si>
  <si>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</si>
  <si>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</si>
  <si>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</si>
  <si>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</si>
  <si>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</si>
  <si>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</si>
  <si>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94996</t>
  </si>
  <si>
    <t xml:space="preserve">EXECUÇÃO DE PASSEIO (CALÇADA) OU PISO DE CONCRETO COM CONCRETO MOLDADO IN LOCO, FEITO EM OBRA, ACABAMENTO CONVENCIONAL, ESPESSURA 10 CM, ARMADO. AF_07/2016</t>
  </si>
  <si>
    <t xml:space="preserve">94997</t>
  </si>
  <si>
    <t xml:space="preserve">EXECUÇÃO DE PASSEIO (CALÇADA) OU PISO DE CONCRETO COM CONCRETO MOLDADO IN LOCO, USINADO, ACABAMENTO CONVENCIONAL, ESPESSURA 10 CM, ARMADO. AF_07/2016</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</si>
  <si>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</si>
  <si>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</si>
  <si>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</si>
  <si>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</si>
  <si>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</si>
  <si>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</si>
  <si>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</si>
  <si>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</si>
  <si>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87623</t>
  </si>
  <si>
    <t xml:space="preserve">CONTRAPISO EM ARGAMASSA PRONTA, PREPARO MECÂNICO COM MISTURADOR 300 KG, APLICADO EM ÁREAS SECAS SOBRE LAJE, ADERIDO, ESPESSURA 2CM. AF_06/2014</t>
  </si>
  <si>
    <t xml:space="preserve">87624</t>
  </si>
  <si>
    <t xml:space="preserve">CONTRAPISO EM ARGAMASSA PRONTA, PREPARO MANUAL, APLICADO EM ÁREAS SECAS SOBRE LAJE, ADERIDO, ESPESSURA 2CM. AF_06/2014</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</si>
  <si>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</si>
  <si>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</si>
  <si>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</si>
  <si>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</si>
  <si>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</si>
  <si>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</si>
  <si>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</si>
  <si>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</si>
  <si>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87640</t>
  </si>
  <si>
    <t xml:space="preserve">CONTRAPISO EM ARGAMASSA TRAÇO 1:4 (CIMENTO E AREIA), PREPARO MECÂNICO COM BETONEIRA 400 L, APLICADO EM ÁREAS SECAS SOBRE LAJE, ADERIDO, ESPESSURA 4CM. AF_06/2014</t>
  </si>
  <si>
    <t xml:space="preserve">87642</t>
  </si>
  <si>
    <t xml:space="preserve">CONTRAPISO EM ARGAMASSA TRAÇO 1:4 (CIMENTO E AREIA), PREPARO MANUAL, APLICADO EM ÁREAS SECAS SOBRE LAJE, ADERIDO, ESPESSURA 4CM. AF_06/2014</t>
  </si>
  <si>
    <t xml:space="preserve">87643</t>
  </si>
  <si>
    <t xml:space="preserve">CONTRAPISO EM ARGAMASSA PRONTA, PREPARO MECÂNICO COM MISTURADOR 300 KG, APLICADO EM ÁREAS SECAS SOBRE LAJE, ADERIDO, ESPESSURA 4CM. AF_06/2014</t>
  </si>
  <si>
    <t xml:space="preserve">87644</t>
  </si>
  <si>
    <t xml:space="preserve">CONTRAPISO EM ARGAMASSA PRONTA, PREPARO MANUAL, APLICADO EM ÁREAS SECAS SOBRE LAJE, ADERIDO, ESPESSURA 4CM. AF_06/2014</t>
  </si>
  <si>
    <t xml:space="preserve">87680</t>
  </si>
  <si>
    <t xml:space="preserve">CONTRAPISO EM ARGAMASSA TRAÇO 1:4 (CIMENTO E AREIA), PREPARO MECÂNICO COM BETONEIRA 400 L, APLICADO EM ÁREAS SECAS SOBRE LAJE, NÃO ADERIDO, ESPESSURA 4CM. AF_06/2014</t>
  </si>
  <si>
    <t xml:space="preserve">87682</t>
  </si>
  <si>
    <t xml:space="preserve">CONTRAPISO EM ARGAMASSA TRAÇO 1:4 (CIMENTO E AREIA), PREPARO MANUAL, APLICADO EM ÁREAS SECAS SOBRE LAJE, NÃO ADERIDO, ESPESSURA 4CM. AF_06/2014</t>
  </si>
  <si>
    <t xml:space="preserve">87683</t>
  </si>
  <si>
    <t xml:space="preserve">CONTRAPISO EM ARGAMASSA PRONTA, PREPARO MECÂNICO COM MISTURADOR 300 KG, APLICADO EM ÁREAS SECAS SOBRE LAJE, NÃO ADERIDO, ESPESSURA 4CM. AF_06/2014</t>
  </si>
  <si>
    <t xml:space="preserve">87684</t>
  </si>
  <si>
    <t xml:space="preserve">CONTRAPISO EM ARGAMASSA PRONTA, PREPARO MANUAL, APLICADO EM ÁREAS SECAS SOBRE LAJE, NÃO ADERIDO, ESPESSURA 4CM. AF_06/2014</t>
  </si>
  <si>
    <t xml:space="preserve">87690</t>
  </si>
  <si>
    <t xml:space="preserve">CONTRAPISO EM ARGAMASSA TRAÇO 1:4 (CIMENTO E AREIA), PREPARO MECÂNICO COM BETONEIRA 400 L, APLICADO EM ÁREAS SECAS SOBRE LAJE, NÃO ADERIDO, ESPESSURA 5CM. AF_06/2014</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</si>
  <si>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</si>
  <si>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</si>
  <si>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</si>
  <si>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</si>
  <si>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</si>
  <si>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</si>
  <si>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87700</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</si>
  <si>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</si>
  <si>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</si>
  <si>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</si>
  <si>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</si>
  <si>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87704</t>
  </si>
  <si>
    <t xml:space="preserve">CONTRAPISO EM ARGAMASSA PRONTA, PREPARO MANUAL, APLICADO EM ÁREAS SECAS SOBRE LAJE, NÃO ADERIDO, ESPESSURA 6CM. AF_06/2014</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</si>
  <si>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</si>
  <si>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</si>
  <si>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</si>
  <si>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</si>
  <si>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</si>
  <si>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</si>
  <si>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</si>
  <si>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</si>
  <si>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</si>
  <si>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</si>
  <si>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87747</t>
  </si>
  <si>
    <t xml:space="preserve">CONTRAPISO EM ARGAMASSA TRAÇO 1:4 (CIMENTO E AREIA), PREPARO MANUAL, APLICADO EM ÁREAS MOLHADAS SOBRE LAJE, ADERIDO, ESPESSURA 3CM. AF_06/2014</t>
  </si>
  <si>
    <t xml:space="preserve">87748</t>
  </si>
  <si>
    <t xml:space="preserve">CONTRAPISO EM ARGAMASSA PRONTA, PREPARO MECÂNICO COM MISTURADOR 300 KG, APLICADO EM ÁREAS MOLHADAS SOBRE LAJE, ADERIDO, ESPESSURA 3CM. AF_06/2014</t>
  </si>
  <si>
    <t xml:space="preserve">87749</t>
  </si>
  <si>
    <t xml:space="preserve">CONTRAPISO EM ARGAMASSA PRONTA, PREPARO MANUAL, APLICADO EM ÁREAS MOLHADAS SOBRE LAJE, ADERIDO, ESPESSURA 3CM. AF_06/2014</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</si>
  <si>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</si>
  <si>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</si>
  <si>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</si>
  <si>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</si>
  <si>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</si>
  <si>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</si>
  <si>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</si>
  <si>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</si>
  <si>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</si>
  <si>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</si>
  <si>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87767</t>
  </si>
  <si>
    <t xml:space="preserve">CONTRAPISO EM ARGAMASSA TRAÇO 1:4 (CIMENTO E AREIA), PREPARO MANUAL, APLICADO EM ÁREAS MOLHADAS SOBRE IMPERMEABILIZAÇÃO, ESPESSURA 4CM. AF_06/2014</t>
  </si>
  <si>
    <t xml:space="preserve">87768</t>
  </si>
  <si>
    <t xml:space="preserve">CONTRAPISO EM ARGAMASSA PRONTA, PREPARO MECÂNICO COM MISTURADOR 300 KG, APLICADO EM ÁREAS MOLHADAS SOBRE IMPERMEABILIZAÇÃO, ESPESSURA 4CM. AF_06/2014</t>
  </si>
  <si>
    <t xml:space="preserve">87769</t>
  </si>
  <si>
    <t xml:space="preserve">CONTRAPISO EM ARGAMASSA PRONTA, PREPARO MANUAL, APLICADO EM ÁREAS MOLHADAS SOBRE IMPERMEABILIZAÇÃO, ESPESSURA 4CM. AF_06/2014</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</si>
  <si>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</si>
  <si>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</si>
  <si>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</si>
  <si>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</si>
  <si>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88472</t>
  </si>
  <si>
    <t xml:space="preserve">CONTRAPISO AUTONIVELANTE, APLICADO SOBRE LAJE, NÃO ADERIDO, ESPESSURA 5CM. AF_06/2014</t>
  </si>
  <si>
    <t xml:space="preserve">88476</t>
  </si>
  <si>
    <t xml:space="preserve">CONTRAPISO AUTONIVELANTE, APLICADO SOBRE LAJE, ADERIDO, ESPESSURA 2CM. AF_06/2014</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</si>
  <si>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</si>
  <si>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</si>
  <si>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</si>
  <si>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</si>
  <si>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</si>
  <si>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</si>
  <si>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90902</t>
  </si>
  <si>
    <t xml:space="preserve">CONTRAPISO ACÚSTICO EM ARGAMASSA TRAÇO 1:4 (CIMENTO E AREIA), PREPARO MANUAL, APLICADO EM ÁREAS SECAS MENORES QUE 15M2, ESPESSURA 5CM. AF_10/2014</t>
  </si>
  <si>
    <t xml:space="preserve">90903</t>
  </si>
  <si>
    <t xml:space="preserve">CONTRAPISO ACÚSTICO EM ARGAMASSA PRONTA, PREPARO MECÂNICO COM MISTURADOR 300 KG, APLICADO EM ÁREAS SECAS MENORES QUE 15M2, ESPESSURA 5CM. AF_10/2014</t>
  </si>
  <si>
    <t xml:space="preserve">90904</t>
  </si>
  <si>
    <t xml:space="preserve">CONTRAPISO ACÚSTICO EM ARGAMASSA PRONTA, PREPARO MANUAL, APLICADO EM ÁREAS SECAS MENORES QUE 15M2, ESPESSURA 5CM. AF_10/2014</t>
  </si>
  <si>
    <t xml:space="preserve">90910</t>
  </si>
  <si>
    <t xml:space="preserve">CONTRAPISO ACÚSTICO EM ARGAMASSA TRAÇO 1:4 (CIMENTO E AREIA), PREPARO MECÂNICO COM BETONEIRA 400L, APLICADO EM ÁREAS SECAS MENORES QUE 15M2, ESPESSURA 6CM. AF_10/2014</t>
  </si>
  <si>
    <t xml:space="preserve">90912</t>
  </si>
  <si>
    <t xml:space="preserve">CONTRAPISO ACÚSTICO EM ARGAMASSA TRAÇO 1:4 (CIMENTO E AREIA), PREPARO MANUAL, APLICADO EM ÁREAS SECAS MENORES QUE 15M2, ESPESSURA 6CM. AF_10/2014</t>
  </si>
  <si>
    <t xml:space="preserve">90913</t>
  </si>
  <si>
    <t xml:space="preserve">CONTRAPISO ACÚSTICO EM ARGAMASSA PRONTA, PREPARO MECÂNICO COM MISTURADOR 300 KG, APLICADO EM ÁREAS SECAS MENORES QUE 15M2, ESPESSURA 6CM. AF_10/2014</t>
  </si>
  <si>
    <t xml:space="preserve">90914</t>
  </si>
  <si>
    <t xml:space="preserve">CONTRAPISO ACÚSTICO EM ARGAMASSA PRONTA, PREPARO MANUAL, APLICADO EM ÁREAS SECAS MENORES QUE 15M2, ESPESSURA 6CM. AF_10/2014</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</si>
  <si>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</si>
  <si>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</si>
  <si>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</si>
  <si>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</si>
  <si>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</si>
  <si>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</si>
  <si>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90924</t>
  </si>
  <si>
    <t xml:space="preserve">CONTRAPISO ACÚSTICO EM ARGAMASSA PRONTA, PREPARO MANUAL, APLICADO EM ÁREAS SECAS MENORES QUE 15M2, ESPESSURA 7CM. AF_10/2014</t>
  </si>
  <si>
    <t xml:space="preserve">90930</t>
  </si>
  <si>
    <t xml:space="preserve">CONTRAPISO ACÚSTICO EM ARGAMASSA TRAÇO 1:4 (CIMENTO E AREIA), PREPARO MECÂNICO COM BETONEIRA 400L, APLICADO EM ÁREAS SECAS MAIORES QUE 15M2, ESPESSURA 5CM. AF_10/2014</t>
  </si>
  <si>
    <t xml:space="preserve">90932</t>
  </si>
  <si>
    <t xml:space="preserve">CONTRAPISO ACÚSTICO EM ARGAMASSA TRAÇO 1:4 (CIMENTO E AREIA), PREPARO MANUAL, APLICADO EM ÁREAS SECAS MAIORES QUE 15M2, ESPESSURA 5CM. AF_10/2014</t>
  </si>
  <si>
    <t xml:space="preserve">90933</t>
  </si>
  <si>
    <t xml:space="preserve">CONTRAPISO ACÚSTICO EM ARGAMASSA PRONTA, PREPARO MECÂNICO COM MISTURADOR 300 KG, APLICADO EM ÁREAS SECAS MAIORES QUE 15M2, ESPESSURA 5CM. AF_10/2014</t>
  </si>
  <si>
    <t xml:space="preserve">90934</t>
  </si>
  <si>
    <t xml:space="preserve">CONTRAPISO ACÚSTICO EM ARGAMASSA PRONTA, PREPARO MANUAL, APLICADO EM ÁREAS SECAS MAIORES QUE 15M2, ESPESSURA 5CM. AF_10/2014</t>
  </si>
  <si>
    <t xml:space="preserve">90940</t>
  </si>
  <si>
    <t xml:space="preserve">CONTRAPISO ACÚSTICO EM ARGAMASSA TRAÇO 1:4 (CIMENTO E AREIA), PREPARO MECÂNICO COM BETONEIRA 400L, APLICADO EM ÁREAS SECAS MAIORES QUE 15M2, ESPESSURA 6CM. AF_10/2014</t>
  </si>
  <si>
    <t xml:space="preserve">90942</t>
  </si>
  <si>
    <t xml:space="preserve">CONTRAPISO ACÚSTICO EM ARGAMASSA TRAÇO 1:4 (CIMENTO E AREIA), PREPARO MANUAL, APLICADO EM ÁREAS SECAS MAIORES QUE 15M2, ESPESSURA 6CM. AF_10/2014</t>
  </si>
  <si>
    <t xml:space="preserve">90943</t>
  </si>
  <si>
    <t xml:space="preserve">CONTRAPISO ACÚSTICO EM ARGAMASSA PRONTA, PREPARO MECÂNICO COM MISTURADOR 300 KG, APLICADO EM ÁREAS SECAS MAIORES QUE 15M2, ESPESSURA 6CM. AF_10/2014</t>
  </si>
  <si>
    <t xml:space="preserve">90944</t>
  </si>
  <si>
    <t xml:space="preserve">CONTRAPISO ACÚSTICO EM ARGAMASSA PRONTA, PREPARO MANUAL, APLICADO EM ÁREAS SECAS MAIORES QUE 15M2, ESPESSURA 6CM. AF_10/2014</t>
  </si>
  <si>
    <t xml:space="preserve">90950</t>
  </si>
  <si>
    <t xml:space="preserve">CONTRAPISO ACÚSTICO EM ARGAMASSA TRAÇO 1:4 (CIMENTO E AREIA), PREPARO MECÂNICO COM BETONEIRA 400L, APLICADO EM ÁREAS SECAS MAIORES QUE 15M2, ESPESSURA 7CM. AF_10/2014</t>
  </si>
  <si>
    <t xml:space="preserve">90952</t>
  </si>
  <si>
    <t xml:space="preserve">CONTRAPISO ACÚSTICO EM ARGAMASSA TRAÇO 1:4 (CIMENTO E AREIA), PREPARO MANUAL, APLICADO EM ÁREAS SECAS MAIORES QUE 15M2, ESPESSURA 7CM. AF_10/2014</t>
  </si>
  <si>
    <t xml:space="preserve">90953</t>
  </si>
  <si>
    <t xml:space="preserve">CONTRAPISO ACÚSTICO EM ARGAMASSA PRONTA, PREPARO MECÂNICO COM MISTURADOR 300 KG, APLICADO EM ÁREAS SECAS MAIORES QUE 15M2, ESPESSURA 7CM. AF_10/2014</t>
  </si>
  <si>
    <t xml:space="preserve">90954</t>
  </si>
  <si>
    <t xml:space="preserve">CONTRAPISO ACÚSTICO EM ARGAMASSA PRONTA, PREPARO MANUAL, APLICADO EM ÁREAS SECAS MAIORES QUE 15M2, ESPESSURA 7CM. AF_10/2014</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</si>
  <si>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</si>
  <si>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</si>
  <si>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</si>
  <si>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</si>
  <si>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</si>
  <si>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</si>
  <si>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</si>
  <si>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</si>
  <si>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72190</t>
  </si>
  <si>
    <t xml:space="preserve">RODAPE BORRACHA LISO, ALTURA = 7CM, ESPESSURA = 2 MM, PARA ARGAMASSA</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</si>
  <si>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</si>
  <si>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</si>
  <si>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</si>
  <si>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</si>
  <si>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</si>
  <si>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</si>
  <si>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</si>
  <si>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</si>
  <si>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</si>
  <si>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</si>
  <si>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</si>
  <si>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</si>
  <si>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</si>
  <si>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</si>
  <si>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</si>
  <si>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</si>
  <si>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</si>
  <si>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</si>
  <si>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</si>
  <si>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</si>
  <si>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</si>
  <si>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</si>
  <si>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</si>
  <si>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</si>
  <si>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</si>
  <si>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</si>
  <si>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</si>
  <si>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</si>
  <si>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</si>
  <si>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</si>
  <si>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</si>
  <si>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</si>
  <si>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</si>
  <si>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</si>
  <si>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</si>
  <si>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</si>
  <si>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</si>
  <si>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</si>
  <si>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</si>
  <si>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</si>
  <si>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</si>
  <si>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</si>
  <si>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</si>
  <si>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</si>
  <si>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</si>
  <si>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</si>
  <si>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</si>
  <si>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</si>
  <si>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</si>
  <si>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</si>
  <si>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</si>
  <si>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</si>
  <si>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</si>
  <si>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</si>
  <si>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</si>
  <si>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</si>
  <si>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</si>
  <si>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</si>
  <si>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</si>
  <si>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</si>
  <si>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</si>
  <si>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</si>
  <si>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</si>
  <si>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</si>
  <si>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5991</t>
  </si>
  <si>
    <t xml:space="preserve">BARRA LISA COM ARGAMASSA TRACO 1:4 (CIMENTO E AREIA GROSSA), ESPESSURA 2,0CM, INCLUSO ADITIVO IMPERMEABILIZANTE, PREPARO MECANICO DA ARGAMASSA</t>
  </si>
  <si>
    <t xml:space="preserve">84023</t>
  </si>
  <si>
    <t xml:space="preserve">BARRA LISA TRACO 1:3 (CIMENTO E AREIA MEDIA), ESPESSURA 1,5CM, PREPARO MANUAL DA ARGAMASSA</t>
  </si>
  <si>
    <t xml:space="preserve">84024</t>
  </si>
  <si>
    <t xml:space="preserve">BARRA LISA TRACO 1:3 (CIMENTO E AREIA MEDIA), ESPESSURA 1,0CM, PREPARO MANUAL DA ARGAMASSA</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</si>
  <si>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</si>
  <si>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</si>
  <si>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</si>
  <si>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</si>
  <si>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84028</t>
  </si>
  <si>
    <t xml:space="preserve">BARRA LISA TRACO 1:4 (CIMENTO E AREIA MEDIA), COM CORANTE AMARELO, ESPESSURA 2,0CM, PREPARO MANUAL DA ARGAMASSA</t>
  </si>
  <si>
    <t xml:space="preserve">84072</t>
  </si>
  <si>
    <t xml:space="preserve">BARRA LISA TRACO 1:3 (CIMENTO E AREIA MEDIA NAO PENEIRADA), INCLUSO ADITIVO IMPERMEABILIZANTE, ESPESSURA 0,5CM, PREPARO MANUAL DA ARGAMASSA</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</si>
  <si>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</si>
  <si>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</si>
  <si>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</si>
  <si>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</si>
  <si>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</si>
  <si>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</si>
  <si>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</si>
  <si>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</si>
  <si>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</si>
  <si>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</si>
  <si>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</si>
  <si>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</si>
  <si>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</si>
  <si>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</si>
  <si>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</si>
  <si>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</si>
  <si>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</si>
  <si>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</si>
  <si>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</si>
  <si>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</si>
  <si>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</si>
  <si>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</si>
  <si>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</si>
  <si>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</si>
  <si>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</si>
  <si>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</si>
  <si>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</si>
  <si>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</si>
  <si>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</si>
  <si>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</si>
  <si>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</si>
  <si>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</si>
  <si>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</si>
  <si>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</si>
  <si>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</si>
  <si>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</si>
  <si>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</si>
  <si>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</si>
  <si>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</si>
  <si>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</si>
  <si>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</si>
  <si>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</si>
  <si>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</si>
  <si>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</si>
  <si>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</si>
  <si>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</si>
  <si>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</si>
  <si>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</si>
  <si>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</si>
  <si>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</si>
  <si>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</si>
  <si>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</si>
  <si>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</si>
  <si>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</si>
  <si>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</si>
  <si>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</si>
  <si>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87439</t>
  </si>
  <si>
    <t xml:space="preserve">APLICAÇÃO DE GESSO PROJETADO COM EQUIPAMENTO DE PROJEÇÃO EM PAREDES DE AMBIENTES DE ÁREA ENTRE 5M² E 10M², SARRAFEADO (COM TALISCAS), ESPESSURA DE 1,5CM. AF_06/2014</t>
  </si>
  <si>
    <t xml:space="preserve">87440</t>
  </si>
  <si>
    <t xml:space="preserve">APLICAÇÃO DE GESSO PROJETADO COM EQUIPAMENTO DE PROJEÇÃO EM PAREDES DE AMBIENTES DE ÁREA MENOR QUE 5M², SARRAFEADO (COM TALISCAS), ESPESSURA DE 1,5CM. AF_06/2014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</si>
  <si>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</si>
  <si>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</si>
  <si>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</si>
  <si>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</si>
  <si>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</si>
  <si>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87530</t>
  </si>
  <si>
    <t xml:space="preserve">MASSA ÚNICA, PARA RECEBIMENTO DE PINTURA, EM ARGAMASSA TRAÇO 1:2:8, PREPARO MANUAL, APLICADA MANUALMENTE EM FACES INTERNAS DE PAREDES, ESPESSURA DE 20MM, COM EXECUÇÃO DE TALISCAS. AF_06/2014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</si>
  <si>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</si>
  <si>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</si>
  <si>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</si>
  <si>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</si>
  <si>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</si>
  <si>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</si>
  <si>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</si>
  <si>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</si>
  <si>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</si>
  <si>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</si>
  <si>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</si>
  <si>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</si>
  <si>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</si>
  <si>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</si>
  <si>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</si>
  <si>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</si>
  <si>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</si>
  <si>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</si>
  <si>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</si>
  <si>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</si>
  <si>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</si>
  <si>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</si>
  <si>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</si>
  <si>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</si>
  <si>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</si>
  <si>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</si>
  <si>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</si>
  <si>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</si>
  <si>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</si>
  <si>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</si>
  <si>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</si>
  <si>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</si>
  <si>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</si>
  <si>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</si>
  <si>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</si>
  <si>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</si>
  <si>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</si>
  <si>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</si>
  <si>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</si>
  <si>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</si>
  <si>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</si>
  <si>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</si>
  <si>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</si>
  <si>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</si>
  <si>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</si>
  <si>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</si>
  <si>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87777</t>
  </si>
  <si>
    <t xml:space="preserve">EMBOÇO OU MASSA ÚNICA EM ARGAMASSA TRAÇO 1:2:8, PREPARO MANUAL, APLICADA MANUALMENTE EM PANOS DE FACHADA COM PRESENÇA DE VÃOS, ESPESSURA DE 25 MM. AF_06/2014</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</si>
  <si>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</si>
  <si>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</si>
  <si>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87779</t>
  </si>
  <si>
    <t xml:space="preserve">EMBOÇO OU MASSA ÚNICA EM ARGAMASSA TRAÇO 1:2:8, PREPARO MECÂNICO COM BETONEIRA 400 L, APLICADA MANUALMENTE EM PANOS DE FACHADA COM PRESENÇA DE VÃOS, ESPESSURA DE 35 MM. AF_06/2014</t>
  </si>
  <si>
    <t xml:space="preserve">87781</t>
  </si>
  <si>
    <t xml:space="preserve">EMBOÇO OU MASSA ÚNICA EM ARGAMASSA TRAÇO 1:2:8, PREPARO MANUAL, APLICADA MANUALMENTE EM PANOS DE FACHADA COM PRESENÇA DE VÃOS, ESPESSURA DE 35 MM. AF_06/2014</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</si>
  <si>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</si>
  <si>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</si>
  <si>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87784</t>
  </si>
  <si>
    <t xml:space="preserve">EMBOÇO OU MASSA ÚNICA EM ARGAMASSA TRAÇO 1:2:8, PREPARO MECÂNICO COM BETONEIRA 400 L, APLICADA MANUALMENTE EM PANOS DE FACHADA COM PRESENÇA DE VÃOS, ESPESSURA DE 45 MM. AF_06/2014</t>
  </si>
  <si>
    <t xml:space="preserve">87786</t>
  </si>
  <si>
    <t xml:space="preserve">EMBOÇO OU MASSA ÚNICA EM ARGAMASSA TRAÇO 1:2:8, PREPARO MANUAL, APLICADA MANUALMENTE EM PANOS DE FACHADA COM PRESENÇA DE VÃOS, ESPESSURA DE 45 MM. AF_06/2014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</si>
  <si>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</si>
  <si>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</si>
  <si>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</si>
  <si>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</si>
  <si>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</si>
  <si>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</si>
  <si>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</si>
  <si>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</si>
  <si>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</si>
  <si>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</si>
  <si>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</si>
  <si>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</si>
  <si>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</si>
  <si>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</si>
  <si>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87797</t>
  </si>
  <si>
    <t xml:space="preserve">EMBOÇO OU MASSA ÚNICA EM ARGAMASSA TRAÇO 1:2:8, PREPARO MECÂNICO COM BETONEIRA 400 L, APLICADA MANUALMENTE EM PANOS CEGOS DE FACHADA (SEM PRESENÇA DE VÃOS), ESPESSURA DE 35 MM. AF_06/2014</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</si>
  <si>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</si>
  <si>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</si>
  <si>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</si>
  <si>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</si>
  <si>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</si>
  <si>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</si>
  <si>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</si>
  <si>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</si>
  <si>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</si>
  <si>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</si>
  <si>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</si>
  <si>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</si>
  <si>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</si>
  <si>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</si>
  <si>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</si>
  <si>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</si>
  <si>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</si>
  <si>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</si>
  <si>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</si>
  <si>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</si>
  <si>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</si>
  <si>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</si>
  <si>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</si>
  <si>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</si>
  <si>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</si>
  <si>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</si>
  <si>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</si>
  <si>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</si>
  <si>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</si>
  <si>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</si>
  <si>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</si>
  <si>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</si>
  <si>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</si>
  <si>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</si>
  <si>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</si>
  <si>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</si>
  <si>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</si>
  <si>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</si>
  <si>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</si>
  <si>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</si>
  <si>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</si>
  <si>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</si>
  <si>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</si>
  <si>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</si>
  <si>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</si>
  <si>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</si>
  <si>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</si>
  <si>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</si>
  <si>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</si>
  <si>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</si>
  <si>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</si>
  <si>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</si>
  <si>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</si>
  <si>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</si>
  <si>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87835</t>
  </si>
  <si>
    <t xml:space="preserve">REVESTIMENTO DECORATIVO MONOCAMADA APLICADO MANUALMENTE EM PANOS CEGOS DA FACHADA DE UM EDIFÍCIO DE ALVENARIA ESTRUTURAL, COM ACABAMENTO RASPADO. AF_06/2014</t>
  </si>
  <si>
    <t xml:space="preserve">87836</t>
  </si>
  <si>
    <t xml:space="preserve">REVESTIMENTO DECORATIVO MONOCAMADA APLICADO COM EQUIPAMENTO DE PROJEÇÃO EM PANOS CEGOS DA FACHADA DE UM EDIFÍCIO DE ESTRUTURA CONVENCIONAL, COM ACABAMENTO RASPADO. AF_06/2014</t>
  </si>
  <si>
    <t xml:space="preserve">87837</t>
  </si>
  <si>
    <t xml:space="preserve">REVESTIMENTO DECORATIVO MONOCAMADA APLICADO COM EQUIPAMENTO DE PROJEÇÃO EM PANOS CEGOS DA FACHADA DE UM EDIFÍCIO DE ALVENARIA ESTRUTURAL, COM ACABAMENTO RASPADO. AF_06/2014</t>
  </si>
  <si>
    <t xml:space="preserve">87838</t>
  </si>
  <si>
    <t xml:space="preserve">REVESTIMENTO DECORATIVO MONOCAMADA APLICADO MANUALMENTE EM PANOS DA FACHADA COM PRESENÇA DE VÃOS, DE UM EDIFÍCIO DE ESTRUTURA CONVENCIONAL E ACABAMENTO RASPADO. AF_06/2014</t>
  </si>
  <si>
    <t xml:space="preserve">87839</t>
  </si>
  <si>
    <t xml:space="preserve">REVESTIMENTO DECORATIVO MONOCAMADA APLICADO MANUALMENTE EM PANOS DA FACHADA COM PRESENÇA DE VÃOS, DE UM EDIFÍCIO DE ALVENARIA ESTRUTURAL E ACABAMENTO RASPADO. AF_06/2014</t>
  </si>
  <si>
    <t xml:space="preserve">87840</t>
  </si>
  <si>
    <t xml:space="preserve">REVESTIMENTO DECORATIVO MONOCAMADA APLICADO COM EQUIPAMENTO DE PROJEÇÃO EM PANOS DA FACHADA COM PRESENÇA DE VÃOS, DE UM EDIFÍCIO DE ESTRUTURA CONVENCIONAL E ACABAMENTO RASPADO. AF_06/2014</t>
  </si>
  <si>
    <t xml:space="preserve">87841</t>
  </si>
  <si>
    <t xml:space="preserve">REVESTIMENTO DECORATIVO MONOCAMADA APLICADO COM EQUIPAMENTO DE PROJEÇÃO EM PANOS DA FACHADA COM PRESENÇA DE VÃOS, DE UM EDIFÍCIO DE ALVENARIA ESTRUTURAL E ACABAMENTO RASPADO. AF_06/2014</t>
  </si>
  <si>
    <t xml:space="preserve">87842</t>
  </si>
  <si>
    <t xml:space="preserve">REVESTIMENTO DECORATIVO MONOCAMADA APLICADO MANUALMENTE EM SUPERFÍCIES EXTERNAS DA SACADA DE UM EDIFÍCIO DE ESTRUTURA CONVENCIONAL E ACABAMENTO RASPADO. AF_06/2014</t>
  </si>
  <si>
    <t xml:space="preserve">87843</t>
  </si>
  <si>
    <t xml:space="preserve">REVESTIMENTO DECORATIVO MONOCAMADA APLICADO MANUALMENTE EM SUPERFÍCIES EXTERNAS DA SACADA DE UM EDIFÍCIO DE ALVENARIA ESTRUTURAL E ACABAMENTO RASPADO. AF_06/2014</t>
  </si>
  <si>
    <t xml:space="preserve">87844</t>
  </si>
  <si>
    <t xml:space="preserve">REVESTIMENTO DECORATIVO MONOCAMADA APLICADO COM EQUIPAMENTO DE PROJEÇÃO EM SUPERFÍCIES EXTERNAS DA SACADA DE UM EDIFÍCIO DE ESTRUTURA CONVENCIONAL E ACABAMENTO RASPADO. AF_06/2014</t>
  </si>
  <si>
    <t xml:space="preserve">87845</t>
  </si>
  <si>
    <t xml:space="preserve">REVESTIMENTO DECORATIVO MONOCAMADA APLICADO COM EQUIPAMENTO DE PROJEÇÃO EM SUPERFÍCIES EXTERNAS DA SACADA DE UM EDIFÍCIO DE ALVENARIA ESTRUTURAL E ACABAMENTO RASPADO. AF_06/2014</t>
  </si>
  <si>
    <t xml:space="preserve">87846</t>
  </si>
  <si>
    <t xml:space="preserve">REVESTIMENTO DECORATIVO MONOCAMADA APLICADO MANUALMENTE EM PANOS CEGOS DA FACHADA DE UM EDIFÍCIO DE ESTRUTURA CONVENCIONAL, COM ACABAMENTO TRAVERTINO. AF_06/2014</t>
  </si>
  <si>
    <t xml:space="preserve">87847</t>
  </si>
  <si>
    <t xml:space="preserve">REVESTIMENTO DECORATIVO MONOCAMADA APLICADO MANUALMENTE EM PANOS CEGOS DA FACHADA DE UM EDIFÍCIO DE ALVENARIA ESTRUTURAL, COM ACABAMENTO TRAVERTINO. AF_06/2014</t>
  </si>
  <si>
    <t xml:space="preserve">87848</t>
  </si>
  <si>
    <t xml:space="preserve">REVESTIMENTO DECORATIVO MONOCAMADA APLICADO COM EQUIPAMENTO DE PROJEÇÃO EM PANOS CEGOS DA FACHADA DE UM EDIFÍCIO DE ESTRUTURA CONVENCIONAL, COM ACABAMENTO TRAVERTINO. AF_06/2014</t>
  </si>
  <si>
    <t xml:space="preserve">87849</t>
  </si>
  <si>
    <t xml:space="preserve">REVESTIMENTO DECORATIVO MONOCAMADA APLICADO COM EQUIPAMENTO DE PROJEÇÃO EM PANOS CEGOS DA FACHADA DE UM EDIFÍCIO DE ALVENARIA ESTRUTURAL, COM ACABAMENTO TRAVERTINO. AF_06/2014</t>
  </si>
  <si>
    <t xml:space="preserve">87850</t>
  </si>
  <si>
    <t xml:space="preserve">REVESTIMENTO DECORATIVO MONOCAMADA APLICADO MANUALMENTE EM PANOS DA FACHADA COM PRESENÇA DE VÃOS, DE UM EDIFÍCIO DE ESTRUTURA CONVENCIONAL E ACABAMENTO TRAVERTINO. AF_06/2014</t>
  </si>
  <si>
    <t xml:space="preserve">87851</t>
  </si>
  <si>
    <t xml:space="preserve">REVESTIMENTO DECORATIVO MONOCAMADA APLICADO MANUALMENTE EM PANOS DA FACHADA COM PRESENÇA DE VÃOS, DE UM EDIFÍCIO DE ALVENARIA ESTRUTURAL E ACABAMENTO TRAVERTINO. AF_06/2014</t>
  </si>
  <si>
    <t xml:space="preserve">87852</t>
  </si>
  <si>
    <t xml:space="preserve">REVESTIMENTO DECORATIVO MONOCAMADA APLICADO COM EQUIPAMENTO DE PROJEÇÃO EM PANOS DA FACHADA COM PRESENÇA DE VÃOS, DE UM EDIFÍCIO DE ESTRUTURA CONVENCIONAL E ACABAMENTO TRAVERTINO. AF_06/2014</t>
  </si>
  <si>
    <t xml:space="preserve">87853</t>
  </si>
  <si>
    <t xml:space="preserve">REVESTIMENTO DECORATIVO MONOCAMADA APLICADO COM EQUIPAMENTO DE PROJEÇÃO EM PANOS DA FACHADA COM PRESENÇA DE VÃOS, DE UM EDIFÍCIO DE ALVENARIA ESTRUTURAL E ACABAMENTO TRAVERTINO. AF_06/2014</t>
  </si>
  <si>
    <t xml:space="preserve">87854</t>
  </si>
  <si>
    <t xml:space="preserve">REVESTIMENTO DECORATIVO MONOCAMADA APLICADO MANUALMENTE EM SUPERFÍCIES EXTERNAS DA SACADA DE UM EDIFÍCIO DE ESTRUTURA CONVENCIONAL E ACABAMENTO TRAVERTINO. AF_06/2014</t>
  </si>
  <si>
    <t xml:space="preserve">87855</t>
  </si>
  <si>
    <t xml:space="preserve">REVESTIMENTO DECORATIVO MONOCAMADA APLICADO MANUALMENTE EM SUPERFÍCIES EXTERNAS DA SACADA DE UM EDIFÍCIO DE ALVENARIA ESTRUTURAL E ACABAMENTO TRAVERTINO. AF_06/2014</t>
  </si>
  <si>
    <t xml:space="preserve">87856</t>
  </si>
  <si>
    <t xml:space="preserve">REVESTIMENTO DECORATIVO MONOCAMADA APLICADO COM EQUIPAMENTO DE PROJEÇÃO EM SUPERFÍCIES EXTERNAS DA SACADA DE UM EDIFÍCIO DE ESTRUTURA CONVENCIONAL E ACABAMENTO TRAVERTINO. AF_06/2014</t>
  </si>
  <si>
    <t xml:space="preserve">87857</t>
  </si>
  <si>
    <t xml:space="preserve">REVESTIMENTO DECORATIVO MONOCAMADA APLICADO COM EQUIPAMENTO DE PROJEÇÃO EM SUPERFÍCIES EXTERNAS DA SACADA DE UM EDIFÍCIO DE ALVENARIA ESTRUTURAL E ACABAMENTO TRAVERTINO. AF_06/2014</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</si>
  <si>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</si>
  <si>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</si>
  <si>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</si>
  <si>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</si>
  <si>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</si>
  <si>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</si>
  <si>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</si>
  <si>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</si>
  <si>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</si>
  <si>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</si>
  <si>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90406</t>
  </si>
  <si>
    <t xml:space="preserve">MASSA ÚNICA, PARA RECEBIMENTO DE PINTURA, EM ARGAMASSA TRAÇO 1:2:8, PREPARO MECÂNICO COM BETONEIRA 400L, APLICADA MANUALMENTE EM TETO, ESPESSURA DE 20MM, COM EXECUÇÃO DE TALISCAS. AF_03/2015</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</si>
  <si>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</si>
  <si>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</si>
  <si>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</si>
  <si>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</si>
  <si>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</si>
  <si>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</si>
  <si>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5998</t>
  </si>
  <si>
    <t xml:space="preserve">PASTA DE CIMENTO PORTLAND, ESPESSURA 1MM</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</si>
  <si>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</si>
  <si>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</si>
  <si>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</si>
  <si>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</si>
  <si>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87243</t>
  </si>
  <si>
    <t xml:space="preserve">REVESTIMENTO CERÂMICO PARA PAREDES EXTERNAS EM PASTILHAS DE PORCELANA 5 X 5 CM (PLACAS DE 30 X 30 CM), ALINHADAS A PRUMO, APLICADO EM PANOS SEM VÃOS. AF_06/2014</t>
  </si>
  <si>
    <t xml:space="preserve">87244</t>
  </si>
  <si>
    <t xml:space="preserve">REVESTIMENTO CERÂMICO PARA PAREDES EXTERNAS EM PASTILHAS DE PORCELANA 5 X 5 CM (PLACAS DE 30 X 30 CM), ALINHADAS A PRUMO, APLICADO EM SUPERFÍCIES EXTERNAS DA SACADA. AF_06/2014</t>
  </si>
  <si>
    <t xml:space="preserve">87245</t>
  </si>
  <si>
    <t xml:space="preserve">REVESTIMENTO CERÂMICO PARA PAREDES EXTERNAS EM PASTILHAS DE PORCELANA 5 X 5 CM (PLACAS DE 30 X 30 CM), ALINHADAS A PRUMO, APLICADO EM SUPERFÍCIES INTERNAS DA SACADA. AF_06/2014</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</si>
  <si>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</si>
  <si>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</si>
  <si>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</si>
  <si>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</si>
  <si>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87266</t>
  </si>
  <si>
    <t xml:space="preserve">REVESTIMENTO CERÂMICO PARA PAREDES INTERNAS COM PLACAS TIPO ESMALTADA EXTRA DE DIMENSÕES 20X20 CM APLICADAS EM AMBIENTES DE ÁREA MENOR QUE 5 M² A MEIA ALTURA DAS PAREDES. AF_06/2014</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</si>
  <si>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</si>
  <si>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</si>
  <si>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</si>
  <si>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</si>
  <si>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</si>
  <si>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</si>
  <si>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</si>
  <si>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</si>
  <si>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87271</t>
  </si>
  <si>
    <t xml:space="preserve">REVESTIMENTO CERÂMICO PARA PAREDES INTERNAS COM PLACAS TIPO ESMALTADA EXTRA DE DIMENSÕES 25X35 CM APLICADAS EM AMBIENTES DE ÁREA MAIOR QUE 5 M² A MEIA ALTURA DAS PAREDES. AF_06/2014</t>
  </si>
  <si>
    <t xml:space="preserve">87272</t>
  </si>
  <si>
    <t xml:space="preserve">REVESTIMENTO CERÂMICO PARA PAREDES INTERNAS COM PLACAS TIPO ESMALTADA EXTRA  DE DIMENSÕES 33X45 CM APLICADAS EM AMBIENTES DE ÁREA MENOR QUE 5 M² NA ALTURA INTEIRA DAS PAREDES. AF_06/2014</t>
  </si>
  <si>
    <t xml:space="preserve">87273</t>
  </si>
  <si>
    <t xml:space="preserve">REVESTIMENTO CERÂMICO PARA PAREDES INTERNAS COM PLACAS TIPO ESMALTADA EXTRA DE DIMENSÕES 33X45 CM APLICADAS EM AMBIENTES DE ÁREA MAIOR QUE 5 M² NA ALTURA INTEIRA DAS PAREDES. AF_06/2014</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</si>
  <si>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</si>
  <si>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</si>
  <si>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</si>
  <si>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</si>
  <si>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88786</t>
  </si>
  <si>
    <t xml:space="preserve">REVESTIMENTO CERÂMICO PARA PAREDES EXTERNAS EM PASTILHAS DE PORCELANA 2,5 X 2,5 CM (PLACAS DE 30 X 30 CM), ALINHADAS A PRUMO, APLICADO EM PANOS COM VÃOS. AF_10/2014</t>
  </si>
  <si>
    <t xml:space="preserve">88787</t>
  </si>
  <si>
    <t xml:space="preserve">REVESTIMENTO CERÂMICO PARA PAREDES EXTERNAS EM PASTILHAS DE PORCELANA 2,5 X 2,5 CM (PLACAS DE 30 X 30 CM), ALINHADAS A PRUMO, APLICADO EM PANOS SEM VÃOS. AF_10/2014</t>
  </si>
  <si>
    <t xml:space="preserve">88788</t>
  </si>
  <si>
    <t xml:space="preserve">REVESTIMENTO CERÂMICO PARA PAREDES EXTERNAS EM PASTILHAS DE PORCELANA 2,5 X 2,5 CM (PLACAS DE 30 X 30 CM), ALINHADAS A PRUMO, APLICADO EM SUPERFÍCIES EXTERNAS DA SACADA. AF_10/2014</t>
  </si>
  <si>
    <t xml:space="preserve">88789</t>
  </si>
  <si>
    <t xml:space="preserve">REVESTIMENTO CERÂMICO PARA PAREDES EXTERNAS EM PASTILHAS DE PORCELANA 2,5 X 2,5 CM (PLACAS DE 30 X 30 CM), ALINHADAS A PRUMO, APLICADO EM SUPERFÍCIES INTERNAS DA SACADA. AF_10/2014</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</si>
  <si>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</si>
  <si>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</si>
  <si>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</si>
  <si>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</si>
  <si>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</si>
  <si>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</si>
  <si>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</si>
  <si>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</si>
  <si>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</si>
  <si>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</si>
  <si>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</si>
  <si>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</si>
  <si>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</si>
  <si>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</si>
  <si>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</si>
  <si>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</si>
  <si>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</si>
  <si>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</si>
  <si>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</si>
  <si>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</si>
  <si>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84088</t>
  </si>
  <si>
    <t xml:space="preserve">PEITORIL EM MARMORE BRANCO, LARGURA DE 15CM, ASSENTADO COM ARGAMASSA TRACO 1:4 (CIMENTO E AREIA MEDIA), PREPARO MANUAL DA ARGAMASSA</t>
  </si>
  <si>
    <t xml:space="preserve">84089</t>
  </si>
  <si>
    <t xml:space="preserve">PEITORIL EM MARMORE BRANCO, LARGURA DE 25CM, ASSENTADO COM ARGAMASSA TRACO 1:3 (CIMENTO E AREIA MEDIA), PREPARO MANUAL DA ARGAMASSA</t>
  </si>
  <si>
    <t xml:space="preserve">40675</t>
  </si>
  <si>
    <t xml:space="preserve">ASSENTAMENTO DE PEITORIL COM ARGAMASSA DE CIMENTO COLANTE</t>
  </si>
  <si>
    <t xml:space="preserve">84093</t>
  </si>
  <si>
    <t xml:space="preserve">TABEIRA DE MADEIRA LEI, 1A QUALIDADE, 2,5X30,0CM PARA BEIRAL DE TELHADO</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</si>
  <si>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</si>
  <si>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</si>
  <si>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</si>
  <si>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</si>
  <si>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96122</t>
  </si>
  <si>
    <t xml:space="preserve">ACABAMENTOS PARA FORRO (RODA-FORRO EM MADEIRA PINUS). AF_05/2017</t>
  </si>
  <si>
    <t xml:space="preserve">96109</t>
  </si>
  <si>
    <t xml:space="preserve">FORRO EM PLACAS DE GESSO, PARA AMBIENTES RESIDENCIAIS. AF_05/2017_P</t>
  </si>
  <si>
    <t xml:space="preserve">96110</t>
  </si>
  <si>
    <t xml:space="preserve">FORRO EM DRYWALL, PARA AMBIENTES RESIDENCIAIS, INCLUSIVE ESTRUTURA DE FIXAÇÃO. AF_05/2017_P</t>
  </si>
  <si>
    <t xml:space="preserve">96113</t>
  </si>
  <si>
    <t xml:space="preserve">96114</t>
  </si>
  <si>
    <t xml:space="preserve">FORRO EM DRYWALL, PARA AMBIENTES COMERCIAIS, INCLUSIVE ESTRUTURA DE FIXAÇÃO. AF_05/2017_P</t>
  </si>
  <si>
    <t xml:space="preserve">96120</t>
  </si>
  <si>
    <t xml:space="preserve">ACABAMENTOS PARA FORRO (MOLDURA DE GESSO). AF_05/2017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</si>
  <si>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</si>
  <si>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</si>
  <si>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</si>
  <si>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</si>
  <si>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72200</t>
  </si>
  <si>
    <t xml:space="preserve">REVESTIMENTO EM LAMINADO MELAMINICO TEXTURIZADO, ESPESSURA 0,8 MM, FIXADO COM COLA</t>
  </si>
  <si>
    <t xml:space="preserve">73807/1</t>
  </si>
  <si>
    <t xml:space="preserve">CORRIMAO EM MARMORITE, LARGURA 15CM</t>
  </si>
  <si>
    <t xml:space="preserve">72201</t>
  </si>
  <si>
    <t xml:space="preserve">RECOLOCACO DE FORROS EM REGUA DE PVC E PERFIS, CONSIDERANDO REAPROVEITAMENTO DO MATERIAL</t>
  </si>
  <si>
    <t xml:space="preserve">96111</t>
  </si>
  <si>
    <t xml:space="preserve">FORRO EM RÉGUAS DE PVC, FRISADO, PARA AMBIENTES RESIDENCIAIS, INCLUSIVE ESTRUTURA DE FIXAÇÃO. AF_05/2017_P</t>
  </si>
  <si>
    <t xml:space="preserve">96116</t>
  </si>
  <si>
    <t xml:space="preserve">FORRO EM RÉGUAS DE PVC, FRISADO, PARA AMBIENTES COMERCIAIS, INCLUSIVE ESTRUTURA DE FIXAÇÃO. AF_05/2017_P</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</si>
  <si>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</si>
  <si>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</si>
  <si>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</si>
  <si>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</si>
  <si>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</si>
  <si>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</si>
  <si>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72198</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</si>
  <si>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</si>
  <si>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</si>
  <si>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</si>
  <si>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83730</t>
  </si>
  <si>
    <t xml:space="preserve">REPARO ESTRUTURAL DE ESTRUTURAS DE CONCRETO COM ARGAMASSA POLIMERICA DE ALTO DESEMPENHO, E=2 CM</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</si>
  <si>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</si>
  <si>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</si>
  <si>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</si>
  <si>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</si>
  <si>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</si>
  <si>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</si>
  <si>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</si>
  <si>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</si>
  <si>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</si>
  <si>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</si>
  <si>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</si>
  <si>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</si>
  <si>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</si>
  <si>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</si>
  <si>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</si>
  <si>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</si>
  <si>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91525</t>
  </si>
  <si>
    <t xml:space="preserve">ESTUCAMENTO DE DENSIDADE ALTA, NAS FACES INTERNAS DE PAREDES DO SISTEMA DE PAREDES DE CONCRETO. AF_06/2015</t>
  </si>
  <si>
    <t xml:space="preserve">73548</t>
  </si>
  <si>
    <t xml:space="preserve">ARGAMASSA TRACO 1:3 (CIMENTO E AREIA), PREPARO MANUAL, INCLUSO ADITIVO IMPERMEABILIZANTE</t>
  </si>
  <si>
    <t xml:space="preserve">73549</t>
  </si>
  <si>
    <t xml:space="preserve">ARGAMASSA TRACO 1:4 (CIMENTO E AREIA), PREPARO MANUAL, INCLUSO ADITIVO IMPERMEABILIZANTE</t>
  </si>
  <si>
    <t xml:space="preserve">87280</t>
  </si>
  <si>
    <t xml:space="preserve">ARGAMASSA TRAÇO 1:7 (CIMENTO E AREIA MÉDIA) COM ADIÇÃO DE PLASTIFICANTE PARA EMBOÇO/MASSA ÚNICA/ASSENTAMENTO DE ALVENARIA DE VEDAÇÃO, PREPARO MECÂNICO COM BETONEIRA 400 L. AF_06/2014</t>
  </si>
  <si>
    <t xml:space="preserve">87281</t>
  </si>
  <si>
    <t xml:space="preserve">ARGAMASSA TRAÇO 1:7 (CIMENTO E AREIA MÉDIA) COM ADIÇÃO DE PLASTIFICANTE PARA EMBOÇO/MASSA ÚNICA/ASSENTAMENTO DE ALVENARIA DE VEDAÇÃO, PREPARO MECÂNICO COM BETONEIRA 600 L. AF_06/2014</t>
  </si>
  <si>
    <t xml:space="preserve">87283</t>
  </si>
  <si>
    <t xml:space="preserve">ARGAMASSA TRAÇO 1:6 (CIMENTO E AREIA MÉDIA) COM ADIÇÃO DE PLASTIFICANTE PARA EMBOÇO/MASSA ÚNICA/ASSENTAMENTO DE ALVENARIA DE VEDAÇÃO, PREPARO MECÂNICO COM BETONEIRA 400 L. AF_06/2014</t>
  </si>
  <si>
    <t xml:space="preserve">87284</t>
  </si>
  <si>
    <t xml:space="preserve">ARGAMASSA TRAÇO 1:6 (CIMENTO E AREIA MÉDIA) COM ADIÇÃO DE PLASTIFICANTE PARA EMBOÇO/MASSA ÚNICA/ASSENTAMENTO DE ALVENARIA DE VEDAÇÃO, PREPARO MECÂNICO COM BETONEIRA 600 L. AF_06/2014</t>
  </si>
  <si>
    <t xml:space="preserve">87286</t>
  </si>
  <si>
    <t xml:space="preserve">ARGAMASSA TRAÇO 1:1:6 (CIMENTO, CAL E AREIA MÉDIA) PARA EMBOÇO/MASSA ÚNICA/ASSENTAMENTO DE ALVENARIA DE VEDAÇÃO, PREPARO MECÂNICO COM BETONEIRA 400 L. AF_06/2014</t>
  </si>
  <si>
    <t xml:space="preserve">87287</t>
  </si>
  <si>
    <t xml:space="preserve">ARGAMASSA TRAÇO 1:1:6 (CIMENTO, CAL E AREIA MÉDIA) PARA EMBOÇO/MASSA ÚNICA/ASSENTAMENTO DE ALVENARIA DE VEDAÇÃO, PREPARO MECÂNICO COM BETONEIRA 600 L. AF_06/2014</t>
  </si>
  <si>
    <t xml:space="preserve">87289</t>
  </si>
  <si>
    <t xml:space="preserve">ARGAMASSA TRAÇO 1:1,5:7,5 (CIMENTO, CAL E AREIA MÉDIA) PARA EMBOÇO/MASSA ÚNICA/ASSENTAMENTO DE ALVENARIA DE VEDAÇÃO, PREPARO MECÂNICO COM BETONEIRA 400 L. AF_06/2014</t>
  </si>
  <si>
    <t xml:space="preserve">87290</t>
  </si>
  <si>
    <t xml:space="preserve">ARGAMASSA TRAÇO 1:1,5:7,5 (CIMENTO, CAL E AREIA MÉDIA) PARA EMBOÇO/MASSA ÚNICA/ASSENTAMENTO DE ALVENARIA DE VEDAÇÃO, PREPARO MECÂNICO COM BETONEIRA 600 L. AF_06/2014</t>
  </si>
  <si>
    <t xml:space="preserve">87292</t>
  </si>
  <si>
    <t xml:space="preserve">ARGAMASSA TRAÇO 1:2:8 (CIMENTO, CAL E AREIA MÉDIA) PARA EMBOÇO/MASSA ÚNICA/ASSENTAMENTO DE ALVENARIA DE VEDAÇÃO, PREPARO MECÂNICO COM BETONEIRA 400 L. AF_06/2014</t>
  </si>
  <si>
    <t xml:space="preserve">87294</t>
  </si>
  <si>
    <t xml:space="preserve">ARGAMASSA TRAÇO 1:2:9 (CIMENTO, CAL E AREIA MÉDIA) PARA EMBOÇO/MASSA ÚNICA/ASSENTAMENTO DE ALVENARIA DE VEDAÇÃO, PREPARO MECÂNICO COM BETONEIRA 600 L. AF_06/2014</t>
  </si>
  <si>
    <t xml:space="preserve">87295</t>
  </si>
  <si>
    <t xml:space="preserve">ARGAMASSA TRAÇO 1:3:12 (CIMENTO, CAL E AREIA MÉDIA) PARA EMBOÇO/MASSA ÚNICA/ASSENTAMENTO DE ALVENARIA DE VEDAÇÃO, PREPARO MECÂNICO COM BETONEIRA 400 L. AF_06/2014</t>
  </si>
  <si>
    <t xml:space="preserve">87296</t>
  </si>
  <si>
    <t xml:space="preserve">ARGAMASSA TRAÇO 1:3:12 (CIMENTO, CAL E AREIA MÉDIA) PARA EMBOÇO/MASSA ÚNICA/ASSENTAMENTO DE ALVENARIA DE VEDAÇÃO, PREPARO MECÂNICO COM BETONEIRA 600 L. AF_06/2014</t>
  </si>
  <si>
    <t xml:space="preserve">87298</t>
  </si>
  <si>
    <t xml:space="preserve">ARGAMASSA TRAÇO 1:3 (CIMENTO E AREIA MÉDIA) PARA CONTRAPISO, PREPARO MECÂNICO COM BETONEIRA 400 L. AF_06/2014</t>
  </si>
  <si>
    <t xml:space="preserve">87299</t>
  </si>
  <si>
    <t xml:space="preserve">ARGAMASSA TRAÇO 1:3 (CIMENTO E AREIA MÉDIA) PARA CONTRAPISO, PREPARO MECÂNICO COM BETONEIRA 600 L. AF_06/2014</t>
  </si>
  <si>
    <t xml:space="preserve">87301</t>
  </si>
  <si>
    <t xml:space="preserve">ARGAMASSA TRAÇO 1:4 (CIMENTO E AREIA MÉDIA) PARA CONTRAPISO, PREPARO MECÂNICO COM BETONEIRA 400 L. AF_06/2014</t>
  </si>
  <si>
    <t xml:space="preserve">87302</t>
  </si>
  <si>
    <t xml:space="preserve">ARGAMASSA TRAÇO 1:4 (CIMENTO E AREIA MÉDIA) PARA CONTRAPISO, PREPARO MECÂNICO COM BETONEIRA 600 L. AF_06/2014</t>
  </si>
  <si>
    <t xml:space="preserve">87304</t>
  </si>
  <si>
    <t xml:space="preserve">ARGAMASSA TRAÇO 1:5 (CIMENTO E AREIA MÉDIA) PARA CONTRAPISO, PREPARO MECÂNICO COM BETONEIRA 400 L. AF_06/2014</t>
  </si>
  <si>
    <t xml:space="preserve">87305</t>
  </si>
  <si>
    <t xml:space="preserve">ARGAMASSA TRAÇO 1:5 (CIMENTO E AREIA MÉDIA) PARA CONTRAPISO, PREPARO MECÂNICO COM BETONEIRA 600 L. AF_06/2014</t>
  </si>
  <si>
    <t xml:space="preserve">87307</t>
  </si>
  <si>
    <t xml:space="preserve">ARGAMASSA TRAÇO 1:6 (CIMENTO E AREIA MÉDIA) PARA CONTRAPISO, PREPARO MECÂNICO COM BETONEIRA 400 L. AF_06/2014</t>
  </si>
  <si>
    <t xml:space="preserve">87308</t>
  </si>
  <si>
    <t xml:space="preserve">ARGAMASSA TRAÇO 1:6 (CIMENTO E AREIA MÉDIA) PARA CONTRAPISO, PREPARO MECÂNICO COM BETONEIRA 600 L. AF_06/2014</t>
  </si>
  <si>
    <t xml:space="preserve">87310</t>
  </si>
  <si>
    <t xml:space="preserve">ARGAMASSA TRAÇO 1:5 (CIMENTO E AREIA GROSSA) PARA CHAPISCO CONVENCIONAL, PREPARO MECÂNICO COM BETONEIRA 400 L. AF_06/2014</t>
  </si>
  <si>
    <t xml:space="preserve">87311</t>
  </si>
  <si>
    <t xml:space="preserve">ARGAMASSA TRAÇO 1:5 (CIMENTO E AREIA GROSSA) PARA CHAPISCO CONVENCIONAL, PREPARO MECÂNICO COM BETONEIRA 600 L. AF_06/2014</t>
  </si>
  <si>
    <t xml:space="preserve">87313</t>
  </si>
  <si>
    <t xml:space="preserve">ARGAMASSA TRAÇO 1:3 (CIMENTO E AREIA GROSSA) PARA CHAPISCO CONVENCIONAL, PREPARO MECÂNICO COM BETONEIRA 400 L. AF_06/2014</t>
  </si>
  <si>
    <t xml:space="preserve">87314</t>
  </si>
  <si>
    <t xml:space="preserve">ARGAMASSA TRAÇO 1:3 (CIMENTO E AREIA GROSSA) PARA CHAPISCO CONVENCIONAL, PREPARO MECÂNICO COM BETONEIRA 600 L. AF_06/2014</t>
  </si>
  <si>
    <t xml:space="preserve">87316</t>
  </si>
  <si>
    <t xml:space="preserve">ARGAMASSA TRAÇO 1:4 (CIMENTO E AREIA GROSSA) PARA CHAPISCO CONVENCIONAL, PREPARO MECÂNICO COM BETONEIRA 400 L. AF_06/2014</t>
  </si>
  <si>
    <t xml:space="preserve">87317</t>
  </si>
  <si>
    <t xml:space="preserve">ARGAMASSA TRAÇO 1:4 (CIMENTO E AREIA GROSSA) PARA CHAPISCO CONVENCIONAL, PREPARO MECÂNICO COM BETONEIRA 600 L. AF_06/2014</t>
  </si>
  <si>
    <t xml:space="preserve">87319</t>
  </si>
  <si>
    <t xml:space="preserve">ARGAMASSA TRAÇO 1:5 (CIMENTO E AREIA GROSSA) COM ADIÇÃO DE EMULSÃO POLIMÉRICA PARA CHAPISCO ROLADO, PREPARO MECÂNICO COM BETONEIRA 400 L. AF_06/2014</t>
  </si>
  <si>
    <t xml:space="preserve">87320</t>
  </si>
  <si>
    <t xml:space="preserve">ARGAMASSA TRAÇO 1:5 (CIMENTO E AREIA GROSSA) COM ADIÇÃO DE EMULSÃO POLIMÉRICA PARA CHAPISCO ROLADO, PREPARO MECÂNICO COM BETONEIRA 600 L. AF_06/2014</t>
  </si>
  <si>
    <t xml:space="preserve">87322</t>
  </si>
  <si>
    <t xml:space="preserve">ARGAMASSA TRAÇO 1:3 (CIMENTO E AREIA GROSSA) COM ADIÇÃO DE EMULSÃO POLIMÉRICA PARA CHAPISCO ROLADO, PREPARO MECÂNICO COM BETONEIRA 400 L. AF_06/2014</t>
  </si>
  <si>
    <t xml:space="preserve">87323</t>
  </si>
  <si>
    <t xml:space="preserve">ARGAMASSA TRAÇO 1:3 (CIMENTO E AREIA GROSSA) COM ADIÇÃO DE EMULSÃO POLIMÉRICA PARA CHAPISCO ROLADO, PREPARO MECÂNICO COM BETONEIRA 600 L. AF_06/2014</t>
  </si>
  <si>
    <t xml:space="preserve">87325</t>
  </si>
  <si>
    <t xml:space="preserve">ARGAMASSA TRAÇO 1:4 (CIMENTO E AREIA GROSSA) COM ADIÇÃO DE EMULSÃO POLIMÉRICA PARA CHAPISCO ROLADO, PREPARO MECÂNICO COM BETONEIRA 400 L. AF_06/2014</t>
  </si>
  <si>
    <t xml:space="preserve">87326</t>
  </si>
  <si>
    <t xml:space="preserve">ARGAMASSA TRAÇO 1:4 (CIMENTO E AREIA GROSSA) COM ADIÇÃO DE EMULSÃO POLIMÉRICA PARA CHAPISCO ROLADO, PREPARO MECÂNICO COM BETONEIRA 600 L. AF_06/2014</t>
  </si>
  <si>
    <t xml:space="preserve">87327</t>
  </si>
  <si>
    <t xml:space="preserve">ARGAMASSA TRAÇO 1:7 (CIMENTO E AREIA MÉDIA) COM ADIÇÃO DE PLASTIFICANTE PARA EMBOÇO/MASSA ÚNICA/ASSENTAMENTO DE ALVENARIA DE VEDAÇÃO, PREPARO MECÂNICO COM MISTURADOR DE EIXO HORIZONTAL DE 300 KG. AF_06/2014</t>
  </si>
  <si>
    <t xml:space="preserve">87328</t>
  </si>
  <si>
    <t xml:space="preserve">ARGAMASSA TRAÇO 1:7 (CIMENTO E AREIA MÉDIA) COM ADIÇÃO DE PLASTIFICANTE PARA EMBOÇO/MASSA ÚNICA/ASSENTAMENTO DE ALVENARIA DE VEDAÇÃO, PREPARO MECÂNICO COM MISTURADOR DE EIXO HORIZONTAL DE 600 KG. AF_06/2014</t>
  </si>
  <si>
    <t xml:space="preserve">87329</t>
  </si>
  <si>
    <t xml:space="preserve">ARGAMASSA TRAÇO 1:6 (CIMENTO E AREIA MÉDIA) COM ADIÇÃO DE PLASTIFICANTE PARA EMBOÇO/MASSA ÚNICA/ASSENTAMENTO DE ALVENARIA DE VEDAÇÃO, PREPARO MECÂNICO COM MISTURADOR DE EIXO HORIZONTAL DE 300 KG. AF_06/2014</t>
  </si>
  <si>
    <t xml:space="preserve">87330</t>
  </si>
  <si>
    <t xml:space="preserve">ARGAMASSA TRAÇO 1:6 (CIMENTO E AREIA MÉDIA) COM ADIÇÃO DE PLASTIFICANTE PARA EMBOÇO/MASSA ÚNICA/ASSENTAMENTO DE ALVENARIA DE VEDAÇÃO, PREPARO MECÂNICO COM MISTURADOR DE EIXO HORIZONTAL DE 600 KG. AF_06/2014</t>
  </si>
  <si>
    <t xml:space="preserve">87331</t>
  </si>
  <si>
    <t xml:space="preserve">ARGAMASSA TRAÇO 1:1:6 (CIMENTO, CAL E AREIA MÉDIA) PARA EMBOÇO/MASSA ÚNICA/ASSENTAMENTO DE ALVENARIA DE VEDAÇÃO, PREPARO MECÂNICO COM MISTURADOR DE EIXO HORIZONTAL DE 300 KG. AF_06/2014</t>
  </si>
  <si>
    <t xml:space="preserve">87332</t>
  </si>
  <si>
    <t xml:space="preserve">ARGAMASSA TRAÇO 1:1:6 (CIMENTO, CAL E AREIA MÉDIA) PARA EMBOÇO/MASSA ÚNICA/ASSENTAMENTO DE ALVENARIA DE VEDAÇÃO, PREPARO MECÂNICO COM MISTURADOR DE EIXO HORIZONTAL DE 600 KG. AF_06/2014</t>
  </si>
  <si>
    <t xml:space="preserve">87333</t>
  </si>
  <si>
    <t xml:space="preserve">ARGAMASSA TRAÇO 1:1,5:7,5 (CIMENTO, CAL E AREIA MÉDIA) PARA EMBOÇO/MASSA ÚNICA/ASSENTAMENTO DE ALVENARIA DE VEDAÇÃO, PREPARO MECÂNICO COM MISTURADOR DE EIXO HORIZONTAL DE 300 KG. AF_06/2014</t>
  </si>
  <si>
    <t xml:space="preserve">87334</t>
  </si>
  <si>
    <t xml:space="preserve">ARGAMASSA TRAÇO 1:1,5:7,5 (CIMENTO, CAL E AREIA MÉDIA) PARA EMBOÇO/MASSA ÚNICA/ASSENTAMENTO DE ALVENARIA DE VEDAÇÃO, PREPARO MECÂNICO COM MISTURADOR DE EIXO HORIZONTAL DE 600 KG. AF_06/2014</t>
  </si>
  <si>
    <t xml:space="preserve">87335</t>
  </si>
  <si>
    <t xml:space="preserve">ARGAMASSA TRAÇO 1:2:8 (CIMENTO, CAL E AREIA MÉDIA) PARA EMBOÇO/MASSA ÚNICA/ASSENTAMENTO DE ALVENARIA DE VEDAÇÃO, PREPARO MECÂNICO COM MISTURADOR DE EIXO HORIZONTAL DE 300 KG. AF_06/2014</t>
  </si>
  <si>
    <t xml:space="preserve">87336</t>
  </si>
  <si>
    <t xml:space="preserve">ARGAMASSA TRAÇO 1:2:8 (CIMENTO, CAL E AREIA MÉDIA) PARA EMBOÇO/MASSA ÚNICA/ASSENTAMENTO DE ALVENARIA DE VEDAÇÃO, PREPARO MECÂNICO COM MISTURADOR DE EIXO HORIZONTAL DE 600 KG. AF_06/2014</t>
  </si>
  <si>
    <t xml:space="preserve">87337</t>
  </si>
  <si>
    <t xml:space="preserve">ARGAMASSA TRAÇO 1:2:9 (CIMENTO, CAL E AREIA MÉDIA) PARA EMBOÇO/MASSA ÚNICA/ASSENTAMENTO DE ALVENARIA DE VEDAÇÃO, PREPARO MECÂNICO COM MISTURADOR DE EIXO HORIZONTAL DE 300 KG. AF_06/2014</t>
  </si>
  <si>
    <t xml:space="preserve">87338</t>
  </si>
  <si>
    <t xml:space="preserve">ARGAMASSA TRAÇO 1:3:12 (CIMENTO, CAL E AREIA MÉDIA) PARA EMBOÇO/MASSA ÚNICA/ASSENTAMENTO DE ALVENARIA DE VEDAÇÃO, PREPARO MECÂNICO COM MISTURADOR DE EIXO HORIZONTAL DE 600 KG. AF_06/2014</t>
  </si>
  <si>
    <t xml:space="preserve">87339</t>
  </si>
  <si>
    <t xml:space="preserve">ARGAMASSA TRAÇO 1:3 (CIMENTO E AREIA MÉDIA) PARA CONTRAPISO, PREPARO MECÂNICO COM MISTURADOR DE EIXO HORIZONTAL DE 160 KG. AF_06/2014</t>
  </si>
  <si>
    <t xml:space="preserve">87340</t>
  </si>
  <si>
    <t xml:space="preserve">ARGAMASSA TRAÇO 1:3 (CIMENTO E AREIA MÉDIA) PARA CONTRAPISO, PREPARO MECÂNICO COM MISTURADOR DE EIXO HORIZONTAL DE 300 KG. AF_06/2014</t>
  </si>
  <si>
    <t xml:space="preserve">87341</t>
  </si>
  <si>
    <t xml:space="preserve">ARGAMASSA TRAÇO 1:3 (CIMENTO E AREIA MÉDIA) PARA CONTRAPISO, PREPARO MECÂNICO COM MISTURADOR DE EIXO HORIZONTAL DE 600 KG. AF_06/2014</t>
  </si>
  <si>
    <t xml:space="preserve">87342</t>
  </si>
  <si>
    <t xml:space="preserve">ARGAMASSA TRAÇO 1:4 (CIMENTO E AREIA MÉDIA) PARA CONTRAPISO, PREPARO MECÂNICO COM MISTURADOR DE EIXO HORIZONTAL DE 160 KG. AF_06/2014</t>
  </si>
  <si>
    <t xml:space="preserve">87343</t>
  </si>
  <si>
    <t xml:space="preserve">ARGAMASSA TRAÇO 1:4 (CIMENTO E AREIA MÉDIA) PARA CONTRAPISO, PREPARO MECÂNICO COM MISTURADOR DE EIXO HORIZONTAL DE 300 KG. AF_06/2014</t>
  </si>
  <si>
    <t xml:space="preserve">87344</t>
  </si>
  <si>
    <t xml:space="preserve">ARGAMASSA TRAÇO 1:4 (CIMENTO E AREIA MÉDIA) PARA CONTRAPISO, PREPARO MECÂNICO COM MISTURADOR DE EIXO HORIZONTAL DE 600 KG. AF_06/2014</t>
  </si>
  <si>
    <t xml:space="preserve">87345</t>
  </si>
  <si>
    <t xml:space="preserve">ARGAMASSA TRAÇO 1:5 (CIMENTO E AREIA MÉDIA) PARA CONTRAPISO, PREPARO MECÂNICO COM MISTURADOR DE EIXO HORIZONTAL DE 160 KG. AF_06/2014</t>
  </si>
  <si>
    <t xml:space="preserve">87346</t>
  </si>
  <si>
    <t xml:space="preserve">ARGAMASSA TRAÇO 1:5 (CIMENTO E AREIA MÉDIA) PARA CONTRAPISO, PREPARO MECÂNICO COM MISTURADOR DE EIXO HORIZONTAL DE 300 KG. AF_06/2014</t>
  </si>
  <si>
    <t xml:space="preserve">87347</t>
  </si>
  <si>
    <t xml:space="preserve">ARGAMASSA TRAÇO 1:5 (CIMENTO E AREIA MÉDIA) PARA CONTRAPISO, PREPARO MECÂNICO COM MISTURADOR DE EIXO HORIZONTAL DE 600 KG. AF_06/2014</t>
  </si>
  <si>
    <t xml:space="preserve">87348</t>
  </si>
  <si>
    <t xml:space="preserve">ARGAMASSA TRAÇO 1:6 (CIMENTO E AREIA MÉDIA) PARA CONTRAPISO, PREPARO MECÂNICO COM MISTURADOR DE EIXO HORIZONTAL DE 160 KG. AF_06/2014</t>
  </si>
  <si>
    <t xml:space="preserve">87349</t>
  </si>
  <si>
    <t xml:space="preserve">ARGAMASSA TRAÇO 1:6 (CIMENTO E AREIA MÉDIA) PARA CONTRAPISO, PREPARO MECÂNICO COM MISTURADOR DE EIXO HORIZONTAL DE 600 KG. AF_06/2014</t>
  </si>
  <si>
    <t xml:space="preserve">87350</t>
  </si>
  <si>
    <t xml:space="preserve">ARGAMASSA TRAÇO 1:5 (CIMENTO E AREIA GROSSA) PARA CHAPISCO CONVENCIONAL, PREPARO MECÂNICO COM MISTURADOR DE EIXO HORIZONTAL DE 300 KG. AF_06/2014</t>
  </si>
  <si>
    <t xml:space="preserve">87351</t>
  </si>
  <si>
    <t xml:space="preserve">ARGAMASSA TRAÇO 1:5 (CIMENTO E AREIA GROSSA) PARA CHAPISCO CONVENCIONAL, PREPARO MECÂNICO COM MISTURADOR DE EIXO HORIZONTAL DE 600 KG. AF_06/2014</t>
  </si>
  <si>
    <t xml:space="preserve">87352</t>
  </si>
  <si>
    <t xml:space="preserve">ARGAMASSA TRAÇO 1:3 (CIMENTO E AREIA GROSSA) PARA CHAPISCO CONVENCIONAL, PREPARO MECÂNICO COM MISTURADOR DE EIXO HORIZONTAL DE 160 KG. AF_06/2014</t>
  </si>
  <si>
    <t xml:space="preserve">87353</t>
  </si>
  <si>
    <t xml:space="preserve">ARGAMASSA TRAÇO 1:3 (CIMENTO E AREIA GROSSA) PARA CHAPISCO CONVENCIONAL, PREPARO MECÂNICO COM MISTURADOR DE EIXO HORIZONTAL DE 300 KG. AF_06/2014</t>
  </si>
  <si>
    <t xml:space="preserve">87354</t>
  </si>
  <si>
    <t xml:space="preserve">ARGAMASSA TRAÇO 1:3 (CIMENTO E AREIA GROSSA) PARA CHAPISCO CONVENCIONAL, PREPARO MECÂNICO COM MISTURADOR DE EIXO HORIZONTAL DE 600 KG. AF_06/2014</t>
  </si>
  <si>
    <t xml:space="preserve">87355</t>
  </si>
  <si>
    <t xml:space="preserve">ARGAMASSA TRAÇO 1:4 (CIMENTO E AREIA GROSSA) PARA CHAPISCO CONVENCIONAL, PREPARO MECÂNICO COM MISTURADOR DE EIXO HORIZONTAL DE 160 KG. AF_06/2014</t>
  </si>
  <si>
    <t xml:space="preserve">87356</t>
  </si>
  <si>
    <t xml:space="preserve">ARGAMASSA TRAÇO 1:4 (CIMENTO E AREIA GROSSA) PARA CHAPISCO CONVENCIONAL, PREPARO MECÂNICO COM MISTURADOR DE EIXO HORIZONTAL DE 300 KG. AF_06/2014</t>
  </si>
  <si>
    <t xml:space="preserve">87357</t>
  </si>
  <si>
    <t xml:space="preserve">ARGAMASSA TRAÇO 1:4 (CIMENTO E AREIA GROSSA) PARA CHAPISCO CONVENCIONAL, PREPARO MECÂNICO COM MISTURADOR DE EIXO HORIZONTAL DE 600 KG. AF_06/2014</t>
  </si>
  <si>
    <t xml:space="preserve">87358</t>
  </si>
  <si>
    <t xml:space="preserve">ARGAMASSA TRAÇO 1:5 (CIMENTO E AREIA GROSSA) COM ADIÇÃO DE EMULSÃO POLIMÉRICA PARA CHAPISCO ROLADO, PREPARO MECÂNICO COM MISTURADOR DE EIXO HORIZONTAL DE 300 KG. AF_06/2014</t>
  </si>
  <si>
    <t xml:space="preserve">87359</t>
  </si>
  <si>
    <t xml:space="preserve">ARGAMASSA TRAÇO 1:5 (CIMENTO E AREIA GROSSA) COM ADIÇÃO DE EMULSÃO POLIMÉRICA PARA CHAPISCO ROLADO, PREPARO MECÂNICO COM MISTURADOR DE EIXO HORIZONTAL DE 600 KG. AF_06/2014</t>
  </si>
  <si>
    <t xml:space="preserve">87360</t>
  </si>
  <si>
    <t xml:space="preserve">ARGAMASSA TRAÇO 1:3 (CIMENTO E AREIA GROSSA) COM ADIÇÃO DE EMULSÃO POLIMÉRICA PARA CHAPISCO ROLADO, PREPARO MECÂNICO COM MISTURADOR DE EIXO HORIZONTAL DE 160 KG. AF_06/2014</t>
  </si>
  <si>
    <t xml:space="preserve">87361</t>
  </si>
  <si>
    <t xml:space="preserve">ARGAMASSA TRAÇO 1:3 (CIMENTO E AREIA GROSSA) COM ADIÇÃO DE EMULSÃO POLIMÉRICA PARA CHAPISCO ROLADO, PREPARO MECÂNICO COM MISTURADOR DE EIXO HORIZONTAL DE 300 KG. AF_06/2014</t>
  </si>
  <si>
    <t xml:space="preserve">87362</t>
  </si>
  <si>
    <t xml:space="preserve">ARGAMASSA TRAÇO 1:3 (CIMENTO E AREIA GROSSA) COM ADIÇÃO DE EMULSÃO POLIMÉRICA PARA CHAPISCO ROLADO, PREPARO MECÂNICO COM MISTURADOR DE EIXO HORIZONTAL DE 600 KG. AF_06/2014</t>
  </si>
  <si>
    <t xml:space="preserve">87363</t>
  </si>
  <si>
    <t xml:space="preserve">ARGAMASSA TRAÇO 1:4 (CIMENTO E AREIA GROSSA) COM ADIÇÃO DE EMULSÃO POLIMÉRICA PARA CHAPISCO ROLADO, PREPARO MECÂNICO COM MISTURADOR DE EIXO HORIZONTAL DE 300 KG. AF_06/2014</t>
  </si>
  <si>
    <t xml:space="preserve">87364</t>
  </si>
  <si>
    <t xml:space="preserve">ARGAMASSA TRAÇO 1:4 (CIMENTO E AREIA GROSSA) COM ADIÇÃO DE EMULSÃO POLIMÉRICA PARA CHAPISCO ROLADO, PREPARO MECÂNICO COM MISTURADOR DE EIXO HORIZONTAL DE 600 KG. AF_06/2014</t>
  </si>
  <si>
    <t xml:space="preserve">87365</t>
  </si>
  <si>
    <t xml:space="preserve">ARGAMASSA TRAÇO 1:7 (CIMENTO E AREIA MÉDIA) COM ADIÇÃO DE PLASTIFICANTE PARA EMBOÇO/MASSA ÚNICA/ASSENTAMENTO DE ALVENARIA DE VEDAÇÃO, PREPARO MANUAL. AF_06/2014</t>
  </si>
  <si>
    <t xml:space="preserve">87366</t>
  </si>
  <si>
    <t xml:space="preserve">ARGAMASSA TRAÇO 1:6 (CIMENTO E AREIA MÉDIA) COM ADIÇÃO DE PLASTIFICANTE PARA EMBOÇO/MASSA ÚNICA/ASSENTAMENTO DE ALVENARIA DE VEDAÇÃO, PREPARO MANUAL. AF_06/2014</t>
  </si>
  <si>
    <t xml:space="preserve">87367</t>
  </si>
  <si>
    <t xml:space="preserve">ARGAMASSA TRAÇO 1:1:6 (CIMENTO, CAL E AREIA MÉDIA) PARA EMBOÇO/MASSA ÚNICA/ASSENTAMENTO DE ALVENARIA DE VEDAÇÃO, PREPARO MANUAL. AF_06/2014</t>
  </si>
  <si>
    <t xml:space="preserve">87368</t>
  </si>
  <si>
    <t xml:space="preserve">ARGAMASSA TRAÇO 1:1,5:7,5 (CIMENTO, CAL E AREIA MÉDIA) PARA EMBOÇO/MASSA ÚNICA/ASSENTAMENTO DE ALVENARIA DE VEDAÇÃO, PREPARO MANUAL. AF_06/2014</t>
  </si>
  <si>
    <t xml:space="preserve">87369</t>
  </si>
  <si>
    <t xml:space="preserve">ARGAMASSA TRAÇO 1:2:8 (CIMENTO, CAL E AREIA MÉDIA) PARA EMBOÇO/MASSA ÚNICA/ASSENTAMENTO DE ALVENARIA DE VEDAÇÃO, PREPARO MANUAL. AF_06/2014</t>
  </si>
  <si>
    <t xml:space="preserve">87370</t>
  </si>
  <si>
    <t xml:space="preserve">ARGAMASSA TRAÇO 1:2:9 (CIMENTO, CAL E AREIA MÉDIA) PARA EMBOÇO/MASSA ÚNICA/ASSENTAMENTO DE ALVENARIA DE VEDAÇÃO, PREPARO MANUAL. AF_06/2014</t>
  </si>
  <si>
    <t xml:space="preserve">87371</t>
  </si>
  <si>
    <t xml:space="preserve">ARGAMASSA TRAÇO 1:3:12 (CIMENTO, CAL E AREIA MÉDIA) PARA EMBOÇO/MASSA ÚNICA/ASSENTAMENTO DE ALVENARIA DE VEDAÇÃO, PREPARO MANUAL. AF_06/2014</t>
  </si>
  <si>
    <t xml:space="preserve">87372</t>
  </si>
  <si>
    <t xml:space="preserve">ARGAMASSA TRAÇO 1:3 (CIMENTO E AREIA MÉDIA) PARA CONTRAPISO, PREPARO MANUAL. AF_06/2014</t>
  </si>
  <si>
    <t xml:space="preserve">87373</t>
  </si>
  <si>
    <t xml:space="preserve">ARGAMASSA TRAÇO 1:4 (CIMENTO E AREIA MÉDIA) PARA CONTRAPISO, PREPARO MANUAL. AF_06/2014</t>
  </si>
  <si>
    <t xml:space="preserve">87374</t>
  </si>
  <si>
    <t xml:space="preserve">ARGAMASSA TRAÇO 1:5 (CIMENTO E AREIA MÉDIA) PARA CONTRAPISO, PREPARO MANUAL. AF_06/2014</t>
  </si>
  <si>
    <t xml:space="preserve">87375</t>
  </si>
  <si>
    <t xml:space="preserve">ARGAMASSA TRAÇO 1:6 (CIMENTO E AREIA MÉDIA) PARA CONTRAPISO, PREPARO MANUAL. AF_06/2014</t>
  </si>
  <si>
    <t xml:space="preserve">87376</t>
  </si>
  <si>
    <t xml:space="preserve">ARGAMASSA TRAÇO 1:5 (CIMENTO E AREIA GROSSA) PARA CHAPISCO CONVENCIONAL, PREPARO MANUAL. AF_06/2014</t>
  </si>
  <si>
    <t xml:space="preserve">87377</t>
  </si>
  <si>
    <t xml:space="preserve">ARGAMASSA TRAÇO 1:3 (CIMENTO E AREIA GROSSA) PARA CHAPISCO CONVENCIONAL, PREPARO MANUAL. AF_06/2014</t>
  </si>
  <si>
    <t xml:space="preserve">87378</t>
  </si>
  <si>
    <t xml:space="preserve">ARGAMASSA TRAÇO 1:4 (CIMENTO E AREIA GROSSA) PARA CHAPISCO CONVENCIONAL, PREPARO MANUAL. AF_06/2014</t>
  </si>
  <si>
    <t xml:space="preserve">87379</t>
  </si>
  <si>
    <t xml:space="preserve">ARGAMASSA TRAÇO 1:5 (CIMENTO E AREIA GROSSA) COM ADIÇÃO DE EMULSÃO POLIMÉRICA PARA CHAPISCO ROLADO, PREPARO MANUAL. AF_06/2014</t>
  </si>
  <si>
    <t xml:space="preserve">87380</t>
  </si>
  <si>
    <t xml:space="preserve">ARGAMASSA TRAÇO 1:3 (CIMENTO E AREIA GROSSA) COM ADIÇÃO DE EMULSÃO POLIMÉRICA PARA CHAPISCO ROLADO, PREPARO MANUAL. AF_06/2014</t>
  </si>
  <si>
    <t xml:space="preserve">87381</t>
  </si>
  <si>
    <t xml:space="preserve">ARGAMASSA TRAÇO 1:4 (CIMENTO E AREIA GROSSA) COM ADIÇÃO DE EMULSÃO POLIMÉRICA PARA CHAPISCO ROLADO, PREPARO MANUAL. AF_06/2014</t>
  </si>
  <si>
    <t xml:space="preserve">87382</t>
  </si>
  <si>
    <t xml:space="preserve">ARGAMASSA INDUSTRIALIZADA MULTIUSO PARA REVESTIMENTOS E ASSENTAMENTO DA ALVENARIA, PREPARO COM MISTURADOR DE EIXO HORIZONTAL DE 160 KG. AF_06/2014</t>
  </si>
  <si>
    <t xml:space="preserve">87383</t>
  </si>
  <si>
    <t xml:space="preserve">ARGAMASSA INDUSTRIALIZADA MULTIUSO PARA REVESTIMENTOS E ASSENTAMENTO DA ALVENARIA, PREPARO COM MISTURADOR DE EIXO HORIZONTAL DE 300 KG. AF_06/2014</t>
  </si>
  <si>
    <t xml:space="preserve">87384</t>
  </si>
  <si>
    <t xml:space="preserve">ARGAMASSA INDUSTRIALIZADA MULTIUSO PARA REVESTIMENTOS E ASSENTAMENTO DA ALVENARIA, PREPARO COM MISTURADOR DE EIXO HORIZONTAL DE 600 KG. AF_06/2014</t>
  </si>
  <si>
    <t xml:space="preserve">87385</t>
  </si>
  <si>
    <t xml:space="preserve">ARGAMASSA PRONTA PARA CONTRAPISO, PREPARO COM MISTURADOR DE EIXO HORIZONTAL DE 160 KG. AF_06/2014</t>
  </si>
  <si>
    <t xml:space="preserve">87386</t>
  </si>
  <si>
    <t xml:space="preserve">ARGAMASSA PRONTA PARA CONTRAPISO, PREPARO COM MISTURADOR DE EIXO HORIZONTAL DE 300 KG. AF_06/2014</t>
  </si>
  <si>
    <t xml:space="preserve">87387</t>
  </si>
  <si>
    <t xml:space="preserve">ARGAMASSA PRONTA PARA CONTRAPISO, PREPARO COM MISTURADOR DE EIXO HORIZONTAL DE 600 KG. AF_06/2014</t>
  </si>
  <si>
    <t xml:space="preserve">87388</t>
  </si>
  <si>
    <t xml:space="preserve">ARGAMASSA PARA REVESTIMENTO DECORATIVO MONOCAMADA (MONOCAPA), PREPARO COM MISTURADOR DE EIXO HORIZONTAL DE 160 KG. AF_06/2014</t>
  </si>
  <si>
    <t xml:space="preserve">87389</t>
  </si>
  <si>
    <t xml:space="preserve">ARGAMASSA PARA REVESTIMENTO DECORATIVO MONOCAMADA (MONOCAPA), PREPARO COM MISTURADOR DE EIXO HORIZONTAL DE 300 KG. AF_06/2014</t>
  </si>
  <si>
    <t xml:space="preserve">87390</t>
  </si>
  <si>
    <t xml:space="preserve">ARGAMASSA PARA REVESTIMENTO DECORATIVO MONOCAMADA (MONOCAPA), PREPARO COM MISTURADOR DE EIXO HORIZONTAL DE 600 KG. AF_06/2014</t>
  </si>
  <si>
    <t xml:space="preserve">87391</t>
  </si>
  <si>
    <t xml:space="preserve">ARGAMASSA INDUSTRIALIZADA PARA CHAPISCO ROLADO, PREPARO COM MISTURADOR DE EIXO HORIZONTAL DE 160 KG. AF_06/2014</t>
  </si>
  <si>
    <t xml:space="preserve">87393</t>
  </si>
  <si>
    <t xml:space="preserve">ARGAMASSA INDUSTRIALIZADA PARA CHAPISCO ROLADO, PREPARO COM MISTURADOR DE EIXO HORIZONTAL DE 300 KG. AF_06/2014</t>
  </si>
  <si>
    <t xml:space="preserve">87394</t>
  </si>
  <si>
    <t xml:space="preserve">ARGAMASSA INDUSTRIALIZADA PARA CHAPISCO ROLADO, PREPARO COM MISTURADOR DE EIXO HORIZONTAL DE 600 KG. AF_06/2014</t>
  </si>
  <si>
    <t xml:space="preserve">87395</t>
  </si>
  <si>
    <t xml:space="preserve">ARGAMASSA INDUSTRIALIZADA PARA CHAPISCO COLANTE, PREPARO COM MISTURADOR DE EIXO HORIZONTAL DE 160 KG. AF_06/2014</t>
  </si>
  <si>
    <t xml:space="preserve">87396</t>
  </si>
  <si>
    <t xml:space="preserve">ARGAMASSA INDUSTRIALIZADA PARA CHAPISCO COLANTE, PREPARO COM MISTURADOR DE EIXO HORIZONTAL DE 300 KG. AF_06/2014</t>
  </si>
  <si>
    <t xml:space="preserve">87397</t>
  </si>
  <si>
    <t xml:space="preserve">ARGAMASSA INDUSTRIALIZADA PARA CHAPISCO COLANTE, PREPARO COM MISTURADOR DE EIXO HORIZONTAL DE 600 KG. AF_06/2014</t>
  </si>
  <si>
    <t xml:space="preserve">87398</t>
  </si>
  <si>
    <t xml:space="preserve">ARGAMASSA INDUSTRIALIZADA MULTIUSO PARA REVESTIMENTOS E ASSENTAMENTO DA ALVENARIA, PREPARO MANUAL. AF_06/2014</t>
  </si>
  <si>
    <t xml:space="preserve">87399</t>
  </si>
  <si>
    <t xml:space="preserve">ARGAMASSA PRONTA PARA CONTRAPISO, PREPARO MANUAL. AF_06/2014</t>
  </si>
  <si>
    <t xml:space="preserve">87401</t>
  </si>
  <si>
    <t xml:space="preserve">ARGAMASSA INDUSTRIALIZADA PARA CHAPISCO ROLADO, PREPARO MANUAL. AF_06/2014</t>
  </si>
  <si>
    <t xml:space="preserve">87402</t>
  </si>
  <si>
    <t xml:space="preserve">ARGAMASSA INDUSTRIALIZADA PARA CHAPISCO COLANTE, PREPARO MANUAL. AF_06/2014</t>
  </si>
  <si>
    <t xml:space="preserve">87404</t>
  </si>
  <si>
    <t xml:space="preserve">ARGAMASSA PARA REVESTIMENTO DECORATIVO MONOCAMADA (MONOCAPA), MISTURA E PROJEÇÃO DE 1,5 M3/H DE ARGAMASSA. AF_06/2014</t>
  </si>
  <si>
    <t xml:space="preserve">87405</t>
  </si>
  <si>
    <t xml:space="preserve">ARGAMASSA PARA REVESTIMENTO DECORATIVO MONOCAMADA (MONOCAPA), MISTURA E PROJEÇÃO DE 2 M3/H DE ARGAMASSA. AF_06/2014</t>
  </si>
  <si>
    <t xml:space="preserve">87407</t>
  </si>
  <si>
    <t xml:space="preserve">ARGAMASSA INDUSTRIALIZADA PARA REVESTIMENTOS, MISTURA E PROJEÇÃO DE 1,5 M³/H DE ARGAMASSA. AF_06/2014</t>
  </si>
  <si>
    <t xml:space="preserve">87408</t>
  </si>
  <si>
    <t xml:space="preserve">ARGAMASSA INDUSTRIALIZADA PARA REVESTIMENTOS, MISTURA E PROJEÇÃO DE 2 M³/H DE ARGAMASSA. AF_06/2014</t>
  </si>
  <si>
    <t xml:space="preserve">87410</t>
  </si>
  <si>
    <t xml:space="preserve">ARGAMASSA À BASE DE GESSO, MISTURA E PROJEÇÃO DE 1,5 M³/H DE ARGAMASSA. AF_06/2014</t>
  </si>
  <si>
    <t xml:space="preserve">88626</t>
  </si>
  <si>
    <t xml:space="preserve">ARGAMASSA TRAÇO 1:0,5:4,5 (CIMENTO, CAL E AREIA MÉDIA), PREPARO MECÂNICO COM BETONEIRA 400 L. AF_08/2014</t>
  </si>
  <si>
    <t xml:space="preserve">88627</t>
  </si>
  <si>
    <t xml:space="preserve">ARGAMASSA TRAÇO 1:0,5:4,5 (CIMENTO, CAL E AREIA MÉDIA) PARA ASSENTAMENTO DE ALVENARIA, PREPARO MANUAL. AF_08/2014</t>
  </si>
  <si>
    <t xml:space="preserve">88628</t>
  </si>
  <si>
    <t xml:space="preserve">ARGAMASSA TRAÇO 1:3 (CIMENTO E AREIA MÉDIA), PREPARO MECÂNICO COM BETONEIRA 400 L. AF_08/2014</t>
  </si>
  <si>
    <t xml:space="preserve">88629</t>
  </si>
  <si>
    <t xml:space="preserve">ARGAMASSA TRAÇO 1:3 (CIMENTO E AREIA MÉDIA), PREPARO MANUAL. AF_08/2014</t>
  </si>
  <si>
    <t xml:space="preserve">88630</t>
  </si>
  <si>
    <t xml:space="preserve">ARGAMASSA TRAÇO 1:4 (CIMENTO E AREIA MÉDIA), PREPARO MECÂNICO COM BETONEIRA 400 L. AF_08/2014</t>
  </si>
  <si>
    <t xml:space="preserve">88631</t>
  </si>
  <si>
    <t xml:space="preserve">ARGAMASSA TRAÇO 1:4 (CIMENTO E AREIA MÉDIA), PREPARO MANUAL. AF_08/2014</t>
  </si>
  <si>
    <t xml:space="preserve">88715</t>
  </si>
  <si>
    <t xml:space="preserve">ARGAMASSA TRAÇO 1:2:9 (CIMENTO, CAL E AREIA MÉDIA) PARA EMBOÇO/MASSA ÚNICA/ASSENTAMENTO DE ALVENARIA DE VEDAÇÃO, PREPARO MECÂNICO COM BETONEIRA 400 L. AF_09/2014</t>
  </si>
  <si>
    <t xml:space="preserve">95563</t>
  </si>
  <si>
    <t xml:space="preserve">ARGAMASSA TRAÇO 1:1,65 (CIMENTO E AREIA MÉDIA), FCK 20 MPA, PREPARO MECÂNICO COM MISTURADOR DUPLO HORIZONTAL DE ALTA TURBULÊNCIA. AF_11/2016</t>
  </si>
  <si>
    <t xml:space="preserve">96920</t>
  </si>
  <si>
    <t xml:space="preserve">ARGAMASSA TRAÇO 1:3 (CIMENTO E AREIA), PREPARO MECANICO , INCLUSO ADITIVO IMPERMEABILIZANTE</t>
  </si>
  <si>
    <t xml:space="preserve">88036</t>
  </si>
  <si>
    <t xml:space="preserve">TRANSPORTE HORIZONTAL, MASSA/GRANEL, JERICA 90L, 30M. AF_06/2014</t>
  </si>
  <si>
    <t xml:space="preserve">88037</t>
  </si>
  <si>
    <t xml:space="preserve">TRANSPORTE HORIZONTAL, MASSA/GRANEL, JERICA 90L, 50M. AF_06/2014</t>
  </si>
  <si>
    <t xml:space="preserve">88038</t>
  </si>
  <si>
    <t xml:space="preserve">TRANSPORTE HORIZONTAL, MASSA/GRANEL, JERICA 90L, 75M. AF_06/2014</t>
  </si>
  <si>
    <t xml:space="preserve">88039</t>
  </si>
  <si>
    <t xml:space="preserve">TRANSPORTE HORIZONTAL, MASSA/GRANEL, JERICA 90L, 100M. AF_06/2014</t>
  </si>
  <si>
    <t xml:space="preserve">88040</t>
  </si>
  <si>
    <t xml:space="preserve">TRANSPORTE HORIZONTAL, MASSA/GRANEL, MINICARREGADEIRA, 30M. AF_06/2014</t>
  </si>
  <si>
    <t xml:space="preserve">88041</t>
  </si>
  <si>
    <t xml:space="preserve">TRANSPORTE HORIZONTAL, MASSA/GRANEL, MINICARREGADEIRA, 50M. AF_06/2014</t>
  </si>
  <si>
    <t xml:space="preserve">88042</t>
  </si>
  <si>
    <t xml:space="preserve">TRANSPORTE HORIZONTAL, MASSA/GRANEL, MINICARREGADEIRA, 75M. AF_06/2014</t>
  </si>
  <si>
    <t xml:space="preserve">88043</t>
  </si>
  <si>
    <t xml:space="preserve">TRANSPORTE HORIZONTAL, MASSA/GRANEL, MINICARREGADEIRA, 100M. AF_06/2014</t>
  </si>
  <si>
    <t xml:space="preserve">88044</t>
  </si>
  <si>
    <t xml:space="preserve">TRANSPORTE HORIZONTAL, BLOCOS VAZADOS DE CONCRETO OU CERÂMICO 19X19X39 CM, MANUAL, 30M. AF_06/2014</t>
  </si>
  <si>
    <t xml:space="preserve">88045</t>
  </si>
  <si>
    <t xml:space="preserve">TRANSPORTE HORIZONTAL, BLOCOS CERÂMICOS FURADOS NA HORIZONTAL 9X19X19 CM, MANUAL, 30M. AF_06/2014</t>
  </si>
  <si>
    <t xml:space="preserve">88046</t>
  </si>
  <si>
    <t xml:space="preserve">TRANSPORTE HORIZONTAL, BLOCOS VAZADOS DE CONCRETO OU CERÂMICO 19X19X39 CM, CARRINHO PLATAFORMA, 30M. AF_06/2014</t>
  </si>
  <si>
    <t xml:space="preserve">88047</t>
  </si>
  <si>
    <t xml:space="preserve">TRANSPORTE HORIZONTAL, BLOCOS CERÂMICOS FURADOS NA HORIZONTAL 9X19X19 CM, CARRINHO PLATAFORMA, 30M. AF_06/2014</t>
  </si>
  <si>
    <t xml:space="preserve">88048</t>
  </si>
  <si>
    <t xml:space="preserve">TRANSPORTE HORIZONTAL, BLOCOS VAZADOS DE CONCRETO OU CERÂMICO 19X19X39 CM, CARRINHO PLATAFORMA, 50M. AF_06/2014</t>
  </si>
  <si>
    <t xml:space="preserve">88049</t>
  </si>
  <si>
    <t xml:space="preserve">TRANSPORTE HORIZONTAL, BLOCOS CERÂMICOS FURADOS NA HORIZONTAL 9X19X19 CM, CARRINHO PLATAFORMA, 50M. AF_06/2014</t>
  </si>
  <si>
    <t xml:space="preserve">88050</t>
  </si>
  <si>
    <t xml:space="preserve">TRANSPORTE HORIZONTAL, BLOCOS VAZADOS DE CONCRETO OU CERÂMICO 19X19X39 CM, CARRINHO PLATAFORMA, 75M. AF_06/2014</t>
  </si>
  <si>
    <t xml:space="preserve">88051</t>
  </si>
  <si>
    <t xml:space="preserve">TRANSPORTE HORIZONTAL, BLOCOS CERÂMICOS FURADOS NA HORIZONTAL 9X19X19 CM, CARRINHO PLATAFORMA, 75M. AF_06/2014</t>
  </si>
  <si>
    <t xml:space="preserve">88052</t>
  </si>
  <si>
    <t xml:space="preserve">TRANSPORTE HORIZONTAL, BLOCOS VAZADOS DE CONCRETO OU CERÂMICO 19X19X39 CM, CARRINHO PLATAFORMA, 100M. AF_06/2014</t>
  </si>
  <si>
    <t xml:space="preserve">88053</t>
  </si>
  <si>
    <t xml:space="preserve">TRANSPORTE HORIZONTAL, BLOCOS CERÂMICOS FURADOS NA HORIZONTAL 9X19X19 CM, CARRINHO PLATAFORMA, 100M. AF_06/2014</t>
  </si>
  <si>
    <t xml:space="preserve">88054</t>
  </si>
  <si>
    <t xml:space="preserve">TRANSPORTE HORIZONTAL, BLOCOS VAZADOS DE CONCRETO OU CERÂMICO 19X19X39 CM, CARRINHO PARA MINI PÁLETES, 30M. AF_06/2014</t>
  </si>
  <si>
    <t xml:space="preserve">88055</t>
  </si>
  <si>
    <t xml:space="preserve">TRANSPORTE HORIZONTAL, BLOCOS CERÂMICOS FURADOS NA HORIZONTAL 9X19X19 CM, CARRINHO PARA MINI PÁLETES, 30M. AF_06/2014</t>
  </si>
  <si>
    <t xml:space="preserve">88056</t>
  </si>
  <si>
    <t xml:space="preserve">TRANSPORTE HORIZONTAL, BLOCOS VAZADOS DE CONCRETO OU CERÂMICO 19X19X39 CM, CARRINHO PARA MINI PÁLETES, 50M. AF_06/2014</t>
  </si>
  <si>
    <t xml:space="preserve">88057</t>
  </si>
  <si>
    <t xml:space="preserve">TRANSPORTE HORIZONTAL, BLOCOS CERÂMICOS FURADOS NA HORIZONTAL 9X19X19 CM, CARRINHO PARA MINI PÁLETES, 50M. AF_06/2014</t>
  </si>
  <si>
    <t xml:space="preserve">88058</t>
  </si>
  <si>
    <t xml:space="preserve">TRANSPORTE HORIZONTAL, BLOCOS VAZADOS DE CONCRETO OU CERÂMICO 19X19X39 CM, CARRINHO PARA MINI PÁLETES, 75M. AF_06/2014</t>
  </si>
  <si>
    <t xml:space="preserve">88059</t>
  </si>
  <si>
    <t xml:space="preserve">TRANSPORTE HORIZONTAL, BLOCOS CERÂMICOS FURADOS NA HORIZONTAL 9X19X19 CM, CARRINHO PARA MINI PÁLETES, 75M. AF_06/2014</t>
  </si>
  <si>
    <t xml:space="preserve">88060</t>
  </si>
  <si>
    <t xml:space="preserve">TRANSPORTE HORIZONTAL, BLOCOS VAZADOS DE CONCRETO OU CERÂMICO 19X19X39 CM, CARRINHO PARA MINI PÁLETES, 100M. AF_06/2014</t>
  </si>
  <si>
    <t xml:space="preserve">88061</t>
  </si>
  <si>
    <t xml:space="preserve">TRANSPORTE HORIZONTAL, BLOCOS CERÂMICOS FURADOS NA HORIZONTAL 9X19X19 CM, CARRINHO PARA MINI PÁLETES, 100M. AF_06/2014</t>
  </si>
  <si>
    <t xml:space="preserve">88074</t>
  </si>
  <si>
    <t xml:space="preserve">TRANSPORTE HORIZONTAL, PLACAS CERÂMICAS, MANUAL, 30M. AF_06/2014</t>
  </si>
  <si>
    <t xml:space="preserve">88075</t>
  </si>
  <si>
    <t xml:space="preserve">TRANSPORTE HORIZONTAL, PLACAS CERÂMICAS, CARRINHO PLATAFORMA, 30M. AF_06/2014</t>
  </si>
  <si>
    <t xml:space="preserve">88076</t>
  </si>
  <si>
    <t xml:space="preserve">TRANSPORTE HORIZONTAL, PLACAS CERÂMICAS, CARRINHO PLATAFORMA, 50M. AF_06/2014</t>
  </si>
  <si>
    <t xml:space="preserve">88077</t>
  </si>
  <si>
    <t xml:space="preserve">TRANSPORTE HORIZONTAL, PLACAS CERÂMICAS, CARRINHO PLATAFORMA, 75M. AF_06/2014</t>
  </si>
  <si>
    <t xml:space="preserve">88078</t>
  </si>
  <si>
    <t xml:space="preserve">TRANSPORTE HORIZONTAL, PLACAS CERÂMICAS, CARRINHO PLATAFORMA, 100M. AF_06/2014</t>
  </si>
  <si>
    <t xml:space="preserve">88079</t>
  </si>
  <si>
    <t xml:space="preserve">TRANSPORTE HORIZONTAL, PLACAS CERÂMICAS, CARRINHO PARA MINI PÁLETES, 30M. AF_06/2014</t>
  </si>
  <si>
    <t xml:space="preserve">88080</t>
  </si>
  <si>
    <t xml:space="preserve">TRANSPORTE HORIZONTAL, PLACAS CERÂMICAS, CARRINHO PARA MINI PÁLETES, 50M. AF_06/2014</t>
  </si>
  <si>
    <t xml:space="preserve">88081</t>
  </si>
  <si>
    <t xml:space="preserve">TRANSPORTE HORIZONTAL, PLACAS CERÂMICAS, CARRINHO PARA MINI PÁLETES, 75M. AF_06/2014</t>
  </si>
  <si>
    <t xml:space="preserve">88082</t>
  </si>
  <si>
    <t xml:space="preserve">TRANSPORTE HORIZONTAL, PLACAS CERÂMICAS, CARRINHO PARA MINI PÁLETES, 100M. AF_06/2014</t>
  </si>
  <si>
    <t xml:space="preserve">88083</t>
  </si>
  <si>
    <t xml:space="preserve">TRANSPORTE HORIZONTAL, PLACAS CERÂMICAS, MANIPULADOR TELESCÓPICO, 30M. AF_06/2014</t>
  </si>
  <si>
    <t xml:space="preserve">88084</t>
  </si>
  <si>
    <t xml:space="preserve">TRANSPORTE HORIZONTAL, PLACAS CERÂMICAS, MANIPULADOR TELESCÓPICO, 50M. AF_06/2014</t>
  </si>
  <si>
    <t xml:space="preserve">88085</t>
  </si>
  <si>
    <t xml:space="preserve">TRANSPORTE HORIZONTAL, PLACAS CERÂMICAS, MANIPULADOR TELESCÓPICO, 75M. AF_06/2014</t>
  </si>
  <si>
    <t xml:space="preserve">88086</t>
  </si>
  <si>
    <t xml:space="preserve">TRANSPORTE HORIZONTAL, PLACAS CERÂMICAS, MANIPULADOR TELESCÓPICO, 100M. AF_06/2014</t>
  </si>
  <si>
    <t xml:space="preserve">88087</t>
  </si>
  <si>
    <t xml:space="preserve">TRANSPORTE HORIZONTAL, LATA DE 18 L, MANUAL, 30M. AF_06/2014</t>
  </si>
  <si>
    <t xml:space="preserve">88099</t>
  </si>
  <si>
    <t xml:space="preserve">TRANSPORTE VERTICAL, BLOCOS VAZADOS DE CONCRETO OU CERÂMICO 19X19X39 CM, MANUAL, 1 PAVIMENTO. AF_06/2014</t>
  </si>
  <si>
    <t xml:space="preserve">88100</t>
  </si>
  <si>
    <t xml:space="preserve">TRANSPORTE VERTICAL, BLOCOS CERÂMICOS FURADOS NA HORIZONTAL 9X19X19 CM, MANUAL, 1 PAVIMENTO. AF_06/2014</t>
  </si>
  <si>
    <t xml:space="preserve">88101</t>
  </si>
  <si>
    <t xml:space="preserve">TRANSPORTE VERTICAL, PLACAS CERÂMICAS, MANUAL, 1 PAVIMENTO. AF_06/2014</t>
  </si>
  <si>
    <t xml:space="preserve">88102</t>
  </si>
  <si>
    <t xml:space="preserve">TRANSPORTE VERTICAL, LATA DE 18 L, MANUAL, 1 PAVIMENTO. AF_06/2014</t>
  </si>
  <si>
    <t xml:space="preserve">88103</t>
  </si>
  <si>
    <t xml:space="preserve">TRANSPORTE VERTICAL, LATA DE 10 L, MANUAL, 1 PAVIMENTO. AF_06/2014</t>
  </si>
  <si>
    <t xml:space="preserve">89176</t>
  </si>
  <si>
    <t xml:space="preserve">TRANSPORTE HORIZONTAL, SACOS 50 KG, CARRINHO PLATAFORMA, 30M. AF_06/2014</t>
  </si>
  <si>
    <t xml:space="preserve">89177</t>
  </si>
  <si>
    <t xml:space="preserve">TRANSPORTE HORIZONTAL, SACOS 30 KG, CARRINHO PLATAFORMA, 30M. AF_06/2014</t>
  </si>
  <si>
    <t xml:space="preserve">89178</t>
  </si>
  <si>
    <t xml:space="preserve">TRANSPORTE HORIZONTAL, SACOS 20 KG, CARRINHO PLATAFORMA, 30M. AF_06/2014</t>
  </si>
  <si>
    <t xml:space="preserve">89179</t>
  </si>
  <si>
    <t xml:space="preserve">TRANSPORTE HORIZONTAL, SACOS 50 KG, CARRINHO PLATAFORMA, 50M. AF_06/2014</t>
  </si>
  <si>
    <t xml:space="preserve">89180</t>
  </si>
  <si>
    <t xml:space="preserve">TRANSPORTE HORIZONTAL, SACOS 30 KG, CARRINHO PLATAFORMA, 50M. AF_06/2014</t>
  </si>
  <si>
    <t xml:space="preserve">89181</t>
  </si>
  <si>
    <t xml:space="preserve">TRANSPORTE HORIZONTAL, SACOS 20 KG, CARRINHO PLATAFORMA, 50M. AF_06/2014</t>
  </si>
  <si>
    <t xml:space="preserve">89182</t>
  </si>
  <si>
    <t xml:space="preserve">TRANSPORTE HORIZONTAL, SACOS 50 KG, CARRINHO PLATAFORMA, 75M. AF_06/2014</t>
  </si>
  <si>
    <t xml:space="preserve">89183</t>
  </si>
  <si>
    <t xml:space="preserve">TRANSPORTE HORIZONTAL, SACOS 30 KG, CARRINHO PLATAFORMA, 75M. AF_06/2014</t>
  </si>
  <si>
    <t xml:space="preserve">89184</t>
  </si>
  <si>
    <t xml:space="preserve">TRANSPORTE HORIZONTAL, SACOS 20 KG, CARRINHO PLATAFORMA, 75M. AF_06/2014</t>
  </si>
  <si>
    <t xml:space="preserve">89185</t>
  </si>
  <si>
    <t xml:space="preserve">TRANSPORTE HORIZONTAL, SACOS 50 KG, CARRINHO PLATAFORMA, 100M. AF_06/2014</t>
  </si>
  <si>
    <t xml:space="preserve">89186</t>
  </si>
  <si>
    <t xml:space="preserve">89187</t>
  </si>
  <si>
    <t xml:space="preserve">TRANSPORTE HORIZONTAL, SACOS 20 KG, CARRINHO PLATAFORMA, 100M. AF_06/2014</t>
  </si>
  <si>
    <t xml:space="preserve">89188</t>
  </si>
  <si>
    <t xml:space="preserve">TRANSPORTE HORIZONTAL, LATA DE 18 L, CARRINHO PLATAFORMA, 30M. AF_06/2014</t>
  </si>
  <si>
    <t xml:space="preserve">89189</t>
  </si>
  <si>
    <t xml:space="preserve">TRANSPORTE HORIZONTAL, LATA DE 18 L, CARRINHO PLATAFORMA, 50M. AF_06/2014</t>
  </si>
  <si>
    <t xml:space="preserve">89190</t>
  </si>
  <si>
    <t xml:space="preserve">TRANSPORTE HORIZONTAL, LATA DE 18 L, CARRINHO PLATAFORMA, 75M. AF_06/2014</t>
  </si>
  <si>
    <t xml:space="preserve">89191</t>
  </si>
  <si>
    <t xml:space="preserve">TRANSPORTE HORIZONTAL, LATA DE 18 L, CARRINHO PLATAFORMA, 100M. AF_06/2014</t>
  </si>
  <si>
    <t xml:space="preserve">89192</t>
  </si>
  <si>
    <t xml:space="preserve">TRANSPORTE HORIZONTAL, SACOS 50 KG, MANUAL, 30M. AF_06/2014</t>
  </si>
  <si>
    <t xml:space="preserve">89193</t>
  </si>
  <si>
    <t xml:space="preserve">TRANSPORTE HORIZONTAL, SACOS 30 KG, MANUAL, 30M. AF_06/2014</t>
  </si>
  <si>
    <t xml:space="preserve">89194</t>
  </si>
  <si>
    <t xml:space="preserve">TRANSPORTE HORIZONTAL, SACOS 20 KG, MANUAL, 30M. AF_06/2014</t>
  </si>
  <si>
    <t xml:space="preserve">89195</t>
  </si>
  <si>
    <t xml:space="preserve">TRANSPORTE VERTICAL, SACOS 50 KG, MANUAL, 1 PAVIMENTO. AF_06/2014</t>
  </si>
  <si>
    <t xml:space="preserve">89196</t>
  </si>
  <si>
    <t xml:space="preserve">TRANSPORTE VERTICAL, SACOS 30 KG, MANUAL, 1 PAVIMENTO. AF_06/2014</t>
  </si>
  <si>
    <t xml:space="preserve">89197</t>
  </si>
  <si>
    <t xml:space="preserve">TRANSPORTE VERTICAL, SACOS 20 KG, MANUAL, 1 PAVIMENTO. AF_06/2014</t>
  </si>
  <si>
    <t xml:space="preserve">91104</t>
  </si>
  <si>
    <t xml:space="preserve">TRANSPORTE HORIZONTAL, TUBOS DE PVC SOLDÁVEL COM DIÂMETRO MENOR OU IGUAL A 60 MM, MANUAL, 30M. AF_06/2015</t>
  </si>
  <si>
    <t xml:space="preserve">91105</t>
  </si>
  <si>
    <t xml:space="preserve">TRANSPORTE HORIZONTAL, TUBOS DE PVC SOLDÁVEL COM DIÂMETRO MAIOR QUE 60 MM E MENOR OU IGUAL A 85 MM, MANUAL, 30M. AF_06/2015</t>
  </si>
  <si>
    <t xml:space="preserve">91106</t>
  </si>
  <si>
    <t xml:space="preserve">TRANSPORTE HORIZONTAL, TUBOS DE PVC SÉRIE NORMAL - ESGOTO PREDIAL, OU REFORÇADO PARA ESGOTO OU ÁGUAS PLUVIAIS PREDIAL, COM DIÂMETRO MENOR OU IGUAL A 75 MM, MANUAL, 30M. AF_06/2015</t>
  </si>
  <si>
    <t xml:space="preserve">91107</t>
  </si>
  <si>
    <t xml:space="preserve">TRANSPORTE HORIZONTAL, TUBOS DE PVC SÉRIE NORMAL - ESGOTO PREDIAL, OU REFORÇADO PARA ESGOTO OU ÁGUAS PLUVIAIS PREDIAL, COM DIÂMETRO MAIOR QUE 75 MM E MENOR OU IGUAL A 100 MM, MANUAL, 30M. AF_06/2015</t>
  </si>
  <si>
    <t xml:space="preserve">91108</t>
  </si>
  <si>
    <t xml:space="preserve">TRANSPORTE HORIZONTAL, TUBOS DE PVC SÉRIE NORMAL - ESGOTO PREDIAL, OU REFORÇADO PARA ESGOTO OU ÁGUAS PLUVIAIS PREDIAL, COM DIÂMETRO MAIOR QUE 100 MM E MENOR OU IGUAL A 150 MM, MANUAL, 30M. AF_06/2015</t>
  </si>
  <si>
    <t xml:space="preserve">91109</t>
  </si>
  <si>
    <t xml:space="preserve">TRANSPORTE HORIZONTAL, TUBOS DE CPVC COM DIÂMETRO MENOR OU IGUAL A 54 MM, MANUAL, 30M. AF_06/2015</t>
  </si>
  <si>
    <t xml:space="preserve">91110</t>
  </si>
  <si>
    <t xml:space="preserve">TRANSPORTE HORIZONTAL, TUBOS DE CPVC COM DIÂMETRO MAIOR QUE 54 MM E MENOR OU IGUAL A 73 MM, MANUAL, 30M. AF_06/2015</t>
  </si>
  <si>
    <t xml:space="preserve">91111</t>
  </si>
  <si>
    <t xml:space="preserve">TRANSPORTE HORIZONTAL, TUBOS DE CPVC COM DIÂMETRO MAIOR QUE 73 MM E MENOR OU IGUAL A 89 MM, MANUAL, 30M. AF_06/2015</t>
  </si>
  <si>
    <t xml:space="preserve">91112</t>
  </si>
  <si>
    <t xml:space="preserve">TRANSPORTE HORIZONTAL, TUBOS DE PPR - PN 12 OU PN 25 COM DIÂMETRO MENOR OU IGUAL A 50 MM, MANUAL, 30M. AF_06/2015</t>
  </si>
  <si>
    <t xml:space="preserve">91113</t>
  </si>
  <si>
    <t xml:space="preserve">TRANSPORTE HORIZONTAL, TUBOS DE PPR - PN 12 OU PN 25 COM DIÂMETRO MAIOR QUE 50 MM E MENOR OU IGUAL A 75 MM, MANUAL, 30M. AF_06/2015</t>
  </si>
  <si>
    <t xml:space="preserve">91114</t>
  </si>
  <si>
    <t xml:space="preserve">TRANSPORTE HORIZONTAL, TUBOS DE PPR - PN 12 OU PN 25 COM DIÂMETRO MAIOR QUE 75 MM E MENOR OU IGUAL A 110 MM, MANUAL, 30M. AF_06/2015</t>
  </si>
  <si>
    <t xml:space="preserve">91115</t>
  </si>
  <si>
    <t xml:space="preserve">TRANSPORTE HORIZONTAL, TUBOS DE COBRE - CLASSE E, COM DIÂMETRO MENOR OU IGUAL A 42 MM, MANUAL, 30M. AF_06/2015</t>
  </si>
  <si>
    <t xml:space="preserve">91116</t>
  </si>
  <si>
    <t xml:space="preserve">TRANSPORTE HORIZONTAL, TUBOS DE COBRE - CLASSE E, COM DIÂMETRO MAIOR QUE 42 MM E MENOR OU IGUAL A 66 MM, MANUAL, 30M. AF_06/2015</t>
  </si>
  <si>
    <t xml:space="preserve">91117</t>
  </si>
  <si>
    <t xml:space="preserve">TRANSPORTE HORIZONTAL, TUBOS DE COBRE - CLASSE E, COM DIÂMETRO MAIOR QUE 66 MM E MENOR OU IGUAL A 104 MM, MANUAL, 30M. AF_06/2015</t>
  </si>
  <si>
    <t xml:space="preserve">91118</t>
  </si>
  <si>
    <t xml:space="preserve">TRANSPORTE HORIZONTAL, TUBOS DE AÇO CARBONO LEVE OU MÉDIO, PRETO OU GALVANIZADO, COM DIÂMETRO MENOR OU IGUAL A 25 MM, MANUAL, 30M. AF_06/2015</t>
  </si>
  <si>
    <t xml:space="preserve">91119</t>
  </si>
  <si>
    <t xml:space="preserve">TRANSPORTE HORIZONTAL, TUBOS DE AÇO CARBONO LEVE OU MÉDIO, PRETO OU GALVANIZADO, COM DIÂMETRO MAIOR QUE 25 MM E MENOR OU IGUAL A 40 MM, MANUAL, 30M. AF_06/2015</t>
  </si>
  <si>
    <t xml:space="preserve">91120</t>
  </si>
  <si>
    <t xml:space="preserve">TRANSPORTE HORIZONTAL, TUBOS DE AÇO CARBONO LEVE OU MÉDIO, PRETO OU GALVANIZADO, COM DIÂMETRO MAIOR QUE 40 MM E MENOR OU IGUAL A 65 MM, MANUAL, 30M. AF_06/2015</t>
  </si>
  <si>
    <t xml:space="preserve">91121</t>
  </si>
  <si>
    <t xml:space="preserve">TRANSPORTE HORIZONTAL, TUBOS DE AÇO CARBONO LEVE OU MÉDIO, PRETO OU GALVANIZADO, COM DIÂMETRO MAIOR QUE 65 MM E MENOR OU IGUAL A 90 MM, MANUAL, 30M. AF_06/2015</t>
  </si>
  <si>
    <t xml:space="preserve">91122</t>
  </si>
  <si>
    <t xml:space="preserve">TRANSPORTE HORIZONTAL, TUBOS DE AÇO CARBONO LEVE OU MÉDIO, PRETO OU GALVANIZADO, COM DIÂMETRO MAIOR QUE 90 MM E MENOR OU IGUAL A 125 MM, MANUAL, 30M. AF_06/2015</t>
  </si>
  <si>
    <t xml:space="preserve">91123</t>
  </si>
  <si>
    <t xml:space="preserve">TRANSPORTE HORIZONTAL, TUBOS DE AÇO CARBONO LEVE OU MÉDIO, PRETO OU GALVANIZADO, COM DIÂMETRO MAIOR QUE 125 MM E MENOR OU IGUAL A 150 MM, MANUAL, 30M. AF_06/2015</t>
  </si>
  <si>
    <t xml:space="preserve">91124</t>
  </si>
  <si>
    <t xml:space="preserve">TRANSPORTE HORIZONTAL, MADEIRA, MANUAL, 30M. AF_06/2015</t>
  </si>
  <si>
    <t xml:space="preserve">91125</t>
  </si>
  <si>
    <t xml:space="preserve">TRANSPORTE HORIZONTAL, VERGALHÕES DE AÇO, MANUAL, 30M. AF_06/2015</t>
  </si>
  <si>
    <t xml:space="preserve">91128</t>
  </si>
  <si>
    <t xml:space="preserve">TRANSPORTE HORIZONTAL, LATA DE 18 L, MANIPULADOR TELESCÓPICO, 30M. AF_06/2014</t>
  </si>
  <si>
    <t xml:space="preserve">91129</t>
  </si>
  <si>
    <t xml:space="preserve">TRANSPORTE HORIZONTAL, LATA DE 18 L, MANIPULADOR TELESCÓPICO, 50M. AF_06/2014</t>
  </si>
  <si>
    <t xml:space="preserve">91130</t>
  </si>
  <si>
    <t xml:space="preserve">TRANSPORTE HORIZONTAL, LATA DE 18 L, MANIPULADOR TELESCÓPICO, 75M. AF_06/2014</t>
  </si>
  <si>
    <t xml:space="preserve">91132</t>
  </si>
  <si>
    <t xml:space="preserve">TRANSPORTE HORIZONTAL, LATA DE 18 L, MANIPULADOR TELESCÓPICO, 100M. AF_06/2014</t>
  </si>
  <si>
    <t xml:space="preserve">91134</t>
  </si>
  <si>
    <t xml:space="preserve">TRANSPORTE HORIZONTAL, PÁLETE DE SACOS, MANIPULADOR TELESCÓPICO, 30M. AF_06/2014</t>
  </si>
  <si>
    <t xml:space="preserve">91135</t>
  </si>
  <si>
    <t xml:space="preserve">TRANSPORTE HORIZONTAL, PÁLETE DE SACOS, MANIPULADOR TELESCÓPICO, 50M. AF_06/2014</t>
  </si>
  <si>
    <t xml:space="preserve">91136</t>
  </si>
  <si>
    <t xml:space="preserve">TRANSPORTE HORIZONTAL, PÁLETE DE SACOS, MANIPULADOR TELESCÓPICO, 75M. AF_06/2014</t>
  </si>
  <si>
    <t xml:space="preserve">91137</t>
  </si>
  <si>
    <t xml:space="preserve">TRANSPORTE HORIZONTAL, PÁLETE DE SACOS, MANIPULADOR TELESCÓPICO, 100M. AF_06/2014</t>
  </si>
  <si>
    <t xml:space="preserve">91138</t>
  </si>
  <si>
    <t xml:space="preserve">TRANSPORTE HORIZONTAL, BLOCOS VAZADOS DE CONCRETO 19X19X39 CM, MANIPULADOR TELESCÓPICO, 30M. AF_06/2014</t>
  </si>
  <si>
    <t xml:space="preserve">MIL</t>
  </si>
  <si>
    <t xml:space="preserve">91139</t>
  </si>
  <si>
    <t xml:space="preserve">TRANSPORTE HORIZONTAL, BLOCOS CERÂMICOS FURADOS NA VERTICAL 19X19X39 CM, MANIPULADOR TELESCÓPICO, 30M. AF_06/2014</t>
  </si>
  <si>
    <t xml:space="preserve">91140</t>
  </si>
  <si>
    <t xml:space="preserve">TRANSPORTE HORIZONTAL, BLOCOS CERÂMICOS FURADOS NA HORIZONTAL 9X19X19 CM, MANIPULADOR TELESCÓPICO, 30M. AF_06/2014</t>
  </si>
  <si>
    <t xml:space="preserve">91141</t>
  </si>
  <si>
    <t xml:space="preserve">TRANSPORTE HORIZONTAL, BLOCOS VAZADOS DE CONCRETO 19X19X39 CM, MANIPULADOR TELESCÓPICO, 50M. AF_06/2014</t>
  </si>
  <si>
    <t xml:space="preserve">91142</t>
  </si>
  <si>
    <t xml:space="preserve">TRANSPORTE HORIZONTAL, BLOCOS CERÂMICOS FURADOS NA VERTICAL 19X19X39 CM, MANIPULADOR TELESCÓPICO, 50M. AF_06/2014</t>
  </si>
  <si>
    <t xml:space="preserve">91143</t>
  </si>
  <si>
    <t xml:space="preserve">TRANSPORTE HORIZONTAL, BLOCOS CERÂMICOS FURADOS NA HORIZONTAL 9X19X19 CM, MANIPULADOR TELESCÓPICO, 50M. AF_06/2014</t>
  </si>
  <si>
    <t xml:space="preserve">91144</t>
  </si>
  <si>
    <t xml:space="preserve">TRANSPORTE HORIZONTAL, BLOCOS VAZADOS DE CONCRETO 19X19X39 CM, MANIPULADOR TELESCÓPICO, 75M. AF_06/2014</t>
  </si>
  <si>
    <t xml:space="preserve">91145</t>
  </si>
  <si>
    <t xml:space="preserve">TRANSPORTE HORIZONTAL, BLOCOS CERÂMICOS FURADOS NA VERTICAL 19X19X39 CM, MANIPULADOR TELESCÓPICO, 75M. AF_06/2014</t>
  </si>
  <si>
    <t xml:space="preserve">91146</t>
  </si>
  <si>
    <t xml:space="preserve">TRANSPORTE HORIZONTAL, BLOCOS CERÂMICOS FURADOS NA HORIZONTAL 9X19X19 CM, MANIPULADOR TELESCÓPICO, 75M. AF_06/2014</t>
  </si>
  <si>
    <t xml:space="preserve">91147</t>
  </si>
  <si>
    <t xml:space="preserve">TRANSPORTE HORIZONTAL, BLOCOS VAZADOS DE CONCRETO 19X19X39 CM, MANIPULADOR TELESCÓPICO, 100M. AF_06/2014</t>
  </si>
  <si>
    <t xml:space="preserve">91148</t>
  </si>
  <si>
    <t xml:space="preserve">TRANSPORTE HORIZONTAL, BLOCOS CERÂMICOS FURADOS NA VERTICAL 19X19X39 CM, MANIPULADOR TELESCÓPICO, 100M. AF_06/2014</t>
  </si>
  <si>
    <t xml:space="preserve">91149</t>
  </si>
  <si>
    <t xml:space="preserve">TRANSPORTE HORIZONTAL, BLOCOS CERÂMICOS FURADOS NA HORIZONTAL 9X19X19 CM, MANIPULADOR TELESCÓPICO, 100M. AF_06/2014</t>
  </si>
  <si>
    <t xml:space="preserve">92121</t>
  </si>
  <si>
    <t xml:space="preserve">PENEIRAMENTO DE AREIA COM PENEIRA ELÉTRICA. AF_11/2015</t>
  </si>
  <si>
    <t xml:space="preserve">92122</t>
  </si>
  <si>
    <t xml:space="preserve">PENEIRAMENTO DE AREIA COM PENEIRA MANUAL. AF_11/2015</t>
  </si>
  <si>
    <t xml:space="preserve">92123</t>
  </si>
  <si>
    <t xml:space="preserve">ENSACAMENTO DE AREIA. AF_11/2015</t>
  </si>
  <si>
    <t xml:space="preserve">94926</t>
  </si>
  <si>
    <t xml:space="preserve">TRANSPORTE HORIZONTAL MANUAL, DE 30 M, DE JANELAS. AF_07/2016</t>
  </si>
  <si>
    <t xml:space="preserve">94927</t>
  </si>
  <si>
    <t xml:space="preserve">TRANSPORTE VERTICAL MANUAL, DE 1 PAVIMENTO, DE JANELAS. AF_07/2016</t>
  </si>
  <si>
    <t xml:space="preserve">94928</t>
  </si>
  <si>
    <t xml:space="preserve">TRANSPORTE HORIZONTAL MANUAL, DE 30 M, DE KIT PORTA-PRONTA OU PORTA DE MADEIRA FOLHA LEVE OU MÉDIA, PORTA DE AÇO E PORTA DE ALUMÍNIO. AF_07/2016</t>
  </si>
  <si>
    <t xml:space="preserve">94929</t>
  </si>
  <si>
    <t xml:space="preserve">TRANSPORTE HORIZONTAL MANUAL, DE 30 M, DE KIT PORTA-PRONTA OU PORTA DE MADEIRA FOLHA PESADA OU SUPERPESADA E PORTA CORTA-FOGO. AF_07/2016</t>
  </si>
  <si>
    <t xml:space="preserve">94930</t>
  </si>
  <si>
    <t xml:space="preserve">TRANSPORTE VERTICAL MANUAL, DE 1 PAVIMENTO, DE KIT PORTA-PRONTA OU PORTA DE MADEIRA FOLHA LEVE OU MÉDIA, PORTA DE AÇO E PORTA DE ALUMÍNIO. AF_07/2016</t>
  </si>
  <si>
    <t xml:space="preserve">94931</t>
  </si>
  <si>
    <t xml:space="preserve">TRANSPORTE VERTICAL MANUAL, DE 1 PAVIMENTO, DE KIT PORTA-PRONTA OU PORTA DE MADEIRA FOLHA PESADA OU SUPERPESADA E PORTA CORTA-FOGO. AF_07/2016</t>
  </si>
  <si>
    <t xml:space="preserve">94932</t>
  </si>
  <si>
    <t xml:space="preserve">TRANSPORTE HORIZONTAL MANUAL, DE 30 M, DE BANCADA DE MÁRMORE OU GRANITO PARA COZINHA/LAVATÓRIO OU MÁRMORE SINTÉTICO COM CUBA INTEGRADA. AF_07/2016</t>
  </si>
  <si>
    <t xml:space="preserve">94934</t>
  </si>
  <si>
    <t xml:space="preserve">TRANSPORTE VERTICAL MANUAL, DE 1 PAVIMENTO, DE BANCADA DE MÁRMORE OU GRANITO PARA COZINHA/LAVATÓRIO OU MÁRMORE SINTÉTICO COM CUBA INTEGRADA. AF_07/2016</t>
  </si>
  <si>
    <t xml:space="preserve">94935</t>
  </si>
  <si>
    <t xml:space="preserve">TRANSPORTE HORIZONTAL DE 30 M COM CARRINHO PLATAFORMA COM BANCADA DE MÁRMORE OU GRANITO PARA COZINHA/LAVATÓRIO OU MÁRMORE SINTÉTICO COM CUBA INTEGRADA. AF_07/2016</t>
  </si>
  <si>
    <t xml:space="preserve">94936</t>
  </si>
  <si>
    <t xml:space="preserve">TRANSPORTE HORIZONTAL DE 50 M COM CARRINHO PLATAFORMA COM BANCADA DE MÁRMORE OU GRANITO PARA COZINHA/LAVATÓRIO OU MÁRMORE SINTÉTICO COM CUBA INTEGRADA. AF_07/2016</t>
  </si>
  <si>
    <t xml:space="preserve">94937</t>
  </si>
  <si>
    <t xml:space="preserve">TRANSPORTE HORIZONTAL DE 75 M COM CARRINHO PLATAFORMA COM BANCADA DE MÁRMORE OU GRANITO PARA COZINHA/LAVATÓRIO OU MÁRMORE SINTÉTICO COM CUBA INTEGRADA. AF_07/2016</t>
  </si>
  <si>
    <t xml:space="preserve">94938</t>
  </si>
  <si>
    <t xml:space="preserve">TRANSPORTE HORIZONTAL DE 100 M COM CARRINHO PLATAFORMA COM BANCADA DE MÁRMORE OU GRANITO PARA COZINHA/LAVATÓRIO OU MÁRMORE SINTÉTICO COM CUBA INTEGRADA. AF_07/2016</t>
  </si>
  <si>
    <t xml:space="preserve">94939</t>
  </si>
  <si>
    <t xml:space="preserve">TRANSPORTE HORIZONTAL MANUAL, DE 30 M, DE VIDRO. AF_07/2016</t>
  </si>
  <si>
    <t xml:space="preserve">94940</t>
  </si>
  <si>
    <t xml:space="preserve">TRANSPORTE VERTICAL MANUAL, DE 1 PAVIMENTO, DE VIDRO. AF_07/2016</t>
  </si>
  <si>
    <t xml:space="preserve">94941</t>
  </si>
  <si>
    <t xml:space="preserve">TRANSPORTE HORIZONTAL MANUAL, DE 30 M, DE TELA DE AÇO. AF_07/2016</t>
  </si>
  <si>
    <t xml:space="preserve">94942</t>
  </si>
  <si>
    <t xml:space="preserve">TRANSPORTE HORIZONTAL MANUAL, DE 30 M, DE COMPENSADO DE MADEIRA. AF_07/2016</t>
  </si>
  <si>
    <t xml:space="preserve">94943</t>
  </si>
  <si>
    <t xml:space="preserve">TRANSPORTE HORIZONTAL MANUAL, DE 30 M, DE TELHA TERMOACÚSTICA OU TELHA DE AÇO ZINCADO. AF_07/2016</t>
  </si>
  <si>
    <t xml:space="preserve">94944</t>
  </si>
  <si>
    <t xml:space="preserve">TRANSPORTE HORIZONTAL MANUAL, DE 30 M, DE TELHA DE FIBROCIMENTO ONDULADA OU TELHA ESTRUTURAL DE FIBROCIMENTO, CANALETE 90 OU KALHETÃO. AF_07/2016</t>
  </si>
  <si>
    <t xml:space="preserve">94945</t>
  </si>
  <si>
    <t xml:space="preserve">TRANSPORTE HORIZONTAL DE 100 M COM MANIPULADOR TELESCÓPICO DE TELHAS TERMOACÚSTICA, FIBROCIMENTO ONDULADA, AÇO ZINCADO, FIBROCIMENTO ESTRUTURAL, CANALETE 90 OU KALHETÃO. AF_07/2016</t>
  </si>
  <si>
    <t xml:space="preserve">94946</t>
  </si>
  <si>
    <t xml:space="preserve">TRANSPORTE HORIZONTAL MANUAL, DE 30 M, DE BACIA SANITÁRIA, CAIXA ACOPLADA, TANQUE OU PIA. AF_07/2016</t>
  </si>
  <si>
    <t xml:space="preserve">94947</t>
  </si>
  <si>
    <t xml:space="preserve">TRANSPORTE VERTICAL MANUAL DE 1 PAVIMENTO DE BACIA SANITÁRIA, CAIXA ACOPLADA, TANQUE OU PIA. AF_07/2016</t>
  </si>
  <si>
    <t xml:space="preserve">94948</t>
  </si>
  <si>
    <t xml:space="preserve">TRANSPORTE HORIZONTAL DE 30 M COM CARRINHO PLATAFORMA COM BACIA SANITÁRIA, CAIXA ACOPLADA, TANQUE OU PIA. AF_07/2016</t>
  </si>
  <si>
    <t xml:space="preserve">94949</t>
  </si>
  <si>
    <t xml:space="preserve">TRANSPORTE HORIZONTAL DE 50 M COM CARRINHO PLATAFORMA COM BACIA SANITÁRIA, CAIXA ACOPLADA, TANQUE OU PIA. AF_07/2016</t>
  </si>
  <si>
    <t xml:space="preserve">94950</t>
  </si>
  <si>
    <t xml:space="preserve">TRANSPORTE HORIZONTAL DE 75 M COM CARRINHO PLATAFORMA COM BACIA SANITÁRIA, CAIXA ACOPLADA, TANQUE OU PIA. AF_07/2016</t>
  </si>
  <si>
    <t xml:space="preserve">94951</t>
  </si>
  <si>
    <t xml:space="preserve">TRANSPORTE HORIZONTAL DE 100 M COM CARRINHO PLATAFORMA COM BACIA SANITÁRIA, CAIXA ACOPLADA, TANQUE OU PIA. AF_07/2016</t>
  </si>
  <si>
    <t xml:space="preserve">94952</t>
  </si>
  <si>
    <t xml:space="preserve">TRANSPORTE HORIZONTAL DE 100 M COM MANIPULADOR TELESCÓPICO DE BACIAS SANITÁRIAS, CAIXA ACOPLADA, TANQUE OU PIA. AF_07/2016</t>
  </si>
  <si>
    <t xml:space="preserve">94953</t>
  </si>
  <si>
    <t xml:space="preserve">TRANSPORTE HORIZONTAL MANUAL, DE 30 M, DE TELHA DE CONCRETO OU CERÂMICA. AF_07/2016</t>
  </si>
  <si>
    <t xml:space="preserve">94954</t>
  </si>
  <si>
    <t xml:space="preserve">TRANSPORTE HORIZONTAL DE 30 M COM CARRINHO PLATAFORMA COM TELHA DE CONCRETO OU CERÂMICA. AF_07/2016</t>
  </si>
  <si>
    <t xml:space="preserve">94955</t>
  </si>
  <si>
    <t xml:space="preserve">TRANSPORTE HORIZONTAL DE 50 M COM CARRINHO PLATAFORMA COM TELHA DE CONCRETO OU CERÂMICA. AF_07/2016</t>
  </si>
  <si>
    <t xml:space="preserve">94956</t>
  </si>
  <si>
    <t xml:space="preserve">TRANSPORTE HORIZONTAL DE 75 M COM CARRINHO PLATAFORMA COM TELHA DE CONCRETO OU CERÂMICA. AF_07/2016</t>
  </si>
  <si>
    <t xml:space="preserve">94957</t>
  </si>
  <si>
    <t xml:space="preserve">TRANSPORTE HORIZONTAL DE 100 M COM CARRINHO PLATAFORMA COM TELHA DE CONCRETO OU CERÂMICA. AF_07/2016</t>
  </si>
  <si>
    <t xml:space="preserve">94958</t>
  </si>
  <si>
    <t xml:space="preserve">TRANSPORTE HORIZONTAL DE 100 M COM MANIPULADOR TELESCÓPICO DE TELHAS DE CONCRETO OU CERÂMICA. AF_07/2016</t>
  </si>
  <si>
    <t xml:space="preserve">94959</t>
  </si>
  <si>
    <t xml:space="preserve">TRANSPORTE HORIZONTAL MANUAL, DE 30 M, DE BARRAMENTO BLINDADO. AF_07/2016</t>
  </si>
  <si>
    <t xml:space="preserve">94960</t>
  </si>
  <si>
    <t xml:space="preserve">TRANSPORTE HORIZONTAL DE 100 M COM CARRINHO PLATAFORMA COM BARRAMENTO BLINDADO. AF_07/2016</t>
  </si>
  <si>
    <t xml:space="preserve">94961</t>
  </si>
  <si>
    <t xml:space="preserve">TRANSPORTE HORIZONTAL MANUAL, DE 30 M, DE CALHA. AF_07/2016</t>
  </si>
  <si>
    <t xml:space="preserve">73806/1</t>
  </si>
  <si>
    <t xml:space="preserve">73948/2</t>
  </si>
  <si>
    <t xml:space="preserve">LIMPEZA/PREPARO SUPERFICIE CONCRETO P/PINTURA</t>
  </si>
  <si>
    <t xml:space="preserve">73948/3</t>
  </si>
  <si>
    <t xml:space="preserve">LIMPEZA AZULEJO</t>
  </si>
  <si>
    <t xml:space="preserve">73948/8</t>
  </si>
  <si>
    <t xml:space="preserve">LIMPEZA VIDRO COMUM</t>
  </si>
  <si>
    <t xml:space="preserve">73948/9</t>
  </si>
  <si>
    <t xml:space="preserve">LIMPEZA FORRO</t>
  </si>
  <si>
    <t xml:space="preserve">73948/11</t>
  </si>
  <si>
    <t xml:space="preserve">LIMPEZA PISO CERAMICO</t>
  </si>
  <si>
    <t xml:space="preserve">73948/15</t>
  </si>
  <si>
    <t xml:space="preserve">73948/16</t>
  </si>
  <si>
    <t xml:space="preserve">LIMPEZA MANUAL DO TERRENO (C/ RASPAGEM SUPERFICIAL)</t>
  </si>
  <si>
    <t xml:space="preserve">74086/1</t>
  </si>
  <si>
    <t xml:space="preserve">LIMPEZA LOUCAS E METAIS</t>
  </si>
  <si>
    <t xml:space="preserve">84117</t>
  </si>
  <si>
    <t xml:space="preserve">RASPAGEM / CALAFETACAO TACOS MADEIRA 1 DEMAO CERA</t>
  </si>
  <si>
    <t xml:space="preserve">84120</t>
  </si>
  <si>
    <t xml:space="preserve">ENCERAMENTO MANUAL EM MADEIRA - 3 DEMAOS</t>
  </si>
  <si>
    <t xml:space="preserve">84123</t>
  </si>
  <si>
    <t xml:space="preserve">LIXAMENTO MAN C/ LIXA CALAFATE DE CONCR APARENTE ANTIGO</t>
  </si>
  <si>
    <t xml:space="preserve">84125</t>
  </si>
  <si>
    <t xml:space="preserve">LIMPEZA DE REVESTIMENTO EM PAREDE C/ SOLUCAO DE ACIDO MURIATICO/AMONIA</t>
  </si>
  <si>
    <t xml:space="preserve">74163/1</t>
  </si>
  <si>
    <t xml:space="preserve">PERFURACAO DE POCO COM PERFURATRIZ PNEUMATICA</t>
  </si>
  <si>
    <t xml:space="preserve">74163/2</t>
  </si>
  <si>
    <t xml:space="preserve">PERFURACAO DE POCO COM PERFURATRIZ A PERCUSSAO</t>
  </si>
  <si>
    <t xml:space="preserve">84127</t>
  </si>
  <si>
    <t xml:space="preserve">REVESTIMENTO DE POCOS C/ TUBOS DE CONCRETO</t>
  </si>
  <si>
    <t xml:space="preserve">40841</t>
  </si>
  <si>
    <t xml:space="preserve">ABRACADEIRA P/POCOS PROFUNDOS</t>
  </si>
  <si>
    <t xml:space="preserve">71516</t>
  </si>
  <si>
    <t xml:space="preserve">CONJUNTO DE MANGUEIRA PARA COMBATE A INCENDIO EM FIBRA DE POLIESTER PURA, COM 1.1/2", REVESTIDA INTERNAMENTE, COM 2 LANCES DE 15M CADA</t>
  </si>
  <si>
    <t xml:space="preserve">73361</t>
  </si>
  <si>
    <t xml:space="preserve">CONCRETO CICLOPICO FCK=10MPA 30% PEDRA DE MAO INCLUSIVE LANCAMENTO</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</si>
  <si>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</si>
  <si>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</si>
  <si>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</si>
  <si>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</si>
  <si>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</si>
  <si>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</si>
  <si>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</si>
  <si>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</si>
  <si>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</si>
  <si>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</si>
  <si>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</si>
  <si>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</si>
  <si>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</si>
  <si>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</si>
  <si>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</si>
  <si>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</si>
  <si>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</si>
  <si>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</si>
  <si>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</si>
  <si>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</si>
  <si>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</si>
  <si>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</si>
  <si>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</si>
  <si>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</si>
  <si>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</si>
  <si>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</si>
  <si>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</si>
  <si>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</si>
  <si>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</si>
  <si>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</si>
  <si>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</si>
  <si>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</si>
  <si>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</si>
  <si>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</si>
  <si>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</si>
  <si>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</si>
  <si>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</si>
  <si>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</si>
  <si>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</si>
  <si>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</si>
  <si>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</si>
  <si>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</si>
  <si>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</si>
  <si>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</si>
  <si>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</si>
  <si>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</si>
  <si>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</si>
  <si>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</si>
  <si>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97062</t>
  </si>
  <si>
    <t xml:space="preserve">COLOCAÇÃO DE TELA EM ANDAIME FACHADEIRO. AF_11/2017</t>
  </si>
  <si>
    <t xml:space="preserve">97063</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</si>
  <si>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</si>
  <si>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</si>
  <si>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</si>
  <si>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</si>
  <si>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</si>
  <si>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</si>
  <si>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97067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</si>
  <si>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</si>
  <si>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</si>
  <si>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</si>
  <si>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</si>
  <si>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</si>
  <si>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</si>
  <si>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</si>
  <si>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</si>
  <si>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</si>
  <si>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</si>
  <si>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</si>
  <si>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</si>
  <si>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</si>
  <si>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</si>
  <si>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</si>
  <si>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</si>
  <si>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</si>
  <si>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</si>
  <si>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</si>
  <si>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</si>
  <si>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</si>
  <si>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</si>
  <si>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</si>
  <si>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</si>
  <si>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</si>
  <si>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</si>
  <si>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</si>
  <si>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</si>
  <si>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</si>
  <si>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</si>
  <si>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</si>
  <si>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</si>
  <si>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</si>
  <si>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97624</t>
  </si>
  <si>
    <t xml:space="preserve">DEMOLIÇÃO DE ALVENARIA DE TIJOLO MACIÇO, DE FORMA MANUAL, SEM REAPROVEITAMENTO. AF_12/2017</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</si>
  <si>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</si>
  <si>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</si>
  <si>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</si>
  <si>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</si>
  <si>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97627</t>
  </si>
  <si>
    <t xml:space="preserve">DEMOLIÇÃO DE PILARES E VIGAS EM CONCRETO ARMADO, DE FORMA MECANIZADA COM MARTELETE, SEM REAPROVEITAMENTO. AF_12/2017</t>
  </si>
  <si>
    <t xml:space="preserve">97628</t>
  </si>
  <si>
    <t xml:space="preserve">DEMOLIÇÃO DE LAJES, DE FORMA MANUAL, SEM REAPROVEITAMENTO. AF_12/2017</t>
  </si>
  <si>
    <t xml:space="preserve">97629</t>
  </si>
  <si>
    <t xml:space="preserve">DEMOLIÇÃO DE LAJES, DE FORMA MECANIZADA COM MARTELETE, SEM REAPROVEITAMENTO. AF_12/2017</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</si>
  <si>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</si>
  <si>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</si>
  <si>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</si>
  <si>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</si>
  <si>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</si>
  <si>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</si>
  <si>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</si>
  <si>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</si>
  <si>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</si>
  <si>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</si>
  <si>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</si>
  <si>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</si>
  <si>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</si>
  <si>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</si>
  <si>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</si>
  <si>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</si>
  <si>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</si>
  <si>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</si>
  <si>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</si>
  <si>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</si>
  <si>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</si>
  <si>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</si>
  <si>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</si>
  <si>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</si>
  <si>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</si>
  <si>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</si>
  <si>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</si>
  <si>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</si>
  <si>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</si>
  <si>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</si>
  <si>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</si>
  <si>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</si>
  <si>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</si>
  <si>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</si>
  <si>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</si>
  <si>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</si>
  <si>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</si>
  <si>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</si>
  <si>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</si>
  <si>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</si>
  <si>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97652</t>
  </si>
  <si>
    <t xml:space="preserve">REMOÇÃO DE TESOURAS DE MADEIRA, COM VÃO MAIOR OU IGUAL A 8M, DE FORMA MANUAL, SEM REAPROVEITAMENTO. AF_12/2017</t>
  </si>
  <si>
    <t xml:space="preserve">97653</t>
  </si>
  <si>
    <t xml:space="preserve">REMOÇÃO DE TESOURAS DE MADEIRA, COM VÃO MENOR QUE 8M, DE FORMA MECANIZADA, COM REAPROVEITAMENTO. AF_12/2017</t>
  </si>
  <si>
    <t xml:space="preserve">97654</t>
  </si>
  <si>
    <t xml:space="preserve">REMOÇÃO DE TESOURAS DE MADEIRA, COM VÃO MAIOR OU IGUAL A 8M, DE FORMA MECANIZADA, COM REAPROVEITAMENTO. AF_12/2017</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</si>
  <si>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</si>
  <si>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</si>
  <si>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</si>
  <si>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</si>
  <si>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97657</t>
  </si>
  <si>
    <t xml:space="preserve">REMOÇÃO DE TESOURAS METÁLICAS, COM VÃO MAIOR OU IGUAL A 8M, DE FORMA MANUAL, SEM REAPROVEITAMENTO. AF_12/2017</t>
  </si>
  <si>
    <t xml:space="preserve">97658</t>
  </si>
  <si>
    <t xml:space="preserve">REMOÇÃO DE TESOURAS METÁLICAS, COM VÃO MENOR QUE 8M, DE FORMA MECANIZADA, COM REAPROVEITAMENTO. AF_12/2017</t>
  </si>
  <si>
    <t xml:space="preserve">97659</t>
  </si>
  <si>
    <t xml:space="preserve">REMOÇÃO DE TESOURAS METÁLICAS, COM VÃO MAIOR OU IGUAL A 8M, DE FORMA MECANIZADA, COM REAPROVEITAMENTO. AF_12/2017</t>
  </si>
  <si>
    <t xml:space="preserve">97660</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</si>
  <si>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</si>
  <si>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</si>
  <si>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</si>
  <si>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</si>
  <si>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</si>
  <si>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</si>
  <si>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</si>
  <si>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</si>
  <si>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</si>
  <si>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</si>
  <si>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</si>
  <si>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</si>
  <si>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</si>
  <si>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</si>
  <si>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</si>
  <si>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</si>
  <si>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72742</t>
  </si>
  <si>
    <t xml:space="preserve">ENSAIO DE RECEBIMENTO E ACEITACAO DE CIMENTO PORTLAND</t>
  </si>
  <si>
    <t xml:space="preserve">72743</t>
  </si>
  <si>
    <t xml:space="preserve">ENSAIO DE RECEBIMENTO E ACEITACAO DE AGREGADO GRAUDO</t>
  </si>
  <si>
    <t xml:space="preserve">74020/1</t>
  </si>
  <si>
    <t xml:space="preserve">ENSAIO DE PAVIMENTO DE CONCRETO</t>
  </si>
  <si>
    <t xml:space="preserve">74021/3</t>
  </si>
  <si>
    <t xml:space="preserve">ENSAIOS DE REGULARIZACAO DO SUBLEITO</t>
  </si>
  <si>
    <t xml:space="preserve">74021/6</t>
  </si>
  <si>
    <t xml:space="preserve">ENSAIOS DE BASE ESTABILIZADA GRANULOMETRICAMENTE</t>
  </si>
  <si>
    <t xml:space="preserve">74022/3</t>
  </si>
  <si>
    <t xml:space="preserve">ENSAIO DE DETERMINACAO DA PENEIRACAO - EMULSAO ASFALTICA</t>
  </si>
  <si>
    <t xml:space="preserve">74022/6</t>
  </si>
  <si>
    <t xml:space="preserve">ENSAIO DE GRANULOMETRIA POR PENEIRAMENTO - SOLOS</t>
  </si>
  <si>
    <t xml:space="preserve">74022/8</t>
  </si>
  <si>
    <t xml:space="preserve">ENSAIO DE LIMITE DE LIQUIDEZ - SOLOS</t>
  </si>
  <si>
    <t xml:space="preserve">74022/9</t>
  </si>
  <si>
    <t xml:space="preserve">ENSAIO DE LIMITE DE PLASTICIDADE - SOLOS</t>
  </si>
  <si>
    <t xml:space="preserve">74022/10</t>
  </si>
  <si>
    <t xml:space="preserve">ENSAIO DE COMPACTACAO - AMOSTRAS NAO TRABALHADAS - ENERGIA NORMAL - SOLOS</t>
  </si>
  <si>
    <t xml:space="preserve">74022/15</t>
  </si>
  <si>
    <t xml:space="preserve">ENSAIO DE MASSA ESPECIFICA - IN SITU - METODO BALAO DE BORRACHA - SOLOS</t>
  </si>
  <si>
    <t xml:space="preserve">74022/19</t>
  </si>
  <si>
    <t xml:space="preserve">ENSAIO DE INDICE DE SUPORTE CALIFORNIA - AMOSTRAS NAO TRABALHADAS - ENERGIA NORMAL - SOLOS</t>
  </si>
  <si>
    <t xml:space="preserve">74022/23</t>
  </si>
  <si>
    <t xml:space="preserve">ENSAIO DE TEOR DE UMIDADE - PROCESSO SPEEDY - SOLOS E AGREGADOS MIUDOS</t>
  </si>
  <si>
    <t xml:space="preserve">74022/25</t>
  </si>
  <si>
    <t xml:space="preserve">ENSAIO DE PONTO DE FULGOR - MATERIAL BETUMINOSO</t>
  </si>
  <si>
    <t xml:space="preserve">74022/27</t>
  </si>
  <si>
    <t xml:space="preserve">ENSAIO DE CONTROLE DE TAXA DE APLICACAO DE LIGANTE BETUMINOSO</t>
  </si>
  <si>
    <t xml:space="preserve">74022/30</t>
  </si>
  <si>
    <t xml:space="preserve">ENSAIO DE RESISTENCIA A COMPRESSAO SIMPLES - CONCRETO</t>
  </si>
  <si>
    <t xml:space="preserve">74022/32</t>
  </si>
  <si>
    <t xml:space="preserve">ENSAIO DE RESISTENCIA A TRACAO NA FLEXAO DE CONCRETO</t>
  </si>
  <si>
    <t xml:space="preserve">74022/37</t>
  </si>
  <si>
    <t xml:space="preserve">ENSAIO DE ADESIVIDADE A LIGANTE BETUMINOSO - AGREGADO GRAUDO</t>
  </si>
  <si>
    <t xml:space="preserve">74022/42</t>
  </si>
  <si>
    <t xml:space="preserve">ENSAIO DE EQUIVALENTE EM AREIA - SOLOS</t>
  </si>
  <si>
    <t xml:space="preserve">74022/58</t>
  </si>
  <si>
    <t xml:space="preserve">ENSAIO DE ABATIMENTO DO TRONCO DE CONE</t>
  </si>
  <si>
    <t xml:space="preserve">95967</t>
  </si>
  <si>
    <t xml:space="preserve">SERVIÇOS TÉCNICOS ESPECIALIZADOS PARA ACOMPANHAMENTO DE EXECUÇÃO DE FUNDAÇÕES PROFUNDAS E ESTRUTURAS DE CONTENÇÃO</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</si>
  <si>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</si>
  <si>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</si>
  <si>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</si>
  <si>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</si>
  <si>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</si>
  <si>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CAVALETE DE OBRA COM ALTURA DE 1,00 M - 2 UTILIZAÇÕES. AF_10/2018</t>
  </si>
  <si>
    <t xml:space="preserve">99061</t>
  </si>
  <si>
    <t xml:space="preserve">CAVALETE DE OBRA COM ALTURA DE 0,50 M - 2 UTILIZAÇÕES. AF_10/2018</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</si>
  <si>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</si>
  <si>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</si>
  <si>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</si>
  <si>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</si>
  <si>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</si>
  <si>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</si>
  <si>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</si>
  <si>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</si>
  <si>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93588</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</si>
  <si>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</si>
  <si>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</si>
  <si>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</si>
  <si>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</si>
  <si>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</si>
  <si>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</si>
  <si>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</si>
  <si>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</si>
  <si>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</si>
  <si>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</si>
  <si>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</si>
  <si>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</si>
  <si>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</si>
  <si>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</si>
  <si>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</si>
  <si>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</si>
  <si>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</si>
  <si>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</si>
  <si>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</si>
  <si>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</si>
  <si>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</si>
  <si>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</si>
  <si>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</si>
  <si>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</si>
  <si>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</si>
  <si>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</si>
  <si>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</si>
  <si>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95427</t>
  </si>
  <si>
    <t xml:space="preserve">TRANSPORTE COM CAMINHÃO BASCULANTE DE 18 M3, EM VIA URBANA PAVIMENTADA, DMT ACIMA DE 30 KM(UNIDADE: M3XKM). AF_09/2016</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</si>
  <si>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</si>
  <si>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</si>
  <si>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</si>
  <si>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</si>
  <si>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</si>
  <si>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</si>
  <si>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</si>
  <si>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</si>
  <si>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</si>
  <si>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</si>
  <si>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</si>
  <si>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</si>
  <si>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</si>
  <si>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</si>
  <si>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</si>
  <si>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</si>
  <si>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</si>
  <si>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</si>
  <si>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</si>
  <si>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</si>
  <si>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</si>
  <si>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</si>
  <si>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</si>
  <si>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</si>
  <si>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</si>
  <si>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</si>
  <si>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</si>
  <si>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</si>
  <si>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</si>
  <si>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</si>
  <si>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</si>
  <si>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</si>
  <si>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</si>
  <si>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</si>
  <si>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</si>
  <si>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</si>
  <si>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</si>
  <si>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</si>
  <si>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</si>
  <si>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</si>
  <si>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</si>
  <si>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</si>
  <si>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</si>
  <si>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</si>
  <si>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</si>
  <si>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</si>
  <si>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</si>
  <si>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</si>
  <si>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</si>
  <si>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</si>
  <si>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</si>
  <si>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</si>
  <si>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</si>
  <si>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</si>
  <si>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</si>
  <si>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</si>
  <si>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</si>
  <si>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</si>
  <si>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</si>
  <si>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</si>
  <si>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</si>
  <si>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</si>
  <si>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</si>
  <si>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</si>
  <si>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</si>
  <si>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</si>
  <si>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</si>
  <si>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</si>
  <si>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</si>
  <si>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</si>
  <si>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</si>
  <si>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</si>
  <si>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</si>
  <si>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</si>
  <si>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98504</t>
  </si>
  <si>
    <t xml:space="preserve">98505</t>
  </si>
  <si>
    <t xml:space="preserve">PLANTIO DE FORRAÇÃO. AF_05/2018</t>
  </si>
  <si>
    <t xml:space="preserve">85184</t>
  </si>
  <si>
    <t xml:space="preserve">RETIRADA DE GRAMA EM PLACAS</t>
  </si>
  <si>
    <t xml:space="preserve">85185</t>
  </si>
  <si>
    <t xml:space="preserve">PODA E LIMPEZA DE ARBUSTO TIPO CERCA VIVA</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</si>
  <si>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</si>
  <si>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</si>
  <si>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</si>
  <si>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</si>
  <si>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98527</t>
  </si>
  <si>
    <t xml:space="preserve">REMOÇÃO DE RAÍZES REMANESCENTES DE TRONCO DE ÁRVORE COM DIÂMETRO MAIOR OU IGUAL A 0,40 M E MENOR QUE 0,60 M.AF_05/2018</t>
  </si>
  <si>
    <t xml:space="preserve">98528</t>
  </si>
  <si>
    <t xml:space="preserve">REMOÇÃO DE RAÍZES REMANESCENTES DE TRONCO DE ÁRVORE COM DIÂMETRO MAIOR OU IGUAL A 0,60 M.AF_05/2018</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</si>
  <si>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</si>
  <si>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</si>
  <si>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</si>
  <si>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</si>
  <si>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</si>
  <si>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</si>
  <si>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</si>
  <si>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</si>
  <si>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</si>
  <si>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</si>
  <si>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98534</t>
  </si>
  <si>
    <t xml:space="preserve">PODA EM ALTURA DE ÁRVORE COM DIÂMETRO DE TRONCO MAIOR OU IGUAL A 0,40 M E MENOR QUE 0,60 M.AF_05/2018</t>
  </si>
  <si>
    <t xml:space="preserve">98535</t>
  </si>
  <si>
    <t xml:space="preserve">PODA EM ALTURA DE ÁRVORE COM DIÂMETRO DE TRONCO MAIOR OU IGUAL A 0,60 M.AF_05/2018</t>
  </si>
  <si>
    <t xml:space="preserve">88236</t>
  </si>
  <si>
    <t xml:space="preserve">FERRAMENTAS (ENCARGOS COMPLEMENTARES) - HORISTA</t>
  </si>
  <si>
    <t xml:space="preserve">ENCARGOS COMPLEMENTARES REFERENCIAL</t>
  </si>
  <si>
    <t xml:space="preserve">88237</t>
  </si>
  <si>
    <t xml:space="preserve">EPI (ENCARGOS COMPLEMENTARES) - HORISTA</t>
  </si>
  <si>
    <t xml:space="preserve">88238</t>
  </si>
  <si>
    <t xml:space="preserve">AJUDANTE DE ARMADOR COM ENCARGOS COMPLEMENTARES</t>
  </si>
  <si>
    <t xml:space="preserve">88239</t>
  </si>
  <si>
    <t xml:space="preserve">AJUDANTE DE CARPINTEIRO COM ENCARGOS COMPLEMENTARES</t>
  </si>
  <si>
    <t xml:space="preserve">88240</t>
  </si>
  <si>
    <t xml:space="preserve">AJUDANTE DE ESTRUTURA METÁLICA COM ENCARGOS COMPLEMENTARES</t>
  </si>
  <si>
    <t xml:space="preserve">88241</t>
  </si>
  <si>
    <t xml:space="preserve">AJUDANTE DE OPERAÇÃO EM GERAL COM ENCARGOS COMPLEMENTARES</t>
  </si>
  <si>
    <t xml:space="preserve">88242</t>
  </si>
  <si>
    <t xml:space="preserve">AJUDANTE DE PEDREIRO COM ENCARGOS COMPLEMENTARES</t>
  </si>
  <si>
    <t xml:space="preserve">88243</t>
  </si>
  <si>
    <t xml:space="preserve">AJUDANTE ESPECIALIZADO COM ENCARGOS COMPLEMENTARES</t>
  </si>
  <si>
    <t xml:space="preserve">88245</t>
  </si>
  <si>
    <t xml:space="preserve">ARMADOR COM ENCARGOS COMPLEMENTARES</t>
  </si>
  <si>
    <t xml:space="preserve">88246</t>
  </si>
  <si>
    <t xml:space="preserve">ASSENTADOR DE TUBOS COM ENCARGOS COMPLEMENTARES</t>
  </si>
  <si>
    <t xml:space="preserve">88247</t>
  </si>
  <si>
    <t xml:space="preserve">AUXILIAR DE ELETRICISTA COM ENCARGOS COMPLEMENTARES</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</si>
  <si>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</si>
  <si>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</si>
  <si>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</si>
  <si>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</si>
  <si>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</si>
  <si>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</si>
  <si>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</si>
  <si>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</si>
  <si>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</si>
  <si>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</si>
  <si>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</si>
  <si>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</si>
  <si>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</si>
  <si>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</si>
  <si>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</si>
  <si>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</si>
  <si>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</si>
  <si>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</si>
  <si>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88258</t>
  </si>
  <si>
    <t xml:space="preserve">CADASTRISTA DE REDES DE AGUA E ESGOTO COM ENCARGOS COMPLEMENTARES</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</si>
  <si>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</si>
  <si>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</si>
  <si>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</si>
  <si>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</si>
  <si>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</si>
  <si>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</si>
  <si>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</si>
  <si>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</si>
  <si>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</si>
  <si>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</si>
  <si>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</si>
  <si>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</si>
  <si>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</si>
  <si>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</si>
  <si>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</si>
  <si>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</si>
  <si>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</si>
  <si>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</si>
  <si>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88268</t>
  </si>
  <si>
    <t xml:space="preserve">ESTUCADOR COM ENCARGOS COMPLEMENTARES</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</si>
  <si>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</si>
  <si>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</si>
  <si>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</si>
  <si>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</si>
  <si>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</si>
  <si>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</si>
  <si>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88273</t>
  </si>
  <si>
    <t xml:space="preserve">MARCENEIRO COM ENCARGOS COMPLEMENTARES</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</si>
  <si>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</si>
  <si>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</si>
  <si>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</si>
  <si>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</si>
  <si>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</si>
  <si>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</si>
  <si>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</si>
  <si>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</si>
  <si>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</si>
  <si>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</si>
  <si>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</si>
  <si>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</si>
  <si>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</si>
  <si>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</si>
  <si>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</si>
  <si>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</si>
  <si>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</si>
  <si>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</si>
  <si>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</si>
  <si>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</si>
  <si>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</si>
  <si>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</si>
  <si>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</si>
  <si>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</si>
  <si>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</si>
  <si>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</si>
  <si>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</si>
  <si>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</si>
  <si>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88293</t>
  </si>
  <si>
    <t xml:space="preserve">OPERADOR DE DEMARCADORA DE FAIXAS COM ENCARGOS COMPLEMENTARES</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</si>
  <si>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</si>
  <si>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</si>
  <si>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</si>
  <si>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</si>
  <si>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</si>
  <si>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</si>
  <si>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</si>
  <si>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</si>
  <si>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</si>
  <si>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</si>
  <si>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88299</t>
  </si>
  <si>
    <t xml:space="preserve">OPERADOR DE MOTO-ESCREIPER COM ENCARGOS COMPLEMENTARES</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</si>
  <si>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</si>
  <si>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</si>
  <si>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</si>
  <si>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</si>
  <si>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</si>
  <si>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</si>
  <si>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</si>
  <si>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</si>
  <si>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</si>
  <si>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</si>
  <si>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</si>
  <si>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</si>
  <si>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</si>
  <si>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</si>
  <si>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</si>
  <si>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</si>
  <si>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</si>
  <si>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</si>
  <si>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</si>
  <si>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</si>
  <si>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</si>
  <si>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</si>
  <si>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</si>
  <si>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</si>
  <si>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</si>
  <si>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</si>
  <si>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</si>
  <si>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</si>
  <si>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</si>
  <si>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</si>
  <si>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</si>
  <si>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</si>
  <si>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</si>
  <si>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</si>
  <si>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</si>
  <si>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</si>
  <si>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</si>
  <si>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</si>
  <si>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</si>
  <si>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</si>
  <si>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</si>
  <si>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</si>
  <si>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</si>
  <si>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</si>
  <si>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</si>
  <si>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</si>
  <si>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</si>
  <si>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</si>
  <si>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</si>
  <si>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</si>
  <si>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</si>
  <si>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</si>
  <si>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</si>
  <si>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</si>
  <si>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</si>
  <si>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</si>
  <si>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</si>
  <si>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</si>
  <si>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</si>
  <si>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</si>
  <si>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90768</t>
  </si>
  <si>
    <t xml:space="preserve">ARQUITETO DE OBRA JUNIOR COM ENCARGOS COMPLEMENTARES</t>
  </si>
  <si>
    <t xml:space="preserve">90769</t>
  </si>
  <si>
    <t xml:space="preserve">ARQUITETO DE OBRA PLENO COM ENCARGOS COMPLEMENTARES</t>
  </si>
  <si>
    <t xml:space="preserve">90770</t>
  </si>
  <si>
    <t xml:space="preserve">ARQUITETO DE OBRA SENIOR COM ENCARGOS COMPLEMENTARES</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</si>
  <si>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</si>
  <si>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</si>
  <si>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</si>
  <si>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</si>
  <si>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</si>
  <si>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</si>
  <si>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90775</t>
  </si>
  <si>
    <t xml:space="preserve">DESENHISTA PROJETISTA COM ENCARGOS COMPLEMENTARES</t>
  </si>
  <si>
    <t xml:space="preserve">90776</t>
  </si>
  <si>
    <t xml:space="preserve">ENCARREGADO GERAL COM ENCARGOS COMPLEMENTARES</t>
  </si>
  <si>
    <t xml:space="preserve">90777</t>
  </si>
  <si>
    <t xml:space="preserve">90778</t>
  </si>
  <si>
    <t xml:space="preserve">ENGENHEIRO CIVIL DE OBRA PLENO COM ENCARGOS COMPLEMENTARES</t>
  </si>
  <si>
    <t xml:space="preserve">90779</t>
  </si>
  <si>
    <t xml:space="preserve">ENGENHEIRO CIVIL DE OBRA SENIOR COM ENCARGOS COMPLEMENTARES</t>
  </si>
  <si>
    <t xml:space="preserve">90780</t>
  </si>
  <si>
    <t xml:space="preserve">MESTRE DE OBRAS COM ENCARGOS COMPLEMENTARES</t>
  </si>
  <si>
    <t xml:space="preserve">90781</t>
  </si>
  <si>
    <t xml:space="preserve">TOPOGRAFO COM ENCARGOS COMPLEMENTARES</t>
  </si>
  <si>
    <t xml:space="preserve">91677</t>
  </si>
  <si>
    <t xml:space="preserve">ENGENHEIRO ELETRICISTA COM ENCARGOS COMPLEMENTARES</t>
  </si>
  <si>
    <t xml:space="preserve">91678</t>
  </si>
  <si>
    <t xml:space="preserve">ENGENHEIRO SANITARISTA COM ENCARGOS COMPLEMENTARES</t>
  </si>
  <si>
    <t xml:space="preserve">93556</t>
  </si>
  <si>
    <t xml:space="preserve">FERRAMENTAS (ENCARGOS COMPLEMENTARES) - MENSALISTA</t>
  </si>
  <si>
    <t xml:space="preserve">MES</t>
  </si>
  <si>
    <t xml:space="preserve">93557</t>
  </si>
  <si>
    <t xml:space="preserve">EPI (ENCARGOS COMPLEMENTARES) - MENSALISTA</t>
  </si>
  <si>
    <t xml:space="preserve">93558</t>
  </si>
  <si>
    <t xml:space="preserve">MOTORISTA DE CAMINHAO COM ENCARGOS COMPLEMENTARES</t>
  </si>
  <si>
    <t xml:space="preserve">93559</t>
  </si>
  <si>
    <t xml:space="preserve">93560</t>
  </si>
  <si>
    <t xml:space="preserve">93561</t>
  </si>
  <si>
    <t xml:space="preserve">93562</t>
  </si>
  <si>
    <t xml:space="preserve">93563</t>
  </si>
  <si>
    <t xml:space="preserve">93564</t>
  </si>
  <si>
    <t xml:space="preserve">93565</t>
  </si>
  <si>
    <t xml:space="preserve">93566</t>
  </si>
  <si>
    <t xml:space="preserve">93567</t>
  </si>
  <si>
    <t xml:space="preserve">93568</t>
  </si>
  <si>
    <t xml:space="preserve">93569</t>
  </si>
  <si>
    <t xml:space="preserve">ARQUITETO JUNIOR COM ENCARGOS COMPLEMENTARES</t>
  </si>
  <si>
    <t xml:space="preserve">93570</t>
  </si>
  <si>
    <t xml:space="preserve">ARQUITETO PLENO COM ENCARGOS COMPLEMENTARES</t>
  </si>
  <si>
    <t xml:space="preserve">93571</t>
  </si>
  <si>
    <t xml:space="preserve">ARQUITETO SENIOR COM ENCARGOS COMPLEMENTARES</t>
  </si>
  <si>
    <t xml:space="preserve">93572</t>
  </si>
  <si>
    <t xml:space="preserve">94295</t>
  </si>
  <si>
    <t xml:space="preserve">94296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</si>
  <si>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</si>
  <si>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</si>
  <si>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</si>
  <si>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</si>
  <si>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</si>
  <si>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</si>
  <si>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</si>
  <si>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</si>
  <si>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</si>
  <si>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</si>
  <si>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</si>
  <si>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</si>
  <si>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</si>
  <si>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</si>
  <si>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</si>
  <si>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</si>
  <si>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</si>
  <si>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</si>
  <si>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</si>
  <si>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</si>
  <si>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</si>
  <si>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</si>
  <si>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</si>
  <si>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</si>
  <si>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</si>
  <si>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</si>
  <si>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</si>
  <si>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</si>
  <si>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</si>
  <si>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</si>
  <si>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</si>
  <si>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</si>
  <si>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</si>
  <si>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</si>
  <si>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</si>
  <si>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</si>
  <si>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</si>
  <si>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</si>
  <si>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</si>
  <si>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</si>
  <si>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</si>
  <si>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</si>
  <si>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</si>
  <si>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</si>
  <si>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</si>
  <si>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</si>
  <si>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</si>
  <si>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</si>
  <si>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</si>
  <si>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</si>
  <si>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</si>
  <si>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</si>
  <si>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</si>
  <si>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</si>
  <si>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</si>
  <si>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</si>
  <si>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</si>
  <si>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</si>
  <si>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</si>
  <si>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</si>
  <si>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</si>
  <si>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</si>
  <si>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</si>
  <si>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</si>
  <si>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</si>
  <si>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</si>
  <si>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</si>
  <si>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</si>
  <si>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</si>
  <si>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</si>
  <si>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</si>
  <si>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</si>
  <si>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</si>
  <si>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</si>
  <si>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</si>
  <si>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</si>
  <si>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</si>
  <si>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</si>
  <si>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</si>
  <si>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</si>
  <si>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</si>
  <si>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</si>
  <si>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</si>
  <si>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</si>
  <si>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</si>
  <si>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</si>
  <si>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</si>
  <si>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</si>
  <si>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</si>
  <si>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</si>
  <si>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</si>
  <si>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</si>
  <si>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</si>
  <si>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</si>
  <si>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</si>
  <si>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</si>
  <si>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</si>
  <si>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</si>
  <si>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</si>
  <si>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</si>
  <si>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</si>
  <si>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</si>
  <si>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</si>
  <si>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</si>
  <si>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</si>
  <si>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</si>
  <si>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</si>
  <si>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</si>
  <si>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</si>
  <si>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</si>
  <si>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</si>
  <si>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</si>
  <si>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</si>
  <si>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</si>
  <si>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</si>
  <si>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</si>
  <si>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</si>
  <si>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</si>
  <si>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</si>
  <si>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</si>
  <si>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</si>
  <si>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</si>
  <si>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</si>
  <si>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</si>
  <si>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</si>
  <si>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</si>
  <si>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</si>
  <si>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</si>
  <si>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</si>
  <si>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</si>
  <si>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</si>
  <si>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</si>
  <si>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</si>
  <si>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</si>
  <si>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</si>
  <si>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</si>
  <si>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</si>
  <si>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</si>
  <si>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</si>
  <si>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</si>
  <si>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</si>
  <si>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</si>
  <si>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</si>
  <si>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</si>
  <si>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95381</t>
  </si>
  <si>
    <t xml:space="preserve">CURSO DE CAPACITAÇÃO PARA SONDADOR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</si>
  <si>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</si>
  <si>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</si>
  <si>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</si>
  <si>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</si>
  <si>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</si>
  <si>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</si>
  <si>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</si>
  <si>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</si>
  <si>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</si>
  <si>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</si>
  <si>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</si>
  <si>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</si>
  <si>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</si>
  <si>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</si>
  <si>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</si>
  <si>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</si>
  <si>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</si>
  <si>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</si>
  <si>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</si>
  <si>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</si>
  <si>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</si>
  <si>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</si>
  <si>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</si>
  <si>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</si>
  <si>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</si>
  <si>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</si>
  <si>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</si>
  <si>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</si>
  <si>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</si>
  <si>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</si>
  <si>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</si>
  <si>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</si>
  <si>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</si>
  <si>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</si>
  <si>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</si>
  <si>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</si>
  <si>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</si>
  <si>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</si>
  <si>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</si>
  <si>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</si>
  <si>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</si>
  <si>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</si>
  <si>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</si>
  <si>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</si>
  <si>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</si>
  <si>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</si>
  <si>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</si>
  <si>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</si>
  <si>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</si>
  <si>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</si>
  <si>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</si>
  <si>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</si>
  <si>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</si>
  <si>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</si>
  <si>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</si>
  <si>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</si>
  <si>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</si>
  <si>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</si>
  <si>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</si>
  <si>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</si>
  <si>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</si>
  <si>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</si>
  <si>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</si>
  <si>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</si>
  <si>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</si>
  <si>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</si>
  <si>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95415</t>
  </si>
  <si>
    <t xml:space="preserve">CURSO DE CAPACITAÇÃO PARA ENGENHEIRO CIVIL DE OBRA JÚNIOR (ENCARGOS COMPLEMENTARES) - MENSALISTA</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</si>
  <si>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</si>
  <si>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</si>
  <si>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</si>
  <si>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</si>
  <si>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95418</t>
  </si>
  <si>
    <t xml:space="preserve">CURSO DE CAPACITAÇÃO PARA ENGENHEIRO CIVIL DE OBRA SÊNIOR (ENCARGOS COMPLEMENTARES) - MENSALISTA</t>
  </si>
  <si>
    <t xml:space="preserve">95419</t>
  </si>
  <si>
    <t xml:space="preserve">CURSO DE CAPACITAÇÃO PARA ARQUITETO JÚNIOR (ENCARGOS COMPLEMENTARES) - MENSALISTA</t>
  </si>
  <si>
    <t xml:space="preserve">95420</t>
  </si>
  <si>
    <t xml:space="preserve">CURSO DE CAPACITAÇÃO PARA ARQUITETO PLENO (ENCARGOS COMPLEMENTARES) - MENSALISTA</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</si>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</sst>
</file>

<file path=xl/styles.xml><?xml version="1.0" encoding="utf-8"?>
<styleSheet xmlns="http://schemas.openxmlformats.org/spreadsheetml/2006/main">
  <numFmts count="28">
    <numFmt numFmtId="164" formatCode="General"/>
    <numFmt numFmtId="165" formatCode="#,##0.00"/>
    <numFmt numFmtId="166" formatCode="&quot; R$ &quot;#,##0.00\ ;&quot;-R$ &quot;#,##0.00\ ;&quot; R$ -&quot;#\ ;@\ "/>
    <numFmt numFmtId="167" formatCode="_-&quot;R$ &quot;* #,##0.00_-;&quot;-R$ &quot;* #,##0.00_-;_-&quot;R$ &quot;* \-??_-;_-@_-"/>
    <numFmt numFmtId="168" formatCode="&quot; R$ &quot;#,##0.00\ ;&quot; R$ (&quot;#,##0.00\);&quot; R$ -&quot;#\ ;@\ "/>
    <numFmt numFmtId="169" formatCode="0%"/>
    <numFmt numFmtId="170" formatCode="[$R$-416]\ #,##0.00;[RED]\-[$R$-416]\ #,##0.00"/>
    <numFmt numFmtId="171" formatCode="#,##0.00\ ;&quot; (&quot;#,##0.00\);&quot; -&quot;#\ ;@\ "/>
    <numFmt numFmtId="172" formatCode="#,##0.00\ ;\-#,##0.00\ ;&quot; -&quot;#\ ;@\ "/>
    <numFmt numFmtId="173" formatCode="_-* #,##0.00_-;\-* #,##0.00_-;_-* \-??_-;_-@_-"/>
    <numFmt numFmtId="174" formatCode="#,##0.00\ ;&quot; (&quot;#,##0.00\);&quot; -&quot;#\ ;@\ "/>
    <numFmt numFmtId="175" formatCode="_(* #,##0.00_);_(* \(#,##0.00\);_(* \-??_);_(@_)"/>
    <numFmt numFmtId="176" formatCode="D/M/YYYY"/>
    <numFmt numFmtId="177" formatCode="MMM/YY"/>
    <numFmt numFmtId="178" formatCode="&quot;R$ &quot;#,##0.00"/>
    <numFmt numFmtId="179" formatCode="0.00"/>
    <numFmt numFmtId="180" formatCode="0.00%"/>
    <numFmt numFmtId="181" formatCode="0.000%"/>
    <numFmt numFmtId="182" formatCode="00&quot; dias&quot;"/>
    <numFmt numFmtId="183" formatCode="&quot;R$ &quot;#,##0.00"/>
    <numFmt numFmtId="184" formatCode="&quot;MAT&quot;"/>
    <numFmt numFmtId="185" formatCode="_-&quot;R$ &quot;* #,##0.00_-;&quot;-R$ &quot;* #,##0.00_-;_-&quot;R$ &quot;* \-??_-;_-@_-"/>
    <numFmt numFmtId="186" formatCode="&quot;ISS do MUNICIPIO: &quot;0%"/>
    <numFmt numFmtId="187" formatCode="&quot;AC+S+R+G = &quot;0.00%"/>
    <numFmt numFmtId="188" formatCode="&quot;DF = &quot;0.00%"/>
    <numFmt numFmtId="189" formatCode="&quot;L = &quot;0.00%"/>
    <numFmt numFmtId="190" formatCode="&quot; = &quot;0.00"/>
    <numFmt numFmtId="191" formatCode="&quot;BDI = &quot;0.00%"/>
  </numFmts>
  <fonts count="50">
    <font>
      <sz val="11"/>
      <color rgb="FF000000"/>
      <name val="Calibri"/>
      <family val="2"/>
      <charset val="1"/>
    </font>
    <font>
      <sz val="10"/>
      <name val="Arial"/>
      <family val="0"/>
    </font>
    <font>
      <sz val="10"/>
      <name val="Arial"/>
      <family val="0"/>
    </font>
    <font>
      <sz val="10"/>
      <name val="Arial"/>
      <family val="0"/>
    </font>
    <font>
      <sz val="10"/>
      <color rgb="FF000000"/>
      <name val="Arial1"/>
      <family val="0"/>
      <charset val="1"/>
    </font>
    <font>
      <sz val="10"/>
      <name val="Arial"/>
      <family val="2"/>
      <charset val="1"/>
    </font>
    <font>
      <b val="true"/>
      <i val="true"/>
      <sz val="16"/>
      <color rgb="FF000000"/>
      <name val="Calibri"/>
      <family val="2"/>
      <charset val="1"/>
    </font>
    <font>
      <u val="single"/>
      <sz val="11"/>
      <color rgb="FF0000FF"/>
      <name val="Calibri"/>
      <family val="2"/>
      <charset val="1"/>
    </font>
    <font>
      <sz val="10"/>
      <name val="SimSun"/>
      <family val="2"/>
      <charset val="1"/>
    </font>
    <font>
      <b val="true"/>
      <i val="true"/>
      <u val="single"/>
      <sz val="11"/>
      <color rgb="FF000000"/>
      <name val="Calibri"/>
      <family val="2"/>
      <charset val="1"/>
    </font>
    <font>
      <sz val="11"/>
      <color rgb="FF000000"/>
      <name val="Arial2"/>
      <family val="0"/>
      <charset val="1"/>
    </font>
    <font>
      <b val="true"/>
      <sz val="11"/>
      <color rgb="FF000000"/>
      <name val="Calibri"/>
      <family val="2"/>
      <charset val="1"/>
    </font>
    <font>
      <b val="true"/>
      <sz val="11"/>
      <color rgb="FF000000"/>
      <name val="Arial3"/>
      <family val="0"/>
      <charset val="1"/>
    </font>
    <font>
      <b val="true"/>
      <sz val="11"/>
      <color rgb="FF000000"/>
      <name val="Courier New"/>
      <family val="3"/>
      <charset val="1"/>
    </font>
    <font>
      <b val="true"/>
      <sz val="11"/>
      <name val="Courier New"/>
      <family val="3"/>
      <charset val="1"/>
    </font>
    <font>
      <b val="true"/>
      <sz val="18"/>
      <color rgb="FF333399"/>
      <name val="Cambria"/>
      <family val="1"/>
      <charset val="1"/>
    </font>
    <font>
      <b val="true"/>
      <sz val="15"/>
      <color rgb="FF333399"/>
      <name val="Calibri"/>
      <family val="2"/>
      <charset val="1"/>
    </font>
    <font>
      <b val="true"/>
      <sz val="18"/>
      <color rgb="FF333399"/>
      <name val="Cambria"/>
      <family val="2"/>
      <charset val="1"/>
    </font>
    <font>
      <b val="true"/>
      <sz val="12"/>
      <color rgb="FF000000"/>
      <name val="Calibri"/>
      <family val="2"/>
      <charset val="1"/>
    </font>
    <font>
      <b val="true"/>
      <i val="true"/>
      <u val="single"/>
      <sz val="10"/>
      <color rgb="FF000000"/>
      <name val="Calibri"/>
      <family val="2"/>
      <charset val="1"/>
    </font>
    <font>
      <sz val="10"/>
      <color rgb="FF000000"/>
      <name val="Arial"/>
      <family val="2"/>
      <charset val="1"/>
    </font>
    <font>
      <sz val="11"/>
      <color rgb="FF000000"/>
      <name val="Arial"/>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b val="true"/>
      <sz val="10"/>
      <color rgb="FF000000"/>
      <name val="Arial"/>
      <family val="2"/>
    </font>
    <font>
      <sz val="10"/>
      <color rgb="FF000000"/>
      <name val="Arial"/>
      <family val="2"/>
    </font>
    <font>
      <sz val="11"/>
      <name val="Arial"/>
      <family val="2"/>
      <charset val="1"/>
    </font>
    <font>
      <b val="true"/>
      <sz val="11"/>
      <name val="Arial"/>
      <family val="2"/>
      <charset val="1"/>
    </font>
    <font>
      <b val="true"/>
      <sz val="9"/>
      <color rgb="FF000000"/>
      <name val="Tahoma"/>
      <family val="2"/>
      <charset val="1"/>
    </font>
    <font>
      <sz val="9"/>
      <color rgb="FF000000"/>
      <name val="Tahoma"/>
      <family val="2"/>
      <charset val="1"/>
    </font>
    <font>
      <b val="true"/>
      <sz val="12"/>
      <name val="Arial"/>
      <family val="2"/>
      <charset val="1"/>
    </font>
    <font>
      <b val="true"/>
      <sz val="10"/>
      <name val="Arial"/>
      <family val="2"/>
      <charset val="1"/>
    </font>
    <font>
      <b val="true"/>
      <sz val="8"/>
      <color rgb="FF000000"/>
      <name val="Verdana"/>
      <family val="2"/>
      <charset val="1"/>
    </font>
    <font>
      <sz val="8"/>
      <color rgb="FF000000"/>
      <name val="Verdana"/>
      <family val="2"/>
      <charset val="1"/>
    </font>
    <font>
      <u val="single"/>
      <sz val="11"/>
      <name val="Calibri"/>
      <family val="2"/>
      <charset val="1"/>
    </font>
    <font>
      <sz val="11"/>
      <name val="Calibri"/>
      <family val="2"/>
      <charset val="1"/>
    </font>
    <font>
      <i val="true"/>
      <sz val="10"/>
      <color rgb="FF000000"/>
      <name val="Arial"/>
      <family val="2"/>
      <charset val="1"/>
    </font>
    <font>
      <b val="true"/>
      <i val="true"/>
      <sz val="11"/>
      <color rgb="FF000000"/>
      <name val="Arial"/>
      <family val="2"/>
      <charset val="1"/>
    </font>
    <font>
      <sz val="8"/>
      <color rgb="FF000000"/>
      <name val="Arial"/>
      <family val="2"/>
      <charset val="1"/>
    </font>
    <font>
      <sz val="11"/>
      <color rgb="FF000000"/>
      <name val="Cambria Math"/>
      <family val="0"/>
    </font>
    <font>
      <sz val="11"/>
      <color rgb="FF000000"/>
      <name val="Calibri"/>
      <family val="0"/>
    </font>
    <font>
      <sz val="8"/>
      <name val="Verdana"/>
      <family val="2"/>
      <charset val="1"/>
    </font>
    <font>
      <b val="true"/>
      <sz val="14"/>
      <name val="Arial"/>
      <family val="2"/>
      <charset val="1"/>
    </font>
    <font>
      <b val="true"/>
      <sz val="8"/>
      <name val="Arial"/>
      <family val="2"/>
      <charset val="1"/>
    </font>
    <font>
      <b val="true"/>
      <sz val="8"/>
      <name val="Verdana"/>
      <family val="2"/>
      <charset val="1"/>
    </font>
    <font>
      <sz val="10"/>
      <name val="Courier New"/>
      <family val="3"/>
      <charset val="1"/>
    </font>
  </fonts>
  <fills count="15">
    <fill>
      <patternFill patternType="none"/>
    </fill>
    <fill>
      <patternFill patternType="gray125"/>
    </fill>
    <fill>
      <patternFill patternType="solid">
        <fgColor rgb="FFFF0000"/>
        <bgColor rgb="FF993300"/>
      </patternFill>
    </fill>
    <fill>
      <patternFill patternType="solid">
        <fgColor rgb="FFB3B3B3"/>
        <bgColor rgb="FFC0C0C0"/>
      </patternFill>
    </fill>
    <fill>
      <patternFill patternType="solid">
        <fgColor rgb="FFC0C0C0"/>
        <bgColor rgb="FFCCCCCC"/>
      </patternFill>
    </fill>
    <fill>
      <patternFill patternType="solid">
        <fgColor rgb="FFCCCCCC"/>
        <bgColor rgb="FFC0C0C0"/>
      </patternFill>
    </fill>
    <fill>
      <patternFill patternType="solid">
        <fgColor rgb="FFE6E6E6"/>
        <bgColor rgb="FFE6E6FF"/>
      </patternFill>
    </fill>
    <fill>
      <patternFill patternType="solid">
        <fgColor rgb="FFFFFFFF"/>
        <bgColor rgb="FFE6E6FF"/>
      </patternFill>
    </fill>
    <fill>
      <patternFill patternType="solid">
        <fgColor rgb="FFCCCCFF"/>
        <bgColor rgb="FFCCCCCC"/>
      </patternFill>
    </fill>
    <fill>
      <patternFill patternType="solid">
        <fgColor rgb="FFFAC090"/>
        <bgColor rgb="FFCCCCCC"/>
      </patternFill>
    </fill>
    <fill>
      <patternFill patternType="solid">
        <fgColor rgb="FF33CCFF"/>
        <bgColor rgb="FF33CCCC"/>
      </patternFill>
    </fill>
    <fill>
      <patternFill patternType="solid">
        <fgColor rgb="FFD9D9D9"/>
        <bgColor rgb="FFE6E6E6"/>
      </patternFill>
    </fill>
    <fill>
      <patternFill patternType="solid">
        <fgColor rgb="FFE46C0A"/>
        <bgColor rgb="FFFF9900"/>
      </patternFill>
    </fill>
    <fill>
      <patternFill patternType="solid">
        <fgColor rgb="FFE6E6FF"/>
        <bgColor rgb="FFE6E6E6"/>
      </patternFill>
    </fill>
    <fill>
      <patternFill patternType="solid">
        <fgColor rgb="FFFFFF00"/>
        <bgColor rgb="FFFFFF00"/>
      </patternFill>
    </fill>
  </fills>
  <borders count="30">
    <border diagonalUp="false" diagonalDown="false">
      <left/>
      <right/>
      <top/>
      <bottom/>
      <diagonal/>
    </border>
    <border diagonalUp="false" diagonalDown="false">
      <left style="thin"/>
      <right style="thin"/>
      <top style="thin"/>
      <bottom style="thin"/>
      <diagonal/>
    </border>
    <border diagonalUp="false" diagonalDown="false">
      <left style="hair"/>
      <right style="hair"/>
      <top style="hair"/>
      <bottom style="hair"/>
      <diagonal/>
    </border>
    <border diagonalUp="false" diagonalDown="false">
      <left/>
      <right/>
      <top/>
      <bottom style="thin">
        <color rgb="FF33CCCC"/>
      </bottom>
      <diagonal/>
    </border>
    <border diagonalUp="false" diagonalDown="false">
      <left/>
      <right/>
      <top/>
      <bottom style="thick">
        <color rgb="FF33CCCC"/>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top/>
      <bottom style="thin"/>
      <diagonal/>
    </border>
    <border diagonalUp="false" diagonalDown="false">
      <left/>
      <right/>
      <top style="hair"/>
      <bottom style="thin"/>
      <diagonal/>
    </border>
    <border diagonalUp="false" diagonalDown="false">
      <left/>
      <right style="thin"/>
      <top style="hair"/>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thin"/>
      <right/>
      <top/>
      <bottom/>
      <diagonal/>
    </border>
    <border diagonalUp="false" diagonalDown="false">
      <left/>
      <right style="thin"/>
      <top/>
      <bottom/>
      <diagonal/>
    </border>
  </borders>
  <cellStyleXfs count="6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5" fontId="4" fillId="0" borderId="1" applyFont="true" applyBorder="true" applyAlignment="true" applyProtection="true">
      <alignment horizontal="right" vertical="center" textRotation="0" wrapText="true" indent="0" shrinkToFit="false"/>
      <protection locked="true" hidden="false"/>
    </xf>
    <xf numFmtId="165" fontId="5" fillId="0" borderId="2" applyFont="true" applyBorder="true" applyAlignment="true" applyProtection="false">
      <alignment horizontal="right" vertical="center" textRotation="0" wrapText="true" indent="0" shrinkToFit="false"/>
    </xf>
    <xf numFmtId="164" fontId="6" fillId="0" borderId="0" applyFont="true" applyBorder="true" applyAlignment="true" applyProtection="true">
      <alignment horizontal="center" vertical="bottom" textRotation="9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6" fontId="8"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6" fontId="0" fillId="0" borderId="0" applyFont="true" applyBorder="true" applyAlignment="true" applyProtection="true">
      <alignment horizontal="general" vertical="bottom" textRotation="0" wrapText="false" indent="0" shrinkToFit="false"/>
      <protection locked="true" hidden="false"/>
    </xf>
    <xf numFmtId="168" fontId="5"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9" fontId="8" fillId="0" borderId="0" applyFont="true" applyBorder="false" applyAlignment="true" applyProtection="false">
      <alignment horizontal="general" vertical="bottom" textRotation="0" wrapText="false" indent="0" shrinkToFit="false"/>
    </xf>
    <xf numFmtId="169" fontId="4" fillId="0" borderId="0" applyFont="true" applyBorder="true" applyAlignment="true" applyProtection="true">
      <alignment horizontal="general" vertical="bottom" textRotation="0" wrapText="false" indent="0" shrinkToFit="false"/>
      <protection locked="true" hidden="false"/>
    </xf>
    <xf numFmtId="169" fontId="5" fillId="0" borderId="0" applyFont="true" applyBorder="false" applyAlignment="true" applyProtection="false">
      <alignment horizontal="general" vertical="bottom" textRotation="0" wrapText="false" indent="0" shrinkToFit="false"/>
    </xf>
    <xf numFmtId="164" fontId="9" fillId="0" borderId="0" applyFont="true" applyBorder="true" applyAlignment="true" applyProtection="true">
      <alignment horizontal="general" vertical="bottom" textRotation="0" wrapText="false" indent="0" shrinkToFit="false"/>
      <protection locked="true" hidden="false"/>
    </xf>
    <xf numFmtId="170" fontId="9" fillId="0"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2" borderId="0" applyFont="true" applyBorder="true" applyAlignment="true" applyProtection="true">
      <alignment horizontal="general" vertical="bottom" textRotation="0" wrapText="false" indent="0" shrinkToFit="false"/>
      <protection locked="true" hidden="false"/>
    </xf>
    <xf numFmtId="164" fontId="10" fillId="3" borderId="0" applyFont="true" applyBorder="true" applyAlignment="true" applyProtection="true">
      <alignment horizontal="general" vertical="bottom" textRotation="0" wrapText="false" indent="0" shrinkToFit="false"/>
      <protection locked="true" hidden="false"/>
    </xf>
    <xf numFmtId="164" fontId="10" fillId="0" borderId="1"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5" fontId="10" fillId="4" borderId="0" applyFont="true" applyBorder="true" applyAlignment="true" applyProtection="true">
      <alignment horizontal="general" vertical="bottom" textRotation="0" wrapText="false" indent="0" shrinkToFit="false"/>
      <protection locked="true" hidden="false"/>
    </xf>
    <xf numFmtId="164" fontId="11" fillId="4" borderId="0" applyFont="true" applyBorder="true" applyAlignment="true" applyProtection="true">
      <alignment horizontal="general" vertical="bottom" textRotation="0" wrapText="false" indent="0" shrinkToFit="false"/>
      <protection locked="true" hidden="false"/>
    </xf>
    <xf numFmtId="164" fontId="12" fillId="5"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71" fontId="5" fillId="0" borderId="0" applyFont="true" applyBorder="false" applyAlignment="true" applyProtection="false">
      <alignment horizontal="general" vertical="bottom" textRotation="0" wrapText="false" indent="0" shrinkToFit="false"/>
    </xf>
    <xf numFmtId="164" fontId="4" fillId="6" borderId="0" applyFont="true" applyBorder="true" applyAlignment="true" applyProtection="true">
      <alignment horizontal="general" vertical="bottom" textRotation="0" wrapText="false" indent="0" shrinkToFit="false"/>
      <protection locked="true" hidden="false"/>
    </xf>
    <xf numFmtId="164" fontId="5" fillId="7" borderId="0" applyFont="true" applyBorder="false" applyAlignment="true" applyProtection="false">
      <alignment horizontal="general" vertical="bottom" textRotation="0" wrapText="false" indent="0" shrinkToFit="false"/>
    </xf>
    <xf numFmtId="164" fontId="13" fillId="5" borderId="0" applyFont="true" applyBorder="true" applyAlignment="true" applyProtection="true">
      <alignment horizontal="left" vertical="bottom" textRotation="0" wrapText="false" indent="0" shrinkToFit="false"/>
      <protection locked="true" hidden="false"/>
    </xf>
    <xf numFmtId="164" fontId="14" fillId="8" borderId="0" applyFont="true" applyBorder="false" applyAlignment="true" applyProtection="false">
      <alignment horizontal="left" vertical="bottom" textRotation="0" wrapText="false" indent="0" shrinkToFit="false"/>
    </xf>
    <xf numFmtId="164" fontId="15"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true" applyAlignment="true" applyProtection="true">
      <alignment horizontal="general" vertical="bottom" textRotation="0" wrapText="false" indent="0" shrinkToFit="false"/>
      <protection locked="true" hidden="false"/>
    </xf>
    <xf numFmtId="164" fontId="16" fillId="0" borderId="3" applyFont="true" applyBorder="true" applyAlignment="true" applyProtection="true">
      <alignment horizontal="general" vertical="bottom" textRotation="0" wrapText="false" indent="0" shrinkToFit="false"/>
      <protection locked="true" hidden="false"/>
    </xf>
    <xf numFmtId="164" fontId="16" fillId="0" borderId="4" applyFont="true" applyBorder="true" applyAlignment="true" applyProtection="false">
      <alignment horizontal="general" vertical="bottom" textRotation="0" wrapText="false" indent="0" shrinkToFit="false"/>
    </xf>
    <xf numFmtId="164" fontId="17" fillId="0" borderId="0" applyFont="true" applyBorder="false" applyAlignment="true" applyProtection="false">
      <alignment horizontal="general" vertical="bottom" textRotation="0" wrapText="false" indent="0" shrinkToFit="false"/>
    </xf>
    <xf numFmtId="164" fontId="17" fillId="0" borderId="0" applyFont="true" applyBorder="false" applyAlignment="true" applyProtection="false">
      <alignment horizontal="general" vertical="bottom" textRotation="0" wrapText="false" indent="0" shrinkToFit="false"/>
    </xf>
    <xf numFmtId="172" fontId="0" fillId="0" borderId="0" applyFont="true" applyBorder="true" applyAlignment="true" applyProtection="true">
      <alignment horizontal="general" vertical="bottom" textRotation="0" wrapText="false" indent="0" shrinkToFit="false"/>
      <protection locked="true" hidden="false"/>
    </xf>
    <xf numFmtId="173" fontId="0" fillId="0" borderId="0" applyFont="true" applyBorder="false" applyAlignment="true" applyProtection="false">
      <alignment horizontal="general" vertical="bottom" textRotation="0" wrapText="false" indent="0" shrinkToFit="false"/>
    </xf>
    <xf numFmtId="174" fontId="4" fillId="0" borderId="0" applyFont="true" applyBorder="true" applyAlignment="true" applyProtection="true">
      <alignment horizontal="general" vertical="bottom" textRotation="0" wrapText="false" indent="0" shrinkToFit="false"/>
      <protection locked="true" hidden="false"/>
    </xf>
    <xf numFmtId="175" fontId="5" fillId="0" borderId="0" applyFont="true" applyBorder="false" applyAlignment="true" applyProtection="false">
      <alignment horizontal="general" vertical="bottom" textRotation="0" wrapText="false" indent="0" shrinkToFit="false"/>
    </xf>
    <xf numFmtId="174" fontId="4" fillId="0" borderId="0" applyFont="true" applyBorder="true" applyAlignment="true" applyProtection="true">
      <alignment horizontal="general" vertical="bottom" textRotation="0" wrapText="false" indent="0" shrinkToFit="false"/>
      <protection locked="true" hidden="false"/>
    </xf>
    <xf numFmtId="171" fontId="5" fillId="0" borderId="0" applyFont="true" applyBorder="false" applyAlignment="true" applyProtection="false">
      <alignment horizontal="general" vertical="bottom" textRotation="0" wrapText="false" indent="0" shrinkToFit="false"/>
    </xf>
  </cellStyleXfs>
  <cellXfs count="32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18" fillId="0" borderId="8" xfId="0" applyFont="true" applyBorder="true" applyAlignment="true" applyProtection="false">
      <alignment horizontal="center"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10" xfId="0" applyFont="false" applyBorder="true" applyAlignment="false" applyProtection="false">
      <alignment horizontal="general" vertical="bottom" textRotation="0" wrapText="false" indent="0" shrinkToFit="false"/>
      <protection locked="true" hidden="false"/>
    </xf>
    <xf numFmtId="164" fontId="19" fillId="0" borderId="9"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true" applyAlignment="true" applyProtection="false">
      <alignment horizontal="left" vertical="top" textRotation="0" wrapText="false" indent="0" shrinkToFit="false"/>
      <protection locked="true" hidden="false"/>
    </xf>
    <xf numFmtId="164" fontId="11" fillId="0" borderId="0"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76" fontId="11" fillId="0" borderId="0" xfId="0" applyFont="true" applyBorder="true" applyAlignment="true" applyProtection="false">
      <alignment horizontal="left" vertical="bottom" textRotation="0" wrapText="false" indent="0" shrinkToFit="false"/>
      <protection locked="true" hidden="false"/>
    </xf>
    <xf numFmtId="177" fontId="0" fillId="0" borderId="0" xfId="0" applyFont="true" applyBorder="true" applyAlignment="true" applyProtection="false">
      <alignment horizontal="left" vertical="bottom" textRotation="0" wrapText="false" indent="0" shrinkToFit="false"/>
      <protection locked="true" hidden="false"/>
    </xf>
    <xf numFmtId="164" fontId="0" fillId="0" borderId="11" xfId="0" applyFont="false" applyBorder="true" applyAlignment="fals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0" fillId="0" borderId="13" xfId="0" applyFont="false" applyBorder="true" applyAlignment="false" applyProtection="false">
      <alignment horizontal="general" vertical="bottom" textRotation="0" wrapText="false" indent="0" shrinkToFit="false"/>
      <protection locked="true" hidden="false"/>
    </xf>
    <xf numFmtId="164" fontId="20" fillId="0" borderId="0" xfId="0" applyFont="true" applyBorder="false" applyAlignment="true" applyProtection="false">
      <alignment horizontal="general"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true" indent="0" shrinkToFit="false"/>
      <protection locked="true" hidden="false"/>
    </xf>
    <xf numFmtId="164" fontId="21"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22" fillId="0" borderId="1" xfId="0" applyFont="true" applyBorder="true" applyAlignment="true" applyProtection="false">
      <alignment horizontal="center" vertical="center" textRotation="0" wrapText="true" indent="0" shrinkToFit="false"/>
      <protection locked="true" hidden="false"/>
    </xf>
    <xf numFmtId="164" fontId="23" fillId="0" borderId="1" xfId="0" applyFont="true" applyBorder="true" applyAlignment="true" applyProtection="false">
      <alignment horizontal="center" vertical="center" textRotation="0" wrapText="false" indent="0" shrinkToFit="false"/>
      <protection locked="true" hidden="false"/>
    </xf>
    <xf numFmtId="178" fontId="24" fillId="0" borderId="1"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general" vertical="center" textRotation="0" wrapText="false" indent="0" shrinkToFit="false"/>
      <protection locked="true" hidden="false"/>
    </xf>
    <xf numFmtId="164" fontId="25" fillId="0" borderId="1" xfId="0" applyFont="true" applyBorder="true" applyAlignment="true" applyProtection="false">
      <alignment horizontal="left" vertical="center" textRotation="0" wrapText="true" indent="0" shrinkToFit="false"/>
      <protection locked="true" hidden="false"/>
    </xf>
    <xf numFmtId="176" fontId="25" fillId="0" borderId="1" xfId="0" applyFont="true" applyBorder="true" applyAlignment="true" applyProtection="false">
      <alignment horizontal="center" vertical="center" textRotation="0" wrapText="false" indent="0" shrinkToFit="false"/>
      <protection locked="true" hidden="false"/>
    </xf>
    <xf numFmtId="178" fontId="25" fillId="0" borderId="1" xfId="0" applyFont="true" applyBorder="true" applyAlignment="true" applyProtection="false">
      <alignment horizontal="center" vertical="center" textRotation="0" wrapText="false" indent="0" shrinkToFit="false"/>
      <protection locked="true" hidden="false"/>
    </xf>
    <xf numFmtId="164" fontId="26" fillId="0" borderId="1" xfId="0" applyFont="true" applyBorder="true" applyAlignment="true" applyProtection="false">
      <alignment horizontal="center" vertical="center" textRotation="0" wrapText="false" indent="0" shrinkToFit="false"/>
      <protection locked="true" hidden="false"/>
    </xf>
    <xf numFmtId="164" fontId="26" fillId="0" borderId="1"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center" vertical="center" textRotation="0" wrapText="false" indent="0" shrinkToFit="false"/>
      <protection locked="true" hidden="false"/>
    </xf>
    <xf numFmtId="179" fontId="26" fillId="0" borderId="1" xfId="0" applyFont="true" applyBorder="true" applyAlignment="true" applyProtection="false">
      <alignment horizontal="center" vertical="center" textRotation="0" wrapText="false" indent="0" shrinkToFit="false"/>
      <protection locked="true" hidden="false"/>
    </xf>
    <xf numFmtId="178" fontId="26" fillId="0" borderId="1"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center" vertical="center" textRotation="0" wrapText="false" indent="0" shrinkToFit="false"/>
      <protection locked="true" hidden="false"/>
    </xf>
    <xf numFmtId="164" fontId="27" fillId="0" borderId="1" xfId="0" applyFont="true" applyBorder="true" applyAlignment="true" applyProtection="false">
      <alignment horizontal="center" vertical="center" textRotation="0" wrapText="false" indent="0" shrinkToFit="false"/>
      <protection locked="true" hidden="false"/>
    </xf>
    <xf numFmtId="164" fontId="20" fillId="0" borderId="1" xfId="0" applyFont="true" applyBorder="true" applyAlignment="true" applyProtection="false">
      <alignment horizontal="center" vertical="center" textRotation="0" wrapText="false" indent="0" shrinkToFit="false"/>
      <protection locked="true" hidden="false"/>
    </xf>
    <xf numFmtId="164" fontId="20" fillId="0" borderId="1" xfId="0" applyFont="true" applyBorder="true" applyAlignment="true" applyProtection="false">
      <alignment horizontal="center" vertical="center" textRotation="0" wrapText="true" indent="0" shrinkToFit="false"/>
      <protection locked="true" hidden="false"/>
    </xf>
    <xf numFmtId="179" fontId="20" fillId="0" borderId="1" xfId="0" applyFont="true" applyBorder="true" applyAlignment="true" applyProtection="false">
      <alignment horizontal="center" vertical="center" textRotation="0" wrapText="false" indent="0" shrinkToFit="false"/>
      <protection locked="true" hidden="false"/>
    </xf>
    <xf numFmtId="178" fontId="20" fillId="0" borderId="1" xfId="0" applyFont="true" applyBorder="true" applyAlignment="true" applyProtection="false">
      <alignment horizontal="center" vertical="center" textRotation="0" wrapText="false" indent="0" shrinkToFit="false"/>
      <protection locked="true" hidden="false"/>
    </xf>
    <xf numFmtId="164" fontId="21" fillId="0" borderId="0" xfId="0" applyFont="true" applyBorder="true" applyAlignment="true" applyProtection="false">
      <alignment horizontal="general" vertical="center" textRotation="0" wrapText="false" indent="0" shrinkToFit="false"/>
      <protection locked="true" hidden="false"/>
    </xf>
    <xf numFmtId="164" fontId="21" fillId="0" borderId="1" xfId="0" applyFont="true" applyBorder="true" applyAlignment="true" applyProtection="false">
      <alignment horizontal="general" vertical="center" textRotation="0" wrapText="false" indent="0" shrinkToFit="false"/>
      <protection locked="true" hidden="false"/>
    </xf>
    <xf numFmtId="164" fontId="20" fillId="0" borderId="1" xfId="0" applyFont="true" applyBorder="true" applyAlignment="true" applyProtection="false">
      <alignment horizontal="general" vertical="bottom" textRotation="0" wrapText="false" indent="0" shrinkToFit="false"/>
      <protection locked="true" hidden="false"/>
    </xf>
    <xf numFmtId="164" fontId="20" fillId="0" borderId="1" xfId="0" applyFont="true" applyBorder="true" applyAlignment="true" applyProtection="false">
      <alignment horizontal="center" vertical="bottom" textRotation="0" wrapText="false" indent="0" shrinkToFit="false"/>
      <protection locked="true" hidden="false"/>
    </xf>
    <xf numFmtId="179" fontId="20" fillId="0" borderId="1" xfId="0" applyFont="true" applyBorder="true" applyAlignment="true" applyProtection="false">
      <alignment horizontal="center" vertical="bottom" textRotation="0" wrapText="false" indent="0" shrinkToFit="false"/>
      <protection locked="true" hidden="false"/>
    </xf>
    <xf numFmtId="178" fontId="20" fillId="0" borderId="1" xfId="0" applyFont="true" applyBorder="true" applyAlignment="true" applyProtection="false">
      <alignment horizontal="center" vertical="bottom" textRotation="0" wrapText="false" indent="0" shrinkToFit="false"/>
      <protection locked="true" hidden="false"/>
    </xf>
    <xf numFmtId="180" fontId="20" fillId="0" borderId="0" xfId="19" applyFont="true" applyBorder="true" applyAlignment="true" applyProtection="true">
      <alignment horizontal="center" vertical="bottom" textRotation="0" wrapText="false" indent="0" shrinkToFit="false"/>
      <protection locked="true" hidden="false"/>
    </xf>
    <xf numFmtId="164" fontId="21"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20" fillId="0" borderId="1" xfId="0" applyFont="true" applyBorder="true" applyAlignment="true" applyProtection="false">
      <alignment horizontal="general" vertical="bottom" textRotation="0" wrapText="true" indent="0" shrinkToFit="false"/>
      <protection locked="true" hidden="false"/>
    </xf>
    <xf numFmtId="164" fontId="21" fillId="0" borderId="0" xfId="0" applyFont="true" applyBorder="true" applyAlignment="true" applyProtection="false">
      <alignment horizontal="general" vertical="bottom" textRotation="0" wrapText="false" indent="0" shrinkToFit="false"/>
      <protection locked="true" hidden="false"/>
    </xf>
    <xf numFmtId="178" fontId="21" fillId="0" borderId="0" xfId="0" applyFont="true" applyBorder="false" applyAlignment="true" applyProtection="false">
      <alignment horizontal="general" vertical="bottom" textRotation="0" wrapText="false" indent="0" shrinkToFit="false"/>
      <protection locked="true" hidden="false"/>
    </xf>
    <xf numFmtId="167" fontId="21" fillId="0" borderId="0" xfId="17" applyFont="true" applyBorder="true" applyAlignment="true" applyProtection="true">
      <alignment horizontal="general" vertical="bottom" textRotation="0" wrapText="false" indent="0" shrinkToFit="false"/>
      <protection locked="true" hidden="false"/>
    </xf>
    <xf numFmtId="164" fontId="21" fillId="0" borderId="0" xfId="0" applyFont="true" applyBorder="true" applyAlignment="true" applyProtection="false">
      <alignment horizontal="general" vertical="bottom" textRotation="0" wrapText="false" indent="0" shrinkToFit="false"/>
      <protection locked="true" hidden="false"/>
    </xf>
    <xf numFmtId="164" fontId="21"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20" fillId="0" borderId="14" xfId="0" applyFont="true" applyBorder="true" applyAlignment="true" applyProtection="false">
      <alignment horizontal="general" vertical="bottom" textRotation="0" wrapText="false" indent="0" shrinkToFit="false"/>
      <protection locked="true" hidden="false"/>
    </xf>
    <xf numFmtId="164" fontId="20" fillId="0" borderId="15" xfId="0" applyFont="true" applyBorder="true" applyAlignment="true" applyProtection="false">
      <alignment horizontal="general" vertical="bottom" textRotation="0" wrapText="false" indent="0" shrinkToFit="false"/>
      <protection locked="true" hidden="false"/>
    </xf>
    <xf numFmtId="164" fontId="20" fillId="0" borderId="15" xfId="0" applyFont="true" applyBorder="true" applyAlignment="true" applyProtection="false">
      <alignment horizontal="center" vertical="bottom" textRotation="0" wrapText="false" indent="0" shrinkToFit="false"/>
      <protection locked="true" hidden="false"/>
    </xf>
    <xf numFmtId="179" fontId="20" fillId="0" borderId="15" xfId="0" applyFont="true" applyBorder="true" applyAlignment="true" applyProtection="false">
      <alignment horizontal="center" vertical="bottom" textRotation="0" wrapText="false" indent="0" shrinkToFit="false"/>
      <protection locked="true" hidden="false"/>
    </xf>
    <xf numFmtId="178" fontId="20" fillId="0" borderId="15" xfId="0" applyFont="true" applyBorder="true" applyAlignment="true" applyProtection="false">
      <alignment horizontal="center" vertical="bottom" textRotation="0" wrapText="false" indent="0" shrinkToFit="false"/>
      <protection locked="true" hidden="false"/>
    </xf>
    <xf numFmtId="178" fontId="20" fillId="0" borderId="16" xfId="0" applyFont="true" applyBorder="true" applyAlignment="true" applyProtection="false">
      <alignment horizontal="center" vertical="bottom" textRotation="0" wrapText="false" indent="0" shrinkToFit="false"/>
      <protection locked="true" hidden="false"/>
    </xf>
    <xf numFmtId="178" fontId="26" fillId="0" borderId="1" xfId="0" applyFont="true" applyBorder="true" applyAlignment="true" applyProtection="false">
      <alignment horizontal="right" vertical="center" textRotation="0" wrapText="false" indent="0" shrinkToFit="false"/>
      <protection locked="true" hidden="false"/>
    </xf>
    <xf numFmtId="164" fontId="27" fillId="0" borderId="0" xfId="0" applyFont="true" applyBorder="true" applyAlignment="true" applyProtection="false">
      <alignment horizontal="general" vertical="center"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78" fontId="27" fillId="0" borderId="0" xfId="0" applyFont="true" applyBorder="false" applyAlignment="true" applyProtection="false">
      <alignment horizontal="general" vertical="center" textRotation="0" wrapText="false" indent="0" shrinkToFit="false"/>
      <protection locked="true" hidden="false"/>
    </xf>
    <xf numFmtId="180" fontId="26" fillId="0" borderId="1" xfId="0" applyFont="true" applyBorder="true" applyAlignment="true" applyProtection="false">
      <alignment horizontal="center" vertical="center" textRotation="0" wrapText="false" indent="0" shrinkToFit="false"/>
      <protection locked="true" hidden="false"/>
    </xf>
    <xf numFmtId="180" fontId="27" fillId="0" borderId="0" xfId="19" applyFont="true" applyBorder="true" applyAlignment="true" applyProtection="true">
      <alignment horizontal="general" vertical="center" textRotation="0" wrapText="false" indent="0" shrinkToFit="false"/>
      <protection locked="true" hidden="false"/>
    </xf>
    <xf numFmtId="178" fontId="26" fillId="0" borderId="14" xfId="0" applyFont="true" applyBorder="true" applyAlignment="true" applyProtection="false">
      <alignment horizontal="center"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true" indent="0" shrinkToFit="false"/>
      <protection locked="true" hidden="false"/>
    </xf>
    <xf numFmtId="164" fontId="20" fillId="0" borderId="0" xfId="0" applyFont="true" applyBorder="false" applyAlignment="true" applyProtection="false">
      <alignment horizontal="left" vertical="center" textRotation="0" wrapText="true" indent="0" shrinkToFit="false"/>
      <protection locked="true" hidden="false"/>
    </xf>
    <xf numFmtId="164" fontId="20" fillId="0" borderId="0" xfId="0" applyFont="true" applyBorder="false" applyAlignment="true" applyProtection="false">
      <alignment horizontal="left" vertical="center" textRotation="0" wrapText="false" indent="0" shrinkToFit="false"/>
      <protection locked="true" hidden="false"/>
    </xf>
    <xf numFmtId="165" fontId="20" fillId="0" borderId="0" xfId="0" applyFont="true" applyBorder="false" applyAlignment="true" applyProtection="false">
      <alignment horizontal="left" vertical="center" textRotation="0" wrapText="false" indent="0" shrinkToFit="false"/>
      <protection locked="true" hidden="false"/>
    </xf>
    <xf numFmtId="178" fontId="21" fillId="0" borderId="0" xfId="0" applyFont="true" applyBorder="false" applyAlignment="true" applyProtection="false">
      <alignment horizontal="left" vertical="center" textRotation="0" wrapText="false" indent="0" shrinkToFit="false"/>
      <protection locked="true" hidden="false"/>
    </xf>
    <xf numFmtId="164" fontId="21" fillId="0" borderId="0" xfId="0" applyFont="true" applyBorder="true" applyAlignment="true" applyProtection="false">
      <alignment horizontal="left" vertical="center" textRotation="0" wrapText="false" indent="0" shrinkToFit="false"/>
      <protection locked="true" hidden="false"/>
    </xf>
    <xf numFmtId="164" fontId="21" fillId="0" borderId="0" xfId="0" applyFont="true" applyBorder="false" applyAlignment="true" applyProtection="false">
      <alignment horizontal="left" vertical="center" textRotation="0" wrapText="false" indent="0" shrinkToFit="false"/>
      <protection locked="true" hidden="false"/>
    </xf>
    <xf numFmtId="181" fontId="21" fillId="0" borderId="0" xfId="19" applyFont="true" applyBorder="true" applyAlignment="true" applyProtection="true">
      <alignment horizontal="left" vertical="center" textRotation="0" wrapText="false" indent="0" shrinkToFit="false"/>
      <protection locked="true" hidden="false"/>
    </xf>
    <xf numFmtId="178" fontId="27" fillId="0" borderId="0" xfId="0" applyFont="true" applyBorder="false" applyAlignment="true" applyProtection="false">
      <alignment horizontal="left" vertical="center" textRotation="0" wrapText="false" indent="0" shrinkToFit="false"/>
      <protection locked="true" hidden="false"/>
    </xf>
    <xf numFmtId="164" fontId="5" fillId="0" borderId="0" xfId="29" applyFont="true" applyBorder="false" applyAlignment="false" applyProtection="false">
      <alignment horizontal="general" vertical="bottom" textRotation="0" wrapText="false" indent="0" shrinkToFit="false"/>
      <protection locked="true" hidden="false"/>
    </xf>
    <xf numFmtId="164" fontId="30" fillId="0" borderId="0" xfId="29" applyFont="true" applyBorder="false" applyAlignment="false" applyProtection="false">
      <alignment horizontal="general" vertical="bottom" textRotation="0" wrapText="false" indent="0" shrinkToFit="false"/>
      <protection locked="true" hidden="false"/>
    </xf>
    <xf numFmtId="164" fontId="5" fillId="0" borderId="0" xfId="29" applyFont="true" applyBorder="true" applyAlignment="false" applyProtection="false">
      <alignment horizontal="general" vertical="bottom" textRotation="0" wrapText="false" indent="0" shrinkToFit="false"/>
      <protection locked="true" hidden="false"/>
    </xf>
    <xf numFmtId="164" fontId="22" fillId="0" borderId="1" xfId="51" applyFont="true" applyBorder="true" applyAlignment="true" applyProtection="false">
      <alignment horizontal="center" vertical="center" textRotation="0" wrapText="true" indent="0" shrinkToFit="false"/>
      <protection locked="true" hidden="false"/>
    </xf>
    <xf numFmtId="164" fontId="23" fillId="0" borderId="1" xfId="51" applyFont="true" applyBorder="true" applyAlignment="true" applyProtection="false">
      <alignment horizontal="center" vertical="center" textRotation="0" wrapText="false" indent="0" shrinkToFit="false"/>
      <protection locked="true" hidden="false"/>
    </xf>
    <xf numFmtId="164" fontId="25" fillId="0" borderId="1" xfId="51" applyFont="true" applyBorder="true" applyAlignment="true" applyProtection="false">
      <alignment horizontal="center" vertical="center" textRotation="0" wrapText="true" indent="0" shrinkToFit="false"/>
      <protection locked="true" hidden="false"/>
    </xf>
    <xf numFmtId="176" fontId="25" fillId="0" borderId="1" xfId="51" applyFont="true" applyBorder="true" applyAlignment="true" applyProtection="false">
      <alignment horizontal="center" vertical="center"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25" fillId="0" borderId="1" xfId="51" applyFont="true" applyBorder="true" applyAlignment="true" applyProtection="false">
      <alignment horizontal="center" vertical="center" textRotation="0" wrapText="false" indent="0" shrinkToFit="false"/>
      <protection locked="true" hidden="false"/>
    </xf>
    <xf numFmtId="164" fontId="21" fillId="0" borderId="0" xfId="29" applyFont="true" applyBorder="true" applyAlignment="false" applyProtection="false">
      <alignment horizontal="general" vertical="bottom" textRotation="0" wrapText="false" indent="0" shrinkToFit="false"/>
      <protection locked="true" hidden="false"/>
    </xf>
    <xf numFmtId="164" fontId="27" fillId="0" borderId="0" xfId="29" applyFont="true" applyBorder="true" applyAlignment="false" applyProtection="false">
      <alignment horizontal="general" vertical="bottom" textRotation="0" wrapText="false" indent="0" shrinkToFit="false"/>
      <protection locked="true" hidden="false"/>
    </xf>
    <xf numFmtId="166" fontId="21" fillId="0" borderId="0" xfId="29" applyFont="true" applyBorder="true" applyAlignment="true" applyProtection="false">
      <alignment horizontal="center" vertical="bottom" textRotation="0" wrapText="false" indent="0" shrinkToFit="false"/>
      <protection locked="true" hidden="false"/>
    </xf>
    <xf numFmtId="180" fontId="21" fillId="0" borderId="0" xfId="37" applyFont="true" applyBorder="true" applyAlignment="true" applyProtection="true">
      <alignment horizontal="center" vertical="bottom" textRotation="0" wrapText="false" indent="0" shrinkToFit="false"/>
      <protection locked="true" hidden="false"/>
    </xf>
    <xf numFmtId="166" fontId="21" fillId="0" borderId="0" xfId="29" applyFont="true" applyBorder="true" applyAlignment="true" applyProtection="false">
      <alignment horizontal="center" vertical="center" textRotation="0" wrapText="false" indent="0" shrinkToFit="false"/>
      <protection locked="true" hidden="false"/>
    </xf>
    <xf numFmtId="166" fontId="21" fillId="0" borderId="0" xfId="29" applyFont="true" applyBorder="true" applyAlignment="true" applyProtection="false">
      <alignment horizontal="center" vertical="bottom" textRotation="0" wrapText="false" indent="0" shrinkToFit="false"/>
      <protection locked="true" hidden="false"/>
    </xf>
    <xf numFmtId="166" fontId="21" fillId="0" borderId="0" xfId="29" applyFont="true" applyBorder="true" applyAlignment="false" applyProtection="false">
      <alignment horizontal="general" vertical="bottom" textRotation="0" wrapText="false" indent="0" shrinkToFit="false"/>
      <protection locked="true" hidden="false"/>
    </xf>
    <xf numFmtId="164" fontId="21" fillId="0" borderId="0" xfId="29" applyFont="true" applyBorder="false" applyAlignment="false" applyProtection="false">
      <alignment horizontal="general" vertical="bottom" textRotation="0" wrapText="false" indent="0" shrinkToFit="false"/>
      <protection locked="true" hidden="false"/>
    </xf>
    <xf numFmtId="164" fontId="27" fillId="0" borderId="17" xfId="29" applyFont="true" applyBorder="true" applyAlignment="true" applyProtection="false">
      <alignment horizontal="center" vertical="center" textRotation="0" wrapText="false" indent="0" shrinkToFit="false"/>
      <protection locked="true" hidden="false"/>
    </xf>
    <xf numFmtId="164" fontId="27" fillId="0" borderId="17" xfId="29" applyFont="true" applyBorder="true" applyAlignment="true" applyProtection="false">
      <alignment horizontal="center" vertical="center" textRotation="0" wrapText="true" indent="0" shrinkToFit="false"/>
      <protection locked="true" hidden="false"/>
    </xf>
    <xf numFmtId="164" fontId="27" fillId="0" borderId="1" xfId="29" applyFont="true" applyBorder="true" applyAlignment="true" applyProtection="false">
      <alignment horizontal="center" vertical="center" textRotation="0" wrapText="false" indent="0" shrinkToFit="false"/>
      <protection locked="true" hidden="false"/>
    </xf>
    <xf numFmtId="164" fontId="27" fillId="0" borderId="0" xfId="29" applyFont="true" applyBorder="true" applyAlignment="true" applyProtection="false">
      <alignment horizontal="center" vertical="center" textRotation="0" wrapText="false" indent="0" shrinkToFit="false"/>
      <protection locked="true" hidden="false"/>
    </xf>
    <xf numFmtId="164" fontId="21" fillId="0" borderId="0" xfId="29" applyFont="true" applyBorder="true" applyAlignment="true" applyProtection="false">
      <alignment horizontal="center" vertical="bottom" textRotation="0" wrapText="false" indent="0" shrinkToFit="false"/>
      <protection locked="true" hidden="false"/>
    </xf>
    <xf numFmtId="164" fontId="21" fillId="0" borderId="0" xfId="29" applyFont="true" applyBorder="true" applyAlignment="false" applyProtection="false">
      <alignment horizontal="general" vertical="bottom" textRotation="0" wrapText="false" indent="0" shrinkToFit="false"/>
      <protection locked="true" hidden="false"/>
    </xf>
    <xf numFmtId="164" fontId="21" fillId="0" borderId="0" xfId="29" applyFont="true" applyBorder="false" applyAlignment="true" applyProtection="false">
      <alignment horizontal="general" vertical="bottom" textRotation="0" wrapText="true" indent="0" shrinkToFit="false"/>
      <protection locked="true" hidden="false"/>
    </xf>
    <xf numFmtId="164" fontId="27" fillId="0" borderId="1" xfId="29" applyFont="true" applyBorder="true" applyAlignment="true" applyProtection="false">
      <alignment horizontal="center" vertical="center" textRotation="0" wrapText="true" indent="0" shrinkToFit="false"/>
      <protection locked="true" hidden="false"/>
    </xf>
    <xf numFmtId="164" fontId="21" fillId="0" borderId="0" xfId="29" applyFont="true" applyBorder="true" applyAlignment="true" applyProtection="false">
      <alignment horizontal="center" vertical="bottom" textRotation="0" wrapText="true" indent="0" shrinkToFit="false"/>
      <protection locked="true" hidden="false"/>
    </xf>
    <xf numFmtId="164" fontId="21" fillId="0" borderId="0" xfId="29" applyFont="true" applyBorder="true" applyAlignment="true" applyProtection="false">
      <alignment horizontal="general" vertical="bottom" textRotation="0" wrapText="true" indent="0" shrinkToFit="false"/>
      <protection locked="true" hidden="false"/>
    </xf>
    <xf numFmtId="182" fontId="27" fillId="0" borderId="17" xfId="29" applyFont="true" applyBorder="true" applyAlignment="true" applyProtection="false">
      <alignment horizontal="center" vertical="center" textRotation="0" wrapText="true" indent="0" shrinkToFit="false"/>
      <protection locked="true" hidden="false"/>
    </xf>
    <xf numFmtId="164" fontId="21" fillId="0" borderId="0" xfId="29" applyFont="true" applyBorder="true" applyAlignment="true" applyProtection="false">
      <alignment horizontal="general" vertical="bottom" textRotation="0" wrapText="true" indent="0" shrinkToFit="false"/>
      <protection locked="true" hidden="false"/>
    </xf>
    <xf numFmtId="164" fontId="27" fillId="0" borderId="18" xfId="29" applyFont="true" applyBorder="true" applyAlignment="true" applyProtection="false">
      <alignment horizontal="general" vertical="bottom" textRotation="0" wrapText="true" indent="0" shrinkToFit="false"/>
      <protection locked="true" hidden="false"/>
    </xf>
    <xf numFmtId="164" fontId="27" fillId="0" borderId="15" xfId="29" applyFont="true" applyBorder="true" applyAlignment="true" applyProtection="false">
      <alignment horizontal="general" vertical="bottom" textRotation="0" wrapText="true" indent="0" shrinkToFit="false"/>
      <protection locked="true" hidden="false"/>
    </xf>
    <xf numFmtId="166" fontId="21" fillId="0" borderId="15" xfId="29" applyFont="true" applyBorder="true" applyAlignment="true" applyProtection="false">
      <alignment horizontal="center" vertical="bottom" textRotation="0" wrapText="true" indent="0" shrinkToFit="false"/>
      <protection locked="true" hidden="false"/>
    </xf>
    <xf numFmtId="180" fontId="21" fillId="0" borderId="15" xfId="37" applyFont="true" applyBorder="true" applyAlignment="true" applyProtection="true">
      <alignment horizontal="center" vertical="bottom" textRotation="0" wrapText="true" indent="0" shrinkToFit="false"/>
      <protection locked="true" hidden="false"/>
    </xf>
    <xf numFmtId="166" fontId="21" fillId="0" borderId="19" xfId="29" applyFont="true" applyBorder="true" applyAlignment="true" applyProtection="false">
      <alignment horizontal="center" vertical="center" textRotation="0" wrapText="true" indent="0" shrinkToFit="false"/>
      <protection locked="true" hidden="false"/>
    </xf>
    <xf numFmtId="166" fontId="21" fillId="0" borderId="0" xfId="29" applyFont="true" applyBorder="true" applyAlignment="true" applyProtection="false">
      <alignment horizontal="center" vertical="bottom" textRotation="0" wrapText="true" indent="0" shrinkToFit="false"/>
      <protection locked="true" hidden="false"/>
    </xf>
    <xf numFmtId="166" fontId="21" fillId="0" borderId="0" xfId="29" applyFont="true" applyBorder="true" applyAlignment="true" applyProtection="false">
      <alignment horizontal="general" vertical="bottom" textRotation="0" wrapText="true" indent="0" shrinkToFit="false"/>
      <protection locked="true" hidden="false"/>
    </xf>
    <xf numFmtId="164" fontId="21" fillId="0" borderId="0" xfId="29" applyFont="true" applyBorder="false" applyAlignment="true" applyProtection="false">
      <alignment horizontal="general" vertical="bottom" textRotation="0" wrapText="false" indent="0" shrinkToFit="false"/>
      <protection locked="true" hidden="false"/>
    </xf>
    <xf numFmtId="164" fontId="21" fillId="0" borderId="18" xfId="0" applyFont="true" applyBorder="true" applyAlignment="true" applyProtection="false">
      <alignment horizontal="general" vertical="center" textRotation="0" wrapText="false" indent="0" shrinkToFit="false"/>
      <protection locked="true" hidden="false"/>
    </xf>
    <xf numFmtId="164" fontId="27" fillId="0" borderId="20" xfId="29" applyFont="true" applyBorder="true" applyAlignment="true" applyProtection="false">
      <alignment horizontal="general" vertical="bottom" textRotation="0" wrapText="false" indent="0" shrinkToFit="false"/>
      <protection locked="true" hidden="false"/>
    </xf>
    <xf numFmtId="166" fontId="21" fillId="0" borderId="20" xfId="29" applyFont="true" applyBorder="true" applyAlignment="true" applyProtection="false">
      <alignment horizontal="center" vertical="bottom" textRotation="0" wrapText="false" indent="0" shrinkToFit="false"/>
      <protection locked="true" hidden="false"/>
    </xf>
    <xf numFmtId="180" fontId="21" fillId="0" borderId="20" xfId="37" applyFont="true" applyBorder="true" applyAlignment="true" applyProtection="true">
      <alignment horizontal="center" vertical="bottom" textRotation="0" wrapText="false" indent="0" shrinkToFit="false"/>
      <protection locked="true" hidden="false"/>
    </xf>
    <xf numFmtId="180" fontId="27" fillId="0" borderId="21" xfId="37" applyFont="true" applyBorder="true" applyAlignment="true" applyProtection="true">
      <alignment horizontal="center" vertical="bottom" textRotation="0" wrapText="false" indent="0" shrinkToFit="false"/>
      <protection locked="true" hidden="false"/>
    </xf>
    <xf numFmtId="180" fontId="30" fillId="9" borderId="1" xfId="37" applyFont="true" applyBorder="true" applyAlignment="true" applyProtection="true">
      <alignment horizontal="center" vertical="center" textRotation="0" wrapText="false" indent="0" shrinkToFit="false"/>
      <protection locked="true" hidden="false"/>
    </xf>
    <xf numFmtId="180" fontId="21" fillId="0" borderId="0" xfId="37" applyFont="true" applyBorder="true" applyAlignment="true" applyProtection="true">
      <alignment horizontal="center" vertical="bottom" textRotation="0" wrapText="false" indent="0" shrinkToFit="false"/>
      <protection locked="true" hidden="false"/>
    </xf>
    <xf numFmtId="169" fontId="21" fillId="0" borderId="0" xfId="37" applyFont="true" applyBorder="true" applyAlignment="true" applyProtection="true">
      <alignment horizontal="general" vertical="bottom" textRotation="0" wrapText="false" indent="0" shrinkToFit="false"/>
      <protection locked="true" hidden="false"/>
    </xf>
    <xf numFmtId="164" fontId="21" fillId="0" borderId="22" xfId="0" applyFont="true" applyBorder="true" applyAlignment="true" applyProtection="false">
      <alignment horizontal="general" vertical="center" textRotation="0" wrapText="false" indent="0" shrinkToFit="false"/>
      <protection locked="true" hidden="false"/>
    </xf>
    <xf numFmtId="164" fontId="21" fillId="0" borderId="23" xfId="29" applyFont="true" applyBorder="true" applyAlignment="true" applyProtection="false">
      <alignment horizontal="general" vertical="bottom" textRotation="0" wrapText="false" indent="0" shrinkToFit="false"/>
      <protection locked="true" hidden="false"/>
    </xf>
    <xf numFmtId="166" fontId="21" fillId="0" borderId="23" xfId="29" applyFont="true" applyBorder="true" applyAlignment="true" applyProtection="false">
      <alignment horizontal="center" vertical="bottom" textRotation="0" wrapText="false" indent="0" shrinkToFit="false"/>
      <protection locked="true" hidden="false"/>
    </xf>
    <xf numFmtId="166" fontId="27" fillId="0" borderId="24" xfId="29" applyFont="true" applyBorder="true" applyAlignment="true" applyProtection="false">
      <alignment horizontal="center" vertical="bottom" textRotation="0" wrapText="false" indent="0" shrinkToFit="false"/>
      <protection locked="true" hidden="false"/>
    </xf>
    <xf numFmtId="183" fontId="30" fillId="0" borderId="1" xfId="29" applyFont="true" applyBorder="true" applyAlignment="true" applyProtection="false">
      <alignment horizontal="center" vertical="center" textRotation="0" wrapText="false" indent="0" shrinkToFit="false"/>
      <protection locked="true" hidden="false"/>
    </xf>
    <xf numFmtId="166" fontId="21" fillId="0" borderId="0" xfId="29" applyFont="true" applyBorder="true" applyAlignment="true" applyProtection="false">
      <alignment horizontal="general" vertical="bottom" textRotation="0" wrapText="false" indent="0" shrinkToFit="false"/>
      <protection locked="true" hidden="false"/>
    </xf>
    <xf numFmtId="164" fontId="21" fillId="0" borderId="20" xfId="29" applyFont="true" applyBorder="true" applyAlignment="true" applyProtection="false">
      <alignment horizontal="general" vertical="bottom" textRotation="0" wrapText="false" indent="0" shrinkToFit="false"/>
      <protection locked="true" hidden="false"/>
    </xf>
    <xf numFmtId="180" fontId="30" fillId="10" borderId="1" xfId="37" applyFont="true" applyBorder="true" applyAlignment="true" applyProtection="true">
      <alignment horizontal="center" vertical="center" textRotation="0" wrapText="false" indent="0" shrinkToFit="false"/>
      <protection locked="true" hidden="false"/>
    </xf>
    <xf numFmtId="180" fontId="30" fillId="0" borderId="1" xfId="37" applyFont="true" applyBorder="true" applyAlignment="true" applyProtection="true">
      <alignment horizontal="center" vertical="center" textRotation="0" wrapText="false" indent="0" shrinkToFit="false"/>
      <protection locked="true" hidden="false"/>
    </xf>
    <xf numFmtId="164" fontId="31" fillId="11" borderId="18" xfId="29" applyFont="true" applyBorder="true" applyAlignment="true" applyProtection="false">
      <alignment horizontal="left" vertical="bottom" textRotation="0" wrapText="false" indent="0" shrinkToFit="false"/>
      <protection locked="true" hidden="false"/>
    </xf>
    <xf numFmtId="166" fontId="21" fillId="11" borderId="19" xfId="29" applyFont="true" applyBorder="true" applyAlignment="true" applyProtection="false">
      <alignment horizontal="center" vertical="bottom" textRotation="0" wrapText="false" indent="0" shrinkToFit="false"/>
      <protection locked="true" hidden="false"/>
    </xf>
    <xf numFmtId="180" fontId="21" fillId="11" borderId="25" xfId="37" applyFont="true" applyBorder="true" applyAlignment="true" applyProtection="true">
      <alignment horizontal="center" vertical="bottom" textRotation="0" wrapText="false" indent="0" shrinkToFit="false"/>
      <protection locked="true" hidden="false"/>
    </xf>
    <xf numFmtId="180" fontId="27" fillId="11" borderId="15" xfId="37" applyFont="true" applyBorder="true" applyAlignment="true" applyProtection="true">
      <alignment horizontal="center" vertical="bottom" textRotation="0" wrapText="false" indent="0" shrinkToFit="false"/>
      <protection locked="true" hidden="false"/>
    </xf>
    <xf numFmtId="180" fontId="21" fillId="11" borderId="1" xfId="37" applyFont="true" applyBorder="true" applyAlignment="true" applyProtection="true">
      <alignment horizontal="center" vertical="center" textRotation="0" wrapText="false" indent="0" shrinkToFit="false"/>
      <protection locked="true" hidden="false"/>
    </xf>
    <xf numFmtId="169" fontId="21" fillId="0" borderId="0" xfId="19" applyFont="true" applyBorder="true" applyAlignment="true" applyProtection="true">
      <alignment horizontal="center" vertical="bottom" textRotation="0" wrapText="false" indent="0" shrinkToFit="false"/>
      <protection locked="true" hidden="false"/>
    </xf>
    <xf numFmtId="164" fontId="21" fillId="11" borderId="22" xfId="29" applyFont="true" applyBorder="true" applyAlignment="true" applyProtection="false">
      <alignment horizontal="general" vertical="bottom" textRotation="0" wrapText="false" indent="0" shrinkToFit="false"/>
      <protection locked="true" hidden="false"/>
    </xf>
    <xf numFmtId="164" fontId="21" fillId="11" borderId="26" xfId="29" applyFont="true" applyBorder="true" applyAlignment="true" applyProtection="false">
      <alignment horizontal="general" vertical="bottom" textRotation="0" wrapText="false" indent="0" shrinkToFit="false"/>
      <protection locked="true" hidden="false"/>
    </xf>
    <xf numFmtId="166" fontId="21" fillId="11" borderId="26" xfId="29" applyFont="true" applyBorder="true" applyAlignment="true" applyProtection="false">
      <alignment horizontal="center" vertical="bottom" textRotation="0" wrapText="false" indent="0" shrinkToFit="false"/>
      <protection locked="true" hidden="false"/>
    </xf>
    <xf numFmtId="166" fontId="21" fillId="11" borderId="27" xfId="29" applyFont="true" applyBorder="true" applyAlignment="true" applyProtection="false">
      <alignment horizontal="center" vertical="bottom" textRotation="0" wrapText="false" indent="0" shrinkToFit="false"/>
      <protection locked="true" hidden="false"/>
    </xf>
    <xf numFmtId="166" fontId="27" fillId="11" borderId="15" xfId="29" applyFont="true" applyBorder="true" applyAlignment="true" applyProtection="false">
      <alignment horizontal="center" vertical="bottom" textRotation="0" wrapText="false" indent="0" shrinkToFit="false"/>
      <protection locked="true" hidden="false"/>
    </xf>
    <xf numFmtId="183" fontId="21" fillId="11" borderId="1" xfId="29" applyFont="true" applyBorder="true" applyAlignment="true" applyProtection="false">
      <alignment horizontal="center" vertical="center" textRotation="0" wrapText="false" indent="0" shrinkToFit="false"/>
      <protection locked="true" hidden="false"/>
    </xf>
    <xf numFmtId="167" fontId="21" fillId="0" borderId="0" xfId="17" applyFont="true" applyBorder="true" applyAlignment="true" applyProtection="true">
      <alignment horizontal="center" vertical="bottom" textRotation="0" wrapText="false" indent="0" shrinkToFit="false"/>
      <protection locked="true" hidden="false"/>
    </xf>
    <xf numFmtId="166" fontId="21" fillId="0" borderId="0" xfId="25" applyFont="true" applyBorder="true" applyAlignment="true" applyProtection="true">
      <alignment horizontal="center" vertical="center" textRotation="0" wrapText="false" indent="0" shrinkToFit="false"/>
      <protection locked="true" hidden="false"/>
    </xf>
    <xf numFmtId="164" fontId="5" fillId="0" borderId="0" xfId="29" applyFont="true" applyBorder="true" applyAlignment="true" applyProtection="false">
      <alignment horizontal="general" vertical="bottom" textRotation="0" wrapText="false" indent="0" shrinkToFit="false"/>
      <protection locked="true" hidden="false"/>
    </xf>
    <xf numFmtId="164" fontId="21" fillId="0" borderId="0" xfId="29" applyFont="true" applyBorder="true" applyAlignment="true" applyProtection="false">
      <alignment horizontal="general" vertical="bottom" textRotation="0" wrapText="false" indent="0" shrinkToFit="false"/>
      <protection locked="true" hidden="false"/>
    </xf>
    <xf numFmtId="166" fontId="27" fillId="0" borderId="0" xfId="29" applyFont="true" applyBorder="true" applyAlignment="true" applyProtection="false">
      <alignment horizontal="center" vertical="bottom" textRotation="0" wrapText="false" indent="0" shrinkToFit="false"/>
      <protection locked="true" hidden="false"/>
    </xf>
    <xf numFmtId="183" fontId="21" fillId="0" borderId="0" xfId="29" applyFont="true" applyBorder="true" applyAlignment="true" applyProtection="false">
      <alignment horizontal="center" vertical="center" textRotation="0" wrapText="false" indent="0" shrinkToFit="false"/>
      <protection locked="true" hidden="false"/>
    </xf>
    <xf numFmtId="164" fontId="5" fillId="0" borderId="0" xfId="29" applyFont="true" applyBorder="true" applyAlignment="true" applyProtection="false">
      <alignment horizontal="general" vertical="bottom" textRotation="0" wrapText="false" indent="0" shrinkToFit="false"/>
      <protection locked="true" hidden="false"/>
    </xf>
    <xf numFmtId="164" fontId="5" fillId="0" borderId="0" xfId="29" applyFont="true" applyBorder="false" applyAlignment="true" applyProtection="false">
      <alignment horizontal="general" vertical="bottom" textRotation="0" wrapText="false" indent="0" shrinkToFit="false"/>
      <protection locked="true" hidden="false"/>
    </xf>
    <xf numFmtId="164" fontId="5" fillId="0" borderId="0" xfId="29" applyFont="tru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5" fillId="0" borderId="0" xfId="29" applyFont="true" applyBorder="false" applyAlignment="true" applyProtection="false">
      <alignment horizontal="general" vertical="bottom" textRotation="0" wrapText="true" indent="0" shrinkToFit="false"/>
      <protection locked="true" hidden="false"/>
    </xf>
    <xf numFmtId="164" fontId="30" fillId="0" borderId="0" xfId="29" applyFont="true" applyBorder="false" applyAlignment="true" applyProtection="false">
      <alignment horizontal="general" vertical="bottom" textRotation="0" wrapText="true" indent="0" shrinkToFit="false"/>
      <protection locked="true" hidden="false"/>
    </xf>
    <xf numFmtId="164" fontId="5" fillId="0" borderId="0" xfId="29" applyFont="true" applyBorder="tru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34" fillId="0" borderId="1" xfId="29" applyFont="true" applyBorder="true" applyAlignment="true" applyProtection="false">
      <alignment horizontal="center" vertical="center" textRotation="0" wrapText="true" indent="0" shrinkToFit="false"/>
      <protection locked="true" hidden="false"/>
    </xf>
    <xf numFmtId="164" fontId="35" fillId="0" borderId="1" xfId="29" applyFont="true" applyBorder="true" applyAlignment="true" applyProtection="false">
      <alignment horizontal="center" vertical="center" textRotation="0" wrapText="true" indent="0" shrinkToFit="false"/>
      <protection locked="true" hidden="false"/>
    </xf>
    <xf numFmtId="164" fontId="5" fillId="0" borderId="1" xfId="29" applyFont="true" applyBorder="true" applyAlignment="true" applyProtection="false">
      <alignment horizontal="left" vertical="center" textRotation="0" wrapText="true" indent="0" shrinkToFit="false"/>
      <protection locked="true" hidden="false"/>
    </xf>
    <xf numFmtId="176" fontId="5" fillId="0" borderId="1" xfId="15" applyFont="true" applyBorder="true" applyAlignment="true" applyProtection="true">
      <alignment horizontal="center" vertical="center" textRotation="0" wrapText="true" indent="0" shrinkToFit="false"/>
      <protection locked="true" hidden="false"/>
    </xf>
    <xf numFmtId="164" fontId="34" fillId="0" borderId="0" xfId="29" applyFont="true" applyBorder="true" applyAlignment="true" applyProtection="false">
      <alignment horizontal="center" vertical="center" textRotation="0" wrapText="true" indent="0" shrinkToFit="false"/>
      <protection locked="true" hidden="false"/>
    </xf>
    <xf numFmtId="164" fontId="5" fillId="0" borderId="0" xfId="29" applyFont="true" applyBorder="true" applyAlignment="true" applyProtection="false">
      <alignment horizontal="left" vertical="center" textRotation="0" wrapText="true" indent="0" shrinkToFit="false"/>
      <protection locked="true" hidden="false"/>
    </xf>
    <xf numFmtId="176" fontId="5" fillId="0" borderId="0" xfId="15" applyFont="true" applyBorder="true" applyAlignment="true" applyProtection="true">
      <alignment horizontal="center" vertical="center" textRotation="0" wrapText="true" indent="0" shrinkToFit="false"/>
      <protection locked="true" hidden="false"/>
    </xf>
    <xf numFmtId="164" fontId="36" fillId="0" borderId="1" xfId="0" applyFont="true" applyBorder="true" applyAlignment="true" applyProtection="false">
      <alignment horizontal="left" vertical="center" textRotation="0" wrapText="false" indent="0" shrinkToFit="false"/>
      <protection locked="true" hidden="false"/>
    </xf>
    <xf numFmtId="164" fontId="36" fillId="0" borderId="14" xfId="0" applyFont="true" applyBorder="true" applyAlignment="true" applyProtection="false">
      <alignment horizontal="general" vertical="center" textRotation="0" wrapText="false" indent="0" shrinkToFit="false"/>
      <protection locked="true" hidden="false"/>
    </xf>
    <xf numFmtId="164" fontId="36" fillId="0" borderId="15" xfId="0" applyFont="true" applyBorder="true" applyAlignment="true" applyProtection="false">
      <alignment horizontal="general" vertical="center" textRotation="0" wrapText="false" indent="0" shrinkToFit="false"/>
      <protection locked="true" hidden="false"/>
    </xf>
    <xf numFmtId="164" fontId="37" fillId="7" borderId="14" xfId="0" applyFont="true" applyBorder="true" applyAlignment="true" applyProtection="false">
      <alignment horizontal="general" vertical="center" textRotation="0" wrapText="false" indent="0" shrinkToFit="false"/>
      <protection locked="true" hidden="false"/>
    </xf>
    <xf numFmtId="164" fontId="37" fillId="7" borderId="15" xfId="0" applyFont="true" applyBorder="true" applyAlignment="true" applyProtection="false">
      <alignment horizontal="general" vertical="center" textRotation="0" wrapText="false" indent="0" shrinkToFit="false"/>
      <protection locked="true" hidden="false"/>
    </xf>
    <xf numFmtId="164" fontId="37" fillId="6" borderId="1" xfId="0" applyFont="true" applyBorder="true" applyAlignment="true" applyProtection="false">
      <alignment horizontal="left" vertical="center" textRotation="0" wrapText="false" indent="0" shrinkToFit="false"/>
      <protection locked="true" hidden="false"/>
    </xf>
    <xf numFmtId="164" fontId="37" fillId="6" borderId="1" xfId="0" applyFont="true" applyBorder="true" applyAlignment="true" applyProtection="false">
      <alignment horizontal="center" vertical="center" textRotation="0" wrapText="false" indent="0" shrinkToFit="false"/>
      <protection locked="true" hidden="false"/>
    </xf>
    <xf numFmtId="164" fontId="37" fillId="6" borderId="1" xfId="0" applyFont="true" applyBorder="true" applyAlignment="true" applyProtection="false">
      <alignment horizontal="right" vertical="center" textRotation="0" wrapText="false" indent="0" shrinkToFit="false"/>
      <protection locked="true" hidden="false"/>
    </xf>
    <xf numFmtId="165" fontId="37" fillId="6" borderId="1" xfId="0" applyFont="true" applyBorder="true" applyAlignment="true" applyProtection="false">
      <alignment horizontal="right" vertical="center" textRotation="0" wrapText="false" indent="0" shrinkToFit="false"/>
      <protection locked="true" hidden="false"/>
    </xf>
    <xf numFmtId="164" fontId="37" fillId="0" borderId="1" xfId="0" applyFont="true" applyBorder="true" applyAlignment="true" applyProtection="false">
      <alignment horizontal="right" vertical="center" textRotation="0" wrapText="false" indent="0" shrinkToFit="false"/>
      <protection locked="true" hidden="false"/>
    </xf>
    <xf numFmtId="164" fontId="37" fillId="0" borderId="1" xfId="0" applyFont="true" applyBorder="true" applyAlignment="true" applyProtection="false">
      <alignment horizontal="left" vertical="center" textRotation="0" wrapText="false" indent="0" shrinkToFit="false"/>
      <protection locked="true" hidden="false"/>
    </xf>
    <xf numFmtId="164" fontId="37" fillId="0" borderId="1" xfId="0" applyFont="true" applyBorder="true" applyAlignment="true" applyProtection="false">
      <alignment horizontal="center" vertical="center" textRotation="0" wrapText="false" indent="0" shrinkToFit="false"/>
      <protection locked="true" hidden="false"/>
    </xf>
    <xf numFmtId="179" fontId="37" fillId="0" borderId="1" xfId="0" applyFont="true" applyBorder="true" applyAlignment="true" applyProtection="false">
      <alignment horizontal="right" vertical="center" textRotation="0" wrapText="false" indent="0" shrinkToFit="false"/>
      <protection locked="true" hidden="false"/>
    </xf>
    <xf numFmtId="164" fontId="37" fillId="6" borderId="1" xfId="0" applyFont="true" applyBorder="true" applyAlignment="true" applyProtection="false">
      <alignment horizontal="left" vertical="center" textRotation="0" wrapText="true" indent="0" shrinkToFit="false"/>
      <protection locked="true" hidden="false"/>
    </xf>
    <xf numFmtId="164" fontId="5" fillId="0" borderId="0" xfId="32" applyFont="true" applyBorder="false" applyAlignment="false" applyProtection="false">
      <alignment horizontal="general" vertical="bottom" textRotation="0" wrapText="false" indent="0" shrinkToFit="false"/>
      <protection locked="true" hidden="false"/>
    </xf>
    <xf numFmtId="164" fontId="20" fillId="0" borderId="0" xfId="32" applyFont="true" applyBorder="false" applyAlignment="false" applyProtection="false">
      <alignment horizontal="general" vertical="bottom" textRotation="0" wrapText="false" indent="0" shrinkToFit="false"/>
      <protection locked="true" hidden="false"/>
    </xf>
    <xf numFmtId="164" fontId="35" fillId="0" borderId="1" xfId="51" applyFont="true" applyBorder="true" applyAlignment="true" applyProtection="false">
      <alignment horizontal="center" vertical="center" textRotation="0" wrapText="true" indent="0" shrinkToFit="false"/>
      <protection locked="true" hidden="false"/>
    </xf>
    <xf numFmtId="164" fontId="35" fillId="0" borderId="1" xfId="51" applyFont="true" applyBorder="true" applyAlignment="true" applyProtection="false">
      <alignment horizontal="center" vertical="center" textRotation="0" wrapText="true" indent="0" shrinkToFit="false"/>
      <protection locked="true" hidden="false"/>
    </xf>
    <xf numFmtId="176" fontId="5" fillId="0" borderId="1" xfId="63" applyFont="true" applyBorder="true" applyAlignment="true" applyProtection="true">
      <alignment horizontal="left" vertical="top" textRotation="0" wrapText="true" indent="0" shrinkToFit="false"/>
      <protection locked="true" hidden="false"/>
    </xf>
    <xf numFmtId="176" fontId="5" fillId="0" borderId="17" xfId="63" applyFont="true" applyBorder="true" applyAlignment="true" applyProtection="true">
      <alignment horizontal="center" vertical="top" textRotation="0" wrapText="true" indent="0" shrinkToFit="false"/>
      <protection locked="true" hidden="false"/>
    </xf>
    <xf numFmtId="176" fontId="20" fillId="0" borderId="0" xfId="32" applyFont="true" applyBorder="false" applyAlignment="false" applyProtection="false">
      <alignment horizontal="general" vertical="bottom" textRotation="0" wrapText="false" indent="0" shrinkToFit="false"/>
      <protection locked="true" hidden="false"/>
    </xf>
    <xf numFmtId="176" fontId="5" fillId="0" borderId="1" xfId="63" applyFont="true" applyBorder="true" applyAlignment="true" applyProtection="true">
      <alignment horizontal="center" vertical="center" textRotation="0" wrapText="true" indent="0" shrinkToFit="false"/>
      <protection locked="true" hidden="false"/>
    </xf>
    <xf numFmtId="164" fontId="5" fillId="0" borderId="0" xfId="32" applyFont="true" applyBorder="true" applyAlignment="true" applyProtection="false">
      <alignment horizontal="left" vertical="top" textRotation="0" wrapText="true" indent="0" shrinkToFit="false"/>
      <protection locked="true" hidden="false"/>
    </xf>
    <xf numFmtId="164" fontId="5" fillId="0" borderId="0" xfId="51" applyFont="true" applyBorder="true" applyAlignment="true" applyProtection="false">
      <alignment horizontal="center" vertical="center" textRotation="0" wrapText="true" indent="0" shrinkToFit="false"/>
      <protection locked="true" hidden="false"/>
    </xf>
    <xf numFmtId="164" fontId="5" fillId="0" borderId="0" xfId="51" applyFont="true" applyBorder="true" applyAlignment="true" applyProtection="false">
      <alignment horizontal="center" vertical="top" textRotation="0" wrapText="true" indent="0" shrinkToFit="false"/>
      <protection locked="true" hidden="false"/>
    </xf>
    <xf numFmtId="164" fontId="35" fillId="12" borderId="1" xfId="30" applyFont="true" applyBorder="true" applyAlignment="true" applyProtection="false">
      <alignment horizontal="center" vertical="center" textRotation="0" wrapText="false" indent="0" shrinkToFit="false"/>
      <protection locked="true" hidden="false"/>
    </xf>
    <xf numFmtId="164" fontId="20" fillId="0" borderId="0" xfId="32" applyFont="true" applyBorder="false" applyAlignment="true" applyProtection="false">
      <alignment horizontal="general" vertical="bottom" textRotation="0" wrapText="true" indent="0" shrinkToFit="false"/>
      <protection locked="true" hidden="false"/>
    </xf>
    <xf numFmtId="164" fontId="30" fillId="0" borderId="1" xfId="0" applyFont="true" applyBorder="true" applyAlignment="true" applyProtection="false">
      <alignment horizontal="center" vertical="center" textRotation="0" wrapText="false" indent="0" shrinkToFit="false"/>
      <protection locked="true" hidden="false"/>
    </xf>
    <xf numFmtId="164" fontId="5" fillId="0" borderId="1" xfId="33" applyFont="true" applyBorder="true" applyAlignment="true" applyProtection="false">
      <alignment horizontal="center" vertical="center" textRotation="0" wrapText="false" indent="0" shrinkToFit="false"/>
      <protection locked="true" hidden="false"/>
    </xf>
    <xf numFmtId="164" fontId="5" fillId="0" borderId="1" xfId="30" applyFont="true" applyBorder="true" applyAlignment="true" applyProtection="false">
      <alignment horizontal="left" vertical="center" textRotation="0" wrapText="false" indent="0" shrinkToFit="false"/>
      <protection locked="true" hidden="false"/>
    </xf>
    <xf numFmtId="164" fontId="5" fillId="0" borderId="1" xfId="30" applyFont="true" applyBorder="true" applyAlignment="true" applyProtection="false">
      <alignment horizontal="center" vertical="center" textRotation="0" wrapText="false" indent="0" shrinkToFit="false"/>
      <protection locked="true" hidden="false"/>
    </xf>
    <xf numFmtId="178" fontId="5" fillId="0" borderId="1" xfId="32" applyFont="true" applyBorder="true" applyAlignment="true" applyProtection="false">
      <alignment horizontal="center" vertical="center" textRotation="0" wrapText="false" indent="0" shrinkToFit="false"/>
      <protection locked="true" hidden="false"/>
    </xf>
    <xf numFmtId="164" fontId="35" fillId="11" borderId="1" xfId="30" applyFont="true" applyBorder="true" applyAlignment="true" applyProtection="false">
      <alignment horizontal="center" vertical="center" textRotation="0" wrapText="false" indent="0" shrinkToFit="false"/>
      <protection locked="true" hidden="false"/>
    </xf>
    <xf numFmtId="164" fontId="35" fillId="11" borderId="1" xfId="30" applyFont="true" applyBorder="true" applyAlignment="true" applyProtection="false">
      <alignment horizontal="center" vertical="center" textRotation="0" wrapText="true" indent="0" shrinkToFit="false"/>
      <protection locked="true" hidden="false"/>
    </xf>
    <xf numFmtId="184" fontId="35" fillId="11" borderId="1" xfId="32" applyFont="true" applyBorder="true" applyAlignment="true" applyProtection="false">
      <alignment horizontal="center" vertical="center" textRotation="0" wrapText="false" indent="0" shrinkToFit="false"/>
      <protection locked="true" hidden="false"/>
    </xf>
    <xf numFmtId="164" fontId="35" fillId="11" borderId="1" xfId="32" applyFont="true" applyBorder="true" applyAlignment="true" applyProtection="false">
      <alignment horizontal="center" vertical="center" textRotation="0" wrapText="false" indent="0" shrinkToFit="false"/>
      <protection locked="true" hidden="false"/>
    </xf>
    <xf numFmtId="164" fontId="5" fillId="0" borderId="1" xfId="30" applyFont="true" applyBorder="true" applyAlignment="true" applyProtection="false">
      <alignment horizontal="general" vertical="bottom" textRotation="0" wrapText="false" indent="0" shrinkToFit="false"/>
      <protection locked="true" hidden="false"/>
    </xf>
    <xf numFmtId="167" fontId="5" fillId="0" borderId="1" xfId="26" applyFont="true" applyBorder="true" applyAlignment="true" applyProtection="true">
      <alignment horizontal="center" vertical="center" textRotation="0" wrapText="false" indent="0" shrinkToFit="false"/>
      <protection locked="true" hidden="false"/>
    </xf>
    <xf numFmtId="178" fontId="5" fillId="0" borderId="1" xfId="27" applyFont="true" applyBorder="true" applyAlignment="true" applyProtection="false">
      <alignment horizontal="center" vertical="center" textRotation="0" wrapText="false" indent="0" shrinkToFit="false"/>
      <protection locked="true" hidden="false"/>
    </xf>
    <xf numFmtId="164" fontId="5" fillId="0" borderId="1" xfId="32" applyFont="true" applyBorder="true" applyAlignment="true" applyProtection="false">
      <alignment horizontal="center" vertical="center" textRotation="0" wrapText="false" indent="0" shrinkToFit="false"/>
      <protection locked="true" hidden="false"/>
    </xf>
    <xf numFmtId="164" fontId="5" fillId="0" borderId="0" xfId="32" applyFont="true" applyBorder="false" applyAlignment="true" applyProtection="false">
      <alignment horizontal="general" vertical="bottom" textRotation="0" wrapText="true" indent="0" shrinkToFit="false"/>
      <protection locked="true" hidden="false"/>
    </xf>
    <xf numFmtId="164" fontId="35" fillId="12" borderId="1" xfId="52" applyFont="true" applyBorder="true" applyAlignment="true" applyProtection="true">
      <alignment horizontal="center" vertical="center" textRotation="0" wrapText="false" indent="0" shrinkToFit="false"/>
      <protection locked="true" hidden="false"/>
    </xf>
    <xf numFmtId="164" fontId="21" fillId="0" borderId="1" xfId="0" applyFont="true" applyBorder="true" applyAlignment="true" applyProtection="false">
      <alignment horizontal="center" vertical="center" textRotation="0" wrapText="false" indent="0" shrinkToFit="false"/>
      <protection locked="true" hidden="false"/>
    </xf>
    <xf numFmtId="164" fontId="20" fillId="0" borderId="2" xfId="52" applyFont="true" applyBorder="true" applyAlignment="true" applyProtection="true">
      <alignment horizontal="center" vertical="center" textRotation="0" wrapText="true" indent="0" shrinkToFit="false"/>
      <protection locked="true" hidden="false"/>
    </xf>
    <xf numFmtId="164" fontId="20" fillId="0" borderId="1" xfId="52" applyFont="true" applyBorder="true" applyAlignment="true" applyProtection="true">
      <alignment horizontal="left" vertical="center" textRotation="0" wrapText="true" indent="0" shrinkToFit="false"/>
      <protection locked="true" hidden="false"/>
    </xf>
    <xf numFmtId="164" fontId="20" fillId="0" borderId="1" xfId="52" applyFont="true" applyBorder="true" applyAlignment="true" applyProtection="true">
      <alignment horizontal="center" vertical="center" textRotation="0" wrapText="true" indent="0" shrinkToFit="false"/>
      <protection locked="true" hidden="false"/>
    </xf>
    <xf numFmtId="183" fontId="20" fillId="0" borderId="1" xfId="52" applyFont="true" applyBorder="true" applyAlignment="true" applyProtection="true">
      <alignment horizontal="center" vertical="center" textRotation="0" wrapText="false" indent="0" shrinkToFit="false"/>
      <protection locked="true" hidden="false"/>
    </xf>
    <xf numFmtId="164" fontId="35" fillId="11" borderId="1" xfId="52" applyFont="true" applyBorder="true" applyAlignment="true" applyProtection="true">
      <alignment horizontal="center" vertical="center" textRotation="0" wrapText="true" indent="0" shrinkToFit="false"/>
      <protection locked="true" hidden="false"/>
    </xf>
    <xf numFmtId="184" fontId="26" fillId="11" borderId="1" xfId="52" applyFont="true" applyBorder="true" applyAlignment="true" applyProtection="true">
      <alignment horizontal="center" vertical="center" textRotation="0" wrapText="false" indent="0" shrinkToFit="false"/>
      <protection locked="true" hidden="false"/>
    </xf>
    <xf numFmtId="164" fontId="26" fillId="11" borderId="1" xfId="52" applyFont="true" applyBorder="true" applyAlignment="true" applyProtection="true">
      <alignment horizontal="center" vertical="center" textRotation="0" wrapText="false" indent="0" shrinkToFit="false"/>
      <protection locked="true" hidden="false"/>
    </xf>
    <xf numFmtId="164" fontId="20" fillId="0" borderId="1" xfId="52" applyFont="true" applyBorder="true" applyAlignment="true" applyProtection="true">
      <alignment horizontal="general" vertical="bottom" textRotation="0" wrapText="true" indent="0" shrinkToFit="false"/>
      <protection locked="true" hidden="false"/>
    </xf>
    <xf numFmtId="185" fontId="20" fillId="0" borderId="1" xfId="52" applyFont="true" applyBorder="true" applyAlignment="true" applyProtection="true">
      <alignment horizontal="center" vertical="center" textRotation="0" wrapText="true" indent="0" shrinkToFit="false"/>
      <protection locked="true" hidden="false"/>
    </xf>
    <xf numFmtId="164" fontId="20" fillId="0" borderId="1" xfId="52" applyFont="true" applyBorder="true" applyAlignment="true" applyProtection="true">
      <alignment horizontal="center" vertical="center" textRotation="0" wrapText="false" indent="0" shrinkToFit="false"/>
      <protection locked="true" hidden="false"/>
    </xf>
    <xf numFmtId="171" fontId="5" fillId="0" borderId="0" xfId="52" applyFont="false" applyBorder="true" applyAlignment="false" applyProtection="true">
      <alignment horizontal="general" vertical="bottom" textRotation="0" wrapText="false" indent="0" shrinkToFit="false"/>
      <protection locked="true" hidden="false"/>
    </xf>
    <xf numFmtId="164" fontId="20" fillId="0" borderId="1" xfId="52" applyFont="true" applyBorder="true" applyAlignment="true" applyProtection="true">
      <alignment horizontal="left" vertical="center" textRotation="0" wrapText="true" indent="0" shrinkToFit="false"/>
      <protection locked="true" hidden="false"/>
    </xf>
    <xf numFmtId="171" fontId="20" fillId="0" borderId="1" xfId="52" applyFont="true" applyBorder="true" applyAlignment="true" applyProtection="true">
      <alignment horizontal="left" vertical="center" textRotation="0" wrapText="true" indent="0" shrinkToFit="false"/>
      <protection locked="true" hidden="false"/>
    </xf>
    <xf numFmtId="167" fontId="0" fillId="0" borderId="1" xfId="17" applyFont="true" applyBorder="true" applyAlignment="true" applyProtection="true">
      <alignment horizontal="general" vertical="bottom" textRotation="0" wrapText="false" indent="0" shrinkToFit="false"/>
      <protection locked="true" hidden="false"/>
    </xf>
    <xf numFmtId="164" fontId="7" fillId="0" borderId="1" xfId="24" applyFont="false" applyBorder="true" applyAlignment="true" applyProtection="true">
      <alignment horizontal="general" vertical="bottom" textRotation="0" wrapText="false" indent="0" shrinkToFit="false"/>
      <protection locked="true" hidden="false"/>
    </xf>
    <xf numFmtId="164" fontId="7" fillId="0" borderId="1" xfId="24" applyFont="false" applyBorder="true" applyAlignment="true" applyProtection="true">
      <alignment horizontal="left" vertical="center" textRotation="0" wrapText="true" indent="0" shrinkToFit="false"/>
      <protection locked="true" hidden="false"/>
    </xf>
    <xf numFmtId="164" fontId="5" fillId="0" borderId="2" xfId="52" applyFont="true" applyBorder="true" applyAlignment="true" applyProtection="true">
      <alignment horizontal="center" vertical="center" textRotation="0" wrapText="true" indent="0" shrinkToFit="false"/>
      <protection locked="true" hidden="false"/>
    </xf>
    <xf numFmtId="164" fontId="5" fillId="0" borderId="1" xfId="52" applyFont="true" applyBorder="true" applyAlignment="true" applyProtection="true">
      <alignment horizontal="center" vertical="center" textRotation="0" wrapText="true" indent="0" shrinkToFit="false"/>
      <protection locked="true" hidden="false"/>
    </xf>
    <xf numFmtId="183" fontId="5" fillId="0" borderId="1" xfId="52" applyFont="true" applyBorder="true" applyAlignment="true" applyProtection="true">
      <alignment horizontal="center" vertical="center" textRotation="0" wrapText="false" indent="0" shrinkToFit="false"/>
      <protection locked="true" hidden="false"/>
    </xf>
    <xf numFmtId="184" fontId="35" fillId="11" borderId="1" xfId="52" applyFont="true" applyBorder="true" applyAlignment="true" applyProtection="true">
      <alignment horizontal="center" vertical="center" textRotation="0" wrapText="false" indent="0" shrinkToFit="false"/>
      <protection locked="true" hidden="false"/>
    </xf>
    <xf numFmtId="164" fontId="35" fillId="11" borderId="1" xfId="52" applyFont="true" applyBorder="true" applyAlignment="true" applyProtection="true">
      <alignment horizontal="center" vertical="center" textRotation="0" wrapText="false" indent="0" shrinkToFit="false"/>
      <protection locked="true" hidden="false"/>
    </xf>
    <xf numFmtId="164" fontId="5" fillId="0" borderId="1" xfId="52" applyFont="true" applyBorder="true" applyAlignment="true" applyProtection="true">
      <alignment horizontal="general" vertical="bottom" textRotation="0" wrapText="true" indent="0" shrinkToFit="false"/>
      <protection locked="true" hidden="false"/>
    </xf>
    <xf numFmtId="164" fontId="38" fillId="0" borderId="1" xfId="24" applyFont="true" applyBorder="true" applyAlignment="true" applyProtection="true">
      <alignment horizontal="general" vertical="bottom" textRotation="0" wrapText="true" indent="0" shrinkToFit="false"/>
      <protection locked="true" hidden="false"/>
    </xf>
    <xf numFmtId="185" fontId="5" fillId="0" borderId="1" xfId="52" applyFont="true" applyBorder="true" applyAlignment="true" applyProtection="true">
      <alignment horizontal="center" vertical="center" textRotation="0" wrapText="true" indent="0" shrinkToFit="false"/>
      <protection locked="true" hidden="false"/>
    </xf>
    <xf numFmtId="164" fontId="5" fillId="0" borderId="1" xfId="52" applyFont="true" applyBorder="true" applyAlignment="true" applyProtection="true">
      <alignment horizontal="center" vertical="center"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39" fillId="0" borderId="1" xfId="0" applyFont="true" applyBorder="true" applyAlignment="true" applyProtection="false">
      <alignment horizontal="general" vertical="bottom" textRotation="0" wrapText="true" indent="0" shrinkToFit="false"/>
      <protection locked="true" hidden="false"/>
    </xf>
    <xf numFmtId="164" fontId="21" fillId="0" borderId="1" xfId="0" applyFont="true" applyBorder="true" applyAlignment="true" applyProtection="false">
      <alignment horizontal="left" vertical="center" textRotation="0" wrapText="false" indent="0" shrinkToFit="false"/>
      <protection locked="true" hidden="false"/>
    </xf>
    <xf numFmtId="164" fontId="7" fillId="0" borderId="1" xfId="20" applyFont="true" applyBorder="true" applyAlignment="true" applyProtection="true">
      <alignment horizontal="center" vertical="center" textRotation="0" wrapText="false" indent="0" shrinkToFit="false"/>
      <protection locked="true" hidden="false"/>
    </xf>
    <xf numFmtId="167" fontId="21" fillId="0" borderId="1" xfId="17" applyFont="true" applyBorder="true" applyAlignment="true" applyProtection="true">
      <alignment horizontal="center" vertical="center" textRotation="0" wrapText="false" indent="0" shrinkToFit="false"/>
      <protection locked="true" hidden="false"/>
    </xf>
    <xf numFmtId="164" fontId="5" fillId="0" borderId="14" xfId="52" applyFont="true" applyBorder="true" applyAlignment="true" applyProtection="true">
      <alignment horizontal="center" vertical="center" textRotation="0" wrapText="true" indent="0" shrinkToFit="false"/>
      <protection locked="true" hidden="false"/>
    </xf>
    <xf numFmtId="164" fontId="5" fillId="0" borderId="15" xfId="52" applyFont="true" applyBorder="true" applyAlignment="true" applyProtection="true">
      <alignment horizontal="center" vertical="center" textRotation="0" wrapText="true" indent="0" shrinkToFit="false"/>
      <protection locked="true" hidden="false"/>
    </xf>
    <xf numFmtId="164" fontId="5" fillId="0" borderId="16" xfId="52" applyFont="true" applyBorder="true" applyAlignment="true" applyProtection="true">
      <alignment horizontal="center" vertical="center" textRotation="0" wrapText="tru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83" fontId="20" fillId="0" borderId="17" xfId="52" applyFont="true" applyBorder="true" applyAlignment="true" applyProtection="true">
      <alignment horizontal="center" vertical="center" textRotation="0" wrapText="false" indent="0" shrinkToFit="false"/>
      <protection locked="true" hidden="false"/>
    </xf>
    <xf numFmtId="164" fontId="20" fillId="0" borderId="17" xfId="52" applyFont="true" applyBorder="true" applyAlignment="true" applyProtection="true">
      <alignment horizontal="center" vertical="center" textRotation="0" wrapText="false" indent="0" shrinkToFit="false"/>
      <protection locked="true" hidden="false"/>
    </xf>
    <xf numFmtId="164" fontId="7" fillId="0" borderId="1" xfId="24" applyFont="false" applyBorder="true" applyAlignment="true" applyProtection="true">
      <alignment horizontal="general" vertical="bottom" textRotation="0" wrapText="true" indent="0" shrinkToFit="false"/>
      <protection locked="true" hidden="false"/>
    </xf>
    <xf numFmtId="164" fontId="7" fillId="0" borderId="1" xfId="20" applyFont="true" applyBorder="true" applyAlignment="true" applyProtection="true">
      <alignment horizontal="general" vertical="bottom" textRotation="0" wrapText="true" indent="0" shrinkToFit="false"/>
      <protection locked="true" hidden="false"/>
    </xf>
    <xf numFmtId="164" fontId="21" fillId="0" borderId="0" xfId="31" applyFont="true" applyBorder="false" applyAlignment="false" applyProtection="false">
      <alignment horizontal="general" vertical="bottom" textRotation="0" wrapText="false" indent="0" shrinkToFit="false"/>
      <protection locked="true" hidden="false"/>
    </xf>
    <xf numFmtId="164" fontId="0" fillId="0" borderId="0" xfId="31" applyFont="false" applyBorder="false" applyAlignment="false" applyProtection="false">
      <alignment horizontal="general" vertical="bottom" textRotation="0" wrapText="false" indent="0" shrinkToFit="false"/>
      <protection locked="true" hidden="false"/>
    </xf>
    <xf numFmtId="164" fontId="22" fillId="0" borderId="0" xfId="31" applyFont="true" applyBorder="true" applyAlignment="true" applyProtection="false">
      <alignment horizontal="center" vertical="bottom" textRotation="0" wrapText="false" indent="0" shrinkToFit="false"/>
      <protection locked="true" hidden="false"/>
    </xf>
    <xf numFmtId="164" fontId="22" fillId="0" borderId="0" xfId="31" applyFont="true" applyBorder="false" applyAlignment="true" applyProtection="false">
      <alignment horizontal="center" vertical="bottom" textRotation="0" wrapText="false" indent="0" shrinkToFit="false"/>
      <protection locked="true" hidden="false"/>
    </xf>
    <xf numFmtId="164" fontId="25" fillId="0" borderId="0" xfId="31" applyFont="true" applyBorder="true" applyAlignment="true" applyProtection="false">
      <alignment horizontal="left" vertical="bottom" textRotation="0" wrapText="true" indent="0" shrinkToFit="false"/>
      <protection locked="true" hidden="false"/>
    </xf>
    <xf numFmtId="164" fontId="21" fillId="0" borderId="0" xfId="31" applyFont="true" applyBorder="false" applyAlignment="true" applyProtection="false">
      <alignment horizontal="center" vertical="bottom" textRotation="0" wrapText="false" indent="0" shrinkToFit="false"/>
      <protection locked="true" hidden="false"/>
    </xf>
    <xf numFmtId="164" fontId="21" fillId="0" borderId="2" xfId="31" applyFont="true" applyBorder="true" applyAlignment="true" applyProtection="false">
      <alignment horizontal="center" vertical="bottom" textRotation="0" wrapText="false" indent="0" shrinkToFit="false"/>
      <protection locked="true" hidden="false"/>
    </xf>
    <xf numFmtId="164" fontId="21" fillId="0" borderId="2" xfId="31" applyFont="true" applyBorder="true" applyAlignment="false" applyProtection="false">
      <alignment horizontal="general" vertical="bottom" textRotation="0" wrapText="false" indent="0" shrinkToFit="false"/>
      <protection locked="true" hidden="false"/>
    </xf>
    <xf numFmtId="186" fontId="21" fillId="0" borderId="0" xfId="31" applyFont="true" applyBorder="false" applyAlignment="true" applyProtection="false">
      <alignment horizontal="left" vertical="bottom" textRotation="0" wrapText="false" indent="1" shrinkToFit="false"/>
      <protection locked="true" hidden="false"/>
    </xf>
    <xf numFmtId="169" fontId="21" fillId="0" borderId="0" xfId="31" applyFont="true" applyBorder="false" applyAlignment="false" applyProtection="false">
      <alignment horizontal="general" vertical="bottom" textRotation="0" wrapText="false" indent="0" shrinkToFit="false"/>
      <protection locked="true" hidden="false"/>
    </xf>
    <xf numFmtId="164" fontId="27" fillId="5" borderId="2" xfId="31" applyFont="true" applyBorder="true" applyAlignment="true" applyProtection="false">
      <alignment horizontal="center" vertical="center" textRotation="0" wrapText="false" indent="0" shrinkToFit="false"/>
      <protection locked="true" hidden="false"/>
    </xf>
    <xf numFmtId="164" fontId="27" fillId="5" borderId="2" xfId="31" applyFont="true" applyBorder="true" applyAlignment="true" applyProtection="false">
      <alignment horizontal="center" vertical="center" textRotation="0" wrapText="true" indent="0" shrinkToFit="false"/>
      <protection locked="true" hidden="false"/>
    </xf>
    <xf numFmtId="164" fontId="21" fillId="0" borderId="2" xfId="31" applyFont="true" applyBorder="true" applyAlignment="true" applyProtection="false">
      <alignment horizontal="right" vertical="bottom" textRotation="0" wrapText="false" indent="0" shrinkToFit="false"/>
      <protection locked="true" hidden="false"/>
    </xf>
    <xf numFmtId="180" fontId="21" fillId="0" borderId="2" xfId="31" applyFont="true" applyBorder="true" applyAlignment="true" applyProtection="false">
      <alignment horizontal="center" vertical="bottom" textRotation="0" wrapText="false" indent="0" shrinkToFit="false"/>
      <protection locked="true" hidden="false"/>
    </xf>
    <xf numFmtId="180" fontId="21" fillId="0" borderId="0" xfId="31" applyFont="true" applyBorder="false" applyAlignment="true" applyProtection="false">
      <alignment horizontal="left" vertical="bottom" textRotation="0" wrapText="false" indent="0" shrinkToFit="false"/>
      <protection locked="true" hidden="false"/>
    </xf>
    <xf numFmtId="164" fontId="40" fillId="13" borderId="2" xfId="31" applyFont="true" applyBorder="true" applyAlignment="true" applyProtection="false">
      <alignment horizontal="right" vertical="bottom" textRotation="0" wrapText="false" indent="0" shrinkToFit="false"/>
      <protection locked="true" hidden="false"/>
    </xf>
    <xf numFmtId="187" fontId="21" fillId="13" borderId="2" xfId="31" applyFont="true" applyBorder="true" applyAlignment="true" applyProtection="false">
      <alignment horizontal="center" vertical="bottom" textRotation="0" wrapText="false" indent="0" shrinkToFit="false"/>
      <protection locked="true" hidden="false"/>
    </xf>
    <xf numFmtId="188" fontId="21" fillId="13" borderId="2" xfId="31" applyFont="true" applyBorder="true" applyAlignment="true" applyProtection="false">
      <alignment horizontal="center" vertical="bottom" textRotation="0" wrapText="false" indent="0" shrinkToFit="false"/>
      <protection locked="true" hidden="false"/>
    </xf>
    <xf numFmtId="189" fontId="21" fillId="13" borderId="2" xfId="31" applyFont="true" applyBorder="true" applyAlignment="true" applyProtection="false">
      <alignment horizontal="center" vertical="bottom" textRotation="0" wrapText="false" indent="0" shrinkToFit="false"/>
      <protection locked="true" hidden="false"/>
    </xf>
    <xf numFmtId="180" fontId="21" fillId="0" borderId="0" xfId="31" applyFont="true" applyBorder="false" applyAlignment="false" applyProtection="false">
      <alignment horizontal="general" vertical="bottom" textRotation="0" wrapText="false" indent="0" shrinkToFit="false"/>
      <protection locked="true" hidden="false"/>
    </xf>
    <xf numFmtId="164" fontId="27" fillId="5" borderId="2" xfId="31" applyFont="true" applyBorder="true" applyAlignment="true" applyProtection="false">
      <alignment horizontal="right" vertical="bottom" textRotation="0" wrapText="false" indent="0" shrinkToFit="false"/>
      <protection locked="true" hidden="false"/>
    </xf>
    <xf numFmtId="190" fontId="21" fillId="5" borderId="2" xfId="31" applyFont="true" applyBorder="true" applyAlignment="true" applyProtection="false">
      <alignment horizontal="center" vertical="bottom" textRotation="0" wrapText="false" indent="0" shrinkToFit="false"/>
      <protection locked="true" hidden="false"/>
    </xf>
    <xf numFmtId="190" fontId="41" fillId="5" borderId="2" xfId="31" applyFont="true" applyBorder="true" applyAlignment="true" applyProtection="false">
      <alignment horizontal="center" vertical="bottom" textRotation="0" wrapText="false" indent="0" shrinkToFit="false"/>
      <protection locked="true" hidden="false"/>
    </xf>
    <xf numFmtId="191" fontId="22" fillId="0" borderId="0" xfId="31" applyFont="true" applyBorder="false" applyAlignment="true" applyProtection="false">
      <alignment horizontal="center" vertical="bottom" textRotation="0" wrapText="false" indent="0" shrinkToFit="false"/>
      <protection locked="true" hidden="false"/>
    </xf>
    <xf numFmtId="180" fontId="21" fillId="0" borderId="2" xfId="31" applyFont="true" applyBorder="true" applyAlignment="false" applyProtection="false">
      <alignment horizontal="general" vertical="bottom" textRotation="0" wrapText="false" indent="0" shrinkToFit="false"/>
      <protection locked="true" hidden="false"/>
    </xf>
    <xf numFmtId="164" fontId="21" fillId="0" borderId="0" xfId="31" applyFont="true" applyBorder="true" applyAlignment="true" applyProtection="false">
      <alignment horizontal="center" vertical="bottom" textRotation="0" wrapText="false" indent="0" shrinkToFit="false"/>
      <protection locked="true" hidden="false"/>
    </xf>
    <xf numFmtId="180" fontId="21" fillId="0" borderId="0" xfId="31" applyFont="true" applyBorder="true" applyAlignment="false" applyProtection="false">
      <alignment horizontal="general" vertical="bottom" textRotation="0" wrapText="false" indent="0" shrinkToFit="false"/>
      <protection locked="true" hidden="false"/>
    </xf>
    <xf numFmtId="164" fontId="42" fillId="0" borderId="0" xfId="31" applyFont="true" applyBorder="true" applyAlignment="true" applyProtection="false">
      <alignment horizontal="left" vertical="bottom" textRotation="0" wrapText="true" indent="1" shrinkToFit="false"/>
      <protection locked="true" hidden="false"/>
    </xf>
    <xf numFmtId="164" fontId="26" fillId="0" borderId="1" xfId="51" applyFont="true" applyBorder="true" applyAlignment="true" applyProtection="false">
      <alignment horizontal="center" vertical="center" textRotation="0" wrapText="true" indent="0" shrinkToFit="false"/>
      <protection locked="true" hidden="false"/>
    </xf>
    <xf numFmtId="164" fontId="26" fillId="0" borderId="1" xfId="51" applyFont="true" applyBorder="true" applyAlignment="true" applyProtection="false">
      <alignment horizontal="center" vertical="center" textRotation="0" wrapText="true" indent="0" shrinkToFit="false"/>
      <protection locked="true" hidden="false"/>
    </xf>
    <xf numFmtId="176" fontId="20" fillId="0" borderId="1" xfId="63" applyFont="true" applyBorder="true" applyAlignment="true" applyProtection="true">
      <alignment horizontal="left" vertical="top" textRotation="0" wrapText="true" indent="0" shrinkToFit="false"/>
      <protection locked="true" hidden="false"/>
    </xf>
    <xf numFmtId="176" fontId="20" fillId="0" borderId="17" xfId="63" applyFont="true" applyBorder="true" applyAlignment="true" applyProtection="true">
      <alignment horizontal="center" vertical="top" textRotation="0" wrapText="true" indent="0" shrinkToFit="false"/>
      <protection locked="true" hidden="false"/>
    </xf>
    <xf numFmtId="176" fontId="20" fillId="0" borderId="1" xfId="63" applyFont="true" applyBorder="true" applyAlignment="true" applyProtection="true">
      <alignment horizontal="center" vertical="center" textRotation="0" wrapText="tru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28" xfId="0" applyFont="false" applyBorder="true" applyAlignment="false" applyProtection="false">
      <alignment horizontal="general" vertical="bottom" textRotation="0" wrapText="false" indent="0" shrinkToFit="false"/>
      <protection locked="true" hidden="false"/>
    </xf>
    <xf numFmtId="164" fontId="0" fillId="0" borderId="29"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30" fillId="0" borderId="0" xfId="0" applyFont="true" applyBorder="false" applyAlignment="true" applyProtection="false">
      <alignment horizontal="left" vertical="center" textRotation="0" wrapText="true" indent="0" shrinkToFit="false"/>
      <protection locked="true" hidden="false"/>
    </xf>
    <xf numFmtId="164" fontId="30" fillId="0" borderId="0" xfId="0" applyFont="true" applyBorder="false" applyAlignment="true" applyProtection="false">
      <alignment horizontal="center" vertical="center" textRotation="0" wrapText="false" indent="0" shrinkToFit="false"/>
      <protection locked="true" hidden="false"/>
    </xf>
    <xf numFmtId="167" fontId="30" fillId="0" borderId="0" xfId="0" applyFont="true" applyBorder="false" applyAlignment="true" applyProtection="false">
      <alignment horizontal="center" vertical="center" textRotation="0" wrapText="false" indent="0" shrinkToFit="false"/>
      <protection locked="true" hidden="false"/>
    </xf>
    <xf numFmtId="164" fontId="45" fillId="0" borderId="0" xfId="0" applyFont="true" applyBorder="false" applyAlignment="true" applyProtection="false">
      <alignment horizontal="center" vertical="center"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46" fillId="0" borderId="0" xfId="0" applyFont="true" applyBorder="false" applyAlignment="true" applyProtection="false">
      <alignment horizontal="left" vertical="center" textRotation="0" wrapText="false" indent="0" shrinkToFit="false"/>
      <protection locked="true" hidden="false"/>
    </xf>
    <xf numFmtId="164" fontId="47" fillId="0" borderId="17" xfId="0" applyFont="true" applyBorder="true" applyAlignment="true" applyProtection="false">
      <alignment horizontal="left" vertical="center" textRotation="0" wrapText="false" indent="0" shrinkToFit="false"/>
      <protection locked="true" hidden="false"/>
    </xf>
    <xf numFmtId="164" fontId="47" fillId="0" borderId="17" xfId="0" applyFont="true" applyBorder="true" applyAlignment="true" applyProtection="false">
      <alignment horizontal="left" vertical="center" textRotation="0" wrapText="true" indent="0" shrinkToFit="false"/>
      <protection locked="true" hidden="false"/>
    </xf>
    <xf numFmtId="164" fontId="47" fillId="0" borderId="17" xfId="0" applyFont="true" applyBorder="true" applyAlignment="true" applyProtection="false">
      <alignment horizontal="center" vertical="center" textRotation="0" wrapText="false" indent="0" shrinkToFit="false"/>
      <protection locked="true" hidden="false"/>
    </xf>
    <xf numFmtId="167" fontId="47" fillId="0" borderId="17" xfId="0" applyFont="true" applyBorder="true" applyAlignment="true" applyProtection="false">
      <alignment horizontal="center" vertical="center" textRotation="0" wrapText="false" indent="0" shrinkToFit="false"/>
      <protection locked="true" hidden="false"/>
    </xf>
    <xf numFmtId="164" fontId="48" fillId="0" borderId="17" xfId="0" applyFont="true" applyBorder="true" applyAlignment="true" applyProtection="false">
      <alignment horizontal="center" vertical="center" textRotation="0" wrapText="false" indent="0" shrinkToFit="false"/>
      <protection locked="true" hidden="false"/>
    </xf>
    <xf numFmtId="165" fontId="37" fillId="0" borderId="1" xfId="0" applyFont="true" applyBorder="true" applyAlignment="true" applyProtection="false">
      <alignment horizontal="right" vertical="center" textRotation="0" wrapText="false" indent="0" shrinkToFit="false"/>
      <protection locked="true" hidden="false"/>
    </xf>
    <xf numFmtId="164" fontId="45" fillId="0" borderId="1" xfId="0" applyFont="true" applyBorder="true" applyAlignment="true" applyProtection="false">
      <alignment horizontal="center" vertical="center" textRotation="0" wrapText="false" indent="0" shrinkToFit="false"/>
      <protection locked="true" hidden="false"/>
    </xf>
    <xf numFmtId="179" fontId="45" fillId="0" borderId="1"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30" fillId="14" borderId="0" xfId="0" applyFont="true" applyBorder="false" applyAlignment="false" applyProtection="false">
      <alignment horizontal="general" vertical="bottom" textRotation="0" wrapText="false" indent="0" shrinkToFit="false"/>
      <protection locked="true" hidden="false"/>
    </xf>
    <xf numFmtId="165" fontId="30" fillId="14" borderId="0" xfId="0" applyFont="true" applyBorder="false" applyAlignment="false" applyProtection="false">
      <alignment horizontal="general" vertical="bottom" textRotation="0" wrapText="false" indent="0" shrinkToFit="false"/>
      <protection locked="true" hidden="false"/>
    </xf>
    <xf numFmtId="167" fontId="30" fillId="0" borderId="0" xfId="0" applyFont="true" applyBorder="false" applyAlignment="false" applyProtection="false">
      <alignment horizontal="general" vertical="bottom" textRotation="0" wrapText="false" indent="0" shrinkToFit="false"/>
      <protection locked="true" hidden="false"/>
    </xf>
    <xf numFmtId="164" fontId="37" fillId="0" borderId="1" xfId="0" applyFont="true" applyBorder="true" applyAlignment="true" applyProtection="false">
      <alignment horizontal="left" vertical="center" textRotation="0" wrapText="false" indent="0" shrinkToFit="false"/>
      <protection locked="true" hidden="false"/>
    </xf>
    <xf numFmtId="164" fontId="37" fillId="0" borderId="1" xfId="0" applyFont="true" applyBorder="true" applyAlignment="true" applyProtection="false">
      <alignment horizontal="center" vertical="center" textRotation="0" wrapText="false" indent="0" shrinkToFit="false"/>
      <protection locked="true" hidden="false"/>
    </xf>
    <xf numFmtId="164" fontId="37" fillId="0" borderId="1" xfId="0" applyFont="true" applyBorder="true" applyAlignment="true" applyProtection="false">
      <alignment horizontal="right" vertical="center" textRotation="0" wrapText="false" indent="0" shrinkToFit="false"/>
      <protection locked="true" hidden="false"/>
    </xf>
    <xf numFmtId="165" fontId="37" fillId="0" borderId="1" xfId="0" applyFont="true" applyBorder="true" applyAlignment="true" applyProtection="false">
      <alignment horizontal="right" vertical="center" textRotation="0" wrapText="false" indent="0" shrinkToFit="false"/>
      <protection locked="true" hidden="false"/>
    </xf>
    <xf numFmtId="164" fontId="45" fillId="0" borderId="1" xfId="0" applyFont="true" applyBorder="true" applyAlignment="true" applyProtection="false">
      <alignment horizontal="center" vertical="center" textRotation="0" wrapText="false" indent="0" shrinkToFit="false"/>
      <protection locked="true" hidden="false"/>
    </xf>
    <xf numFmtId="179" fontId="45" fillId="0" borderId="1" xfId="0" applyFont="true" applyBorder="true" applyAlignment="true" applyProtection="false">
      <alignment horizontal="center" vertical="center" textRotation="0" wrapText="false" indent="0" shrinkToFit="false"/>
      <protection locked="true" hidden="false"/>
    </xf>
    <xf numFmtId="165" fontId="0" fillId="0" borderId="0" xfId="0" applyFont="fals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49" fillId="0" borderId="0" xfId="0" applyFont="true" applyBorder="false" applyAlignment="true" applyProtection="false">
      <alignment horizontal="left" vertical="bottom" textRotation="0" wrapText="false" indent="0" shrinkToFit="false"/>
      <protection locked="true" hidden="false"/>
    </xf>
    <xf numFmtId="164" fontId="49" fillId="0" borderId="0" xfId="0" applyFont="true" applyBorder="false" applyAlignment="true" applyProtection="false">
      <alignment horizontal="right" vertical="bottom" textRotation="0" wrapText="false" indent="0" shrinkToFit="false"/>
      <protection locked="true" hidden="false"/>
    </xf>
    <xf numFmtId="165" fontId="49" fillId="0" borderId="0" xfId="0" applyFont="true" applyBorder="false" applyAlignment="true" applyProtection="false">
      <alignment horizontal="right" vertical="bottom" textRotation="0" wrapText="false" indent="0" shrinkToFit="false"/>
      <protection locked="true" hidden="false"/>
    </xf>
  </cellXfs>
  <cellStyles count="55">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OMUM" xfId="21" builtinId="53" customBuiltin="true"/>
    <cellStyle name="COMUM 2" xfId="22" builtinId="53" customBuiltin="true"/>
    <cellStyle name="Heading1" xfId="23" builtinId="53" customBuiltin="true"/>
    <cellStyle name="Hiperlink 2" xfId="24" builtinId="53" customBuiltin="true"/>
    <cellStyle name="Moeda 2" xfId="25" builtinId="53" customBuiltin="true"/>
    <cellStyle name="Moeda 2 2" xfId="26" builtinId="53" customBuiltin="true"/>
    <cellStyle name="Moeda 3" xfId="27" builtinId="53" customBuiltin="true"/>
    <cellStyle name="Moeda 4" xfId="28" builtinId="53" customBuiltin="true"/>
    <cellStyle name="Normal 2" xfId="29" builtinId="53" customBuiltin="true"/>
    <cellStyle name="Normal 2 2" xfId="30" builtinId="53" customBuiltin="true"/>
    <cellStyle name="Normal 2 3" xfId="31" builtinId="53" customBuiltin="true"/>
    <cellStyle name="Normal 3" xfId="32" builtinId="53" customBuiltin="true"/>
    <cellStyle name="Normal 4" xfId="33" builtinId="53" customBuiltin="true"/>
    <cellStyle name="Normal 5" xfId="34" builtinId="53" customBuiltin="true"/>
    <cellStyle name="Normal 6" xfId="35" builtinId="53" customBuiltin="true"/>
    <cellStyle name="Normal 6 2" xfId="36" builtinId="53" customBuiltin="true"/>
    <cellStyle name="Porcentagem 2" xfId="37" builtinId="53" customBuiltin="true"/>
    <cellStyle name="Porcentagem 3 2" xfId="38" builtinId="53" customBuiltin="true"/>
    <cellStyle name="Porcentagem 3 2 2" xfId="39" builtinId="53" customBuiltin="true"/>
    <cellStyle name="Result" xfId="40" builtinId="53" customBuiltin="true"/>
    <cellStyle name="Result2" xfId="41" builtinId="53" customBuiltin="true"/>
    <cellStyle name="Sem título1" xfId="42" builtinId="53" customBuiltin="true"/>
    <cellStyle name="Sem título1 2" xfId="43" builtinId="53" customBuiltin="true"/>
    <cellStyle name="Sem título2" xfId="44" builtinId="53" customBuiltin="true"/>
    <cellStyle name="Sem título2 2" xfId="45" builtinId="53" customBuiltin="true"/>
    <cellStyle name="Sem título3" xfId="46" builtinId="53" customBuiltin="true"/>
    <cellStyle name="Sem título4" xfId="47" builtinId="53" customBuiltin="true"/>
    <cellStyle name="Sem título5" xfId="48" builtinId="53" customBuiltin="true"/>
    <cellStyle name="Sem título6" xfId="49" builtinId="53" customBuiltin="true"/>
    <cellStyle name="Sem título7" xfId="50" builtinId="53" customBuiltin="true"/>
    <cellStyle name="Texto Explicativo 2" xfId="51" builtinId="53" customBuiltin="true"/>
    <cellStyle name="Texto Explicativo 3" xfId="52" builtinId="53" customBuiltin="true"/>
    <cellStyle name="Titulo" xfId="53" builtinId="53" customBuiltin="true"/>
    <cellStyle name="Titulo 2" xfId="54" builtinId="53" customBuiltin="true"/>
    <cellStyle name="Titulo-Volare" xfId="55" builtinId="53" customBuiltin="true"/>
    <cellStyle name="Titulo-Volare 2" xfId="56" builtinId="53" customBuiltin="true"/>
    <cellStyle name="Título 1 1" xfId="57" builtinId="53" customBuiltin="true"/>
    <cellStyle name="Título 1 1 1" xfId="58" builtinId="53" customBuiltin="true"/>
    <cellStyle name="Título 1 1 1 1" xfId="59" builtinId="53" customBuiltin="true"/>
    <cellStyle name="Título 1 1 1 1 2" xfId="60" builtinId="53" customBuiltin="true"/>
    <cellStyle name="Título 1 1 1 2" xfId="61" builtinId="53" customBuiltin="true"/>
    <cellStyle name="Título 1 1 2" xfId="62" builtinId="53" customBuiltin="true"/>
    <cellStyle name="Vírgula 2" xfId="63" builtinId="53" customBuiltin="true"/>
    <cellStyle name="Vírgula 2 2" xfId="64" builtinId="53" customBuiltin="true"/>
    <cellStyle name="Vírgula 3" xfId="65" builtinId="53" customBuiltin="true"/>
    <cellStyle name="Vírgula 3 2" xfId="66" builtinId="53" customBuiltin="true"/>
    <cellStyle name="Vírgula 5" xfId="67" builtinId="53" customBuiltin="true"/>
    <cellStyle name="Vírgula 5 2" xfId="68" builtinId="53" customBuiltin="true"/>
    <cellStyle name="*unknown*" xfId="20" builtinId="8" customBuiltin="false"/>
  </cellStyles>
  <dxfs count="79">
    <dxf>
      <font>
        <b val="1"/>
        <i val="0"/>
      </font>
      <fill>
        <patternFill>
          <bgColor rgb="FFD9D9D9"/>
        </patternFill>
      </fill>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E6E6"/>
      <rgbColor rgb="FFE6E6FF"/>
      <rgbColor rgb="FF660066"/>
      <rgbColor rgb="FFFF8080"/>
      <rgbColor rgb="FF0066CC"/>
      <rgbColor rgb="FFCCCCFF"/>
      <rgbColor rgb="FF000080"/>
      <rgbColor rgb="FFFF00FF"/>
      <rgbColor rgb="FFFFFF00"/>
      <rgbColor rgb="FF00FFFF"/>
      <rgbColor rgb="FF800080"/>
      <rgbColor rgb="FF800000"/>
      <rgbColor rgb="FF008080"/>
      <rgbColor rgb="FF0000FF"/>
      <rgbColor rgb="FF33CCFF"/>
      <rgbColor rgb="FFCCFFFF"/>
      <rgbColor rgb="FFD9D9D9"/>
      <rgbColor rgb="FFFFFF99"/>
      <rgbColor rgb="FFCCCCCC"/>
      <rgbColor rgb="FFFF99CC"/>
      <rgbColor rgb="FFCC99FF"/>
      <rgbColor rgb="FFFAC090"/>
      <rgbColor rgb="FF3366FF"/>
      <rgbColor rgb="FF33CCCC"/>
      <rgbColor rgb="FF99CC00"/>
      <rgbColor rgb="FFFFCC00"/>
      <rgbColor rgb="FFFF9900"/>
      <rgbColor rgb="FFE46C0A"/>
      <rgbColor rgb="FF558ED5"/>
      <rgbColor rgb="FFB3B3B3"/>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3.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
</Relationships>
</file>

<file path=xl/drawings/_rels/drawing6.xml.rels><?xml version="1.0" encoding="UTF-8"?>
<Relationships xmlns="http://schemas.openxmlformats.org/package/2006/relationships"><Relationship Id="rId1" Type="http://schemas.openxmlformats.org/officeDocument/2006/relationships/image" Target="../media/image1625.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542520</xdr:colOff>
      <xdr:row>1</xdr:row>
      <xdr:rowOff>630720</xdr:rowOff>
    </xdr:to>
    <xdr:pic>
      <xdr:nvPicPr>
        <xdr:cNvPr id="0" name="Imagem 1" descr=""/>
        <xdr:cNvPicPr/>
      </xdr:nvPicPr>
      <xdr:blipFill>
        <a:blip r:embed="rId1"/>
        <a:stretch/>
      </xdr:blipFill>
      <xdr:spPr>
        <a:xfrm>
          <a:off x="3950640" y="257040"/>
          <a:ext cx="612360" cy="573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243</xdr:row>
      <xdr:rowOff>27360</xdr:rowOff>
    </xdr:from>
    <xdr:to>
      <xdr:col>9</xdr:col>
      <xdr:colOff>920160</xdr:colOff>
      <xdr:row>255</xdr:row>
      <xdr:rowOff>176760</xdr:rowOff>
    </xdr:to>
    <xdr:sp>
      <xdr:nvSpPr>
        <xdr:cNvPr id="1" name="CustomShape 1"/>
        <xdr:cNvSpPr/>
      </xdr:nvSpPr>
      <xdr:spPr>
        <a:xfrm>
          <a:off x="81720" y="68769000"/>
          <a:ext cx="14053320" cy="2349720"/>
        </a:xfrm>
        <a:prstGeom prst="rect">
          <a:avLst/>
        </a:prstGeom>
        <a:noFill/>
        <a:ln w="9360">
          <a:noFill/>
        </a:ln>
      </xdr:spPr>
      <xdr:style>
        <a:lnRef idx="0"/>
        <a:fillRef idx="0"/>
        <a:effectRef idx="0"/>
        <a:fontRef idx="minor"/>
      </xdr:style>
      <xdr:txBody>
        <a:bodyPr lIns="90000" rIns="90000" tIns="45000" bIns="45000"/>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90 (noventa dias corridos)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DESONERAÇÃO</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87,60% (Horista - UTILIZADA PARA MÃO DE OBRA DIRETAMENTE LIGADA A EXECUÇÃO DE SERVIÇOS)</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50,47% (Mensalista - UTILIZADA PARA MÃO DE OBRA INDIRETA)</a:t>
          </a:r>
          <a:endParaRPr b="0" lang="pt-BR" sz="1000" spc="-1" strike="noStrike">
            <a:latin typeface="Times New Roman"/>
          </a:endParaRPr>
        </a:p>
        <a:p>
          <a:pPr algn="just">
            <a:lnSpc>
              <a:spcPct val="100000"/>
            </a:lnSpc>
          </a:pPr>
          <a:r>
            <a:rPr b="0" lang="pt-BR" sz="1000" spc="-1" strike="noStrike">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4</xdr:row>
      <xdr:rowOff>0</xdr:rowOff>
    </xdr:from>
    <xdr:to>
      <xdr:col>0</xdr:col>
      <xdr:colOff>9000</xdr:colOff>
      <xdr:row>4</xdr:row>
      <xdr:rowOff>-12567600</xdr:rowOff>
    </xdr:to>
    <xdr:pic>
      <xdr:nvPicPr>
        <xdr:cNvPr id="2" name="Imagem 1" descr=""/>
        <xdr:cNvPicPr/>
      </xdr:nvPicPr>
      <xdr:blipFill>
        <a:blip r:embed="rId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 name="Imagem 2" descr=""/>
        <xdr:cNvPicPr/>
      </xdr:nvPicPr>
      <xdr:blipFill>
        <a:blip r:embed="rId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 name="Imagem 3" descr=""/>
        <xdr:cNvPicPr/>
      </xdr:nvPicPr>
      <xdr:blipFill>
        <a:blip r:embed="rId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 name="Imagem 4" descr=""/>
        <xdr:cNvPicPr/>
      </xdr:nvPicPr>
      <xdr:blipFill>
        <a:blip r:embed="rId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 name="Imagem 5" descr=""/>
        <xdr:cNvPicPr/>
      </xdr:nvPicPr>
      <xdr:blipFill>
        <a:blip r:embed="rId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 name="Imagem 6" descr=""/>
        <xdr:cNvPicPr/>
      </xdr:nvPicPr>
      <xdr:blipFill>
        <a:blip r:embed="rId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 name="Imagem 7" descr=""/>
        <xdr:cNvPicPr/>
      </xdr:nvPicPr>
      <xdr:blipFill>
        <a:blip r:embed="rId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 name="Imagem 8" descr=""/>
        <xdr:cNvPicPr/>
      </xdr:nvPicPr>
      <xdr:blipFill>
        <a:blip r:embed="rId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 name="Imagem 9" descr=""/>
        <xdr:cNvPicPr/>
      </xdr:nvPicPr>
      <xdr:blipFill>
        <a:blip r:embed="rId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 name="Imagem 10" descr=""/>
        <xdr:cNvPicPr/>
      </xdr:nvPicPr>
      <xdr:blipFill>
        <a:blip r:embed="rId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 name="Imagem 11" descr=""/>
        <xdr:cNvPicPr/>
      </xdr:nvPicPr>
      <xdr:blipFill>
        <a:blip r:embed="rId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 name="Imagem 12" descr=""/>
        <xdr:cNvPicPr/>
      </xdr:nvPicPr>
      <xdr:blipFill>
        <a:blip r:embed="rId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 name="Imagem 13" descr=""/>
        <xdr:cNvPicPr/>
      </xdr:nvPicPr>
      <xdr:blipFill>
        <a:blip r:embed="rId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 name="Imagem 14" descr=""/>
        <xdr:cNvPicPr/>
      </xdr:nvPicPr>
      <xdr:blipFill>
        <a:blip r:embed="rId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 name="Imagem 15" descr=""/>
        <xdr:cNvPicPr/>
      </xdr:nvPicPr>
      <xdr:blipFill>
        <a:blip r:embed="rId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 name="Imagem 16" descr=""/>
        <xdr:cNvPicPr/>
      </xdr:nvPicPr>
      <xdr:blipFill>
        <a:blip r:embed="rId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 name="Imagem 17" descr=""/>
        <xdr:cNvPicPr/>
      </xdr:nvPicPr>
      <xdr:blipFill>
        <a:blip r:embed="rId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 name="Imagem 18" descr=""/>
        <xdr:cNvPicPr/>
      </xdr:nvPicPr>
      <xdr:blipFill>
        <a:blip r:embed="rId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 name="Imagem 19" descr=""/>
        <xdr:cNvPicPr/>
      </xdr:nvPicPr>
      <xdr:blipFill>
        <a:blip r:embed="rId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 name="Imagem 20" descr=""/>
        <xdr:cNvPicPr/>
      </xdr:nvPicPr>
      <xdr:blipFill>
        <a:blip r:embed="rId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 name="Imagem 21" descr=""/>
        <xdr:cNvPicPr/>
      </xdr:nvPicPr>
      <xdr:blipFill>
        <a:blip r:embed="rId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 name="Imagem 22" descr=""/>
        <xdr:cNvPicPr/>
      </xdr:nvPicPr>
      <xdr:blipFill>
        <a:blip r:embed="rId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 name="Imagem 23" descr=""/>
        <xdr:cNvPicPr/>
      </xdr:nvPicPr>
      <xdr:blipFill>
        <a:blip r:embed="rId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 name="Imagem 24" descr=""/>
        <xdr:cNvPicPr/>
      </xdr:nvPicPr>
      <xdr:blipFill>
        <a:blip r:embed="rId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 name="Imagem 25" descr=""/>
        <xdr:cNvPicPr/>
      </xdr:nvPicPr>
      <xdr:blipFill>
        <a:blip r:embed="rId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 name="Imagem 26" descr=""/>
        <xdr:cNvPicPr/>
      </xdr:nvPicPr>
      <xdr:blipFill>
        <a:blip r:embed="rId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 name="Imagem 27" descr=""/>
        <xdr:cNvPicPr/>
      </xdr:nvPicPr>
      <xdr:blipFill>
        <a:blip r:embed="rId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 name="Imagem 28" descr=""/>
        <xdr:cNvPicPr/>
      </xdr:nvPicPr>
      <xdr:blipFill>
        <a:blip r:embed="rId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 name="Imagem 29" descr=""/>
        <xdr:cNvPicPr/>
      </xdr:nvPicPr>
      <xdr:blipFill>
        <a:blip r:embed="rId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 name="Imagem 30" descr=""/>
        <xdr:cNvPicPr/>
      </xdr:nvPicPr>
      <xdr:blipFill>
        <a:blip r:embed="rId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 name="Imagem 31" descr=""/>
        <xdr:cNvPicPr/>
      </xdr:nvPicPr>
      <xdr:blipFill>
        <a:blip r:embed="rId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 name="Imagem 32" descr=""/>
        <xdr:cNvPicPr/>
      </xdr:nvPicPr>
      <xdr:blipFill>
        <a:blip r:embed="rId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 name="Imagem 33" descr=""/>
        <xdr:cNvPicPr/>
      </xdr:nvPicPr>
      <xdr:blipFill>
        <a:blip r:embed="rId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 name="Imagem 34" descr=""/>
        <xdr:cNvPicPr/>
      </xdr:nvPicPr>
      <xdr:blipFill>
        <a:blip r:embed="rId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 name="Imagem 35" descr=""/>
        <xdr:cNvPicPr/>
      </xdr:nvPicPr>
      <xdr:blipFill>
        <a:blip r:embed="rId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 name="Imagem 36" descr=""/>
        <xdr:cNvPicPr/>
      </xdr:nvPicPr>
      <xdr:blipFill>
        <a:blip r:embed="rId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 name="Imagem 37" descr=""/>
        <xdr:cNvPicPr/>
      </xdr:nvPicPr>
      <xdr:blipFill>
        <a:blip r:embed="rId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 name="Imagem 38" descr=""/>
        <xdr:cNvPicPr/>
      </xdr:nvPicPr>
      <xdr:blipFill>
        <a:blip r:embed="rId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 name="Imagem 39" descr=""/>
        <xdr:cNvPicPr/>
      </xdr:nvPicPr>
      <xdr:blipFill>
        <a:blip r:embed="rId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 name="Imagem 40" descr=""/>
        <xdr:cNvPicPr/>
      </xdr:nvPicPr>
      <xdr:blipFill>
        <a:blip r:embed="rId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 name="Imagem 41" descr=""/>
        <xdr:cNvPicPr/>
      </xdr:nvPicPr>
      <xdr:blipFill>
        <a:blip r:embed="rId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 name="Imagem 42" descr=""/>
        <xdr:cNvPicPr/>
      </xdr:nvPicPr>
      <xdr:blipFill>
        <a:blip r:embed="rId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 name="Imagem 43" descr=""/>
        <xdr:cNvPicPr/>
      </xdr:nvPicPr>
      <xdr:blipFill>
        <a:blip r:embed="rId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 name="Imagem 44" descr=""/>
        <xdr:cNvPicPr/>
      </xdr:nvPicPr>
      <xdr:blipFill>
        <a:blip r:embed="rId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 name="Imagem 45" descr=""/>
        <xdr:cNvPicPr/>
      </xdr:nvPicPr>
      <xdr:blipFill>
        <a:blip r:embed="rId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 name="Imagem 46" descr=""/>
        <xdr:cNvPicPr/>
      </xdr:nvPicPr>
      <xdr:blipFill>
        <a:blip r:embed="rId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 name="Imagem 47" descr=""/>
        <xdr:cNvPicPr/>
      </xdr:nvPicPr>
      <xdr:blipFill>
        <a:blip r:embed="rId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 name="Imagem 48" descr=""/>
        <xdr:cNvPicPr/>
      </xdr:nvPicPr>
      <xdr:blipFill>
        <a:blip r:embed="rId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 name="Imagem 49" descr=""/>
        <xdr:cNvPicPr/>
      </xdr:nvPicPr>
      <xdr:blipFill>
        <a:blip r:embed="rId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 name="Imagem 50" descr=""/>
        <xdr:cNvPicPr/>
      </xdr:nvPicPr>
      <xdr:blipFill>
        <a:blip r:embed="rId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 name="Imagem 51" descr=""/>
        <xdr:cNvPicPr/>
      </xdr:nvPicPr>
      <xdr:blipFill>
        <a:blip r:embed="rId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 name="Imagem 52" descr=""/>
        <xdr:cNvPicPr/>
      </xdr:nvPicPr>
      <xdr:blipFill>
        <a:blip r:embed="rId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 name="Imagem 53" descr=""/>
        <xdr:cNvPicPr/>
      </xdr:nvPicPr>
      <xdr:blipFill>
        <a:blip r:embed="rId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 name="Imagem 54" descr=""/>
        <xdr:cNvPicPr/>
      </xdr:nvPicPr>
      <xdr:blipFill>
        <a:blip r:embed="rId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 name="Imagem 55" descr=""/>
        <xdr:cNvPicPr/>
      </xdr:nvPicPr>
      <xdr:blipFill>
        <a:blip r:embed="rId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 name="Imagem 56" descr=""/>
        <xdr:cNvPicPr/>
      </xdr:nvPicPr>
      <xdr:blipFill>
        <a:blip r:embed="rId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 name="Imagem 57" descr=""/>
        <xdr:cNvPicPr/>
      </xdr:nvPicPr>
      <xdr:blipFill>
        <a:blip r:embed="rId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 name="Imagem 58" descr=""/>
        <xdr:cNvPicPr/>
      </xdr:nvPicPr>
      <xdr:blipFill>
        <a:blip r:embed="rId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 name="Imagem 59" descr=""/>
        <xdr:cNvPicPr/>
      </xdr:nvPicPr>
      <xdr:blipFill>
        <a:blip r:embed="rId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 name="Imagem 60" descr=""/>
        <xdr:cNvPicPr/>
      </xdr:nvPicPr>
      <xdr:blipFill>
        <a:blip r:embed="rId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 name="Imagem 61" descr=""/>
        <xdr:cNvPicPr/>
      </xdr:nvPicPr>
      <xdr:blipFill>
        <a:blip r:embed="rId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 name="Imagem 62" descr=""/>
        <xdr:cNvPicPr/>
      </xdr:nvPicPr>
      <xdr:blipFill>
        <a:blip r:embed="rId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 name="Imagem 63" descr=""/>
        <xdr:cNvPicPr/>
      </xdr:nvPicPr>
      <xdr:blipFill>
        <a:blip r:embed="rId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 name="Imagem 64" descr=""/>
        <xdr:cNvPicPr/>
      </xdr:nvPicPr>
      <xdr:blipFill>
        <a:blip r:embed="rId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 name="Imagem 65" descr=""/>
        <xdr:cNvPicPr/>
      </xdr:nvPicPr>
      <xdr:blipFill>
        <a:blip r:embed="rId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 name="Imagem 66" descr=""/>
        <xdr:cNvPicPr/>
      </xdr:nvPicPr>
      <xdr:blipFill>
        <a:blip r:embed="rId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 name="Imagem 67" descr=""/>
        <xdr:cNvPicPr/>
      </xdr:nvPicPr>
      <xdr:blipFill>
        <a:blip r:embed="rId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 name="Imagem 68" descr=""/>
        <xdr:cNvPicPr/>
      </xdr:nvPicPr>
      <xdr:blipFill>
        <a:blip r:embed="rId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 name="Imagem 69" descr=""/>
        <xdr:cNvPicPr/>
      </xdr:nvPicPr>
      <xdr:blipFill>
        <a:blip r:embed="rId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 name="Imagem 70" descr=""/>
        <xdr:cNvPicPr/>
      </xdr:nvPicPr>
      <xdr:blipFill>
        <a:blip r:embed="rId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 name="Imagem 71" descr=""/>
        <xdr:cNvPicPr/>
      </xdr:nvPicPr>
      <xdr:blipFill>
        <a:blip r:embed="rId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 name="Imagem 72" descr=""/>
        <xdr:cNvPicPr/>
      </xdr:nvPicPr>
      <xdr:blipFill>
        <a:blip r:embed="rId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 name="Imagem 73" descr=""/>
        <xdr:cNvPicPr/>
      </xdr:nvPicPr>
      <xdr:blipFill>
        <a:blip r:embed="rId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 name="Imagem 74" descr=""/>
        <xdr:cNvPicPr/>
      </xdr:nvPicPr>
      <xdr:blipFill>
        <a:blip r:embed="rId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 name="Imagem 75" descr=""/>
        <xdr:cNvPicPr/>
      </xdr:nvPicPr>
      <xdr:blipFill>
        <a:blip r:embed="rId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 name="Imagem 76" descr=""/>
        <xdr:cNvPicPr/>
      </xdr:nvPicPr>
      <xdr:blipFill>
        <a:blip r:embed="rId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 name="Imagem 77" descr=""/>
        <xdr:cNvPicPr/>
      </xdr:nvPicPr>
      <xdr:blipFill>
        <a:blip r:embed="rId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 name="Imagem 78" descr=""/>
        <xdr:cNvPicPr/>
      </xdr:nvPicPr>
      <xdr:blipFill>
        <a:blip r:embed="rId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 name="Imagem 79" descr=""/>
        <xdr:cNvPicPr/>
      </xdr:nvPicPr>
      <xdr:blipFill>
        <a:blip r:embed="rId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 name="Imagem 80" descr=""/>
        <xdr:cNvPicPr/>
      </xdr:nvPicPr>
      <xdr:blipFill>
        <a:blip r:embed="rId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 name="Imagem 81" descr=""/>
        <xdr:cNvPicPr/>
      </xdr:nvPicPr>
      <xdr:blipFill>
        <a:blip r:embed="rId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 name="Imagem 82" descr=""/>
        <xdr:cNvPicPr/>
      </xdr:nvPicPr>
      <xdr:blipFill>
        <a:blip r:embed="rId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 name="Imagem 83" descr=""/>
        <xdr:cNvPicPr/>
      </xdr:nvPicPr>
      <xdr:blipFill>
        <a:blip r:embed="rId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 name="Imagem 84" descr=""/>
        <xdr:cNvPicPr/>
      </xdr:nvPicPr>
      <xdr:blipFill>
        <a:blip r:embed="rId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 name="Imagem 85" descr=""/>
        <xdr:cNvPicPr/>
      </xdr:nvPicPr>
      <xdr:blipFill>
        <a:blip r:embed="rId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 name="Imagem 86" descr=""/>
        <xdr:cNvPicPr/>
      </xdr:nvPicPr>
      <xdr:blipFill>
        <a:blip r:embed="rId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 name="Imagem 87" descr=""/>
        <xdr:cNvPicPr/>
      </xdr:nvPicPr>
      <xdr:blipFill>
        <a:blip r:embed="rId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 name="Imagem 88" descr=""/>
        <xdr:cNvPicPr/>
      </xdr:nvPicPr>
      <xdr:blipFill>
        <a:blip r:embed="rId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 name="Imagem 89" descr=""/>
        <xdr:cNvPicPr/>
      </xdr:nvPicPr>
      <xdr:blipFill>
        <a:blip r:embed="rId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 name="Imagem 90" descr=""/>
        <xdr:cNvPicPr/>
      </xdr:nvPicPr>
      <xdr:blipFill>
        <a:blip r:embed="rId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 name="Imagem 91" descr=""/>
        <xdr:cNvPicPr/>
      </xdr:nvPicPr>
      <xdr:blipFill>
        <a:blip r:embed="rId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 name="Imagem 92" descr=""/>
        <xdr:cNvPicPr/>
      </xdr:nvPicPr>
      <xdr:blipFill>
        <a:blip r:embed="rId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 name="Imagem 93" descr=""/>
        <xdr:cNvPicPr/>
      </xdr:nvPicPr>
      <xdr:blipFill>
        <a:blip r:embed="rId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 name="Imagem 94" descr=""/>
        <xdr:cNvPicPr/>
      </xdr:nvPicPr>
      <xdr:blipFill>
        <a:blip r:embed="rId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 name="Imagem 95" descr=""/>
        <xdr:cNvPicPr/>
      </xdr:nvPicPr>
      <xdr:blipFill>
        <a:blip r:embed="rId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 name="Imagem 96" descr=""/>
        <xdr:cNvPicPr/>
      </xdr:nvPicPr>
      <xdr:blipFill>
        <a:blip r:embed="rId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 name="Imagem 97" descr=""/>
        <xdr:cNvPicPr/>
      </xdr:nvPicPr>
      <xdr:blipFill>
        <a:blip r:embed="rId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 name="Imagem 98" descr=""/>
        <xdr:cNvPicPr/>
      </xdr:nvPicPr>
      <xdr:blipFill>
        <a:blip r:embed="rId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 name="Imagem 99" descr=""/>
        <xdr:cNvPicPr/>
      </xdr:nvPicPr>
      <xdr:blipFill>
        <a:blip r:embed="rId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 name="Imagem 100" descr=""/>
        <xdr:cNvPicPr/>
      </xdr:nvPicPr>
      <xdr:blipFill>
        <a:blip r:embed="rId1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 name="Imagem 101" descr=""/>
        <xdr:cNvPicPr/>
      </xdr:nvPicPr>
      <xdr:blipFill>
        <a:blip r:embed="rId1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 name="Imagem 102" descr=""/>
        <xdr:cNvPicPr/>
      </xdr:nvPicPr>
      <xdr:blipFill>
        <a:blip r:embed="rId1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 name="Imagem 103" descr=""/>
        <xdr:cNvPicPr/>
      </xdr:nvPicPr>
      <xdr:blipFill>
        <a:blip r:embed="rId1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 name="Imagem 104" descr=""/>
        <xdr:cNvPicPr/>
      </xdr:nvPicPr>
      <xdr:blipFill>
        <a:blip r:embed="rId1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 name="Imagem 105" descr=""/>
        <xdr:cNvPicPr/>
      </xdr:nvPicPr>
      <xdr:blipFill>
        <a:blip r:embed="rId1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 name="Imagem 106" descr=""/>
        <xdr:cNvPicPr/>
      </xdr:nvPicPr>
      <xdr:blipFill>
        <a:blip r:embed="rId1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 name="Imagem 107" descr=""/>
        <xdr:cNvPicPr/>
      </xdr:nvPicPr>
      <xdr:blipFill>
        <a:blip r:embed="rId1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 name="Imagem 108" descr=""/>
        <xdr:cNvPicPr/>
      </xdr:nvPicPr>
      <xdr:blipFill>
        <a:blip r:embed="rId1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 name="Imagem 109" descr=""/>
        <xdr:cNvPicPr/>
      </xdr:nvPicPr>
      <xdr:blipFill>
        <a:blip r:embed="rId1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 name="Imagem 110" descr=""/>
        <xdr:cNvPicPr/>
      </xdr:nvPicPr>
      <xdr:blipFill>
        <a:blip r:embed="rId1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 name="Imagem 111" descr=""/>
        <xdr:cNvPicPr/>
      </xdr:nvPicPr>
      <xdr:blipFill>
        <a:blip r:embed="rId1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 name="Imagem 112" descr=""/>
        <xdr:cNvPicPr/>
      </xdr:nvPicPr>
      <xdr:blipFill>
        <a:blip r:embed="rId1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 name="Imagem 113" descr=""/>
        <xdr:cNvPicPr/>
      </xdr:nvPicPr>
      <xdr:blipFill>
        <a:blip r:embed="rId1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 name="Imagem 114" descr=""/>
        <xdr:cNvPicPr/>
      </xdr:nvPicPr>
      <xdr:blipFill>
        <a:blip r:embed="rId1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 name="Imagem 115" descr=""/>
        <xdr:cNvPicPr/>
      </xdr:nvPicPr>
      <xdr:blipFill>
        <a:blip r:embed="rId1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 name="Imagem 116" descr=""/>
        <xdr:cNvPicPr/>
      </xdr:nvPicPr>
      <xdr:blipFill>
        <a:blip r:embed="rId1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 name="Imagem 117" descr=""/>
        <xdr:cNvPicPr/>
      </xdr:nvPicPr>
      <xdr:blipFill>
        <a:blip r:embed="rId1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 name="Imagem 118" descr=""/>
        <xdr:cNvPicPr/>
      </xdr:nvPicPr>
      <xdr:blipFill>
        <a:blip r:embed="rId1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 name="Imagem 119" descr=""/>
        <xdr:cNvPicPr/>
      </xdr:nvPicPr>
      <xdr:blipFill>
        <a:blip r:embed="rId1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 name="Imagem 120" descr=""/>
        <xdr:cNvPicPr/>
      </xdr:nvPicPr>
      <xdr:blipFill>
        <a:blip r:embed="rId1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 name="Imagem 121" descr=""/>
        <xdr:cNvPicPr/>
      </xdr:nvPicPr>
      <xdr:blipFill>
        <a:blip r:embed="rId1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 name="Imagem 122" descr=""/>
        <xdr:cNvPicPr/>
      </xdr:nvPicPr>
      <xdr:blipFill>
        <a:blip r:embed="rId1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 name="Imagem 123" descr=""/>
        <xdr:cNvPicPr/>
      </xdr:nvPicPr>
      <xdr:blipFill>
        <a:blip r:embed="rId1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 name="Imagem 124" descr=""/>
        <xdr:cNvPicPr/>
      </xdr:nvPicPr>
      <xdr:blipFill>
        <a:blip r:embed="rId1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 name="Imagem 125" descr=""/>
        <xdr:cNvPicPr/>
      </xdr:nvPicPr>
      <xdr:blipFill>
        <a:blip r:embed="rId1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 name="Imagem 126" descr=""/>
        <xdr:cNvPicPr/>
      </xdr:nvPicPr>
      <xdr:blipFill>
        <a:blip r:embed="rId1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 name="Imagem 127" descr=""/>
        <xdr:cNvPicPr/>
      </xdr:nvPicPr>
      <xdr:blipFill>
        <a:blip r:embed="rId1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 name="Imagem 128" descr=""/>
        <xdr:cNvPicPr/>
      </xdr:nvPicPr>
      <xdr:blipFill>
        <a:blip r:embed="rId1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 name="Imagem 129" descr=""/>
        <xdr:cNvPicPr/>
      </xdr:nvPicPr>
      <xdr:blipFill>
        <a:blip r:embed="rId1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 name="Imagem 130" descr=""/>
        <xdr:cNvPicPr/>
      </xdr:nvPicPr>
      <xdr:blipFill>
        <a:blip r:embed="rId1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 name="Imagem 131" descr=""/>
        <xdr:cNvPicPr/>
      </xdr:nvPicPr>
      <xdr:blipFill>
        <a:blip r:embed="rId1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 name="Imagem 132" descr=""/>
        <xdr:cNvPicPr/>
      </xdr:nvPicPr>
      <xdr:blipFill>
        <a:blip r:embed="rId1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 name="Imagem 133" descr=""/>
        <xdr:cNvPicPr/>
      </xdr:nvPicPr>
      <xdr:blipFill>
        <a:blip r:embed="rId1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 name="Imagem 134" descr=""/>
        <xdr:cNvPicPr/>
      </xdr:nvPicPr>
      <xdr:blipFill>
        <a:blip r:embed="rId1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 name="Imagem 135" descr=""/>
        <xdr:cNvPicPr/>
      </xdr:nvPicPr>
      <xdr:blipFill>
        <a:blip r:embed="rId1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 name="Imagem 136" descr=""/>
        <xdr:cNvPicPr/>
      </xdr:nvPicPr>
      <xdr:blipFill>
        <a:blip r:embed="rId1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 name="Imagem 137" descr=""/>
        <xdr:cNvPicPr/>
      </xdr:nvPicPr>
      <xdr:blipFill>
        <a:blip r:embed="rId1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 name="Imagem 138" descr=""/>
        <xdr:cNvPicPr/>
      </xdr:nvPicPr>
      <xdr:blipFill>
        <a:blip r:embed="rId1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 name="Imagem 139" descr=""/>
        <xdr:cNvPicPr/>
      </xdr:nvPicPr>
      <xdr:blipFill>
        <a:blip r:embed="rId1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 name="Imagem 140" descr=""/>
        <xdr:cNvPicPr/>
      </xdr:nvPicPr>
      <xdr:blipFill>
        <a:blip r:embed="rId1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 name="Imagem 141" descr=""/>
        <xdr:cNvPicPr/>
      </xdr:nvPicPr>
      <xdr:blipFill>
        <a:blip r:embed="rId1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 name="Imagem 142" descr=""/>
        <xdr:cNvPicPr/>
      </xdr:nvPicPr>
      <xdr:blipFill>
        <a:blip r:embed="rId1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 name="Imagem 143" descr=""/>
        <xdr:cNvPicPr/>
      </xdr:nvPicPr>
      <xdr:blipFill>
        <a:blip r:embed="rId1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 name="Imagem 144" descr=""/>
        <xdr:cNvPicPr/>
      </xdr:nvPicPr>
      <xdr:blipFill>
        <a:blip r:embed="rId1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 name="Imagem 145" descr=""/>
        <xdr:cNvPicPr/>
      </xdr:nvPicPr>
      <xdr:blipFill>
        <a:blip r:embed="rId1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 name="Imagem 146" descr=""/>
        <xdr:cNvPicPr/>
      </xdr:nvPicPr>
      <xdr:blipFill>
        <a:blip r:embed="rId1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 name="Imagem 147" descr=""/>
        <xdr:cNvPicPr/>
      </xdr:nvPicPr>
      <xdr:blipFill>
        <a:blip r:embed="rId1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 name="Imagem 148" descr=""/>
        <xdr:cNvPicPr/>
      </xdr:nvPicPr>
      <xdr:blipFill>
        <a:blip r:embed="rId1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 name="Imagem 149" descr=""/>
        <xdr:cNvPicPr/>
      </xdr:nvPicPr>
      <xdr:blipFill>
        <a:blip r:embed="rId1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 name="Imagem 150" descr=""/>
        <xdr:cNvPicPr/>
      </xdr:nvPicPr>
      <xdr:blipFill>
        <a:blip r:embed="rId1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 name="Imagem 151" descr=""/>
        <xdr:cNvPicPr/>
      </xdr:nvPicPr>
      <xdr:blipFill>
        <a:blip r:embed="rId1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 name="Imagem 152" descr=""/>
        <xdr:cNvPicPr/>
      </xdr:nvPicPr>
      <xdr:blipFill>
        <a:blip r:embed="rId1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 name="Imagem 153" descr=""/>
        <xdr:cNvPicPr/>
      </xdr:nvPicPr>
      <xdr:blipFill>
        <a:blip r:embed="rId1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 name="Imagem 154" descr=""/>
        <xdr:cNvPicPr/>
      </xdr:nvPicPr>
      <xdr:blipFill>
        <a:blip r:embed="rId1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 name="Imagem 155" descr=""/>
        <xdr:cNvPicPr/>
      </xdr:nvPicPr>
      <xdr:blipFill>
        <a:blip r:embed="rId1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 name="Imagem 156" descr=""/>
        <xdr:cNvPicPr/>
      </xdr:nvPicPr>
      <xdr:blipFill>
        <a:blip r:embed="rId1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 name="Imagem 157" descr=""/>
        <xdr:cNvPicPr/>
      </xdr:nvPicPr>
      <xdr:blipFill>
        <a:blip r:embed="rId1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 name="Imagem 158" descr=""/>
        <xdr:cNvPicPr/>
      </xdr:nvPicPr>
      <xdr:blipFill>
        <a:blip r:embed="rId1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 name="Imagem 159" descr=""/>
        <xdr:cNvPicPr/>
      </xdr:nvPicPr>
      <xdr:blipFill>
        <a:blip r:embed="rId1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 name="Imagem 160" descr=""/>
        <xdr:cNvPicPr/>
      </xdr:nvPicPr>
      <xdr:blipFill>
        <a:blip r:embed="rId1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 name="Imagem 161" descr=""/>
        <xdr:cNvPicPr/>
      </xdr:nvPicPr>
      <xdr:blipFill>
        <a:blip r:embed="rId1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3" name="Imagem 162" descr=""/>
        <xdr:cNvPicPr/>
      </xdr:nvPicPr>
      <xdr:blipFill>
        <a:blip r:embed="rId1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4" name="Imagem 163" descr=""/>
        <xdr:cNvPicPr/>
      </xdr:nvPicPr>
      <xdr:blipFill>
        <a:blip r:embed="rId1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5" name="Imagem 164" descr=""/>
        <xdr:cNvPicPr/>
      </xdr:nvPicPr>
      <xdr:blipFill>
        <a:blip r:embed="rId1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6" name="Imagem 165" descr=""/>
        <xdr:cNvPicPr/>
      </xdr:nvPicPr>
      <xdr:blipFill>
        <a:blip r:embed="rId1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7" name="Imagem 166" descr=""/>
        <xdr:cNvPicPr/>
      </xdr:nvPicPr>
      <xdr:blipFill>
        <a:blip r:embed="rId1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8" name="Imagem 167" descr=""/>
        <xdr:cNvPicPr/>
      </xdr:nvPicPr>
      <xdr:blipFill>
        <a:blip r:embed="rId1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9" name="Imagem 168" descr=""/>
        <xdr:cNvPicPr/>
      </xdr:nvPicPr>
      <xdr:blipFill>
        <a:blip r:embed="rId1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0" name="Imagem 169" descr=""/>
        <xdr:cNvPicPr/>
      </xdr:nvPicPr>
      <xdr:blipFill>
        <a:blip r:embed="rId1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1" name="Imagem 170" descr=""/>
        <xdr:cNvPicPr/>
      </xdr:nvPicPr>
      <xdr:blipFill>
        <a:blip r:embed="rId1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2" name="Imagem 171" descr=""/>
        <xdr:cNvPicPr/>
      </xdr:nvPicPr>
      <xdr:blipFill>
        <a:blip r:embed="rId1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3" name="Imagem 172" descr=""/>
        <xdr:cNvPicPr/>
      </xdr:nvPicPr>
      <xdr:blipFill>
        <a:blip r:embed="rId1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4" name="Imagem 173" descr=""/>
        <xdr:cNvPicPr/>
      </xdr:nvPicPr>
      <xdr:blipFill>
        <a:blip r:embed="rId1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5" name="Imagem 174" descr=""/>
        <xdr:cNvPicPr/>
      </xdr:nvPicPr>
      <xdr:blipFill>
        <a:blip r:embed="rId1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6" name="Imagem 175" descr=""/>
        <xdr:cNvPicPr/>
      </xdr:nvPicPr>
      <xdr:blipFill>
        <a:blip r:embed="rId1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7" name="Imagem 176" descr=""/>
        <xdr:cNvPicPr/>
      </xdr:nvPicPr>
      <xdr:blipFill>
        <a:blip r:embed="rId1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8" name="Imagem 177" descr=""/>
        <xdr:cNvPicPr/>
      </xdr:nvPicPr>
      <xdr:blipFill>
        <a:blip r:embed="rId1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9" name="Imagem 178" descr=""/>
        <xdr:cNvPicPr/>
      </xdr:nvPicPr>
      <xdr:blipFill>
        <a:blip r:embed="rId1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0" name="Imagem 179" descr=""/>
        <xdr:cNvPicPr/>
      </xdr:nvPicPr>
      <xdr:blipFill>
        <a:blip r:embed="rId1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1" name="Imagem 180" descr=""/>
        <xdr:cNvPicPr/>
      </xdr:nvPicPr>
      <xdr:blipFill>
        <a:blip r:embed="rId1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2" name="Imagem 181" descr=""/>
        <xdr:cNvPicPr/>
      </xdr:nvPicPr>
      <xdr:blipFill>
        <a:blip r:embed="rId1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3" name="Imagem 182" descr=""/>
        <xdr:cNvPicPr/>
      </xdr:nvPicPr>
      <xdr:blipFill>
        <a:blip r:embed="rId1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4" name="Imagem 183" descr=""/>
        <xdr:cNvPicPr/>
      </xdr:nvPicPr>
      <xdr:blipFill>
        <a:blip r:embed="rId1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5" name="Imagem 184" descr=""/>
        <xdr:cNvPicPr/>
      </xdr:nvPicPr>
      <xdr:blipFill>
        <a:blip r:embed="rId1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6" name="Imagem 185" descr=""/>
        <xdr:cNvPicPr/>
      </xdr:nvPicPr>
      <xdr:blipFill>
        <a:blip r:embed="rId1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7" name="Imagem 186" descr=""/>
        <xdr:cNvPicPr/>
      </xdr:nvPicPr>
      <xdr:blipFill>
        <a:blip r:embed="rId1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8" name="Imagem 187" descr=""/>
        <xdr:cNvPicPr/>
      </xdr:nvPicPr>
      <xdr:blipFill>
        <a:blip r:embed="rId1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9" name="Imagem 188" descr=""/>
        <xdr:cNvPicPr/>
      </xdr:nvPicPr>
      <xdr:blipFill>
        <a:blip r:embed="rId1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0" name="Imagem 189" descr=""/>
        <xdr:cNvPicPr/>
      </xdr:nvPicPr>
      <xdr:blipFill>
        <a:blip r:embed="rId1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1" name="Imagem 190" descr=""/>
        <xdr:cNvPicPr/>
      </xdr:nvPicPr>
      <xdr:blipFill>
        <a:blip r:embed="rId1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2" name="Imagem 191" descr=""/>
        <xdr:cNvPicPr/>
      </xdr:nvPicPr>
      <xdr:blipFill>
        <a:blip r:embed="rId1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3" name="Imagem 192" descr=""/>
        <xdr:cNvPicPr/>
      </xdr:nvPicPr>
      <xdr:blipFill>
        <a:blip r:embed="rId1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4" name="Imagem 193" descr=""/>
        <xdr:cNvPicPr/>
      </xdr:nvPicPr>
      <xdr:blipFill>
        <a:blip r:embed="rId1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5" name="Imagem 194" descr=""/>
        <xdr:cNvPicPr/>
      </xdr:nvPicPr>
      <xdr:blipFill>
        <a:blip r:embed="rId1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6" name="Imagem 195" descr=""/>
        <xdr:cNvPicPr/>
      </xdr:nvPicPr>
      <xdr:blipFill>
        <a:blip r:embed="rId1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7" name="Imagem 196" descr=""/>
        <xdr:cNvPicPr/>
      </xdr:nvPicPr>
      <xdr:blipFill>
        <a:blip r:embed="rId1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8" name="Imagem 197" descr=""/>
        <xdr:cNvPicPr/>
      </xdr:nvPicPr>
      <xdr:blipFill>
        <a:blip r:embed="rId1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9" name="Imagem 198" descr=""/>
        <xdr:cNvPicPr/>
      </xdr:nvPicPr>
      <xdr:blipFill>
        <a:blip r:embed="rId1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0" name="Imagem 199" descr=""/>
        <xdr:cNvPicPr/>
      </xdr:nvPicPr>
      <xdr:blipFill>
        <a:blip r:embed="rId1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1" name="Imagem 200" descr=""/>
        <xdr:cNvPicPr/>
      </xdr:nvPicPr>
      <xdr:blipFill>
        <a:blip r:embed="rId2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2" name="Imagem 201" descr=""/>
        <xdr:cNvPicPr/>
      </xdr:nvPicPr>
      <xdr:blipFill>
        <a:blip r:embed="rId2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3" name="Imagem 202" descr=""/>
        <xdr:cNvPicPr/>
      </xdr:nvPicPr>
      <xdr:blipFill>
        <a:blip r:embed="rId2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4" name="Imagem 203" descr=""/>
        <xdr:cNvPicPr/>
      </xdr:nvPicPr>
      <xdr:blipFill>
        <a:blip r:embed="rId2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5" name="Imagem 204" descr=""/>
        <xdr:cNvPicPr/>
      </xdr:nvPicPr>
      <xdr:blipFill>
        <a:blip r:embed="rId2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6" name="Imagem 205" descr=""/>
        <xdr:cNvPicPr/>
      </xdr:nvPicPr>
      <xdr:blipFill>
        <a:blip r:embed="rId2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7" name="Imagem 206" descr=""/>
        <xdr:cNvPicPr/>
      </xdr:nvPicPr>
      <xdr:blipFill>
        <a:blip r:embed="rId2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8" name="Imagem 207" descr=""/>
        <xdr:cNvPicPr/>
      </xdr:nvPicPr>
      <xdr:blipFill>
        <a:blip r:embed="rId2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9" name="Imagem 208" descr=""/>
        <xdr:cNvPicPr/>
      </xdr:nvPicPr>
      <xdr:blipFill>
        <a:blip r:embed="rId2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0" name="Imagem 209" descr=""/>
        <xdr:cNvPicPr/>
      </xdr:nvPicPr>
      <xdr:blipFill>
        <a:blip r:embed="rId2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1" name="Imagem 210" descr=""/>
        <xdr:cNvPicPr/>
      </xdr:nvPicPr>
      <xdr:blipFill>
        <a:blip r:embed="rId2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2" name="Imagem 211" descr=""/>
        <xdr:cNvPicPr/>
      </xdr:nvPicPr>
      <xdr:blipFill>
        <a:blip r:embed="rId2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3" name="Imagem 212" descr=""/>
        <xdr:cNvPicPr/>
      </xdr:nvPicPr>
      <xdr:blipFill>
        <a:blip r:embed="rId2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4" name="Imagem 213" descr=""/>
        <xdr:cNvPicPr/>
      </xdr:nvPicPr>
      <xdr:blipFill>
        <a:blip r:embed="rId2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5" name="Imagem 214" descr=""/>
        <xdr:cNvPicPr/>
      </xdr:nvPicPr>
      <xdr:blipFill>
        <a:blip r:embed="rId2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6" name="Imagem 215" descr=""/>
        <xdr:cNvPicPr/>
      </xdr:nvPicPr>
      <xdr:blipFill>
        <a:blip r:embed="rId2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7" name="Imagem 216" descr=""/>
        <xdr:cNvPicPr/>
      </xdr:nvPicPr>
      <xdr:blipFill>
        <a:blip r:embed="rId2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8" name="Imagem 217" descr=""/>
        <xdr:cNvPicPr/>
      </xdr:nvPicPr>
      <xdr:blipFill>
        <a:blip r:embed="rId2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9" name="Imagem 218" descr=""/>
        <xdr:cNvPicPr/>
      </xdr:nvPicPr>
      <xdr:blipFill>
        <a:blip r:embed="rId2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0" name="Imagem 219" descr=""/>
        <xdr:cNvPicPr/>
      </xdr:nvPicPr>
      <xdr:blipFill>
        <a:blip r:embed="rId2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1" name="Imagem 220" descr=""/>
        <xdr:cNvPicPr/>
      </xdr:nvPicPr>
      <xdr:blipFill>
        <a:blip r:embed="rId2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2" name="Imagem 221" descr=""/>
        <xdr:cNvPicPr/>
      </xdr:nvPicPr>
      <xdr:blipFill>
        <a:blip r:embed="rId2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3" name="Imagem 222" descr=""/>
        <xdr:cNvPicPr/>
      </xdr:nvPicPr>
      <xdr:blipFill>
        <a:blip r:embed="rId2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4" name="Imagem 223" descr=""/>
        <xdr:cNvPicPr/>
      </xdr:nvPicPr>
      <xdr:blipFill>
        <a:blip r:embed="rId2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5" name="Imagem 224" descr=""/>
        <xdr:cNvPicPr/>
      </xdr:nvPicPr>
      <xdr:blipFill>
        <a:blip r:embed="rId2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6" name="Imagem 225" descr=""/>
        <xdr:cNvPicPr/>
      </xdr:nvPicPr>
      <xdr:blipFill>
        <a:blip r:embed="rId2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7" name="Imagem 226" descr=""/>
        <xdr:cNvPicPr/>
      </xdr:nvPicPr>
      <xdr:blipFill>
        <a:blip r:embed="rId2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8" name="Imagem 227" descr=""/>
        <xdr:cNvPicPr/>
      </xdr:nvPicPr>
      <xdr:blipFill>
        <a:blip r:embed="rId2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9" name="Imagem 228" descr=""/>
        <xdr:cNvPicPr/>
      </xdr:nvPicPr>
      <xdr:blipFill>
        <a:blip r:embed="rId2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0" name="Imagem 229" descr=""/>
        <xdr:cNvPicPr/>
      </xdr:nvPicPr>
      <xdr:blipFill>
        <a:blip r:embed="rId2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1" name="Imagem 230" descr=""/>
        <xdr:cNvPicPr/>
      </xdr:nvPicPr>
      <xdr:blipFill>
        <a:blip r:embed="rId2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2" name="Imagem 231" descr=""/>
        <xdr:cNvPicPr/>
      </xdr:nvPicPr>
      <xdr:blipFill>
        <a:blip r:embed="rId2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3" name="Imagem 232" descr=""/>
        <xdr:cNvPicPr/>
      </xdr:nvPicPr>
      <xdr:blipFill>
        <a:blip r:embed="rId2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4" name="Imagem 233" descr=""/>
        <xdr:cNvPicPr/>
      </xdr:nvPicPr>
      <xdr:blipFill>
        <a:blip r:embed="rId2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5" name="Imagem 234" descr=""/>
        <xdr:cNvPicPr/>
      </xdr:nvPicPr>
      <xdr:blipFill>
        <a:blip r:embed="rId2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6" name="Imagem 235" descr=""/>
        <xdr:cNvPicPr/>
      </xdr:nvPicPr>
      <xdr:blipFill>
        <a:blip r:embed="rId2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7" name="Imagem 236" descr=""/>
        <xdr:cNvPicPr/>
      </xdr:nvPicPr>
      <xdr:blipFill>
        <a:blip r:embed="rId2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8" name="Imagem 237" descr=""/>
        <xdr:cNvPicPr/>
      </xdr:nvPicPr>
      <xdr:blipFill>
        <a:blip r:embed="rId2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9" name="Imagem 238" descr=""/>
        <xdr:cNvPicPr/>
      </xdr:nvPicPr>
      <xdr:blipFill>
        <a:blip r:embed="rId2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0" name="Imagem 239" descr=""/>
        <xdr:cNvPicPr/>
      </xdr:nvPicPr>
      <xdr:blipFill>
        <a:blip r:embed="rId2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1" name="Imagem 240" descr=""/>
        <xdr:cNvPicPr/>
      </xdr:nvPicPr>
      <xdr:blipFill>
        <a:blip r:embed="rId2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2" name="Imagem 241" descr=""/>
        <xdr:cNvPicPr/>
      </xdr:nvPicPr>
      <xdr:blipFill>
        <a:blip r:embed="rId2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3" name="Imagem 242" descr=""/>
        <xdr:cNvPicPr/>
      </xdr:nvPicPr>
      <xdr:blipFill>
        <a:blip r:embed="rId2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4" name="Imagem 243" descr=""/>
        <xdr:cNvPicPr/>
      </xdr:nvPicPr>
      <xdr:blipFill>
        <a:blip r:embed="rId2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5" name="Imagem 244" descr=""/>
        <xdr:cNvPicPr/>
      </xdr:nvPicPr>
      <xdr:blipFill>
        <a:blip r:embed="rId2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6" name="Imagem 245" descr=""/>
        <xdr:cNvPicPr/>
      </xdr:nvPicPr>
      <xdr:blipFill>
        <a:blip r:embed="rId2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7" name="Imagem 246" descr=""/>
        <xdr:cNvPicPr/>
      </xdr:nvPicPr>
      <xdr:blipFill>
        <a:blip r:embed="rId2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8" name="Imagem 247" descr=""/>
        <xdr:cNvPicPr/>
      </xdr:nvPicPr>
      <xdr:blipFill>
        <a:blip r:embed="rId2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9" name="Imagem 248" descr=""/>
        <xdr:cNvPicPr/>
      </xdr:nvPicPr>
      <xdr:blipFill>
        <a:blip r:embed="rId2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0" name="Imagem 249" descr=""/>
        <xdr:cNvPicPr/>
      </xdr:nvPicPr>
      <xdr:blipFill>
        <a:blip r:embed="rId2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1" name="Imagem 250" descr=""/>
        <xdr:cNvPicPr/>
      </xdr:nvPicPr>
      <xdr:blipFill>
        <a:blip r:embed="rId2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2" name="Imagem 251" descr=""/>
        <xdr:cNvPicPr/>
      </xdr:nvPicPr>
      <xdr:blipFill>
        <a:blip r:embed="rId2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3" name="Imagem 252" descr=""/>
        <xdr:cNvPicPr/>
      </xdr:nvPicPr>
      <xdr:blipFill>
        <a:blip r:embed="rId2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4" name="Imagem 253" descr=""/>
        <xdr:cNvPicPr/>
      </xdr:nvPicPr>
      <xdr:blipFill>
        <a:blip r:embed="rId2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5" name="Imagem 254" descr=""/>
        <xdr:cNvPicPr/>
      </xdr:nvPicPr>
      <xdr:blipFill>
        <a:blip r:embed="rId2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6" name="Imagem 255" descr=""/>
        <xdr:cNvPicPr/>
      </xdr:nvPicPr>
      <xdr:blipFill>
        <a:blip r:embed="rId2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7" name="Imagem 256" descr=""/>
        <xdr:cNvPicPr/>
      </xdr:nvPicPr>
      <xdr:blipFill>
        <a:blip r:embed="rId2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8" name="Imagem 257" descr=""/>
        <xdr:cNvPicPr/>
      </xdr:nvPicPr>
      <xdr:blipFill>
        <a:blip r:embed="rId2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9" name="Imagem 258" descr=""/>
        <xdr:cNvPicPr/>
      </xdr:nvPicPr>
      <xdr:blipFill>
        <a:blip r:embed="rId2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0" name="Imagem 259" descr=""/>
        <xdr:cNvPicPr/>
      </xdr:nvPicPr>
      <xdr:blipFill>
        <a:blip r:embed="rId2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1" name="Imagem 260" descr=""/>
        <xdr:cNvPicPr/>
      </xdr:nvPicPr>
      <xdr:blipFill>
        <a:blip r:embed="rId2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2" name="Imagem 261" descr=""/>
        <xdr:cNvPicPr/>
      </xdr:nvPicPr>
      <xdr:blipFill>
        <a:blip r:embed="rId2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3" name="Imagem 262" descr=""/>
        <xdr:cNvPicPr/>
      </xdr:nvPicPr>
      <xdr:blipFill>
        <a:blip r:embed="rId2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4" name="Imagem 263" descr=""/>
        <xdr:cNvPicPr/>
      </xdr:nvPicPr>
      <xdr:blipFill>
        <a:blip r:embed="rId2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5" name="Imagem 264" descr=""/>
        <xdr:cNvPicPr/>
      </xdr:nvPicPr>
      <xdr:blipFill>
        <a:blip r:embed="rId2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6" name="Imagem 265" descr=""/>
        <xdr:cNvPicPr/>
      </xdr:nvPicPr>
      <xdr:blipFill>
        <a:blip r:embed="rId2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7" name="Imagem 266" descr=""/>
        <xdr:cNvPicPr/>
      </xdr:nvPicPr>
      <xdr:blipFill>
        <a:blip r:embed="rId2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8" name="Imagem 267" descr=""/>
        <xdr:cNvPicPr/>
      </xdr:nvPicPr>
      <xdr:blipFill>
        <a:blip r:embed="rId2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9" name="Imagem 268" descr=""/>
        <xdr:cNvPicPr/>
      </xdr:nvPicPr>
      <xdr:blipFill>
        <a:blip r:embed="rId2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0" name="Imagem 269" descr=""/>
        <xdr:cNvPicPr/>
      </xdr:nvPicPr>
      <xdr:blipFill>
        <a:blip r:embed="rId2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1" name="Imagem 270" descr=""/>
        <xdr:cNvPicPr/>
      </xdr:nvPicPr>
      <xdr:blipFill>
        <a:blip r:embed="rId2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2" name="Imagem 271" descr=""/>
        <xdr:cNvPicPr/>
      </xdr:nvPicPr>
      <xdr:blipFill>
        <a:blip r:embed="rId2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3" name="Imagem 272" descr=""/>
        <xdr:cNvPicPr/>
      </xdr:nvPicPr>
      <xdr:blipFill>
        <a:blip r:embed="rId2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4" name="Imagem 273" descr=""/>
        <xdr:cNvPicPr/>
      </xdr:nvPicPr>
      <xdr:blipFill>
        <a:blip r:embed="rId2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5" name="Imagem 274" descr=""/>
        <xdr:cNvPicPr/>
      </xdr:nvPicPr>
      <xdr:blipFill>
        <a:blip r:embed="rId2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6" name="Imagem 275" descr=""/>
        <xdr:cNvPicPr/>
      </xdr:nvPicPr>
      <xdr:blipFill>
        <a:blip r:embed="rId2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7" name="Imagem 276" descr=""/>
        <xdr:cNvPicPr/>
      </xdr:nvPicPr>
      <xdr:blipFill>
        <a:blip r:embed="rId2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8" name="Imagem 277" descr=""/>
        <xdr:cNvPicPr/>
      </xdr:nvPicPr>
      <xdr:blipFill>
        <a:blip r:embed="rId2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9" name="Imagem 278" descr=""/>
        <xdr:cNvPicPr/>
      </xdr:nvPicPr>
      <xdr:blipFill>
        <a:blip r:embed="rId2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0" name="Imagem 279" descr=""/>
        <xdr:cNvPicPr/>
      </xdr:nvPicPr>
      <xdr:blipFill>
        <a:blip r:embed="rId2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1" name="Imagem 280" descr=""/>
        <xdr:cNvPicPr/>
      </xdr:nvPicPr>
      <xdr:blipFill>
        <a:blip r:embed="rId2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2" name="Imagem 281" descr=""/>
        <xdr:cNvPicPr/>
      </xdr:nvPicPr>
      <xdr:blipFill>
        <a:blip r:embed="rId2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3" name="Imagem 282" descr=""/>
        <xdr:cNvPicPr/>
      </xdr:nvPicPr>
      <xdr:blipFill>
        <a:blip r:embed="rId2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4" name="Imagem 283" descr=""/>
        <xdr:cNvPicPr/>
      </xdr:nvPicPr>
      <xdr:blipFill>
        <a:blip r:embed="rId2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5" name="Imagem 284" descr=""/>
        <xdr:cNvPicPr/>
      </xdr:nvPicPr>
      <xdr:blipFill>
        <a:blip r:embed="rId2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6" name="Imagem 285" descr=""/>
        <xdr:cNvPicPr/>
      </xdr:nvPicPr>
      <xdr:blipFill>
        <a:blip r:embed="rId2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7" name="Imagem 286" descr=""/>
        <xdr:cNvPicPr/>
      </xdr:nvPicPr>
      <xdr:blipFill>
        <a:blip r:embed="rId2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8" name="Imagem 287" descr=""/>
        <xdr:cNvPicPr/>
      </xdr:nvPicPr>
      <xdr:blipFill>
        <a:blip r:embed="rId2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9" name="Imagem 288" descr=""/>
        <xdr:cNvPicPr/>
      </xdr:nvPicPr>
      <xdr:blipFill>
        <a:blip r:embed="rId2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0" name="Imagem 289" descr=""/>
        <xdr:cNvPicPr/>
      </xdr:nvPicPr>
      <xdr:blipFill>
        <a:blip r:embed="rId2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1" name="Imagem 290" descr=""/>
        <xdr:cNvPicPr/>
      </xdr:nvPicPr>
      <xdr:blipFill>
        <a:blip r:embed="rId2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2" name="Imagem 291" descr=""/>
        <xdr:cNvPicPr/>
      </xdr:nvPicPr>
      <xdr:blipFill>
        <a:blip r:embed="rId2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3" name="Imagem 292" descr=""/>
        <xdr:cNvPicPr/>
      </xdr:nvPicPr>
      <xdr:blipFill>
        <a:blip r:embed="rId2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4" name="Imagem 293" descr=""/>
        <xdr:cNvPicPr/>
      </xdr:nvPicPr>
      <xdr:blipFill>
        <a:blip r:embed="rId2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5" name="Imagem 294" descr=""/>
        <xdr:cNvPicPr/>
      </xdr:nvPicPr>
      <xdr:blipFill>
        <a:blip r:embed="rId2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6" name="Imagem 295" descr=""/>
        <xdr:cNvPicPr/>
      </xdr:nvPicPr>
      <xdr:blipFill>
        <a:blip r:embed="rId2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7" name="Imagem 296" descr=""/>
        <xdr:cNvPicPr/>
      </xdr:nvPicPr>
      <xdr:blipFill>
        <a:blip r:embed="rId2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8" name="Imagem 297" descr=""/>
        <xdr:cNvPicPr/>
      </xdr:nvPicPr>
      <xdr:blipFill>
        <a:blip r:embed="rId2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9" name="Imagem 298" descr=""/>
        <xdr:cNvPicPr/>
      </xdr:nvPicPr>
      <xdr:blipFill>
        <a:blip r:embed="rId2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0" name="Imagem 299" descr=""/>
        <xdr:cNvPicPr/>
      </xdr:nvPicPr>
      <xdr:blipFill>
        <a:blip r:embed="rId2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1" name="Imagem 300" descr=""/>
        <xdr:cNvPicPr/>
      </xdr:nvPicPr>
      <xdr:blipFill>
        <a:blip r:embed="rId3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2" name="Imagem 301" descr=""/>
        <xdr:cNvPicPr/>
      </xdr:nvPicPr>
      <xdr:blipFill>
        <a:blip r:embed="rId3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3" name="Imagem 302" descr=""/>
        <xdr:cNvPicPr/>
      </xdr:nvPicPr>
      <xdr:blipFill>
        <a:blip r:embed="rId3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4" name="Imagem 303" descr=""/>
        <xdr:cNvPicPr/>
      </xdr:nvPicPr>
      <xdr:blipFill>
        <a:blip r:embed="rId3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5" name="Imagem 304" descr=""/>
        <xdr:cNvPicPr/>
      </xdr:nvPicPr>
      <xdr:blipFill>
        <a:blip r:embed="rId3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6" name="Imagem 305" descr=""/>
        <xdr:cNvPicPr/>
      </xdr:nvPicPr>
      <xdr:blipFill>
        <a:blip r:embed="rId3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7" name="Imagem 306" descr=""/>
        <xdr:cNvPicPr/>
      </xdr:nvPicPr>
      <xdr:blipFill>
        <a:blip r:embed="rId3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8" name="Imagem 307" descr=""/>
        <xdr:cNvPicPr/>
      </xdr:nvPicPr>
      <xdr:blipFill>
        <a:blip r:embed="rId3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9" name="Imagem 308" descr=""/>
        <xdr:cNvPicPr/>
      </xdr:nvPicPr>
      <xdr:blipFill>
        <a:blip r:embed="rId3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0" name="Imagem 309" descr=""/>
        <xdr:cNvPicPr/>
      </xdr:nvPicPr>
      <xdr:blipFill>
        <a:blip r:embed="rId3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1" name="Imagem 310" descr=""/>
        <xdr:cNvPicPr/>
      </xdr:nvPicPr>
      <xdr:blipFill>
        <a:blip r:embed="rId3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2" name="Imagem 311" descr=""/>
        <xdr:cNvPicPr/>
      </xdr:nvPicPr>
      <xdr:blipFill>
        <a:blip r:embed="rId3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3" name="Imagem 312" descr=""/>
        <xdr:cNvPicPr/>
      </xdr:nvPicPr>
      <xdr:blipFill>
        <a:blip r:embed="rId3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4" name="Imagem 313" descr=""/>
        <xdr:cNvPicPr/>
      </xdr:nvPicPr>
      <xdr:blipFill>
        <a:blip r:embed="rId3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5" name="Imagem 314" descr=""/>
        <xdr:cNvPicPr/>
      </xdr:nvPicPr>
      <xdr:blipFill>
        <a:blip r:embed="rId3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6" name="Imagem 315" descr=""/>
        <xdr:cNvPicPr/>
      </xdr:nvPicPr>
      <xdr:blipFill>
        <a:blip r:embed="rId3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7" name="Imagem 316" descr=""/>
        <xdr:cNvPicPr/>
      </xdr:nvPicPr>
      <xdr:blipFill>
        <a:blip r:embed="rId3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8" name="Imagem 317" descr=""/>
        <xdr:cNvPicPr/>
      </xdr:nvPicPr>
      <xdr:blipFill>
        <a:blip r:embed="rId3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9" name="Imagem 318" descr=""/>
        <xdr:cNvPicPr/>
      </xdr:nvPicPr>
      <xdr:blipFill>
        <a:blip r:embed="rId3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0" name="Imagem 319" descr=""/>
        <xdr:cNvPicPr/>
      </xdr:nvPicPr>
      <xdr:blipFill>
        <a:blip r:embed="rId3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1" name="Imagem 320" descr=""/>
        <xdr:cNvPicPr/>
      </xdr:nvPicPr>
      <xdr:blipFill>
        <a:blip r:embed="rId3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2" name="Imagem 321" descr=""/>
        <xdr:cNvPicPr/>
      </xdr:nvPicPr>
      <xdr:blipFill>
        <a:blip r:embed="rId3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3" name="Imagem 322" descr=""/>
        <xdr:cNvPicPr/>
      </xdr:nvPicPr>
      <xdr:blipFill>
        <a:blip r:embed="rId3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4" name="Imagem 323" descr=""/>
        <xdr:cNvPicPr/>
      </xdr:nvPicPr>
      <xdr:blipFill>
        <a:blip r:embed="rId3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5" name="Imagem 324" descr=""/>
        <xdr:cNvPicPr/>
      </xdr:nvPicPr>
      <xdr:blipFill>
        <a:blip r:embed="rId3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6" name="Imagem 325" descr=""/>
        <xdr:cNvPicPr/>
      </xdr:nvPicPr>
      <xdr:blipFill>
        <a:blip r:embed="rId3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7" name="Imagem 326" descr=""/>
        <xdr:cNvPicPr/>
      </xdr:nvPicPr>
      <xdr:blipFill>
        <a:blip r:embed="rId3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8" name="Imagem 327" descr=""/>
        <xdr:cNvPicPr/>
      </xdr:nvPicPr>
      <xdr:blipFill>
        <a:blip r:embed="rId3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9" name="Imagem 328" descr=""/>
        <xdr:cNvPicPr/>
      </xdr:nvPicPr>
      <xdr:blipFill>
        <a:blip r:embed="rId3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0" name="Imagem 329" descr=""/>
        <xdr:cNvPicPr/>
      </xdr:nvPicPr>
      <xdr:blipFill>
        <a:blip r:embed="rId3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1" name="Imagem 330" descr=""/>
        <xdr:cNvPicPr/>
      </xdr:nvPicPr>
      <xdr:blipFill>
        <a:blip r:embed="rId3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2" name="Imagem 331" descr=""/>
        <xdr:cNvPicPr/>
      </xdr:nvPicPr>
      <xdr:blipFill>
        <a:blip r:embed="rId3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3" name="Imagem 332" descr=""/>
        <xdr:cNvPicPr/>
      </xdr:nvPicPr>
      <xdr:blipFill>
        <a:blip r:embed="rId3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4" name="Imagem 333" descr=""/>
        <xdr:cNvPicPr/>
      </xdr:nvPicPr>
      <xdr:blipFill>
        <a:blip r:embed="rId3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5" name="Imagem 334" descr=""/>
        <xdr:cNvPicPr/>
      </xdr:nvPicPr>
      <xdr:blipFill>
        <a:blip r:embed="rId3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6" name="Imagem 335" descr=""/>
        <xdr:cNvPicPr/>
      </xdr:nvPicPr>
      <xdr:blipFill>
        <a:blip r:embed="rId3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7" name="Imagem 336" descr=""/>
        <xdr:cNvPicPr/>
      </xdr:nvPicPr>
      <xdr:blipFill>
        <a:blip r:embed="rId3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8" name="Imagem 337" descr=""/>
        <xdr:cNvPicPr/>
      </xdr:nvPicPr>
      <xdr:blipFill>
        <a:blip r:embed="rId3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9" name="Imagem 338" descr=""/>
        <xdr:cNvPicPr/>
      </xdr:nvPicPr>
      <xdr:blipFill>
        <a:blip r:embed="rId3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0" name="Imagem 339" descr=""/>
        <xdr:cNvPicPr/>
      </xdr:nvPicPr>
      <xdr:blipFill>
        <a:blip r:embed="rId3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1" name="Imagem 340" descr=""/>
        <xdr:cNvPicPr/>
      </xdr:nvPicPr>
      <xdr:blipFill>
        <a:blip r:embed="rId3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2" name="Imagem 341" descr=""/>
        <xdr:cNvPicPr/>
      </xdr:nvPicPr>
      <xdr:blipFill>
        <a:blip r:embed="rId3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3" name="Imagem 342" descr=""/>
        <xdr:cNvPicPr/>
      </xdr:nvPicPr>
      <xdr:blipFill>
        <a:blip r:embed="rId3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4" name="Imagem 343" descr=""/>
        <xdr:cNvPicPr/>
      </xdr:nvPicPr>
      <xdr:blipFill>
        <a:blip r:embed="rId3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5" name="Imagem 344" descr=""/>
        <xdr:cNvPicPr/>
      </xdr:nvPicPr>
      <xdr:blipFill>
        <a:blip r:embed="rId3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6" name="Imagem 345" descr=""/>
        <xdr:cNvPicPr/>
      </xdr:nvPicPr>
      <xdr:blipFill>
        <a:blip r:embed="rId3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7" name="Imagem 346" descr=""/>
        <xdr:cNvPicPr/>
      </xdr:nvPicPr>
      <xdr:blipFill>
        <a:blip r:embed="rId3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8" name="Imagem 347" descr=""/>
        <xdr:cNvPicPr/>
      </xdr:nvPicPr>
      <xdr:blipFill>
        <a:blip r:embed="rId3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9" name="Imagem 348" descr=""/>
        <xdr:cNvPicPr/>
      </xdr:nvPicPr>
      <xdr:blipFill>
        <a:blip r:embed="rId3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0" name="Imagem 349" descr=""/>
        <xdr:cNvPicPr/>
      </xdr:nvPicPr>
      <xdr:blipFill>
        <a:blip r:embed="rId3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1" name="Imagem 350" descr=""/>
        <xdr:cNvPicPr/>
      </xdr:nvPicPr>
      <xdr:blipFill>
        <a:blip r:embed="rId3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2" name="Imagem 351" descr=""/>
        <xdr:cNvPicPr/>
      </xdr:nvPicPr>
      <xdr:blipFill>
        <a:blip r:embed="rId3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3" name="Imagem 352" descr=""/>
        <xdr:cNvPicPr/>
      </xdr:nvPicPr>
      <xdr:blipFill>
        <a:blip r:embed="rId3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4" name="Imagem 353" descr=""/>
        <xdr:cNvPicPr/>
      </xdr:nvPicPr>
      <xdr:blipFill>
        <a:blip r:embed="rId3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5" name="Imagem 354" descr=""/>
        <xdr:cNvPicPr/>
      </xdr:nvPicPr>
      <xdr:blipFill>
        <a:blip r:embed="rId3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6" name="Imagem 355" descr=""/>
        <xdr:cNvPicPr/>
      </xdr:nvPicPr>
      <xdr:blipFill>
        <a:blip r:embed="rId3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7" name="Imagem 356" descr=""/>
        <xdr:cNvPicPr/>
      </xdr:nvPicPr>
      <xdr:blipFill>
        <a:blip r:embed="rId3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8" name="Imagem 357" descr=""/>
        <xdr:cNvPicPr/>
      </xdr:nvPicPr>
      <xdr:blipFill>
        <a:blip r:embed="rId3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9" name="Imagem 358" descr=""/>
        <xdr:cNvPicPr/>
      </xdr:nvPicPr>
      <xdr:blipFill>
        <a:blip r:embed="rId3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0" name="Imagem 359" descr=""/>
        <xdr:cNvPicPr/>
      </xdr:nvPicPr>
      <xdr:blipFill>
        <a:blip r:embed="rId3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1" name="Imagem 360" descr=""/>
        <xdr:cNvPicPr/>
      </xdr:nvPicPr>
      <xdr:blipFill>
        <a:blip r:embed="rId3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2" name="Imagem 361" descr=""/>
        <xdr:cNvPicPr/>
      </xdr:nvPicPr>
      <xdr:blipFill>
        <a:blip r:embed="rId3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3" name="Imagem 362" descr=""/>
        <xdr:cNvPicPr/>
      </xdr:nvPicPr>
      <xdr:blipFill>
        <a:blip r:embed="rId3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4" name="Imagem 363" descr=""/>
        <xdr:cNvPicPr/>
      </xdr:nvPicPr>
      <xdr:blipFill>
        <a:blip r:embed="rId3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5" name="Imagem 364" descr=""/>
        <xdr:cNvPicPr/>
      </xdr:nvPicPr>
      <xdr:blipFill>
        <a:blip r:embed="rId3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6" name="Imagem 365" descr=""/>
        <xdr:cNvPicPr/>
      </xdr:nvPicPr>
      <xdr:blipFill>
        <a:blip r:embed="rId3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7" name="Imagem 366" descr=""/>
        <xdr:cNvPicPr/>
      </xdr:nvPicPr>
      <xdr:blipFill>
        <a:blip r:embed="rId3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8" name="Imagem 367" descr=""/>
        <xdr:cNvPicPr/>
      </xdr:nvPicPr>
      <xdr:blipFill>
        <a:blip r:embed="rId3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9" name="Imagem 368" descr=""/>
        <xdr:cNvPicPr/>
      </xdr:nvPicPr>
      <xdr:blipFill>
        <a:blip r:embed="rId3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0" name="Imagem 369" descr=""/>
        <xdr:cNvPicPr/>
      </xdr:nvPicPr>
      <xdr:blipFill>
        <a:blip r:embed="rId3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1" name="Imagem 370" descr=""/>
        <xdr:cNvPicPr/>
      </xdr:nvPicPr>
      <xdr:blipFill>
        <a:blip r:embed="rId3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2" name="Imagem 371" descr=""/>
        <xdr:cNvPicPr/>
      </xdr:nvPicPr>
      <xdr:blipFill>
        <a:blip r:embed="rId3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3" name="Imagem 372" descr=""/>
        <xdr:cNvPicPr/>
      </xdr:nvPicPr>
      <xdr:blipFill>
        <a:blip r:embed="rId3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4" name="Imagem 373" descr=""/>
        <xdr:cNvPicPr/>
      </xdr:nvPicPr>
      <xdr:blipFill>
        <a:blip r:embed="rId3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5" name="Imagem 374" descr=""/>
        <xdr:cNvPicPr/>
      </xdr:nvPicPr>
      <xdr:blipFill>
        <a:blip r:embed="rId3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6" name="Imagem 375" descr=""/>
        <xdr:cNvPicPr/>
      </xdr:nvPicPr>
      <xdr:blipFill>
        <a:blip r:embed="rId3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7" name="Imagem 376" descr=""/>
        <xdr:cNvPicPr/>
      </xdr:nvPicPr>
      <xdr:blipFill>
        <a:blip r:embed="rId3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8" name="Imagem 377" descr=""/>
        <xdr:cNvPicPr/>
      </xdr:nvPicPr>
      <xdr:blipFill>
        <a:blip r:embed="rId3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9" name="Imagem 378" descr=""/>
        <xdr:cNvPicPr/>
      </xdr:nvPicPr>
      <xdr:blipFill>
        <a:blip r:embed="rId3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0" name="Imagem 379" descr=""/>
        <xdr:cNvPicPr/>
      </xdr:nvPicPr>
      <xdr:blipFill>
        <a:blip r:embed="rId3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1" name="Imagem 380" descr=""/>
        <xdr:cNvPicPr/>
      </xdr:nvPicPr>
      <xdr:blipFill>
        <a:blip r:embed="rId3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2" name="Imagem 381" descr=""/>
        <xdr:cNvPicPr/>
      </xdr:nvPicPr>
      <xdr:blipFill>
        <a:blip r:embed="rId3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3" name="Imagem 382" descr=""/>
        <xdr:cNvPicPr/>
      </xdr:nvPicPr>
      <xdr:blipFill>
        <a:blip r:embed="rId3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4" name="Imagem 383" descr=""/>
        <xdr:cNvPicPr/>
      </xdr:nvPicPr>
      <xdr:blipFill>
        <a:blip r:embed="rId3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5" name="Imagem 384" descr=""/>
        <xdr:cNvPicPr/>
      </xdr:nvPicPr>
      <xdr:blipFill>
        <a:blip r:embed="rId3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6" name="Imagem 385" descr=""/>
        <xdr:cNvPicPr/>
      </xdr:nvPicPr>
      <xdr:blipFill>
        <a:blip r:embed="rId3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7" name="Imagem 386" descr=""/>
        <xdr:cNvPicPr/>
      </xdr:nvPicPr>
      <xdr:blipFill>
        <a:blip r:embed="rId3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8" name="Imagem 387" descr=""/>
        <xdr:cNvPicPr/>
      </xdr:nvPicPr>
      <xdr:blipFill>
        <a:blip r:embed="rId3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9" name="Imagem 388" descr=""/>
        <xdr:cNvPicPr/>
      </xdr:nvPicPr>
      <xdr:blipFill>
        <a:blip r:embed="rId3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0" name="Imagem 389" descr=""/>
        <xdr:cNvPicPr/>
      </xdr:nvPicPr>
      <xdr:blipFill>
        <a:blip r:embed="rId3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1" name="Imagem 390" descr=""/>
        <xdr:cNvPicPr/>
      </xdr:nvPicPr>
      <xdr:blipFill>
        <a:blip r:embed="rId3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2" name="Imagem 391" descr=""/>
        <xdr:cNvPicPr/>
      </xdr:nvPicPr>
      <xdr:blipFill>
        <a:blip r:embed="rId3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3" name="Imagem 392" descr=""/>
        <xdr:cNvPicPr/>
      </xdr:nvPicPr>
      <xdr:blipFill>
        <a:blip r:embed="rId3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4" name="Imagem 393" descr=""/>
        <xdr:cNvPicPr/>
      </xdr:nvPicPr>
      <xdr:blipFill>
        <a:blip r:embed="rId3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5" name="Imagem 394" descr=""/>
        <xdr:cNvPicPr/>
      </xdr:nvPicPr>
      <xdr:blipFill>
        <a:blip r:embed="rId3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6" name="Imagem 395" descr=""/>
        <xdr:cNvPicPr/>
      </xdr:nvPicPr>
      <xdr:blipFill>
        <a:blip r:embed="rId3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7" name="Imagem 396" descr=""/>
        <xdr:cNvPicPr/>
      </xdr:nvPicPr>
      <xdr:blipFill>
        <a:blip r:embed="rId3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8" name="Imagem 397" descr=""/>
        <xdr:cNvPicPr/>
      </xdr:nvPicPr>
      <xdr:blipFill>
        <a:blip r:embed="rId3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9" name="Imagem 398" descr=""/>
        <xdr:cNvPicPr/>
      </xdr:nvPicPr>
      <xdr:blipFill>
        <a:blip r:embed="rId3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0" name="Imagem 399" descr=""/>
        <xdr:cNvPicPr/>
      </xdr:nvPicPr>
      <xdr:blipFill>
        <a:blip r:embed="rId3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1" name="Imagem 400" descr=""/>
        <xdr:cNvPicPr/>
      </xdr:nvPicPr>
      <xdr:blipFill>
        <a:blip r:embed="rId4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2" name="Imagem 401" descr=""/>
        <xdr:cNvPicPr/>
      </xdr:nvPicPr>
      <xdr:blipFill>
        <a:blip r:embed="rId4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3" name="Imagem 402" descr=""/>
        <xdr:cNvPicPr/>
      </xdr:nvPicPr>
      <xdr:blipFill>
        <a:blip r:embed="rId4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4" name="Imagem 403" descr=""/>
        <xdr:cNvPicPr/>
      </xdr:nvPicPr>
      <xdr:blipFill>
        <a:blip r:embed="rId4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5" name="Imagem 404" descr=""/>
        <xdr:cNvPicPr/>
      </xdr:nvPicPr>
      <xdr:blipFill>
        <a:blip r:embed="rId4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6" name="Imagem 405" descr=""/>
        <xdr:cNvPicPr/>
      </xdr:nvPicPr>
      <xdr:blipFill>
        <a:blip r:embed="rId4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7" name="Imagem 406" descr=""/>
        <xdr:cNvPicPr/>
      </xdr:nvPicPr>
      <xdr:blipFill>
        <a:blip r:embed="rId4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8" name="Imagem 407" descr=""/>
        <xdr:cNvPicPr/>
      </xdr:nvPicPr>
      <xdr:blipFill>
        <a:blip r:embed="rId4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9" name="Imagem 408" descr=""/>
        <xdr:cNvPicPr/>
      </xdr:nvPicPr>
      <xdr:blipFill>
        <a:blip r:embed="rId4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0" name="Imagem 409" descr=""/>
        <xdr:cNvPicPr/>
      </xdr:nvPicPr>
      <xdr:blipFill>
        <a:blip r:embed="rId4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1" name="Imagem 410" descr=""/>
        <xdr:cNvPicPr/>
      </xdr:nvPicPr>
      <xdr:blipFill>
        <a:blip r:embed="rId4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2" name="Imagem 411" descr=""/>
        <xdr:cNvPicPr/>
      </xdr:nvPicPr>
      <xdr:blipFill>
        <a:blip r:embed="rId4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3" name="Imagem 412" descr=""/>
        <xdr:cNvPicPr/>
      </xdr:nvPicPr>
      <xdr:blipFill>
        <a:blip r:embed="rId4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4" name="Imagem 413" descr=""/>
        <xdr:cNvPicPr/>
      </xdr:nvPicPr>
      <xdr:blipFill>
        <a:blip r:embed="rId4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5" name="Imagem 414" descr=""/>
        <xdr:cNvPicPr/>
      </xdr:nvPicPr>
      <xdr:blipFill>
        <a:blip r:embed="rId4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6" name="Imagem 415" descr=""/>
        <xdr:cNvPicPr/>
      </xdr:nvPicPr>
      <xdr:blipFill>
        <a:blip r:embed="rId4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7" name="Imagem 416" descr=""/>
        <xdr:cNvPicPr/>
      </xdr:nvPicPr>
      <xdr:blipFill>
        <a:blip r:embed="rId4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8" name="Imagem 417" descr=""/>
        <xdr:cNvPicPr/>
      </xdr:nvPicPr>
      <xdr:blipFill>
        <a:blip r:embed="rId4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9" name="Imagem 418" descr=""/>
        <xdr:cNvPicPr/>
      </xdr:nvPicPr>
      <xdr:blipFill>
        <a:blip r:embed="rId4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0" name="Imagem 419" descr=""/>
        <xdr:cNvPicPr/>
      </xdr:nvPicPr>
      <xdr:blipFill>
        <a:blip r:embed="rId4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1" name="Imagem 420" descr=""/>
        <xdr:cNvPicPr/>
      </xdr:nvPicPr>
      <xdr:blipFill>
        <a:blip r:embed="rId4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2" name="Imagem 421" descr=""/>
        <xdr:cNvPicPr/>
      </xdr:nvPicPr>
      <xdr:blipFill>
        <a:blip r:embed="rId4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3" name="Imagem 422" descr=""/>
        <xdr:cNvPicPr/>
      </xdr:nvPicPr>
      <xdr:blipFill>
        <a:blip r:embed="rId4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4" name="Imagem 423" descr=""/>
        <xdr:cNvPicPr/>
      </xdr:nvPicPr>
      <xdr:blipFill>
        <a:blip r:embed="rId4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5" name="Imagem 424" descr=""/>
        <xdr:cNvPicPr/>
      </xdr:nvPicPr>
      <xdr:blipFill>
        <a:blip r:embed="rId4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6" name="Imagem 425" descr=""/>
        <xdr:cNvPicPr/>
      </xdr:nvPicPr>
      <xdr:blipFill>
        <a:blip r:embed="rId4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7" name="Imagem 426" descr=""/>
        <xdr:cNvPicPr/>
      </xdr:nvPicPr>
      <xdr:blipFill>
        <a:blip r:embed="rId4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8" name="Imagem 427" descr=""/>
        <xdr:cNvPicPr/>
      </xdr:nvPicPr>
      <xdr:blipFill>
        <a:blip r:embed="rId4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9" name="Imagem 428" descr=""/>
        <xdr:cNvPicPr/>
      </xdr:nvPicPr>
      <xdr:blipFill>
        <a:blip r:embed="rId4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0" name="Imagem 429" descr=""/>
        <xdr:cNvPicPr/>
      </xdr:nvPicPr>
      <xdr:blipFill>
        <a:blip r:embed="rId4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1" name="Imagem 430" descr=""/>
        <xdr:cNvPicPr/>
      </xdr:nvPicPr>
      <xdr:blipFill>
        <a:blip r:embed="rId4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2" name="Imagem 431" descr=""/>
        <xdr:cNvPicPr/>
      </xdr:nvPicPr>
      <xdr:blipFill>
        <a:blip r:embed="rId4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3" name="Imagem 432" descr=""/>
        <xdr:cNvPicPr/>
      </xdr:nvPicPr>
      <xdr:blipFill>
        <a:blip r:embed="rId4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4" name="Imagem 433" descr=""/>
        <xdr:cNvPicPr/>
      </xdr:nvPicPr>
      <xdr:blipFill>
        <a:blip r:embed="rId4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5" name="Imagem 434" descr=""/>
        <xdr:cNvPicPr/>
      </xdr:nvPicPr>
      <xdr:blipFill>
        <a:blip r:embed="rId4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6" name="Imagem 435" descr=""/>
        <xdr:cNvPicPr/>
      </xdr:nvPicPr>
      <xdr:blipFill>
        <a:blip r:embed="rId4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7" name="Imagem 436" descr=""/>
        <xdr:cNvPicPr/>
      </xdr:nvPicPr>
      <xdr:blipFill>
        <a:blip r:embed="rId4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8" name="Imagem 437" descr=""/>
        <xdr:cNvPicPr/>
      </xdr:nvPicPr>
      <xdr:blipFill>
        <a:blip r:embed="rId4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9" name="Imagem 438" descr=""/>
        <xdr:cNvPicPr/>
      </xdr:nvPicPr>
      <xdr:blipFill>
        <a:blip r:embed="rId4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0" name="Imagem 439" descr=""/>
        <xdr:cNvPicPr/>
      </xdr:nvPicPr>
      <xdr:blipFill>
        <a:blip r:embed="rId4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1" name="Imagem 440" descr=""/>
        <xdr:cNvPicPr/>
      </xdr:nvPicPr>
      <xdr:blipFill>
        <a:blip r:embed="rId4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2" name="Imagem 441" descr=""/>
        <xdr:cNvPicPr/>
      </xdr:nvPicPr>
      <xdr:blipFill>
        <a:blip r:embed="rId4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3" name="Imagem 442" descr=""/>
        <xdr:cNvPicPr/>
      </xdr:nvPicPr>
      <xdr:blipFill>
        <a:blip r:embed="rId4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4" name="Imagem 443" descr=""/>
        <xdr:cNvPicPr/>
      </xdr:nvPicPr>
      <xdr:blipFill>
        <a:blip r:embed="rId4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5" name="Imagem 444" descr=""/>
        <xdr:cNvPicPr/>
      </xdr:nvPicPr>
      <xdr:blipFill>
        <a:blip r:embed="rId4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6" name="Imagem 445" descr=""/>
        <xdr:cNvPicPr/>
      </xdr:nvPicPr>
      <xdr:blipFill>
        <a:blip r:embed="rId4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7" name="Imagem 446" descr=""/>
        <xdr:cNvPicPr/>
      </xdr:nvPicPr>
      <xdr:blipFill>
        <a:blip r:embed="rId4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8" name="Imagem 447" descr=""/>
        <xdr:cNvPicPr/>
      </xdr:nvPicPr>
      <xdr:blipFill>
        <a:blip r:embed="rId4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9" name="Imagem 448" descr=""/>
        <xdr:cNvPicPr/>
      </xdr:nvPicPr>
      <xdr:blipFill>
        <a:blip r:embed="rId4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0" name="Imagem 449" descr=""/>
        <xdr:cNvPicPr/>
      </xdr:nvPicPr>
      <xdr:blipFill>
        <a:blip r:embed="rId4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1" name="Imagem 450" descr=""/>
        <xdr:cNvPicPr/>
      </xdr:nvPicPr>
      <xdr:blipFill>
        <a:blip r:embed="rId4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2" name="Imagem 451" descr=""/>
        <xdr:cNvPicPr/>
      </xdr:nvPicPr>
      <xdr:blipFill>
        <a:blip r:embed="rId4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3" name="Imagem 452" descr=""/>
        <xdr:cNvPicPr/>
      </xdr:nvPicPr>
      <xdr:blipFill>
        <a:blip r:embed="rId4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4" name="Imagem 453" descr=""/>
        <xdr:cNvPicPr/>
      </xdr:nvPicPr>
      <xdr:blipFill>
        <a:blip r:embed="rId4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5" name="Imagem 454" descr=""/>
        <xdr:cNvPicPr/>
      </xdr:nvPicPr>
      <xdr:blipFill>
        <a:blip r:embed="rId4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6" name="Imagem 455" descr=""/>
        <xdr:cNvPicPr/>
      </xdr:nvPicPr>
      <xdr:blipFill>
        <a:blip r:embed="rId4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7" name="Imagem 456" descr=""/>
        <xdr:cNvPicPr/>
      </xdr:nvPicPr>
      <xdr:blipFill>
        <a:blip r:embed="rId4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8" name="Imagem 457" descr=""/>
        <xdr:cNvPicPr/>
      </xdr:nvPicPr>
      <xdr:blipFill>
        <a:blip r:embed="rId4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9" name="Imagem 458" descr=""/>
        <xdr:cNvPicPr/>
      </xdr:nvPicPr>
      <xdr:blipFill>
        <a:blip r:embed="rId4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0" name="Imagem 459" descr=""/>
        <xdr:cNvPicPr/>
      </xdr:nvPicPr>
      <xdr:blipFill>
        <a:blip r:embed="rId4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1" name="Imagem 460" descr=""/>
        <xdr:cNvPicPr/>
      </xdr:nvPicPr>
      <xdr:blipFill>
        <a:blip r:embed="rId4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2" name="Imagem 461" descr=""/>
        <xdr:cNvPicPr/>
      </xdr:nvPicPr>
      <xdr:blipFill>
        <a:blip r:embed="rId4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3" name="Imagem 462" descr=""/>
        <xdr:cNvPicPr/>
      </xdr:nvPicPr>
      <xdr:blipFill>
        <a:blip r:embed="rId4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4" name="Imagem 463" descr=""/>
        <xdr:cNvPicPr/>
      </xdr:nvPicPr>
      <xdr:blipFill>
        <a:blip r:embed="rId4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5" name="Imagem 464" descr=""/>
        <xdr:cNvPicPr/>
      </xdr:nvPicPr>
      <xdr:blipFill>
        <a:blip r:embed="rId4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6" name="Imagem 465" descr=""/>
        <xdr:cNvPicPr/>
      </xdr:nvPicPr>
      <xdr:blipFill>
        <a:blip r:embed="rId4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7" name="Imagem 466" descr=""/>
        <xdr:cNvPicPr/>
      </xdr:nvPicPr>
      <xdr:blipFill>
        <a:blip r:embed="rId4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8" name="Imagem 467" descr=""/>
        <xdr:cNvPicPr/>
      </xdr:nvPicPr>
      <xdr:blipFill>
        <a:blip r:embed="rId4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9" name="Imagem 468" descr=""/>
        <xdr:cNvPicPr/>
      </xdr:nvPicPr>
      <xdr:blipFill>
        <a:blip r:embed="rId4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0" name="Imagem 469" descr=""/>
        <xdr:cNvPicPr/>
      </xdr:nvPicPr>
      <xdr:blipFill>
        <a:blip r:embed="rId4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1" name="Imagem 470" descr=""/>
        <xdr:cNvPicPr/>
      </xdr:nvPicPr>
      <xdr:blipFill>
        <a:blip r:embed="rId4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2" name="Imagem 471" descr=""/>
        <xdr:cNvPicPr/>
      </xdr:nvPicPr>
      <xdr:blipFill>
        <a:blip r:embed="rId4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3" name="Imagem 472" descr=""/>
        <xdr:cNvPicPr/>
      </xdr:nvPicPr>
      <xdr:blipFill>
        <a:blip r:embed="rId4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4" name="Imagem 473" descr=""/>
        <xdr:cNvPicPr/>
      </xdr:nvPicPr>
      <xdr:blipFill>
        <a:blip r:embed="rId4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5" name="Imagem 474" descr=""/>
        <xdr:cNvPicPr/>
      </xdr:nvPicPr>
      <xdr:blipFill>
        <a:blip r:embed="rId4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6" name="Imagem 475" descr=""/>
        <xdr:cNvPicPr/>
      </xdr:nvPicPr>
      <xdr:blipFill>
        <a:blip r:embed="rId4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7" name="Imagem 476" descr=""/>
        <xdr:cNvPicPr/>
      </xdr:nvPicPr>
      <xdr:blipFill>
        <a:blip r:embed="rId4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8" name="Imagem 477" descr=""/>
        <xdr:cNvPicPr/>
      </xdr:nvPicPr>
      <xdr:blipFill>
        <a:blip r:embed="rId4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9" name="Imagem 478" descr=""/>
        <xdr:cNvPicPr/>
      </xdr:nvPicPr>
      <xdr:blipFill>
        <a:blip r:embed="rId4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0" name="Imagem 479" descr=""/>
        <xdr:cNvPicPr/>
      </xdr:nvPicPr>
      <xdr:blipFill>
        <a:blip r:embed="rId4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1" name="Imagem 480" descr=""/>
        <xdr:cNvPicPr/>
      </xdr:nvPicPr>
      <xdr:blipFill>
        <a:blip r:embed="rId4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2" name="Imagem 481" descr=""/>
        <xdr:cNvPicPr/>
      </xdr:nvPicPr>
      <xdr:blipFill>
        <a:blip r:embed="rId4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3" name="Imagem 482" descr=""/>
        <xdr:cNvPicPr/>
      </xdr:nvPicPr>
      <xdr:blipFill>
        <a:blip r:embed="rId4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4" name="Imagem 483" descr=""/>
        <xdr:cNvPicPr/>
      </xdr:nvPicPr>
      <xdr:blipFill>
        <a:blip r:embed="rId4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5" name="Imagem 484" descr=""/>
        <xdr:cNvPicPr/>
      </xdr:nvPicPr>
      <xdr:blipFill>
        <a:blip r:embed="rId4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6" name="Imagem 485" descr=""/>
        <xdr:cNvPicPr/>
      </xdr:nvPicPr>
      <xdr:blipFill>
        <a:blip r:embed="rId4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7" name="Imagem 486" descr=""/>
        <xdr:cNvPicPr/>
      </xdr:nvPicPr>
      <xdr:blipFill>
        <a:blip r:embed="rId4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8" name="Imagem 487" descr=""/>
        <xdr:cNvPicPr/>
      </xdr:nvPicPr>
      <xdr:blipFill>
        <a:blip r:embed="rId4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9" name="Imagem 488" descr=""/>
        <xdr:cNvPicPr/>
      </xdr:nvPicPr>
      <xdr:blipFill>
        <a:blip r:embed="rId4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0" name="Imagem 489" descr=""/>
        <xdr:cNvPicPr/>
      </xdr:nvPicPr>
      <xdr:blipFill>
        <a:blip r:embed="rId4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1" name="Imagem 490" descr=""/>
        <xdr:cNvPicPr/>
      </xdr:nvPicPr>
      <xdr:blipFill>
        <a:blip r:embed="rId4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2" name="Imagem 491" descr=""/>
        <xdr:cNvPicPr/>
      </xdr:nvPicPr>
      <xdr:blipFill>
        <a:blip r:embed="rId4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3" name="Imagem 492" descr=""/>
        <xdr:cNvPicPr/>
      </xdr:nvPicPr>
      <xdr:blipFill>
        <a:blip r:embed="rId4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4" name="Imagem 493" descr=""/>
        <xdr:cNvPicPr/>
      </xdr:nvPicPr>
      <xdr:blipFill>
        <a:blip r:embed="rId4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5" name="Imagem 494" descr=""/>
        <xdr:cNvPicPr/>
      </xdr:nvPicPr>
      <xdr:blipFill>
        <a:blip r:embed="rId4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6" name="Imagem 495" descr=""/>
        <xdr:cNvPicPr/>
      </xdr:nvPicPr>
      <xdr:blipFill>
        <a:blip r:embed="rId4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7" name="Imagem 496" descr=""/>
        <xdr:cNvPicPr/>
      </xdr:nvPicPr>
      <xdr:blipFill>
        <a:blip r:embed="rId4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8" name="Imagem 497" descr=""/>
        <xdr:cNvPicPr/>
      </xdr:nvPicPr>
      <xdr:blipFill>
        <a:blip r:embed="rId4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9" name="Imagem 498" descr=""/>
        <xdr:cNvPicPr/>
      </xdr:nvPicPr>
      <xdr:blipFill>
        <a:blip r:embed="rId4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0" name="Imagem 499" descr=""/>
        <xdr:cNvPicPr/>
      </xdr:nvPicPr>
      <xdr:blipFill>
        <a:blip r:embed="rId4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1" name="Imagem 500" descr=""/>
        <xdr:cNvPicPr/>
      </xdr:nvPicPr>
      <xdr:blipFill>
        <a:blip r:embed="rId5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2" name="Imagem 501" descr=""/>
        <xdr:cNvPicPr/>
      </xdr:nvPicPr>
      <xdr:blipFill>
        <a:blip r:embed="rId5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3" name="Imagem 502" descr=""/>
        <xdr:cNvPicPr/>
      </xdr:nvPicPr>
      <xdr:blipFill>
        <a:blip r:embed="rId5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4" name="Imagem 503" descr=""/>
        <xdr:cNvPicPr/>
      </xdr:nvPicPr>
      <xdr:blipFill>
        <a:blip r:embed="rId5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5" name="Imagem 504" descr=""/>
        <xdr:cNvPicPr/>
      </xdr:nvPicPr>
      <xdr:blipFill>
        <a:blip r:embed="rId5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6" name="Imagem 505" descr=""/>
        <xdr:cNvPicPr/>
      </xdr:nvPicPr>
      <xdr:blipFill>
        <a:blip r:embed="rId5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7" name="Imagem 506" descr=""/>
        <xdr:cNvPicPr/>
      </xdr:nvPicPr>
      <xdr:blipFill>
        <a:blip r:embed="rId5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8" name="Imagem 507" descr=""/>
        <xdr:cNvPicPr/>
      </xdr:nvPicPr>
      <xdr:blipFill>
        <a:blip r:embed="rId5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9" name="Imagem 508" descr=""/>
        <xdr:cNvPicPr/>
      </xdr:nvPicPr>
      <xdr:blipFill>
        <a:blip r:embed="rId5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0" name="Imagem 509" descr=""/>
        <xdr:cNvPicPr/>
      </xdr:nvPicPr>
      <xdr:blipFill>
        <a:blip r:embed="rId5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1" name="Imagem 510" descr=""/>
        <xdr:cNvPicPr/>
      </xdr:nvPicPr>
      <xdr:blipFill>
        <a:blip r:embed="rId5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2" name="Imagem 511" descr=""/>
        <xdr:cNvPicPr/>
      </xdr:nvPicPr>
      <xdr:blipFill>
        <a:blip r:embed="rId5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3" name="Imagem 512" descr=""/>
        <xdr:cNvPicPr/>
      </xdr:nvPicPr>
      <xdr:blipFill>
        <a:blip r:embed="rId5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4" name="Imagem 513" descr=""/>
        <xdr:cNvPicPr/>
      </xdr:nvPicPr>
      <xdr:blipFill>
        <a:blip r:embed="rId5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5" name="Imagem 514" descr=""/>
        <xdr:cNvPicPr/>
      </xdr:nvPicPr>
      <xdr:blipFill>
        <a:blip r:embed="rId5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6" name="Imagem 515" descr=""/>
        <xdr:cNvPicPr/>
      </xdr:nvPicPr>
      <xdr:blipFill>
        <a:blip r:embed="rId5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7" name="Imagem 516" descr=""/>
        <xdr:cNvPicPr/>
      </xdr:nvPicPr>
      <xdr:blipFill>
        <a:blip r:embed="rId5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8" name="Imagem 517" descr=""/>
        <xdr:cNvPicPr/>
      </xdr:nvPicPr>
      <xdr:blipFill>
        <a:blip r:embed="rId5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9" name="Imagem 518" descr=""/>
        <xdr:cNvPicPr/>
      </xdr:nvPicPr>
      <xdr:blipFill>
        <a:blip r:embed="rId5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0" name="Imagem 519" descr=""/>
        <xdr:cNvPicPr/>
      </xdr:nvPicPr>
      <xdr:blipFill>
        <a:blip r:embed="rId5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1" name="Imagem 520" descr=""/>
        <xdr:cNvPicPr/>
      </xdr:nvPicPr>
      <xdr:blipFill>
        <a:blip r:embed="rId5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2" name="Imagem 521" descr=""/>
        <xdr:cNvPicPr/>
      </xdr:nvPicPr>
      <xdr:blipFill>
        <a:blip r:embed="rId5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3" name="Imagem 522" descr=""/>
        <xdr:cNvPicPr/>
      </xdr:nvPicPr>
      <xdr:blipFill>
        <a:blip r:embed="rId5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4" name="Imagem 523" descr=""/>
        <xdr:cNvPicPr/>
      </xdr:nvPicPr>
      <xdr:blipFill>
        <a:blip r:embed="rId5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5" name="Imagem 524" descr=""/>
        <xdr:cNvPicPr/>
      </xdr:nvPicPr>
      <xdr:blipFill>
        <a:blip r:embed="rId5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6" name="Imagem 525" descr=""/>
        <xdr:cNvPicPr/>
      </xdr:nvPicPr>
      <xdr:blipFill>
        <a:blip r:embed="rId5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7" name="Imagem 526" descr=""/>
        <xdr:cNvPicPr/>
      </xdr:nvPicPr>
      <xdr:blipFill>
        <a:blip r:embed="rId5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8" name="Imagem 527" descr=""/>
        <xdr:cNvPicPr/>
      </xdr:nvPicPr>
      <xdr:blipFill>
        <a:blip r:embed="rId5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9" name="Imagem 528" descr=""/>
        <xdr:cNvPicPr/>
      </xdr:nvPicPr>
      <xdr:blipFill>
        <a:blip r:embed="rId5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0" name="Imagem 529" descr=""/>
        <xdr:cNvPicPr/>
      </xdr:nvPicPr>
      <xdr:blipFill>
        <a:blip r:embed="rId5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1" name="Imagem 530" descr=""/>
        <xdr:cNvPicPr/>
      </xdr:nvPicPr>
      <xdr:blipFill>
        <a:blip r:embed="rId5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2" name="Imagem 531" descr=""/>
        <xdr:cNvPicPr/>
      </xdr:nvPicPr>
      <xdr:blipFill>
        <a:blip r:embed="rId5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3" name="Imagem 532" descr=""/>
        <xdr:cNvPicPr/>
      </xdr:nvPicPr>
      <xdr:blipFill>
        <a:blip r:embed="rId5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4" name="Imagem 533" descr=""/>
        <xdr:cNvPicPr/>
      </xdr:nvPicPr>
      <xdr:blipFill>
        <a:blip r:embed="rId5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5" name="Imagem 534" descr=""/>
        <xdr:cNvPicPr/>
      </xdr:nvPicPr>
      <xdr:blipFill>
        <a:blip r:embed="rId5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6" name="Imagem 535" descr=""/>
        <xdr:cNvPicPr/>
      </xdr:nvPicPr>
      <xdr:blipFill>
        <a:blip r:embed="rId5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7" name="Imagem 536" descr=""/>
        <xdr:cNvPicPr/>
      </xdr:nvPicPr>
      <xdr:blipFill>
        <a:blip r:embed="rId5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8" name="Imagem 537" descr=""/>
        <xdr:cNvPicPr/>
      </xdr:nvPicPr>
      <xdr:blipFill>
        <a:blip r:embed="rId5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9" name="Imagem 538" descr=""/>
        <xdr:cNvPicPr/>
      </xdr:nvPicPr>
      <xdr:blipFill>
        <a:blip r:embed="rId5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0" name="Imagem 539" descr=""/>
        <xdr:cNvPicPr/>
      </xdr:nvPicPr>
      <xdr:blipFill>
        <a:blip r:embed="rId5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1" name="Imagem 540" descr=""/>
        <xdr:cNvPicPr/>
      </xdr:nvPicPr>
      <xdr:blipFill>
        <a:blip r:embed="rId5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2" name="Imagem 541" descr=""/>
        <xdr:cNvPicPr/>
      </xdr:nvPicPr>
      <xdr:blipFill>
        <a:blip r:embed="rId5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3" name="Imagem 542" descr=""/>
        <xdr:cNvPicPr/>
      </xdr:nvPicPr>
      <xdr:blipFill>
        <a:blip r:embed="rId5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4" name="Imagem 543" descr=""/>
        <xdr:cNvPicPr/>
      </xdr:nvPicPr>
      <xdr:blipFill>
        <a:blip r:embed="rId5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5" name="Imagem 544" descr=""/>
        <xdr:cNvPicPr/>
      </xdr:nvPicPr>
      <xdr:blipFill>
        <a:blip r:embed="rId5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6" name="Imagem 545" descr=""/>
        <xdr:cNvPicPr/>
      </xdr:nvPicPr>
      <xdr:blipFill>
        <a:blip r:embed="rId5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7" name="Imagem 546" descr=""/>
        <xdr:cNvPicPr/>
      </xdr:nvPicPr>
      <xdr:blipFill>
        <a:blip r:embed="rId5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8" name="Imagem 547" descr=""/>
        <xdr:cNvPicPr/>
      </xdr:nvPicPr>
      <xdr:blipFill>
        <a:blip r:embed="rId5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9" name="Imagem 548" descr=""/>
        <xdr:cNvPicPr/>
      </xdr:nvPicPr>
      <xdr:blipFill>
        <a:blip r:embed="rId5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0" name="Imagem 549" descr=""/>
        <xdr:cNvPicPr/>
      </xdr:nvPicPr>
      <xdr:blipFill>
        <a:blip r:embed="rId5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1" name="Imagem 550" descr=""/>
        <xdr:cNvPicPr/>
      </xdr:nvPicPr>
      <xdr:blipFill>
        <a:blip r:embed="rId5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2" name="Imagem 551" descr=""/>
        <xdr:cNvPicPr/>
      </xdr:nvPicPr>
      <xdr:blipFill>
        <a:blip r:embed="rId5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3" name="Imagem 552" descr=""/>
        <xdr:cNvPicPr/>
      </xdr:nvPicPr>
      <xdr:blipFill>
        <a:blip r:embed="rId5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4" name="Imagem 553" descr=""/>
        <xdr:cNvPicPr/>
      </xdr:nvPicPr>
      <xdr:blipFill>
        <a:blip r:embed="rId5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5" name="Imagem 554" descr=""/>
        <xdr:cNvPicPr/>
      </xdr:nvPicPr>
      <xdr:blipFill>
        <a:blip r:embed="rId5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6" name="Imagem 555" descr=""/>
        <xdr:cNvPicPr/>
      </xdr:nvPicPr>
      <xdr:blipFill>
        <a:blip r:embed="rId5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7" name="Imagem 556" descr=""/>
        <xdr:cNvPicPr/>
      </xdr:nvPicPr>
      <xdr:blipFill>
        <a:blip r:embed="rId5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8" name="Imagem 557" descr=""/>
        <xdr:cNvPicPr/>
      </xdr:nvPicPr>
      <xdr:blipFill>
        <a:blip r:embed="rId5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9" name="Imagem 558" descr=""/>
        <xdr:cNvPicPr/>
      </xdr:nvPicPr>
      <xdr:blipFill>
        <a:blip r:embed="rId5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0" name="Imagem 559" descr=""/>
        <xdr:cNvPicPr/>
      </xdr:nvPicPr>
      <xdr:blipFill>
        <a:blip r:embed="rId5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1" name="Imagem 560" descr=""/>
        <xdr:cNvPicPr/>
      </xdr:nvPicPr>
      <xdr:blipFill>
        <a:blip r:embed="rId5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2" name="Imagem 561" descr=""/>
        <xdr:cNvPicPr/>
      </xdr:nvPicPr>
      <xdr:blipFill>
        <a:blip r:embed="rId5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3" name="Imagem 562" descr=""/>
        <xdr:cNvPicPr/>
      </xdr:nvPicPr>
      <xdr:blipFill>
        <a:blip r:embed="rId5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4" name="Imagem 563" descr=""/>
        <xdr:cNvPicPr/>
      </xdr:nvPicPr>
      <xdr:blipFill>
        <a:blip r:embed="rId5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5" name="Imagem 564" descr=""/>
        <xdr:cNvPicPr/>
      </xdr:nvPicPr>
      <xdr:blipFill>
        <a:blip r:embed="rId5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6" name="Imagem 565" descr=""/>
        <xdr:cNvPicPr/>
      </xdr:nvPicPr>
      <xdr:blipFill>
        <a:blip r:embed="rId5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7" name="Imagem 566" descr=""/>
        <xdr:cNvPicPr/>
      </xdr:nvPicPr>
      <xdr:blipFill>
        <a:blip r:embed="rId5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8" name="Imagem 567" descr=""/>
        <xdr:cNvPicPr/>
      </xdr:nvPicPr>
      <xdr:blipFill>
        <a:blip r:embed="rId5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9" name="Imagem 568" descr=""/>
        <xdr:cNvPicPr/>
      </xdr:nvPicPr>
      <xdr:blipFill>
        <a:blip r:embed="rId5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0" name="Imagem 569" descr=""/>
        <xdr:cNvPicPr/>
      </xdr:nvPicPr>
      <xdr:blipFill>
        <a:blip r:embed="rId5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1" name="Imagem 570" descr=""/>
        <xdr:cNvPicPr/>
      </xdr:nvPicPr>
      <xdr:blipFill>
        <a:blip r:embed="rId5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2" name="Imagem 571" descr=""/>
        <xdr:cNvPicPr/>
      </xdr:nvPicPr>
      <xdr:blipFill>
        <a:blip r:embed="rId5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3" name="Imagem 572" descr=""/>
        <xdr:cNvPicPr/>
      </xdr:nvPicPr>
      <xdr:blipFill>
        <a:blip r:embed="rId5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4" name="Imagem 573" descr=""/>
        <xdr:cNvPicPr/>
      </xdr:nvPicPr>
      <xdr:blipFill>
        <a:blip r:embed="rId5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5" name="Imagem 574" descr=""/>
        <xdr:cNvPicPr/>
      </xdr:nvPicPr>
      <xdr:blipFill>
        <a:blip r:embed="rId5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6" name="Imagem 575" descr=""/>
        <xdr:cNvPicPr/>
      </xdr:nvPicPr>
      <xdr:blipFill>
        <a:blip r:embed="rId5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7" name="Imagem 576" descr=""/>
        <xdr:cNvPicPr/>
      </xdr:nvPicPr>
      <xdr:blipFill>
        <a:blip r:embed="rId5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8" name="Imagem 577" descr=""/>
        <xdr:cNvPicPr/>
      </xdr:nvPicPr>
      <xdr:blipFill>
        <a:blip r:embed="rId5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9" name="Imagem 578" descr=""/>
        <xdr:cNvPicPr/>
      </xdr:nvPicPr>
      <xdr:blipFill>
        <a:blip r:embed="rId5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0" name="Imagem 579" descr=""/>
        <xdr:cNvPicPr/>
      </xdr:nvPicPr>
      <xdr:blipFill>
        <a:blip r:embed="rId5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1" name="Imagem 580" descr=""/>
        <xdr:cNvPicPr/>
      </xdr:nvPicPr>
      <xdr:blipFill>
        <a:blip r:embed="rId5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2" name="Imagem 581" descr=""/>
        <xdr:cNvPicPr/>
      </xdr:nvPicPr>
      <xdr:blipFill>
        <a:blip r:embed="rId5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3" name="Imagem 582" descr=""/>
        <xdr:cNvPicPr/>
      </xdr:nvPicPr>
      <xdr:blipFill>
        <a:blip r:embed="rId5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4" name="Imagem 583" descr=""/>
        <xdr:cNvPicPr/>
      </xdr:nvPicPr>
      <xdr:blipFill>
        <a:blip r:embed="rId5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5" name="Imagem 584" descr=""/>
        <xdr:cNvPicPr/>
      </xdr:nvPicPr>
      <xdr:blipFill>
        <a:blip r:embed="rId5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6" name="Imagem 585" descr=""/>
        <xdr:cNvPicPr/>
      </xdr:nvPicPr>
      <xdr:blipFill>
        <a:blip r:embed="rId5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7" name="Imagem 586" descr=""/>
        <xdr:cNvPicPr/>
      </xdr:nvPicPr>
      <xdr:blipFill>
        <a:blip r:embed="rId5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8" name="Imagem 587" descr=""/>
        <xdr:cNvPicPr/>
      </xdr:nvPicPr>
      <xdr:blipFill>
        <a:blip r:embed="rId5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9" name="Imagem 588" descr=""/>
        <xdr:cNvPicPr/>
      </xdr:nvPicPr>
      <xdr:blipFill>
        <a:blip r:embed="rId5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0" name="Imagem 589" descr=""/>
        <xdr:cNvPicPr/>
      </xdr:nvPicPr>
      <xdr:blipFill>
        <a:blip r:embed="rId5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1" name="Imagem 590" descr=""/>
        <xdr:cNvPicPr/>
      </xdr:nvPicPr>
      <xdr:blipFill>
        <a:blip r:embed="rId5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2" name="Imagem 591" descr=""/>
        <xdr:cNvPicPr/>
      </xdr:nvPicPr>
      <xdr:blipFill>
        <a:blip r:embed="rId5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3" name="Imagem 592" descr=""/>
        <xdr:cNvPicPr/>
      </xdr:nvPicPr>
      <xdr:blipFill>
        <a:blip r:embed="rId5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4" name="Imagem 593" descr=""/>
        <xdr:cNvPicPr/>
      </xdr:nvPicPr>
      <xdr:blipFill>
        <a:blip r:embed="rId5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5" name="Imagem 594" descr=""/>
        <xdr:cNvPicPr/>
      </xdr:nvPicPr>
      <xdr:blipFill>
        <a:blip r:embed="rId5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6" name="Imagem 595" descr=""/>
        <xdr:cNvPicPr/>
      </xdr:nvPicPr>
      <xdr:blipFill>
        <a:blip r:embed="rId5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7" name="Imagem 596" descr=""/>
        <xdr:cNvPicPr/>
      </xdr:nvPicPr>
      <xdr:blipFill>
        <a:blip r:embed="rId5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8" name="Imagem 597" descr=""/>
        <xdr:cNvPicPr/>
      </xdr:nvPicPr>
      <xdr:blipFill>
        <a:blip r:embed="rId5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9" name="Imagem 598" descr=""/>
        <xdr:cNvPicPr/>
      </xdr:nvPicPr>
      <xdr:blipFill>
        <a:blip r:embed="rId5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0" name="Imagem 599" descr=""/>
        <xdr:cNvPicPr/>
      </xdr:nvPicPr>
      <xdr:blipFill>
        <a:blip r:embed="rId5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1" name="Imagem 600" descr=""/>
        <xdr:cNvPicPr/>
      </xdr:nvPicPr>
      <xdr:blipFill>
        <a:blip r:embed="rId6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2" name="Imagem 601" descr=""/>
        <xdr:cNvPicPr/>
      </xdr:nvPicPr>
      <xdr:blipFill>
        <a:blip r:embed="rId6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3" name="Imagem 602" descr=""/>
        <xdr:cNvPicPr/>
      </xdr:nvPicPr>
      <xdr:blipFill>
        <a:blip r:embed="rId6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4" name="Imagem 603" descr=""/>
        <xdr:cNvPicPr/>
      </xdr:nvPicPr>
      <xdr:blipFill>
        <a:blip r:embed="rId6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5" name="Imagem 604" descr=""/>
        <xdr:cNvPicPr/>
      </xdr:nvPicPr>
      <xdr:blipFill>
        <a:blip r:embed="rId6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6" name="Imagem 605" descr=""/>
        <xdr:cNvPicPr/>
      </xdr:nvPicPr>
      <xdr:blipFill>
        <a:blip r:embed="rId6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7" name="Imagem 606" descr=""/>
        <xdr:cNvPicPr/>
      </xdr:nvPicPr>
      <xdr:blipFill>
        <a:blip r:embed="rId6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8" name="Imagem 607" descr=""/>
        <xdr:cNvPicPr/>
      </xdr:nvPicPr>
      <xdr:blipFill>
        <a:blip r:embed="rId6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9" name="Imagem 608" descr=""/>
        <xdr:cNvPicPr/>
      </xdr:nvPicPr>
      <xdr:blipFill>
        <a:blip r:embed="rId6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0" name="Imagem 609" descr=""/>
        <xdr:cNvPicPr/>
      </xdr:nvPicPr>
      <xdr:blipFill>
        <a:blip r:embed="rId6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1" name="Imagem 610" descr=""/>
        <xdr:cNvPicPr/>
      </xdr:nvPicPr>
      <xdr:blipFill>
        <a:blip r:embed="rId6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2" name="Imagem 611" descr=""/>
        <xdr:cNvPicPr/>
      </xdr:nvPicPr>
      <xdr:blipFill>
        <a:blip r:embed="rId6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3" name="Imagem 612" descr=""/>
        <xdr:cNvPicPr/>
      </xdr:nvPicPr>
      <xdr:blipFill>
        <a:blip r:embed="rId6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4" name="Imagem 613" descr=""/>
        <xdr:cNvPicPr/>
      </xdr:nvPicPr>
      <xdr:blipFill>
        <a:blip r:embed="rId6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5" name="Imagem 614" descr=""/>
        <xdr:cNvPicPr/>
      </xdr:nvPicPr>
      <xdr:blipFill>
        <a:blip r:embed="rId6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6" name="Imagem 615" descr=""/>
        <xdr:cNvPicPr/>
      </xdr:nvPicPr>
      <xdr:blipFill>
        <a:blip r:embed="rId6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7" name="Imagem 616" descr=""/>
        <xdr:cNvPicPr/>
      </xdr:nvPicPr>
      <xdr:blipFill>
        <a:blip r:embed="rId6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8" name="Imagem 617" descr=""/>
        <xdr:cNvPicPr/>
      </xdr:nvPicPr>
      <xdr:blipFill>
        <a:blip r:embed="rId6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9" name="Imagem 618" descr=""/>
        <xdr:cNvPicPr/>
      </xdr:nvPicPr>
      <xdr:blipFill>
        <a:blip r:embed="rId6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0" name="Imagem 619" descr=""/>
        <xdr:cNvPicPr/>
      </xdr:nvPicPr>
      <xdr:blipFill>
        <a:blip r:embed="rId6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1" name="Imagem 620" descr=""/>
        <xdr:cNvPicPr/>
      </xdr:nvPicPr>
      <xdr:blipFill>
        <a:blip r:embed="rId6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2" name="Imagem 621" descr=""/>
        <xdr:cNvPicPr/>
      </xdr:nvPicPr>
      <xdr:blipFill>
        <a:blip r:embed="rId6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3" name="Imagem 622" descr=""/>
        <xdr:cNvPicPr/>
      </xdr:nvPicPr>
      <xdr:blipFill>
        <a:blip r:embed="rId6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4" name="Imagem 623" descr=""/>
        <xdr:cNvPicPr/>
      </xdr:nvPicPr>
      <xdr:blipFill>
        <a:blip r:embed="rId6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5" name="Imagem 624" descr=""/>
        <xdr:cNvPicPr/>
      </xdr:nvPicPr>
      <xdr:blipFill>
        <a:blip r:embed="rId6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6" name="Imagem 625" descr=""/>
        <xdr:cNvPicPr/>
      </xdr:nvPicPr>
      <xdr:blipFill>
        <a:blip r:embed="rId6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7" name="Imagem 626" descr=""/>
        <xdr:cNvPicPr/>
      </xdr:nvPicPr>
      <xdr:blipFill>
        <a:blip r:embed="rId6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8" name="Imagem 627" descr=""/>
        <xdr:cNvPicPr/>
      </xdr:nvPicPr>
      <xdr:blipFill>
        <a:blip r:embed="rId6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9" name="Imagem 628" descr=""/>
        <xdr:cNvPicPr/>
      </xdr:nvPicPr>
      <xdr:blipFill>
        <a:blip r:embed="rId6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0" name="Imagem 629" descr=""/>
        <xdr:cNvPicPr/>
      </xdr:nvPicPr>
      <xdr:blipFill>
        <a:blip r:embed="rId6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1" name="Imagem 630" descr=""/>
        <xdr:cNvPicPr/>
      </xdr:nvPicPr>
      <xdr:blipFill>
        <a:blip r:embed="rId6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2" name="Imagem 631" descr=""/>
        <xdr:cNvPicPr/>
      </xdr:nvPicPr>
      <xdr:blipFill>
        <a:blip r:embed="rId6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3" name="Imagem 632" descr=""/>
        <xdr:cNvPicPr/>
      </xdr:nvPicPr>
      <xdr:blipFill>
        <a:blip r:embed="rId6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4" name="Imagem 633" descr=""/>
        <xdr:cNvPicPr/>
      </xdr:nvPicPr>
      <xdr:blipFill>
        <a:blip r:embed="rId6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5" name="Imagem 634" descr=""/>
        <xdr:cNvPicPr/>
      </xdr:nvPicPr>
      <xdr:blipFill>
        <a:blip r:embed="rId6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6" name="Imagem 635" descr=""/>
        <xdr:cNvPicPr/>
      </xdr:nvPicPr>
      <xdr:blipFill>
        <a:blip r:embed="rId6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7" name="Imagem 636" descr=""/>
        <xdr:cNvPicPr/>
      </xdr:nvPicPr>
      <xdr:blipFill>
        <a:blip r:embed="rId6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8" name="Imagem 637" descr=""/>
        <xdr:cNvPicPr/>
      </xdr:nvPicPr>
      <xdr:blipFill>
        <a:blip r:embed="rId6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9" name="Imagem 638" descr=""/>
        <xdr:cNvPicPr/>
      </xdr:nvPicPr>
      <xdr:blipFill>
        <a:blip r:embed="rId6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0" name="Imagem 639" descr=""/>
        <xdr:cNvPicPr/>
      </xdr:nvPicPr>
      <xdr:blipFill>
        <a:blip r:embed="rId6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1" name="Imagem 640" descr=""/>
        <xdr:cNvPicPr/>
      </xdr:nvPicPr>
      <xdr:blipFill>
        <a:blip r:embed="rId6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2" name="Imagem 641" descr=""/>
        <xdr:cNvPicPr/>
      </xdr:nvPicPr>
      <xdr:blipFill>
        <a:blip r:embed="rId6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3" name="Imagem 642" descr=""/>
        <xdr:cNvPicPr/>
      </xdr:nvPicPr>
      <xdr:blipFill>
        <a:blip r:embed="rId6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4" name="Imagem 643" descr=""/>
        <xdr:cNvPicPr/>
      </xdr:nvPicPr>
      <xdr:blipFill>
        <a:blip r:embed="rId6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5" name="Imagem 644" descr=""/>
        <xdr:cNvPicPr/>
      </xdr:nvPicPr>
      <xdr:blipFill>
        <a:blip r:embed="rId6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6" name="Imagem 645" descr=""/>
        <xdr:cNvPicPr/>
      </xdr:nvPicPr>
      <xdr:blipFill>
        <a:blip r:embed="rId6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7" name="Imagem 646" descr=""/>
        <xdr:cNvPicPr/>
      </xdr:nvPicPr>
      <xdr:blipFill>
        <a:blip r:embed="rId6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8" name="Imagem 647" descr=""/>
        <xdr:cNvPicPr/>
      </xdr:nvPicPr>
      <xdr:blipFill>
        <a:blip r:embed="rId6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9" name="Imagem 648" descr=""/>
        <xdr:cNvPicPr/>
      </xdr:nvPicPr>
      <xdr:blipFill>
        <a:blip r:embed="rId6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0" name="Imagem 649" descr=""/>
        <xdr:cNvPicPr/>
      </xdr:nvPicPr>
      <xdr:blipFill>
        <a:blip r:embed="rId6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1" name="Imagem 650" descr=""/>
        <xdr:cNvPicPr/>
      </xdr:nvPicPr>
      <xdr:blipFill>
        <a:blip r:embed="rId6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2" name="Imagem 651" descr=""/>
        <xdr:cNvPicPr/>
      </xdr:nvPicPr>
      <xdr:blipFill>
        <a:blip r:embed="rId6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3" name="Imagem 652" descr=""/>
        <xdr:cNvPicPr/>
      </xdr:nvPicPr>
      <xdr:blipFill>
        <a:blip r:embed="rId6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4" name="Imagem 653" descr=""/>
        <xdr:cNvPicPr/>
      </xdr:nvPicPr>
      <xdr:blipFill>
        <a:blip r:embed="rId6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5" name="Imagem 654" descr=""/>
        <xdr:cNvPicPr/>
      </xdr:nvPicPr>
      <xdr:blipFill>
        <a:blip r:embed="rId6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6" name="Imagem 655" descr=""/>
        <xdr:cNvPicPr/>
      </xdr:nvPicPr>
      <xdr:blipFill>
        <a:blip r:embed="rId6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7" name="Imagem 656" descr=""/>
        <xdr:cNvPicPr/>
      </xdr:nvPicPr>
      <xdr:blipFill>
        <a:blip r:embed="rId6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8" name="Imagem 657" descr=""/>
        <xdr:cNvPicPr/>
      </xdr:nvPicPr>
      <xdr:blipFill>
        <a:blip r:embed="rId6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9" name="Imagem 658" descr=""/>
        <xdr:cNvPicPr/>
      </xdr:nvPicPr>
      <xdr:blipFill>
        <a:blip r:embed="rId6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0" name="Imagem 659" descr=""/>
        <xdr:cNvPicPr/>
      </xdr:nvPicPr>
      <xdr:blipFill>
        <a:blip r:embed="rId6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1" name="Imagem 660" descr=""/>
        <xdr:cNvPicPr/>
      </xdr:nvPicPr>
      <xdr:blipFill>
        <a:blip r:embed="rId6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2" name="Imagem 661" descr=""/>
        <xdr:cNvPicPr/>
      </xdr:nvPicPr>
      <xdr:blipFill>
        <a:blip r:embed="rId6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3" name="Imagem 662" descr=""/>
        <xdr:cNvPicPr/>
      </xdr:nvPicPr>
      <xdr:blipFill>
        <a:blip r:embed="rId6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4" name="Imagem 663" descr=""/>
        <xdr:cNvPicPr/>
      </xdr:nvPicPr>
      <xdr:blipFill>
        <a:blip r:embed="rId6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5" name="Imagem 664" descr=""/>
        <xdr:cNvPicPr/>
      </xdr:nvPicPr>
      <xdr:blipFill>
        <a:blip r:embed="rId6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6" name="Imagem 665" descr=""/>
        <xdr:cNvPicPr/>
      </xdr:nvPicPr>
      <xdr:blipFill>
        <a:blip r:embed="rId6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7" name="Imagem 666" descr=""/>
        <xdr:cNvPicPr/>
      </xdr:nvPicPr>
      <xdr:blipFill>
        <a:blip r:embed="rId6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8" name="Imagem 667" descr=""/>
        <xdr:cNvPicPr/>
      </xdr:nvPicPr>
      <xdr:blipFill>
        <a:blip r:embed="rId6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9" name="Imagem 668" descr=""/>
        <xdr:cNvPicPr/>
      </xdr:nvPicPr>
      <xdr:blipFill>
        <a:blip r:embed="rId6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0" name="Imagem 669" descr=""/>
        <xdr:cNvPicPr/>
      </xdr:nvPicPr>
      <xdr:blipFill>
        <a:blip r:embed="rId6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1" name="Imagem 670" descr=""/>
        <xdr:cNvPicPr/>
      </xdr:nvPicPr>
      <xdr:blipFill>
        <a:blip r:embed="rId6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2" name="Imagem 671" descr=""/>
        <xdr:cNvPicPr/>
      </xdr:nvPicPr>
      <xdr:blipFill>
        <a:blip r:embed="rId6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3" name="Imagem 672" descr=""/>
        <xdr:cNvPicPr/>
      </xdr:nvPicPr>
      <xdr:blipFill>
        <a:blip r:embed="rId6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4" name="Imagem 673" descr=""/>
        <xdr:cNvPicPr/>
      </xdr:nvPicPr>
      <xdr:blipFill>
        <a:blip r:embed="rId6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5" name="Imagem 674" descr=""/>
        <xdr:cNvPicPr/>
      </xdr:nvPicPr>
      <xdr:blipFill>
        <a:blip r:embed="rId6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6" name="Imagem 675" descr=""/>
        <xdr:cNvPicPr/>
      </xdr:nvPicPr>
      <xdr:blipFill>
        <a:blip r:embed="rId6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7" name="Imagem 676" descr=""/>
        <xdr:cNvPicPr/>
      </xdr:nvPicPr>
      <xdr:blipFill>
        <a:blip r:embed="rId6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8" name="Imagem 677" descr=""/>
        <xdr:cNvPicPr/>
      </xdr:nvPicPr>
      <xdr:blipFill>
        <a:blip r:embed="rId6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9" name="Imagem 678" descr=""/>
        <xdr:cNvPicPr/>
      </xdr:nvPicPr>
      <xdr:blipFill>
        <a:blip r:embed="rId6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0" name="Imagem 679" descr=""/>
        <xdr:cNvPicPr/>
      </xdr:nvPicPr>
      <xdr:blipFill>
        <a:blip r:embed="rId6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1" name="Imagem 680" descr=""/>
        <xdr:cNvPicPr/>
      </xdr:nvPicPr>
      <xdr:blipFill>
        <a:blip r:embed="rId6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2" name="Imagem 681" descr=""/>
        <xdr:cNvPicPr/>
      </xdr:nvPicPr>
      <xdr:blipFill>
        <a:blip r:embed="rId6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3" name="Imagem 682" descr=""/>
        <xdr:cNvPicPr/>
      </xdr:nvPicPr>
      <xdr:blipFill>
        <a:blip r:embed="rId6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4" name="Imagem 683" descr=""/>
        <xdr:cNvPicPr/>
      </xdr:nvPicPr>
      <xdr:blipFill>
        <a:blip r:embed="rId6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5" name="Imagem 684" descr=""/>
        <xdr:cNvPicPr/>
      </xdr:nvPicPr>
      <xdr:blipFill>
        <a:blip r:embed="rId6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6" name="Imagem 685" descr=""/>
        <xdr:cNvPicPr/>
      </xdr:nvPicPr>
      <xdr:blipFill>
        <a:blip r:embed="rId6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7" name="Imagem 686" descr=""/>
        <xdr:cNvPicPr/>
      </xdr:nvPicPr>
      <xdr:blipFill>
        <a:blip r:embed="rId6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8" name="Imagem 687" descr=""/>
        <xdr:cNvPicPr/>
      </xdr:nvPicPr>
      <xdr:blipFill>
        <a:blip r:embed="rId6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9" name="Imagem 688" descr=""/>
        <xdr:cNvPicPr/>
      </xdr:nvPicPr>
      <xdr:blipFill>
        <a:blip r:embed="rId6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0" name="Imagem 689" descr=""/>
        <xdr:cNvPicPr/>
      </xdr:nvPicPr>
      <xdr:blipFill>
        <a:blip r:embed="rId6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1" name="Imagem 690" descr=""/>
        <xdr:cNvPicPr/>
      </xdr:nvPicPr>
      <xdr:blipFill>
        <a:blip r:embed="rId6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2" name="Imagem 691" descr=""/>
        <xdr:cNvPicPr/>
      </xdr:nvPicPr>
      <xdr:blipFill>
        <a:blip r:embed="rId6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3" name="Imagem 692" descr=""/>
        <xdr:cNvPicPr/>
      </xdr:nvPicPr>
      <xdr:blipFill>
        <a:blip r:embed="rId6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4" name="Imagem 693" descr=""/>
        <xdr:cNvPicPr/>
      </xdr:nvPicPr>
      <xdr:blipFill>
        <a:blip r:embed="rId6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5" name="Imagem 694" descr=""/>
        <xdr:cNvPicPr/>
      </xdr:nvPicPr>
      <xdr:blipFill>
        <a:blip r:embed="rId6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6" name="Imagem 695" descr=""/>
        <xdr:cNvPicPr/>
      </xdr:nvPicPr>
      <xdr:blipFill>
        <a:blip r:embed="rId6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7" name="Imagem 696" descr=""/>
        <xdr:cNvPicPr/>
      </xdr:nvPicPr>
      <xdr:blipFill>
        <a:blip r:embed="rId6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8" name="Imagem 697" descr=""/>
        <xdr:cNvPicPr/>
      </xdr:nvPicPr>
      <xdr:blipFill>
        <a:blip r:embed="rId6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9" name="Imagem 698" descr=""/>
        <xdr:cNvPicPr/>
      </xdr:nvPicPr>
      <xdr:blipFill>
        <a:blip r:embed="rId6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0" name="Imagem 699" descr=""/>
        <xdr:cNvPicPr/>
      </xdr:nvPicPr>
      <xdr:blipFill>
        <a:blip r:embed="rId6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1" name="Imagem 700" descr=""/>
        <xdr:cNvPicPr/>
      </xdr:nvPicPr>
      <xdr:blipFill>
        <a:blip r:embed="rId7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2" name="Imagem 701" descr=""/>
        <xdr:cNvPicPr/>
      </xdr:nvPicPr>
      <xdr:blipFill>
        <a:blip r:embed="rId7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3" name="Imagem 702" descr=""/>
        <xdr:cNvPicPr/>
      </xdr:nvPicPr>
      <xdr:blipFill>
        <a:blip r:embed="rId7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4" name="Imagem 703" descr=""/>
        <xdr:cNvPicPr/>
      </xdr:nvPicPr>
      <xdr:blipFill>
        <a:blip r:embed="rId7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5" name="Imagem 704" descr=""/>
        <xdr:cNvPicPr/>
      </xdr:nvPicPr>
      <xdr:blipFill>
        <a:blip r:embed="rId7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6" name="Imagem 705" descr=""/>
        <xdr:cNvPicPr/>
      </xdr:nvPicPr>
      <xdr:blipFill>
        <a:blip r:embed="rId7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7" name="Imagem 706" descr=""/>
        <xdr:cNvPicPr/>
      </xdr:nvPicPr>
      <xdr:blipFill>
        <a:blip r:embed="rId7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8" name="Imagem 707" descr=""/>
        <xdr:cNvPicPr/>
      </xdr:nvPicPr>
      <xdr:blipFill>
        <a:blip r:embed="rId7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9" name="Imagem 708" descr=""/>
        <xdr:cNvPicPr/>
      </xdr:nvPicPr>
      <xdr:blipFill>
        <a:blip r:embed="rId7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0" name="Imagem 709" descr=""/>
        <xdr:cNvPicPr/>
      </xdr:nvPicPr>
      <xdr:blipFill>
        <a:blip r:embed="rId7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1" name="Imagem 710" descr=""/>
        <xdr:cNvPicPr/>
      </xdr:nvPicPr>
      <xdr:blipFill>
        <a:blip r:embed="rId7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2" name="Imagem 711" descr=""/>
        <xdr:cNvPicPr/>
      </xdr:nvPicPr>
      <xdr:blipFill>
        <a:blip r:embed="rId7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3" name="Imagem 712" descr=""/>
        <xdr:cNvPicPr/>
      </xdr:nvPicPr>
      <xdr:blipFill>
        <a:blip r:embed="rId7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4" name="Imagem 713" descr=""/>
        <xdr:cNvPicPr/>
      </xdr:nvPicPr>
      <xdr:blipFill>
        <a:blip r:embed="rId7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5" name="Imagem 714" descr=""/>
        <xdr:cNvPicPr/>
      </xdr:nvPicPr>
      <xdr:blipFill>
        <a:blip r:embed="rId7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6" name="Imagem 715" descr=""/>
        <xdr:cNvPicPr/>
      </xdr:nvPicPr>
      <xdr:blipFill>
        <a:blip r:embed="rId7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7" name="Imagem 716" descr=""/>
        <xdr:cNvPicPr/>
      </xdr:nvPicPr>
      <xdr:blipFill>
        <a:blip r:embed="rId7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8" name="Imagem 717" descr=""/>
        <xdr:cNvPicPr/>
      </xdr:nvPicPr>
      <xdr:blipFill>
        <a:blip r:embed="rId7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9" name="Imagem 718" descr=""/>
        <xdr:cNvPicPr/>
      </xdr:nvPicPr>
      <xdr:blipFill>
        <a:blip r:embed="rId7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0" name="Imagem 719" descr=""/>
        <xdr:cNvPicPr/>
      </xdr:nvPicPr>
      <xdr:blipFill>
        <a:blip r:embed="rId7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1" name="Imagem 720" descr=""/>
        <xdr:cNvPicPr/>
      </xdr:nvPicPr>
      <xdr:blipFill>
        <a:blip r:embed="rId7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2" name="Imagem 721" descr=""/>
        <xdr:cNvPicPr/>
      </xdr:nvPicPr>
      <xdr:blipFill>
        <a:blip r:embed="rId7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3" name="Imagem 722" descr=""/>
        <xdr:cNvPicPr/>
      </xdr:nvPicPr>
      <xdr:blipFill>
        <a:blip r:embed="rId7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4" name="Imagem 723" descr=""/>
        <xdr:cNvPicPr/>
      </xdr:nvPicPr>
      <xdr:blipFill>
        <a:blip r:embed="rId7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5" name="Imagem 724" descr=""/>
        <xdr:cNvPicPr/>
      </xdr:nvPicPr>
      <xdr:blipFill>
        <a:blip r:embed="rId7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6" name="Imagem 725" descr=""/>
        <xdr:cNvPicPr/>
      </xdr:nvPicPr>
      <xdr:blipFill>
        <a:blip r:embed="rId7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7" name="Imagem 726" descr=""/>
        <xdr:cNvPicPr/>
      </xdr:nvPicPr>
      <xdr:blipFill>
        <a:blip r:embed="rId7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8" name="Imagem 727" descr=""/>
        <xdr:cNvPicPr/>
      </xdr:nvPicPr>
      <xdr:blipFill>
        <a:blip r:embed="rId7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9" name="Imagem 728" descr=""/>
        <xdr:cNvPicPr/>
      </xdr:nvPicPr>
      <xdr:blipFill>
        <a:blip r:embed="rId7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0" name="Imagem 729" descr=""/>
        <xdr:cNvPicPr/>
      </xdr:nvPicPr>
      <xdr:blipFill>
        <a:blip r:embed="rId7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1" name="Imagem 730" descr=""/>
        <xdr:cNvPicPr/>
      </xdr:nvPicPr>
      <xdr:blipFill>
        <a:blip r:embed="rId7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2" name="Imagem 731" descr=""/>
        <xdr:cNvPicPr/>
      </xdr:nvPicPr>
      <xdr:blipFill>
        <a:blip r:embed="rId7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3" name="Imagem 732" descr=""/>
        <xdr:cNvPicPr/>
      </xdr:nvPicPr>
      <xdr:blipFill>
        <a:blip r:embed="rId7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4" name="Imagem 733" descr=""/>
        <xdr:cNvPicPr/>
      </xdr:nvPicPr>
      <xdr:blipFill>
        <a:blip r:embed="rId7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5" name="Imagem 734" descr=""/>
        <xdr:cNvPicPr/>
      </xdr:nvPicPr>
      <xdr:blipFill>
        <a:blip r:embed="rId7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6" name="Imagem 735" descr=""/>
        <xdr:cNvPicPr/>
      </xdr:nvPicPr>
      <xdr:blipFill>
        <a:blip r:embed="rId7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7" name="Imagem 736" descr=""/>
        <xdr:cNvPicPr/>
      </xdr:nvPicPr>
      <xdr:blipFill>
        <a:blip r:embed="rId7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8" name="Imagem 737" descr=""/>
        <xdr:cNvPicPr/>
      </xdr:nvPicPr>
      <xdr:blipFill>
        <a:blip r:embed="rId7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9" name="Imagem 738" descr=""/>
        <xdr:cNvPicPr/>
      </xdr:nvPicPr>
      <xdr:blipFill>
        <a:blip r:embed="rId7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0" name="Imagem 739" descr=""/>
        <xdr:cNvPicPr/>
      </xdr:nvPicPr>
      <xdr:blipFill>
        <a:blip r:embed="rId7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1" name="Imagem 740" descr=""/>
        <xdr:cNvPicPr/>
      </xdr:nvPicPr>
      <xdr:blipFill>
        <a:blip r:embed="rId7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2" name="Imagem 741" descr=""/>
        <xdr:cNvPicPr/>
      </xdr:nvPicPr>
      <xdr:blipFill>
        <a:blip r:embed="rId7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3" name="Imagem 742" descr=""/>
        <xdr:cNvPicPr/>
      </xdr:nvPicPr>
      <xdr:blipFill>
        <a:blip r:embed="rId7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4" name="Imagem 743" descr=""/>
        <xdr:cNvPicPr/>
      </xdr:nvPicPr>
      <xdr:blipFill>
        <a:blip r:embed="rId7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5" name="Imagem 744" descr=""/>
        <xdr:cNvPicPr/>
      </xdr:nvPicPr>
      <xdr:blipFill>
        <a:blip r:embed="rId7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6" name="Imagem 745" descr=""/>
        <xdr:cNvPicPr/>
      </xdr:nvPicPr>
      <xdr:blipFill>
        <a:blip r:embed="rId7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7" name="Imagem 746" descr=""/>
        <xdr:cNvPicPr/>
      </xdr:nvPicPr>
      <xdr:blipFill>
        <a:blip r:embed="rId7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8" name="Imagem 747" descr=""/>
        <xdr:cNvPicPr/>
      </xdr:nvPicPr>
      <xdr:blipFill>
        <a:blip r:embed="rId7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9" name="Imagem 748" descr=""/>
        <xdr:cNvPicPr/>
      </xdr:nvPicPr>
      <xdr:blipFill>
        <a:blip r:embed="rId7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0" name="Imagem 749" descr=""/>
        <xdr:cNvPicPr/>
      </xdr:nvPicPr>
      <xdr:blipFill>
        <a:blip r:embed="rId7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1" name="Imagem 750" descr=""/>
        <xdr:cNvPicPr/>
      </xdr:nvPicPr>
      <xdr:blipFill>
        <a:blip r:embed="rId7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2" name="Imagem 751" descr=""/>
        <xdr:cNvPicPr/>
      </xdr:nvPicPr>
      <xdr:blipFill>
        <a:blip r:embed="rId7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3" name="Imagem 752" descr=""/>
        <xdr:cNvPicPr/>
      </xdr:nvPicPr>
      <xdr:blipFill>
        <a:blip r:embed="rId7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4" name="Imagem 753" descr=""/>
        <xdr:cNvPicPr/>
      </xdr:nvPicPr>
      <xdr:blipFill>
        <a:blip r:embed="rId7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5" name="Imagem 754" descr=""/>
        <xdr:cNvPicPr/>
      </xdr:nvPicPr>
      <xdr:blipFill>
        <a:blip r:embed="rId7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6" name="Imagem 755" descr=""/>
        <xdr:cNvPicPr/>
      </xdr:nvPicPr>
      <xdr:blipFill>
        <a:blip r:embed="rId7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7" name="Imagem 756" descr=""/>
        <xdr:cNvPicPr/>
      </xdr:nvPicPr>
      <xdr:blipFill>
        <a:blip r:embed="rId7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8" name="Imagem 757" descr=""/>
        <xdr:cNvPicPr/>
      </xdr:nvPicPr>
      <xdr:blipFill>
        <a:blip r:embed="rId7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9" name="Imagem 758" descr=""/>
        <xdr:cNvPicPr/>
      </xdr:nvPicPr>
      <xdr:blipFill>
        <a:blip r:embed="rId7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0" name="Imagem 759" descr=""/>
        <xdr:cNvPicPr/>
      </xdr:nvPicPr>
      <xdr:blipFill>
        <a:blip r:embed="rId7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1" name="Imagem 760" descr=""/>
        <xdr:cNvPicPr/>
      </xdr:nvPicPr>
      <xdr:blipFill>
        <a:blip r:embed="rId7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2" name="Imagem 761" descr=""/>
        <xdr:cNvPicPr/>
      </xdr:nvPicPr>
      <xdr:blipFill>
        <a:blip r:embed="rId7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3" name="Imagem 762" descr=""/>
        <xdr:cNvPicPr/>
      </xdr:nvPicPr>
      <xdr:blipFill>
        <a:blip r:embed="rId7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4" name="Imagem 763" descr=""/>
        <xdr:cNvPicPr/>
      </xdr:nvPicPr>
      <xdr:blipFill>
        <a:blip r:embed="rId7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5" name="Imagem 764" descr=""/>
        <xdr:cNvPicPr/>
      </xdr:nvPicPr>
      <xdr:blipFill>
        <a:blip r:embed="rId7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6" name="Imagem 765" descr=""/>
        <xdr:cNvPicPr/>
      </xdr:nvPicPr>
      <xdr:blipFill>
        <a:blip r:embed="rId7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7" name="Imagem 766" descr=""/>
        <xdr:cNvPicPr/>
      </xdr:nvPicPr>
      <xdr:blipFill>
        <a:blip r:embed="rId7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8" name="Imagem 767" descr=""/>
        <xdr:cNvPicPr/>
      </xdr:nvPicPr>
      <xdr:blipFill>
        <a:blip r:embed="rId7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9" name="Imagem 768" descr=""/>
        <xdr:cNvPicPr/>
      </xdr:nvPicPr>
      <xdr:blipFill>
        <a:blip r:embed="rId7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0" name="Imagem 769" descr=""/>
        <xdr:cNvPicPr/>
      </xdr:nvPicPr>
      <xdr:blipFill>
        <a:blip r:embed="rId7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1" name="Imagem 770" descr=""/>
        <xdr:cNvPicPr/>
      </xdr:nvPicPr>
      <xdr:blipFill>
        <a:blip r:embed="rId7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2" name="Imagem 771" descr=""/>
        <xdr:cNvPicPr/>
      </xdr:nvPicPr>
      <xdr:blipFill>
        <a:blip r:embed="rId7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3" name="Imagem 772" descr=""/>
        <xdr:cNvPicPr/>
      </xdr:nvPicPr>
      <xdr:blipFill>
        <a:blip r:embed="rId7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4" name="Imagem 773" descr=""/>
        <xdr:cNvPicPr/>
      </xdr:nvPicPr>
      <xdr:blipFill>
        <a:blip r:embed="rId7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5" name="Imagem 774" descr=""/>
        <xdr:cNvPicPr/>
      </xdr:nvPicPr>
      <xdr:blipFill>
        <a:blip r:embed="rId7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6" name="Imagem 775" descr=""/>
        <xdr:cNvPicPr/>
      </xdr:nvPicPr>
      <xdr:blipFill>
        <a:blip r:embed="rId7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7" name="Imagem 776" descr=""/>
        <xdr:cNvPicPr/>
      </xdr:nvPicPr>
      <xdr:blipFill>
        <a:blip r:embed="rId7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8" name="Imagem 777" descr=""/>
        <xdr:cNvPicPr/>
      </xdr:nvPicPr>
      <xdr:blipFill>
        <a:blip r:embed="rId7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9" name="Imagem 778" descr=""/>
        <xdr:cNvPicPr/>
      </xdr:nvPicPr>
      <xdr:blipFill>
        <a:blip r:embed="rId7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0" name="Imagem 779" descr=""/>
        <xdr:cNvPicPr/>
      </xdr:nvPicPr>
      <xdr:blipFill>
        <a:blip r:embed="rId7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1" name="Imagem 780" descr=""/>
        <xdr:cNvPicPr/>
      </xdr:nvPicPr>
      <xdr:blipFill>
        <a:blip r:embed="rId7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2" name="Imagem 781" descr=""/>
        <xdr:cNvPicPr/>
      </xdr:nvPicPr>
      <xdr:blipFill>
        <a:blip r:embed="rId7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3" name="Imagem 782" descr=""/>
        <xdr:cNvPicPr/>
      </xdr:nvPicPr>
      <xdr:blipFill>
        <a:blip r:embed="rId7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4" name="Imagem 783" descr=""/>
        <xdr:cNvPicPr/>
      </xdr:nvPicPr>
      <xdr:blipFill>
        <a:blip r:embed="rId7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5" name="Imagem 784" descr=""/>
        <xdr:cNvPicPr/>
      </xdr:nvPicPr>
      <xdr:blipFill>
        <a:blip r:embed="rId7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6" name="Imagem 785" descr=""/>
        <xdr:cNvPicPr/>
      </xdr:nvPicPr>
      <xdr:blipFill>
        <a:blip r:embed="rId7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7" name="Imagem 786" descr=""/>
        <xdr:cNvPicPr/>
      </xdr:nvPicPr>
      <xdr:blipFill>
        <a:blip r:embed="rId7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8" name="Imagem 787" descr=""/>
        <xdr:cNvPicPr/>
      </xdr:nvPicPr>
      <xdr:blipFill>
        <a:blip r:embed="rId7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9" name="Imagem 788" descr=""/>
        <xdr:cNvPicPr/>
      </xdr:nvPicPr>
      <xdr:blipFill>
        <a:blip r:embed="rId7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0" name="Imagem 789" descr=""/>
        <xdr:cNvPicPr/>
      </xdr:nvPicPr>
      <xdr:blipFill>
        <a:blip r:embed="rId7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1" name="Imagem 790" descr=""/>
        <xdr:cNvPicPr/>
      </xdr:nvPicPr>
      <xdr:blipFill>
        <a:blip r:embed="rId7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2" name="Imagem 791" descr=""/>
        <xdr:cNvPicPr/>
      </xdr:nvPicPr>
      <xdr:blipFill>
        <a:blip r:embed="rId7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3" name="Imagem 792" descr=""/>
        <xdr:cNvPicPr/>
      </xdr:nvPicPr>
      <xdr:blipFill>
        <a:blip r:embed="rId7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4" name="Imagem 793" descr=""/>
        <xdr:cNvPicPr/>
      </xdr:nvPicPr>
      <xdr:blipFill>
        <a:blip r:embed="rId7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5" name="Imagem 794" descr=""/>
        <xdr:cNvPicPr/>
      </xdr:nvPicPr>
      <xdr:blipFill>
        <a:blip r:embed="rId7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6" name="Imagem 795" descr=""/>
        <xdr:cNvPicPr/>
      </xdr:nvPicPr>
      <xdr:blipFill>
        <a:blip r:embed="rId7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7" name="Imagem 796" descr=""/>
        <xdr:cNvPicPr/>
      </xdr:nvPicPr>
      <xdr:blipFill>
        <a:blip r:embed="rId7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8" name="Imagem 797" descr=""/>
        <xdr:cNvPicPr/>
      </xdr:nvPicPr>
      <xdr:blipFill>
        <a:blip r:embed="rId7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9" name="Imagem 798" descr=""/>
        <xdr:cNvPicPr/>
      </xdr:nvPicPr>
      <xdr:blipFill>
        <a:blip r:embed="rId7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0" name="Imagem 799" descr=""/>
        <xdr:cNvPicPr/>
      </xdr:nvPicPr>
      <xdr:blipFill>
        <a:blip r:embed="rId7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1" name="Imagem 800" descr=""/>
        <xdr:cNvPicPr/>
      </xdr:nvPicPr>
      <xdr:blipFill>
        <a:blip r:embed="rId8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2" name="Imagem 801" descr=""/>
        <xdr:cNvPicPr/>
      </xdr:nvPicPr>
      <xdr:blipFill>
        <a:blip r:embed="rId8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3" name="Imagem 802" descr=""/>
        <xdr:cNvPicPr/>
      </xdr:nvPicPr>
      <xdr:blipFill>
        <a:blip r:embed="rId8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4" name="Imagem 803" descr=""/>
        <xdr:cNvPicPr/>
      </xdr:nvPicPr>
      <xdr:blipFill>
        <a:blip r:embed="rId8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5" name="Imagem 804" descr=""/>
        <xdr:cNvPicPr/>
      </xdr:nvPicPr>
      <xdr:blipFill>
        <a:blip r:embed="rId8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6" name="Imagem 805" descr=""/>
        <xdr:cNvPicPr/>
      </xdr:nvPicPr>
      <xdr:blipFill>
        <a:blip r:embed="rId8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7" name="Imagem 806" descr=""/>
        <xdr:cNvPicPr/>
      </xdr:nvPicPr>
      <xdr:blipFill>
        <a:blip r:embed="rId8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8" name="Imagem 807" descr=""/>
        <xdr:cNvPicPr/>
      </xdr:nvPicPr>
      <xdr:blipFill>
        <a:blip r:embed="rId8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9" name="Imagem 808" descr=""/>
        <xdr:cNvPicPr/>
      </xdr:nvPicPr>
      <xdr:blipFill>
        <a:blip r:embed="rId8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0" name="Imagem 809" descr=""/>
        <xdr:cNvPicPr/>
      </xdr:nvPicPr>
      <xdr:blipFill>
        <a:blip r:embed="rId8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1" name="Imagem 810" descr=""/>
        <xdr:cNvPicPr/>
      </xdr:nvPicPr>
      <xdr:blipFill>
        <a:blip r:embed="rId8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2" name="Imagem 811" descr=""/>
        <xdr:cNvPicPr/>
      </xdr:nvPicPr>
      <xdr:blipFill>
        <a:blip r:embed="rId8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3" name="Imagem 812" descr=""/>
        <xdr:cNvPicPr/>
      </xdr:nvPicPr>
      <xdr:blipFill>
        <a:blip r:embed="rId8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4" name="Imagem 813" descr=""/>
        <xdr:cNvPicPr/>
      </xdr:nvPicPr>
      <xdr:blipFill>
        <a:blip r:embed="rId8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5" name="Imagem 814" descr=""/>
        <xdr:cNvPicPr/>
      </xdr:nvPicPr>
      <xdr:blipFill>
        <a:blip r:embed="rId8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6" name="Imagem 815" descr=""/>
        <xdr:cNvPicPr/>
      </xdr:nvPicPr>
      <xdr:blipFill>
        <a:blip r:embed="rId8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7" name="Imagem 816" descr=""/>
        <xdr:cNvPicPr/>
      </xdr:nvPicPr>
      <xdr:blipFill>
        <a:blip r:embed="rId8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8" name="Imagem 817" descr=""/>
        <xdr:cNvPicPr/>
      </xdr:nvPicPr>
      <xdr:blipFill>
        <a:blip r:embed="rId8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9" name="Imagem 818" descr=""/>
        <xdr:cNvPicPr/>
      </xdr:nvPicPr>
      <xdr:blipFill>
        <a:blip r:embed="rId8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0" name="Imagem 819" descr=""/>
        <xdr:cNvPicPr/>
      </xdr:nvPicPr>
      <xdr:blipFill>
        <a:blip r:embed="rId8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1" name="Imagem 820" descr=""/>
        <xdr:cNvPicPr/>
      </xdr:nvPicPr>
      <xdr:blipFill>
        <a:blip r:embed="rId8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2" name="Imagem 821" descr=""/>
        <xdr:cNvPicPr/>
      </xdr:nvPicPr>
      <xdr:blipFill>
        <a:blip r:embed="rId8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3" name="Imagem 822" descr=""/>
        <xdr:cNvPicPr/>
      </xdr:nvPicPr>
      <xdr:blipFill>
        <a:blip r:embed="rId8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4" name="Imagem 823" descr=""/>
        <xdr:cNvPicPr/>
      </xdr:nvPicPr>
      <xdr:blipFill>
        <a:blip r:embed="rId8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5" name="Imagem 824" descr=""/>
        <xdr:cNvPicPr/>
      </xdr:nvPicPr>
      <xdr:blipFill>
        <a:blip r:embed="rId8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6" name="Imagem 825" descr=""/>
        <xdr:cNvPicPr/>
      </xdr:nvPicPr>
      <xdr:blipFill>
        <a:blip r:embed="rId8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7" name="Imagem 826" descr=""/>
        <xdr:cNvPicPr/>
      </xdr:nvPicPr>
      <xdr:blipFill>
        <a:blip r:embed="rId8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8" name="Imagem 827" descr=""/>
        <xdr:cNvPicPr/>
      </xdr:nvPicPr>
      <xdr:blipFill>
        <a:blip r:embed="rId8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9" name="Imagem 828" descr=""/>
        <xdr:cNvPicPr/>
      </xdr:nvPicPr>
      <xdr:blipFill>
        <a:blip r:embed="rId8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0" name="Imagem 829" descr=""/>
        <xdr:cNvPicPr/>
      </xdr:nvPicPr>
      <xdr:blipFill>
        <a:blip r:embed="rId8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1" name="Imagem 830" descr=""/>
        <xdr:cNvPicPr/>
      </xdr:nvPicPr>
      <xdr:blipFill>
        <a:blip r:embed="rId8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2" name="Imagem 831" descr=""/>
        <xdr:cNvPicPr/>
      </xdr:nvPicPr>
      <xdr:blipFill>
        <a:blip r:embed="rId8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3" name="Imagem 832" descr=""/>
        <xdr:cNvPicPr/>
      </xdr:nvPicPr>
      <xdr:blipFill>
        <a:blip r:embed="rId8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4" name="Imagem 833" descr=""/>
        <xdr:cNvPicPr/>
      </xdr:nvPicPr>
      <xdr:blipFill>
        <a:blip r:embed="rId8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5" name="Imagem 834" descr=""/>
        <xdr:cNvPicPr/>
      </xdr:nvPicPr>
      <xdr:blipFill>
        <a:blip r:embed="rId8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6" name="Imagem 835" descr=""/>
        <xdr:cNvPicPr/>
      </xdr:nvPicPr>
      <xdr:blipFill>
        <a:blip r:embed="rId8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7" name="Imagem 836" descr=""/>
        <xdr:cNvPicPr/>
      </xdr:nvPicPr>
      <xdr:blipFill>
        <a:blip r:embed="rId8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8" name="Imagem 837" descr=""/>
        <xdr:cNvPicPr/>
      </xdr:nvPicPr>
      <xdr:blipFill>
        <a:blip r:embed="rId8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9" name="Imagem 838" descr=""/>
        <xdr:cNvPicPr/>
      </xdr:nvPicPr>
      <xdr:blipFill>
        <a:blip r:embed="rId8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0" name="Imagem 839" descr=""/>
        <xdr:cNvPicPr/>
      </xdr:nvPicPr>
      <xdr:blipFill>
        <a:blip r:embed="rId8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1" name="Imagem 840" descr=""/>
        <xdr:cNvPicPr/>
      </xdr:nvPicPr>
      <xdr:blipFill>
        <a:blip r:embed="rId8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2" name="Imagem 841" descr=""/>
        <xdr:cNvPicPr/>
      </xdr:nvPicPr>
      <xdr:blipFill>
        <a:blip r:embed="rId8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3" name="Imagem 842" descr=""/>
        <xdr:cNvPicPr/>
      </xdr:nvPicPr>
      <xdr:blipFill>
        <a:blip r:embed="rId8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4" name="Imagem 843" descr=""/>
        <xdr:cNvPicPr/>
      </xdr:nvPicPr>
      <xdr:blipFill>
        <a:blip r:embed="rId8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5" name="Imagem 844" descr=""/>
        <xdr:cNvPicPr/>
      </xdr:nvPicPr>
      <xdr:blipFill>
        <a:blip r:embed="rId8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6" name="Imagem 845" descr=""/>
        <xdr:cNvPicPr/>
      </xdr:nvPicPr>
      <xdr:blipFill>
        <a:blip r:embed="rId8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7" name="Imagem 846" descr=""/>
        <xdr:cNvPicPr/>
      </xdr:nvPicPr>
      <xdr:blipFill>
        <a:blip r:embed="rId8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8" name="Imagem 847" descr=""/>
        <xdr:cNvPicPr/>
      </xdr:nvPicPr>
      <xdr:blipFill>
        <a:blip r:embed="rId8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9" name="Imagem 848" descr=""/>
        <xdr:cNvPicPr/>
      </xdr:nvPicPr>
      <xdr:blipFill>
        <a:blip r:embed="rId8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0" name="Imagem 849" descr=""/>
        <xdr:cNvPicPr/>
      </xdr:nvPicPr>
      <xdr:blipFill>
        <a:blip r:embed="rId8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1" name="Imagem 850" descr=""/>
        <xdr:cNvPicPr/>
      </xdr:nvPicPr>
      <xdr:blipFill>
        <a:blip r:embed="rId8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2" name="Imagem 851" descr=""/>
        <xdr:cNvPicPr/>
      </xdr:nvPicPr>
      <xdr:blipFill>
        <a:blip r:embed="rId8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3" name="Imagem 852" descr=""/>
        <xdr:cNvPicPr/>
      </xdr:nvPicPr>
      <xdr:blipFill>
        <a:blip r:embed="rId8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4" name="Imagem 853" descr=""/>
        <xdr:cNvPicPr/>
      </xdr:nvPicPr>
      <xdr:blipFill>
        <a:blip r:embed="rId8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5" name="Imagem 854" descr=""/>
        <xdr:cNvPicPr/>
      </xdr:nvPicPr>
      <xdr:blipFill>
        <a:blip r:embed="rId8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6" name="Imagem 855" descr=""/>
        <xdr:cNvPicPr/>
      </xdr:nvPicPr>
      <xdr:blipFill>
        <a:blip r:embed="rId8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7" name="Imagem 856" descr=""/>
        <xdr:cNvPicPr/>
      </xdr:nvPicPr>
      <xdr:blipFill>
        <a:blip r:embed="rId8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8" name="Imagem 857" descr=""/>
        <xdr:cNvPicPr/>
      </xdr:nvPicPr>
      <xdr:blipFill>
        <a:blip r:embed="rId8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9" name="Imagem 858" descr=""/>
        <xdr:cNvPicPr/>
      </xdr:nvPicPr>
      <xdr:blipFill>
        <a:blip r:embed="rId8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0" name="Imagem 859" descr=""/>
        <xdr:cNvPicPr/>
      </xdr:nvPicPr>
      <xdr:blipFill>
        <a:blip r:embed="rId8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1" name="Imagem 860" descr=""/>
        <xdr:cNvPicPr/>
      </xdr:nvPicPr>
      <xdr:blipFill>
        <a:blip r:embed="rId8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2" name="Imagem 861" descr=""/>
        <xdr:cNvPicPr/>
      </xdr:nvPicPr>
      <xdr:blipFill>
        <a:blip r:embed="rId8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3" name="Imagem 862" descr=""/>
        <xdr:cNvPicPr/>
      </xdr:nvPicPr>
      <xdr:blipFill>
        <a:blip r:embed="rId8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4" name="Imagem 863" descr=""/>
        <xdr:cNvPicPr/>
      </xdr:nvPicPr>
      <xdr:blipFill>
        <a:blip r:embed="rId8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5" name="Imagem 864" descr=""/>
        <xdr:cNvPicPr/>
      </xdr:nvPicPr>
      <xdr:blipFill>
        <a:blip r:embed="rId8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6" name="Imagem 865" descr=""/>
        <xdr:cNvPicPr/>
      </xdr:nvPicPr>
      <xdr:blipFill>
        <a:blip r:embed="rId8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7" name="Imagem 866" descr=""/>
        <xdr:cNvPicPr/>
      </xdr:nvPicPr>
      <xdr:blipFill>
        <a:blip r:embed="rId8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8" name="Imagem 867" descr=""/>
        <xdr:cNvPicPr/>
      </xdr:nvPicPr>
      <xdr:blipFill>
        <a:blip r:embed="rId8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9" name="Imagem 868" descr=""/>
        <xdr:cNvPicPr/>
      </xdr:nvPicPr>
      <xdr:blipFill>
        <a:blip r:embed="rId8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0" name="Imagem 869" descr=""/>
        <xdr:cNvPicPr/>
      </xdr:nvPicPr>
      <xdr:blipFill>
        <a:blip r:embed="rId8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1" name="Imagem 870" descr=""/>
        <xdr:cNvPicPr/>
      </xdr:nvPicPr>
      <xdr:blipFill>
        <a:blip r:embed="rId8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2" name="Imagem 871" descr=""/>
        <xdr:cNvPicPr/>
      </xdr:nvPicPr>
      <xdr:blipFill>
        <a:blip r:embed="rId8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3" name="Imagem 872" descr=""/>
        <xdr:cNvPicPr/>
      </xdr:nvPicPr>
      <xdr:blipFill>
        <a:blip r:embed="rId8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4" name="Imagem 873" descr=""/>
        <xdr:cNvPicPr/>
      </xdr:nvPicPr>
      <xdr:blipFill>
        <a:blip r:embed="rId8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5" name="Imagem 874" descr=""/>
        <xdr:cNvPicPr/>
      </xdr:nvPicPr>
      <xdr:blipFill>
        <a:blip r:embed="rId8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6" name="Imagem 875" descr=""/>
        <xdr:cNvPicPr/>
      </xdr:nvPicPr>
      <xdr:blipFill>
        <a:blip r:embed="rId8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7" name="Imagem 876" descr=""/>
        <xdr:cNvPicPr/>
      </xdr:nvPicPr>
      <xdr:blipFill>
        <a:blip r:embed="rId8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8" name="Imagem 877" descr=""/>
        <xdr:cNvPicPr/>
      </xdr:nvPicPr>
      <xdr:blipFill>
        <a:blip r:embed="rId8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9" name="Imagem 878" descr=""/>
        <xdr:cNvPicPr/>
      </xdr:nvPicPr>
      <xdr:blipFill>
        <a:blip r:embed="rId8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0" name="Imagem 879" descr=""/>
        <xdr:cNvPicPr/>
      </xdr:nvPicPr>
      <xdr:blipFill>
        <a:blip r:embed="rId8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1" name="Imagem 880" descr=""/>
        <xdr:cNvPicPr/>
      </xdr:nvPicPr>
      <xdr:blipFill>
        <a:blip r:embed="rId8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2" name="Imagem 881" descr=""/>
        <xdr:cNvPicPr/>
      </xdr:nvPicPr>
      <xdr:blipFill>
        <a:blip r:embed="rId8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3" name="Imagem 882" descr=""/>
        <xdr:cNvPicPr/>
      </xdr:nvPicPr>
      <xdr:blipFill>
        <a:blip r:embed="rId8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4" name="Imagem 883" descr=""/>
        <xdr:cNvPicPr/>
      </xdr:nvPicPr>
      <xdr:blipFill>
        <a:blip r:embed="rId8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5" name="Imagem 884" descr=""/>
        <xdr:cNvPicPr/>
      </xdr:nvPicPr>
      <xdr:blipFill>
        <a:blip r:embed="rId8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6" name="Imagem 885" descr=""/>
        <xdr:cNvPicPr/>
      </xdr:nvPicPr>
      <xdr:blipFill>
        <a:blip r:embed="rId8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7" name="Imagem 886" descr=""/>
        <xdr:cNvPicPr/>
      </xdr:nvPicPr>
      <xdr:blipFill>
        <a:blip r:embed="rId8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8" name="Imagem 887" descr=""/>
        <xdr:cNvPicPr/>
      </xdr:nvPicPr>
      <xdr:blipFill>
        <a:blip r:embed="rId8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9" name="Imagem 888" descr=""/>
        <xdr:cNvPicPr/>
      </xdr:nvPicPr>
      <xdr:blipFill>
        <a:blip r:embed="rId8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0" name="Imagem 889" descr=""/>
        <xdr:cNvPicPr/>
      </xdr:nvPicPr>
      <xdr:blipFill>
        <a:blip r:embed="rId8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1" name="Imagem 890" descr=""/>
        <xdr:cNvPicPr/>
      </xdr:nvPicPr>
      <xdr:blipFill>
        <a:blip r:embed="rId8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2" name="Imagem 891" descr=""/>
        <xdr:cNvPicPr/>
      </xdr:nvPicPr>
      <xdr:blipFill>
        <a:blip r:embed="rId8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3" name="Imagem 892" descr=""/>
        <xdr:cNvPicPr/>
      </xdr:nvPicPr>
      <xdr:blipFill>
        <a:blip r:embed="rId8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4" name="Imagem 893" descr=""/>
        <xdr:cNvPicPr/>
      </xdr:nvPicPr>
      <xdr:blipFill>
        <a:blip r:embed="rId8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5" name="Imagem 894" descr=""/>
        <xdr:cNvPicPr/>
      </xdr:nvPicPr>
      <xdr:blipFill>
        <a:blip r:embed="rId8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6" name="Imagem 895" descr=""/>
        <xdr:cNvPicPr/>
      </xdr:nvPicPr>
      <xdr:blipFill>
        <a:blip r:embed="rId8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7" name="Imagem 896" descr=""/>
        <xdr:cNvPicPr/>
      </xdr:nvPicPr>
      <xdr:blipFill>
        <a:blip r:embed="rId8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8" name="Imagem 897" descr=""/>
        <xdr:cNvPicPr/>
      </xdr:nvPicPr>
      <xdr:blipFill>
        <a:blip r:embed="rId8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9" name="Imagem 898" descr=""/>
        <xdr:cNvPicPr/>
      </xdr:nvPicPr>
      <xdr:blipFill>
        <a:blip r:embed="rId8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0" name="Imagem 899" descr=""/>
        <xdr:cNvPicPr/>
      </xdr:nvPicPr>
      <xdr:blipFill>
        <a:blip r:embed="rId8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1" name="Imagem 900" descr=""/>
        <xdr:cNvPicPr/>
      </xdr:nvPicPr>
      <xdr:blipFill>
        <a:blip r:embed="rId9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2" name="Imagem 901" descr=""/>
        <xdr:cNvPicPr/>
      </xdr:nvPicPr>
      <xdr:blipFill>
        <a:blip r:embed="rId9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3" name="Imagem 902" descr=""/>
        <xdr:cNvPicPr/>
      </xdr:nvPicPr>
      <xdr:blipFill>
        <a:blip r:embed="rId9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4" name="Imagem 903" descr=""/>
        <xdr:cNvPicPr/>
      </xdr:nvPicPr>
      <xdr:blipFill>
        <a:blip r:embed="rId9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5" name="Imagem 904" descr=""/>
        <xdr:cNvPicPr/>
      </xdr:nvPicPr>
      <xdr:blipFill>
        <a:blip r:embed="rId9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6" name="Imagem 905" descr=""/>
        <xdr:cNvPicPr/>
      </xdr:nvPicPr>
      <xdr:blipFill>
        <a:blip r:embed="rId9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7" name="Imagem 906" descr=""/>
        <xdr:cNvPicPr/>
      </xdr:nvPicPr>
      <xdr:blipFill>
        <a:blip r:embed="rId9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8" name="Imagem 907" descr=""/>
        <xdr:cNvPicPr/>
      </xdr:nvPicPr>
      <xdr:blipFill>
        <a:blip r:embed="rId9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9" name="Imagem 908" descr=""/>
        <xdr:cNvPicPr/>
      </xdr:nvPicPr>
      <xdr:blipFill>
        <a:blip r:embed="rId9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0" name="Imagem 909" descr=""/>
        <xdr:cNvPicPr/>
      </xdr:nvPicPr>
      <xdr:blipFill>
        <a:blip r:embed="rId9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1" name="Imagem 910" descr=""/>
        <xdr:cNvPicPr/>
      </xdr:nvPicPr>
      <xdr:blipFill>
        <a:blip r:embed="rId9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2" name="Imagem 911" descr=""/>
        <xdr:cNvPicPr/>
      </xdr:nvPicPr>
      <xdr:blipFill>
        <a:blip r:embed="rId9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3" name="Imagem 912" descr=""/>
        <xdr:cNvPicPr/>
      </xdr:nvPicPr>
      <xdr:blipFill>
        <a:blip r:embed="rId9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4" name="Imagem 913" descr=""/>
        <xdr:cNvPicPr/>
      </xdr:nvPicPr>
      <xdr:blipFill>
        <a:blip r:embed="rId9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5" name="Imagem 914" descr=""/>
        <xdr:cNvPicPr/>
      </xdr:nvPicPr>
      <xdr:blipFill>
        <a:blip r:embed="rId9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6" name="Imagem 915" descr=""/>
        <xdr:cNvPicPr/>
      </xdr:nvPicPr>
      <xdr:blipFill>
        <a:blip r:embed="rId9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7" name="Imagem 916" descr=""/>
        <xdr:cNvPicPr/>
      </xdr:nvPicPr>
      <xdr:blipFill>
        <a:blip r:embed="rId9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8" name="Imagem 917" descr=""/>
        <xdr:cNvPicPr/>
      </xdr:nvPicPr>
      <xdr:blipFill>
        <a:blip r:embed="rId9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9" name="Imagem 918" descr=""/>
        <xdr:cNvPicPr/>
      </xdr:nvPicPr>
      <xdr:blipFill>
        <a:blip r:embed="rId9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0" name="Imagem 919" descr=""/>
        <xdr:cNvPicPr/>
      </xdr:nvPicPr>
      <xdr:blipFill>
        <a:blip r:embed="rId9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1" name="Imagem 920" descr=""/>
        <xdr:cNvPicPr/>
      </xdr:nvPicPr>
      <xdr:blipFill>
        <a:blip r:embed="rId9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2" name="Imagem 921" descr=""/>
        <xdr:cNvPicPr/>
      </xdr:nvPicPr>
      <xdr:blipFill>
        <a:blip r:embed="rId9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3" name="Imagem 922" descr=""/>
        <xdr:cNvPicPr/>
      </xdr:nvPicPr>
      <xdr:blipFill>
        <a:blip r:embed="rId9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4" name="Imagem 923" descr=""/>
        <xdr:cNvPicPr/>
      </xdr:nvPicPr>
      <xdr:blipFill>
        <a:blip r:embed="rId9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5" name="Imagem 924" descr=""/>
        <xdr:cNvPicPr/>
      </xdr:nvPicPr>
      <xdr:blipFill>
        <a:blip r:embed="rId9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6" name="Imagem 925" descr=""/>
        <xdr:cNvPicPr/>
      </xdr:nvPicPr>
      <xdr:blipFill>
        <a:blip r:embed="rId9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7" name="Imagem 926" descr=""/>
        <xdr:cNvPicPr/>
      </xdr:nvPicPr>
      <xdr:blipFill>
        <a:blip r:embed="rId9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8" name="Imagem 927" descr=""/>
        <xdr:cNvPicPr/>
      </xdr:nvPicPr>
      <xdr:blipFill>
        <a:blip r:embed="rId9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9" name="Imagem 928" descr=""/>
        <xdr:cNvPicPr/>
      </xdr:nvPicPr>
      <xdr:blipFill>
        <a:blip r:embed="rId9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0" name="Imagem 929" descr=""/>
        <xdr:cNvPicPr/>
      </xdr:nvPicPr>
      <xdr:blipFill>
        <a:blip r:embed="rId9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1" name="Imagem 930" descr=""/>
        <xdr:cNvPicPr/>
      </xdr:nvPicPr>
      <xdr:blipFill>
        <a:blip r:embed="rId9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2" name="Imagem 931" descr=""/>
        <xdr:cNvPicPr/>
      </xdr:nvPicPr>
      <xdr:blipFill>
        <a:blip r:embed="rId9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3" name="Imagem 932" descr=""/>
        <xdr:cNvPicPr/>
      </xdr:nvPicPr>
      <xdr:blipFill>
        <a:blip r:embed="rId9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4" name="Imagem 933" descr=""/>
        <xdr:cNvPicPr/>
      </xdr:nvPicPr>
      <xdr:blipFill>
        <a:blip r:embed="rId9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5" name="Imagem 934" descr=""/>
        <xdr:cNvPicPr/>
      </xdr:nvPicPr>
      <xdr:blipFill>
        <a:blip r:embed="rId9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6" name="Imagem 935" descr=""/>
        <xdr:cNvPicPr/>
      </xdr:nvPicPr>
      <xdr:blipFill>
        <a:blip r:embed="rId9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7" name="Imagem 936" descr=""/>
        <xdr:cNvPicPr/>
      </xdr:nvPicPr>
      <xdr:blipFill>
        <a:blip r:embed="rId9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8" name="Imagem 937" descr=""/>
        <xdr:cNvPicPr/>
      </xdr:nvPicPr>
      <xdr:blipFill>
        <a:blip r:embed="rId9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9" name="Imagem 938" descr=""/>
        <xdr:cNvPicPr/>
      </xdr:nvPicPr>
      <xdr:blipFill>
        <a:blip r:embed="rId9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0" name="Imagem 939" descr=""/>
        <xdr:cNvPicPr/>
      </xdr:nvPicPr>
      <xdr:blipFill>
        <a:blip r:embed="rId9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1" name="Imagem 940" descr=""/>
        <xdr:cNvPicPr/>
      </xdr:nvPicPr>
      <xdr:blipFill>
        <a:blip r:embed="rId9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2" name="Imagem 941" descr=""/>
        <xdr:cNvPicPr/>
      </xdr:nvPicPr>
      <xdr:blipFill>
        <a:blip r:embed="rId9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3" name="Imagem 942" descr=""/>
        <xdr:cNvPicPr/>
      </xdr:nvPicPr>
      <xdr:blipFill>
        <a:blip r:embed="rId9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4" name="Imagem 943" descr=""/>
        <xdr:cNvPicPr/>
      </xdr:nvPicPr>
      <xdr:blipFill>
        <a:blip r:embed="rId9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5" name="Imagem 944" descr=""/>
        <xdr:cNvPicPr/>
      </xdr:nvPicPr>
      <xdr:blipFill>
        <a:blip r:embed="rId9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6" name="Imagem 945" descr=""/>
        <xdr:cNvPicPr/>
      </xdr:nvPicPr>
      <xdr:blipFill>
        <a:blip r:embed="rId9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7" name="Imagem 946" descr=""/>
        <xdr:cNvPicPr/>
      </xdr:nvPicPr>
      <xdr:blipFill>
        <a:blip r:embed="rId9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8" name="Imagem 947" descr=""/>
        <xdr:cNvPicPr/>
      </xdr:nvPicPr>
      <xdr:blipFill>
        <a:blip r:embed="rId9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9" name="Imagem 948" descr=""/>
        <xdr:cNvPicPr/>
      </xdr:nvPicPr>
      <xdr:blipFill>
        <a:blip r:embed="rId9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0" name="Imagem 949" descr=""/>
        <xdr:cNvPicPr/>
      </xdr:nvPicPr>
      <xdr:blipFill>
        <a:blip r:embed="rId9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1" name="Imagem 950" descr=""/>
        <xdr:cNvPicPr/>
      </xdr:nvPicPr>
      <xdr:blipFill>
        <a:blip r:embed="rId9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2" name="Imagem 951" descr=""/>
        <xdr:cNvPicPr/>
      </xdr:nvPicPr>
      <xdr:blipFill>
        <a:blip r:embed="rId9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3" name="Imagem 952" descr=""/>
        <xdr:cNvPicPr/>
      </xdr:nvPicPr>
      <xdr:blipFill>
        <a:blip r:embed="rId9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4" name="Imagem 953" descr=""/>
        <xdr:cNvPicPr/>
      </xdr:nvPicPr>
      <xdr:blipFill>
        <a:blip r:embed="rId9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5" name="Imagem 954" descr=""/>
        <xdr:cNvPicPr/>
      </xdr:nvPicPr>
      <xdr:blipFill>
        <a:blip r:embed="rId9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6" name="Imagem 955" descr=""/>
        <xdr:cNvPicPr/>
      </xdr:nvPicPr>
      <xdr:blipFill>
        <a:blip r:embed="rId9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7" name="Imagem 956" descr=""/>
        <xdr:cNvPicPr/>
      </xdr:nvPicPr>
      <xdr:blipFill>
        <a:blip r:embed="rId9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8" name="Imagem 957" descr=""/>
        <xdr:cNvPicPr/>
      </xdr:nvPicPr>
      <xdr:blipFill>
        <a:blip r:embed="rId9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9" name="Imagem 958" descr=""/>
        <xdr:cNvPicPr/>
      </xdr:nvPicPr>
      <xdr:blipFill>
        <a:blip r:embed="rId9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0" name="Imagem 959" descr=""/>
        <xdr:cNvPicPr/>
      </xdr:nvPicPr>
      <xdr:blipFill>
        <a:blip r:embed="rId9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1" name="Imagem 960" descr=""/>
        <xdr:cNvPicPr/>
      </xdr:nvPicPr>
      <xdr:blipFill>
        <a:blip r:embed="rId9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2" name="Imagem 961" descr=""/>
        <xdr:cNvPicPr/>
      </xdr:nvPicPr>
      <xdr:blipFill>
        <a:blip r:embed="rId9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3" name="Imagem 962" descr=""/>
        <xdr:cNvPicPr/>
      </xdr:nvPicPr>
      <xdr:blipFill>
        <a:blip r:embed="rId9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4" name="Imagem 963" descr=""/>
        <xdr:cNvPicPr/>
      </xdr:nvPicPr>
      <xdr:blipFill>
        <a:blip r:embed="rId9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5" name="Imagem 964" descr=""/>
        <xdr:cNvPicPr/>
      </xdr:nvPicPr>
      <xdr:blipFill>
        <a:blip r:embed="rId9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6" name="Imagem 965" descr=""/>
        <xdr:cNvPicPr/>
      </xdr:nvPicPr>
      <xdr:blipFill>
        <a:blip r:embed="rId9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7" name="Imagem 966" descr=""/>
        <xdr:cNvPicPr/>
      </xdr:nvPicPr>
      <xdr:blipFill>
        <a:blip r:embed="rId9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8" name="Imagem 967" descr=""/>
        <xdr:cNvPicPr/>
      </xdr:nvPicPr>
      <xdr:blipFill>
        <a:blip r:embed="rId9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9" name="Imagem 968" descr=""/>
        <xdr:cNvPicPr/>
      </xdr:nvPicPr>
      <xdr:blipFill>
        <a:blip r:embed="rId9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0" name="Imagem 969" descr=""/>
        <xdr:cNvPicPr/>
      </xdr:nvPicPr>
      <xdr:blipFill>
        <a:blip r:embed="rId9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1" name="Imagem 970" descr=""/>
        <xdr:cNvPicPr/>
      </xdr:nvPicPr>
      <xdr:blipFill>
        <a:blip r:embed="rId9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2" name="Imagem 971" descr=""/>
        <xdr:cNvPicPr/>
      </xdr:nvPicPr>
      <xdr:blipFill>
        <a:blip r:embed="rId9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3" name="Imagem 972" descr=""/>
        <xdr:cNvPicPr/>
      </xdr:nvPicPr>
      <xdr:blipFill>
        <a:blip r:embed="rId9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4" name="Imagem 973" descr=""/>
        <xdr:cNvPicPr/>
      </xdr:nvPicPr>
      <xdr:blipFill>
        <a:blip r:embed="rId9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5" name="Imagem 974" descr=""/>
        <xdr:cNvPicPr/>
      </xdr:nvPicPr>
      <xdr:blipFill>
        <a:blip r:embed="rId9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6" name="Imagem 975" descr=""/>
        <xdr:cNvPicPr/>
      </xdr:nvPicPr>
      <xdr:blipFill>
        <a:blip r:embed="rId9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7" name="Imagem 976" descr=""/>
        <xdr:cNvPicPr/>
      </xdr:nvPicPr>
      <xdr:blipFill>
        <a:blip r:embed="rId9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8" name="Imagem 977" descr=""/>
        <xdr:cNvPicPr/>
      </xdr:nvPicPr>
      <xdr:blipFill>
        <a:blip r:embed="rId9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9" name="Imagem 978" descr=""/>
        <xdr:cNvPicPr/>
      </xdr:nvPicPr>
      <xdr:blipFill>
        <a:blip r:embed="rId9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0" name="Imagem 979" descr=""/>
        <xdr:cNvPicPr/>
      </xdr:nvPicPr>
      <xdr:blipFill>
        <a:blip r:embed="rId9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1" name="Imagem 980" descr=""/>
        <xdr:cNvPicPr/>
      </xdr:nvPicPr>
      <xdr:blipFill>
        <a:blip r:embed="rId9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2" name="Imagem 981" descr=""/>
        <xdr:cNvPicPr/>
      </xdr:nvPicPr>
      <xdr:blipFill>
        <a:blip r:embed="rId9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3" name="Imagem 982" descr=""/>
        <xdr:cNvPicPr/>
      </xdr:nvPicPr>
      <xdr:blipFill>
        <a:blip r:embed="rId9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4" name="Imagem 983" descr=""/>
        <xdr:cNvPicPr/>
      </xdr:nvPicPr>
      <xdr:blipFill>
        <a:blip r:embed="rId9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5" name="Imagem 984" descr=""/>
        <xdr:cNvPicPr/>
      </xdr:nvPicPr>
      <xdr:blipFill>
        <a:blip r:embed="rId9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6" name="Imagem 985" descr=""/>
        <xdr:cNvPicPr/>
      </xdr:nvPicPr>
      <xdr:blipFill>
        <a:blip r:embed="rId9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7" name="Imagem 986" descr=""/>
        <xdr:cNvPicPr/>
      </xdr:nvPicPr>
      <xdr:blipFill>
        <a:blip r:embed="rId9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8" name="Imagem 987" descr=""/>
        <xdr:cNvPicPr/>
      </xdr:nvPicPr>
      <xdr:blipFill>
        <a:blip r:embed="rId9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9" name="Imagem 988" descr=""/>
        <xdr:cNvPicPr/>
      </xdr:nvPicPr>
      <xdr:blipFill>
        <a:blip r:embed="rId9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0" name="Imagem 989" descr=""/>
        <xdr:cNvPicPr/>
      </xdr:nvPicPr>
      <xdr:blipFill>
        <a:blip r:embed="rId9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1" name="Imagem 990" descr=""/>
        <xdr:cNvPicPr/>
      </xdr:nvPicPr>
      <xdr:blipFill>
        <a:blip r:embed="rId9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2" name="Imagem 991" descr=""/>
        <xdr:cNvPicPr/>
      </xdr:nvPicPr>
      <xdr:blipFill>
        <a:blip r:embed="rId9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3" name="Imagem 992" descr=""/>
        <xdr:cNvPicPr/>
      </xdr:nvPicPr>
      <xdr:blipFill>
        <a:blip r:embed="rId9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4" name="Imagem 993" descr=""/>
        <xdr:cNvPicPr/>
      </xdr:nvPicPr>
      <xdr:blipFill>
        <a:blip r:embed="rId9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5" name="Imagem 994" descr=""/>
        <xdr:cNvPicPr/>
      </xdr:nvPicPr>
      <xdr:blipFill>
        <a:blip r:embed="rId9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6" name="Imagem 995" descr=""/>
        <xdr:cNvPicPr/>
      </xdr:nvPicPr>
      <xdr:blipFill>
        <a:blip r:embed="rId9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7" name="Imagem 996" descr=""/>
        <xdr:cNvPicPr/>
      </xdr:nvPicPr>
      <xdr:blipFill>
        <a:blip r:embed="rId9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8" name="Imagem 997" descr=""/>
        <xdr:cNvPicPr/>
      </xdr:nvPicPr>
      <xdr:blipFill>
        <a:blip r:embed="rId9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9" name="Imagem 998" descr=""/>
        <xdr:cNvPicPr/>
      </xdr:nvPicPr>
      <xdr:blipFill>
        <a:blip r:embed="rId9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0" name="Imagem 999" descr=""/>
        <xdr:cNvPicPr/>
      </xdr:nvPicPr>
      <xdr:blipFill>
        <a:blip r:embed="rId9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1" name="Imagem 1000" descr=""/>
        <xdr:cNvPicPr/>
      </xdr:nvPicPr>
      <xdr:blipFill>
        <a:blip r:embed="rId10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2" name="Imagem 1001" descr=""/>
        <xdr:cNvPicPr/>
      </xdr:nvPicPr>
      <xdr:blipFill>
        <a:blip r:embed="rId10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3" name="Imagem 1002" descr=""/>
        <xdr:cNvPicPr/>
      </xdr:nvPicPr>
      <xdr:blipFill>
        <a:blip r:embed="rId10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4" name="Imagem 1003" descr=""/>
        <xdr:cNvPicPr/>
      </xdr:nvPicPr>
      <xdr:blipFill>
        <a:blip r:embed="rId10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5" name="Imagem 1004" descr=""/>
        <xdr:cNvPicPr/>
      </xdr:nvPicPr>
      <xdr:blipFill>
        <a:blip r:embed="rId10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6" name="Imagem 1005" descr=""/>
        <xdr:cNvPicPr/>
      </xdr:nvPicPr>
      <xdr:blipFill>
        <a:blip r:embed="rId10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7" name="Imagem 1006" descr=""/>
        <xdr:cNvPicPr/>
      </xdr:nvPicPr>
      <xdr:blipFill>
        <a:blip r:embed="rId10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8" name="Imagem 1007" descr=""/>
        <xdr:cNvPicPr/>
      </xdr:nvPicPr>
      <xdr:blipFill>
        <a:blip r:embed="rId10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9" name="Imagem 1008" descr=""/>
        <xdr:cNvPicPr/>
      </xdr:nvPicPr>
      <xdr:blipFill>
        <a:blip r:embed="rId10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0" name="Imagem 1009" descr=""/>
        <xdr:cNvPicPr/>
      </xdr:nvPicPr>
      <xdr:blipFill>
        <a:blip r:embed="rId10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1" name="Imagem 1010" descr=""/>
        <xdr:cNvPicPr/>
      </xdr:nvPicPr>
      <xdr:blipFill>
        <a:blip r:embed="rId10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2" name="Imagem 1011" descr=""/>
        <xdr:cNvPicPr/>
      </xdr:nvPicPr>
      <xdr:blipFill>
        <a:blip r:embed="rId10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3" name="Imagem 1012" descr=""/>
        <xdr:cNvPicPr/>
      </xdr:nvPicPr>
      <xdr:blipFill>
        <a:blip r:embed="rId10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4" name="Imagem 1013" descr=""/>
        <xdr:cNvPicPr/>
      </xdr:nvPicPr>
      <xdr:blipFill>
        <a:blip r:embed="rId10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5" name="Imagem 1014" descr=""/>
        <xdr:cNvPicPr/>
      </xdr:nvPicPr>
      <xdr:blipFill>
        <a:blip r:embed="rId10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6" name="Imagem 1015" descr=""/>
        <xdr:cNvPicPr/>
      </xdr:nvPicPr>
      <xdr:blipFill>
        <a:blip r:embed="rId10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7" name="Imagem 1016" descr=""/>
        <xdr:cNvPicPr/>
      </xdr:nvPicPr>
      <xdr:blipFill>
        <a:blip r:embed="rId10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8" name="Imagem 1017" descr=""/>
        <xdr:cNvPicPr/>
      </xdr:nvPicPr>
      <xdr:blipFill>
        <a:blip r:embed="rId10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9" name="Imagem 1018" descr=""/>
        <xdr:cNvPicPr/>
      </xdr:nvPicPr>
      <xdr:blipFill>
        <a:blip r:embed="rId10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0" name="Imagem 1019" descr=""/>
        <xdr:cNvPicPr/>
      </xdr:nvPicPr>
      <xdr:blipFill>
        <a:blip r:embed="rId10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1" name="Imagem 1020" descr=""/>
        <xdr:cNvPicPr/>
      </xdr:nvPicPr>
      <xdr:blipFill>
        <a:blip r:embed="rId10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2" name="Imagem 1021" descr=""/>
        <xdr:cNvPicPr/>
      </xdr:nvPicPr>
      <xdr:blipFill>
        <a:blip r:embed="rId10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3" name="Imagem 1022" descr=""/>
        <xdr:cNvPicPr/>
      </xdr:nvPicPr>
      <xdr:blipFill>
        <a:blip r:embed="rId10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4" name="Imagem 1023" descr=""/>
        <xdr:cNvPicPr/>
      </xdr:nvPicPr>
      <xdr:blipFill>
        <a:blip r:embed="rId10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5" name="Imagem 1024" descr=""/>
        <xdr:cNvPicPr/>
      </xdr:nvPicPr>
      <xdr:blipFill>
        <a:blip r:embed="rId10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6" name="Imagem 1025" descr=""/>
        <xdr:cNvPicPr/>
      </xdr:nvPicPr>
      <xdr:blipFill>
        <a:blip r:embed="rId10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7" name="Imagem 1026" descr=""/>
        <xdr:cNvPicPr/>
      </xdr:nvPicPr>
      <xdr:blipFill>
        <a:blip r:embed="rId10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8" name="Imagem 1027" descr=""/>
        <xdr:cNvPicPr/>
      </xdr:nvPicPr>
      <xdr:blipFill>
        <a:blip r:embed="rId10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9" name="Imagem 1028" descr=""/>
        <xdr:cNvPicPr/>
      </xdr:nvPicPr>
      <xdr:blipFill>
        <a:blip r:embed="rId10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0" name="Imagem 1029" descr=""/>
        <xdr:cNvPicPr/>
      </xdr:nvPicPr>
      <xdr:blipFill>
        <a:blip r:embed="rId10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1" name="Imagem 1030" descr=""/>
        <xdr:cNvPicPr/>
      </xdr:nvPicPr>
      <xdr:blipFill>
        <a:blip r:embed="rId10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2" name="Imagem 1031" descr=""/>
        <xdr:cNvPicPr/>
      </xdr:nvPicPr>
      <xdr:blipFill>
        <a:blip r:embed="rId10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3" name="Imagem 1032" descr=""/>
        <xdr:cNvPicPr/>
      </xdr:nvPicPr>
      <xdr:blipFill>
        <a:blip r:embed="rId10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4" name="Imagem 1033" descr=""/>
        <xdr:cNvPicPr/>
      </xdr:nvPicPr>
      <xdr:blipFill>
        <a:blip r:embed="rId10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5" name="Imagem 1034" descr=""/>
        <xdr:cNvPicPr/>
      </xdr:nvPicPr>
      <xdr:blipFill>
        <a:blip r:embed="rId10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6" name="Imagem 1035" descr=""/>
        <xdr:cNvPicPr/>
      </xdr:nvPicPr>
      <xdr:blipFill>
        <a:blip r:embed="rId10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7" name="Imagem 1036" descr=""/>
        <xdr:cNvPicPr/>
      </xdr:nvPicPr>
      <xdr:blipFill>
        <a:blip r:embed="rId10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8" name="Imagem 1037" descr=""/>
        <xdr:cNvPicPr/>
      </xdr:nvPicPr>
      <xdr:blipFill>
        <a:blip r:embed="rId10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9" name="Imagem 1038" descr=""/>
        <xdr:cNvPicPr/>
      </xdr:nvPicPr>
      <xdr:blipFill>
        <a:blip r:embed="rId10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0" name="Imagem 1039" descr=""/>
        <xdr:cNvPicPr/>
      </xdr:nvPicPr>
      <xdr:blipFill>
        <a:blip r:embed="rId10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1" name="Imagem 1040" descr=""/>
        <xdr:cNvPicPr/>
      </xdr:nvPicPr>
      <xdr:blipFill>
        <a:blip r:embed="rId10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2" name="Imagem 1041" descr=""/>
        <xdr:cNvPicPr/>
      </xdr:nvPicPr>
      <xdr:blipFill>
        <a:blip r:embed="rId10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3" name="Imagem 1042" descr=""/>
        <xdr:cNvPicPr/>
      </xdr:nvPicPr>
      <xdr:blipFill>
        <a:blip r:embed="rId10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4" name="Imagem 1043" descr=""/>
        <xdr:cNvPicPr/>
      </xdr:nvPicPr>
      <xdr:blipFill>
        <a:blip r:embed="rId10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5" name="Imagem 1044" descr=""/>
        <xdr:cNvPicPr/>
      </xdr:nvPicPr>
      <xdr:blipFill>
        <a:blip r:embed="rId10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6" name="Imagem 1045" descr=""/>
        <xdr:cNvPicPr/>
      </xdr:nvPicPr>
      <xdr:blipFill>
        <a:blip r:embed="rId10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7" name="Imagem 1046" descr=""/>
        <xdr:cNvPicPr/>
      </xdr:nvPicPr>
      <xdr:blipFill>
        <a:blip r:embed="rId10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8" name="Imagem 1047" descr=""/>
        <xdr:cNvPicPr/>
      </xdr:nvPicPr>
      <xdr:blipFill>
        <a:blip r:embed="rId10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9" name="Imagem 1048" descr=""/>
        <xdr:cNvPicPr/>
      </xdr:nvPicPr>
      <xdr:blipFill>
        <a:blip r:embed="rId10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0" name="Imagem 1049" descr=""/>
        <xdr:cNvPicPr/>
      </xdr:nvPicPr>
      <xdr:blipFill>
        <a:blip r:embed="rId10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1" name="Imagem 1050" descr=""/>
        <xdr:cNvPicPr/>
      </xdr:nvPicPr>
      <xdr:blipFill>
        <a:blip r:embed="rId10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2" name="Imagem 1051" descr=""/>
        <xdr:cNvPicPr/>
      </xdr:nvPicPr>
      <xdr:blipFill>
        <a:blip r:embed="rId10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3" name="Imagem 1052" descr=""/>
        <xdr:cNvPicPr/>
      </xdr:nvPicPr>
      <xdr:blipFill>
        <a:blip r:embed="rId10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4" name="Imagem 1053" descr=""/>
        <xdr:cNvPicPr/>
      </xdr:nvPicPr>
      <xdr:blipFill>
        <a:blip r:embed="rId10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5" name="Imagem 1054" descr=""/>
        <xdr:cNvPicPr/>
      </xdr:nvPicPr>
      <xdr:blipFill>
        <a:blip r:embed="rId10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6" name="Imagem 1055" descr=""/>
        <xdr:cNvPicPr/>
      </xdr:nvPicPr>
      <xdr:blipFill>
        <a:blip r:embed="rId10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7" name="Imagem 1056" descr=""/>
        <xdr:cNvPicPr/>
      </xdr:nvPicPr>
      <xdr:blipFill>
        <a:blip r:embed="rId10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8" name="Imagem 1057" descr=""/>
        <xdr:cNvPicPr/>
      </xdr:nvPicPr>
      <xdr:blipFill>
        <a:blip r:embed="rId10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9" name="Imagem 1058" descr=""/>
        <xdr:cNvPicPr/>
      </xdr:nvPicPr>
      <xdr:blipFill>
        <a:blip r:embed="rId10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0" name="Imagem 1059" descr=""/>
        <xdr:cNvPicPr/>
      </xdr:nvPicPr>
      <xdr:blipFill>
        <a:blip r:embed="rId10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1" name="Imagem 1060" descr=""/>
        <xdr:cNvPicPr/>
      </xdr:nvPicPr>
      <xdr:blipFill>
        <a:blip r:embed="rId10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2" name="Imagem 1061" descr=""/>
        <xdr:cNvPicPr/>
      </xdr:nvPicPr>
      <xdr:blipFill>
        <a:blip r:embed="rId10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3" name="Imagem 1062" descr=""/>
        <xdr:cNvPicPr/>
      </xdr:nvPicPr>
      <xdr:blipFill>
        <a:blip r:embed="rId10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4" name="Imagem 1063" descr=""/>
        <xdr:cNvPicPr/>
      </xdr:nvPicPr>
      <xdr:blipFill>
        <a:blip r:embed="rId10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5" name="Imagem 1064" descr=""/>
        <xdr:cNvPicPr/>
      </xdr:nvPicPr>
      <xdr:blipFill>
        <a:blip r:embed="rId10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6" name="Imagem 1065" descr=""/>
        <xdr:cNvPicPr/>
      </xdr:nvPicPr>
      <xdr:blipFill>
        <a:blip r:embed="rId10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7" name="Imagem 1066" descr=""/>
        <xdr:cNvPicPr/>
      </xdr:nvPicPr>
      <xdr:blipFill>
        <a:blip r:embed="rId10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8" name="Imagem 1067" descr=""/>
        <xdr:cNvPicPr/>
      </xdr:nvPicPr>
      <xdr:blipFill>
        <a:blip r:embed="rId10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9" name="Imagem 1068" descr=""/>
        <xdr:cNvPicPr/>
      </xdr:nvPicPr>
      <xdr:blipFill>
        <a:blip r:embed="rId10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0" name="Imagem 1069" descr=""/>
        <xdr:cNvPicPr/>
      </xdr:nvPicPr>
      <xdr:blipFill>
        <a:blip r:embed="rId10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1" name="Imagem 1070" descr=""/>
        <xdr:cNvPicPr/>
      </xdr:nvPicPr>
      <xdr:blipFill>
        <a:blip r:embed="rId10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2" name="Imagem 1071" descr=""/>
        <xdr:cNvPicPr/>
      </xdr:nvPicPr>
      <xdr:blipFill>
        <a:blip r:embed="rId10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3" name="Imagem 1072" descr=""/>
        <xdr:cNvPicPr/>
      </xdr:nvPicPr>
      <xdr:blipFill>
        <a:blip r:embed="rId10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4" name="Imagem 1073" descr=""/>
        <xdr:cNvPicPr/>
      </xdr:nvPicPr>
      <xdr:blipFill>
        <a:blip r:embed="rId10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5" name="Imagem 1074" descr=""/>
        <xdr:cNvPicPr/>
      </xdr:nvPicPr>
      <xdr:blipFill>
        <a:blip r:embed="rId10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6" name="Imagem 1075" descr=""/>
        <xdr:cNvPicPr/>
      </xdr:nvPicPr>
      <xdr:blipFill>
        <a:blip r:embed="rId10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7" name="Imagem 1076" descr=""/>
        <xdr:cNvPicPr/>
      </xdr:nvPicPr>
      <xdr:blipFill>
        <a:blip r:embed="rId10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8" name="Imagem 1077" descr=""/>
        <xdr:cNvPicPr/>
      </xdr:nvPicPr>
      <xdr:blipFill>
        <a:blip r:embed="rId10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9" name="Imagem 1078" descr=""/>
        <xdr:cNvPicPr/>
      </xdr:nvPicPr>
      <xdr:blipFill>
        <a:blip r:embed="rId10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0" name="Imagem 1079" descr=""/>
        <xdr:cNvPicPr/>
      </xdr:nvPicPr>
      <xdr:blipFill>
        <a:blip r:embed="rId10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1" name="Imagem 1080" descr=""/>
        <xdr:cNvPicPr/>
      </xdr:nvPicPr>
      <xdr:blipFill>
        <a:blip r:embed="rId10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2" name="Imagem 1081" descr=""/>
        <xdr:cNvPicPr/>
      </xdr:nvPicPr>
      <xdr:blipFill>
        <a:blip r:embed="rId10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3" name="Imagem 1082" descr=""/>
        <xdr:cNvPicPr/>
      </xdr:nvPicPr>
      <xdr:blipFill>
        <a:blip r:embed="rId10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4" name="Imagem 1083" descr=""/>
        <xdr:cNvPicPr/>
      </xdr:nvPicPr>
      <xdr:blipFill>
        <a:blip r:embed="rId10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5" name="Imagem 1084" descr=""/>
        <xdr:cNvPicPr/>
      </xdr:nvPicPr>
      <xdr:blipFill>
        <a:blip r:embed="rId10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6" name="Imagem 1085" descr=""/>
        <xdr:cNvPicPr/>
      </xdr:nvPicPr>
      <xdr:blipFill>
        <a:blip r:embed="rId10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7" name="Imagem 1086" descr=""/>
        <xdr:cNvPicPr/>
      </xdr:nvPicPr>
      <xdr:blipFill>
        <a:blip r:embed="rId10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8" name="Imagem 1087" descr=""/>
        <xdr:cNvPicPr/>
      </xdr:nvPicPr>
      <xdr:blipFill>
        <a:blip r:embed="rId10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9" name="Imagem 1088" descr=""/>
        <xdr:cNvPicPr/>
      </xdr:nvPicPr>
      <xdr:blipFill>
        <a:blip r:embed="rId10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0" name="Imagem 1089" descr=""/>
        <xdr:cNvPicPr/>
      </xdr:nvPicPr>
      <xdr:blipFill>
        <a:blip r:embed="rId10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1" name="Imagem 1090" descr=""/>
        <xdr:cNvPicPr/>
      </xdr:nvPicPr>
      <xdr:blipFill>
        <a:blip r:embed="rId10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2" name="Imagem 1091" descr=""/>
        <xdr:cNvPicPr/>
      </xdr:nvPicPr>
      <xdr:blipFill>
        <a:blip r:embed="rId10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3" name="Imagem 1092" descr=""/>
        <xdr:cNvPicPr/>
      </xdr:nvPicPr>
      <xdr:blipFill>
        <a:blip r:embed="rId10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4" name="Imagem 1093" descr=""/>
        <xdr:cNvPicPr/>
      </xdr:nvPicPr>
      <xdr:blipFill>
        <a:blip r:embed="rId10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5" name="Imagem 1094" descr=""/>
        <xdr:cNvPicPr/>
      </xdr:nvPicPr>
      <xdr:blipFill>
        <a:blip r:embed="rId10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6" name="Imagem 1095" descr=""/>
        <xdr:cNvPicPr/>
      </xdr:nvPicPr>
      <xdr:blipFill>
        <a:blip r:embed="rId10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7" name="Imagem 1096" descr=""/>
        <xdr:cNvPicPr/>
      </xdr:nvPicPr>
      <xdr:blipFill>
        <a:blip r:embed="rId10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8" name="Imagem 1097" descr=""/>
        <xdr:cNvPicPr/>
      </xdr:nvPicPr>
      <xdr:blipFill>
        <a:blip r:embed="rId10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9" name="Imagem 1098" descr=""/>
        <xdr:cNvPicPr/>
      </xdr:nvPicPr>
      <xdr:blipFill>
        <a:blip r:embed="rId10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0" name="Imagem 1099" descr=""/>
        <xdr:cNvPicPr/>
      </xdr:nvPicPr>
      <xdr:blipFill>
        <a:blip r:embed="rId10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1" name="Imagem 1100" descr=""/>
        <xdr:cNvPicPr/>
      </xdr:nvPicPr>
      <xdr:blipFill>
        <a:blip r:embed="rId11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2" name="Imagem 1101" descr=""/>
        <xdr:cNvPicPr/>
      </xdr:nvPicPr>
      <xdr:blipFill>
        <a:blip r:embed="rId11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3" name="Imagem 1102" descr=""/>
        <xdr:cNvPicPr/>
      </xdr:nvPicPr>
      <xdr:blipFill>
        <a:blip r:embed="rId11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4" name="Imagem 1103" descr=""/>
        <xdr:cNvPicPr/>
      </xdr:nvPicPr>
      <xdr:blipFill>
        <a:blip r:embed="rId11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5" name="Imagem 1104" descr=""/>
        <xdr:cNvPicPr/>
      </xdr:nvPicPr>
      <xdr:blipFill>
        <a:blip r:embed="rId11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6" name="Imagem 1105" descr=""/>
        <xdr:cNvPicPr/>
      </xdr:nvPicPr>
      <xdr:blipFill>
        <a:blip r:embed="rId11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7" name="Imagem 1106" descr=""/>
        <xdr:cNvPicPr/>
      </xdr:nvPicPr>
      <xdr:blipFill>
        <a:blip r:embed="rId11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8" name="Imagem 1107" descr=""/>
        <xdr:cNvPicPr/>
      </xdr:nvPicPr>
      <xdr:blipFill>
        <a:blip r:embed="rId11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9" name="Imagem 1108" descr=""/>
        <xdr:cNvPicPr/>
      </xdr:nvPicPr>
      <xdr:blipFill>
        <a:blip r:embed="rId11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0" name="Imagem 1109" descr=""/>
        <xdr:cNvPicPr/>
      </xdr:nvPicPr>
      <xdr:blipFill>
        <a:blip r:embed="rId11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1" name="Imagem 1110" descr=""/>
        <xdr:cNvPicPr/>
      </xdr:nvPicPr>
      <xdr:blipFill>
        <a:blip r:embed="rId11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2" name="Imagem 1111" descr=""/>
        <xdr:cNvPicPr/>
      </xdr:nvPicPr>
      <xdr:blipFill>
        <a:blip r:embed="rId11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3" name="Imagem 1112" descr=""/>
        <xdr:cNvPicPr/>
      </xdr:nvPicPr>
      <xdr:blipFill>
        <a:blip r:embed="rId11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4" name="Imagem 1113" descr=""/>
        <xdr:cNvPicPr/>
      </xdr:nvPicPr>
      <xdr:blipFill>
        <a:blip r:embed="rId11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5" name="Imagem 1114" descr=""/>
        <xdr:cNvPicPr/>
      </xdr:nvPicPr>
      <xdr:blipFill>
        <a:blip r:embed="rId11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6" name="Imagem 1115" descr=""/>
        <xdr:cNvPicPr/>
      </xdr:nvPicPr>
      <xdr:blipFill>
        <a:blip r:embed="rId11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7" name="Imagem 1116" descr=""/>
        <xdr:cNvPicPr/>
      </xdr:nvPicPr>
      <xdr:blipFill>
        <a:blip r:embed="rId11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8" name="Imagem 1117" descr=""/>
        <xdr:cNvPicPr/>
      </xdr:nvPicPr>
      <xdr:blipFill>
        <a:blip r:embed="rId11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9" name="Imagem 1118" descr=""/>
        <xdr:cNvPicPr/>
      </xdr:nvPicPr>
      <xdr:blipFill>
        <a:blip r:embed="rId11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0" name="Imagem 1119" descr=""/>
        <xdr:cNvPicPr/>
      </xdr:nvPicPr>
      <xdr:blipFill>
        <a:blip r:embed="rId11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1" name="Imagem 1120" descr=""/>
        <xdr:cNvPicPr/>
      </xdr:nvPicPr>
      <xdr:blipFill>
        <a:blip r:embed="rId11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2" name="Imagem 1121" descr=""/>
        <xdr:cNvPicPr/>
      </xdr:nvPicPr>
      <xdr:blipFill>
        <a:blip r:embed="rId11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3" name="Imagem 1122" descr=""/>
        <xdr:cNvPicPr/>
      </xdr:nvPicPr>
      <xdr:blipFill>
        <a:blip r:embed="rId11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4" name="Imagem 1123" descr=""/>
        <xdr:cNvPicPr/>
      </xdr:nvPicPr>
      <xdr:blipFill>
        <a:blip r:embed="rId11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5" name="Imagem 1124" descr=""/>
        <xdr:cNvPicPr/>
      </xdr:nvPicPr>
      <xdr:blipFill>
        <a:blip r:embed="rId11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6" name="Imagem 1125" descr=""/>
        <xdr:cNvPicPr/>
      </xdr:nvPicPr>
      <xdr:blipFill>
        <a:blip r:embed="rId11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7" name="Imagem 1126" descr=""/>
        <xdr:cNvPicPr/>
      </xdr:nvPicPr>
      <xdr:blipFill>
        <a:blip r:embed="rId11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8" name="Imagem 1127" descr=""/>
        <xdr:cNvPicPr/>
      </xdr:nvPicPr>
      <xdr:blipFill>
        <a:blip r:embed="rId11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9" name="Imagem 1128" descr=""/>
        <xdr:cNvPicPr/>
      </xdr:nvPicPr>
      <xdr:blipFill>
        <a:blip r:embed="rId11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0" name="Imagem 1129" descr=""/>
        <xdr:cNvPicPr/>
      </xdr:nvPicPr>
      <xdr:blipFill>
        <a:blip r:embed="rId11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1" name="Imagem 1130" descr=""/>
        <xdr:cNvPicPr/>
      </xdr:nvPicPr>
      <xdr:blipFill>
        <a:blip r:embed="rId11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2" name="Imagem 1131" descr=""/>
        <xdr:cNvPicPr/>
      </xdr:nvPicPr>
      <xdr:blipFill>
        <a:blip r:embed="rId11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3" name="Imagem 1132" descr=""/>
        <xdr:cNvPicPr/>
      </xdr:nvPicPr>
      <xdr:blipFill>
        <a:blip r:embed="rId11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4" name="Imagem 1133" descr=""/>
        <xdr:cNvPicPr/>
      </xdr:nvPicPr>
      <xdr:blipFill>
        <a:blip r:embed="rId11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5" name="Imagem 1134" descr=""/>
        <xdr:cNvPicPr/>
      </xdr:nvPicPr>
      <xdr:blipFill>
        <a:blip r:embed="rId11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6" name="Imagem 1135" descr=""/>
        <xdr:cNvPicPr/>
      </xdr:nvPicPr>
      <xdr:blipFill>
        <a:blip r:embed="rId11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7" name="Imagem 1136" descr=""/>
        <xdr:cNvPicPr/>
      </xdr:nvPicPr>
      <xdr:blipFill>
        <a:blip r:embed="rId11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8" name="Imagem 1137" descr=""/>
        <xdr:cNvPicPr/>
      </xdr:nvPicPr>
      <xdr:blipFill>
        <a:blip r:embed="rId11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9" name="Imagem 1138" descr=""/>
        <xdr:cNvPicPr/>
      </xdr:nvPicPr>
      <xdr:blipFill>
        <a:blip r:embed="rId11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0" name="Imagem 1139" descr=""/>
        <xdr:cNvPicPr/>
      </xdr:nvPicPr>
      <xdr:blipFill>
        <a:blip r:embed="rId11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1" name="Imagem 1140" descr=""/>
        <xdr:cNvPicPr/>
      </xdr:nvPicPr>
      <xdr:blipFill>
        <a:blip r:embed="rId11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2" name="Imagem 1141" descr=""/>
        <xdr:cNvPicPr/>
      </xdr:nvPicPr>
      <xdr:blipFill>
        <a:blip r:embed="rId11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3" name="Imagem 1142" descr=""/>
        <xdr:cNvPicPr/>
      </xdr:nvPicPr>
      <xdr:blipFill>
        <a:blip r:embed="rId11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4" name="Imagem 1143" descr=""/>
        <xdr:cNvPicPr/>
      </xdr:nvPicPr>
      <xdr:blipFill>
        <a:blip r:embed="rId11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5" name="Imagem 1144" descr=""/>
        <xdr:cNvPicPr/>
      </xdr:nvPicPr>
      <xdr:blipFill>
        <a:blip r:embed="rId11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6" name="Imagem 1145" descr=""/>
        <xdr:cNvPicPr/>
      </xdr:nvPicPr>
      <xdr:blipFill>
        <a:blip r:embed="rId11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7" name="Imagem 1146" descr=""/>
        <xdr:cNvPicPr/>
      </xdr:nvPicPr>
      <xdr:blipFill>
        <a:blip r:embed="rId11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8" name="Imagem 1147" descr=""/>
        <xdr:cNvPicPr/>
      </xdr:nvPicPr>
      <xdr:blipFill>
        <a:blip r:embed="rId11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9" name="Imagem 1148" descr=""/>
        <xdr:cNvPicPr/>
      </xdr:nvPicPr>
      <xdr:blipFill>
        <a:blip r:embed="rId11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0" name="Imagem 1149" descr=""/>
        <xdr:cNvPicPr/>
      </xdr:nvPicPr>
      <xdr:blipFill>
        <a:blip r:embed="rId11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1" name="Imagem 1150" descr=""/>
        <xdr:cNvPicPr/>
      </xdr:nvPicPr>
      <xdr:blipFill>
        <a:blip r:embed="rId11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2" name="Imagem 1151" descr=""/>
        <xdr:cNvPicPr/>
      </xdr:nvPicPr>
      <xdr:blipFill>
        <a:blip r:embed="rId11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3" name="Imagem 1152" descr=""/>
        <xdr:cNvPicPr/>
      </xdr:nvPicPr>
      <xdr:blipFill>
        <a:blip r:embed="rId11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4" name="Imagem 1153" descr=""/>
        <xdr:cNvPicPr/>
      </xdr:nvPicPr>
      <xdr:blipFill>
        <a:blip r:embed="rId11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5" name="Imagem 1154" descr=""/>
        <xdr:cNvPicPr/>
      </xdr:nvPicPr>
      <xdr:blipFill>
        <a:blip r:embed="rId11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6" name="Imagem 1155" descr=""/>
        <xdr:cNvPicPr/>
      </xdr:nvPicPr>
      <xdr:blipFill>
        <a:blip r:embed="rId11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7" name="Imagem 1156" descr=""/>
        <xdr:cNvPicPr/>
      </xdr:nvPicPr>
      <xdr:blipFill>
        <a:blip r:embed="rId11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8" name="Imagem 1157" descr=""/>
        <xdr:cNvPicPr/>
      </xdr:nvPicPr>
      <xdr:blipFill>
        <a:blip r:embed="rId11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9" name="Imagem 1158" descr=""/>
        <xdr:cNvPicPr/>
      </xdr:nvPicPr>
      <xdr:blipFill>
        <a:blip r:embed="rId11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0" name="Imagem 1159" descr=""/>
        <xdr:cNvPicPr/>
      </xdr:nvPicPr>
      <xdr:blipFill>
        <a:blip r:embed="rId11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1" name="Imagem 1160" descr=""/>
        <xdr:cNvPicPr/>
      </xdr:nvPicPr>
      <xdr:blipFill>
        <a:blip r:embed="rId11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2" name="Imagem 1161" descr=""/>
        <xdr:cNvPicPr/>
      </xdr:nvPicPr>
      <xdr:blipFill>
        <a:blip r:embed="rId11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3" name="Imagem 1162" descr=""/>
        <xdr:cNvPicPr/>
      </xdr:nvPicPr>
      <xdr:blipFill>
        <a:blip r:embed="rId11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4" name="Imagem 1163" descr=""/>
        <xdr:cNvPicPr/>
      </xdr:nvPicPr>
      <xdr:blipFill>
        <a:blip r:embed="rId11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5" name="Imagem 1164" descr=""/>
        <xdr:cNvPicPr/>
      </xdr:nvPicPr>
      <xdr:blipFill>
        <a:blip r:embed="rId11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6" name="Imagem 1165" descr=""/>
        <xdr:cNvPicPr/>
      </xdr:nvPicPr>
      <xdr:blipFill>
        <a:blip r:embed="rId11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7" name="Imagem 1166" descr=""/>
        <xdr:cNvPicPr/>
      </xdr:nvPicPr>
      <xdr:blipFill>
        <a:blip r:embed="rId11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8" name="Imagem 1167" descr=""/>
        <xdr:cNvPicPr/>
      </xdr:nvPicPr>
      <xdr:blipFill>
        <a:blip r:embed="rId11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9" name="Imagem 1168" descr=""/>
        <xdr:cNvPicPr/>
      </xdr:nvPicPr>
      <xdr:blipFill>
        <a:blip r:embed="rId11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0" name="Imagem 1169" descr=""/>
        <xdr:cNvPicPr/>
      </xdr:nvPicPr>
      <xdr:blipFill>
        <a:blip r:embed="rId11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1" name="Imagem 1170" descr=""/>
        <xdr:cNvPicPr/>
      </xdr:nvPicPr>
      <xdr:blipFill>
        <a:blip r:embed="rId11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2" name="Imagem 1171" descr=""/>
        <xdr:cNvPicPr/>
      </xdr:nvPicPr>
      <xdr:blipFill>
        <a:blip r:embed="rId11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3" name="Imagem 1172" descr=""/>
        <xdr:cNvPicPr/>
      </xdr:nvPicPr>
      <xdr:blipFill>
        <a:blip r:embed="rId11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4" name="Imagem 1173" descr=""/>
        <xdr:cNvPicPr/>
      </xdr:nvPicPr>
      <xdr:blipFill>
        <a:blip r:embed="rId11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5" name="Imagem 1174" descr=""/>
        <xdr:cNvPicPr/>
      </xdr:nvPicPr>
      <xdr:blipFill>
        <a:blip r:embed="rId11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6" name="Imagem 1175" descr=""/>
        <xdr:cNvPicPr/>
      </xdr:nvPicPr>
      <xdr:blipFill>
        <a:blip r:embed="rId11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7" name="Imagem 1176" descr=""/>
        <xdr:cNvPicPr/>
      </xdr:nvPicPr>
      <xdr:blipFill>
        <a:blip r:embed="rId11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8" name="Imagem 1177" descr=""/>
        <xdr:cNvPicPr/>
      </xdr:nvPicPr>
      <xdr:blipFill>
        <a:blip r:embed="rId11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9" name="Imagem 1178" descr=""/>
        <xdr:cNvPicPr/>
      </xdr:nvPicPr>
      <xdr:blipFill>
        <a:blip r:embed="rId11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0" name="Imagem 1179" descr=""/>
        <xdr:cNvPicPr/>
      </xdr:nvPicPr>
      <xdr:blipFill>
        <a:blip r:embed="rId11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1" name="Imagem 1180" descr=""/>
        <xdr:cNvPicPr/>
      </xdr:nvPicPr>
      <xdr:blipFill>
        <a:blip r:embed="rId11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2" name="Imagem 1181" descr=""/>
        <xdr:cNvPicPr/>
      </xdr:nvPicPr>
      <xdr:blipFill>
        <a:blip r:embed="rId11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3" name="Imagem 1182" descr=""/>
        <xdr:cNvPicPr/>
      </xdr:nvPicPr>
      <xdr:blipFill>
        <a:blip r:embed="rId11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4" name="Imagem 1183" descr=""/>
        <xdr:cNvPicPr/>
      </xdr:nvPicPr>
      <xdr:blipFill>
        <a:blip r:embed="rId11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5" name="Imagem 1184" descr=""/>
        <xdr:cNvPicPr/>
      </xdr:nvPicPr>
      <xdr:blipFill>
        <a:blip r:embed="rId11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6" name="Imagem 1185" descr=""/>
        <xdr:cNvPicPr/>
      </xdr:nvPicPr>
      <xdr:blipFill>
        <a:blip r:embed="rId11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7" name="Imagem 1186" descr=""/>
        <xdr:cNvPicPr/>
      </xdr:nvPicPr>
      <xdr:blipFill>
        <a:blip r:embed="rId11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8" name="Imagem 1187" descr=""/>
        <xdr:cNvPicPr/>
      </xdr:nvPicPr>
      <xdr:blipFill>
        <a:blip r:embed="rId11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9" name="Imagem 1188" descr=""/>
        <xdr:cNvPicPr/>
      </xdr:nvPicPr>
      <xdr:blipFill>
        <a:blip r:embed="rId11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0" name="Imagem 1189" descr=""/>
        <xdr:cNvPicPr/>
      </xdr:nvPicPr>
      <xdr:blipFill>
        <a:blip r:embed="rId11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1" name="Imagem 1190" descr=""/>
        <xdr:cNvPicPr/>
      </xdr:nvPicPr>
      <xdr:blipFill>
        <a:blip r:embed="rId11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2" name="Imagem 1191" descr=""/>
        <xdr:cNvPicPr/>
      </xdr:nvPicPr>
      <xdr:blipFill>
        <a:blip r:embed="rId11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3" name="Imagem 1192" descr=""/>
        <xdr:cNvPicPr/>
      </xdr:nvPicPr>
      <xdr:blipFill>
        <a:blip r:embed="rId11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4" name="Imagem 1193" descr=""/>
        <xdr:cNvPicPr/>
      </xdr:nvPicPr>
      <xdr:blipFill>
        <a:blip r:embed="rId11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5" name="Imagem 1194" descr=""/>
        <xdr:cNvPicPr/>
      </xdr:nvPicPr>
      <xdr:blipFill>
        <a:blip r:embed="rId11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6" name="Imagem 1195" descr=""/>
        <xdr:cNvPicPr/>
      </xdr:nvPicPr>
      <xdr:blipFill>
        <a:blip r:embed="rId11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7" name="Imagem 1196" descr=""/>
        <xdr:cNvPicPr/>
      </xdr:nvPicPr>
      <xdr:blipFill>
        <a:blip r:embed="rId11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8" name="Imagem 1197" descr=""/>
        <xdr:cNvPicPr/>
      </xdr:nvPicPr>
      <xdr:blipFill>
        <a:blip r:embed="rId11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9" name="Imagem 1198" descr=""/>
        <xdr:cNvPicPr/>
      </xdr:nvPicPr>
      <xdr:blipFill>
        <a:blip r:embed="rId11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0" name="Imagem 1199" descr=""/>
        <xdr:cNvPicPr/>
      </xdr:nvPicPr>
      <xdr:blipFill>
        <a:blip r:embed="rId11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1" name="Imagem 1200" descr=""/>
        <xdr:cNvPicPr/>
      </xdr:nvPicPr>
      <xdr:blipFill>
        <a:blip r:embed="rId12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2" name="Imagem 1201" descr=""/>
        <xdr:cNvPicPr/>
      </xdr:nvPicPr>
      <xdr:blipFill>
        <a:blip r:embed="rId12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3" name="Imagem 1202" descr=""/>
        <xdr:cNvPicPr/>
      </xdr:nvPicPr>
      <xdr:blipFill>
        <a:blip r:embed="rId12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4" name="Imagem 1203" descr=""/>
        <xdr:cNvPicPr/>
      </xdr:nvPicPr>
      <xdr:blipFill>
        <a:blip r:embed="rId12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5" name="Imagem 1204" descr=""/>
        <xdr:cNvPicPr/>
      </xdr:nvPicPr>
      <xdr:blipFill>
        <a:blip r:embed="rId12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6" name="Imagem 1205" descr=""/>
        <xdr:cNvPicPr/>
      </xdr:nvPicPr>
      <xdr:blipFill>
        <a:blip r:embed="rId12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7" name="Imagem 1206" descr=""/>
        <xdr:cNvPicPr/>
      </xdr:nvPicPr>
      <xdr:blipFill>
        <a:blip r:embed="rId12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8" name="Imagem 1207" descr=""/>
        <xdr:cNvPicPr/>
      </xdr:nvPicPr>
      <xdr:blipFill>
        <a:blip r:embed="rId12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9" name="Imagem 1208" descr=""/>
        <xdr:cNvPicPr/>
      </xdr:nvPicPr>
      <xdr:blipFill>
        <a:blip r:embed="rId12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0" name="Imagem 1209" descr=""/>
        <xdr:cNvPicPr/>
      </xdr:nvPicPr>
      <xdr:blipFill>
        <a:blip r:embed="rId12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1" name="Imagem 1210" descr=""/>
        <xdr:cNvPicPr/>
      </xdr:nvPicPr>
      <xdr:blipFill>
        <a:blip r:embed="rId12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2" name="Imagem 1211" descr=""/>
        <xdr:cNvPicPr/>
      </xdr:nvPicPr>
      <xdr:blipFill>
        <a:blip r:embed="rId12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3" name="Imagem 1212" descr=""/>
        <xdr:cNvPicPr/>
      </xdr:nvPicPr>
      <xdr:blipFill>
        <a:blip r:embed="rId12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4" name="Imagem 1213" descr=""/>
        <xdr:cNvPicPr/>
      </xdr:nvPicPr>
      <xdr:blipFill>
        <a:blip r:embed="rId12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5" name="Imagem 1214" descr=""/>
        <xdr:cNvPicPr/>
      </xdr:nvPicPr>
      <xdr:blipFill>
        <a:blip r:embed="rId12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6" name="Imagem 1215" descr=""/>
        <xdr:cNvPicPr/>
      </xdr:nvPicPr>
      <xdr:blipFill>
        <a:blip r:embed="rId12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7" name="Imagem 1216" descr=""/>
        <xdr:cNvPicPr/>
      </xdr:nvPicPr>
      <xdr:blipFill>
        <a:blip r:embed="rId12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8" name="Imagem 1217" descr=""/>
        <xdr:cNvPicPr/>
      </xdr:nvPicPr>
      <xdr:blipFill>
        <a:blip r:embed="rId12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9" name="Imagem 1218" descr=""/>
        <xdr:cNvPicPr/>
      </xdr:nvPicPr>
      <xdr:blipFill>
        <a:blip r:embed="rId12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0" name="Imagem 1219" descr=""/>
        <xdr:cNvPicPr/>
      </xdr:nvPicPr>
      <xdr:blipFill>
        <a:blip r:embed="rId12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1" name="Imagem 1220" descr=""/>
        <xdr:cNvPicPr/>
      </xdr:nvPicPr>
      <xdr:blipFill>
        <a:blip r:embed="rId12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2" name="Imagem 1221" descr=""/>
        <xdr:cNvPicPr/>
      </xdr:nvPicPr>
      <xdr:blipFill>
        <a:blip r:embed="rId12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3" name="Imagem 1222" descr=""/>
        <xdr:cNvPicPr/>
      </xdr:nvPicPr>
      <xdr:blipFill>
        <a:blip r:embed="rId12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4" name="Imagem 1223" descr=""/>
        <xdr:cNvPicPr/>
      </xdr:nvPicPr>
      <xdr:blipFill>
        <a:blip r:embed="rId12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5" name="Imagem 1224" descr=""/>
        <xdr:cNvPicPr/>
      </xdr:nvPicPr>
      <xdr:blipFill>
        <a:blip r:embed="rId12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6" name="Imagem 1225" descr=""/>
        <xdr:cNvPicPr/>
      </xdr:nvPicPr>
      <xdr:blipFill>
        <a:blip r:embed="rId12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7" name="Imagem 1226" descr=""/>
        <xdr:cNvPicPr/>
      </xdr:nvPicPr>
      <xdr:blipFill>
        <a:blip r:embed="rId12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8" name="Imagem 1227" descr=""/>
        <xdr:cNvPicPr/>
      </xdr:nvPicPr>
      <xdr:blipFill>
        <a:blip r:embed="rId12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9" name="Imagem 1228" descr=""/>
        <xdr:cNvPicPr/>
      </xdr:nvPicPr>
      <xdr:blipFill>
        <a:blip r:embed="rId12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0" name="Imagem 1229" descr=""/>
        <xdr:cNvPicPr/>
      </xdr:nvPicPr>
      <xdr:blipFill>
        <a:blip r:embed="rId12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1" name="Imagem 1230" descr=""/>
        <xdr:cNvPicPr/>
      </xdr:nvPicPr>
      <xdr:blipFill>
        <a:blip r:embed="rId12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2" name="Imagem 1231" descr=""/>
        <xdr:cNvPicPr/>
      </xdr:nvPicPr>
      <xdr:blipFill>
        <a:blip r:embed="rId12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3" name="Imagem 1232" descr=""/>
        <xdr:cNvPicPr/>
      </xdr:nvPicPr>
      <xdr:blipFill>
        <a:blip r:embed="rId12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4" name="Imagem 1233" descr=""/>
        <xdr:cNvPicPr/>
      </xdr:nvPicPr>
      <xdr:blipFill>
        <a:blip r:embed="rId12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5" name="Imagem 1234" descr=""/>
        <xdr:cNvPicPr/>
      </xdr:nvPicPr>
      <xdr:blipFill>
        <a:blip r:embed="rId12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6" name="Imagem 1235" descr=""/>
        <xdr:cNvPicPr/>
      </xdr:nvPicPr>
      <xdr:blipFill>
        <a:blip r:embed="rId12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7" name="Imagem 1236" descr=""/>
        <xdr:cNvPicPr/>
      </xdr:nvPicPr>
      <xdr:blipFill>
        <a:blip r:embed="rId12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8" name="Imagem 1237" descr=""/>
        <xdr:cNvPicPr/>
      </xdr:nvPicPr>
      <xdr:blipFill>
        <a:blip r:embed="rId12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9" name="Imagem 1238" descr=""/>
        <xdr:cNvPicPr/>
      </xdr:nvPicPr>
      <xdr:blipFill>
        <a:blip r:embed="rId12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0" name="Imagem 1239" descr=""/>
        <xdr:cNvPicPr/>
      </xdr:nvPicPr>
      <xdr:blipFill>
        <a:blip r:embed="rId12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1" name="Imagem 1240" descr=""/>
        <xdr:cNvPicPr/>
      </xdr:nvPicPr>
      <xdr:blipFill>
        <a:blip r:embed="rId12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2" name="Imagem 1241" descr=""/>
        <xdr:cNvPicPr/>
      </xdr:nvPicPr>
      <xdr:blipFill>
        <a:blip r:embed="rId12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3" name="Imagem 1242" descr=""/>
        <xdr:cNvPicPr/>
      </xdr:nvPicPr>
      <xdr:blipFill>
        <a:blip r:embed="rId12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4" name="Imagem 1243" descr=""/>
        <xdr:cNvPicPr/>
      </xdr:nvPicPr>
      <xdr:blipFill>
        <a:blip r:embed="rId12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5" name="Imagem 1244" descr=""/>
        <xdr:cNvPicPr/>
      </xdr:nvPicPr>
      <xdr:blipFill>
        <a:blip r:embed="rId12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6" name="Imagem 1245" descr=""/>
        <xdr:cNvPicPr/>
      </xdr:nvPicPr>
      <xdr:blipFill>
        <a:blip r:embed="rId12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7" name="Imagem 1246" descr=""/>
        <xdr:cNvPicPr/>
      </xdr:nvPicPr>
      <xdr:blipFill>
        <a:blip r:embed="rId12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8" name="Imagem 1247" descr=""/>
        <xdr:cNvPicPr/>
      </xdr:nvPicPr>
      <xdr:blipFill>
        <a:blip r:embed="rId12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9" name="Imagem 1248" descr=""/>
        <xdr:cNvPicPr/>
      </xdr:nvPicPr>
      <xdr:blipFill>
        <a:blip r:embed="rId12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0" name="Imagem 1249" descr=""/>
        <xdr:cNvPicPr/>
      </xdr:nvPicPr>
      <xdr:blipFill>
        <a:blip r:embed="rId12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1" name="Imagem 1250" descr=""/>
        <xdr:cNvPicPr/>
      </xdr:nvPicPr>
      <xdr:blipFill>
        <a:blip r:embed="rId12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2" name="Imagem 1251" descr=""/>
        <xdr:cNvPicPr/>
      </xdr:nvPicPr>
      <xdr:blipFill>
        <a:blip r:embed="rId12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3" name="Imagem 1252" descr=""/>
        <xdr:cNvPicPr/>
      </xdr:nvPicPr>
      <xdr:blipFill>
        <a:blip r:embed="rId12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4" name="Imagem 1253" descr=""/>
        <xdr:cNvPicPr/>
      </xdr:nvPicPr>
      <xdr:blipFill>
        <a:blip r:embed="rId12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5" name="Imagem 1254" descr=""/>
        <xdr:cNvPicPr/>
      </xdr:nvPicPr>
      <xdr:blipFill>
        <a:blip r:embed="rId12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6" name="Imagem 1255" descr=""/>
        <xdr:cNvPicPr/>
      </xdr:nvPicPr>
      <xdr:blipFill>
        <a:blip r:embed="rId12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7" name="Imagem 1256" descr=""/>
        <xdr:cNvPicPr/>
      </xdr:nvPicPr>
      <xdr:blipFill>
        <a:blip r:embed="rId12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8" name="Imagem 1257" descr=""/>
        <xdr:cNvPicPr/>
      </xdr:nvPicPr>
      <xdr:blipFill>
        <a:blip r:embed="rId12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9" name="Imagem 1258" descr=""/>
        <xdr:cNvPicPr/>
      </xdr:nvPicPr>
      <xdr:blipFill>
        <a:blip r:embed="rId12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0" name="Imagem 1259" descr=""/>
        <xdr:cNvPicPr/>
      </xdr:nvPicPr>
      <xdr:blipFill>
        <a:blip r:embed="rId12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1" name="Imagem 1260" descr=""/>
        <xdr:cNvPicPr/>
      </xdr:nvPicPr>
      <xdr:blipFill>
        <a:blip r:embed="rId12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2" name="Imagem 1261" descr=""/>
        <xdr:cNvPicPr/>
      </xdr:nvPicPr>
      <xdr:blipFill>
        <a:blip r:embed="rId12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3" name="Imagem 1262" descr=""/>
        <xdr:cNvPicPr/>
      </xdr:nvPicPr>
      <xdr:blipFill>
        <a:blip r:embed="rId12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4" name="Imagem 1263" descr=""/>
        <xdr:cNvPicPr/>
      </xdr:nvPicPr>
      <xdr:blipFill>
        <a:blip r:embed="rId12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5" name="Imagem 1264" descr=""/>
        <xdr:cNvPicPr/>
      </xdr:nvPicPr>
      <xdr:blipFill>
        <a:blip r:embed="rId12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6" name="Imagem 1265" descr=""/>
        <xdr:cNvPicPr/>
      </xdr:nvPicPr>
      <xdr:blipFill>
        <a:blip r:embed="rId12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7" name="Imagem 1266" descr=""/>
        <xdr:cNvPicPr/>
      </xdr:nvPicPr>
      <xdr:blipFill>
        <a:blip r:embed="rId12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8" name="Imagem 1267" descr=""/>
        <xdr:cNvPicPr/>
      </xdr:nvPicPr>
      <xdr:blipFill>
        <a:blip r:embed="rId12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9" name="Imagem 1268" descr=""/>
        <xdr:cNvPicPr/>
      </xdr:nvPicPr>
      <xdr:blipFill>
        <a:blip r:embed="rId12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0" name="Imagem 1269" descr=""/>
        <xdr:cNvPicPr/>
      </xdr:nvPicPr>
      <xdr:blipFill>
        <a:blip r:embed="rId12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1" name="Imagem 1270" descr=""/>
        <xdr:cNvPicPr/>
      </xdr:nvPicPr>
      <xdr:blipFill>
        <a:blip r:embed="rId12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2" name="Imagem 1271" descr=""/>
        <xdr:cNvPicPr/>
      </xdr:nvPicPr>
      <xdr:blipFill>
        <a:blip r:embed="rId12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3" name="Imagem 1272" descr=""/>
        <xdr:cNvPicPr/>
      </xdr:nvPicPr>
      <xdr:blipFill>
        <a:blip r:embed="rId12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4" name="Imagem 1273" descr=""/>
        <xdr:cNvPicPr/>
      </xdr:nvPicPr>
      <xdr:blipFill>
        <a:blip r:embed="rId12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5" name="Imagem 1274" descr=""/>
        <xdr:cNvPicPr/>
      </xdr:nvPicPr>
      <xdr:blipFill>
        <a:blip r:embed="rId12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6" name="Imagem 1275" descr=""/>
        <xdr:cNvPicPr/>
      </xdr:nvPicPr>
      <xdr:blipFill>
        <a:blip r:embed="rId12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7" name="Imagem 1276" descr=""/>
        <xdr:cNvPicPr/>
      </xdr:nvPicPr>
      <xdr:blipFill>
        <a:blip r:embed="rId12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8" name="Imagem 1277" descr=""/>
        <xdr:cNvPicPr/>
      </xdr:nvPicPr>
      <xdr:blipFill>
        <a:blip r:embed="rId12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9" name="Imagem 1278" descr=""/>
        <xdr:cNvPicPr/>
      </xdr:nvPicPr>
      <xdr:blipFill>
        <a:blip r:embed="rId12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0" name="Imagem 1279" descr=""/>
        <xdr:cNvPicPr/>
      </xdr:nvPicPr>
      <xdr:blipFill>
        <a:blip r:embed="rId12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1" name="Imagem 1280" descr=""/>
        <xdr:cNvPicPr/>
      </xdr:nvPicPr>
      <xdr:blipFill>
        <a:blip r:embed="rId12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2" name="Imagem 1281" descr=""/>
        <xdr:cNvPicPr/>
      </xdr:nvPicPr>
      <xdr:blipFill>
        <a:blip r:embed="rId12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3" name="Imagem 1282" descr=""/>
        <xdr:cNvPicPr/>
      </xdr:nvPicPr>
      <xdr:blipFill>
        <a:blip r:embed="rId12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4" name="Imagem 1283" descr=""/>
        <xdr:cNvPicPr/>
      </xdr:nvPicPr>
      <xdr:blipFill>
        <a:blip r:embed="rId12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5" name="Imagem 1284" descr=""/>
        <xdr:cNvPicPr/>
      </xdr:nvPicPr>
      <xdr:blipFill>
        <a:blip r:embed="rId12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6" name="Imagem 1285" descr=""/>
        <xdr:cNvPicPr/>
      </xdr:nvPicPr>
      <xdr:blipFill>
        <a:blip r:embed="rId12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7" name="Imagem 1286" descr=""/>
        <xdr:cNvPicPr/>
      </xdr:nvPicPr>
      <xdr:blipFill>
        <a:blip r:embed="rId12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8" name="Imagem 1287" descr=""/>
        <xdr:cNvPicPr/>
      </xdr:nvPicPr>
      <xdr:blipFill>
        <a:blip r:embed="rId12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9" name="Imagem 1288" descr=""/>
        <xdr:cNvPicPr/>
      </xdr:nvPicPr>
      <xdr:blipFill>
        <a:blip r:embed="rId12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0" name="Imagem 1289" descr=""/>
        <xdr:cNvPicPr/>
      </xdr:nvPicPr>
      <xdr:blipFill>
        <a:blip r:embed="rId12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1" name="Imagem 1290" descr=""/>
        <xdr:cNvPicPr/>
      </xdr:nvPicPr>
      <xdr:blipFill>
        <a:blip r:embed="rId12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2" name="Imagem 1291" descr=""/>
        <xdr:cNvPicPr/>
      </xdr:nvPicPr>
      <xdr:blipFill>
        <a:blip r:embed="rId12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3" name="Imagem 1292" descr=""/>
        <xdr:cNvPicPr/>
      </xdr:nvPicPr>
      <xdr:blipFill>
        <a:blip r:embed="rId12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4" name="Imagem 1293" descr=""/>
        <xdr:cNvPicPr/>
      </xdr:nvPicPr>
      <xdr:blipFill>
        <a:blip r:embed="rId12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5" name="Imagem 1294" descr=""/>
        <xdr:cNvPicPr/>
      </xdr:nvPicPr>
      <xdr:blipFill>
        <a:blip r:embed="rId12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6" name="Imagem 1295" descr=""/>
        <xdr:cNvPicPr/>
      </xdr:nvPicPr>
      <xdr:blipFill>
        <a:blip r:embed="rId12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7" name="Imagem 1296" descr=""/>
        <xdr:cNvPicPr/>
      </xdr:nvPicPr>
      <xdr:blipFill>
        <a:blip r:embed="rId12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8" name="Imagem 1297" descr=""/>
        <xdr:cNvPicPr/>
      </xdr:nvPicPr>
      <xdr:blipFill>
        <a:blip r:embed="rId12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9" name="Imagem 1298" descr=""/>
        <xdr:cNvPicPr/>
      </xdr:nvPicPr>
      <xdr:blipFill>
        <a:blip r:embed="rId12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0" name="Imagem 1299" descr=""/>
        <xdr:cNvPicPr/>
      </xdr:nvPicPr>
      <xdr:blipFill>
        <a:blip r:embed="rId12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1" name="Imagem 1300" descr=""/>
        <xdr:cNvPicPr/>
      </xdr:nvPicPr>
      <xdr:blipFill>
        <a:blip r:embed="rId13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2" name="Imagem 1301" descr=""/>
        <xdr:cNvPicPr/>
      </xdr:nvPicPr>
      <xdr:blipFill>
        <a:blip r:embed="rId13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3" name="Imagem 1302" descr=""/>
        <xdr:cNvPicPr/>
      </xdr:nvPicPr>
      <xdr:blipFill>
        <a:blip r:embed="rId13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4" name="Imagem 1303" descr=""/>
        <xdr:cNvPicPr/>
      </xdr:nvPicPr>
      <xdr:blipFill>
        <a:blip r:embed="rId13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5" name="Imagem 1304" descr=""/>
        <xdr:cNvPicPr/>
      </xdr:nvPicPr>
      <xdr:blipFill>
        <a:blip r:embed="rId13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6" name="Imagem 1305" descr=""/>
        <xdr:cNvPicPr/>
      </xdr:nvPicPr>
      <xdr:blipFill>
        <a:blip r:embed="rId13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7" name="Imagem 1306" descr=""/>
        <xdr:cNvPicPr/>
      </xdr:nvPicPr>
      <xdr:blipFill>
        <a:blip r:embed="rId13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8" name="Imagem 1307" descr=""/>
        <xdr:cNvPicPr/>
      </xdr:nvPicPr>
      <xdr:blipFill>
        <a:blip r:embed="rId13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9" name="Imagem 1308" descr=""/>
        <xdr:cNvPicPr/>
      </xdr:nvPicPr>
      <xdr:blipFill>
        <a:blip r:embed="rId13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0" name="Imagem 1309" descr=""/>
        <xdr:cNvPicPr/>
      </xdr:nvPicPr>
      <xdr:blipFill>
        <a:blip r:embed="rId13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1" name="Imagem 1310" descr=""/>
        <xdr:cNvPicPr/>
      </xdr:nvPicPr>
      <xdr:blipFill>
        <a:blip r:embed="rId13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2" name="Imagem 1311" descr=""/>
        <xdr:cNvPicPr/>
      </xdr:nvPicPr>
      <xdr:blipFill>
        <a:blip r:embed="rId13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3" name="Imagem 1312" descr=""/>
        <xdr:cNvPicPr/>
      </xdr:nvPicPr>
      <xdr:blipFill>
        <a:blip r:embed="rId13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4" name="Imagem 1313" descr=""/>
        <xdr:cNvPicPr/>
      </xdr:nvPicPr>
      <xdr:blipFill>
        <a:blip r:embed="rId13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5" name="Imagem 1314" descr=""/>
        <xdr:cNvPicPr/>
      </xdr:nvPicPr>
      <xdr:blipFill>
        <a:blip r:embed="rId13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6" name="Imagem 1315" descr=""/>
        <xdr:cNvPicPr/>
      </xdr:nvPicPr>
      <xdr:blipFill>
        <a:blip r:embed="rId13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7" name="Imagem 1316" descr=""/>
        <xdr:cNvPicPr/>
      </xdr:nvPicPr>
      <xdr:blipFill>
        <a:blip r:embed="rId13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8" name="Imagem 1317" descr=""/>
        <xdr:cNvPicPr/>
      </xdr:nvPicPr>
      <xdr:blipFill>
        <a:blip r:embed="rId13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9" name="Imagem 1318" descr=""/>
        <xdr:cNvPicPr/>
      </xdr:nvPicPr>
      <xdr:blipFill>
        <a:blip r:embed="rId13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0" name="Imagem 1319" descr=""/>
        <xdr:cNvPicPr/>
      </xdr:nvPicPr>
      <xdr:blipFill>
        <a:blip r:embed="rId13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1" name="Imagem 1320" descr=""/>
        <xdr:cNvPicPr/>
      </xdr:nvPicPr>
      <xdr:blipFill>
        <a:blip r:embed="rId13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2" name="Imagem 1321" descr=""/>
        <xdr:cNvPicPr/>
      </xdr:nvPicPr>
      <xdr:blipFill>
        <a:blip r:embed="rId13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3" name="Imagem 1322" descr=""/>
        <xdr:cNvPicPr/>
      </xdr:nvPicPr>
      <xdr:blipFill>
        <a:blip r:embed="rId13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4" name="Imagem 1323" descr=""/>
        <xdr:cNvPicPr/>
      </xdr:nvPicPr>
      <xdr:blipFill>
        <a:blip r:embed="rId13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5" name="Imagem 1324" descr=""/>
        <xdr:cNvPicPr/>
      </xdr:nvPicPr>
      <xdr:blipFill>
        <a:blip r:embed="rId13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6" name="Imagem 1325" descr=""/>
        <xdr:cNvPicPr/>
      </xdr:nvPicPr>
      <xdr:blipFill>
        <a:blip r:embed="rId13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7" name="Imagem 1326" descr=""/>
        <xdr:cNvPicPr/>
      </xdr:nvPicPr>
      <xdr:blipFill>
        <a:blip r:embed="rId13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8" name="Imagem 1327" descr=""/>
        <xdr:cNvPicPr/>
      </xdr:nvPicPr>
      <xdr:blipFill>
        <a:blip r:embed="rId13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9" name="Imagem 1328" descr=""/>
        <xdr:cNvPicPr/>
      </xdr:nvPicPr>
      <xdr:blipFill>
        <a:blip r:embed="rId13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0" name="Imagem 1329" descr=""/>
        <xdr:cNvPicPr/>
      </xdr:nvPicPr>
      <xdr:blipFill>
        <a:blip r:embed="rId13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1" name="Imagem 1330" descr=""/>
        <xdr:cNvPicPr/>
      </xdr:nvPicPr>
      <xdr:blipFill>
        <a:blip r:embed="rId13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2" name="Imagem 1331" descr=""/>
        <xdr:cNvPicPr/>
      </xdr:nvPicPr>
      <xdr:blipFill>
        <a:blip r:embed="rId13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3" name="Imagem 1332" descr=""/>
        <xdr:cNvPicPr/>
      </xdr:nvPicPr>
      <xdr:blipFill>
        <a:blip r:embed="rId13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4" name="Imagem 1333" descr=""/>
        <xdr:cNvPicPr/>
      </xdr:nvPicPr>
      <xdr:blipFill>
        <a:blip r:embed="rId13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5" name="Imagem 1334" descr=""/>
        <xdr:cNvPicPr/>
      </xdr:nvPicPr>
      <xdr:blipFill>
        <a:blip r:embed="rId13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6" name="Imagem 1335" descr=""/>
        <xdr:cNvPicPr/>
      </xdr:nvPicPr>
      <xdr:blipFill>
        <a:blip r:embed="rId13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7" name="Imagem 1336" descr=""/>
        <xdr:cNvPicPr/>
      </xdr:nvPicPr>
      <xdr:blipFill>
        <a:blip r:embed="rId13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8" name="Imagem 1337" descr=""/>
        <xdr:cNvPicPr/>
      </xdr:nvPicPr>
      <xdr:blipFill>
        <a:blip r:embed="rId13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9" name="Imagem 1338" descr=""/>
        <xdr:cNvPicPr/>
      </xdr:nvPicPr>
      <xdr:blipFill>
        <a:blip r:embed="rId13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0" name="Imagem 1339" descr=""/>
        <xdr:cNvPicPr/>
      </xdr:nvPicPr>
      <xdr:blipFill>
        <a:blip r:embed="rId13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1" name="Imagem 1340" descr=""/>
        <xdr:cNvPicPr/>
      </xdr:nvPicPr>
      <xdr:blipFill>
        <a:blip r:embed="rId13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2" name="Imagem 1341" descr=""/>
        <xdr:cNvPicPr/>
      </xdr:nvPicPr>
      <xdr:blipFill>
        <a:blip r:embed="rId13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3" name="Imagem 1342" descr=""/>
        <xdr:cNvPicPr/>
      </xdr:nvPicPr>
      <xdr:blipFill>
        <a:blip r:embed="rId13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4" name="Imagem 1343" descr=""/>
        <xdr:cNvPicPr/>
      </xdr:nvPicPr>
      <xdr:blipFill>
        <a:blip r:embed="rId13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5" name="Imagem 1344" descr=""/>
        <xdr:cNvPicPr/>
      </xdr:nvPicPr>
      <xdr:blipFill>
        <a:blip r:embed="rId13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6" name="Imagem 1345" descr=""/>
        <xdr:cNvPicPr/>
      </xdr:nvPicPr>
      <xdr:blipFill>
        <a:blip r:embed="rId13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7" name="Imagem 1346" descr=""/>
        <xdr:cNvPicPr/>
      </xdr:nvPicPr>
      <xdr:blipFill>
        <a:blip r:embed="rId13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8" name="Imagem 1347" descr=""/>
        <xdr:cNvPicPr/>
      </xdr:nvPicPr>
      <xdr:blipFill>
        <a:blip r:embed="rId13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9" name="Imagem 1348" descr=""/>
        <xdr:cNvPicPr/>
      </xdr:nvPicPr>
      <xdr:blipFill>
        <a:blip r:embed="rId13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0" name="Imagem 1349" descr=""/>
        <xdr:cNvPicPr/>
      </xdr:nvPicPr>
      <xdr:blipFill>
        <a:blip r:embed="rId13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1" name="Imagem 1350" descr=""/>
        <xdr:cNvPicPr/>
      </xdr:nvPicPr>
      <xdr:blipFill>
        <a:blip r:embed="rId13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2" name="Imagem 1351" descr=""/>
        <xdr:cNvPicPr/>
      </xdr:nvPicPr>
      <xdr:blipFill>
        <a:blip r:embed="rId13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3" name="Imagem 1352" descr=""/>
        <xdr:cNvPicPr/>
      </xdr:nvPicPr>
      <xdr:blipFill>
        <a:blip r:embed="rId13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4" name="Imagem 1353" descr=""/>
        <xdr:cNvPicPr/>
      </xdr:nvPicPr>
      <xdr:blipFill>
        <a:blip r:embed="rId13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5" name="Imagem 1354" descr=""/>
        <xdr:cNvPicPr/>
      </xdr:nvPicPr>
      <xdr:blipFill>
        <a:blip r:embed="rId13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6" name="Imagem 1355" descr=""/>
        <xdr:cNvPicPr/>
      </xdr:nvPicPr>
      <xdr:blipFill>
        <a:blip r:embed="rId13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7" name="Imagem 1356" descr=""/>
        <xdr:cNvPicPr/>
      </xdr:nvPicPr>
      <xdr:blipFill>
        <a:blip r:embed="rId13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8" name="Imagem 1357" descr=""/>
        <xdr:cNvPicPr/>
      </xdr:nvPicPr>
      <xdr:blipFill>
        <a:blip r:embed="rId13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9" name="Imagem 1358" descr=""/>
        <xdr:cNvPicPr/>
      </xdr:nvPicPr>
      <xdr:blipFill>
        <a:blip r:embed="rId13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0" name="Imagem 1359" descr=""/>
        <xdr:cNvPicPr/>
      </xdr:nvPicPr>
      <xdr:blipFill>
        <a:blip r:embed="rId13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1" name="Imagem 1360" descr=""/>
        <xdr:cNvPicPr/>
      </xdr:nvPicPr>
      <xdr:blipFill>
        <a:blip r:embed="rId13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2" name="Imagem 1361" descr=""/>
        <xdr:cNvPicPr/>
      </xdr:nvPicPr>
      <xdr:blipFill>
        <a:blip r:embed="rId13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3" name="Imagem 1362" descr=""/>
        <xdr:cNvPicPr/>
      </xdr:nvPicPr>
      <xdr:blipFill>
        <a:blip r:embed="rId13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4" name="Imagem 1363" descr=""/>
        <xdr:cNvPicPr/>
      </xdr:nvPicPr>
      <xdr:blipFill>
        <a:blip r:embed="rId13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5" name="Imagem 1364" descr=""/>
        <xdr:cNvPicPr/>
      </xdr:nvPicPr>
      <xdr:blipFill>
        <a:blip r:embed="rId13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6" name="Imagem 1365" descr=""/>
        <xdr:cNvPicPr/>
      </xdr:nvPicPr>
      <xdr:blipFill>
        <a:blip r:embed="rId13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7" name="Imagem 1366" descr=""/>
        <xdr:cNvPicPr/>
      </xdr:nvPicPr>
      <xdr:blipFill>
        <a:blip r:embed="rId13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8" name="Imagem 1367" descr=""/>
        <xdr:cNvPicPr/>
      </xdr:nvPicPr>
      <xdr:blipFill>
        <a:blip r:embed="rId13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9" name="Imagem 1368" descr=""/>
        <xdr:cNvPicPr/>
      </xdr:nvPicPr>
      <xdr:blipFill>
        <a:blip r:embed="rId13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0" name="Imagem 1369" descr=""/>
        <xdr:cNvPicPr/>
      </xdr:nvPicPr>
      <xdr:blipFill>
        <a:blip r:embed="rId13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1" name="Imagem 1370" descr=""/>
        <xdr:cNvPicPr/>
      </xdr:nvPicPr>
      <xdr:blipFill>
        <a:blip r:embed="rId13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2" name="Imagem 1371" descr=""/>
        <xdr:cNvPicPr/>
      </xdr:nvPicPr>
      <xdr:blipFill>
        <a:blip r:embed="rId13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3" name="Imagem 1372" descr=""/>
        <xdr:cNvPicPr/>
      </xdr:nvPicPr>
      <xdr:blipFill>
        <a:blip r:embed="rId13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4" name="Imagem 1373" descr=""/>
        <xdr:cNvPicPr/>
      </xdr:nvPicPr>
      <xdr:blipFill>
        <a:blip r:embed="rId13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5" name="Imagem 1374" descr=""/>
        <xdr:cNvPicPr/>
      </xdr:nvPicPr>
      <xdr:blipFill>
        <a:blip r:embed="rId13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6" name="Imagem 1375" descr=""/>
        <xdr:cNvPicPr/>
      </xdr:nvPicPr>
      <xdr:blipFill>
        <a:blip r:embed="rId13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7" name="Imagem 1376" descr=""/>
        <xdr:cNvPicPr/>
      </xdr:nvPicPr>
      <xdr:blipFill>
        <a:blip r:embed="rId13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8" name="Imagem 1377" descr=""/>
        <xdr:cNvPicPr/>
      </xdr:nvPicPr>
      <xdr:blipFill>
        <a:blip r:embed="rId13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9" name="Imagem 1378" descr=""/>
        <xdr:cNvPicPr/>
      </xdr:nvPicPr>
      <xdr:blipFill>
        <a:blip r:embed="rId13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0" name="Imagem 1379" descr=""/>
        <xdr:cNvPicPr/>
      </xdr:nvPicPr>
      <xdr:blipFill>
        <a:blip r:embed="rId13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1" name="Imagem 1380" descr=""/>
        <xdr:cNvPicPr/>
      </xdr:nvPicPr>
      <xdr:blipFill>
        <a:blip r:embed="rId13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2" name="Imagem 1381" descr=""/>
        <xdr:cNvPicPr/>
      </xdr:nvPicPr>
      <xdr:blipFill>
        <a:blip r:embed="rId13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3" name="Imagem 1382" descr=""/>
        <xdr:cNvPicPr/>
      </xdr:nvPicPr>
      <xdr:blipFill>
        <a:blip r:embed="rId13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4" name="Imagem 1383" descr=""/>
        <xdr:cNvPicPr/>
      </xdr:nvPicPr>
      <xdr:blipFill>
        <a:blip r:embed="rId13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5" name="Imagem 1384" descr=""/>
        <xdr:cNvPicPr/>
      </xdr:nvPicPr>
      <xdr:blipFill>
        <a:blip r:embed="rId13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6" name="Imagem 1385" descr=""/>
        <xdr:cNvPicPr/>
      </xdr:nvPicPr>
      <xdr:blipFill>
        <a:blip r:embed="rId13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7" name="Imagem 1386" descr=""/>
        <xdr:cNvPicPr/>
      </xdr:nvPicPr>
      <xdr:blipFill>
        <a:blip r:embed="rId13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8" name="Imagem 1387" descr=""/>
        <xdr:cNvPicPr/>
      </xdr:nvPicPr>
      <xdr:blipFill>
        <a:blip r:embed="rId13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9" name="Imagem 1388" descr=""/>
        <xdr:cNvPicPr/>
      </xdr:nvPicPr>
      <xdr:blipFill>
        <a:blip r:embed="rId13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0" name="Imagem 1389" descr=""/>
        <xdr:cNvPicPr/>
      </xdr:nvPicPr>
      <xdr:blipFill>
        <a:blip r:embed="rId13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1" name="Imagem 1390" descr=""/>
        <xdr:cNvPicPr/>
      </xdr:nvPicPr>
      <xdr:blipFill>
        <a:blip r:embed="rId13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2" name="Imagem 1391" descr=""/>
        <xdr:cNvPicPr/>
      </xdr:nvPicPr>
      <xdr:blipFill>
        <a:blip r:embed="rId13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3" name="Imagem 1392" descr=""/>
        <xdr:cNvPicPr/>
      </xdr:nvPicPr>
      <xdr:blipFill>
        <a:blip r:embed="rId13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4" name="Imagem 1393" descr=""/>
        <xdr:cNvPicPr/>
      </xdr:nvPicPr>
      <xdr:blipFill>
        <a:blip r:embed="rId13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5" name="Imagem 1394" descr=""/>
        <xdr:cNvPicPr/>
      </xdr:nvPicPr>
      <xdr:blipFill>
        <a:blip r:embed="rId13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6" name="Imagem 1395" descr=""/>
        <xdr:cNvPicPr/>
      </xdr:nvPicPr>
      <xdr:blipFill>
        <a:blip r:embed="rId13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7" name="Imagem 1396" descr=""/>
        <xdr:cNvPicPr/>
      </xdr:nvPicPr>
      <xdr:blipFill>
        <a:blip r:embed="rId13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8" name="Imagem 1397" descr=""/>
        <xdr:cNvPicPr/>
      </xdr:nvPicPr>
      <xdr:blipFill>
        <a:blip r:embed="rId13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9" name="Imagem 1398" descr=""/>
        <xdr:cNvPicPr/>
      </xdr:nvPicPr>
      <xdr:blipFill>
        <a:blip r:embed="rId13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0" name="Imagem 1399" descr=""/>
        <xdr:cNvPicPr/>
      </xdr:nvPicPr>
      <xdr:blipFill>
        <a:blip r:embed="rId13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1" name="Imagem 1400" descr=""/>
        <xdr:cNvPicPr/>
      </xdr:nvPicPr>
      <xdr:blipFill>
        <a:blip r:embed="rId14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2" name="Imagem 1401" descr=""/>
        <xdr:cNvPicPr/>
      </xdr:nvPicPr>
      <xdr:blipFill>
        <a:blip r:embed="rId14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3" name="Imagem 1402" descr=""/>
        <xdr:cNvPicPr/>
      </xdr:nvPicPr>
      <xdr:blipFill>
        <a:blip r:embed="rId14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4" name="Imagem 1403" descr=""/>
        <xdr:cNvPicPr/>
      </xdr:nvPicPr>
      <xdr:blipFill>
        <a:blip r:embed="rId14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5" name="Imagem 1404" descr=""/>
        <xdr:cNvPicPr/>
      </xdr:nvPicPr>
      <xdr:blipFill>
        <a:blip r:embed="rId14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6" name="Imagem 1405" descr=""/>
        <xdr:cNvPicPr/>
      </xdr:nvPicPr>
      <xdr:blipFill>
        <a:blip r:embed="rId14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7" name="Imagem 1406" descr=""/>
        <xdr:cNvPicPr/>
      </xdr:nvPicPr>
      <xdr:blipFill>
        <a:blip r:embed="rId14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8" name="Imagem 1407" descr=""/>
        <xdr:cNvPicPr/>
      </xdr:nvPicPr>
      <xdr:blipFill>
        <a:blip r:embed="rId14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9" name="Imagem 1408" descr=""/>
        <xdr:cNvPicPr/>
      </xdr:nvPicPr>
      <xdr:blipFill>
        <a:blip r:embed="rId14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0" name="Imagem 1409" descr=""/>
        <xdr:cNvPicPr/>
      </xdr:nvPicPr>
      <xdr:blipFill>
        <a:blip r:embed="rId14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1" name="Imagem 1410" descr=""/>
        <xdr:cNvPicPr/>
      </xdr:nvPicPr>
      <xdr:blipFill>
        <a:blip r:embed="rId14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2" name="Imagem 1411" descr=""/>
        <xdr:cNvPicPr/>
      </xdr:nvPicPr>
      <xdr:blipFill>
        <a:blip r:embed="rId14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3" name="Imagem 1412" descr=""/>
        <xdr:cNvPicPr/>
      </xdr:nvPicPr>
      <xdr:blipFill>
        <a:blip r:embed="rId14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4" name="Imagem 1413" descr=""/>
        <xdr:cNvPicPr/>
      </xdr:nvPicPr>
      <xdr:blipFill>
        <a:blip r:embed="rId14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5" name="Imagem 1414" descr=""/>
        <xdr:cNvPicPr/>
      </xdr:nvPicPr>
      <xdr:blipFill>
        <a:blip r:embed="rId14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6" name="Imagem 1415" descr=""/>
        <xdr:cNvPicPr/>
      </xdr:nvPicPr>
      <xdr:blipFill>
        <a:blip r:embed="rId14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7" name="Imagem 1416" descr=""/>
        <xdr:cNvPicPr/>
      </xdr:nvPicPr>
      <xdr:blipFill>
        <a:blip r:embed="rId14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8" name="Imagem 1417" descr=""/>
        <xdr:cNvPicPr/>
      </xdr:nvPicPr>
      <xdr:blipFill>
        <a:blip r:embed="rId14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9" name="Imagem 1418" descr=""/>
        <xdr:cNvPicPr/>
      </xdr:nvPicPr>
      <xdr:blipFill>
        <a:blip r:embed="rId14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0" name="Imagem 1419" descr=""/>
        <xdr:cNvPicPr/>
      </xdr:nvPicPr>
      <xdr:blipFill>
        <a:blip r:embed="rId14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1" name="Imagem 1420" descr=""/>
        <xdr:cNvPicPr/>
      </xdr:nvPicPr>
      <xdr:blipFill>
        <a:blip r:embed="rId14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2" name="Imagem 1421" descr=""/>
        <xdr:cNvPicPr/>
      </xdr:nvPicPr>
      <xdr:blipFill>
        <a:blip r:embed="rId14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3" name="Imagem 1624" descr=""/>
        <xdr:cNvPicPr/>
      </xdr:nvPicPr>
      <xdr:blipFill>
        <a:blip r:embed="rId1422"/>
        <a:stretch/>
      </xdr:blipFill>
      <xdr:spPr>
        <a:xfrm>
          <a:off x="0" y="771480"/>
          <a:ext cx="9000" cy="360000"/>
        </a:xfrm>
        <a:prstGeom prst="rect">
          <a:avLst/>
        </a:prstGeom>
        <a:ln>
          <a:noFill/>
        </a:ln>
      </xdr:spPr>
    </xdr:pic>
    <xdr:clientData/>
  </xdr:twoCellAnchor>
  <xdr:twoCellAnchor editAs="oneCell">
    <xdr:from>
      <xdr:col>0</xdr:col>
      <xdr:colOff>0</xdr:colOff>
      <xdr:row>5</xdr:row>
      <xdr:rowOff>0</xdr:rowOff>
    </xdr:from>
    <xdr:to>
      <xdr:col>0</xdr:col>
      <xdr:colOff>9000</xdr:colOff>
      <xdr:row>5</xdr:row>
      <xdr:rowOff>-12758040</xdr:rowOff>
    </xdr:to>
    <xdr:pic>
      <xdr:nvPicPr>
        <xdr:cNvPr id="1424" name="Imagem 1625" descr=""/>
        <xdr:cNvPicPr/>
      </xdr:nvPicPr>
      <xdr:blipFill>
        <a:blip r:embed="rId1423"/>
        <a:stretch/>
      </xdr:blipFill>
      <xdr:spPr>
        <a:xfrm>
          <a:off x="0" y="961920"/>
          <a:ext cx="9000" cy="360000"/>
        </a:xfrm>
        <a:prstGeom prst="rect">
          <a:avLst/>
        </a:prstGeom>
        <a:ln>
          <a:noFill/>
        </a:ln>
      </xdr:spPr>
    </xdr:pic>
    <xdr:clientData/>
  </xdr:twoCellAnchor>
  <xdr:twoCellAnchor editAs="oneCell">
    <xdr:from>
      <xdr:col>0</xdr:col>
      <xdr:colOff>0</xdr:colOff>
      <xdr:row>17</xdr:row>
      <xdr:rowOff>0</xdr:rowOff>
    </xdr:from>
    <xdr:to>
      <xdr:col>0</xdr:col>
      <xdr:colOff>9000</xdr:colOff>
      <xdr:row>17</xdr:row>
      <xdr:rowOff>-15044040</xdr:rowOff>
    </xdr:to>
    <xdr:pic>
      <xdr:nvPicPr>
        <xdr:cNvPr id="1425" name="Imagem 1626" descr=""/>
        <xdr:cNvPicPr/>
      </xdr:nvPicPr>
      <xdr:blipFill>
        <a:blip r:embed="rId1424"/>
        <a:stretch/>
      </xdr:blipFill>
      <xdr:spPr>
        <a:xfrm>
          <a:off x="0" y="3247920"/>
          <a:ext cx="9000" cy="360000"/>
        </a:xfrm>
        <a:prstGeom prst="rect">
          <a:avLst/>
        </a:prstGeom>
        <a:ln>
          <a:noFill/>
        </a:ln>
      </xdr:spPr>
    </xdr:pic>
    <xdr:clientData/>
  </xdr:twoCellAnchor>
  <xdr:twoCellAnchor editAs="oneCell">
    <xdr:from>
      <xdr:col>0</xdr:col>
      <xdr:colOff>0</xdr:colOff>
      <xdr:row>31</xdr:row>
      <xdr:rowOff>0</xdr:rowOff>
    </xdr:from>
    <xdr:to>
      <xdr:col>0</xdr:col>
      <xdr:colOff>9000</xdr:colOff>
      <xdr:row>31</xdr:row>
      <xdr:rowOff>-17710920</xdr:rowOff>
    </xdr:to>
    <xdr:pic>
      <xdr:nvPicPr>
        <xdr:cNvPr id="1426" name="Imagem 1627" descr=""/>
        <xdr:cNvPicPr/>
      </xdr:nvPicPr>
      <xdr:blipFill>
        <a:blip r:embed="rId1425"/>
        <a:stretch/>
      </xdr:blipFill>
      <xdr:spPr>
        <a:xfrm>
          <a:off x="0" y="5914800"/>
          <a:ext cx="9000" cy="360000"/>
        </a:xfrm>
        <a:prstGeom prst="rect">
          <a:avLst/>
        </a:prstGeom>
        <a:ln>
          <a:noFill/>
        </a:ln>
      </xdr:spPr>
    </xdr:pic>
    <xdr:clientData/>
  </xdr:twoCellAnchor>
  <xdr:twoCellAnchor editAs="oneCell">
    <xdr:from>
      <xdr:col>0</xdr:col>
      <xdr:colOff>0</xdr:colOff>
      <xdr:row>34</xdr:row>
      <xdr:rowOff>0</xdr:rowOff>
    </xdr:from>
    <xdr:to>
      <xdr:col>0</xdr:col>
      <xdr:colOff>9000</xdr:colOff>
      <xdr:row>34</xdr:row>
      <xdr:rowOff>-18282600</xdr:rowOff>
    </xdr:to>
    <xdr:pic>
      <xdr:nvPicPr>
        <xdr:cNvPr id="1427" name="Imagem 1628" descr=""/>
        <xdr:cNvPicPr/>
      </xdr:nvPicPr>
      <xdr:blipFill>
        <a:blip r:embed="rId1426"/>
        <a:stretch/>
      </xdr:blipFill>
      <xdr:spPr>
        <a:xfrm>
          <a:off x="0" y="6486480"/>
          <a:ext cx="9000" cy="360000"/>
        </a:xfrm>
        <a:prstGeom prst="rect">
          <a:avLst/>
        </a:prstGeom>
        <a:ln>
          <a:noFill/>
        </a:ln>
      </xdr:spPr>
    </xdr:pic>
    <xdr:clientData/>
  </xdr:twoCellAnchor>
  <xdr:twoCellAnchor editAs="oneCell">
    <xdr:from>
      <xdr:col>0</xdr:col>
      <xdr:colOff>0</xdr:colOff>
      <xdr:row>37</xdr:row>
      <xdr:rowOff>0</xdr:rowOff>
    </xdr:from>
    <xdr:to>
      <xdr:col>0</xdr:col>
      <xdr:colOff>9000</xdr:colOff>
      <xdr:row>37</xdr:row>
      <xdr:rowOff>-18853920</xdr:rowOff>
    </xdr:to>
    <xdr:pic>
      <xdr:nvPicPr>
        <xdr:cNvPr id="1428" name="Imagem 1629" descr=""/>
        <xdr:cNvPicPr/>
      </xdr:nvPicPr>
      <xdr:blipFill>
        <a:blip r:embed="rId1427"/>
        <a:stretch/>
      </xdr:blipFill>
      <xdr:spPr>
        <a:xfrm>
          <a:off x="0" y="7057800"/>
          <a:ext cx="9000" cy="360000"/>
        </a:xfrm>
        <a:prstGeom prst="rect">
          <a:avLst/>
        </a:prstGeom>
        <a:ln>
          <a:noFill/>
        </a:ln>
      </xdr:spPr>
    </xdr:pic>
    <xdr:clientData/>
  </xdr:twoCellAnchor>
  <xdr:twoCellAnchor editAs="oneCell">
    <xdr:from>
      <xdr:col>0</xdr:col>
      <xdr:colOff>0</xdr:colOff>
      <xdr:row>39</xdr:row>
      <xdr:rowOff>0</xdr:rowOff>
    </xdr:from>
    <xdr:to>
      <xdr:col>0</xdr:col>
      <xdr:colOff>9000</xdr:colOff>
      <xdr:row>39</xdr:row>
      <xdr:rowOff>-19234800</xdr:rowOff>
    </xdr:to>
    <xdr:pic>
      <xdr:nvPicPr>
        <xdr:cNvPr id="1429" name="Imagem 1630" descr=""/>
        <xdr:cNvPicPr/>
      </xdr:nvPicPr>
      <xdr:blipFill>
        <a:blip r:embed="rId1428"/>
        <a:stretch/>
      </xdr:blipFill>
      <xdr:spPr>
        <a:xfrm>
          <a:off x="0" y="7438680"/>
          <a:ext cx="9000" cy="360000"/>
        </a:xfrm>
        <a:prstGeom prst="rect">
          <a:avLst/>
        </a:prstGeom>
        <a:ln>
          <a:noFill/>
        </a:ln>
      </xdr:spPr>
    </xdr:pic>
    <xdr:clientData/>
  </xdr:twoCellAnchor>
  <xdr:twoCellAnchor editAs="oneCell">
    <xdr:from>
      <xdr:col>0</xdr:col>
      <xdr:colOff>0</xdr:colOff>
      <xdr:row>41</xdr:row>
      <xdr:rowOff>0</xdr:rowOff>
    </xdr:from>
    <xdr:to>
      <xdr:col>0</xdr:col>
      <xdr:colOff>9000</xdr:colOff>
      <xdr:row>41</xdr:row>
      <xdr:rowOff>-19616040</xdr:rowOff>
    </xdr:to>
    <xdr:pic>
      <xdr:nvPicPr>
        <xdr:cNvPr id="1430" name="Imagem 1631" descr=""/>
        <xdr:cNvPicPr/>
      </xdr:nvPicPr>
      <xdr:blipFill>
        <a:blip r:embed="rId1429"/>
        <a:stretch/>
      </xdr:blipFill>
      <xdr:spPr>
        <a:xfrm>
          <a:off x="0" y="7819920"/>
          <a:ext cx="9000" cy="360000"/>
        </a:xfrm>
        <a:prstGeom prst="rect">
          <a:avLst/>
        </a:prstGeom>
        <a:ln>
          <a:noFill/>
        </a:ln>
      </xdr:spPr>
    </xdr:pic>
    <xdr:clientData/>
  </xdr:twoCellAnchor>
  <xdr:twoCellAnchor editAs="oneCell">
    <xdr:from>
      <xdr:col>0</xdr:col>
      <xdr:colOff>0</xdr:colOff>
      <xdr:row>80</xdr:row>
      <xdr:rowOff>0</xdr:rowOff>
    </xdr:from>
    <xdr:to>
      <xdr:col>0</xdr:col>
      <xdr:colOff>9000</xdr:colOff>
      <xdr:row>80</xdr:row>
      <xdr:rowOff>-27045360</xdr:rowOff>
    </xdr:to>
    <xdr:pic>
      <xdr:nvPicPr>
        <xdr:cNvPr id="1431" name="Imagem 1632" descr=""/>
        <xdr:cNvPicPr/>
      </xdr:nvPicPr>
      <xdr:blipFill>
        <a:blip r:embed="rId1430"/>
        <a:stretch/>
      </xdr:blipFill>
      <xdr:spPr>
        <a:xfrm>
          <a:off x="0" y="15249240"/>
          <a:ext cx="9000" cy="360000"/>
        </a:xfrm>
        <a:prstGeom prst="rect">
          <a:avLst/>
        </a:prstGeom>
        <a:ln>
          <a:noFill/>
        </a:ln>
      </xdr:spPr>
    </xdr:pic>
    <xdr:clientData/>
  </xdr:twoCellAnchor>
  <xdr:twoCellAnchor editAs="oneCell">
    <xdr:from>
      <xdr:col>0</xdr:col>
      <xdr:colOff>0</xdr:colOff>
      <xdr:row>109</xdr:row>
      <xdr:rowOff>0</xdr:rowOff>
    </xdr:from>
    <xdr:to>
      <xdr:col>0</xdr:col>
      <xdr:colOff>9000</xdr:colOff>
      <xdr:row>109</xdr:row>
      <xdr:rowOff>-32569920</xdr:rowOff>
    </xdr:to>
    <xdr:pic>
      <xdr:nvPicPr>
        <xdr:cNvPr id="1432" name="Imagem 1633" descr=""/>
        <xdr:cNvPicPr/>
      </xdr:nvPicPr>
      <xdr:blipFill>
        <a:blip r:embed="rId1431"/>
        <a:stretch/>
      </xdr:blipFill>
      <xdr:spPr>
        <a:xfrm>
          <a:off x="0" y="20773800"/>
          <a:ext cx="9000" cy="360000"/>
        </a:xfrm>
        <a:prstGeom prst="rect">
          <a:avLst/>
        </a:prstGeom>
        <a:ln>
          <a:noFill/>
        </a:ln>
      </xdr:spPr>
    </xdr:pic>
    <xdr:clientData/>
  </xdr:twoCellAnchor>
  <xdr:twoCellAnchor editAs="oneCell">
    <xdr:from>
      <xdr:col>0</xdr:col>
      <xdr:colOff>0</xdr:colOff>
      <xdr:row>138</xdr:row>
      <xdr:rowOff>0</xdr:rowOff>
    </xdr:from>
    <xdr:to>
      <xdr:col>0</xdr:col>
      <xdr:colOff>9000</xdr:colOff>
      <xdr:row>138</xdr:row>
      <xdr:rowOff>-38094480</xdr:rowOff>
    </xdr:to>
    <xdr:pic>
      <xdr:nvPicPr>
        <xdr:cNvPr id="1433" name="Imagem 1634" descr=""/>
        <xdr:cNvPicPr/>
      </xdr:nvPicPr>
      <xdr:blipFill>
        <a:blip r:embed="rId1432"/>
        <a:stretch/>
      </xdr:blipFill>
      <xdr:spPr>
        <a:xfrm>
          <a:off x="0" y="26298360"/>
          <a:ext cx="9000" cy="360000"/>
        </a:xfrm>
        <a:prstGeom prst="rect">
          <a:avLst/>
        </a:prstGeom>
        <a:ln>
          <a:noFill/>
        </a:ln>
      </xdr:spPr>
    </xdr:pic>
    <xdr:clientData/>
  </xdr:twoCellAnchor>
  <xdr:twoCellAnchor editAs="oneCell">
    <xdr:from>
      <xdr:col>0</xdr:col>
      <xdr:colOff>0</xdr:colOff>
      <xdr:row>167</xdr:row>
      <xdr:rowOff>0</xdr:rowOff>
    </xdr:from>
    <xdr:to>
      <xdr:col>0</xdr:col>
      <xdr:colOff>9000</xdr:colOff>
      <xdr:row>167</xdr:row>
      <xdr:rowOff>-43619040</xdr:rowOff>
    </xdr:to>
    <xdr:pic>
      <xdr:nvPicPr>
        <xdr:cNvPr id="1434" name="Imagem 1635" descr=""/>
        <xdr:cNvPicPr/>
      </xdr:nvPicPr>
      <xdr:blipFill>
        <a:blip r:embed="rId1433"/>
        <a:stretch/>
      </xdr:blipFill>
      <xdr:spPr>
        <a:xfrm>
          <a:off x="0" y="31822920"/>
          <a:ext cx="9000" cy="360000"/>
        </a:xfrm>
        <a:prstGeom prst="rect">
          <a:avLst/>
        </a:prstGeom>
        <a:ln>
          <a:noFill/>
        </a:ln>
      </xdr:spPr>
    </xdr:pic>
    <xdr:clientData/>
  </xdr:twoCellAnchor>
  <xdr:twoCellAnchor editAs="oneCell">
    <xdr:from>
      <xdr:col>0</xdr:col>
      <xdr:colOff>0</xdr:colOff>
      <xdr:row>196</xdr:row>
      <xdr:rowOff>0</xdr:rowOff>
    </xdr:from>
    <xdr:to>
      <xdr:col>0</xdr:col>
      <xdr:colOff>9000</xdr:colOff>
      <xdr:row>196</xdr:row>
      <xdr:rowOff>-49143600</xdr:rowOff>
    </xdr:to>
    <xdr:pic>
      <xdr:nvPicPr>
        <xdr:cNvPr id="1435" name="Imagem 1636" descr=""/>
        <xdr:cNvPicPr/>
      </xdr:nvPicPr>
      <xdr:blipFill>
        <a:blip r:embed="rId1434"/>
        <a:stretch/>
      </xdr:blipFill>
      <xdr:spPr>
        <a:xfrm>
          <a:off x="0" y="37347480"/>
          <a:ext cx="9000" cy="360000"/>
        </a:xfrm>
        <a:prstGeom prst="rect">
          <a:avLst/>
        </a:prstGeom>
        <a:ln>
          <a:noFill/>
        </a:ln>
      </xdr:spPr>
    </xdr:pic>
    <xdr:clientData/>
  </xdr:twoCellAnchor>
  <xdr:twoCellAnchor editAs="oneCell">
    <xdr:from>
      <xdr:col>0</xdr:col>
      <xdr:colOff>0</xdr:colOff>
      <xdr:row>198</xdr:row>
      <xdr:rowOff>0</xdr:rowOff>
    </xdr:from>
    <xdr:to>
      <xdr:col>0</xdr:col>
      <xdr:colOff>9000</xdr:colOff>
      <xdr:row>198</xdr:row>
      <xdr:rowOff>-49524480</xdr:rowOff>
    </xdr:to>
    <xdr:pic>
      <xdr:nvPicPr>
        <xdr:cNvPr id="1436" name="Imagem 1637" descr=""/>
        <xdr:cNvPicPr/>
      </xdr:nvPicPr>
      <xdr:blipFill>
        <a:blip r:embed="rId1435"/>
        <a:stretch/>
      </xdr:blipFill>
      <xdr:spPr>
        <a:xfrm>
          <a:off x="0" y="37728360"/>
          <a:ext cx="9000" cy="360000"/>
        </a:xfrm>
        <a:prstGeom prst="rect">
          <a:avLst/>
        </a:prstGeom>
        <a:ln>
          <a:noFill/>
        </a:ln>
      </xdr:spPr>
    </xdr:pic>
    <xdr:clientData/>
  </xdr:twoCellAnchor>
  <xdr:twoCellAnchor editAs="oneCell">
    <xdr:from>
      <xdr:col>0</xdr:col>
      <xdr:colOff>0</xdr:colOff>
      <xdr:row>227</xdr:row>
      <xdr:rowOff>0</xdr:rowOff>
    </xdr:from>
    <xdr:to>
      <xdr:col>0</xdr:col>
      <xdr:colOff>9000</xdr:colOff>
      <xdr:row>227</xdr:row>
      <xdr:rowOff>-55049040</xdr:rowOff>
    </xdr:to>
    <xdr:pic>
      <xdr:nvPicPr>
        <xdr:cNvPr id="1437" name="Imagem 1638" descr=""/>
        <xdr:cNvPicPr/>
      </xdr:nvPicPr>
      <xdr:blipFill>
        <a:blip r:embed="rId1436"/>
        <a:stretch/>
      </xdr:blipFill>
      <xdr:spPr>
        <a:xfrm>
          <a:off x="0" y="43252920"/>
          <a:ext cx="9000" cy="360000"/>
        </a:xfrm>
        <a:prstGeom prst="rect">
          <a:avLst/>
        </a:prstGeom>
        <a:ln>
          <a:noFill/>
        </a:ln>
      </xdr:spPr>
    </xdr:pic>
    <xdr:clientData/>
  </xdr:twoCellAnchor>
  <xdr:twoCellAnchor editAs="oneCell">
    <xdr:from>
      <xdr:col>0</xdr:col>
      <xdr:colOff>0</xdr:colOff>
      <xdr:row>258</xdr:row>
      <xdr:rowOff>0</xdr:rowOff>
    </xdr:from>
    <xdr:to>
      <xdr:col>0</xdr:col>
      <xdr:colOff>9000</xdr:colOff>
      <xdr:row>258</xdr:row>
      <xdr:rowOff>-60954480</xdr:rowOff>
    </xdr:to>
    <xdr:pic>
      <xdr:nvPicPr>
        <xdr:cNvPr id="1438" name="Imagem 1639" descr=""/>
        <xdr:cNvPicPr/>
      </xdr:nvPicPr>
      <xdr:blipFill>
        <a:blip r:embed="rId1437"/>
        <a:stretch/>
      </xdr:blipFill>
      <xdr:spPr>
        <a:xfrm>
          <a:off x="0" y="49158360"/>
          <a:ext cx="9000" cy="360000"/>
        </a:xfrm>
        <a:prstGeom prst="rect">
          <a:avLst/>
        </a:prstGeom>
        <a:ln>
          <a:noFill/>
        </a:ln>
      </xdr:spPr>
    </xdr:pic>
    <xdr:clientData/>
  </xdr:twoCellAnchor>
  <xdr:twoCellAnchor editAs="oneCell">
    <xdr:from>
      <xdr:col>0</xdr:col>
      <xdr:colOff>0</xdr:colOff>
      <xdr:row>287</xdr:row>
      <xdr:rowOff>0</xdr:rowOff>
    </xdr:from>
    <xdr:to>
      <xdr:col>0</xdr:col>
      <xdr:colOff>9000</xdr:colOff>
      <xdr:row>287</xdr:row>
      <xdr:rowOff>-66479040</xdr:rowOff>
    </xdr:to>
    <xdr:pic>
      <xdr:nvPicPr>
        <xdr:cNvPr id="1439" name="Imagem 1640" descr=""/>
        <xdr:cNvPicPr/>
      </xdr:nvPicPr>
      <xdr:blipFill>
        <a:blip r:embed="rId1438"/>
        <a:stretch/>
      </xdr:blipFill>
      <xdr:spPr>
        <a:xfrm>
          <a:off x="0" y="54682920"/>
          <a:ext cx="9000" cy="360000"/>
        </a:xfrm>
        <a:prstGeom prst="rect">
          <a:avLst/>
        </a:prstGeom>
        <a:ln>
          <a:noFill/>
        </a:ln>
      </xdr:spPr>
    </xdr:pic>
    <xdr:clientData/>
  </xdr:twoCellAnchor>
  <xdr:twoCellAnchor editAs="oneCell">
    <xdr:from>
      <xdr:col>0</xdr:col>
      <xdr:colOff>0</xdr:colOff>
      <xdr:row>316</xdr:row>
      <xdr:rowOff>0</xdr:rowOff>
    </xdr:from>
    <xdr:to>
      <xdr:col>0</xdr:col>
      <xdr:colOff>9000</xdr:colOff>
      <xdr:row>316</xdr:row>
      <xdr:rowOff>-72003600</xdr:rowOff>
    </xdr:to>
    <xdr:pic>
      <xdr:nvPicPr>
        <xdr:cNvPr id="1440" name="Imagem 1641" descr=""/>
        <xdr:cNvPicPr/>
      </xdr:nvPicPr>
      <xdr:blipFill>
        <a:blip r:embed="rId1439"/>
        <a:stretch/>
      </xdr:blipFill>
      <xdr:spPr>
        <a:xfrm>
          <a:off x="0" y="60207480"/>
          <a:ext cx="9000" cy="360000"/>
        </a:xfrm>
        <a:prstGeom prst="rect">
          <a:avLst/>
        </a:prstGeom>
        <a:ln>
          <a:noFill/>
        </a:ln>
      </xdr:spPr>
    </xdr:pic>
    <xdr:clientData/>
  </xdr:twoCellAnchor>
  <xdr:twoCellAnchor editAs="oneCell">
    <xdr:from>
      <xdr:col>0</xdr:col>
      <xdr:colOff>0</xdr:colOff>
      <xdr:row>345</xdr:row>
      <xdr:rowOff>0</xdr:rowOff>
    </xdr:from>
    <xdr:to>
      <xdr:col>0</xdr:col>
      <xdr:colOff>9000</xdr:colOff>
      <xdr:row>345</xdr:row>
      <xdr:rowOff>-77527800</xdr:rowOff>
    </xdr:to>
    <xdr:pic>
      <xdr:nvPicPr>
        <xdr:cNvPr id="1441" name="Imagem 1642" descr=""/>
        <xdr:cNvPicPr/>
      </xdr:nvPicPr>
      <xdr:blipFill>
        <a:blip r:embed="rId1440"/>
        <a:stretch/>
      </xdr:blipFill>
      <xdr:spPr>
        <a:xfrm>
          <a:off x="0" y="65731680"/>
          <a:ext cx="9000" cy="360000"/>
        </a:xfrm>
        <a:prstGeom prst="rect">
          <a:avLst/>
        </a:prstGeom>
        <a:ln>
          <a:noFill/>
        </a:ln>
      </xdr:spPr>
    </xdr:pic>
    <xdr:clientData/>
  </xdr:twoCellAnchor>
  <xdr:twoCellAnchor editAs="oneCell">
    <xdr:from>
      <xdr:col>0</xdr:col>
      <xdr:colOff>0</xdr:colOff>
      <xdr:row>373</xdr:row>
      <xdr:rowOff>0</xdr:rowOff>
    </xdr:from>
    <xdr:to>
      <xdr:col>0</xdr:col>
      <xdr:colOff>9000</xdr:colOff>
      <xdr:row>373</xdr:row>
      <xdr:rowOff>-82861920</xdr:rowOff>
    </xdr:to>
    <xdr:pic>
      <xdr:nvPicPr>
        <xdr:cNvPr id="1442" name="Imagem 1643" descr=""/>
        <xdr:cNvPicPr/>
      </xdr:nvPicPr>
      <xdr:blipFill>
        <a:blip r:embed="rId1441"/>
        <a:stretch/>
      </xdr:blipFill>
      <xdr:spPr>
        <a:xfrm>
          <a:off x="0" y="71065800"/>
          <a:ext cx="9000" cy="360000"/>
        </a:xfrm>
        <a:prstGeom prst="rect">
          <a:avLst/>
        </a:prstGeom>
        <a:ln>
          <a:noFill/>
        </a:ln>
      </xdr:spPr>
    </xdr:pic>
    <xdr:clientData/>
  </xdr:twoCellAnchor>
  <xdr:twoCellAnchor editAs="oneCell">
    <xdr:from>
      <xdr:col>0</xdr:col>
      <xdr:colOff>0</xdr:colOff>
      <xdr:row>375</xdr:row>
      <xdr:rowOff>0</xdr:rowOff>
    </xdr:from>
    <xdr:to>
      <xdr:col>0</xdr:col>
      <xdr:colOff>9000</xdr:colOff>
      <xdr:row>375</xdr:row>
      <xdr:rowOff>-83242800</xdr:rowOff>
    </xdr:to>
    <xdr:pic>
      <xdr:nvPicPr>
        <xdr:cNvPr id="1443" name="Imagem 1644" descr=""/>
        <xdr:cNvPicPr/>
      </xdr:nvPicPr>
      <xdr:blipFill>
        <a:blip r:embed="rId1442"/>
        <a:stretch/>
      </xdr:blipFill>
      <xdr:spPr>
        <a:xfrm>
          <a:off x="0" y="71446680"/>
          <a:ext cx="9000" cy="360000"/>
        </a:xfrm>
        <a:prstGeom prst="rect">
          <a:avLst/>
        </a:prstGeom>
        <a:ln>
          <a:noFill/>
        </a:ln>
      </xdr:spPr>
    </xdr:pic>
    <xdr:clientData/>
  </xdr:twoCellAnchor>
  <xdr:twoCellAnchor editAs="oneCell">
    <xdr:from>
      <xdr:col>0</xdr:col>
      <xdr:colOff>0</xdr:colOff>
      <xdr:row>406</xdr:row>
      <xdr:rowOff>0</xdr:rowOff>
    </xdr:from>
    <xdr:to>
      <xdr:col>0</xdr:col>
      <xdr:colOff>9000</xdr:colOff>
      <xdr:row>406</xdr:row>
      <xdr:rowOff>-89148600</xdr:rowOff>
    </xdr:to>
    <xdr:pic>
      <xdr:nvPicPr>
        <xdr:cNvPr id="1444" name="Imagem 1645" descr=""/>
        <xdr:cNvPicPr/>
      </xdr:nvPicPr>
      <xdr:blipFill>
        <a:blip r:embed="rId1443"/>
        <a:stretch/>
      </xdr:blipFill>
      <xdr:spPr>
        <a:xfrm>
          <a:off x="0" y="77352480"/>
          <a:ext cx="9000" cy="360000"/>
        </a:xfrm>
        <a:prstGeom prst="rect">
          <a:avLst/>
        </a:prstGeom>
        <a:ln>
          <a:noFill/>
        </a:ln>
      </xdr:spPr>
    </xdr:pic>
    <xdr:clientData/>
  </xdr:twoCellAnchor>
  <xdr:twoCellAnchor editAs="oneCell">
    <xdr:from>
      <xdr:col>0</xdr:col>
      <xdr:colOff>0</xdr:colOff>
      <xdr:row>434</xdr:row>
      <xdr:rowOff>0</xdr:rowOff>
    </xdr:from>
    <xdr:to>
      <xdr:col>0</xdr:col>
      <xdr:colOff>9000</xdr:colOff>
      <xdr:row>434</xdr:row>
      <xdr:rowOff>-94482360</xdr:rowOff>
    </xdr:to>
    <xdr:pic>
      <xdr:nvPicPr>
        <xdr:cNvPr id="1445" name="Imagem 1646" descr=""/>
        <xdr:cNvPicPr/>
      </xdr:nvPicPr>
      <xdr:blipFill>
        <a:blip r:embed="rId1444"/>
        <a:stretch/>
      </xdr:blipFill>
      <xdr:spPr>
        <a:xfrm>
          <a:off x="0" y="82686240"/>
          <a:ext cx="9000" cy="360000"/>
        </a:xfrm>
        <a:prstGeom prst="rect">
          <a:avLst/>
        </a:prstGeom>
        <a:ln>
          <a:noFill/>
        </a:ln>
      </xdr:spPr>
    </xdr:pic>
    <xdr:clientData/>
  </xdr:twoCellAnchor>
  <xdr:twoCellAnchor editAs="oneCell">
    <xdr:from>
      <xdr:col>0</xdr:col>
      <xdr:colOff>0</xdr:colOff>
      <xdr:row>437</xdr:row>
      <xdr:rowOff>0</xdr:rowOff>
    </xdr:from>
    <xdr:to>
      <xdr:col>0</xdr:col>
      <xdr:colOff>9000</xdr:colOff>
      <xdr:row>437</xdr:row>
      <xdr:rowOff>-95054040</xdr:rowOff>
    </xdr:to>
    <xdr:pic>
      <xdr:nvPicPr>
        <xdr:cNvPr id="1446" name="Imagem 1647" descr=""/>
        <xdr:cNvPicPr/>
      </xdr:nvPicPr>
      <xdr:blipFill>
        <a:blip r:embed="rId1445"/>
        <a:stretch/>
      </xdr:blipFill>
      <xdr:spPr>
        <a:xfrm>
          <a:off x="0" y="83257920"/>
          <a:ext cx="9000" cy="360000"/>
        </a:xfrm>
        <a:prstGeom prst="rect">
          <a:avLst/>
        </a:prstGeom>
        <a:ln>
          <a:noFill/>
        </a:ln>
      </xdr:spPr>
    </xdr:pic>
    <xdr:clientData/>
  </xdr:twoCellAnchor>
  <xdr:twoCellAnchor editAs="oneCell">
    <xdr:from>
      <xdr:col>0</xdr:col>
      <xdr:colOff>0</xdr:colOff>
      <xdr:row>439</xdr:row>
      <xdr:rowOff>0</xdr:rowOff>
    </xdr:from>
    <xdr:to>
      <xdr:col>0</xdr:col>
      <xdr:colOff>9000</xdr:colOff>
      <xdr:row>439</xdr:row>
      <xdr:rowOff>-95434920</xdr:rowOff>
    </xdr:to>
    <xdr:pic>
      <xdr:nvPicPr>
        <xdr:cNvPr id="1447" name="Imagem 1648" descr=""/>
        <xdr:cNvPicPr/>
      </xdr:nvPicPr>
      <xdr:blipFill>
        <a:blip r:embed="rId1446"/>
        <a:stretch/>
      </xdr:blipFill>
      <xdr:spPr>
        <a:xfrm>
          <a:off x="0" y="83638800"/>
          <a:ext cx="9000" cy="360000"/>
        </a:xfrm>
        <a:prstGeom prst="rect">
          <a:avLst/>
        </a:prstGeom>
        <a:ln>
          <a:noFill/>
        </a:ln>
      </xdr:spPr>
    </xdr:pic>
    <xdr:clientData/>
  </xdr:twoCellAnchor>
  <xdr:twoCellAnchor editAs="oneCell">
    <xdr:from>
      <xdr:col>0</xdr:col>
      <xdr:colOff>0</xdr:colOff>
      <xdr:row>473</xdr:row>
      <xdr:rowOff>0</xdr:rowOff>
    </xdr:from>
    <xdr:to>
      <xdr:col>0</xdr:col>
      <xdr:colOff>9000</xdr:colOff>
      <xdr:row>473</xdr:row>
      <xdr:rowOff>-101912040</xdr:rowOff>
    </xdr:to>
    <xdr:pic>
      <xdr:nvPicPr>
        <xdr:cNvPr id="1448" name="Imagem 1649" descr=""/>
        <xdr:cNvPicPr/>
      </xdr:nvPicPr>
      <xdr:blipFill>
        <a:blip r:embed="rId1447"/>
        <a:stretch/>
      </xdr:blipFill>
      <xdr:spPr>
        <a:xfrm>
          <a:off x="0" y="90115920"/>
          <a:ext cx="9000" cy="360000"/>
        </a:xfrm>
        <a:prstGeom prst="rect">
          <a:avLst/>
        </a:prstGeom>
        <a:ln>
          <a:noFill/>
        </a:ln>
      </xdr:spPr>
    </xdr:pic>
    <xdr:clientData/>
  </xdr:twoCellAnchor>
  <xdr:twoCellAnchor editAs="oneCell">
    <xdr:from>
      <xdr:col>0</xdr:col>
      <xdr:colOff>0</xdr:colOff>
      <xdr:row>475</xdr:row>
      <xdr:rowOff>0</xdr:rowOff>
    </xdr:from>
    <xdr:to>
      <xdr:col>0</xdr:col>
      <xdr:colOff>9000</xdr:colOff>
      <xdr:row>475</xdr:row>
      <xdr:rowOff>-102292920</xdr:rowOff>
    </xdr:to>
    <xdr:pic>
      <xdr:nvPicPr>
        <xdr:cNvPr id="1449" name="Imagem 1650" descr=""/>
        <xdr:cNvPicPr/>
      </xdr:nvPicPr>
      <xdr:blipFill>
        <a:blip r:embed="rId1448"/>
        <a:stretch/>
      </xdr:blipFill>
      <xdr:spPr>
        <a:xfrm>
          <a:off x="0" y="90496800"/>
          <a:ext cx="9000" cy="360000"/>
        </a:xfrm>
        <a:prstGeom prst="rect">
          <a:avLst/>
        </a:prstGeom>
        <a:ln>
          <a:noFill/>
        </a:ln>
      </xdr:spPr>
    </xdr:pic>
    <xdr:clientData/>
  </xdr:twoCellAnchor>
  <xdr:twoCellAnchor editAs="oneCell">
    <xdr:from>
      <xdr:col>0</xdr:col>
      <xdr:colOff>0</xdr:colOff>
      <xdr:row>503</xdr:row>
      <xdr:rowOff>0</xdr:rowOff>
    </xdr:from>
    <xdr:to>
      <xdr:col>0</xdr:col>
      <xdr:colOff>9000</xdr:colOff>
      <xdr:row>503</xdr:row>
      <xdr:rowOff>-107627040</xdr:rowOff>
    </xdr:to>
    <xdr:pic>
      <xdr:nvPicPr>
        <xdr:cNvPr id="1450" name="Imagem 1651" descr=""/>
        <xdr:cNvPicPr/>
      </xdr:nvPicPr>
      <xdr:blipFill>
        <a:blip r:embed="rId1449"/>
        <a:stretch/>
      </xdr:blipFill>
      <xdr:spPr>
        <a:xfrm>
          <a:off x="0" y="95830920"/>
          <a:ext cx="9000" cy="360000"/>
        </a:xfrm>
        <a:prstGeom prst="rect">
          <a:avLst/>
        </a:prstGeom>
        <a:ln>
          <a:noFill/>
        </a:ln>
      </xdr:spPr>
    </xdr:pic>
    <xdr:clientData/>
  </xdr:twoCellAnchor>
  <xdr:twoCellAnchor editAs="oneCell">
    <xdr:from>
      <xdr:col>0</xdr:col>
      <xdr:colOff>0</xdr:colOff>
      <xdr:row>506</xdr:row>
      <xdr:rowOff>0</xdr:rowOff>
    </xdr:from>
    <xdr:to>
      <xdr:col>0</xdr:col>
      <xdr:colOff>9000</xdr:colOff>
      <xdr:row>506</xdr:row>
      <xdr:rowOff>-108198360</xdr:rowOff>
    </xdr:to>
    <xdr:pic>
      <xdr:nvPicPr>
        <xdr:cNvPr id="1451" name="Imagem 1652" descr=""/>
        <xdr:cNvPicPr/>
      </xdr:nvPicPr>
      <xdr:blipFill>
        <a:blip r:embed="rId1450"/>
        <a:stretch/>
      </xdr:blipFill>
      <xdr:spPr>
        <a:xfrm>
          <a:off x="0" y="96402240"/>
          <a:ext cx="9000" cy="360000"/>
        </a:xfrm>
        <a:prstGeom prst="rect">
          <a:avLst/>
        </a:prstGeom>
        <a:ln>
          <a:noFill/>
        </a:ln>
      </xdr:spPr>
    </xdr:pic>
    <xdr:clientData/>
  </xdr:twoCellAnchor>
  <xdr:twoCellAnchor editAs="oneCell">
    <xdr:from>
      <xdr:col>0</xdr:col>
      <xdr:colOff>0</xdr:colOff>
      <xdr:row>508</xdr:row>
      <xdr:rowOff>0</xdr:rowOff>
    </xdr:from>
    <xdr:to>
      <xdr:col>0</xdr:col>
      <xdr:colOff>9000</xdr:colOff>
      <xdr:row>508</xdr:row>
      <xdr:rowOff>-108579600</xdr:rowOff>
    </xdr:to>
    <xdr:pic>
      <xdr:nvPicPr>
        <xdr:cNvPr id="1452" name="Imagem 1653" descr=""/>
        <xdr:cNvPicPr/>
      </xdr:nvPicPr>
      <xdr:blipFill>
        <a:blip r:embed="rId1451"/>
        <a:stretch/>
      </xdr:blipFill>
      <xdr:spPr>
        <a:xfrm>
          <a:off x="0" y="96783480"/>
          <a:ext cx="9000" cy="360000"/>
        </a:xfrm>
        <a:prstGeom prst="rect">
          <a:avLst/>
        </a:prstGeom>
        <a:ln>
          <a:noFill/>
        </a:ln>
      </xdr:spPr>
    </xdr:pic>
    <xdr:clientData/>
  </xdr:twoCellAnchor>
  <xdr:twoCellAnchor editAs="oneCell">
    <xdr:from>
      <xdr:col>0</xdr:col>
      <xdr:colOff>0</xdr:colOff>
      <xdr:row>549</xdr:row>
      <xdr:rowOff>0</xdr:rowOff>
    </xdr:from>
    <xdr:to>
      <xdr:col>0</xdr:col>
      <xdr:colOff>9000</xdr:colOff>
      <xdr:row>549</xdr:row>
      <xdr:rowOff>-116389800</xdr:rowOff>
    </xdr:to>
    <xdr:pic>
      <xdr:nvPicPr>
        <xdr:cNvPr id="1453" name="Imagem 1654" descr=""/>
        <xdr:cNvPicPr/>
      </xdr:nvPicPr>
      <xdr:blipFill>
        <a:blip r:embed="rId1452"/>
        <a:stretch/>
      </xdr:blipFill>
      <xdr:spPr>
        <a:xfrm>
          <a:off x="0" y="104593680"/>
          <a:ext cx="9000" cy="360000"/>
        </a:xfrm>
        <a:prstGeom prst="rect">
          <a:avLst/>
        </a:prstGeom>
        <a:ln>
          <a:noFill/>
        </a:ln>
      </xdr:spPr>
    </xdr:pic>
    <xdr:clientData/>
  </xdr:twoCellAnchor>
  <xdr:twoCellAnchor editAs="oneCell">
    <xdr:from>
      <xdr:col>0</xdr:col>
      <xdr:colOff>0</xdr:colOff>
      <xdr:row>587</xdr:row>
      <xdr:rowOff>0</xdr:rowOff>
    </xdr:from>
    <xdr:to>
      <xdr:col>0</xdr:col>
      <xdr:colOff>9000</xdr:colOff>
      <xdr:row>587</xdr:row>
      <xdr:rowOff>-123629040</xdr:rowOff>
    </xdr:to>
    <xdr:pic>
      <xdr:nvPicPr>
        <xdr:cNvPr id="1454" name="Imagem 1655" descr=""/>
        <xdr:cNvPicPr/>
      </xdr:nvPicPr>
      <xdr:blipFill>
        <a:blip r:embed="rId1453"/>
        <a:stretch/>
      </xdr:blipFill>
      <xdr:spPr>
        <a:xfrm>
          <a:off x="0" y="111832920"/>
          <a:ext cx="9000" cy="360000"/>
        </a:xfrm>
        <a:prstGeom prst="rect">
          <a:avLst/>
        </a:prstGeom>
        <a:ln>
          <a:noFill/>
        </a:ln>
      </xdr:spPr>
    </xdr:pic>
    <xdr:clientData/>
  </xdr:twoCellAnchor>
  <xdr:twoCellAnchor editAs="oneCell">
    <xdr:from>
      <xdr:col>0</xdr:col>
      <xdr:colOff>0</xdr:colOff>
      <xdr:row>589</xdr:row>
      <xdr:rowOff>0</xdr:rowOff>
    </xdr:from>
    <xdr:to>
      <xdr:col>0</xdr:col>
      <xdr:colOff>9000</xdr:colOff>
      <xdr:row>589</xdr:row>
      <xdr:rowOff>-124009920</xdr:rowOff>
    </xdr:to>
    <xdr:pic>
      <xdr:nvPicPr>
        <xdr:cNvPr id="1455" name="Imagem 1656" descr=""/>
        <xdr:cNvPicPr/>
      </xdr:nvPicPr>
      <xdr:blipFill>
        <a:blip r:embed="rId1454"/>
        <a:stretch/>
      </xdr:blipFill>
      <xdr:spPr>
        <a:xfrm>
          <a:off x="0" y="112213800"/>
          <a:ext cx="9000" cy="360000"/>
        </a:xfrm>
        <a:prstGeom prst="rect">
          <a:avLst/>
        </a:prstGeom>
        <a:ln>
          <a:noFill/>
        </a:ln>
      </xdr:spPr>
    </xdr:pic>
    <xdr:clientData/>
  </xdr:twoCellAnchor>
  <xdr:twoCellAnchor editAs="oneCell">
    <xdr:from>
      <xdr:col>0</xdr:col>
      <xdr:colOff>0</xdr:colOff>
      <xdr:row>620</xdr:row>
      <xdr:rowOff>0</xdr:rowOff>
    </xdr:from>
    <xdr:to>
      <xdr:col>0</xdr:col>
      <xdr:colOff>9000</xdr:colOff>
      <xdr:row>620</xdr:row>
      <xdr:rowOff>-129915360</xdr:rowOff>
    </xdr:to>
    <xdr:pic>
      <xdr:nvPicPr>
        <xdr:cNvPr id="1456" name="Imagem 1657" descr=""/>
        <xdr:cNvPicPr/>
      </xdr:nvPicPr>
      <xdr:blipFill>
        <a:blip r:embed="rId1455"/>
        <a:stretch/>
      </xdr:blipFill>
      <xdr:spPr>
        <a:xfrm>
          <a:off x="0" y="118119240"/>
          <a:ext cx="9000" cy="360000"/>
        </a:xfrm>
        <a:prstGeom prst="rect">
          <a:avLst/>
        </a:prstGeom>
        <a:ln>
          <a:noFill/>
        </a:ln>
      </xdr:spPr>
    </xdr:pic>
    <xdr:clientData/>
  </xdr:twoCellAnchor>
  <xdr:twoCellAnchor editAs="oneCell">
    <xdr:from>
      <xdr:col>0</xdr:col>
      <xdr:colOff>0</xdr:colOff>
      <xdr:row>622</xdr:row>
      <xdr:rowOff>0</xdr:rowOff>
    </xdr:from>
    <xdr:to>
      <xdr:col>0</xdr:col>
      <xdr:colOff>9000</xdr:colOff>
      <xdr:row>622</xdr:row>
      <xdr:rowOff>-130296600</xdr:rowOff>
    </xdr:to>
    <xdr:pic>
      <xdr:nvPicPr>
        <xdr:cNvPr id="1457" name="Imagem 1658" descr=""/>
        <xdr:cNvPicPr/>
      </xdr:nvPicPr>
      <xdr:blipFill>
        <a:blip r:embed="rId1456"/>
        <a:stretch/>
      </xdr:blipFill>
      <xdr:spPr>
        <a:xfrm>
          <a:off x="0" y="118500480"/>
          <a:ext cx="9000" cy="360000"/>
        </a:xfrm>
        <a:prstGeom prst="rect">
          <a:avLst/>
        </a:prstGeom>
        <a:ln>
          <a:noFill/>
        </a:ln>
      </xdr:spPr>
    </xdr:pic>
    <xdr:clientData/>
  </xdr:twoCellAnchor>
  <xdr:twoCellAnchor editAs="oneCell">
    <xdr:from>
      <xdr:col>0</xdr:col>
      <xdr:colOff>0</xdr:colOff>
      <xdr:row>656</xdr:row>
      <xdr:rowOff>0</xdr:rowOff>
    </xdr:from>
    <xdr:to>
      <xdr:col>0</xdr:col>
      <xdr:colOff>9000</xdr:colOff>
      <xdr:row>656</xdr:row>
      <xdr:rowOff>-136773360</xdr:rowOff>
    </xdr:to>
    <xdr:pic>
      <xdr:nvPicPr>
        <xdr:cNvPr id="1458" name="Imagem 1659" descr=""/>
        <xdr:cNvPicPr/>
      </xdr:nvPicPr>
      <xdr:blipFill>
        <a:blip r:embed="rId1457"/>
        <a:stretch/>
      </xdr:blipFill>
      <xdr:spPr>
        <a:xfrm>
          <a:off x="0" y="124977240"/>
          <a:ext cx="9000" cy="360000"/>
        </a:xfrm>
        <a:prstGeom prst="rect">
          <a:avLst/>
        </a:prstGeom>
        <a:ln>
          <a:noFill/>
        </a:ln>
      </xdr:spPr>
    </xdr:pic>
    <xdr:clientData/>
  </xdr:twoCellAnchor>
  <xdr:twoCellAnchor editAs="oneCell">
    <xdr:from>
      <xdr:col>0</xdr:col>
      <xdr:colOff>0</xdr:colOff>
      <xdr:row>693</xdr:row>
      <xdr:rowOff>0</xdr:rowOff>
    </xdr:from>
    <xdr:to>
      <xdr:col>0</xdr:col>
      <xdr:colOff>9000</xdr:colOff>
      <xdr:row>693</xdr:row>
      <xdr:rowOff>-143821800</xdr:rowOff>
    </xdr:to>
    <xdr:pic>
      <xdr:nvPicPr>
        <xdr:cNvPr id="1459" name="Imagem 1660" descr=""/>
        <xdr:cNvPicPr/>
      </xdr:nvPicPr>
      <xdr:blipFill>
        <a:blip r:embed="rId1458"/>
        <a:stretch/>
      </xdr:blipFill>
      <xdr:spPr>
        <a:xfrm>
          <a:off x="0" y="132025680"/>
          <a:ext cx="9000" cy="360000"/>
        </a:xfrm>
        <a:prstGeom prst="rect">
          <a:avLst/>
        </a:prstGeom>
        <a:ln>
          <a:noFill/>
        </a:ln>
      </xdr:spPr>
    </xdr:pic>
    <xdr:clientData/>
  </xdr:twoCellAnchor>
  <xdr:twoCellAnchor editAs="oneCell">
    <xdr:from>
      <xdr:col>0</xdr:col>
      <xdr:colOff>0</xdr:colOff>
      <xdr:row>725</xdr:row>
      <xdr:rowOff>0</xdr:rowOff>
    </xdr:from>
    <xdr:to>
      <xdr:col>0</xdr:col>
      <xdr:colOff>9000</xdr:colOff>
      <xdr:row>725</xdr:row>
      <xdr:rowOff>-149918040</xdr:rowOff>
    </xdr:to>
    <xdr:pic>
      <xdr:nvPicPr>
        <xdr:cNvPr id="1460" name="Imagem 1661" descr=""/>
        <xdr:cNvPicPr/>
      </xdr:nvPicPr>
      <xdr:blipFill>
        <a:blip r:embed="rId1459"/>
        <a:stretch/>
      </xdr:blipFill>
      <xdr:spPr>
        <a:xfrm>
          <a:off x="0" y="138121920"/>
          <a:ext cx="9000" cy="360000"/>
        </a:xfrm>
        <a:prstGeom prst="rect">
          <a:avLst/>
        </a:prstGeom>
        <a:ln>
          <a:noFill/>
        </a:ln>
      </xdr:spPr>
    </xdr:pic>
    <xdr:clientData/>
  </xdr:twoCellAnchor>
  <xdr:twoCellAnchor editAs="oneCell">
    <xdr:from>
      <xdr:col>0</xdr:col>
      <xdr:colOff>0</xdr:colOff>
      <xdr:row>759</xdr:row>
      <xdr:rowOff>0</xdr:rowOff>
    </xdr:from>
    <xdr:to>
      <xdr:col>0</xdr:col>
      <xdr:colOff>9000</xdr:colOff>
      <xdr:row>759</xdr:row>
      <xdr:rowOff>-156394800</xdr:rowOff>
    </xdr:to>
    <xdr:pic>
      <xdr:nvPicPr>
        <xdr:cNvPr id="1461" name="Imagem 1662" descr=""/>
        <xdr:cNvPicPr/>
      </xdr:nvPicPr>
      <xdr:blipFill>
        <a:blip r:embed="rId1460"/>
        <a:stretch/>
      </xdr:blipFill>
      <xdr:spPr>
        <a:xfrm>
          <a:off x="0" y="144598680"/>
          <a:ext cx="9000" cy="360000"/>
        </a:xfrm>
        <a:prstGeom prst="rect">
          <a:avLst/>
        </a:prstGeom>
        <a:ln>
          <a:noFill/>
        </a:ln>
      </xdr:spPr>
    </xdr:pic>
    <xdr:clientData/>
  </xdr:twoCellAnchor>
  <xdr:twoCellAnchor editAs="oneCell">
    <xdr:from>
      <xdr:col>0</xdr:col>
      <xdr:colOff>0</xdr:colOff>
      <xdr:row>761</xdr:row>
      <xdr:rowOff>0</xdr:rowOff>
    </xdr:from>
    <xdr:to>
      <xdr:col>0</xdr:col>
      <xdr:colOff>9000</xdr:colOff>
      <xdr:row>761</xdr:row>
      <xdr:rowOff>-156776040</xdr:rowOff>
    </xdr:to>
    <xdr:pic>
      <xdr:nvPicPr>
        <xdr:cNvPr id="1462" name="Imagem 1663" descr=""/>
        <xdr:cNvPicPr/>
      </xdr:nvPicPr>
      <xdr:blipFill>
        <a:blip r:embed="rId1461"/>
        <a:stretch/>
      </xdr:blipFill>
      <xdr:spPr>
        <a:xfrm>
          <a:off x="0" y="144979920"/>
          <a:ext cx="9000" cy="360000"/>
        </a:xfrm>
        <a:prstGeom prst="rect">
          <a:avLst/>
        </a:prstGeom>
        <a:ln>
          <a:noFill/>
        </a:ln>
      </xdr:spPr>
    </xdr:pic>
    <xdr:clientData/>
  </xdr:twoCellAnchor>
  <xdr:twoCellAnchor editAs="oneCell">
    <xdr:from>
      <xdr:col>0</xdr:col>
      <xdr:colOff>0</xdr:colOff>
      <xdr:row>793</xdr:row>
      <xdr:rowOff>0</xdr:rowOff>
    </xdr:from>
    <xdr:to>
      <xdr:col>0</xdr:col>
      <xdr:colOff>9000</xdr:colOff>
      <xdr:row>793</xdr:row>
      <xdr:rowOff>-162871920</xdr:rowOff>
    </xdr:to>
    <xdr:pic>
      <xdr:nvPicPr>
        <xdr:cNvPr id="1463" name="Imagem 1664" descr=""/>
        <xdr:cNvPicPr/>
      </xdr:nvPicPr>
      <xdr:blipFill>
        <a:blip r:embed="rId1462"/>
        <a:stretch/>
      </xdr:blipFill>
      <xdr:spPr>
        <a:xfrm>
          <a:off x="0" y="151075800"/>
          <a:ext cx="9000" cy="360000"/>
        </a:xfrm>
        <a:prstGeom prst="rect">
          <a:avLst/>
        </a:prstGeom>
        <a:ln>
          <a:noFill/>
        </a:ln>
      </xdr:spPr>
    </xdr:pic>
    <xdr:clientData/>
  </xdr:twoCellAnchor>
  <xdr:twoCellAnchor editAs="oneCell">
    <xdr:from>
      <xdr:col>0</xdr:col>
      <xdr:colOff>0</xdr:colOff>
      <xdr:row>828</xdr:row>
      <xdr:rowOff>0</xdr:rowOff>
    </xdr:from>
    <xdr:to>
      <xdr:col>0</xdr:col>
      <xdr:colOff>9000</xdr:colOff>
      <xdr:row>828</xdr:row>
      <xdr:rowOff>-169539480</xdr:rowOff>
    </xdr:to>
    <xdr:pic>
      <xdr:nvPicPr>
        <xdr:cNvPr id="1464" name="Imagem 1665" descr=""/>
        <xdr:cNvPicPr/>
      </xdr:nvPicPr>
      <xdr:blipFill>
        <a:blip r:embed="rId1463"/>
        <a:stretch/>
      </xdr:blipFill>
      <xdr:spPr>
        <a:xfrm>
          <a:off x="0" y="157743360"/>
          <a:ext cx="9000" cy="360000"/>
        </a:xfrm>
        <a:prstGeom prst="rect">
          <a:avLst/>
        </a:prstGeom>
        <a:ln>
          <a:noFill/>
        </a:ln>
      </xdr:spPr>
    </xdr:pic>
    <xdr:clientData/>
  </xdr:twoCellAnchor>
  <xdr:twoCellAnchor editAs="oneCell">
    <xdr:from>
      <xdr:col>0</xdr:col>
      <xdr:colOff>0</xdr:colOff>
      <xdr:row>862</xdr:row>
      <xdr:rowOff>0</xdr:rowOff>
    </xdr:from>
    <xdr:to>
      <xdr:col>0</xdr:col>
      <xdr:colOff>9000</xdr:colOff>
      <xdr:row>862</xdr:row>
      <xdr:rowOff>-176016600</xdr:rowOff>
    </xdr:to>
    <xdr:pic>
      <xdr:nvPicPr>
        <xdr:cNvPr id="1465" name="Imagem 1666" descr=""/>
        <xdr:cNvPicPr/>
      </xdr:nvPicPr>
      <xdr:blipFill>
        <a:blip r:embed="rId1464"/>
        <a:stretch/>
      </xdr:blipFill>
      <xdr:spPr>
        <a:xfrm>
          <a:off x="0" y="164220480"/>
          <a:ext cx="9000" cy="360000"/>
        </a:xfrm>
        <a:prstGeom prst="rect">
          <a:avLst/>
        </a:prstGeom>
        <a:ln>
          <a:noFill/>
        </a:ln>
      </xdr:spPr>
    </xdr:pic>
    <xdr:clientData/>
  </xdr:twoCellAnchor>
  <xdr:twoCellAnchor editAs="oneCell">
    <xdr:from>
      <xdr:col>0</xdr:col>
      <xdr:colOff>0</xdr:colOff>
      <xdr:row>896</xdr:row>
      <xdr:rowOff>0</xdr:rowOff>
    </xdr:from>
    <xdr:to>
      <xdr:col>0</xdr:col>
      <xdr:colOff>9000</xdr:colOff>
      <xdr:row>896</xdr:row>
      <xdr:rowOff>-182493360</xdr:rowOff>
    </xdr:to>
    <xdr:pic>
      <xdr:nvPicPr>
        <xdr:cNvPr id="1466" name="Imagem 1667" descr=""/>
        <xdr:cNvPicPr/>
      </xdr:nvPicPr>
      <xdr:blipFill>
        <a:blip r:embed="rId1465"/>
        <a:stretch/>
      </xdr:blipFill>
      <xdr:spPr>
        <a:xfrm>
          <a:off x="0" y="170697240"/>
          <a:ext cx="9000" cy="360000"/>
        </a:xfrm>
        <a:prstGeom prst="rect">
          <a:avLst/>
        </a:prstGeom>
        <a:ln>
          <a:noFill/>
        </a:ln>
      </xdr:spPr>
    </xdr:pic>
    <xdr:clientData/>
  </xdr:twoCellAnchor>
  <xdr:twoCellAnchor editAs="oneCell">
    <xdr:from>
      <xdr:col>0</xdr:col>
      <xdr:colOff>0</xdr:colOff>
      <xdr:row>926</xdr:row>
      <xdr:rowOff>0</xdr:rowOff>
    </xdr:from>
    <xdr:to>
      <xdr:col>0</xdr:col>
      <xdr:colOff>9000</xdr:colOff>
      <xdr:row>926</xdr:row>
      <xdr:rowOff>-188208360</xdr:rowOff>
    </xdr:to>
    <xdr:pic>
      <xdr:nvPicPr>
        <xdr:cNvPr id="1467" name="Imagem 1668" descr=""/>
        <xdr:cNvPicPr/>
      </xdr:nvPicPr>
      <xdr:blipFill>
        <a:blip r:embed="rId1466"/>
        <a:stretch/>
      </xdr:blipFill>
      <xdr:spPr>
        <a:xfrm>
          <a:off x="0" y="176412240"/>
          <a:ext cx="9000" cy="360000"/>
        </a:xfrm>
        <a:prstGeom prst="rect">
          <a:avLst/>
        </a:prstGeom>
        <a:ln>
          <a:noFill/>
        </a:ln>
      </xdr:spPr>
    </xdr:pic>
    <xdr:clientData/>
  </xdr:twoCellAnchor>
  <xdr:twoCellAnchor editAs="oneCell">
    <xdr:from>
      <xdr:col>0</xdr:col>
      <xdr:colOff>0</xdr:colOff>
      <xdr:row>954</xdr:row>
      <xdr:rowOff>0</xdr:rowOff>
    </xdr:from>
    <xdr:to>
      <xdr:col>0</xdr:col>
      <xdr:colOff>9000</xdr:colOff>
      <xdr:row>954</xdr:row>
      <xdr:rowOff>-193542480</xdr:rowOff>
    </xdr:to>
    <xdr:pic>
      <xdr:nvPicPr>
        <xdr:cNvPr id="1468" name="Imagem 1669" descr=""/>
        <xdr:cNvPicPr/>
      </xdr:nvPicPr>
      <xdr:blipFill>
        <a:blip r:embed="rId1467"/>
        <a:stretch/>
      </xdr:blipFill>
      <xdr:spPr>
        <a:xfrm>
          <a:off x="0" y="181746360"/>
          <a:ext cx="9000" cy="360000"/>
        </a:xfrm>
        <a:prstGeom prst="rect">
          <a:avLst/>
        </a:prstGeom>
        <a:ln>
          <a:noFill/>
        </a:ln>
      </xdr:spPr>
    </xdr:pic>
    <xdr:clientData/>
  </xdr:twoCellAnchor>
  <xdr:twoCellAnchor editAs="oneCell">
    <xdr:from>
      <xdr:col>0</xdr:col>
      <xdr:colOff>0</xdr:colOff>
      <xdr:row>986</xdr:row>
      <xdr:rowOff>0</xdr:rowOff>
    </xdr:from>
    <xdr:to>
      <xdr:col>0</xdr:col>
      <xdr:colOff>9000</xdr:colOff>
      <xdr:row>986</xdr:row>
      <xdr:rowOff>-199638360</xdr:rowOff>
    </xdr:to>
    <xdr:pic>
      <xdr:nvPicPr>
        <xdr:cNvPr id="1469" name="Imagem 1670" descr=""/>
        <xdr:cNvPicPr/>
      </xdr:nvPicPr>
      <xdr:blipFill>
        <a:blip r:embed="rId1468"/>
        <a:stretch/>
      </xdr:blipFill>
      <xdr:spPr>
        <a:xfrm>
          <a:off x="0" y="187842240"/>
          <a:ext cx="9000" cy="360000"/>
        </a:xfrm>
        <a:prstGeom prst="rect">
          <a:avLst/>
        </a:prstGeom>
        <a:ln>
          <a:noFill/>
        </a:ln>
      </xdr:spPr>
    </xdr:pic>
    <xdr:clientData/>
  </xdr:twoCellAnchor>
  <xdr:twoCellAnchor editAs="oneCell">
    <xdr:from>
      <xdr:col>0</xdr:col>
      <xdr:colOff>0</xdr:colOff>
      <xdr:row>1015</xdr:row>
      <xdr:rowOff>0</xdr:rowOff>
    </xdr:from>
    <xdr:to>
      <xdr:col>0</xdr:col>
      <xdr:colOff>9000</xdr:colOff>
      <xdr:row>1015</xdr:row>
      <xdr:rowOff>-205162920</xdr:rowOff>
    </xdr:to>
    <xdr:pic>
      <xdr:nvPicPr>
        <xdr:cNvPr id="1470" name="Imagem 1671" descr=""/>
        <xdr:cNvPicPr/>
      </xdr:nvPicPr>
      <xdr:blipFill>
        <a:blip r:embed="rId1469"/>
        <a:stretch/>
      </xdr:blipFill>
      <xdr:spPr>
        <a:xfrm>
          <a:off x="0" y="193366800"/>
          <a:ext cx="9000" cy="360000"/>
        </a:xfrm>
        <a:prstGeom prst="rect">
          <a:avLst/>
        </a:prstGeom>
        <a:ln>
          <a:noFill/>
        </a:ln>
      </xdr:spPr>
    </xdr:pic>
    <xdr:clientData/>
  </xdr:twoCellAnchor>
  <xdr:twoCellAnchor editAs="oneCell">
    <xdr:from>
      <xdr:col>0</xdr:col>
      <xdr:colOff>0</xdr:colOff>
      <xdr:row>1073</xdr:row>
      <xdr:rowOff>0</xdr:rowOff>
    </xdr:from>
    <xdr:to>
      <xdr:col>0</xdr:col>
      <xdr:colOff>9000</xdr:colOff>
      <xdr:row>1073</xdr:row>
      <xdr:rowOff>-216212040</xdr:rowOff>
    </xdr:to>
    <xdr:pic>
      <xdr:nvPicPr>
        <xdr:cNvPr id="1471" name="Imagem 1672" descr=""/>
        <xdr:cNvPicPr/>
      </xdr:nvPicPr>
      <xdr:blipFill>
        <a:blip r:embed="rId1470"/>
        <a:stretch/>
      </xdr:blipFill>
      <xdr:spPr>
        <a:xfrm>
          <a:off x="0" y="204415920"/>
          <a:ext cx="9000" cy="360000"/>
        </a:xfrm>
        <a:prstGeom prst="rect">
          <a:avLst/>
        </a:prstGeom>
        <a:ln>
          <a:noFill/>
        </a:ln>
      </xdr:spPr>
    </xdr:pic>
    <xdr:clientData/>
  </xdr:twoCellAnchor>
  <xdr:twoCellAnchor editAs="oneCell">
    <xdr:from>
      <xdr:col>0</xdr:col>
      <xdr:colOff>0</xdr:colOff>
      <xdr:row>1111</xdr:row>
      <xdr:rowOff>0</xdr:rowOff>
    </xdr:from>
    <xdr:to>
      <xdr:col>0</xdr:col>
      <xdr:colOff>9000</xdr:colOff>
      <xdr:row>1111</xdr:row>
      <xdr:rowOff>-223450920</xdr:rowOff>
    </xdr:to>
    <xdr:pic>
      <xdr:nvPicPr>
        <xdr:cNvPr id="1472" name="Imagem 1673" descr=""/>
        <xdr:cNvPicPr/>
      </xdr:nvPicPr>
      <xdr:blipFill>
        <a:blip r:embed="rId1471"/>
        <a:stretch/>
      </xdr:blipFill>
      <xdr:spPr>
        <a:xfrm>
          <a:off x="0" y="211654800"/>
          <a:ext cx="9000" cy="360000"/>
        </a:xfrm>
        <a:prstGeom prst="rect">
          <a:avLst/>
        </a:prstGeom>
        <a:ln>
          <a:noFill/>
        </a:ln>
      </xdr:spPr>
    </xdr:pic>
    <xdr:clientData/>
  </xdr:twoCellAnchor>
  <xdr:twoCellAnchor editAs="oneCell">
    <xdr:from>
      <xdr:col>0</xdr:col>
      <xdr:colOff>0</xdr:colOff>
      <xdr:row>1168</xdr:row>
      <xdr:rowOff>0</xdr:rowOff>
    </xdr:from>
    <xdr:to>
      <xdr:col>0</xdr:col>
      <xdr:colOff>9000</xdr:colOff>
      <xdr:row>1168</xdr:row>
      <xdr:rowOff>-234309600</xdr:rowOff>
    </xdr:to>
    <xdr:pic>
      <xdr:nvPicPr>
        <xdr:cNvPr id="1473" name="Imagem 1674" descr=""/>
        <xdr:cNvPicPr/>
      </xdr:nvPicPr>
      <xdr:blipFill>
        <a:blip r:embed="rId1472"/>
        <a:stretch/>
      </xdr:blipFill>
      <xdr:spPr>
        <a:xfrm>
          <a:off x="0" y="222513480"/>
          <a:ext cx="9000" cy="360000"/>
        </a:xfrm>
        <a:prstGeom prst="rect">
          <a:avLst/>
        </a:prstGeom>
        <a:ln>
          <a:noFill/>
        </a:ln>
      </xdr:spPr>
    </xdr:pic>
    <xdr:clientData/>
  </xdr:twoCellAnchor>
  <xdr:twoCellAnchor editAs="oneCell">
    <xdr:from>
      <xdr:col>0</xdr:col>
      <xdr:colOff>0</xdr:colOff>
      <xdr:row>1198</xdr:row>
      <xdr:rowOff>0</xdr:rowOff>
    </xdr:from>
    <xdr:to>
      <xdr:col>0</xdr:col>
      <xdr:colOff>9000</xdr:colOff>
      <xdr:row>1198</xdr:row>
      <xdr:rowOff>-240024600</xdr:rowOff>
    </xdr:to>
    <xdr:pic>
      <xdr:nvPicPr>
        <xdr:cNvPr id="1474" name="Imagem 1675" descr=""/>
        <xdr:cNvPicPr/>
      </xdr:nvPicPr>
      <xdr:blipFill>
        <a:blip r:embed="rId1473"/>
        <a:stretch/>
      </xdr:blipFill>
      <xdr:spPr>
        <a:xfrm>
          <a:off x="0" y="228228480"/>
          <a:ext cx="9000" cy="360000"/>
        </a:xfrm>
        <a:prstGeom prst="rect">
          <a:avLst/>
        </a:prstGeom>
        <a:ln>
          <a:noFill/>
        </a:ln>
      </xdr:spPr>
    </xdr:pic>
    <xdr:clientData/>
  </xdr:twoCellAnchor>
  <xdr:twoCellAnchor editAs="oneCell">
    <xdr:from>
      <xdr:col>0</xdr:col>
      <xdr:colOff>0</xdr:colOff>
      <xdr:row>1244</xdr:row>
      <xdr:rowOff>0</xdr:rowOff>
    </xdr:from>
    <xdr:to>
      <xdr:col>0</xdr:col>
      <xdr:colOff>9000</xdr:colOff>
      <xdr:row>1244</xdr:row>
      <xdr:rowOff>-248787360</xdr:rowOff>
    </xdr:to>
    <xdr:pic>
      <xdr:nvPicPr>
        <xdr:cNvPr id="1475" name="Imagem 1676" descr=""/>
        <xdr:cNvPicPr/>
      </xdr:nvPicPr>
      <xdr:blipFill>
        <a:blip r:embed="rId1474"/>
        <a:stretch/>
      </xdr:blipFill>
      <xdr:spPr>
        <a:xfrm>
          <a:off x="0" y="236991240"/>
          <a:ext cx="9000" cy="360000"/>
        </a:xfrm>
        <a:prstGeom prst="rect">
          <a:avLst/>
        </a:prstGeom>
        <a:ln>
          <a:noFill/>
        </a:ln>
      </xdr:spPr>
    </xdr:pic>
    <xdr:clientData/>
  </xdr:twoCellAnchor>
  <xdr:twoCellAnchor editAs="oneCell">
    <xdr:from>
      <xdr:col>0</xdr:col>
      <xdr:colOff>0</xdr:colOff>
      <xdr:row>1273</xdr:row>
      <xdr:rowOff>0</xdr:rowOff>
    </xdr:from>
    <xdr:to>
      <xdr:col>0</xdr:col>
      <xdr:colOff>9000</xdr:colOff>
      <xdr:row>1273</xdr:row>
      <xdr:rowOff>-254311920</xdr:rowOff>
    </xdr:to>
    <xdr:pic>
      <xdr:nvPicPr>
        <xdr:cNvPr id="1476" name="Imagem 1677" descr=""/>
        <xdr:cNvPicPr/>
      </xdr:nvPicPr>
      <xdr:blipFill>
        <a:blip r:embed="rId1475"/>
        <a:stretch/>
      </xdr:blipFill>
      <xdr:spPr>
        <a:xfrm>
          <a:off x="0" y="242515800"/>
          <a:ext cx="9000" cy="360000"/>
        </a:xfrm>
        <a:prstGeom prst="rect">
          <a:avLst/>
        </a:prstGeom>
        <a:ln>
          <a:noFill/>
        </a:ln>
      </xdr:spPr>
    </xdr:pic>
    <xdr:clientData/>
  </xdr:twoCellAnchor>
  <xdr:twoCellAnchor editAs="oneCell">
    <xdr:from>
      <xdr:col>0</xdr:col>
      <xdr:colOff>0</xdr:colOff>
      <xdr:row>1275</xdr:row>
      <xdr:rowOff>0</xdr:rowOff>
    </xdr:from>
    <xdr:to>
      <xdr:col>0</xdr:col>
      <xdr:colOff>9000</xdr:colOff>
      <xdr:row>1275</xdr:row>
      <xdr:rowOff>-254692800</xdr:rowOff>
    </xdr:to>
    <xdr:pic>
      <xdr:nvPicPr>
        <xdr:cNvPr id="1477" name="Imagem 1678" descr=""/>
        <xdr:cNvPicPr/>
      </xdr:nvPicPr>
      <xdr:blipFill>
        <a:blip r:embed="rId1476"/>
        <a:stretch/>
      </xdr:blipFill>
      <xdr:spPr>
        <a:xfrm>
          <a:off x="0" y="242896680"/>
          <a:ext cx="9000" cy="360000"/>
        </a:xfrm>
        <a:prstGeom prst="rect">
          <a:avLst/>
        </a:prstGeom>
        <a:ln>
          <a:noFill/>
        </a:ln>
      </xdr:spPr>
    </xdr:pic>
    <xdr:clientData/>
  </xdr:twoCellAnchor>
  <xdr:twoCellAnchor editAs="oneCell">
    <xdr:from>
      <xdr:col>0</xdr:col>
      <xdr:colOff>0</xdr:colOff>
      <xdr:row>1307</xdr:row>
      <xdr:rowOff>0</xdr:rowOff>
    </xdr:from>
    <xdr:to>
      <xdr:col>0</xdr:col>
      <xdr:colOff>9000</xdr:colOff>
      <xdr:row>1307</xdr:row>
      <xdr:rowOff>-260789040</xdr:rowOff>
    </xdr:to>
    <xdr:pic>
      <xdr:nvPicPr>
        <xdr:cNvPr id="1478" name="Imagem 1679" descr=""/>
        <xdr:cNvPicPr/>
      </xdr:nvPicPr>
      <xdr:blipFill>
        <a:blip r:embed="rId1477"/>
        <a:stretch/>
      </xdr:blipFill>
      <xdr:spPr>
        <a:xfrm>
          <a:off x="0" y="248992920"/>
          <a:ext cx="9000" cy="360000"/>
        </a:xfrm>
        <a:prstGeom prst="rect">
          <a:avLst/>
        </a:prstGeom>
        <a:ln>
          <a:noFill/>
        </a:ln>
      </xdr:spPr>
    </xdr:pic>
    <xdr:clientData/>
  </xdr:twoCellAnchor>
  <xdr:twoCellAnchor editAs="oneCell">
    <xdr:from>
      <xdr:col>0</xdr:col>
      <xdr:colOff>0</xdr:colOff>
      <xdr:row>1340</xdr:row>
      <xdr:rowOff>0</xdr:rowOff>
    </xdr:from>
    <xdr:to>
      <xdr:col>0</xdr:col>
      <xdr:colOff>9000</xdr:colOff>
      <xdr:row>1340</xdr:row>
      <xdr:rowOff>-267075360</xdr:rowOff>
    </xdr:to>
    <xdr:pic>
      <xdr:nvPicPr>
        <xdr:cNvPr id="1479" name="Imagem 1680" descr=""/>
        <xdr:cNvPicPr/>
      </xdr:nvPicPr>
      <xdr:blipFill>
        <a:blip r:embed="rId1478"/>
        <a:stretch/>
      </xdr:blipFill>
      <xdr:spPr>
        <a:xfrm>
          <a:off x="0" y="255279240"/>
          <a:ext cx="9000" cy="360000"/>
        </a:xfrm>
        <a:prstGeom prst="rect">
          <a:avLst/>
        </a:prstGeom>
        <a:ln>
          <a:noFill/>
        </a:ln>
      </xdr:spPr>
    </xdr:pic>
    <xdr:clientData/>
  </xdr:twoCellAnchor>
  <xdr:twoCellAnchor editAs="oneCell">
    <xdr:from>
      <xdr:col>0</xdr:col>
      <xdr:colOff>0</xdr:colOff>
      <xdr:row>1370</xdr:row>
      <xdr:rowOff>0</xdr:rowOff>
    </xdr:from>
    <xdr:to>
      <xdr:col>0</xdr:col>
      <xdr:colOff>9000</xdr:colOff>
      <xdr:row>1370</xdr:row>
      <xdr:rowOff>-272790360</xdr:rowOff>
    </xdr:to>
    <xdr:pic>
      <xdr:nvPicPr>
        <xdr:cNvPr id="1480" name="Imagem 1681" descr=""/>
        <xdr:cNvPicPr/>
      </xdr:nvPicPr>
      <xdr:blipFill>
        <a:blip r:embed="rId1479"/>
        <a:stretch/>
      </xdr:blipFill>
      <xdr:spPr>
        <a:xfrm>
          <a:off x="0" y="260994240"/>
          <a:ext cx="9000" cy="360000"/>
        </a:xfrm>
        <a:prstGeom prst="rect">
          <a:avLst/>
        </a:prstGeom>
        <a:ln>
          <a:noFill/>
        </a:ln>
      </xdr:spPr>
    </xdr:pic>
    <xdr:clientData/>
  </xdr:twoCellAnchor>
  <xdr:twoCellAnchor editAs="oneCell">
    <xdr:from>
      <xdr:col>0</xdr:col>
      <xdr:colOff>0</xdr:colOff>
      <xdr:row>1400</xdr:row>
      <xdr:rowOff>0</xdr:rowOff>
    </xdr:from>
    <xdr:to>
      <xdr:col>0</xdr:col>
      <xdr:colOff>9000</xdr:colOff>
      <xdr:row>1400</xdr:row>
      <xdr:rowOff>-278505360</xdr:rowOff>
    </xdr:to>
    <xdr:pic>
      <xdr:nvPicPr>
        <xdr:cNvPr id="1481" name="Imagem 1682" descr=""/>
        <xdr:cNvPicPr/>
      </xdr:nvPicPr>
      <xdr:blipFill>
        <a:blip r:embed="rId1480"/>
        <a:stretch/>
      </xdr:blipFill>
      <xdr:spPr>
        <a:xfrm>
          <a:off x="0" y="266709240"/>
          <a:ext cx="9000" cy="360000"/>
        </a:xfrm>
        <a:prstGeom prst="rect">
          <a:avLst/>
        </a:prstGeom>
        <a:ln>
          <a:noFill/>
        </a:ln>
      </xdr:spPr>
    </xdr:pic>
    <xdr:clientData/>
  </xdr:twoCellAnchor>
  <xdr:twoCellAnchor editAs="oneCell">
    <xdr:from>
      <xdr:col>0</xdr:col>
      <xdr:colOff>0</xdr:colOff>
      <xdr:row>1430</xdr:row>
      <xdr:rowOff>0</xdr:rowOff>
    </xdr:from>
    <xdr:to>
      <xdr:col>0</xdr:col>
      <xdr:colOff>9000</xdr:colOff>
      <xdr:row>1430</xdr:row>
      <xdr:rowOff>-284220360</xdr:rowOff>
    </xdr:to>
    <xdr:pic>
      <xdr:nvPicPr>
        <xdr:cNvPr id="1482" name="Imagem 1683" descr=""/>
        <xdr:cNvPicPr/>
      </xdr:nvPicPr>
      <xdr:blipFill>
        <a:blip r:embed="rId1481"/>
        <a:stretch/>
      </xdr:blipFill>
      <xdr:spPr>
        <a:xfrm>
          <a:off x="0" y="272424240"/>
          <a:ext cx="9000" cy="360000"/>
        </a:xfrm>
        <a:prstGeom prst="rect">
          <a:avLst/>
        </a:prstGeom>
        <a:ln>
          <a:noFill/>
        </a:ln>
      </xdr:spPr>
    </xdr:pic>
    <xdr:clientData/>
  </xdr:twoCellAnchor>
  <xdr:twoCellAnchor editAs="oneCell">
    <xdr:from>
      <xdr:col>0</xdr:col>
      <xdr:colOff>0</xdr:colOff>
      <xdr:row>1461</xdr:row>
      <xdr:rowOff>0</xdr:rowOff>
    </xdr:from>
    <xdr:to>
      <xdr:col>0</xdr:col>
      <xdr:colOff>9000</xdr:colOff>
      <xdr:row>1461</xdr:row>
      <xdr:rowOff>-290125800</xdr:rowOff>
    </xdr:to>
    <xdr:pic>
      <xdr:nvPicPr>
        <xdr:cNvPr id="1483" name="Imagem 1684" descr=""/>
        <xdr:cNvPicPr/>
      </xdr:nvPicPr>
      <xdr:blipFill>
        <a:blip r:embed="rId1482"/>
        <a:stretch/>
      </xdr:blipFill>
      <xdr:spPr>
        <a:xfrm>
          <a:off x="0" y="278329680"/>
          <a:ext cx="9000" cy="360000"/>
        </a:xfrm>
        <a:prstGeom prst="rect">
          <a:avLst/>
        </a:prstGeom>
        <a:ln>
          <a:noFill/>
        </a:ln>
      </xdr:spPr>
    </xdr:pic>
    <xdr:clientData/>
  </xdr:twoCellAnchor>
  <xdr:twoCellAnchor editAs="oneCell">
    <xdr:from>
      <xdr:col>0</xdr:col>
      <xdr:colOff>0</xdr:colOff>
      <xdr:row>1492</xdr:row>
      <xdr:rowOff>0</xdr:rowOff>
    </xdr:from>
    <xdr:to>
      <xdr:col>0</xdr:col>
      <xdr:colOff>9000</xdr:colOff>
      <xdr:row>1492</xdr:row>
      <xdr:rowOff>-296031600</xdr:rowOff>
    </xdr:to>
    <xdr:pic>
      <xdr:nvPicPr>
        <xdr:cNvPr id="1484" name="Imagem 1685" descr=""/>
        <xdr:cNvPicPr/>
      </xdr:nvPicPr>
      <xdr:blipFill>
        <a:blip r:embed="rId1483"/>
        <a:stretch/>
      </xdr:blipFill>
      <xdr:spPr>
        <a:xfrm>
          <a:off x="0" y="284235480"/>
          <a:ext cx="9000" cy="360000"/>
        </a:xfrm>
        <a:prstGeom prst="rect">
          <a:avLst/>
        </a:prstGeom>
        <a:ln>
          <a:noFill/>
        </a:ln>
      </xdr:spPr>
    </xdr:pic>
    <xdr:clientData/>
  </xdr:twoCellAnchor>
  <xdr:twoCellAnchor editAs="oneCell">
    <xdr:from>
      <xdr:col>0</xdr:col>
      <xdr:colOff>0</xdr:colOff>
      <xdr:row>1523</xdr:row>
      <xdr:rowOff>0</xdr:rowOff>
    </xdr:from>
    <xdr:to>
      <xdr:col>0</xdr:col>
      <xdr:colOff>9000</xdr:colOff>
      <xdr:row>1523</xdr:row>
      <xdr:rowOff>-301937040</xdr:rowOff>
    </xdr:to>
    <xdr:pic>
      <xdr:nvPicPr>
        <xdr:cNvPr id="1485" name="Imagem 1686" descr=""/>
        <xdr:cNvPicPr/>
      </xdr:nvPicPr>
      <xdr:blipFill>
        <a:blip r:embed="rId1484"/>
        <a:stretch/>
      </xdr:blipFill>
      <xdr:spPr>
        <a:xfrm>
          <a:off x="0" y="290140920"/>
          <a:ext cx="9000" cy="360000"/>
        </a:xfrm>
        <a:prstGeom prst="rect">
          <a:avLst/>
        </a:prstGeom>
        <a:ln>
          <a:noFill/>
        </a:ln>
      </xdr:spPr>
    </xdr:pic>
    <xdr:clientData/>
  </xdr:twoCellAnchor>
  <xdr:twoCellAnchor editAs="oneCell">
    <xdr:from>
      <xdr:col>0</xdr:col>
      <xdr:colOff>0</xdr:colOff>
      <xdr:row>1555</xdr:row>
      <xdr:rowOff>0</xdr:rowOff>
    </xdr:from>
    <xdr:to>
      <xdr:col>0</xdr:col>
      <xdr:colOff>9000</xdr:colOff>
      <xdr:row>1555</xdr:row>
      <xdr:rowOff>-308032920</xdr:rowOff>
    </xdr:to>
    <xdr:pic>
      <xdr:nvPicPr>
        <xdr:cNvPr id="1486" name="Imagem 1687" descr=""/>
        <xdr:cNvPicPr/>
      </xdr:nvPicPr>
      <xdr:blipFill>
        <a:blip r:embed="rId1485"/>
        <a:stretch/>
      </xdr:blipFill>
      <xdr:spPr>
        <a:xfrm>
          <a:off x="0" y="296236800"/>
          <a:ext cx="9000" cy="360000"/>
        </a:xfrm>
        <a:prstGeom prst="rect">
          <a:avLst/>
        </a:prstGeom>
        <a:ln>
          <a:noFill/>
        </a:ln>
      </xdr:spPr>
    </xdr:pic>
    <xdr:clientData/>
  </xdr:twoCellAnchor>
  <xdr:twoCellAnchor editAs="oneCell">
    <xdr:from>
      <xdr:col>0</xdr:col>
      <xdr:colOff>0</xdr:colOff>
      <xdr:row>1585</xdr:row>
      <xdr:rowOff>0</xdr:rowOff>
    </xdr:from>
    <xdr:to>
      <xdr:col>0</xdr:col>
      <xdr:colOff>9000</xdr:colOff>
      <xdr:row>1585</xdr:row>
      <xdr:rowOff>-313747920</xdr:rowOff>
    </xdr:to>
    <xdr:pic>
      <xdr:nvPicPr>
        <xdr:cNvPr id="1487" name="Imagem 1688" descr=""/>
        <xdr:cNvPicPr/>
      </xdr:nvPicPr>
      <xdr:blipFill>
        <a:blip r:embed="rId1486"/>
        <a:stretch/>
      </xdr:blipFill>
      <xdr:spPr>
        <a:xfrm>
          <a:off x="0" y="301951800"/>
          <a:ext cx="9000" cy="360000"/>
        </a:xfrm>
        <a:prstGeom prst="rect">
          <a:avLst/>
        </a:prstGeom>
        <a:ln>
          <a:noFill/>
        </a:ln>
      </xdr:spPr>
    </xdr:pic>
    <xdr:clientData/>
  </xdr:twoCellAnchor>
  <xdr:twoCellAnchor editAs="oneCell">
    <xdr:from>
      <xdr:col>0</xdr:col>
      <xdr:colOff>0</xdr:colOff>
      <xdr:row>1613</xdr:row>
      <xdr:rowOff>0</xdr:rowOff>
    </xdr:from>
    <xdr:to>
      <xdr:col>0</xdr:col>
      <xdr:colOff>9000</xdr:colOff>
      <xdr:row>1613</xdr:row>
      <xdr:rowOff>-319082040</xdr:rowOff>
    </xdr:to>
    <xdr:pic>
      <xdr:nvPicPr>
        <xdr:cNvPr id="1488" name="Imagem 1689" descr=""/>
        <xdr:cNvPicPr/>
      </xdr:nvPicPr>
      <xdr:blipFill>
        <a:blip r:embed="rId1487"/>
        <a:stretch/>
      </xdr:blipFill>
      <xdr:spPr>
        <a:xfrm>
          <a:off x="0" y="307285920"/>
          <a:ext cx="9000" cy="360000"/>
        </a:xfrm>
        <a:prstGeom prst="rect">
          <a:avLst/>
        </a:prstGeom>
        <a:ln>
          <a:noFill/>
        </a:ln>
      </xdr:spPr>
    </xdr:pic>
    <xdr:clientData/>
  </xdr:twoCellAnchor>
  <xdr:twoCellAnchor editAs="oneCell">
    <xdr:from>
      <xdr:col>0</xdr:col>
      <xdr:colOff>0</xdr:colOff>
      <xdr:row>1615</xdr:row>
      <xdr:rowOff>0</xdr:rowOff>
    </xdr:from>
    <xdr:to>
      <xdr:col>0</xdr:col>
      <xdr:colOff>9000</xdr:colOff>
      <xdr:row>1615</xdr:row>
      <xdr:rowOff>-319462920</xdr:rowOff>
    </xdr:to>
    <xdr:pic>
      <xdr:nvPicPr>
        <xdr:cNvPr id="1489" name="Imagem 1690" descr=""/>
        <xdr:cNvPicPr/>
      </xdr:nvPicPr>
      <xdr:blipFill>
        <a:blip r:embed="rId1488"/>
        <a:stretch/>
      </xdr:blipFill>
      <xdr:spPr>
        <a:xfrm>
          <a:off x="0" y="307666800"/>
          <a:ext cx="9000" cy="360000"/>
        </a:xfrm>
        <a:prstGeom prst="rect">
          <a:avLst/>
        </a:prstGeom>
        <a:ln>
          <a:noFill/>
        </a:ln>
      </xdr:spPr>
    </xdr:pic>
    <xdr:clientData/>
  </xdr:twoCellAnchor>
  <xdr:twoCellAnchor editAs="oneCell">
    <xdr:from>
      <xdr:col>0</xdr:col>
      <xdr:colOff>0</xdr:colOff>
      <xdr:row>1647</xdr:row>
      <xdr:rowOff>0</xdr:rowOff>
    </xdr:from>
    <xdr:to>
      <xdr:col>0</xdr:col>
      <xdr:colOff>9000</xdr:colOff>
      <xdr:row>1647</xdr:row>
      <xdr:rowOff>-325558800</xdr:rowOff>
    </xdr:to>
    <xdr:pic>
      <xdr:nvPicPr>
        <xdr:cNvPr id="1490" name="Imagem 1691" descr=""/>
        <xdr:cNvPicPr/>
      </xdr:nvPicPr>
      <xdr:blipFill>
        <a:blip r:embed="rId1489"/>
        <a:stretch/>
      </xdr:blipFill>
      <xdr:spPr>
        <a:xfrm>
          <a:off x="0" y="313762680"/>
          <a:ext cx="9000" cy="360000"/>
        </a:xfrm>
        <a:prstGeom prst="rect">
          <a:avLst/>
        </a:prstGeom>
        <a:ln>
          <a:noFill/>
        </a:ln>
      </xdr:spPr>
    </xdr:pic>
    <xdr:clientData/>
  </xdr:twoCellAnchor>
  <xdr:twoCellAnchor editAs="oneCell">
    <xdr:from>
      <xdr:col>0</xdr:col>
      <xdr:colOff>0</xdr:colOff>
      <xdr:row>1684</xdr:row>
      <xdr:rowOff>0</xdr:rowOff>
    </xdr:from>
    <xdr:to>
      <xdr:col>0</xdr:col>
      <xdr:colOff>9000</xdr:colOff>
      <xdr:row>1684</xdr:row>
      <xdr:rowOff>-332607600</xdr:rowOff>
    </xdr:to>
    <xdr:pic>
      <xdr:nvPicPr>
        <xdr:cNvPr id="1491" name="Imagem 1692" descr=""/>
        <xdr:cNvPicPr/>
      </xdr:nvPicPr>
      <xdr:blipFill>
        <a:blip r:embed="rId1490"/>
        <a:stretch/>
      </xdr:blipFill>
      <xdr:spPr>
        <a:xfrm>
          <a:off x="0" y="320811480"/>
          <a:ext cx="9000" cy="360000"/>
        </a:xfrm>
        <a:prstGeom prst="rect">
          <a:avLst/>
        </a:prstGeom>
        <a:ln>
          <a:noFill/>
        </a:ln>
      </xdr:spPr>
    </xdr:pic>
    <xdr:clientData/>
  </xdr:twoCellAnchor>
  <xdr:twoCellAnchor editAs="oneCell">
    <xdr:from>
      <xdr:col>0</xdr:col>
      <xdr:colOff>0</xdr:colOff>
      <xdr:row>1715</xdr:row>
      <xdr:rowOff>0</xdr:rowOff>
    </xdr:from>
    <xdr:to>
      <xdr:col>0</xdr:col>
      <xdr:colOff>9000</xdr:colOff>
      <xdr:row>1715</xdr:row>
      <xdr:rowOff>-338513040</xdr:rowOff>
    </xdr:to>
    <xdr:pic>
      <xdr:nvPicPr>
        <xdr:cNvPr id="1492" name="Imagem 1693" descr=""/>
        <xdr:cNvPicPr/>
      </xdr:nvPicPr>
      <xdr:blipFill>
        <a:blip r:embed="rId1491"/>
        <a:stretch/>
      </xdr:blipFill>
      <xdr:spPr>
        <a:xfrm>
          <a:off x="0" y="326716920"/>
          <a:ext cx="9000" cy="360000"/>
        </a:xfrm>
        <a:prstGeom prst="rect">
          <a:avLst/>
        </a:prstGeom>
        <a:ln>
          <a:noFill/>
        </a:ln>
      </xdr:spPr>
    </xdr:pic>
    <xdr:clientData/>
  </xdr:twoCellAnchor>
  <xdr:twoCellAnchor editAs="oneCell">
    <xdr:from>
      <xdr:col>0</xdr:col>
      <xdr:colOff>0</xdr:colOff>
      <xdr:row>1747</xdr:row>
      <xdr:rowOff>0</xdr:rowOff>
    </xdr:from>
    <xdr:to>
      <xdr:col>0</xdr:col>
      <xdr:colOff>9000</xdr:colOff>
      <xdr:row>1747</xdr:row>
      <xdr:rowOff>-344608920</xdr:rowOff>
    </xdr:to>
    <xdr:pic>
      <xdr:nvPicPr>
        <xdr:cNvPr id="1493" name="Imagem 1694" descr=""/>
        <xdr:cNvPicPr/>
      </xdr:nvPicPr>
      <xdr:blipFill>
        <a:blip r:embed="rId1492"/>
        <a:stretch/>
      </xdr:blipFill>
      <xdr:spPr>
        <a:xfrm>
          <a:off x="0" y="332812800"/>
          <a:ext cx="9000" cy="360000"/>
        </a:xfrm>
        <a:prstGeom prst="rect">
          <a:avLst/>
        </a:prstGeom>
        <a:ln>
          <a:noFill/>
        </a:ln>
      </xdr:spPr>
    </xdr:pic>
    <xdr:clientData/>
  </xdr:twoCellAnchor>
  <xdr:twoCellAnchor editAs="oneCell">
    <xdr:from>
      <xdr:col>0</xdr:col>
      <xdr:colOff>0</xdr:colOff>
      <xdr:row>1749</xdr:row>
      <xdr:rowOff>0</xdr:rowOff>
    </xdr:from>
    <xdr:to>
      <xdr:col>0</xdr:col>
      <xdr:colOff>9000</xdr:colOff>
      <xdr:row>1749</xdr:row>
      <xdr:rowOff>-344989800</xdr:rowOff>
    </xdr:to>
    <xdr:pic>
      <xdr:nvPicPr>
        <xdr:cNvPr id="1494" name="Imagem 1695" descr=""/>
        <xdr:cNvPicPr/>
      </xdr:nvPicPr>
      <xdr:blipFill>
        <a:blip r:embed="rId1493"/>
        <a:stretch/>
      </xdr:blipFill>
      <xdr:spPr>
        <a:xfrm>
          <a:off x="0" y="333193680"/>
          <a:ext cx="9000" cy="360000"/>
        </a:xfrm>
        <a:prstGeom prst="rect">
          <a:avLst/>
        </a:prstGeom>
        <a:ln>
          <a:noFill/>
        </a:ln>
      </xdr:spPr>
    </xdr:pic>
    <xdr:clientData/>
  </xdr:twoCellAnchor>
  <xdr:twoCellAnchor editAs="oneCell">
    <xdr:from>
      <xdr:col>0</xdr:col>
      <xdr:colOff>0</xdr:colOff>
      <xdr:row>1779</xdr:row>
      <xdr:rowOff>0</xdr:rowOff>
    </xdr:from>
    <xdr:to>
      <xdr:col>0</xdr:col>
      <xdr:colOff>9000</xdr:colOff>
      <xdr:row>1779</xdr:row>
      <xdr:rowOff>-350704800</xdr:rowOff>
    </xdr:to>
    <xdr:pic>
      <xdr:nvPicPr>
        <xdr:cNvPr id="1495" name="Imagem 1696" descr=""/>
        <xdr:cNvPicPr/>
      </xdr:nvPicPr>
      <xdr:blipFill>
        <a:blip r:embed="rId1494"/>
        <a:stretch/>
      </xdr:blipFill>
      <xdr:spPr>
        <a:xfrm>
          <a:off x="0" y="338908680"/>
          <a:ext cx="9000" cy="360000"/>
        </a:xfrm>
        <a:prstGeom prst="rect">
          <a:avLst/>
        </a:prstGeom>
        <a:ln>
          <a:noFill/>
        </a:ln>
      </xdr:spPr>
    </xdr:pic>
    <xdr:clientData/>
  </xdr:twoCellAnchor>
  <xdr:twoCellAnchor editAs="oneCell">
    <xdr:from>
      <xdr:col>0</xdr:col>
      <xdr:colOff>0</xdr:colOff>
      <xdr:row>1809</xdr:row>
      <xdr:rowOff>0</xdr:rowOff>
    </xdr:from>
    <xdr:to>
      <xdr:col>0</xdr:col>
      <xdr:colOff>9000</xdr:colOff>
      <xdr:row>1809</xdr:row>
      <xdr:rowOff>-356419800</xdr:rowOff>
    </xdr:to>
    <xdr:pic>
      <xdr:nvPicPr>
        <xdr:cNvPr id="1496" name="Imagem 1697" descr=""/>
        <xdr:cNvPicPr/>
      </xdr:nvPicPr>
      <xdr:blipFill>
        <a:blip r:embed="rId1495"/>
        <a:stretch/>
      </xdr:blipFill>
      <xdr:spPr>
        <a:xfrm>
          <a:off x="0" y="344623680"/>
          <a:ext cx="9000" cy="360000"/>
        </a:xfrm>
        <a:prstGeom prst="rect">
          <a:avLst/>
        </a:prstGeom>
        <a:ln>
          <a:noFill/>
        </a:ln>
      </xdr:spPr>
    </xdr:pic>
    <xdr:clientData/>
  </xdr:twoCellAnchor>
  <xdr:twoCellAnchor editAs="oneCell">
    <xdr:from>
      <xdr:col>0</xdr:col>
      <xdr:colOff>0</xdr:colOff>
      <xdr:row>1811</xdr:row>
      <xdr:rowOff>0</xdr:rowOff>
    </xdr:from>
    <xdr:to>
      <xdr:col>0</xdr:col>
      <xdr:colOff>9000</xdr:colOff>
      <xdr:row>1811</xdr:row>
      <xdr:rowOff>-356801040</xdr:rowOff>
    </xdr:to>
    <xdr:pic>
      <xdr:nvPicPr>
        <xdr:cNvPr id="1497" name="Imagem 1698" descr=""/>
        <xdr:cNvPicPr/>
      </xdr:nvPicPr>
      <xdr:blipFill>
        <a:blip r:embed="rId1496"/>
        <a:stretch/>
      </xdr:blipFill>
      <xdr:spPr>
        <a:xfrm>
          <a:off x="0" y="345004920"/>
          <a:ext cx="9000" cy="360000"/>
        </a:xfrm>
        <a:prstGeom prst="rect">
          <a:avLst/>
        </a:prstGeom>
        <a:ln>
          <a:noFill/>
        </a:ln>
      </xdr:spPr>
    </xdr:pic>
    <xdr:clientData/>
  </xdr:twoCellAnchor>
  <xdr:twoCellAnchor editAs="oneCell">
    <xdr:from>
      <xdr:col>0</xdr:col>
      <xdr:colOff>0</xdr:colOff>
      <xdr:row>1840</xdr:row>
      <xdr:rowOff>0</xdr:rowOff>
    </xdr:from>
    <xdr:to>
      <xdr:col>0</xdr:col>
      <xdr:colOff>9000</xdr:colOff>
      <xdr:row>1840</xdr:row>
      <xdr:rowOff>-362325600</xdr:rowOff>
    </xdr:to>
    <xdr:pic>
      <xdr:nvPicPr>
        <xdr:cNvPr id="1498" name="Imagem 1699" descr=""/>
        <xdr:cNvPicPr/>
      </xdr:nvPicPr>
      <xdr:blipFill>
        <a:blip r:embed="rId1497"/>
        <a:stretch/>
      </xdr:blipFill>
      <xdr:spPr>
        <a:xfrm>
          <a:off x="0" y="350529480"/>
          <a:ext cx="9000" cy="360000"/>
        </a:xfrm>
        <a:prstGeom prst="rect">
          <a:avLst/>
        </a:prstGeom>
        <a:ln>
          <a:noFill/>
        </a:ln>
      </xdr:spPr>
    </xdr:pic>
    <xdr:clientData/>
  </xdr:twoCellAnchor>
  <xdr:twoCellAnchor editAs="oneCell">
    <xdr:from>
      <xdr:col>0</xdr:col>
      <xdr:colOff>0</xdr:colOff>
      <xdr:row>1878</xdr:row>
      <xdr:rowOff>0</xdr:rowOff>
    </xdr:from>
    <xdr:to>
      <xdr:col>0</xdr:col>
      <xdr:colOff>9000</xdr:colOff>
      <xdr:row>1878</xdr:row>
      <xdr:rowOff>-369564480</xdr:rowOff>
    </xdr:to>
    <xdr:pic>
      <xdr:nvPicPr>
        <xdr:cNvPr id="1499" name="Imagem 1700" descr=""/>
        <xdr:cNvPicPr/>
      </xdr:nvPicPr>
      <xdr:blipFill>
        <a:blip r:embed="rId1498"/>
        <a:stretch/>
      </xdr:blipFill>
      <xdr:spPr>
        <a:xfrm>
          <a:off x="0" y="357768360"/>
          <a:ext cx="9000" cy="360000"/>
        </a:xfrm>
        <a:prstGeom prst="rect">
          <a:avLst/>
        </a:prstGeom>
        <a:ln>
          <a:noFill/>
        </a:ln>
      </xdr:spPr>
    </xdr:pic>
    <xdr:clientData/>
  </xdr:twoCellAnchor>
  <xdr:twoCellAnchor editAs="oneCell">
    <xdr:from>
      <xdr:col>0</xdr:col>
      <xdr:colOff>0</xdr:colOff>
      <xdr:row>1917</xdr:row>
      <xdr:rowOff>0</xdr:rowOff>
    </xdr:from>
    <xdr:to>
      <xdr:col>0</xdr:col>
      <xdr:colOff>9000</xdr:colOff>
      <xdr:row>1917</xdr:row>
      <xdr:rowOff>-376993800</xdr:rowOff>
    </xdr:to>
    <xdr:pic>
      <xdr:nvPicPr>
        <xdr:cNvPr id="1500" name="Imagem 1701" descr=""/>
        <xdr:cNvPicPr/>
      </xdr:nvPicPr>
      <xdr:blipFill>
        <a:blip r:embed="rId1499"/>
        <a:stretch/>
      </xdr:blipFill>
      <xdr:spPr>
        <a:xfrm>
          <a:off x="0" y="365197680"/>
          <a:ext cx="9000" cy="360000"/>
        </a:xfrm>
        <a:prstGeom prst="rect">
          <a:avLst/>
        </a:prstGeom>
        <a:ln>
          <a:noFill/>
        </a:ln>
      </xdr:spPr>
    </xdr:pic>
    <xdr:clientData/>
  </xdr:twoCellAnchor>
  <xdr:twoCellAnchor editAs="oneCell">
    <xdr:from>
      <xdr:col>0</xdr:col>
      <xdr:colOff>0</xdr:colOff>
      <xdr:row>1949</xdr:row>
      <xdr:rowOff>0</xdr:rowOff>
    </xdr:from>
    <xdr:to>
      <xdr:col>0</xdr:col>
      <xdr:colOff>9000</xdr:colOff>
      <xdr:row>1949</xdr:row>
      <xdr:rowOff>-383090040</xdr:rowOff>
    </xdr:to>
    <xdr:pic>
      <xdr:nvPicPr>
        <xdr:cNvPr id="1501" name="Imagem 1702" descr=""/>
        <xdr:cNvPicPr/>
      </xdr:nvPicPr>
      <xdr:blipFill>
        <a:blip r:embed="rId1500"/>
        <a:stretch/>
      </xdr:blipFill>
      <xdr:spPr>
        <a:xfrm>
          <a:off x="0" y="371293920"/>
          <a:ext cx="9000" cy="360000"/>
        </a:xfrm>
        <a:prstGeom prst="rect">
          <a:avLst/>
        </a:prstGeom>
        <a:ln>
          <a:noFill/>
        </a:ln>
      </xdr:spPr>
    </xdr:pic>
    <xdr:clientData/>
  </xdr:twoCellAnchor>
  <xdr:twoCellAnchor editAs="oneCell">
    <xdr:from>
      <xdr:col>0</xdr:col>
      <xdr:colOff>0</xdr:colOff>
      <xdr:row>1978</xdr:row>
      <xdr:rowOff>0</xdr:rowOff>
    </xdr:from>
    <xdr:to>
      <xdr:col>0</xdr:col>
      <xdr:colOff>9000</xdr:colOff>
      <xdr:row>1978</xdr:row>
      <xdr:rowOff>-388614600</xdr:rowOff>
    </xdr:to>
    <xdr:pic>
      <xdr:nvPicPr>
        <xdr:cNvPr id="1502" name="Imagem 1703" descr=""/>
        <xdr:cNvPicPr/>
      </xdr:nvPicPr>
      <xdr:blipFill>
        <a:blip r:embed="rId1501"/>
        <a:stretch/>
      </xdr:blipFill>
      <xdr:spPr>
        <a:xfrm>
          <a:off x="0" y="376818480"/>
          <a:ext cx="9000" cy="360000"/>
        </a:xfrm>
        <a:prstGeom prst="rect">
          <a:avLst/>
        </a:prstGeom>
        <a:ln>
          <a:noFill/>
        </a:ln>
      </xdr:spPr>
    </xdr:pic>
    <xdr:clientData/>
  </xdr:twoCellAnchor>
  <xdr:twoCellAnchor editAs="oneCell">
    <xdr:from>
      <xdr:col>0</xdr:col>
      <xdr:colOff>0</xdr:colOff>
      <xdr:row>2025</xdr:row>
      <xdr:rowOff>0</xdr:rowOff>
    </xdr:from>
    <xdr:to>
      <xdr:col>0</xdr:col>
      <xdr:colOff>9000</xdr:colOff>
      <xdr:row>2025</xdr:row>
      <xdr:rowOff>-397567800</xdr:rowOff>
    </xdr:to>
    <xdr:pic>
      <xdr:nvPicPr>
        <xdr:cNvPr id="1503" name="Imagem 1704" descr=""/>
        <xdr:cNvPicPr/>
      </xdr:nvPicPr>
      <xdr:blipFill>
        <a:blip r:embed="rId1502"/>
        <a:stretch/>
      </xdr:blipFill>
      <xdr:spPr>
        <a:xfrm>
          <a:off x="0" y="385771680"/>
          <a:ext cx="9000" cy="360000"/>
        </a:xfrm>
        <a:prstGeom prst="rect">
          <a:avLst/>
        </a:prstGeom>
        <a:ln>
          <a:noFill/>
        </a:ln>
      </xdr:spPr>
    </xdr:pic>
    <xdr:clientData/>
  </xdr:twoCellAnchor>
  <xdr:twoCellAnchor editAs="oneCell">
    <xdr:from>
      <xdr:col>0</xdr:col>
      <xdr:colOff>0</xdr:colOff>
      <xdr:row>2056</xdr:row>
      <xdr:rowOff>0</xdr:rowOff>
    </xdr:from>
    <xdr:to>
      <xdr:col>0</xdr:col>
      <xdr:colOff>9000</xdr:colOff>
      <xdr:row>2056</xdr:row>
      <xdr:rowOff>-403473600</xdr:rowOff>
    </xdr:to>
    <xdr:pic>
      <xdr:nvPicPr>
        <xdr:cNvPr id="1504" name="Imagem 1705" descr=""/>
        <xdr:cNvPicPr/>
      </xdr:nvPicPr>
      <xdr:blipFill>
        <a:blip r:embed="rId1503"/>
        <a:stretch/>
      </xdr:blipFill>
      <xdr:spPr>
        <a:xfrm>
          <a:off x="0" y="391677480"/>
          <a:ext cx="9000" cy="360000"/>
        </a:xfrm>
        <a:prstGeom prst="rect">
          <a:avLst/>
        </a:prstGeom>
        <a:ln>
          <a:noFill/>
        </a:ln>
      </xdr:spPr>
    </xdr:pic>
    <xdr:clientData/>
  </xdr:twoCellAnchor>
  <xdr:twoCellAnchor editAs="oneCell">
    <xdr:from>
      <xdr:col>0</xdr:col>
      <xdr:colOff>0</xdr:colOff>
      <xdr:row>2085</xdr:row>
      <xdr:rowOff>0</xdr:rowOff>
    </xdr:from>
    <xdr:to>
      <xdr:col>0</xdr:col>
      <xdr:colOff>9000</xdr:colOff>
      <xdr:row>2085</xdr:row>
      <xdr:rowOff>-408997800</xdr:rowOff>
    </xdr:to>
    <xdr:pic>
      <xdr:nvPicPr>
        <xdr:cNvPr id="1505" name="Imagem 1706" descr=""/>
        <xdr:cNvPicPr/>
      </xdr:nvPicPr>
      <xdr:blipFill>
        <a:blip r:embed="rId1504"/>
        <a:stretch/>
      </xdr:blipFill>
      <xdr:spPr>
        <a:xfrm>
          <a:off x="0" y="397201680"/>
          <a:ext cx="9000" cy="360000"/>
        </a:xfrm>
        <a:prstGeom prst="rect">
          <a:avLst/>
        </a:prstGeom>
        <a:ln>
          <a:noFill/>
        </a:ln>
      </xdr:spPr>
    </xdr:pic>
    <xdr:clientData/>
  </xdr:twoCellAnchor>
  <xdr:twoCellAnchor editAs="oneCell">
    <xdr:from>
      <xdr:col>0</xdr:col>
      <xdr:colOff>0</xdr:colOff>
      <xdr:row>2115</xdr:row>
      <xdr:rowOff>0</xdr:rowOff>
    </xdr:from>
    <xdr:to>
      <xdr:col>0</xdr:col>
      <xdr:colOff>9000</xdr:colOff>
      <xdr:row>2115</xdr:row>
      <xdr:rowOff>-414712800</xdr:rowOff>
    </xdr:to>
    <xdr:pic>
      <xdr:nvPicPr>
        <xdr:cNvPr id="1506" name="Imagem 1707" descr=""/>
        <xdr:cNvPicPr/>
      </xdr:nvPicPr>
      <xdr:blipFill>
        <a:blip r:embed="rId1505"/>
        <a:stretch/>
      </xdr:blipFill>
      <xdr:spPr>
        <a:xfrm>
          <a:off x="0" y="402916680"/>
          <a:ext cx="9000" cy="360000"/>
        </a:xfrm>
        <a:prstGeom prst="rect">
          <a:avLst/>
        </a:prstGeom>
        <a:ln>
          <a:noFill/>
        </a:ln>
      </xdr:spPr>
    </xdr:pic>
    <xdr:clientData/>
  </xdr:twoCellAnchor>
  <xdr:twoCellAnchor editAs="oneCell">
    <xdr:from>
      <xdr:col>0</xdr:col>
      <xdr:colOff>0</xdr:colOff>
      <xdr:row>2117</xdr:row>
      <xdr:rowOff>0</xdr:rowOff>
    </xdr:from>
    <xdr:to>
      <xdr:col>0</xdr:col>
      <xdr:colOff>9000</xdr:colOff>
      <xdr:row>2117</xdr:row>
      <xdr:rowOff>-415094040</xdr:rowOff>
    </xdr:to>
    <xdr:pic>
      <xdr:nvPicPr>
        <xdr:cNvPr id="1507" name="Imagem 1708" descr=""/>
        <xdr:cNvPicPr/>
      </xdr:nvPicPr>
      <xdr:blipFill>
        <a:blip r:embed="rId1506"/>
        <a:stretch/>
      </xdr:blipFill>
      <xdr:spPr>
        <a:xfrm>
          <a:off x="0" y="403297920"/>
          <a:ext cx="9000" cy="360000"/>
        </a:xfrm>
        <a:prstGeom prst="rect">
          <a:avLst/>
        </a:prstGeom>
        <a:ln>
          <a:noFill/>
        </a:ln>
      </xdr:spPr>
    </xdr:pic>
    <xdr:clientData/>
  </xdr:twoCellAnchor>
  <xdr:twoCellAnchor editAs="oneCell">
    <xdr:from>
      <xdr:col>0</xdr:col>
      <xdr:colOff>0</xdr:colOff>
      <xdr:row>2120</xdr:row>
      <xdr:rowOff>0</xdr:rowOff>
    </xdr:from>
    <xdr:to>
      <xdr:col>0</xdr:col>
      <xdr:colOff>9000</xdr:colOff>
      <xdr:row>2120</xdr:row>
      <xdr:rowOff>-415665360</xdr:rowOff>
    </xdr:to>
    <xdr:pic>
      <xdr:nvPicPr>
        <xdr:cNvPr id="1508" name="Imagem 1709" descr=""/>
        <xdr:cNvPicPr/>
      </xdr:nvPicPr>
      <xdr:blipFill>
        <a:blip r:embed="rId1507"/>
        <a:stretch/>
      </xdr:blipFill>
      <xdr:spPr>
        <a:xfrm>
          <a:off x="0" y="403869240"/>
          <a:ext cx="9000" cy="360000"/>
        </a:xfrm>
        <a:prstGeom prst="rect">
          <a:avLst/>
        </a:prstGeom>
        <a:ln>
          <a:noFill/>
        </a:ln>
      </xdr:spPr>
    </xdr:pic>
    <xdr:clientData/>
  </xdr:twoCellAnchor>
  <xdr:twoCellAnchor editAs="oneCell">
    <xdr:from>
      <xdr:col>0</xdr:col>
      <xdr:colOff>0</xdr:colOff>
      <xdr:row>2150</xdr:row>
      <xdr:rowOff>0</xdr:rowOff>
    </xdr:from>
    <xdr:to>
      <xdr:col>0</xdr:col>
      <xdr:colOff>9000</xdr:colOff>
      <xdr:row>2150</xdr:row>
      <xdr:rowOff>-421380360</xdr:rowOff>
    </xdr:to>
    <xdr:pic>
      <xdr:nvPicPr>
        <xdr:cNvPr id="1509" name="Imagem 1710" descr=""/>
        <xdr:cNvPicPr/>
      </xdr:nvPicPr>
      <xdr:blipFill>
        <a:blip r:embed="rId1508"/>
        <a:stretch/>
      </xdr:blipFill>
      <xdr:spPr>
        <a:xfrm>
          <a:off x="0" y="409584240"/>
          <a:ext cx="9000" cy="360000"/>
        </a:xfrm>
        <a:prstGeom prst="rect">
          <a:avLst/>
        </a:prstGeom>
        <a:ln>
          <a:noFill/>
        </a:ln>
      </xdr:spPr>
    </xdr:pic>
    <xdr:clientData/>
  </xdr:twoCellAnchor>
  <xdr:twoCellAnchor editAs="oneCell">
    <xdr:from>
      <xdr:col>0</xdr:col>
      <xdr:colOff>0</xdr:colOff>
      <xdr:row>2183</xdr:row>
      <xdr:rowOff>0</xdr:rowOff>
    </xdr:from>
    <xdr:to>
      <xdr:col>0</xdr:col>
      <xdr:colOff>9000</xdr:colOff>
      <xdr:row>2183</xdr:row>
      <xdr:rowOff>-427667040</xdr:rowOff>
    </xdr:to>
    <xdr:pic>
      <xdr:nvPicPr>
        <xdr:cNvPr id="1510" name="Imagem 1711" descr=""/>
        <xdr:cNvPicPr/>
      </xdr:nvPicPr>
      <xdr:blipFill>
        <a:blip r:embed="rId1509"/>
        <a:stretch/>
      </xdr:blipFill>
      <xdr:spPr>
        <a:xfrm>
          <a:off x="0" y="415870920"/>
          <a:ext cx="9000" cy="360000"/>
        </a:xfrm>
        <a:prstGeom prst="rect">
          <a:avLst/>
        </a:prstGeom>
        <a:ln>
          <a:noFill/>
        </a:ln>
      </xdr:spPr>
    </xdr:pic>
    <xdr:clientData/>
  </xdr:twoCellAnchor>
  <xdr:twoCellAnchor editAs="oneCell">
    <xdr:from>
      <xdr:col>0</xdr:col>
      <xdr:colOff>0</xdr:colOff>
      <xdr:row>2185</xdr:row>
      <xdr:rowOff>0</xdr:rowOff>
    </xdr:from>
    <xdr:to>
      <xdr:col>0</xdr:col>
      <xdr:colOff>9000</xdr:colOff>
      <xdr:row>2185</xdr:row>
      <xdr:rowOff>-428047920</xdr:rowOff>
    </xdr:to>
    <xdr:pic>
      <xdr:nvPicPr>
        <xdr:cNvPr id="1511" name="Imagem 1712" descr=""/>
        <xdr:cNvPicPr/>
      </xdr:nvPicPr>
      <xdr:blipFill>
        <a:blip r:embed="rId1510"/>
        <a:stretch/>
      </xdr:blipFill>
      <xdr:spPr>
        <a:xfrm>
          <a:off x="0" y="416251800"/>
          <a:ext cx="9000" cy="360000"/>
        </a:xfrm>
        <a:prstGeom prst="rect">
          <a:avLst/>
        </a:prstGeom>
        <a:ln>
          <a:noFill/>
        </a:ln>
      </xdr:spPr>
    </xdr:pic>
    <xdr:clientData/>
  </xdr:twoCellAnchor>
  <xdr:twoCellAnchor editAs="oneCell">
    <xdr:from>
      <xdr:col>0</xdr:col>
      <xdr:colOff>0</xdr:colOff>
      <xdr:row>2216</xdr:row>
      <xdr:rowOff>0</xdr:rowOff>
    </xdr:from>
    <xdr:to>
      <xdr:col>0</xdr:col>
      <xdr:colOff>9000</xdr:colOff>
      <xdr:row>2216</xdr:row>
      <xdr:rowOff>-433953360</xdr:rowOff>
    </xdr:to>
    <xdr:pic>
      <xdr:nvPicPr>
        <xdr:cNvPr id="1512" name="Imagem 1713" descr=""/>
        <xdr:cNvPicPr/>
      </xdr:nvPicPr>
      <xdr:blipFill>
        <a:blip r:embed="rId1511"/>
        <a:stretch/>
      </xdr:blipFill>
      <xdr:spPr>
        <a:xfrm>
          <a:off x="0" y="422157240"/>
          <a:ext cx="9000" cy="360000"/>
        </a:xfrm>
        <a:prstGeom prst="rect">
          <a:avLst/>
        </a:prstGeom>
        <a:ln>
          <a:noFill/>
        </a:ln>
      </xdr:spPr>
    </xdr:pic>
    <xdr:clientData/>
  </xdr:twoCellAnchor>
  <xdr:twoCellAnchor editAs="oneCell">
    <xdr:from>
      <xdr:col>0</xdr:col>
      <xdr:colOff>0</xdr:colOff>
      <xdr:row>2246</xdr:row>
      <xdr:rowOff>0</xdr:rowOff>
    </xdr:from>
    <xdr:to>
      <xdr:col>0</xdr:col>
      <xdr:colOff>9000</xdr:colOff>
      <xdr:row>2246</xdr:row>
      <xdr:rowOff>-439668360</xdr:rowOff>
    </xdr:to>
    <xdr:pic>
      <xdr:nvPicPr>
        <xdr:cNvPr id="1513" name="Imagem 1714" descr=""/>
        <xdr:cNvPicPr/>
      </xdr:nvPicPr>
      <xdr:blipFill>
        <a:blip r:embed="rId1512"/>
        <a:stretch/>
      </xdr:blipFill>
      <xdr:spPr>
        <a:xfrm>
          <a:off x="0" y="427872240"/>
          <a:ext cx="9000" cy="360000"/>
        </a:xfrm>
        <a:prstGeom prst="rect">
          <a:avLst/>
        </a:prstGeom>
        <a:ln>
          <a:noFill/>
        </a:ln>
      </xdr:spPr>
    </xdr:pic>
    <xdr:clientData/>
  </xdr:twoCellAnchor>
  <xdr:twoCellAnchor editAs="oneCell">
    <xdr:from>
      <xdr:col>0</xdr:col>
      <xdr:colOff>0</xdr:colOff>
      <xdr:row>2276</xdr:row>
      <xdr:rowOff>0</xdr:rowOff>
    </xdr:from>
    <xdr:to>
      <xdr:col>0</xdr:col>
      <xdr:colOff>9000</xdr:colOff>
      <xdr:row>2276</xdr:row>
      <xdr:rowOff>-445383360</xdr:rowOff>
    </xdr:to>
    <xdr:pic>
      <xdr:nvPicPr>
        <xdr:cNvPr id="1514" name="Imagem 1715" descr=""/>
        <xdr:cNvPicPr/>
      </xdr:nvPicPr>
      <xdr:blipFill>
        <a:blip r:embed="rId1513"/>
        <a:stretch/>
      </xdr:blipFill>
      <xdr:spPr>
        <a:xfrm>
          <a:off x="0" y="433587240"/>
          <a:ext cx="9000" cy="360000"/>
        </a:xfrm>
        <a:prstGeom prst="rect">
          <a:avLst/>
        </a:prstGeom>
        <a:ln>
          <a:noFill/>
        </a:ln>
      </xdr:spPr>
    </xdr:pic>
    <xdr:clientData/>
  </xdr:twoCellAnchor>
  <xdr:twoCellAnchor editAs="oneCell">
    <xdr:from>
      <xdr:col>0</xdr:col>
      <xdr:colOff>0</xdr:colOff>
      <xdr:row>2327</xdr:row>
      <xdr:rowOff>0</xdr:rowOff>
    </xdr:from>
    <xdr:to>
      <xdr:col>0</xdr:col>
      <xdr:colOff>9000</xdr:colOff>
      <xdr:row>2327</xdr:row>
      <xdr:rowOff>-455099040</xdr:rowOff>
    </xdr:to>
    <xdr:pic>
      <xdr:nvPicPr>
        <xdr:cNvPr id="1515" name="Imagem 1716" descr=""/>
        <xdr:cNvPicPr/>
      </xdr:nvPicPr>
      <xdr:blipFill>
        <a:blip r:embed="rId1514"/>
        <a:stretch/>
      </xdr:blipFill>
      <xdr:spPr>
        <a:xfrm>
          <a:off x="0" y="443302920"/>
          <a:ext cx="9000" cy="360000"/>
        </a:xfrm>
        <a:prstGeom prst="rect">
          <a:avLst/>
        </a:prstGeom>
        <a:ln>
          <a:noFill/>
        </a:ln>
      </xdr:spPr>
    </xdr:pic>
    <xdr:clientData/>
  </xdr:twoCellAnchor>
  <xdr:twoCellAnchor editAs="oneCell">
    <xdr:from>
      <xdr:col>0</xdr:col>
      <xdr:colOff>0</xdr:colOff>
      <xdr:row>2357</xdr:row>
      <xdr:rowOff>0</xdr:rowOff>
    </xdr:from>
    <xdr:to>
      <xdr:col>0</xdr:col>
      <xdr:colOff>9000</xdr:colOff>
      <xdr:row>2357</xdr:row>
      <xdr:rowOff>-460814040</xdr:rowOff>
    </xdr:to>
    <xdr:pic>
      <xdr:nvPicPr>
        <xdr:cNvPr id="1516" name="Imagem 1717" descr=""/>
        <xdr:cNvPicPr/>
      </xdr:nvPicPr>
      <xdr:blipFill>
        <a:blip r:embed="rId1515"/>
        <a:stretch/>
      </xdr:blipFill>
      <xdr:spPr>
        <a:xfrm>
          <a:off x="0" y="449017920"/>
          <a:ext cx="9000" cy="360000"/>
        </a:xfrm>
        <a:prstGeom prst="rect">
          <a:avLst/>
        </a:prstGeom>
        <a:ln>
          <a:noFill/>
        </a:ln>
      </xdr:spPr>
    </xdr:pic>
    <xdr:clientData/>
  </xdr:twoCellAnchor>
  <xdr:twoCellAnchor editAs="oneCell">
    <xdr:from>
      <xdr:col>0</xdr:col>
      <xdr:colOff>0</xdr:colOff>
      <xdr:row>2386</xdr:row>
      <xdr:rowOff>0</xdr:rowOff>
    </xdr:from>
    <xdr:to>
      <xdr:col>0</xdr:col>
      <xdr:colOff>9000</xdr:colOff>
      <xdr:row>2386</xdr:row>
      <xdr:rowOff>-466338600</xdr:rowOff>
    </xdr:to>
    <xdr:pic>
      <xdr:nvPicPr>
        <xdr:cNvPr id="1517" name="Imagem 1718" descr=""/>
        <xdr:cNvPicPr/>
      </xdr:nvPicPr>
      <xdr:blipFill>
        <a:blip r:embed="rId1516"/>
        <a:stretch/>
      </xdr:blipFill>
      <xdr:spPr>
        <a:xfrm>
          <a:off x="0" y="454542480"/>
          <a:ext cx="9000" cy="360000"/>
        </a:xfrm>
        <a:prstGeom prst="rect">
          <a:avLst/>
        </a:prstGeom>
        <a:ln>
          <a:noFill/>
        </a:ln>
      </xdr:spPr>
    </xdr:pic>
    <xdr:clientData/>
  </xdr:twoCellAnchor>
  <xdr:twoCellAnchor editAs="oneCell">
    <xdr:from>
      <xdr:col>0</xdr:col>
      <xdr:colOff>0</xdr:colOff>
      <xdr:row>2421</xdr:row>
      <xdr:rowOff>0</xdr:rowOff>
    </xdr:from>
    <xdr:to>
      <xdr:col>0</xdr:col>
      <xdr:colOff>9000</xdr:colOff>
      <xdr:row>2421</xdr:row>
      <xdr:rowOff>-473005800</xdr:rowOff>
    </xdr:to>
    <xdr:pic>
      <xdr:nvPicPr>
        <xdr:cNvPr id="1518" name="Imagem 1719" descr=""/>
        <xdr:cNvPicPr/>
      </xdr:nvPicPr>
      <xdr:blipFill>
        <a:blip r:embed="rId1517"/>
        <a:stretch/>
      </xdr:blipFill>
      <xdr:spPr>
        <a:xfrm>
          <a:off x="0" y="461209680"/>
          <a:ext cx="9000" cy="360000"/>
        </a:xfrm>
        <a:prstGeom prst="rect">
          <a:avLst/>
        </a:prstGeom>
        <a:ln>
          <a:noFill/>
        </a:ln>
      </xdr:spPr>
    </xdr:pic>
    <xdr:clientData/>
  </xdr:twoCellAnchor>
  <xdr:twoCellAnchor editAs="oneCell">
    <xdr:from>
      <xdr:col>0</xdr:col>
      <xdr:colOff>0</xdr:colOff>
      <xdr:row>2452</xdr:row>
      <xdr:rowOff>0</xdr:rowOff>
    </xdr:from>
    <xdr:to>
      <xdr:col>0</xdr:col>
      <xdr:colOff>9000</xdr:colOff>
      <xdr:row>2452</xdr:row>
      <xdr:rowOff>-478911600</xdr:rowOff>
    </xdr:to>
    <xdr:pic>
      <xdr:nvPicPr>
        <xdr:cNvPr id="1519" name="Imagem 1720" descr=""/>
        <xdr:cNvPicPr/>
      </xdr:nvPicPr>
      <xdr:blipFill>
        <a:blip r:embed="rId1518"/>
        <a:stretch/>
      </xdr:blipFill>
      <xdr:spPr>
        <a:xfrm>
          <a:off x="0" y="467115480"/>
          <a:ext cx="9000" cy="360000"/>
        </a:xfrm>
        <a:prstGeom prst="rect">
          <a:avLst/>
        </a:prstGeom>
        <a:ln>
          <a:noFill/>
        </a:ln>
      </xdr:spPr>
    </xdr:pic>
    <xdr:clientData/>
  </xdr:twoCellAnchor>
  <xdr:twoCellAnchor editAs="oneCell">
    <xdr:from>
      <xdr:col>0</xdr:col>
      <xdr:colOff>0</xdr:colOff>
      <xdr:row>2483</xdr:row>
      <xdr:rowOff>0</xdr:rowOff>
    </xdr:from>
    <xdr:to>
      <xdr:col>0</xdr:col>
      <xdr:colOff>9000</xdr:colOff>
      <xdr:row>2483</xdr:row>
      <xdr:rowOff>-484817040</xdr:rowOff>
    </xdr:to>
    <xdr:pic>
      <xdr:nvPicPr>
        <xdr:cNvPr id="1520" name="Imagem 1721" descr=""/>
        <xdr:cNvPicPr/>
      </xdr:nvPicPr>
      <xdr:blipFill>
        <a:blip r:embed="rId1519"/>
        <a:stretch/>
      </xdr:blipFill>
      <xdr:spPr>
        <a:xfrm>
          <a:off x="0" y="473020920"/>
          <a:ext cx="9000" cy="360000"/>
        </a:xfrm>
        <a:prstGeom prst="rect">
          <a:avLst/>
        </a:prstGeom>
        <a:ln>
          <a:noFill/>
        </a:ln>
      </xdr:spPr>
    </xdr:pic>
    <xdr:clientData/>
  </xdr:twoCellAnchor>
  <xdr:twoCellAnchor editAs="oneCell">
    <xdr:from>
      <xdr:col>0</xdr:col>
      <xdr:colOff>0</xdr:colOff>
      <xdr:row>2513</xdr:row>
      <xdr:rowOff>0</xdr:rowOff>
    </xdr:from>
    <xdr:to>
      <xdr:col>0</xdr:col>
      <xdr:colOff>9000</xdr:colOff>
      <xdr:row>2513</xdr:row>
      <xdr:rowOff>-490532040</xdr:rowOff>
    </xdr:to>
    <xdr:pic>
      <xdr:nvPicPr>
        <xdr:cNvPr id="1521" name="Imagem 1722" descr=""/>
        <xdr:cNvPicPr/>
      </xdr:nvPicPr>
      <xdr:blipFill>
        <a:blip r:embed="rId1520"/>
        <a:stretch/>
      </xdr:blipFill>
      <xdr:spPr>
        <a:xfrm>
          <a:off x="0" y="478735920"/>
          <a:ext cx="9000" cy="360000"/>
        </a:xfrm>
        <a:prstGeom prst="rect">
          <a:avLst/>
        </a:prstGeom>
        <a:ln>
          <a:noFill/>
        </a:ln>
      </xdr:spPr>
    </xdr:pic>
    <xdr:clientData/>
  </xdr:twoCellAnchor>
  <xdr:twoCellAnchor editAs="oneCell">
    <xdr:from>
      <xdr:col>0</xdr:col>
      <xdr:colOff>0</xdr:colOff>
      <xdr:row>2543</xdr:row>
      <xdr:rowOff>0</xdr:rowOff>
    </xdr:from>
    <xdr:to>
      <xdr:col>0</xdr:col>
      <xdr:colOff>9000</xdr:colOff>
      <xdr:row>2543</xdr:row>
      <xdr:rowOff>-496247040</xdr:rowOff>
    </xdr:to>
    <xdr:pic>
      <xdr:nvPicPr>
        <xdr:cNvPr id="1522" name="Imagem 1723" descr=""/>
        <xdr:cNvPicPr/>
      </xdr:nvPicPr>
      <xdr:blipFill>
        <a:blip r:embed="rId1521"/>
        <a:stretch/>
      </xdr:blipFill>
      <xdr:spPr>
        <a:xfrm>
          <a:off x="0" y="484450920"/>
          <a:ext cx="9000" cy="360000"/>
        </a:xfrm>
        <a:prstGeom prst="rect">
          <a:avLst/>
        </a:prstGeom>
        <a:ln>
          <a:noFill/>
        </a:ln>
      </xdr:spPr>
    </xdr:pic>
    <xdr:clientData/>
  </xdr:twoCellAnchor>
  <xdr:twoCellAnchor editAs="oneCell">
    <xdr:from>
      <xdr:col>0</xdr:col>
      <xdr:colOff>0</xdr:colOff>
      <xdr:row>2573</xdr:row>
      <xdr:rowOff>0</xdr:rowOff>
    </xdr:from>
    <xdr:to>
      <xdr:col>0</xdr:col>
      <xdr:colOff>9000</xdr:colOff>
      <xdr:row>2573</xdr:row>
      <xdr:rowOff>-501962040</xdr:rowOff>
    </xdr:to>
    <xdr:pic>
      <xdr:nvPicPr>
        <xdr:cNvPr id="1523" name="Imagem 1724" descr=""/>
        <xdr:cNvPicPr/>
      </xdr:nvPicPr>
      <xdr:blipFill>
        <a:blip r:embed="rId1522"/>
        <a:stretch/>
      </xdr:blipFill>
      <xdr:spPr>
        <a:xfrm>
          <a:off x="0" y="490165920"/>
          <a:ext cx="9000" cy="360000"/>
        </a:xfrm>
        <a:prstGeom prst="rect">
          <a:avLst/>
        </a:prstGeom>
        <a:ln>
          <a:noFill/>
        </a:ln>
      </xdr:spPr>
    </xdr:pic>
    <xdr:clientData/>
  </xdr:twoCellAnchor>
  <xdr:twoCellAnchor editAs="oneCell">
    <xdr:from>
      <xdr:col>0</xdr:col>
      <xdr:colOff>0</xdr:colOff>
      <xdr:row>2603</xdr:row>
      <xdr:rowOff>0</xdr:rowOff>
    </xdr:from>
    <xdr:to>
      <xdr:col>0</xdr:col>
      <xdr:colOff>9000</xdr:colOff>
      <xdr:row>2603</xdr:row>
      <xdr:rowOff>-507677040</xdr:rowOff>
    </xdr:to>
    <xdr:pic>
      <xdr:nvPicPr>
        <xdr:cNvPr id="1524" name="Imagem 1725" descr=""/>
        <xdr:cNvPicPr/>
      </xdr:nvPicPr>
      <xdr:blipFill>
        <a:blip r:embed="rId1523"/>
        <a:stretch/>
      </xdr:blipFill>
      <xdr:spPr>
        <a:xfrm>
          <a:off x="0" y="495880920"/>
          <a:ext cx="9000" cy="360000"/>
        </a:xfrm>
        <a:prstGeom prst="rect">
          <a:avLst/>
        </a:prstGeom>
        <a:ln>
          <a:noFill/>
        </a:ln>
      </xdr:spPr>
    </xdr:pic>
    <xdr:clientData/>
  </xdr:twoCellAnchor>
  <xdr:twoCellAnchor editAs="oneCell">
    <xdr:from>
      <xdr:col>0</xdr:col>
      <xdr:colOff>0</xdr:colOff>
      <xdr:row>2605</xdr:row>
      <xdr:rowOff>0</xdr:rowOff>
    </xdr:from>
    <xdr:to>
      <xdr:col>0</xdr:col>
      <xdr:colOff>9000</xdr:colOff>
      <xdr:row>2605</xdr:row>
      <xdr:rowOff>-508057920</xdr:rowOff>
    </xdr:to>
    <xdr:pic>
      <xdr:nvPicPr>
        <xdr:cNvPr id="1525" name="Imagem 1726" descr=""/>
        <xdr:cNvPicPr/>
      </xdr:nvPicPr>
      <xdr:blipFill>
        <a:blip r:embed="rId1524"/>
        <a:stretch/>
      </xdr:blipFill>
      <xdr:spPr>
        <a:xfrm>
          <a:off x="0" y="496261800"/>
          <a:ext cx="9000" cy="360000"/>
        </a:xfrm>
        <a:prstGeom prst="rect">
          <a:avLst/>
        </a:prstGeom>
        <a:ln>
          <a:noFill/>
        </a:ln>
      </xdr:spPr>
    </xdr:pic>
    <xdr:clientData/>
  </xdr:twoCellAnchor>
  <xdr:twoCellAnchor editAs="oneCell">
    <xdr:from>
      <xdr:col>0</xdr:col>
      <xdr:colOff>0</xdr:colOff>
      <xdr:row>2635</xdr:row>
      <xdr:rowOff>0</xdr:rowOff>
    </xdr:from>
    <xdr:to>
      <xdr:col>0</xdr:col>
      <xdr:colOff>9000</xdr:colOff>
      <xdr:row>2635</xdr:row>
      <xdr:rowOff>-513772920</xdr:rowOff>
    </xdr:to>
    <xdr:pic>
      <xdr:nvPicPr>
        <xdr:cNvPr id="1526" name="Imagem 1727" descr=""/>
        <xdr:cNvPicPr/>
      </xdr:nvPicPr>
      <xdr:blipFill>
        <a:blip r:embed="rId1525"/>
        <a:stretch/>
      </xdr:blipFill>
      <xdr:spPr>
        <a:xfrm>
          <a:off x="0" y="501976800"/>
          <a:ext cx="9000" cy="360000"/>
        </a:xfrm>
        <a:prstGeom prst="rect">
          <a:avLst/>
        </a:prstGeom>
        <a:ln>
          <a:noFill/>
        </a:ln>
      </xdr:spPr>
    </xdr:pic>
    <xdr:clientData/>
  </xdr:twoCellAnchor>
  <xdr:twoCellAnchor editAs="oneCell">
    <xdr:from>
      <xdr:col>0</xdr:col>
      <xdr:colOff>0</xdr:colOff>
      <xdr:row>2665</xdr:row>
      <xdr:rowOff>0</xdr:rowOff>
    </xdr:from>
    <xdr:to>
      <xdr:col>0</xdr:col>
      <xdr:colOff>9000</xdr:colOff>
      <xdr:row>2665</xdr:row>
      <xdr:rowOff>-519487920</xdr:rowOff>
    </xdr:to>
    <xdr:pic>
      <xdr:nvPicPr>
        <xdr:cNvPr id="1527" name="Imagem 1728" descr=""/>
        <xdr:cNvPicPr/>
      </xdr:nvPicPr>
      <xdr:blipFill>
        <a:blip r:embed="rId1526"/>
        <a:stretch/>
      </xdr:blipFill>
      <xdr:spPr>
        <a:xfrm>
          <a:off x="0" y="507691800"/>
          <a:ext cx="9000" cy="360000"/>
        </a:xfrm>
        <a:prstGeom prst="rect">
          <a:avLst/>
        </a:prstGeom>
        <a:ln>
          <a:noFill/>
        </a:ln>
      </xdr:spPr>
    </xdr:pic>
    <xdr:clientData/>
  </xdr:twoCellAnchor>
  <xdr:twoCellAnchor editAs="oneCell">
    <xdr:from>
      <xdr:col>0</xdr:col>
      <xdr:colOff>0</xdr:colOff>
      <xdr:row>2667</xdr:row>
      <xdr:rowOff>0</xdr:rowOff>
    </xdr:from>
    <xdr:to>
      <xdr:col>0</xdr:col>
      <xdr:colOff>9000</xdr:colOff>
      <xdr:row>2667</xdr:row>
      <xdr:rowOff>-519868800</xdr:rowOff>
    </xdr:to>
    <xdr:pic>
      <xdr:nvPicPr>
        <xdr:cNvPr id="1528" name="Imagem 1729" descr=""/>
        <xdr:cNvPicPr/>
      </xdr:nvPicPr>
      <xdr:blipFill>
        <a:blip r:embed="rId1527"/>
        <a:stretch/>
      </xdr:blipFill>
      <xdr:spPr>
        <a:xfrm>
          <a:off x="0" y="508072680"/>
          <a:ext cx="9000" cy="360000"/>
        </a:xfrm>
        <a:prstGeom prst="rect">
          <a:avLst/>
        </a:prstGeom>
        <a:ln>
          <a:noFill/>
        </a:ln>
      </xdr:spPr>
    </xdr:pic>
    <xdr:clientData/>
  </xdr:twoCellAnchor>
  <xdr:twoCellAnchor editAs="oneCell">
    <xdr:from>
      <xdr:col>0</xdr:col>
      <xdr:colOff>0</xdr:colOff>
      <xdr:row>2698</xdr:row>
      <xdr:rowOff>0</xdr:rowOff>
    </xdr:from>
    <xdr:to>
      <xdr:col>0</xdr:col>
      <xdr:colOff>9000</xdr:colOff>
      <xdr:row>2698</xdr:row>
      <xdr:rowOff>-525774600</xdr:rowOff>
    </xdr:to>
    <xdr:pic>
      <xdr:nvPicPr>
        <xdr:cNvPr id="1529" name="Imagem 1730" descr=""/>
        <xdr:cNvPicPr/>
      </xdr:nvPicPr>
      <xdr:blipFill>
        <a:blip r:embed="rId1528"/>
        <a:stretch/>
      </xdr:blipFill>
      <xdr:spPr>
        <a:xfrm>
          <a:off x="0" y="513978480"/>
          <a:ext cx="9000" cy="360000"/>
        </a:xfrm>
        <a:prstGeom prst="rect">
          <a:avLst/>
        </a:prstGeom>
        <a:ln>
          <a:noFill/>
        </a:ln>
      </xdr:spPr>
    </xdr:pic>
    <xdr:clientData/>
  </xdr:twoCellAnchor>
  <xdr:twoCellAnchor editAs="oneCell">
    <xdr:from>
      <xdr:col>0</xdr:col>
      <xdr:colOff>0</xdr:colOff>
      <xdr:row>2729</xdr:row>
      <xdr:rowOff>0</xdr:rowOff>
    </xdr:from>
    <xdr:to>
      <xdr:col>0</xdr:col>
      <xdr:colOff>9000</xdr:colOff>
      <xdr:row>2729</xdr:row>
      <xdr:rowOff>-531680040</xdr:rowOff>
    </xdr:to>
    <xdr:pic>
      <xdr:nvPicPr>
        <xdr:cNvPr id="1530" name="Imagem 1731" descr=""/>
        <xdr:cNvPicPr/>
      </xdr:nvPicPr>
      <xdr:blipFill>
        <a:blip r:embed="rId1529"/>
        <a:stretch/>
      </xdr:blipFill>
      <xdr:spPr>
        <a:xfrm>
          <a:off x="0" y="519883920"/>
          <a:ext cx="9000" cy="360000"/>
        </a:xfrm>
        <a:prstGeom prst="rect">
          <a:avLst/>
        </a:prstGeom>
        <a:ln>
          <a:noFill/>
        </a:ln>
      </xdr:spPr>
    </xdr:pic>
    <xdr:clientData/>
  </xdr:twoCellAnchor>
  <xdr:twoCellAnchor editAs="oneCell">
    <xdr:from>
      <xdr:col>0</xdr:col>
      <xdr:colOff>0</xdr:colOff>
      <xdr:row>2761</xdr:row>
      <xdr:rowOff>0</xdr:rowOff>
    </xdr:from>
    <xdr:to>
      <xdr:col>0</xdr:col>
      <xdr:colOff>9000</xdr:colOff>
      <xdr:row>2761</xdr:row>
      <xdr:rowOff>-537775920</xdr:rowOff>
    </xdr:to>
    <xdr:pic>
      <xdr:nvPicPr>
        <xdr:cNvPr id="1531" name="Imagem 1732" descr=""/>
        <xdr:cNvPicPr/>
      </xdr:nvPicPr>
      <xdr:blipFill>
        <a:blip r:embed="rId1530"/>
        <a:stretch/>
      </xdr:blipFill>
      <xdr:spPr>
        <a:xfrm>
          <a:off x="0" y="525979800"/>
          <a:ext cx="9000" cy="360000"/>
        </a:xfrm>
        <a:prstGeom prst="rect">
          <a:avLst/>
        </a:prstGeom>
        <a:ln>
          <a:noFill/>
        </a:ln>
      </xdr:spPr>
    </xdr:pic>
    <xdr:clientData/>
  </xdr:twoCellAnchor>
  <xdr:twoCellAnchor editAs="oneCell">
    <xdr:from>
      <xdr:col>0</xdr:col>
      <xdr:colOff>0</xdr:colOff>
      <xdr:row>2791</xdr:row>
      <xdr:rowOff>0</xdr:rowOff>
    </xdr:from>
    <xdr:to>
      <xdr:col>0</xdr:col>
      <xdr:colOff>9000</xdr:colOff>
      <xdr:row>2791</xdr:row>
      <xdr:rowOff>-543490920</xdr:rowOff>
    </xdr:to>
    <xdr:pic>
      <xdr:nvPicPr>
        <xdr:cNvPr id="1532" name="Imagem 1733" descr=""/>
        <xdr:cNvPicPr/>
      </xdr:nvPicPr>
      <xdr:blipFill>
        <a:blip r:embed="rId1531"/>
        <a:stretch/>
      </xdr:blipFill>
      <xdr:spPr>
        <a:xfrm>
          <a:off x="0" y="531694800"/>
          <a:ext cx="9000" cy="360000"/>
        </a:xfrm>
        <a:prstGeom prst="rect">
          <a:avLst/>
        </a:prstGeom>
        <a:ln>
          <a:noFill/>
        </a:ln>
      </xdr:spPr>
    </xdr:pic>
    <xdr:clientData/>
  </xdr:twoCellAnchor>
  <xdr:twoCellAnchor editAs="oneCell">
    <xdr:from>
      <xdr:col>0</xdr:col>
      <xdr:colOff>0</xdr:colOff>
      <xdr:row>2823</xdr:row>
      <xdr:rowOff>0</xdr:rowOff>
    </xdr:from>
    <xdr:to>
      <xdr:col>0</xdr:col>
      <xdr:colOff>9000</xdr:colOff>
      <xdr:row>2823</xdr:row>
      <xdr:rowOff>-549586800</xdr:rowOff>
    </xdr:to>
    <xdr:pic>
      <xdr:nvPicPr>
        <xdr:cNvPr id="1533" name="Imagem 1734" descr=""/>
        <xdr:cNvPicPr/>
      </xdr:nvPicPr>
      <xdr:blipFill>
        <a:blip r:embed="rId1532"/>
        <a:stretch/>
      </xdr:blipFill>
      <xdr:spPr>
        <a:xfrm>
          <a:off x="0" y="537790680"/>
          <a:ext cx="9000" cy="360000"/>
        </a:xfrm>
        <a:prstGeom prst="rect">
          <a:avLst/>
        </a:prstGeom>
        <a:ln>
          <a:noFill/>
        </a:ln>
      </xdr:spPr>
    </xdr:pic>
    <xdr:clientData/>
  </xdr:twoCellAnchor>
  <xdr:twoCellAnchor editAs="oneCell">
    <xdr:from>
      <xdr:col>0</xdr:col>
      <xdr:colOff>0</xdr:colOff>
      <xdr:row>2854</xdr:row>
      <xdr:rowOff>0</xdr:rowOff>
    </xdr:from>
    <xdr:to>
      <xdr:col>0</xdr:col>
      <xdr:colOff>9000</xdr:colOff>
      <xdr:row>2854</xdr:row>
      <xdr:rowOff>-555492600</xdr:rowOff>
    </xdr:to>
    <xdr:pic>
      <xdr:nvPicPr>
        <xdr:cNvPr id="1534" name="Imagem 1735" descr=""/>
        <xdr:cNvPicPr/>
      </xdr:nvPicPr>
      <xdr:blipFill>
        <a:blip r:embed="rId1533"/>
        <a:stretch/>
      </xdr:blipFill>
      <xdr:spPr>
        <a:xfrm>
          <a:off x="0" y="543696480"/>
          <a:ext cx="9000" cy="360000"/>
        </a:xfrm>
        <a:prstGeom prst="rect">
          <a:avLst/>
        </a:prstGeom>
        <a:ln>
          <a:noFill/>
        </a:ln>
      </xdr:spPr>
    </xdr:pic>
    <xdr:clientData/>
  </xdr:twoCellAnchor>
  <xdr:twoCellAnchor editAs="oneCell">
    <xdr:from>
      <xdr:col>0</xdr:col>
      <xdr:colOff>0</xdr:colOff>
      <xdr:row>2885</xdr:row>
      <xdr:rowOff>0</xdr:rowOff>
    </xdr:from>
    <xdr:to>
      <xdr:col>0</xdr:col>
      <xdr:colOff>9000</xdr:colOff>
      <xdr:row>2885</xdr:row>
      <xdr:rowOff>-561398040</xdr:rowOff>
    </xdr:to>
    <xdr:pic>
      <xdr:nvPicPr>
        <xdr:cNvPr id="1535" name="Imagem 1736" descr=""/>
        <xdr:cNvPicPr/>
      </xdr:nvPicPr>
      <xdr:blipFill>
        <a:blip r:embed="rId1534"/>
        <a:stretch/>
      </xdr:blipFill>
      <xdr:spPr>
        <a:xfrm>
          <a:off x="0" y="549601920"/>
          <a:ext cx="9000" cy="360000"/>
        </a:xfrm>
        <a:prstGeom prst="rect">
          <a:avLst/>
        </a:prstGeom>
        <a:ln>
          <a:noFill/>
        </a:ln>
      </xdr:spPr>
    </xdr:pic>
    <xdr:clientData/>
  </xdr:twoCellAnchor>
  <xdr:twoCellAnchor editAs="oneCell">
    <xdr:from>
      <xdr:col>0</xdr:col>
      <xdr:colOff>0</xdr:colOff>
      <xdr:row>2915</xdr:row>
      <xdr:rowOff>0</xdr:rowOff>
    </xdr:from>
    <xdr:to>
      <xdr:col>0</xdr:col>
      <xdr:colOff>9000</xdr:colOff>
      <xdr:row>2915</xdr:row>
      <xdr:rowOff>-567113040</xdr:rowOff>
    </xdr:to>
    <xdr:pic>
      <xdr:nvPicPr>
        <xdr:cNvPr id="1536" name="Imagem 1737" descr=""/>
        <xdr:cNvPicPr/>
      </xdr:nvPicPr>
      <xdr:blipFill>
        <a:blip r:embed="rId1535"/>
        <a:stretch/>
      </xdr:blipFill>
      <xdr:spPr>
        <a:xfrm>
          <a:off x="0" y="555316920"/>
          <a:ext cx="9000" cy="360000"/>
        </a:xfrm>
        <a:prstGeom prst="rect">
          <a:avLst/>
        </a:prstGeom>
        <a:ln>
          <a:noFill/>
        </a:ln>
      </xdr:spPr>
    </xdr:pic>
    <xdr:clientData/>
  </xdr:twoCellAnchor>
  <xdr:twoCellAnchor editAs="oneCell">
    <xdr:from>
      <xdr:col>0</xdr:col>
      <xdr:colOff>0</xdr:colOff>
      <xdr:row>2945</xdr:row>
      <xdr:rowOff>0</xdr:rowOff>
    </xdr:from>
    <xdr:to>
      <xdr:col>0</xdr:col>
      <xdr:colOff>9000</xdr:colOff>
      <xdr:row>2945</xdr:row>
      <xdr:rowOff>-572828040</xdr:rowOff>
    </xdr:to>
    <xdr:pic>
      <xdr:nvPicPr>
        <xdr:cNvPr id="1537" name="Imagem 1738" descr=""/>
        <xdr:cNvPicPr/>
      </xdr:nvPicPr>
      <xdr:blipFill>
        <a:blip r:embed="rId1536"/>
        <a:stretch/>
      </xdr:blipFill>
      <xdr:spPr>
        <a:xfrm>
          <a:off x="0" y="561031920"/>
          <a:ext cx="9000" cy="360000"/>
        </a:xfrm>
        <a:prstGeom prst="rect">
          <a:avLst/>
        </a:prstGeom>
        <a:ln>
          <a:noFill/>
        </a:ln>
      </xdr:spPr>
    </xdr:pic>
    <xdr:clientData/>
  </xdr:twoCellAnchor>
  <xdr:twoCellAnchor editAs="oneCell">
    <xdr:from>
      <xdr:col>0</xdr:col>
      <xdr:colOff>0</xdr:colOff>
      <xdr:row>2975</xdr:row>
      <xdr:rowOff>0</xdr:rowOff>
    </xdr:from>
    <xdr:to>
      <xdr:col>0</xdr:col>
      <xdr:colOff>9000</xdr:colOff>
      <xdr:row>2975</xdr:row>
      <xdr:rowOff>-578543040</xdr:rowOff>
    </xdr:to>
    <xdr:pic>
      <xdr:nvPicPr>
        <xdr:cNvPr id="1538" name="Imagem 1739" descr=""/>
        <xdr:cNvPicPr/>
      </xdr:nvPicPr>
      <xdr:blipFill>
        <a:blip r:embed="rId1537"/>
        <a:stretch/>
      </xdr:blipFill>
      <xdr:spPr>
        <a:xfrm>
          <a:off x="0" y="566746920"/>
          <a:ext cx="9000" cy="360000"/>
        </a:xfrm>
        <a:prstGeom prst="rect">
          <a:avLst/>
        </a:prstGeom>
        <a:ln>
          <a:noFill/>
        </a:ln>
      </xdr:spPr>
    </xdr:pic>
    <xdr:clientData/>
  </xdr:twoCellAnchor>
  <xdr:twoCellAnchor editAs="oneCell">
    <xdr:from>
      <xdr:col>0</xdr:col>
      <xdr:colOff>0</xdr:colOff>
      <xdr:row>3005</xdr:row>
      <xdr:rowOff>0</xdr:rowOff>
    </xdr:from>
    <xdr:to>
      <xdr:col>0</xdr:col>
      <xdr:colOff>9000</xdr:colOff>
      <xdr:row>3005</xdr:row>
      <xdr:rowOff>-584258040</xdr:rowOff>
    </xdr:to>
    <xdr:pic>
      <xdr:nvPicPr>
        <xdr:cNvPr id="1539" name="Imagem 1740" descr=""/>
        <xdr:cNvPicPr/>
      </xdr:nvPicPr>
      <xdr:blipFill>
        <a:blip r:embed="rId1538"/>
        <a:stretch/>
      </xdr:blipFill>
      <xdr:spPr>
        <a:xfrm>
          <a:off x="0" y="572461920"/>
          <a:ext cx="9000" cy="360000"/>
        </a:xfrm>
        <a:prstGeom prst="rect">
          <a:avLst/>
        </a:prstGeom>
        <a:ln>
          <a:noFill/>
        </a:ln>
      </xdr:spPr>
    </xdr:pic>
    <xdr:clientData/>
  </xdr:twoCellAnchor>
  <xdr:twoCellAnchor editAs="oneCell">
    <xdr:from>
      <xdr:col>0</xdr:col>
      <xdr:colOff>0</xdr:colOff>
      <xdr:row>3035</xdr:row>
      <xdr:rowOff>0</xdr:rowOff>
    </xdr:from>
    <xdr:to>
      <xdr:col>0</xdr:col>
      <xdr:colOff>9000</xdr:colOff>
      <xdr:row>3035</xdr:row>
      <xdr:rowOff>-589973040</xdr:rowOff>
    </xdr:to>
    <xdr:pic>
      <xdr:nvPicPr>
        <xdr:cNvPr id="1540" name="Imagem 1741" descr=""/>
        <xdr:cNvPicPr/>
      </xdr:nvPicPr>
      <xdr:blipFill>
        <a:blip r:embed="rId1539"/>
        <a:stretch/>
      </xdr:blipFill>
      <xdr:spPr>
        <a:xfrm>
          <a:off x="0" y="578176920"/>
          <a:ext cx="9000" cy="360000"/>
        </a:xfrm>
        <a:prstGeom prst="rect">
          <a:avLst/>
        </a:prstGeom>
        <a:ln>
          <a:noFill/>
        </a:ln>
      </xdr:spPr>
    </xdr:pic>
    <xdr:clientData/>
  </xdr:twoCellAnchor>
  <xdr:twoCellAnchor editAs="oneCell">
    <xdr:from>
      <xdr:col>0</xdr:col>
      <xdr:colOff>0</xdr:colOff>
      <xdr:row>3065</xdr:row>
      <xdr:rowOff>0</xdr:rowOff>
    </xdr:from>
    <xdr:to>
      <xdr:col>0</xdr:col>
      <xdr:colOff>9000</xdr:colOff>
      <xdr:row>3065</xdr:row>
      <xdr:rowOff>-595688040</xdr:rowOff>
    </xdr:to>
    <xdr:pic>
      <xdr:nvPicPr>
        <xdr:cNvPr id="1541" name="Imagem 1742" descr=""/>
        <xdr:cNvPicPr/>
      </xdr:nvPicPr>
      <xdr:blipFill>
        <a:blip r:embed="rId1540"/>
        <a:stretch/>
      </xdr:blipFill>
      <xdr:spPr>
        <a:xfrm>
          <a:off x="0" y="583891920"/>
          <a:ext cx="9000" cy="360000"/>
        </a:xfrm>
        <a:prstGeom prst="rect">
          <a:avLst/>
        </a:prstGeom>
        <a:ln>
          <a:noFill/>
        </a:ln>
      </xdr:spPr>
    </xdr:pic>
    <xdr:clientData/>
  </xdr:twoCellAnchor>
  <xdr:twoCellAnchor editAs="oneCell">
    <xdr:from>
      <xdr:col>0</xdr:col>
      <xdr:colOff>0</xdr:colOff>
      <xdr:row>3095</xdr:row>
      <xdr:rowOff>0</xdr:rowOff>
    </xdr:from>
    <xdr:to>
      <xdr:col>0</xdr:col>
      <xdr:colOff>9000</xdr:colOff>
      <xdr:row>3095</xdr:row>
      <xdr:rowOff>-601403040</xdr:rowOff>
    </xdr:to>
    <xdr:pic>
      <xdr:nvPicPr>
        <xdr:cNvPr id="1542" name="Imagem 1743" descr=""/>
        <xdr:cNvPicPr/>
      </xdr:nvPicPr>
      <xdr:blipFill>
        <a:blip r:embed="rId1541"/>
        <a:stretch/>
      </xdr:blipFill>
      <xdr:spPr>
        <a:xfrm>
          <a:off x="0" y="589606920"/>
          <a:ext cx="9000" cy="360000"/>
        </a:xfrm>
        <a:prstGeom prst="rect">
          <a:avLst/>
        </a:prstGeom>
        <a:ln>
          <a:noFill/>
        </a:ln>
      </xdr:spPr>
    </xdr:pic>
    <xdr:clientData/>
  </xdr:twoCellAnchor>
  <xdr:twoCellAnchor editAs="oneCell">
    <xdr:from>
      <xdr:col>0</xdr:col>
      <xdr:colOff>0</xdr:colOff>
      <xdr:row>3125</xdr:row>
      <xdr:rowOff>0</xdr:rowOff>
    </xdr:from>
    <xdr:to>
      <xdr:col>0</xdr:col>
      <xdr:colOff>9000</xdr:colOff>
      <xdr:row>3125</xdr:row>
      <xdr:rowOff>-607118040</xdr:rowOff>
    </xdr:to>
    <xdr:pic>
      <xdr:nvPicPr>
        <xdr:cNvPr id="1543" name="Imagem 1744" descr=""/>
        <xdr:cNvPicPr/>
      </xdr:nvPicPr>
      <xdr:blipFill>
        <a:blip r:embed="rId1542"/>
        <a:stretch/>
      </xdr:blipFill>
      <xdr:spPr>
        <a:xfrm>
          <a:off x="0" y="595321920"/>
          <a:ext cx="9000" cy="360000"/>
        </a:xfrm>
        <a:prstGeom prst="rect">
          <a:avLst/>
        </a:prstGeom>
        <a:ln>
          <a:noFill/>
        </a:ln>
      </xdr:spPr>
    </xdr:pic>
    <xdr:clientData/>
  </xdr:twoCellAnchor>
  <xdr:twoCellAnchor editAs="oneCell">
    <xdr:from>
      <xdr:col>0</xdr:col>
      <xdr:colOff>0</xdr:colOff>
      <xdr:row>3155</xdr:row>
      <xdr:rowOff>0</xdr:rowOff>
    </xdr:from>
    <xdr:to>
      <xdr:col>0</xdr:col>
      <xdr:colOff>9000</xdr:colOff>
      <xdr:row>3155</xdr:row>
      <xdr:rowOff>-612833040</xdr:rowOff>
    </xdr:to>
    <xdr:pic>
      <xdr:nvPicPr>
        <xdr:cNvPr id="1544" name="Imagem 1745" descr=""/>
        <xdr:cNvPicPr/>
      </xdr:nvPicPr>
      <xdr:blipFill>
        <a:blip r:embed="rId1543"/>
        <a:stretch/>
      </xdr:blipFill>
      <xdr:spPr>
        <a:xfrm>
          <a:off x="0" y="601036920"/>
          <a:ext cx="9000" cy="360000"/>
        </a:xfrm>
        <a:prstGeom prst="rect">
          <a:avLst/>
        </a:prstGeom>
        <a:ln>
          <a:noFill/>
        </a:ln>
      </xdr:spPr>
    </xdr:pic>
    <xdr:clientData/>
  </xdr:twoCellAnchor>
  <xdr:twoCellAnchor editAs="oneCell">
    <xdr:from>
      <xdr:col>0</xdr:col>
      <xdr:colOff>0</xdr:colOff>
      <xdr:row>3185</xdr:row>
      <xdr:rowOff>0</xdr:rowOff>
    </xdr:from>
    <xdr:to>
      <xdr:col>0</xdr:col>
      <xdr:colOff>9000</xdr:colOff>
      <xdr:row>3185</xdr:row>
      <xdr:rowOff>-618548040</xdr:rowOff>
    </xdr:to>
    <xdr:pic>
      <xdr:nvPicPr>
        <xdr:cNvPr id="1545" name="Imagem 1746" descr=""/>
        <xdr:cNvPicPr/>
      </xdr:nvPicPr>
      <xdr:blipFill>
        <a:blip r:embed="rId1544"/>
        <a:stretch/>
      </xdr:blipFill>
      <xdr:spPr>
        <a:xfrm>
          <a:off x="0" y="606751920"/>
          <a:ext cx="9000" cy="360000"/>
        </a:xfrm>
        <a:prstGeom prst="rect">
          <a:avLst/>
        </a:prstGeom>
        <a:ln>
          <a:noFill/>
        </a:ln>
      </xdr:spPr>
    </xdr:pic>
    <xdr:clientData/>
  </xdr:twoCellAnchor>
  <xdr:twoCellAnchor editAs="oneCell">
    <xdr:from>
      <xdr:col>0</xdr:col>
      <xdr:colOff>0</xdr:colOff>
      <xdr:row>3215</xdr:row>
      <xdr:rowOff>0</xdr:rowOff>
    </xdr:from>
    <xdr:to>
      <xdr:col>0</xdr:col>
      <xdr:colOff>9000</xdr:colOff>
      <xdr:row>3215</xdr:row>
      <xdr:rowOff>-624263040</xdr:rowOff>
    </xdr:to>
    <xdr:pic>
      <xdr:nvPicPr>
        <xdr:cNvPr id="1546" name="Imagem 1747" descr=""/>
        <xdr:cNvPicPr/>
      </xdr:nvPicPr>
      <xdr:blipFill>
        <a:blip r:embed="rId1545"/>
        <a:stretch/>
      </xdr:blipFill>
      <xdr:spPr>
        <a:xfrm>
          <a:off x="0" y="612466920"/>
          <a:ext cx="9000" cy="360000"/>
        </a:xfrm>
        <a:prstGeom prst="rect">
          <a:avLst/>
        </a:prstGeom>
        <a:ln>
          <a:noFill/>
        </a:ln>
      </xdr:spPr>
    </xdr:pic>
    <xdr:clientData/>
  </xdr:twoCellAnchor>
  <xdr:twoCellAnchor editAs="oneCell">
    <xdr:from>
      <xdr:col>0</xdr:col>
      <xdr:colOff>0</xdr:colOff>
      <xdr:row>3217</xdr:row>
      <xdr:rowOff>0</xdr:rowOff>
    </xdr:from>
    <xdr:to>
      <xdr:col>0</xdr:col>
      <xdr:colOff>9000</xdr:colOff>
      <xdr:row>3217</xdr:row>
      <xdr:rowOff>-624643920</xdr:rowOff>
    </xdr:to>
    <xdr:pic>
      <xdr:nvPicPr>
        <xdr:cNvPr id="1547" name="Imagem 1748" descr=""/>
        <xdr:cNvPicPr/>
      </xdr:nvPicPr>
      <xdr:blipFill>
        <a:blip r:embed="rId1546"/>
        <a:stretch/>
      </xdr:blipFill>
      <xdr:spPr>
        <a:xfrm>
          <a:off x="0" y="612847800"/>
          <a:ext cx="9000" cy="360000"/>
        </a:xfrm>
        <a:prstGeom prst="rect">
          <a:avLst/>
        </a:prstGeom>
        <a:ln>
          <a:noFill/>
        </a:ln>
      </xdr:spPr>
    </xdr:pic>
    <xdr:clientData/>
  </xdr:twoCellAnchor>
  <xdr:twoCellAnchor editAs="oneCell">
    <xdr:from>
      <xdr:col>0</xdr:col>
      <xdr:colOff>0</xdr:colOff>
      <xdr:row>3248</xdr:row>
      <xdr:rowOff>0</xdr:rowOff>
    </xdr:from>
    <xdr:to>
      <xdr:col>0</xdr:col>
      <xdr:colOff>9000</xdr:colOff>
      <xdr:row>3248</xdr:row>
      <xdr:rowOff>-630549360</xdr:rowOff>
    </xdr:to>
    <xdr:pic>
      <xdr:nvPicPr>
        <xdr:cNvPr id="1548" name="Imagem 1749" descr=""/>
        <xdr:cNvPicPr/>
      </xdr:nvPicPr>
      <xdr:blipFill>
        <a:blip r:embed="rId1547"/>
        <a:stretch/>
      </xdr:blipFill>
      <xdr:spPr>
        <a:xfrm>
          <a:off x="0" y="618753240"/>
          <a:ext cx="9000" cy="360000"/>
        </a:xfrm>
        <a:prstGeom prst="rect">
          <a:avLst/>
        </a:prstGeom>
        <a:ln>
          <a:noFill/>
        </a:ln>
      </xdr:spPr>
    </xdr:pic>
    <xdr:clientData/>
  </xdr:twoCellAnchor>
  <xdr:twoCellAnchor editAs="oneCell">
    <xdr:from>
      <xdr:col>0</xdr:col>
      <xdr:colOff>0</xdr:colOff>
      <xdr:row>3279</xdr:row>
      <xdr:rowOff>0</xdr:rowOff>
    </xdr:from>
    <xdr:to>
      <xdr:col>0</xdr:col>
      <xdr:colOff>9000</xdr:colOff>
      <xdr:row>3279</xdr:row>
      <xdr:rowOff>-636454800</xdr:rowOff>
    </xdr:to>
    <xdr:pic>
      <xdr:nvPicPr>
        <xdr:cNvPr id="1549" name="Imagem 1750" descr=""/>
        <xdr:cNvPicPr/>
      </xdr:nvPicPr>
      <xdr:blipFill>
        <a:blip r:embed="rId1548"/>
        <a:stretch/>
      </xdr:blipFill>
      <xdr:spPr>
        <a:xfrm>
          <a:off x="0" y="624658680"/>
          <a:ext cx="9000" cy="360000"/>
        </a:xfrm>
        <a:prstGeom prst="rect">
          <a:avLst/>
        </a:prstGeom>
        <a:ln>
          <a:noFill/>
        </a:ln>
      </xdr:spPr>
    </xdr:pic>
    <xdr:clientData/>
  </xdr:twoCellAnchor>
  <xdr:twoCellAnchor editAs="oneCell">
    <xdr:from>
      <xdr:col>0</xdr:col>
      <xdr:colOff>0</xdr:colOff>
      <xdr:row>3310</xdr:row>
      <xdr:rowOff>0</xdr:rowOff>
    </xdr:from>
    <xdr:to>
      <xdr:col>0</xdr:col>
      <xdr:colOff>9000</xdr:colOff>
      <xdr:row>3310</xdr:row>
      <xdr:rowOff>-642360600</xdr:rowOff>
    </xdr:to>
    <xdr:pic>
      <xdr:nvPicPr>
        <xdr:cNvPr id="1550" name="Imagem 1751" descr=""/>
        <xdr:cNvPicPr/>
      </xdr:nvPicPr>
      <xdr:blipFill>
        <a:blip r:embed="rId1549"/>
        <a:stretch/>
      </xdr:blipFill>
      <xdr:spPr>
        <a:xfrm>
          <a:off x="0" y="630564480"/>
          <a:ext cx="9000" cy="360000"/>
        </a:xfrm>
        <a:prstGeom prst="rect">
          <a:avLst/>
        </a:prstGeom>
        <a:ln>
          <a:noFill/>
        </a:ln>
      </xdr:spPr>
    </xdr:pic>
    <xdr:clientData/>
  </xdr:twoCellAnchor>
  <xdr:twoCellAnchor editAs="oneCell">
    <xdr:from>
      <xdr:col>0</xdr:col>
      <xdr:colOff>0</xdr:colOff>
      <xdr:row>3342</xdr:row>
      <xdr:rowOff>0</xdr:rowOff>
    </xdr:from>
    <xdr:to>
      <xdr:col>0</xdr:col>
      <xdr:colOff>9000</xdr:colOff>
      <xdr:row>3342</xdr:row>
      <xdr:rowOff>-648456480</xdr:rowOff>
    </xdr:to>
    <xdr:pic>
      <xdr:nvPicPr>
        <xdr:cNvPr id="1551" name="Imagem 1752" descr=""/>
        <xdr:cNvPicPr/>
      </xdr:nvPicPr>
      <xdr:blipFill>
        <a:blip r:embed="rId1550"/>
        <a:stretch/>
      </xdr:blipFill>
      <xdr:spPr>
        <a:xfrm>
          <a:off x="0" y="636660360"/>
          <a:ext cx="9000" cy="360000"/>
        </a:xfrm>
        <a:prstGeom prst="rect">
          <a:avLst/>
        </a:prstGeom>
        <a:ln>
          <a:noFill/>
        </a:ln>
      </xdr:spPr>
    </xdr:pic>
    <xdr:clientData/>
  </xdr:twoCellAnchor>
  <xdr:twoCellAnchor editAs="oneCell">
    <xdr:from>
      <xdr:col>0</xdr:col>
      <xdr:colOff>0</xdr:colOff>
      <xdr:row>3374</xdr:row>
      <xdr:rowOff>0</xdr:rowOff>
    </xdr:from>
    <xdr:to>
      <xdr:col>0</xdr:col>
      <xdr:colOff>9000</xdr:colOff>
      <xdr:row>3374</xdr:row>
      <xdr:rowOff>-654552360</xdr:rowOff>
    </xdr:to>
    <xdr:pic>
      <xdr:nvPicPr>
        <xdr:cNvPr id="1552" name="Imagem 1753" descr=""/>
        <xdr:cNvPicPr/>
      </xdr:nvPicPr>
      <xdr:blipFill>
        <a:blip r:embed="rId1551"/>
        <a:stretch/>
      </xdr:blipFill>
      <xdr:spPr>
        <a:xfrm>
          <a:off x="0" y="642756240"/>
          <a:ext cx="9000" cy="360000"/>
        </a:xfrm>
        <a:prstGeom prst="rect">
          <a:avLst/>
        </a:prstGeom>
        <a:ln>
          <a:noFill/>
        </a:ln>
      </xdr:spPr>
    </xdr:pic>
    <xdr:clientData/>
  </xdr:twoCellAnchor>
  <xdr:twoCellAnchor editAs="oneCell">
    <xdr:from>
      <xdr:col>0</xdr:col>
      <xdr:colOff>0</xdr:colOff>
      <xdr:row>3406</xdr:row>
      <xdr:rowOff>0</xdr:rowOff>
    </xdr:from>
    <xdr:to>
      <xdr:col>0</xdr:col>
      <xdr:colOff>9000</xdr:colOff>
      <xdr:row>3406</xdr:row>
      <xdr:rowOff>-660648600</xdr:rowOff>
    </xdr:to>
    <xdr:pic>
      <xdr:nvPicPr>
        <xdr:cNvPr id="1553" name="Imagem 1754" descr=""/>
        <xdr:cNvPicPr/>
      </xdr:nvPicPr>
      <xdr:blipFill>
        <a:blip r:embed="rId1552"/>
        <a:stretch/>
      </xdr:blipFill>
      <xdr:spPr>
        <a:xfrm>
          <a:off x="0" y="648852480"/>
          <a:ext cx="9000" cy="360000"/>
        </a:xfrm>
        <a:prstGeom prst="rect">
          <a:avLst/>
        </a:prstGeom>
        <a:ln>
          <a:noFill/>
        </a:ln>
      </xdr:spPr>
    </xdr:pic>
    <xdr:clientData/>
  </xdr:twoCellAnchor>
  <xdr:twoCellAnchor editAs="oneCell">
    <xdr:from>
      <xdr:col>0</xdr:col>
      <xdr:colOff>0</xdr:colOff>
      <xdr:row>3438</xdr:row>
      <xdr:rowOff>0</xdr:rowOff>
    </xdr:from>
    <xdr:to>
      <xdr:col>0</xdr:col>
      <xdr:colOff>9000</xdr:colOff>
      <xdr:row>3438</xdr:row>
      <xdr:rowOff>-666744480</xdr:rowOff>
    </xdr:to>
    <xdr:pic>
      <xdr:nvPicPr>
        <xdr:cNvPr id="1554" name="Imagem 1755" descr=""/>
        <xdr:cNvPicPr/>
      </xdr:nvPicPr>
      <xdr:blipFill>
        <a:blip r:embed="rId1553"/>
        <a:stretch/>
      </xdr:blipFill>
      <xdr:spPr>
        <a:xfrm>
          <a:off x="0" y="654948360"/>
          <a:ext cx="9000" cy="360000"/>
        </a:xfrm>
        <a:prstGeom prst="rect">
          <a:avLst/>
        </a:prstGeom>
        <a:ln>
          <a:noFill/>
        </a:ln>
      </xdr:spPr>
    </xdr:pic>
    <xdr:clientData/>
  </xdr:twoCellAnchor>
  <xdr:twoCellAnchor editAs="oneCell">
    <xdr:from>
      <xdr:col>0</xdr:col>
      <xdr:colOff>0</xdr:colOff>
      <xdr:row>3470</xdr:row>
      <xdr:rowOff>0</xdr:rowOff>
    </xdr:from>
    <xdr:to>
      <xdr:col>0</xdr:col>
      <xdr:colOff>9000</xdr:colOff>
      <xdr:row>3470</xdr:row>
      <xdr:rowOff>-672840360</xdr:rowOff>
    </xdr:to>
    <xdr:pic>
      <xdr:nvPicPr>
        <xdr:cNvPr id="1555" name="Imagem 1756" descr=""/>
        <xdr:cNvPicPr/>
      </xdr:nvPicPr>
      <xdr:blipFill>
        <a:blip r:embed="rId1554"/>
        <a:stretch/>
      </xdr:blipFill>
      <xdr:spPr>
        <a:xfrm>
          <a:off x="0" y="661044240"/>
          <a:ext cx="9000" cy="360000"/>
        </a:xfrm>
        <a:prstGeom prst="rect">
          <a:avLst/>
        </a:prstGeom>
        <a:ln>
          <a:noFill/>
        </a:ln>
      </xdr:spPr>
    </xdr:pic>
    <xdr:clientData/>
  </xdr:twoCellAnchor>
  <xdr:twoCellAnchor editAs="oneCell">
    <xdr:from>
      <xdr:col>0</xdr:col>
      <xdr:colOff>0</xdr:colOff>
      <xdr:row>3502</xdr:row>
      <xdr:rowOff>0</xdr:rowOff>
    </xdr:from>
    <xdr:to>
      <xdr:col>0</xdr:col>
      <xdr:colOff>9000</xdr:colOff>
      <xdr:row>3502</xdr:row>
      <xdr:rowOff>-678936600</xdr:rowOff>
    </xdr:to>
    <xdr:pic>
      <xdr:nvPicPr>
        <xdr:cNvPr id="1556" name="Imagem 1757" descr=""/>
        <xdr:cNvPicPr/>
      </xdr:nvPicPr>
      <xdr:blipFill>
        <a:blip r:embed="rId1555"/>
        <a:stretch/>
      </xdr:blipFill>
      <xdr:spPr>
        <a:xfrm>
          <a:off x="0" y="667140480"/>
          <a:ext cx="9000" cy="360000"/>
        </a:xfrm>
        <a:prstGeom prst="rect">
          <a:avLst/>
        </a:prstGeom>
        <a:ln>
          <a:noFill/>
        </a:ln>
      </xdr:spPr>
    </xdr:pic>
    <xdr:clientData/>
  </xdr:twoCellAnchor>
  <xdr:twoCellAnchor editAs="oneCell">
    <xdr:from>
      <xdr:col>0</xdr:col>
      <xdr:colOff>0</xdr:colOff>
      <xdr:row>3534</xdr:row>
      <xdr:rowOff>0</xdr:rowOff>
    </xdr:from>
    <xdr:to>
      <xdr:col>0</xdr:col>
      <xdr:colOff>9000</xdr:colOff>
      <xdr:row>3534</xdr:row>
      <xdr:rowOff>-685032480</xdr:rowOff>
    </xdr:to>
    <xdr:pic>
      <xdr:nvPicPr>
        <xdr:cNvPr id="1557" name="Imagem 1758" descr=""/>
        <xdr:cNvPicPr/>
      </xdr:nvPicPr>
      <xdr:blipFill>
        <a:blip r:embed="rId1556"/>
        <a:stretch/>
      </xdr:blipFill>
      <xdr:spPr>
        <a:xfrm>
          <a:off x="0" y="673236360"/>
          <a:ext cx="9000" cy="360000"/>
        </a:xfrm>
        <a:prstGeom prst="rect">
          <a:avLst/>
        </a:prstGeom>
        <a:ln>
          <a:noFill/>
        </a:ln>
      </xdr:spPr>
    </xdr:pic>
    <xdr:clientData/>
  </xdr:twoCellAnchor>
  <xdr:twoCellAnchor editAs="oneCell">
    <xdr:from>
      <xdr:col>0</xdr:col>
      <xdr:colOff>0</xdr:colOff>
      <xdr:row>3567</xdr:row>
      <xdr:rowOff>0</xdr:rowOff>
    </xdr:from>
    <xdr:to>
      <xdr:col>0</xdr:col>
      <xdr:colOff>9000</xdr:colOff>
      <xdr:row>3567</xdr:row>
      <xdr:rowOff>-691318800</xdr:rowOff>
    </xdr:to>
    <xdr:pic>
      <xdr:nvPicPr>
        <xdr:cNvPr id="1558" name="Imagem 1759" descr=""/>
        <xdr:cNvPicPr/>
      </xdr:nvPicPr>
      <xdr:blipFill>
        <a:blip r:embed="rId1557"/>
        <a:stretch/>
      </xdr:blipFill>
      <xdr:spPr>
        <a:xfrm>
          <a:off x="0" y="679522680"/>
          <a:ext cx="9000" cy="360000"/>
        </a:xfrm>
        <a:prstGeom prst="rect">
          <a:avLst/>
        </a:prstGeom>
        <a:ln>
          <a:noFill/>
        </a:ln>
      </xdr:spPr>
    </xdr:pic>
    <xdr:clientData/>
  </xdr:twoCellAnchor>
  <xdr:twoCellAnchor editAs="oneCell">
    <xdr:from>
      <xdr:col>0</xdr:col>
      <xdr:colOff>0</xdr:colOff>
      <xdr:row>3596</xdr:row>
      <xdr:rowOff>0</xdr:rowOff>
    </xdr:from>
    <xdr:to>
      <xdr:col>0</xdr:col>
      <xdr:colOff>9000</xdr:colOff>
      <xdr:row>3596</xdr:row>
      <xdr:rowOff>-696843360</xdr:rowOff>
    </xdr:to>
    <xdr:pic>
      <xdr:nvPicPr>
        <xdr:cNvPr id="1559" name="Imagem 1760" descr=""/>
        <xdr:cNvPicPr/>
      </xdr:nvPicPr>
      <xdr:blipFill>
        <a:blip r:embed="rId1558"/>
        <a:stretch/>
      </xdr:blipFill>
      <xdr:spPr>
        <a:xfrm>
          <a:off x="0" y="685047240"/>
          <a:ext cx="9000" cy="360000"/>
        </a:xfrm>
        <a:prstGeom prst="rect">
          <a:avLst/>
        </a:prstGeom>
        <a:ln>
          <a:noFill/>
        </a:ln>
      </xdr:spPr>
    </xdr:pic>
    <xdr:clientData/>
  </xdr:twoCellAnchor>
  <xdr:twoCellAnchor editAs="oneCell">
    <xdr:from>
      <xdr:col>0</xdr:col>
      <xdr:colOff>0</xdr:colOff>
      <xdr:row>3627</xdr:row>
      <xdr:rowOff>0</xdr:rowOff>
    </xdr:from>
    <xdr:to>
      <xdr:col>0</xdr:col>
      <xdr:colOff>9000</xdr:colOff>
      <xdr:row>3627</xdr:row>
      <xdr:rowOff>-702748800</xdr:rowOff>
    </xdr:to>
    <xdr:pic>
      <xdr:nvPicPr>
        <xdr:cNvPr id="1560" name="Imagem 1761" descr=""/>
        <xdr:cNvPicPr/>
      </xdr:nvPicPr>
      <xdr:blipFill>
        <a:blip r:embed="rId1559"/>
        <a:stretch/>
      </xdr:blipFill>
      <xdr:spPr>
        <a:xfrm>
          <a:off x="0" y="690952680"/>
          <a:ext cx="9000" cy="360000"/>
        </a:xfrm>
        <a:prstGeom prst="rect">
          <a:avLst/>
        </a:prstGeom>
        <a:ln>
          <a:noFill/>
        </a:ln>
      </xdr:spPr>
    </xdr:pic>
    <xdr:clientData/>
  </xdr:twoCellAnchor>
  <xdr:twoCellAnchor editAs="oneCell">
    <xdr:from>
      <xdr:col>0</xdr:col>
      <xdr:colOff>0</xdr:colOff>
      <xdr:row>3658</xdr:row>
      <xdr:rowOff>0</xdr:rowOff>
    </xdr:from>
    <xdr:to>
      <xdr:col>0</xdr:col>
      <xdr:colOff>9000</xdr:colOff>
      <xdr:row>3658</xdr:row>
      <xdr:rowOff>-708654600</xdr:rowOff>
    </xdr:to>
    <xdr:pic>
      <xdr:nvPicPr>
        <xdr:cNvPr id="1561" name="Imagem 1762" descr=""/>
        <xdr:cNvPicPr/>
      </xdr:nvPicPr>
      <xdr:blipFill>
        <a:blip r:embed="rId1560"/>
        <a:stretch/>
      </xdr:blipFill>
      <xdr:spPr>
        <a:xfrm>
          <a:off x="0" y="696858480"/>
          <a:ext cx="9000" cy="360000"/>
        </a:xfrm>
        <a:prstGeom prst="rect">
          <a:avLst/>
        </a:prstGeom>
        <a:ln>
          <a:noFill/>
        </a:ln>
      </xdr:spPr>
    </xdr:pic>
    <xdr:clientData/>
  </xdr:twoCellAnchor>
  <xdr:twoCellAnchor editAs="oneCell">
    <xdr:from>
      <xdr:col>0</xdr:col>
      <xdr:colOff>0</xdr:colOff>
      <xdr:row>3689</xdr:row>
      <xdr:rowOff>0</xdr:rowOff>
    </xdr:from>
    <xdr:to>
      <xdr:col>0</xdr:col>
      <xdr:colOff>9000</xdr:colOff>
      <xdr:row>3689</xdr:row>
      <xdr:rowOff>-714560040</xdr:rowOff>
    </xdr:to>
    <xdr:pic>
      <xdr:nvPicPr>
        <xdr:cNvPr id="1562" name="Imagem 1763" descr=""/>
        <xdr:cNvPicPr/>
      </xdr:nvPicPr>
      <xdr:blipFill>
        <a:blip r:embed="rId1561"/>
        <a:stretch/>
      </xdr:blipFill>
      <xdr:spPr>
        <a:xfrm>
          <a:off x="0" y="702763920"/>
          <a:ext cx="9000" cy="360000"/>
        </a:xfrm>
        <a:prstGeom prst="rect">
          <a:avLst/>
        </a:prstGeom>
        <a:ln>
          <a:noFill/>
        </a:ln>
      </xdr:spPr>
    </xdr:pic>
    <xdr:clientData/>
  </xdr:twoCellAnchor>
  <xdr:twoCellAnchor editAs="oneCell">
    <xdr:from>
      <xdr:col>0</xdr:col>
      <xdr:colOff>0</xdr:colOff>
      <xdr:row>3720</xdr:row>
      <xdr:rowOff>0</xdr:rowOff>
    </xdr:from>
    <xdr:to>
      <xdr:col>0</xdr:col>
      <xdr:colOff>9000</xdr:colOff>
      <xdr:row>3720</xdr:row>
      <xdr:rowOff>-720465480</xdr:rowOff>
    </xdr:to>
    <xdr:pic>
      <xdr:nvPicPr>
        <xdr:cNvPr id="1563" name="Imagem 1764" descr=""/>
        <xdr:cNvPicPr/>
      </xdr:nvPicPr>
      <xdr:blipFill>
        <a:blip r:embed="rId1562"/>
        <a:stretch/>
      </xdr:blipFill>
      <xdr:spPr>
        <a:xfrm>
          <a:off x="0" y="708669360"/>
          <a:ext cx="9000" cy="360000"/>
        </a:xfrm>
        <a:prstGeom prst="rect">
          <a:avLst/>
        </a:prstGeom>
        <a:ln>
          <a:noFill/>
        </a:ln>
      </xdr:spPr>
    </xdr:pic>
    <xdr:clientData/>
  </xdr:twoCellAnchor>
  <xdr:twoCellAnchor editAs="oneCell">
    <xdr:from>
      <xdr:col>0</xdr:col>
      <xdr:colOff>0</xdr:colOff>
      <xdr:row>3751</xdr:row>
      <xdr:rowOff>0</xdr:rowOff>
    </xdr:from>
    <xdr:to>
      <xdr:col>0</xdr:col>
      <xdr:colOff>9000</xdr:colOff>
      <xdr:row>3751</xdr:row>
      <xdr:rowOff>-726370920</xdr:rowOff>
    </xdr:to>
    <xdr:pic>
      <xdr:nvPicPr>
        <xdr:cNvPr id="1564" name="Imagem 1765" descr=""/>
        <xdr:cNvPicPr/>
      </xdr:nvPicPr>
      <xdr:blipFill>
        <a:blip r:embed="rId1563"/>
        <a:stretch/>
      </xdr:blipFill>
      <xdr:spPr>
        <a:xfrm>
          <a:off x="0" y="714574800"/>
          <a:ext cx="9000" cy="360000"/>
        </a:xfrm>
        <a:prstGeom prst="rect">
          <a:avLst/>
        </a:prstGeom>
        <a:ln>
          <a:noFill/>
        </a:ln>
      </xdr:spPr>
    </xdr:pic>
    <xdr:clientData/>
  </xdr:twoCellAnchor>
  <xdr:twoCellAnchor editAs="oneCell">
    <xdr:from>
      <xdr:col>0</xdr:col>
      <xdr:colOff>0</xdr:colOff>
      <xdr:row>3782</xdr:row>
      <xdr:rowOff>0</xdr:rowOff>
    </xdr:from>
    <xdr:to>
      <xdr:col>0</xdr:col>
      <xdr:colOff>9000</xdr:colOff>
      <xdr:row>3782</xdr:row>
      <xdr:rowOff>-732276360</xdr:rowOff>
    </xdr:to>
    <xdr:pic>
      <xdr:nvPicPr>
        <xdr:cNvPr id="1565" name="Imagem 1766" descr=""/>
        <xdr:cNvPicPr/>
      </xdr:nvPicPr>
      <xdr:blipFill>
        <a:blip r:embed="rId1564"/>
        <a:stretch/>
      </xdr:blipFill>
      <xdr:spPr>
        <a:xfrm>
          <a:off x="0" y="720480240"/>
          <a:ext cx="9000" cy="360000"/>
        </a:xfrm>
        <a:prstGeom prst="rect">
          <a:avLst/>
        </a:prstGeom>
        <a:ln>
          <a:noFill/>
        </a:ln>
      </xdr:spPr>
    </xdr:pic>
    <xdr:clientData/>
  </xdr:twoCellAnchor>
  <xdr:twoCellAnchor editAs="oneCell">
    <xdr:from>
      <xdr:col>0</xdr:col>
      <xdr:colOff>0</xdr:colOff>
      <xdr:row>3813</xdr:row>
      <xdr:rowOff>0</xdr:rowOff>
    </xdr:from>
    <xdr:to>
      <xdr:col>0</xdr:col>
      <xdr:colOff>9000</xdr:colOff>
      <xdr:row>3813</xdr:row>
      <xdr:rowOff>-738181800</xdr:rowOff>
    </xdr:to>
    <xdr:pic>
      <xdr:nvPicPr>
        <xdr:cNvPr id="1566" name="Imagem 1767" descr=""/>
        <xdr:cNvPicPr/>
      </xdr:nvPicPr>
      <xdr:blipFill>
        <a:blip r:embed="rId1565"/>
        <a:stretch/>
      </xdr:blipFill>
      <xdr:spPr>
        <a:xfrm>
          <a:off x="0" y="726385680"/>
          <a:ext cx="9000" cy="360000"/>
        </a:xfrm>
        <a:prstGeom prst="rect">
          <a:avLst/>
        </a:prstGeom>
        <a:ln>
          <a:noFill/>
        </a:ln>
      </xdr:spPr>
    </xdr:pic>
    <xdr:clientData/>
  </xdr:twoCellAnchor>
  <xdr:twoCellAnchor editAs="oneCell">
    <xdr:from>
      <xdr:col>0</xdr:col>
      <xdr:colOff>0</xdr:colOff>
      <xdr:row>3844</xdr:row>
      <xdr:rowOff>0</xdr:rowOff>
    </xdr:from>
    <xdr:to>
      <xdr:col>0</xdr:col>
      <xdr:colOff>9000</xdr:colOff>
      <xdr:row>3844</xdr:row>
      <xdr:rowOff>-744087600</xdr:rowOff>
    </xdr:to>
    <xdr:pic>
      <xdr:nvPicPr>
        <xdr:cNvPr id="1567" name="Imagem 1768" descr=""/>
        <xdr:cNvPicPr/>
      </xdr:nvPicPr>
      <xdr:blipFill>
        <a:blip r:embed="rId1566"/>
        <a:stretch/>
      </xdr:blipFill>
      <xdr:spPr>
        <a:xfrm>
          <a:off x="0" y="732291480"/>
          <a:ext cx="9000" cy="360000"/>
        </a:xfrm>
        <a:prstGeom prst="rect">
          <a:avLst/>
        </a:prstGeom>
        <a:ln>
          <a:noFill/>
        </a:ln>
      </xdr:spPr>
    </xdr:pic>
    <xdr:clientData/>
  </xdr:twoCellAnchor>
  <xdr:twoCellAnchor editAs="oneCell">
    <xdr:from>
      <xdr:col>0</xdr:col>
      <xdr:colOff>0</xdr:colOff>
      <xdr:row>3874</xdr:row>
      <xdr:rowOff>0</xdr:rowOff>
    </xdr:from>
    <xdr:to>
      <xdr:col>0</xdr:col>
      <xdr:colOff>9000</xdr:colOff>
      <xdr:row>3874</xdr:row>
      <xdr:rowOff>-749802600</xdr:rowOff>
    </xdr:to>
    <xdr:pic>
      <xdr:nvPicPr>
        <xdr:cNvPr id="1568" name="Imagem 1769" descr=""/>
        <xdr:cNvPicPr/>
      </xdr:nvPicPr>
      <xdr:blipFill>
        <a:blip r:embed="rId1567"/>
        <a:stretch/>
      </xdr:blipFill>
      <xdr:spPr>
        <a:xfrm>
          <a:off x="0" y="738006480"/>
          <a:ext cx="9000" cy="360000"/>
        </a:xfrm>
        <a:prstGeom prst="rect">
          <a:avLst/>
        </a:prstGeom>
        <a:ln>
          <a:noFill/>
        </a:ln>
      </xdr:spPr>
    </xdr:pic>
    <xdr:clientData/>
  </xdr:twoCellAnchor>
  <xdr:twoCellAnchor editAs="oneCell">
    <xdr:from>
      <xdr:col>0</xdr:col>
      <xdr:colOff>0</xdr:colOff>
      <xdr:row>3904</xdr:row>
      <xdr:rowOff>0</xdr:rowOff>
    </xdr:from>
    <xdr:to>
      <xdr:col>0</xdr:col>
      <xdr:colOff>9000</xdr:colOff>
      <xdr:row>3904</xdr:row>
      <xdr:rowOff>-755517600</xdr:rowOff>
    </xdr:to>
    <xdr:pic>
      <xdr:nvPicPr>
        <xdr:cNvPr id="1569" name="Imagem 1770" descr=""/>
        <xdr:cNvPicPr/>
      </xdr:nvPicPr>
      <xdr:blipFill>
        <a:blip r:embed="rId1568"/>
        <a:stretch/>
      </xdr:blipFill>
      <xdr:spPr>
        <a:xfrm>
          <a:off x="0" y="743721480"/>
          <a:ext cx="9000" cy="360000"/>
        </a:xfrm>
        <a:prstGeom prst="rect">
          <a:avLst/>
        </a:prstGeom>
        <a:ln>
          <a:noFill/>
        </a:ln>
      </xdr:spPr>
    </xdr:pic>
    <xdr:clientData/>
  </xdr:twoCellAnchor>
  <xdr:twoCellAnchor editAs="oneCell">
    <xdr:from>
      <xdr:col>0</xdr:col>
      <xdr:colOff>0</xdr:colOff>
      <xdr:row>3934</xdr:row>
      <xdr:rowOff>0</xdr:rowOff>
    </xdr:from>
    <xdr:to>
      <xdr:col>0</xdr:col>
      <xdr:colOff>9000</xdr:colOff>
      <xdr:row>3934</xdr:row>
      <xdr:rowOff>-761232600</xdr:rowOff>
    </xdr:to>
    <xdr:pic>
      <xdr:nvPicPr>
        <xdr:cNvPr id="1570" name="Imagem 1771" descr=""/>
        <xdr:cNvPicPr/>
      </xdr:nvPicPr>
      <xdr:blipFill>
        <a:blip r:embed="rId1569"/>
        <a:stretch/>
      </xdr:blipFill>
      <xdr:spPr>
        <a:xfrm>
          <a:off x="0" y="749436480"/>
          <a:ext cx="9000" cy="360000"/>
        </a:xfrm>
        <a:prstGeom prst="rect">
          <a:avLst/>
        </a:prstGeom>
        <a:ln>
          <a:noFill/>
        </a:ln>
      </xdr:spPr>
    </xdr:pic>
    <xdr:clientData/>
  </xdr:twoCellAnchor>
  <xdr:twoCellAnchor editAs="oneCell">
    <xdr:from>
      <xdr:col>0</xdr:col>
      <xdr:colOff>0</xdr:colOff>
      <xdr:row>3964</xdr:row>
      <xdr:rowOff>0</xdr:rowOff>
    </xdr:from>
    <xdr:to>
      <xdr:col>0</xdr:col>
      <xdr:colOff>9000</xdr:colOff>
      <xdr:row>3964</xdr:row>
      <xdr:rowOff>-766947600</xdr:rowOff>
    </xdr:to>
    <xdr:pic>
      <xdr:nvPicPr>
        <xdr:cNvPr id="1571" name="Imagem 1772" descr=""/>
        <xdr:cNvPicPr/>
      </xdr:nvPicPr>
      <xdr:blipFill>
        <a:blip r:embed="rId1570"/>
        <a:stretch/>
      </xdr:blipFill>
      <xdr:spPr>
        <a:xfrm>
          <a:off x="0" y="755151480"/>
          <a:ext cx="9000" cy="360000"/>
        </a:xfrm>
        <a:prstGeom prst="rect">
          <a:avLst/>
        </a:prstGeom>
        <a:ln>
          <a:noFill/>
        </a:ln>
      </xdr:spPr>
    </xdr:pic>
    <xdr:clientData/>
  </xdr:twoCellAnchor>
  <xdr:twoCellAnchor editAs="oneCell">
    <xdr:from>
      <xdr:col>0</xdr:col>
      <xdr:colOff>0</xdr:colOff>
      <xdr:row>3994</xdr:row>
      <xdr:rowOff>0</xdr:rowOff>
    </xdr:from>
    <xdr:to>
      <xdr:col>0</xdr:col>
      <xdr:colOff>9000</xdr:colOff>
      <xdr:row>3994</xdr:row>
      <xdr:rowOff>-772662600</xdr:rowOff>
    </xdr:to>
    <xdr:pic>
      <xdr:nvPicPr>
        <xdr:cNvPr id="1572" name="Imagem 1773" descr=""/>
        <xdr:cNvPicPr/>
      </xdr:nvPicPr>
      <xdr:blipFill>
        <a:blip r:embed="rId1571"/>
        <a:stretch/>
      </xdr:blipFill>
      <xdr:spPr>
        <a:xfrm>
          <a:off x="0" y="760866480"/>
          <a:ext cx="9000" cy="360000"/>
        </a:xfrm>
        <a:prstGeom prst="rect">
          <a:avLst/>
        </a:prstGeom>
        <a:ln>
          <a:noFill/>
        </a:ln>
      </xdr:spPr>
    </xdr:pic>
    <xdr:clientData/>
  </xdr:twoCellAnchor>
  <xdr:twoCellAnchor editAs="oneCell">
    <xdr:from>
      <xdr:col>0</xdr:col>
      <xdr:colOff>0</xdr:colOff>
      <xdr:row>4024</xdr:row>
      <xdr:rowOff>0</xdr:rowOff>
    </xdr:from>
    <xdr:to>
      <xdr:col>0</xdr:col>
      <xdr:colOff>9000</xdr:colOff>
      <xdr:row>4024</xdr:row>
      <xdr:rowOff>-778377600</xdr:rowOff>
    </xdr:to>
    <xdr:pic>
      <xdr:nvPicPr>
        <xdr:cNvPr id="1573" name="Imagem 1774" descr=""/>
        <xdr:cNvPicPr/>
      </xdr:nvPicPr>
      <xdr:blipFill>
        <a:blip r:embed="rId1572"/>
        <a:stretch/>
      </xdr:blipFill>
      <xdr:spPr>
        <a:xfrm>
          <a:off x="0" y="766581480"/>
          <a:ext cx="9000" cy="360000"/>
        </a:xfrm>
        <a:prstGeom prst="rect">
          <a:avLst/>
        </a:prstGeom>
        <a:ln>
          <a:noFill/>
        </a:ln>
      </xdr:spPr>
    </xdr:pic>
    <xdr:clientData/>
  </xdr:twoCellAnchor>
  <xdr:twoCellAnchor editAs="oneCell">
    <xdr:from>
      <xdr:col>0</xdr:col>
      <xdr:colOff>0</xdr:colOff>
      <xdr:row>4054</xdr:row>
      <xdr:rowOff>0</xdr:rowOff>
    </xdr:from>
    <xdr:to>
      <xdr:col>0</xdr:col>
      <xdr:colOff>9000</xdr:colOff>
      <xdr:row>4054</xdr:row>
      <xdr:rowOff>-784092600</xdr:rowOff>
    </xdr:to>
    <xdr:pic>
      <xdr:nvPicPr>
        <xdr:cNvPr id="1574" name="Imagem 1775" descr=""/>
        <xdr:cNvPicPr/>
      </xdr:nvPicPr>
      <xdr:blipFill>
        <a:blip r:embed="rId1573"/>
        <a:stretch/>
      </xdr:blipFill>
      <xdr:spPr>
        <a:xfrm>
          <a:off x="0" y="772296480"/>
          <a:ext cx="9000" cy="360000"/>
        </a:xfrm>
        <a:prstGeom prst="rect">
          <a:avLst/>
        </a:prstGeom>
        <a:ln>
          <a:noFill/>
        </a:ln>
      </xdr:spPr>
    </xdr:pic>
    <xdr:clientData/>
  </xdr:twoCellAnchor>
  <xdr:twoCellAnchor editAs="oneCell">
    <xdr:from>
      <xdr:col>0</xdr:col>
      <xdr:colOff>0</xdr:colOff>
      <xdr:row>4084</xdr:row>
      <xdr:rowOff>0</xdr:rowOff>
    </xdr:from>
    <xdr:to>
      <xdr:col>0</xdr:col>
      <xdr:colOff>9000</xdr:colOff>
      <xdr:row>4084</xdr:row>
      <xdr:rowOff>-789807600</xdr:rowOff>
    </xdr:to>
    <xdr:pic>
      <xdr:nvPicPr>
        <xdr:cNvPr id="1575" name="Imagem 1776" descr=""/>
        <xdr:cNvPicPr/>
      </xdr:nvPicPr>
      <xdr:blipFill>
        <a:blip r:embed="rId1574"/>
        <a:stretch/>
      </xdr:blipFill>
      <xdr:spPr>
        <a:xfrm>
          <a:off x="0" y="778011480"/>
          <a:ext cx="9000" cy="360000"/>
        </a:xfrm>
        <a:prstGeom prst="rect">
          <a:avLst/>
        </a:prstGeom>
        <a:ln>
          <a:noFill/>
        </a:ln>
      </xdr:spPr>
    </xdr:pic>
    <xdr:clientData/>
  </xdr:twoCellAnchor>
  <xdr:twoCellAnchor editAs="oneCell">
    <xdr:from>
      <xdr:col>0</xdr:col>
      <xdr:colOff>0</xdr:colOff>
      <xdr:row>4114</xdr:row>
      <xdr:rowOff>0</xdr:rowOff>
    </xdr:from>
    <xdr:to>
      <xdr:col>0</xdr:col>
      <xdr:colOff>9000</xdr:colOff>
      <xdr:row>4114</xdr:row>
      <xdr:rowOff>-795522600</xdr:rowOff>
    </xdr:to>
    <xdr:pic>
      <xdr:nvPicPr>
        <xdr:cNvPr id="1576" name="Imagem 1777" descr=""/>
        <xdr:cNvPicPr/>
      </xdr:nvPicPr>
      <xdr:blipFill>
        <a:blip r:embed="rId1575"/>
        <a:stretch/>
      </xdr:blipFill>
      <xdr:spPr>
        <a:xfrm>
          <a:off x="0" y="783726480"/>
          <a:ext cx="9000" cy="360000"/>
        </a:xfrm>
        <a:prstGeom prst="rect">
          <a:avLst/>
        </a:prstGeom>
        <a:ln>
          <a:noFill/>
        </a:ln>
      </xdr:spPr>
    </xdr:pic>
    <xdr:clientData/>
  </xdr:twoCellAnchor>
  <xdr:twoCellAnchor editAs="oneCell">
    <xdr:from>
      <xdr:col>0</xdr:col>
      <xdr:colOff>0</xdr:colOff>
      <xdr:row>4144</xdr:row>
      <xdr:rowOff>0</xdr:rowOff>
    </xdr:from>
    <xdr:to>
      <xdr:col>0</xdr:col>
      <xdr:colOff>9000</xdr:colOff>
      <xdr:row>4144</xdr:row>
      <xdr:rowOff>-801237600</xdr:rowOff>
    </xdr:to>
    <xdr:pic>
      <xdr:nvPicPr>
        <xdr:cNvPr id="1577" name="Imagem 1778" descr=""/>
        <xdr:cNvPicPr/>
      </xdr:nvPicPr>
      <xdr:blipFill>
        <a:blip r:embed="rId1576"/>
        <a:stretch/>
      </xdr:blipFill>
      <xdr:spPr>
        <a:xfrm>
          <a:off x="0" y="789441480"/>
          <a:ext cx="9000" cy="360000"/>
        </a:xfrm>
        <a:prstGeom prst="rect">
          <a:avLst/>
        </a:prstGeom>
        <a:ln>
          <a:noFill/>
        </a:ln>
      </xdr:spPr>
    </xdr:pic>
    <xdr:clientData/>
  </xdr:twoCellAnchor>
  <xdr:twoCellAnchor editAs="oneCell">
    <xdr:from>
      <xdr:col>0</xdr:col>
      <xdr:colOff>0</xdr:colOff>
      <xdr:row>4174</xdr:row>
      <xdr:rowOff>0</xdr:rowOff>
    </xdr:from>
    <xdr:to>
      <xdr:col>0</xdr:col>
      <xdr:colOff>9000</xdr:colOff>
      <xdr:row>4174</xdr:row>
      <xdr:rowOff>-806952600</xdr:rowOff>
    </xdr:to>
    <xdr:pic>
      <xdr:nvPicPr>
        <xdr:cNvPr id="1578" name="Imagem 1779" descr=""/>
        <xdr:cNvPicPr/>
      </xdr:nvPicPr>
      <xdr:blipFill>
        <a:blip r:embed="rId1577"/>
        <a:stretch/>
      </xdr:blipFill>
      <xdr:spPr>
        <a:xfrm>
          <a:off x="0" y="795156480"/>
          <a:ext cx="9000" cy="360000"/>
        </a:xfrm>
        <a:prstGeom prst="rect">
          <a:avLst/>
        </a:prstGeom>
        <a:ln>
          <a:noFill/>
        </a:ln>
      </xdr:spPr>
    </xdr:pic>
    <xdr:clientData/>
  </xdr:twoCellAnchor>
  <xdr:twoCellAnchor editAs="oneCell">
    <xdr:from>
      <xdr:col>0</xdr:col>
      <xdr:colOff>0</xdr:colOff>
      <xdr:row>4204</xdr:row>
      <xdr:rowOff>0</xdr:rowOff>
    </xdr:from>
    <xdr:to>
      <xdr:col>0</xdr:col>
      <xdr:colOff>9000</xdr:colOff>
      <xdr:row>4204</xdr:row>
      <xdr:rowOff>-812667600</xdr:rowOff>
    </xdr:to>
    <xdr:pic>
      <xdr:nvPicPr>
        <xdr:cNvPr id="1579" name="Imagem 1780" descr=""/>
        <xdr:cNvPicPr/>
      </xdr:nvPicPr>
      <xdr:blipFill>
        <a:blip r:embed="rId1578"/>
        <a:stretch/>
      </xdr:blipFill>
      <xdr:spPr>
        <a:xfrm>
          <a:off x="0" y="800871480"/>
          <a:ext cx="9000" cy="360000"/>
        </a:xfrm>
        <a:prstGeom prst="rect">
          <a:avLst/>
        </a:prstGeom>
        <a:ln>
          <a:noFill/>
        </a:ln>
      </xdr:spPr>
    </xdr:pic>
    <xdr:clientData/>
  </xdr:twoCellAnchor>
  <xdr:twoCellAnchor editAs="oneCell">
    <xdr:from>
      <xdr:col>0</xdr:col>
      <xdr:colOff>0</xdr:colOff>
      <xdr:row>4234</xdr:row>
      <xdr:rowOff>0</xdr:rowOff>
    </xdr:from>
    <xdr:to>
      <xdr:col>0</xdr:col>
      <xdr:colOff>9000</xdr:colOff>
      <xdr:row>4234</xdr:row>
      <xdr:rowOff>-818382600</xdr:rowOff>
    </xdr:to>
    <xdr:pic>
      <xdr:nvPicPr>
        <xdr:cNvPr id="1580" name="Imagem 1781" descr=""/>
        <xdr:cNvPicPr/>
      </xdr:nvPicPr>
      <xdr:blipFill>
        <a:blip r:embed="rId1579"/>
        <a:stretch/>
      </xdr:blipFill>
      <xdr:spPr>
        <a:xfrm>
          <a:off x="0" y="806586480"/>
          <a:ext cx="9000" cy="360000"/>
        </a:xfrm>
        <a:prstGeom prst="rect">
          <a:avLst/>
        </a:prstGeom>
        <a:ln>
          <a:noFill/>
        </a:ln>
      </xdr:spPr>
    </xdr:pic>
    <xdr:clientData/>
  </xdr:twoCellAnchor>
  <xdr:twoCellAnchor editAs="oneCell">
    <xdr:from>
      <xdr:col>0</xdr:col>
      <xdr:colOff>0</xdr:colOff>
      <xdr:row>4264</xdr:row>
      <xdr:rowOff>0</xdr:rowOff>
    </xdr:from>
    <xdr:to>
      <xdr:col>0</xdr:col>
      <xdr:colOff>9000</xdr:colOff>
      <xdr:row>4264</xdr:row>
      <xdr:rowOff>-824097600</xdr:rowOff>
    </xdr:to>
    <xdr:pic>
      <xdr:nvPicPr>
        <xdr:cNvPr id="1581" name="Imagem 1782" descr=""/>
        <xdr:cNvPicPr/>
      </xdr:nvPicPr>
      <xdr:blipFill>
        <a:blip r:embed="rId1580"/>
        <a:stretch/>
      </xdr:blipFill>
      <xdr:spPr>
        <a:xfrm>
          <a:off x="0" y="812301480"/>
          <a:ext cx="9000" cy="360000"/>
        </a:xfrm>
        <a:prstGeom prst="rect">
          <a:avLst/>
        </a:prstGeom>
        <a:ln>
          <a:noFill/>
        </a:ln>
      </xdr:spPr>
    </xdr:pic>
    <xdr:clientData/>
  </xdr:twoCellAnchor>
  <xdr:twoCellAnchor editAs="oneCell">
    <xdr:from>
      <xdr:col>0</xdr:col>
      <xdr:colOff>0</xdr:colOff>
      <xdr:row>4294</xdr:row>
      <xdr:rowOff>0</xdr:rowOff>
    </xdr:from>
    <xdr:to>
      <xdr:col>0</xdr:col>
      <xdr:colOff>9000</xdr:colOff>
      <xdr:row>4294</xdr:row>
      <xdr:rowOff>-829812600</xdr:rowOff>
    </xdr:to>
    <xdr:pic>
      <xdr:nvPicPr>
        <xdr:cNvPr id="1582" name="Imagem 1783" descr=""/>
        <xdr:cNvPicPr/>
      </xdr:nvPicPr>
      <xdr:blipFill>
        <a:blip r:embed="rId1581"/>
        <a:stretch/>
      </xdr:blipFill>
      <xdr:spPr>
        <a:xfrm>
          <a:off x="0" y="818016480"/>
          <a:ext cx="9000" cy="360000"/>
        </a:xfrm>
        <a:prstGeom prst="rect">
          <a:avLst/>
        </a:prstGeom>
        <a:ln>
          <a:noFill/>
        </a:ln>
      </xdr:spPr>
    </xdr:pic>
    <xdr:clientData/>
  </xdr:twoCellAnchor>
  <xdr:twoCellAnchor editAs="oneCell">
    <xdr:from>
      <xdr:col>0</xdr:col>
      <xdr:colOff>0</xdr:colOff>
      <xdr:row>4324</xdr:row>
      <xdr:rowOff>0</xdr:rowOff>
    </xdr:from>
    <xdr:to>
      <xdr:col>0</xdr:col>
      <xdr:colOff>9000</xdr:colOff>
      <xdr:row>4324</xdr:row>
      <xdr:rowOff>-835527600</xdr:rowOff>
    </xdr:to>
    <xdr:pic>
      <xdr:nvPicPr>
        <xdr:cNvPr id="1583" name="Imagem 1784" descr=""/>
        <xdr:cNvPicPr/>
      </xdr:nvPicPr>
      <xdr:blipFill>
        <a:blip r:embed="rId1582"/>
        <a:stretch/>
      </xdr:blipFill>
      <xdr:spPr>
        <a:xfrm>
          <a:off x="0" y="823731480"/>
          <a:ext cx="9000" cy="360000"/>
        </a:xfrm>
        <a:prstGeom prst="rect">
          <a:avLst/>
        </a:prstGeom>
        <a:ln>
          <a:noFill/>
        </a:ln>
      </xdr:spPr>
    </xdr:pic>
    <xdr:clientData/>
  </xdr:twoCellAnchor>
  <xdr:twoCellAnchor editAs="oneCell">
    <xdr:from>
      <xdr:col>0</xdr:col>
      <xdr:colOff>0</xdr:colOff>
      <xdr:row>4354</xdr:row>
      <xdr:rowOff>0</xdr:rowOff>
    </xdr:from>
    <xdr:to>
      <xdr:col>0</xdr:col>
      <xdr:colOff>9000</xdr:colOff>
      <xdr:row>4354</xdr:row>
      <xdr:rowOff>-841242600</xdr:rowOff>
    </xdr:to>
    <xdr:pic>
      <xdr:nvPicPr>
        <xdr:cNvPr id="1584" name="Imagem 1785" descr=""/>
        <xdr:cNvPicPr/>
      </xdr:nvPicPr>
      <xdr:blipFill>
        <a:blip r:embed="rId1583"/>
        <a:stretch/>
      </xdr:blipFill>
      <xdr:spPr>
        <a:xfrm>
          <a:off x="0" y="829446480"/>
          <a:ext cx="9000" cy="360000"/>
        </a:xfrm>
        <a:prstGeom prst="rect">
          <a:avLst/>
        </a:prstGeom>
        <a:ln>
          <a:noFill/>
        </a:ln>
      </xdr:spPr>
    </xdr:pic>
    <xdr:clientData/>
  </xdr:twoCellAnchor>
  <xdr:twoCellAnchor editAs="oneCell">
    <xdr:from>
      <xdr:col>0</xdr:col>
      <xdr:colOff>0</xdr:colOff>
      <xdr:row>4384</xdr:row>
      <xdr:rowOff>0</xdr:rowOff>
    </xdr:from>
    <xdr:to>
      <xdr:col>0</xdr:col>
      <xdr:colOff>9000</xdr:colOff>
      <xdr:row>4384</xdr:row>
      <xdr:rowOff>-846957600</xdr:rowOff>
    </xdr:to>
    <xdr:pic>
      <xdr:nvPicPr>
        <xdr:cNvPr id="1585" name="Imagem 1786" descr=""/>
        <xdr:cNvPicPr/>
      </xdr:nvPicPr>
      <xdr:blipFill>
        <a:blip r:embed="rId1584"/>
        <a:stretch/>
      </xdr:blipFill>
      <xdr:spPr>
        <a:xfrm>
          <a:off x="0" y="835161480"/>
          <a:ext cx="9000" cy="360000"/>
        </a:xfrm>
        <a:prstGeom prst="rect">
          <a:avLst/>
        </a:prstGeom>
        <a:ln>
          <a:noFill/>
        </a:ln>
      </xdr:spPr>
    </xdr:pic>
    <xdr:clientData/>
  </xdr:twoCellAnchor>
  <xdr:twoCellAnchor editAs="oneCell">
    <xdr:from>
      <xdr:col>0</xdr:col>
      <xdr:colOff>0</xdr:colOff>
      <xdr:row>4414</xdr:row>
      <xdr:rowOff>0</xdr:rowOff>
    </xdr:from>
    <xdr:to>
      <xdr:col>0</xdr:col>
      <xdr:colOff>9000</xdr:colOff>
      <xdr:row>4414</xdr:row>
      <xdr:rowOff>-852672600</xdr:rowOff>
    </xdr:to>
    <xdr:pic>
      <xdr:nvPicPr>
        <xdr:cNvPr id="1586" name="Imagem 1787" descr=""/>
        <xdr:cNvPicPr/>
      </xdr:nvPicPr>
      <xdr:blipFill>
        <a:blip r:embed="rId1585"/>
        <a:stretch/>
      </xdr:blipFill>
      <xdr:spPr>
        <a:xfrm>
          <a:off x="0" y="840876480"/>
          <a:ext cx="9000" cy="360000"/>
        </a:xfrm>
        <a:prstGeom prst="rect">
          <a:avLst/>
        </a:prstGeom>
        <a:ln>
          <a:noFill/>
        </a:ln>
      </xdr:spPr>
    </xdr:pic>
    <xdr:clientData/>
  </xdr:twoCellAnchor>
  <xdr:twoCellAnchor editAs="oneCell">
    <xdr:from>
      <xdr:col>0</xdr:col>
      <xdr:colOff>0</xdr:colOff>
      <xdr:row>4416</xdr:row>
      <xdr:rowOff>0</xdr:rowOff>
    </xdr:from>
    <xdr:to>
      <xdr:col>0</xdr:col>
      <xdr:colOff>9000</xdr:colOff>
      <xdr:row>4416</xdr:row>
      <xdr:rowOff>-853053480</xdr:rowOff>
    </xdr:to>
    <xdr:pic>
      <xdr:nvPicPr>
        <xdr:cNvPr id="1587" name="Imagem 1788" descr=""/>
        <xdr:cNvPicPr/>
      </xdr:nvPicPr>
      <xdr:blipFill>
        <a:blip r:embed="rId1586"/>
        <a:stretch/>
      </xdr:blipFill>
      <xdr:spPr>
        <a:xfrm>
          <a:off x="0" y="841257360"/>
          <a:ext cx="9000" cy="360000"/>
        </a:xfrm>
        <a:prstGeom prst="rect">
          <a:avLst/>
        </a:prstGeom>
        <a:ln>
          <a:noFill/>
        </a:ln>
      </xdr:spPr>
    </xdr:pic>
    <xdr:clientData/>
  </xdr:twoCellAnchor>
  <xdr:twoCellAnchor editAs="oneCell">
    <xdr:from>
      <xdr:col>0</xdr:col>
      <xdr:colOff>0</xdr:colOff>
      <xdr:row>4458</xdr:row>
      <xdr:rowOff>0</xdr:rowOff>
    </xdr:from>
    <xdr:to>
      <xdr:col>0</xdr:col>
      <xdr:colOff>9000</xdr:colOff>
      <xdr:row>4458</xdr:row>
      <xdr:rowOff>-861054480</xdr:rowOff>
    </xdr:to>
    <xdr:pic>
      <xdr:nvPicPr>
        <xdr:cNvPr id="1588" name="Imagem 1789" descr=""/>
        <xdr:cNvPicPr/>
      </xdr:nvPicPr>
      <xdr:blipFill>
        <a:blip r:embed="rId1587"/>
        <a:stretch/>
      </xdr:blipFill>
      <xdr:spPr>
        <a:xfrm>
          <a:off x="0" y="849258360"/>
          <a:ext cx="9000" cy="360000"/>
        </a:xfrm>
        <a:prstGeom prst="rect">
          <a:avLst/>
        </a:prstGeom>
        <a:ln>
          <a:noFill/>
        </a:ln>
      </xdr:spPr>
    </xdr:pic>
    <xdr:clientData/>
  </xdr:twoCellAnchor>
  <xdr:twoCellAnchor editAs="oneCell">
    <xdr:from>
      <xdr:col>0</xdr:col>
      <xdr:colOff>0</xdr:colOff>
      <xdr:row>4470</xdr:row>
      <xdr:rowOff>0</xdr:rowOff>
    </xdr:from>
    <xdr:to>
      <xdr:col>0</xdr:col>
      <xdr:colOff>9000</xdr:colOff>
      <xdr:row>4470</xdr:row>
      <xdr:rowOff>-863340480</xdr:rowOff>
    </xdr:to>
    <xdr:pic>
      <xdr:nvPicPr>
        <xdr:cNvPr id="1589" name="Imagem 1790" descr=""/>
        <xdr:cNvPicPr/>
      </xdr:nvPicPr>
      <xdr:blipFill>
        <a:blip r:embed="rId1588"/>
        <a:stretch/>
      </xdr:blipFill>
      <xdr:spPr>
        <a:xfrm>
          <a:off x="0" y="851544360"/>
          <a:ext cx="9000" cy="360000"/>
        </a:xfrm>
        <a:prstGeom prst="rect">
          <a:avLst/>
        </a:prstGeom>
        <a:ln>
          <a:noFill/>
        </a:ln>
      </xdr:spPr>
    </xdr:pic>
    <xdr:clientData/>
  </xdr:twoCellAnchor>
  <xdr:twoCellAnchor editAs="oneCell">
    <xdr:from>
      <xdr:col>0</xdr:col>
      <xdr:colOff>0</xdr:colOff>
      <xdr:row>4473</xdr:row>
      <xdr:rowOff>0</xdr:rowOff>
    </xdr:from>
    <xdr:to>
      <xdr:col>0</xdr:col>
      <xdr:colOff>9000</xdr:colOff>
      <xdr:row>4473</xdr:row>
      <xdr:rowOff>-863911800</xdr:rowOff>
    </xdr:to>
    <xdr:pic>
      <xdr:nvPicPr>
        <xdr:cNvPr id="1590" name="Imagem 1791" descr=""/>
        <xdr:cNvPicPr/>
      </xdr:nvPicPr>
      <xdr:blipFill>
        <a:blip r:embed="rId1589"/>
        <a:stretch/>
      </xdr:blipFill>
      <xdr:spPr>
        <a:xfrm>
          <a:off x="0" y="852115680"/>
          <a:ext cx="9000" cy="360000"/>
        </a:xfrm>
        <a:prstGeom prst="rect">
          <a:avLst/>
        </a:prstGeom>
        <a:ln>
          <a:noFill/>
        </a:ln>
      </xdr:spPr>
    </xdr:pic>
    <xdr:clientData/>
  </xdr:twoCellAnchor>
  <xdr:twoCellAnchor editAs="oneCell">
    <xdr:from>
      <xdr:col>0</xdr:col>
      <xdr:colOff>0</xdr:colOff>
      <xdr:row>4475</xdr:row>
      <xdr:rowOff>0</xdr:rowOff>
    </xdr:from>
    <xdr:to>
      <xdr:col>0</xdr:col>
      <xdr:colOff>9000</xdr:colOff>
      <xdr:row>4475</xdr:row>
      <xdr:rowOff>-864293040</xdr:rowOff>
    </xdr:to>
    <xdr:pic>
      <xdr:nvPicPr>
        <xdr:cNvPr id="1591" name="Imagem 1792" descr=""/>
        <xdr:cNvPicPr/>
      </xdr:nvPicPr>
      <xdr:blipFill>
        <a:blip r:embed="rId1590"/>
        <a:stretch/>
      </xdr:blipFill>
      <xdr:spPr>
        <a:xfrm>
          <a:off x="0" y="852496920"/>
          <a:ext cx="9000" cy="360000"/>
        </a:xfrm>
        <a:prstGeom prst="rect">
          <a:avLst/>
        </a:prstGeom>
        <a:ln>
          <a:noFill/>
        </a:ln>
      </xdr:spPr>
    </xdr:pic>
    <xdr:clientData/>
  </xdr:twoCellAnchor>
  <xdr:twoCellAnchor editAs="oneCell">
    <xdr:from>
      <xdr:col>0</xdr:col>
      <xdr:colOff>0</xdr:colOff>
      <xdr:row>4505</xdr:row>
      <xdr:rowOff>0</xdr:rowOff>
    </xdr:from>
    <xdr:to>
      <xdr:col>0</xdr:col>
      <xdr:colOff>9000</xdr:colOff>
      <xdr:row>4505</xdr:row>
      <xdr:rowOff>-870008040</xdr:rowOff>
    </xdr:to>
    <xdr:pic>
      <xdr:nvPicPr>
        <xdr:cNvPr id="1592" name="Imagem 1793" descr=""/>
        <xdr:cNvPicPr/>
      </xdr:nvPicPr>
      <xdr:blipFill>
        <a:blip r:embed="rId1591"/>
        <a:stretch/>
      </xdr:blipFill>
      <xdr:spPr>
        <a:xfrm>
          <a:off x="0" y="858211920"/>
          <a:ext cx="9000" cy="360000"/>
        </a:xfrm>
        <a:prstGeom prst="rect">
          <a:avLst/>
        </a:prstGeom>
        <a:ln>
          <a:noFill/>
        </a:ln>
      </xdr:spPr>
    </xdr:pic>
    <xdr:clientData/>
  </xdr:twoCellAnchor>
  <xdr:twoCellAnchor editAs="oneCell">
    <xdr:from>
      <xdr:col>0</xdr:col>
      <xdr:colOff>0</xdr:colOff>
      <xdr:row>4535</xdr:row>
      <xdr:rowOff>0</xdr:rowOff>
    </xdr:from>
    <xdr:to>
      <xdr:col>0</xdr:col>
      <xdr:colOff>9000</xdr:colOff>
      <xdr:row>4535</xdr:row>
      <xdr:rowOff>-875723040</xdr:rowOff>
    </xdr:to>
    <xdr:pic>
      <xdr:nvPicPr>
        <xdr:cNvPr id="1593" name="Imagem 1794" descr=""/>
        <xdr:cNvPicPr/>
      </xdr:nvPicPr>
      <xdr:blipFill>
        <a:blip r:embed="rId1592"/>
        <a:stretch/>
      </xdr:blipFill>
      <xdr:spPr>
        <a:xfrm>
          <a:off x="0" y="863926920"/>
          <a:ext cx="9000" cy="360000"/>
        </a:xfrm>
        <a:prstGeom prst="rect">
          <a:avLst/>
        </a:prstGeom>
        <a:ln>
          <a:noFill/>
        </a:ln>
      </xdr:spPr>
    </xdr:pic>
    <xdr:clientData/>
  </xdr:twoCellAnchor>
  <xdr:twoCellAnchor editAs="oneCell">
    <xdr:from>
      <xdr:col>0</xdr:col>
      <xdr:colOff>0</xdr:colOff>
      <xdr:row>4565</xdr:row>
      <xdr:rowOff>0</xdr:rowOff>
    </xdr:from>
    <xdr:to>
      <xdr:col>0</xdr:col>
      <xdr:colOff>9000</xdr:colOff>
      <xdr:row>4565</xdr:row>
      <xdr:rowOff>-881438040</xdr:rowOff>
    </xdr:to>
    <xdr:pic>
      <xdr:nvPicPr>
        <xdr:cNvPr id="1594" name="Imagem 1795" descr=""/>
        <xdr:cNvPicPr/>
      </xdr:nvPicPr>
      <xdr:blipFill>
        <a:blip r:embed="rId1593"/>
        <a:stretch/>
      </xdr:blipFill>
      <xdr:spPr>
        <a:xfrm>
          <a:off x="0" y="869641920"/>
          <a:ext cx="9000" cy="360000"/>
        </a:xfrm>
        <a:prstGeom prst="rect">
          <a:avLst/>
        </a:prstGeom>
        <a:ln>
          <a:noFill/>
        </a:ln>
      </xdr:spPr>
    </xdr:pic>
    <xdr:clientData/>
  </xdr:twoCellAnchor>
  <xdr:twoCellAnchor editAs="oneCell">
    <xdr:from>
      <xdr:col>0</xdr:col>
      <xdr:colOff>0</xdr:colOff>
      <xdr:row>4595</xdr:row>
      <xdr:rowOff>0</xdr:rowOff>
    </xdr:from>
    <xdr:to>
      <xdr:col>0</xdr:col>
      <xdr:colOff>9000</xdr:colOff>
      <xdr:row>4595</xdr:row>
      <xdr:rowOff>-887153040</xdr:rowOff>
    </xdr:to>
    <xdr:pic>
      <xdr:nvPicPr>
        <xdr:cNvPr id="1595" name="Imagem 1796" descr=""/>
        <xdr:cNvPicPr/>
      </xdr:nvPicPr>
      <xdr:blipFill>
        <a:blip r:embed="rId1594"/>
        <a:stretch/>
      </xdr:blipFill>
      <xdr:spPr>
        <a:xfrm>
          <a:off x="0" y="875356920"/>
          <a:ext cx="9000" cy="360000"/>
        </a:xfrm>
        <a:prstGeom prst="rect">
          <a:avLst/>
        </a:prstGeom>
        <a:ln>
          <a:noFill/>
        </a:ln>
      </xdr:spPr>
    </xdr:pic>
    <xdr:clientData/>
  </xdr:twoCellAnchor>
  <xdr:twoCellAnchor editAs="oneCell">
    <xdr:from>
      <xdr:col>0</xdr:col>
      <xdr:colOff>0</xdr:colOff>
      <xdr:row>4625</xdr:row>
      <xdr:rowOff>0</xdr:rowOff>
    </xdr:from>
    <xdr:to>
      <xdr:col>0</xdr:col>
      <xdr:colOff>9000</xdr:colOff>
      <xdr:row>4625</xdr:row>
      <xdr:rowOff>-892868040</xdr:rowOff>
    </xdr:to>
    <xdr:pic>
      <xdr:nvPicPr>
        <xdr:cNvPr id="1596" name="Imagem 1797" descr=""/>
        <xdr:cNvPicPr/>
      </xdr:nvPicPr>
      <xdr:blipFill>
        <a:blip r:embed="rId1595"/>
        <a:stretch/>
      </xdr:blipFill>
      <xdr:spPr>
        <a:xfrm>
          <a:off x="0" y="881071920"/>
          <a:ext cx="9000" cy="360000"/>
        </a:xfrm>
        <a:prstGeom prst="rect">
          <a:avLst/>
        </a:prstGeom>
        <a:ln>
          <a:noFill/>
        </a:ln>
      </xdr:spPr>
    </xdr:pic>
    <xdr:clientData/>
  </xdr:twoCellAnchor>
  <xdr:twoCellAnchor editAs="oneCell">
    <xdr:from>
      <xdr:col>0</xdr:col>
      <xdr:colOff>0</xdr:colOff>
      <xdr:row>4627</xdr:row>
      <xdr:rowOff>0</xdr:rowOff>
    </xdr:from>
    <xdr:to>
      <xdr:col>0</xdr:col>
      <xdr:colOff>9000</xdr:colOff>
      <xdr:row>4627</xdr:row>
      <xdr:rowOff>-893248920</xdr:rowOff>
    </xdr:to>
    <xdr:pic>
      <xdr:nvPicPr>
        <xdr:cNvPr id="1597" name="Imagem 1798" descr=""/>
        <xdr:cNvPicPr/>
      </xdr:nvPicPr>
      <xdr:blipFill>
        <a:blip r:embed="rId1596"/>
        <a:stretch/>
      </xdr:blipFill>
      <xdr:spPr>
        <a:xfrm>
          <a:off x="0" y="881452800"/>
          <a:ext cx="9000" cy="360000"/>
        </a:xfrm>
        <a:prstGeom prst="rect">
          <a:avLst/>
        </a:prstGeom>
        <a:ln>
          <a:noFill/>
        </a:ln>
      </xdr:spPr>
    </xdr:pic>
    <xdr:clientData/>
  </xdr:twoCellAnchor>
  <xdr:twoCellAnchor editAs="oneCell">
    <xdr:from>
      <xdr:col>0</xdr:col>
      <xdr:colOff>0</xdr:colOff>
      <xdr:row>4657</xdr:row>
      <xdr:rowOff>0</xdr:rowOff>
    </xdr:from>
    <xdr:to>
      <xdr:col>0</xdr:col>
      <xdr:colOff>9000</xdr:colOff>
      <xdr:row>4657</xdr:row>
      <xdr:rowOff>-898963920</xdr:rowOff>
    </xdr:to>
    <xdr:pic>
      <xdr:nvPicPr>
        <xdr:cNvPr id="1598" name="Imagem 1799" descr=""/>
        <xdr:cNvPicPr/>
      </xdr:nvPicPr>
      <xdr:blipFill>
        <a:blip r:embed="rId1597"/>
        <a:stretch/>
      </xdr:blipFill>
      <xdr:spPr>
        <a:xfrm>
          <a:off x="0" y="887167800"/>
          <a:ext cx="9000" cy="360000"/>
        </a:xfrm>
        <a:prstGeom prst="rect">
          <a:avLst/>
        </a:prstGeom>
        <a:ln>
          <a:noFill/>
        </a:ln>
      </xdr:spPr>
    </xdr:pic>
    <xdr:clientData/>
  </xdr:twoCellAnchor>
  <xdr:twoCellAnchor editAs="oneCell">
    <xdr:from>
      <xdr:col>0</xdr:col>
      <xdr:colOff>0</xdr:colOff>
      <xdr:row>4687</xdr:row>
      <xdr:rowOff>0</xdr:rowOff>
    </xdr:from>
    <xdr:to>
      <xdr:col>0</xdr:col>
      <xdr:colOff>9000</xdr:colOff>
      <xdr:row>4687</xdr:row>
      <xdr:rowOff>-904678920</xdr:rowOff>
    </xdr:to>
    <xdr:pic>
      <xdr:nvPicPr>
        <xdr:cNvPr id="1599" name="Imagem 1800" descr=""/>
        <xdr:cNvPicPr/>
      </xdr:nvPicPr>
      <xdr:blipFill>
        <a:blip r:embed="rId1598"/>
        <a:stretch/>
      </xdr:blipFill>
      <xdr:spPr>
        <a:xfrm>
          <a:off x="0" y="892882800"/>
          <a:ext cx="9000" cy="360000"/>
        </a:xfrm>
        <a:prstGeom prst="rect">
          <a:avLst/>
        </a:prstGeom>
        <a:ln>
          <a:noFill/>
        </a:ln>
      </xdr:spPr>
    </xdr:pic>
    <xdr:clientData/>
  </xdr:twoCellAnchor>
  <xdr:twoCellAnchor editAs="oneCell">
    <xdr:from>
      <xdr:col>0</xdr:col>
      <xdr:colOff>0</xdr:colOff>
      <xdr:row>4725</xdr:row>
      <xdr:rowOff>0</xdr:rowOff>
    </xdr:from>
    <xdr:to>
      <xdr:col>0</xdr:col>
      <xdr:colOff>9000</xdr:colOff>
      <xdr:row>4725</xdr:row>
      <xdr:rowOff>-911917800</xdr:rowOff>
    </xdr:to>
    <xdr:pic>
      <xdr:nvPicPr>
        <xdr:cNvPr id="1600" name="Imagem 1801" descr=""/>
        <xdr:cNvPicPr/>
      </xdr:nvPicPr>
      <xdr:blipFill>
        <a:blip r:embed="rId1599"/>
        <a:stretch/>
      </xdr:blipFill>
      <xdr:spPr>
        <a:xfrm>
          <a:off x="0" y="900121680"/>
          <a:ext cx="9000" cy="360000"/>
        </a:xfrm>
        <a:prstGeom prst="rect">
          <a:avLst/>
        </a:prstGeom>
        <a:ln>
          <a:noFill/>
        </a:ln>
      </xdr:spPr>
    </xdr:pic>
    <xdr:clientData/>
  </xdr:twoCellAnchor>
  <xdr:twoCellAnchor editAs="oneCell">
    <xdr:from>
      <xdr:col>0</xdr:col>
      <xdr:colOff>0</xdr:colOff>
      <xdr:row>4727</xdr:row>
      <xdr:rowOff>0</xdr:rowOff>
    </xdr:from>
    <xdr:to>
      <xdr:col>0</xdr:col>
      <xdr:colOff>9000</xdr:colOff>
      <xdr:row>4727</xdr:row>
      <xdr:rowOff>-912299040</xdr:rowOff>
    </xdr:to>
    <xdr:pic>
      <xdr:nvPicPr>
        <xdr:cNvPr id="1601" name="Imagem 1802" descr=""/>
        <xdr:cNvPicPr/>
      </xdr:nvPicPr>
      <xdr:blipFill>
        <a:blip r:embed="rId1600"/>
        <a:stretch/>
      </xdr:blipFill>
      <xdr:spPr>
        <a:xfrm>
          <a:off x="0" y="900502920"/>
          <a:ext cx="9000" cy="360000"/>
        </a:xfrm>
        <a:prstGeom prst="rect">
          <a:avLst/>
        </a:prstGeom>
        <a:ln>
          <a:noFill/>
        </a:ln>
      </xdr:spPr>
    </xdr:pic>
    <xdr:clientData/>
  </xdr:twoCellAnchor>
  <xdr:twoCellAnchor editAs="oneCell">
    <xdr:from>
      <xdr:col>0</xdr:col>
      <xdr:colOff>0</xdr:colOff>
      <xdr:row>4758</xdr:row>
      <xdr:rowOff>0</xdr:rowOff>
    </xdr:from>
    <xdr:to>
      <xdr:col>0</xdr:col>
      <xdr:colOff>9000</xdr:colOff>
      <xdr:row>4758</xdr:row>
      <xdr:rowOff>-918204480</xdr:rowOff>
    </xdr:to>
    <xdr:pic>
      <xdr:nvPicPr>
        <xdr:cNvPr id="1602" name="Imagem 1803" descr=""/>
        <xdr:cNvPicPr/>
      </xdr:nvPicPr>
      <xdr:blipFill>
        <a:blip r:embed="rId1601"/>
        <a:stretch/>
      </xdr:blipFill>
      <xdr:spPr>
        <a:xfrm>
          <a:off x="0" y="906408360"/>
          <a:ext cx="9000" cy="360000"/>
        </a:xfrm>
        <a:prstGeom prst="rect">
          <a:avLst/>
        </a:prstGeom>
        <a:ln>
          <a:noFill/>
        </a:ln>
      </xdr:spPr>
    </xdr:pic>
    <xdr:clientData/>
  </xdr:twoCellAnchor>
  <xdr:twoCellAnchor editAs="oneCell">
    <xdr:from>
      <xdr:col>0</xdr:col>
      <xdr:colOff>0</xdr:colOff>
      <xdr:row>4789</xdr:row>
      <xdr:rowOff>0</xdr:rowOff>
    </xdr:from>
    <xdr:to>
      <xdr:col>0</xdr:col>
      <xdr:colOff>9000</xdr:colOff>
      <xdr:row>4789</xdr:row>
      <xdr:rowOff>-924109920</xdr:rowOff>
    </xdr:to>
    <xdr:pic>
      <xdr:nvPicPr>
        <xdr:cNvPr id="1603" name="Imagem 1804" descr=""/>
        <xdr:cNvPicPr/>
      </xdr:nvPicPr>
      <xdr:blipFill>
        <a:blip r:embed="rId1602"/>
        <a:stretch/>
      </xdr:blipFill>
      <xdr:spPr>
        <a:xfrm>
          <a:off x="0" y="912313800"/>
          <a:ext cx="9000" cy="360000"/>
        </a:xfrm>
        <a:prstGeom prst="rect">
          <a:avLst/>
        </a:prstGeom>
        <a:ln>
          <a:noFill/>
        </a:ln>
      </xdr:spPr>
    </xdr:pic>
    <xdr:clientData/>
  </xdr:twoCellAnchor>
  <xdr:twoCellAnchor editAs="oneCell">
    <xdr:from>
      <xdr:col>0</xdr:col>
      <xdr:colOff>0</xdr:colOff>
      <xdr:row>4791</xdr:row>
      <xdr:rowOff>0</xdr:rowOff>
    </xdr:from>
    <xdr:to>
      <xdr:col>0</xdr:col>
      <xdr:colOff>9000</xdr:colOff>
      <xdr:row>4791</xdr:row>
      <xdr:rowOff>-924490800</xdr:rowOff>
    </xdr:to>
    <xdr:pic>
      <xdr:nvPicPr>
        <xdr:cNvPr id="1604" name="Imagem 1805" descr=""/>
        <xdr:cNvPicPr/>
      </xdr:nvPicPr>
      <xdr:blipFill>
        <a:blip r:embed="rId1603"/>
        <a:stretch/>
      </xdr:blipFill>
      <xdr:spPr>
        <a:xfrm>
          <a:off x="0" y="912694680"/>
          <a:ext cx="9000" cy="360000"/>
        </a:xfrm>
        <a:prstGeom prst="rect">
          <a:avLst/>
        </a:prstGeom>
        <a:ln>
          <a:noFill/>
        </a:ln>
      </xdr:spPr>
    </xdr:pic>
    <xdr:clientData/>
  </xdr:twoCellAnchor>
  <xdr:twoCellAnchor editAs="oneCell">
    <xdr:from>
      <xdr:col>0</xdr:col>
      <xdr:colOff>0</xdr:colOff>
      <xdr:row>4823</xdr:row>
      <xdr:rowOff>0</xdr:rowOff>
    </xdr:from>
    <xdr:to>
      <xdr:col>0</xdr:col>
      <xdr:colOff>9000</xdr:colOff>
      <xdr:row>4823</xdr:row>
      <xdr:rowOff>-930587040</xdr:rowOff>
    </xdr:to>
    <xdr:pic>
      <xdr:nvPicPr>
        <xdr:cNvPr id="1605" name="Imagem 1806" descr=""/>
        <xdr:cNvPicPr/>
      </xdr:nvPicPr>
      <xdr:blipFill>
        <a:blip r:embed="rId1604"/>
        <a:stretch/>
      </xdr:blipFill>
      <xdr:spPr>
        <a:xfrm>
          <a:off x="0" y="918790920"/>
          <a:ext cx="9000" cy="360000"/>
        </a:xfrm>
        <a:prstGeom prst="rect">
          <a:avLst/>
        </a:prstGeom>
        <a:ln>
          <a:noFill/>
        </a:ln>
      </xdr:spPr>
    </xdr:pic>
    <xdr:clientData/>
  </xdr:twoCellAnchor>
  <xdr:twoCellAnchor editAs="oneCell">
    <xdr:from>
      <xdr:col>0</xdr:col>
      <xdr:colOff>0</xdr:colOff>
      <xdr:row>4852</xdr:row>
      <xdr:rowOff>0</xdr:rowOff>
    </xdr:from>
    <xdr:to>
      <xdr:col>0</xdr:col>
      <xdr:colOff>9000</xdr:colOff>
      <xdr:row>4852</xdr:row>
      <xdr:rowOff>-936321120</xdr:rowOff>
    </xdr:to>
    <xdr:pic>
      <xdr:nvPicPr>
        <xdr:cNvPr id="1606" name="Imagem 1807" descr=""/>
        <xdr:cNvPicPr/>
      </xdr:nvPicPr>
      <xdr:blipFill>
        <a:blip r:embed="rId1605"/>
        <a:stretch/>
      </xdr:blipFill>
      <xdr:spPr>
        <a:xfrm>
          <a:off x="0" y="924525000"/>
          <a:ext cx="9000" cy="360000"/>
        </a:xfrm>
        <a:prstGeom prst="rect">
          <a:avLst/>
        </a:prstGeom>
        <a:ln>
          <a:noFill/>
        </a:ln>
      </xdr:spPr>
    </xdr:pic>
    <xdr:clientData/>
  </xdr:twoCellAnchor>
  <xdr:twoCellAnchor editAs="oneCell">
    <xdr:from>
      <xdr:col>0</xdr:col>
      <xdr:colOff>0</xdr:colOff>
      <xdr:row>4894</xdr:row>
      <xdr:rowOff>0</xdr:rowOff>
    </xdr:from>
    <xdr:to>
      <xdr:col>0</xdr:col>
      <xdr:colOff>9000</xdr:colOff>
      <xdr:row>4894</xdr:row>
      <xdr:rowOff>-944322120</xdr:rowOff>
    </xdr:to>
    <xdr:pic>
      <xdr:nvPicPr>
        <xdr:cNvPr id="1607" name="Imagem 1808" descr=""/>
        <xdr:cNvPicPr/>
      </xdr:nvPicPr>
      <xdr:blipFill>
        <a:blip r:embed="rId1606"/>
        <a:stretch/>
      </xdr:blipFill>
      <xdr:spPr>
        <a:xfrm>
          <a:off x="0" y="932526000"/>
          <a:ext cx="9000" cy="360000"/>
        </a:xfrm>
        <a:prstGeom prst="rect">
          <a:avLst/>
        </a:prstGeom>
        <a:ln>
          <a:noFill/>
        </a:ln>
      </xdr:spPr>
    </xdr:pic>
    <xdr:clientData/>
  </xdr:twoCellAnchor>
  <xdr:twoCellAnchor editAs="oneCell">
    <xdr:from>
      <xdr:col>0</xdr:col>
      <xdr:colOff>0</xdr:colOff>
      <xdr:row>4927</xdr:row>
      <xdr:rowOff>0</xdr:rowOff>
    </xdr:from>
    <xdr:to>
      <xdr:col>0</xdr:col>
      <xdr:colOff>9000</xdr:colOff>
      <xdr:row>4927</xdr:row>
      <xdr:rowOff>-950608440</xdr:rowOff>
    </xdr:to>
    <xdr:pic>
      <xdr:nvPicPr>
        <xdr:cNvPr id="1608" name="Imagem 1809" descr=""/>
        <xdr:cNvPicPr/>
      </xdr:nvPicPr>
      <xdr:blipFill>
        <a:blip r:embed="rId1607"/>
        <a:stretch/>
      </xdr:blipFill>
      <xdr:spPr>
        <a:xfrm>
          <a:off x="0" y="938812320"/>
          <a:ext cx="9000" cy="360000"/>
        </a:xfrm>
        <a:prstGeom prst="rect">
          <a:avLst/>
        </a:prstGeom>
        <a:ln>
          <a:noFill/>
        </a:ln>
      </xdr:spPr>
    </xdr:pic>
    <xdr:clientData/>
  </xdr:twoCellAnchor>
  <xdr:twoCellAnchor editAs="oneCell">
    <xdr:from>
      <xdr:col>0</xdr:col>
      <xdr:colOff>0</xdr:colOff>
      <xdr:row>4961</xdr:row>
      <xdr:rowOff>0</xdr:rowOff>
    </xdr:from>
    <xdr:to>
      <xdr:col>0</xdr:col>
      <xdr:colOff>9000</xdr:colOff>
      <xdr:row>4961</xdr:row>
      <xdr:rowOff>-957085560</xdr:rowOff>
    </xdr:to>
    <xdr:pic>
      <xdr:nvPicPr>
        <xdr:cNvPr id="1609" name="Imagem 1810" descr=""/>
        <xdr:cNvPicPr/>
      </xdr:nvPicPr>
      <xdr:blipFill>
        <a:blip r:embed="rId1608"/>
        <a:stretch/>
      </xdr:blipFill>
      <xdr:spPr>
        <a:xfrm>
          <a:off x="0" y="945289440"/>
          <a:ext cx="9000" cy="360000"/>
        </a:xfrm>
        <a:prstGeom prst="rect">
          <a:avLst/>
        </a:prstGeom>
        <a:ln>
          <a:noFill/>
        </a:ln>
      </xdr:spPr>
    </xdr:pic>
    <xdr:clientData/>
  </xdr:twoCellAnchor>
  <xdr:twoCellAnchor editAs="oneCell">
    <xdr:from>
      <xdr:col>0</xdr:col>
      <xdr:colOff>0</xdr:colOff>
      <xdr:row>4990</xdr:row>
      <xdr:rowOff>0</xdr:rowOff>
    </xdr:from>
    <xdr:to>
      <xdr:col>0</xdr:col>
      <xdr:colOff>9000</xdr:colOff>
      <xdr:row>4990</xdr:row>
      <xdr:rowOff>-962610120</xdr:rowOff>
    </xdr:to>
    <xdr:pic>
      <xdr:nvPicPr>
        <xdr:cNvPr id="1610" name="Imagem 1811" descr=""/>
        <xdr:cNvPicPr/>
      </xdr:nvPicPr>
      <xdr:blipFill>
        <a:blip r:embed="rId1609"/>
        <a:stretch/>
      </xdr:blipFill>
      <xdr:spPr>
        <a:xfrm>
          <a:off x="0" y="950814000"/>
          <a:ext cx="9000" cy="360000"/>
        </a:xfrm>
        <a:prstGeom prst="rect">
          <a:avLst/>
        </a:prstGeom>
        <a:ln>
          <a:noFill/>
        </a:ln>
      </xdr:spPr>
    </xdr:pic>
    <xdr:clientData/>
  </xdr:twoCellAnchor>
  <xdr:twoCellAnchor editAs="oneCell">
    <xdr:from>
      <xdr:col>0</xdr:col>
      <xdr:colOff>0</xdr:colOff>
      <xdr:row>5036</xdr:row>
      <xdr:rowOff>0</xdr:rowOff>
    </xdr:from>
    <xdr:to>
      <xdr:col>0</xdr:col>
      <xdr:colOff>9000</xdr:colOff>
      <xdr:row>5036</xdr:row>
      <xdr:rowOff>-971372880</xdr:rowOff>
    </xdr:to>
    <xdr:pic>
      <xdr:nvPicPr>
        <xdr:cNvPr id="1611" name="Imagem 1812" descr=""/>
        <xdr:cNvPicPr/>
      </xdr:nvPicPr>
      <xdr:blipFill>
        <a:blip r:embed="rId1610"/>
        <a:stretch/>
      </xdr:blipFill>
      <xdr:spPr>
        <a:xfrm>
          <a:off x="0" y="959576760"/>
          <a:ext cx="9000" cy="360000"/>
        </a:xfrm>
        <a:prstGeom prst="rect">
          <a:avLst/>
        </a:prstGeom>
        <a:ln>
          <a:noFill/>
        </a:ln>
      </xdr:spPr>
    </xdr:pic>
    <xdr:clientData/>
  </xdr:twoCellAnchor>
  <xdr:twoCellAnchor editAs="oneCell">
    <xdr:from>
      <xdr:col>0</xdr:col>
      <xdr:colOff>0</xdr:colOff>
      <xdr:row>5066</xdr:row>
      <xdr:rowOff>0</xdr:rowOff>
    </xdr:from>
    <xdr:to>
      <xdr:col>0</xdr:col>
      <xdr:colOff>9000</xdr:colOff>
      <xdr:row>5066</xdr:row>
      <xdr:rowOff>-977087880</xdr:rowOff>
    </xdr:to>
    <xdr:pic>
      <xdr:nvPicPr>
        <xdr:cNvPr id="1612" name="Imagem 1813" descr=""/>
        <xdr:cNvPicPr/>
      </xdr:nvPicPr>
      <xdr:blipFill>
        <a:blip r:embed="rId1611"/>
        <a:stretch/>
      </xdr:blipFill>
      <xdr:spPr>
        <a:xfrm>
          <a:off x="0" y="965291760"/>
          <a:ext cx="9000" cy="360000"/>
        </a:xfrm>
        <a:prstGeom prst="rect">
          <a:avLst/>
        </a:prstGeom>
        <a:ln>
          <a:noFill/>
        </a:ln>
      </xdr:spPr>
    </xdr:pic>
    <xdr:clientData/>
  </xdr:twoCellAnchor>
  <xdr:twoCellAnchor editAs="oneCell">
    <xdr:from>
      <xdr:col>0</xdr:col>
      <xdr:colOff>0</xdr:colOff>
      <xdr:row>5097</xdr:row>
      <xdr:rowOff>0</xdr:rowOff>
    </xdr:from>
    <xdr:to>
      <xdr:col>0</xdr:col>
      <xdr:colOff>9000</xdr:colOff>
      <xdr:row>5097</xdr:row>
      <xdr:rowOff>-982993680</xdr:rowOff>
    </xdr:to>
    <xdr:pic>
      <xdr:nvPicPr>
        <xdr:cNvPr id="1613" name="Imagem 1814" descr=""/>
        <xdr:cNvPicPr/>
      </xdr:nvPicPr>
      <xdr:blipFill>
        <a:blip r:embed="rId1612"/>
        <a:stretch/>
      </xdr:blipFill>
      <xdr:spPr>
        <a:xfrm>
          <a:off x="0" y="971197560"/>
          <a:ext cx="9000" cy="360000"/>
        </a:xfrm>
        <a:prstGeom prst="rect">
          <a:avLst/>
        </a:prstGeom>
        <a:ln>
          <a:noFill/>
        </a:ln>
      </xdr:spPr>
    </xdr:pic>
    <xdr:clientData/>
  </xdr:twoCellAnchor>
  <xdr:twoCellAnchor editAs="oneCell">
    <xdr:from>
      <xdr:col>0</xdr:col>
      <xdr:colOff>0</xdr:colOff>
      <xdr:row>5099</xdr:row>
      <xdr:rowOff>0</xdr:rowOff>
    </xdr:from>
    <xdr:to>
      <xdr:col>0</xdr:col>
      <xdr:colOff>9000</xdr:colOff>
      <xdr:row>5099</xdr:row>
      <xdr:rowOff>-983374560</xdr:rowOff>
    </xdr:to>
    <xdr:pic>
      <xdr:nvPicPr>
        <xdr:cNvPr id="1614" name="Imagem 1815" descr=""/>
        <xdr:cNvPicPr/>
      </xdr:nvPicPr>
      <xdr:blipFill>
        <a:blip r:embed="rId1613"/>
        <a:stretch/>
      </xdr:blipFill>
      <xdr:spPr>
        <a:xfrm>
          <a:off x="0" y="971578440"/>
          <a:ext cx="9000" cy="360000"/>
        </a:xfrm>
        <a:prstGeom prst="rect">
          <a:avLst/>
        </a:prstGeom>
        <a:ln>
          <a:noFill/>
        </a:ln>
      </xdr:spPr>
    </xdr:pic>
    <xdr:clientData/>
  </xdr:twoCellAnchor>
  <xdr:twoCellAnchor editAs="oneCell">
    <xdr:from>
      <xdr:col>0</xdr:col>
      <xdr:colOff>0</xdr:colOff>
      <xdr:row>5129</xdr:row>
      <xdr:rowOff>0</xdr:rowOff>
    </xdr:from>
    <xdr:to>
      <xdr:col>0</xdr:col>
      <xdr:colOff>9000</xdr:colOff>
      <xdr:row>5129</xdr:row>
      <xdr:rowOff>-989089560</xdr:rowOff>
    </xdr:to>
    <xdr:pic>
      <xdr:nvPicPr>
        <xdr:cNvPr id="1615" name="Imagem 1816" descr=""/>
        <xdr:cNvPicPr/>
      </xdr:nvPicPr>
      <xdr:blipFill>
        <a:blip r:embed="rId1614"/>
        <a:stretch/>
      </xdr:blipFill>
      <xdr:spPr>
        <a:xfrm>
          <a:off x="0" y="977293440"/>
          <a:ext cx="9000" cy="360000"/>
        </a:xfrm>
        <a:prstGeom prst="rect">
          <a:avLst/>
        </a:prstGeom>
        <a:ln>
          <a:noFill/>
        </a:ln>
      </xdr:spPr>
    </xdr:pic>
    <xdr:clientData/>
  </xdr:twoCellAnchor>
  <xdr:twoCellAnchor editAs="oneCell">
    <xdr:from>
      <xdr:col>0</xdr:col>
      <xdr:colOff>0</xdr:colOff>
      <xdr:row>5159</xdr:row>
      <xdr:rowOff>0</xdr:rowOff>
    </xdr:from>
    <xdr:to>
      <xdr:col>0</xdr:col>
      <xdr:colOff>9000</xdr:colOff>
      <xdr:row>5159</xdr:row>
      <xdr:rowOff>-994804560</xdr:rowOff>
    </xdr:to>
    <xdr:pic>
      <xdr:nvPicPr>
        <xdr:cNvPr id="1616" name="Imagem 1817" descr=""/>
        <xdr:cNvPicPr/>
      </xdr:nvPicPr>
      <xdr:blipFill>
        <a:blip r:embed="rId1615"/>
        <a:stretch/>
      </xdr:blipFill>
      <xdr:spPr>
        <a:xfrm>
          <a:off x="0" y="983008440"/>
          <a:ext cx="9000" cy="360000"/>
        </a:xfrm>
        <a:prstGeom prst="rect">
          <a:avLst/>
        </a:prstGeom>
        <a:ln>
          <a:noFill/>
        </a:ln>
      </xdr:spPr>
    </xdr:pic>
    <xdr:clientData/>
  </xdr:twoCellAnchor>
  <xdr:twoCellAnchor editAs="oneCell">
    <xdr:from>
      <xdr:col>0</xdr:col>
      <xdr:colOff>0</xdr:colOff>
      <xdr:row>5189</xdr:row>
      <xdr:rowOff>0</xdr:rowOff>
    </xdr:from>
    <xdr:to>
      <xdr:col>0</xdr:col>
      <xdr:colOff>9000</xdr:colOff>
      <xdr:row>5189</xdr:row>
      <xdr:rowOff>-1000519560</xdr:rowOff>
    </xdr:to>
    <xdr:pic>
      <xdr:nvPicPr>
        <xdr:cNvPr id="1617" name="Imagem 1818" descr=""/>
        <xdr:cNvPicPr/>
      </xdr:nvPicPr>
      <xdr:blipFill>
        <a:blip r:embed="rId1616"/>
        <a:stretch/>
      </xdr:blipFill>
      <xdr:spPr>
        <a:xfrm>
          <a:off x="0" y="988723440"/>
          <a:ext cx="9000" cy="360000"/>
        </a:xfrm>
        <a:prstGeom prst="rect">
          <a:avLst/>
        </a:prstGeom>
        <a:ln>
          <a:noFill/>
        </a:ln>
      </xdr:spPr>
    </xdr:pic>
    <xdr:clientData/>
  </xdr:twoCellAnchor>
  <xdr:twoCellAnchor editAs="oneCell">
    <xdr:from>
      <xdr:col>0</xdr:col>
      <xdr:colOff>0</xdr:colOff>
      <xdr:row>5219</xdr:row>
      <xdr:rowOff>0</xdr:rowOff>
    </xdr:from>
    <xdr:to>
      <xdr:col>0</xdr:col>
      <xdr:colOff>9000</xdr:colOff>
      <xdr:row>5219</xdr:row>
      <xdr:rowOff>-1006234560</xdr:rowOff>
    </xdr:to>
    <xdr:pic>
      <xdr:nvPicPr>
        <xdr:cNvPr id="1618" name="Imagem 1819" descr=""/>
        <xdr:cNvPicPr/>
      </xdr:nvPicPr>
      <xdr:blipFill>
        <a:blip r:embed="rId1617"/>
        <a:stretch/>
      </xdr:blipFill>
      <xdr:spPr>
        <a:xfrm>
          <a:off x="0" y="994438440"/>
          <a:ext cx="9000" cy="360000"/>
        </a:xfrm>
        <a:prstGeom prst="rect">
          <a:avLst/>
        </a:prstGeom>
        <a:ln>
          <a:noFill/>
        </a:ln>
      </xdr:spPr>
    </xdr:pic>
    <xdr:clientData/>
  </xdr:twoCellAnchor>
  <xdr:twoCellAnchor editAs="oneCell">
    <xdr:from>
      <xdr:col>0</xdr:col>
      <xdr:colOff>0</xdr:colOff>
      <xdr:row>5249</xdr:row>
      <xdr:rowOff>0</xdr:rowOff>
    </xdr:from>
    <xdr:to>
      <xdr:col>0</xdr:col>
      <xdr:colOff>9000</xdr:colOff>
      <xdr:row>5249</xdr:row>
      <xdr:rowOff>-1011949560</xdr:rowOff>
    </xdr:to>
    <xdr:pic>
      <xdr:nvPicPr>
        <xdr:cNvPr id="1619" name="Imagem 1820" descr=""/>
        <xdr:cNvPicPr/>
      </xdr:nvPicPr>
      <xdr:blipFill>
        <a:blip r:embed="rId1618"/>
        <a:stretch/>
      </xdr:blipFill>
      <xdr:spPr>
        <a:xfrm>
          <a:off x="0" y="1000153440"/>
          <a:ext cx="9000" cy="360000"/>
        </a:xfrm>
        <a:prstGeom prst="rect">
          <a:avLst/>
        </a:prstGeom>
        <a:ln>
          <a:noFill/>
        </a:ln>
      </xdr:spPr>
    </xdr:pic>
    <xdr:clientData/>
  </xdr:twoCellAnchor>
  <xdr:twoCellAnchor editAs="oneCell">
    <xdr:from>
      <xdr:col>0</xdr:col>
      <xdr:colOff>0</xdr:colOff>
      <xdr:row>5281</xdr:row>
      <xdr:rowOff>0</xdr:rowOff>
    </xdr:from>
    <xdr:to>
      <xdr:col>0</xdr:col>
      <xdr:colOff>9000</xdr:colOff>
      <xdr:row>5281</xdr:row>
      <xdr:rowOff>-1018045440</xdr:rowOff>
    </xdr:to>
    <xdr:pic>
      <xdr:nvPicPr>
        <xdr:cNvPr id="1620" name="Imagem 1821" descr=""/>
        <xdr:cNvPicPr/>
      </xdr:nvPicPr>
      <xdr:blipFill>
        <a:blip r:embed="rId1619"/>
        <a:stretch/>
      </xdr:blipFill>
      <xdr:spPr>
        <a:xfrm>
          <a:off x="0" y="1006249320"/>
          <a:ext cx="9000" cy="360000"/>
        </a:xfrm>
        <a:prstGeom prst="rect">
          <a:avLst/>
        </a:prstGeom>
        <a:ln>
          <a:noFill/>
        </a:ln>
      </xdr:spPr>
    </xdr:pic>
    <xdr:clientData/>
  </xdr:twoCellAnchor>
  <xdr:twoCellAnchor editAs="oneCell">
    <xdr:from>
      <xdr:col>0</xdr:col>
      <xdr:colOff>0</xdr:colOff>
      <xdr:row>5309</xdr:row>
      <xdr:rowOff>0</xdr:rowOff>
    </xdr:from>
    <xdr:to>
      <xdr:col>0</xdr:col>
      <xdr:colOff>9000</xdr:colOff>
      <xdr:row>5309</xdr:row>
      <xdr:rowOff>-1023379560</xdr:rowOff>
    </xdr:to>
    <xdr:pic>
      <xdr:nvPicPr>
        <xdr:cNvPr id="1621" name="Imagem 1822" descr=""/>
        <xdr:cNvPicPr/>
      </xdr:nvPicPr>
      <xdr:blipFill>
        <a:blip r:embed="rId1620"/>
        <a:stretch/>
      </xdr:blipFill>
      <xdr:spPr>
        <a:xfrm>
          <a:off x="0" y="1011583440"/>
          <a:ext cx="9000" cy="360000"/>
        </a:xfrm>
        <a:prstGeom prst="rect">
          <a:avLst/>
        </a:prstGeom>
        <a:ln>
          <a:noFill/>
        </a:ln>
      </xdr:spPr>
    </xdr:pic>
    <xdr:clientData/>
  </xdr:twoCellAnchor>
  <xdr:twoCellAnchor editAs="oneCell">
    <xdr:from>
      <xdr:col>0</xdr:col>
      <xdr:colOff>0</xdr:colOff>
      <xdr:row>5311</xdr:row>
      <xdr:rowOff>0</xdr:rowOff>
    </xdr:from>
    <xdr:to>
      <xdr:col>0</xdr:col>
      <xdr:colOff>9000</xdr:colOff>
      <xdr:row>5311</xdr:row>
      <xdr:rowOff>-1023760440</xdr:rowOff>
    </xdr:to>
    <xdr:pic>
      <xdr:nvPicPr>
        <xdr:cNvPr id="1622" name="Imagem 1823" descr=""/>
        <xdr:cNvPicPr/>
      </xdr:nvPicPr>
      <xdr:blipFill>
        <a:blip r:embed="rId1621"/>
        <a:stretch/>
      </xdr:blipFill>
      <xdr:spPr>
        <a:xfrm>
          <a:off x="0" y="1011964320"/>
          <a:ext cx="9000" cy="360000"/>
        </a:xfrm>
        <a:prstGeom prst="rect">
          <a:avLst/>
        </a:prstGeom>
        <a:ln>
          <a:noFill/>
        </a:ln>
      </xdr:spPr>
    </xdr:pic>
    <xdr:clientData/>
  </xdr:twoCellAnchor>
  <xdr:twoCellAnchor editAs="oneCell">
    <xdr:from>
      <xdr:col>0</xdr:col>
      <xdr:colOff>0</xdr:colOff>
      <xdr:row>5313</xdr:row>
      <xdr:rowOff>0</xdr:rowOff>
    </xdr:from>
    <xdr:to>
      <xdr:col>0</xdr:col>
      <xdr:colOff>9000</xdr:colOff>
      <xdr:row>5313</xdr:row>
      <xdr:rowOff>-1024141680</xdr:rowOff>
    </xdr:to>
    <xdr:pic>
      <xdr:nvPicPr>
        <xdr:cNvPr id="1623" name="Imagem 1824" descr=""/>
        <xdr:cNvPicPr/>
      </xdr:nvPicPr>
      <xdr:blipFill>
        <a:blip r:embed="rId1622"/>
        <a:stretch/>
      </xdr:blipFill>
      <xdr:spPr>
        <a:xfrm>
          <a:off x="0" y="1012345560"/>
          <a:ext cx="9000" cy="360000"/>
        </a:xfrm>
        <a:prstGeom prst="rect">
          <a:avLst/>
        </a:prstGeom>
        <a:ln>
          <a:noFill/>
        </a:ln>
      </xdr:spPr>
    </xdr:pic>
    <xdr:clientData/>
  </xdr:twoCellAnchor>
  <xdr:twoCellAnchor editAs="oneCell">
    <xdr:from>
      <xdr:col>0</xdr:col>
      <xdr:colOff>0</xdr:colOff>
      <xdr:row>5320</xdr:row>
      <xdr:rowOff>0</xdr:rowOff>
    </xdr:from>
    <xdr:to>
      <xdr:col>0</xdr:col>
      <xdr:colOff>9000</xdr:colOff>
      <xdr:row>5320</xdr:row>
      <xdr:rowOff>-1025475120</xdr:rowOff>
    </xdr:to>
    <xdr:pic>
      <xdr:nvPicPr>
        <xdr:cNvPr id="1624" name="Imagem 1825" descr=""/>
        <xdr:cNvPicPr/>
      </xdr:nvPicPr>
      <xdr:blipFill>
        <a:blip r:embed="rId1623"/>
        <a:stretch/>
      </xdr:blipFill>
      <xdr:spPr>
        <a:xfrm>
          <a:off x="0" y="1013679000"/>
          <a:ext cx="9000" cy="360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839880</xdr:colOff>
      <xdr:row>38</xdr:row>
      <xdr:rowOff>10800</xdr:rowOff>
    </xdr:to>
    <xdr:sp>
      <xdr:nvSpPr>
        <xdr:cNvPr id="1625" name="CustomShape 1"/>
        <xdr:cNvSpPr/>
      </xdr:nvSpPr>
      <xdr:spPr>
        <a:xfrm>
          <a:off x="2773080" y="6924600"/>
          <a:ext cx="4044600" cy="1487160"/>
        </a:xfrm>
        <a:prstGeom prst="rect">
          <a:avLst/>
        </a:prstGeom>
        <a:noFill/>
        <a:ln>
          <a:noFill/>
        </a:ln>
      </xdr:spPr>
      <xdr:style>
        <a:lnRef idx="0"/>
        <a:fillRef idx="0"/>
        <a:effectRef idx="0"/>
        <a:fontRef idx="minor"/>
      </xdr:style>
      <xdr:txBody>
        <a:bodyPr lIns="90000" rIns="90000" tIns="45000" bIns="45000"/>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131040</xdr:rowOff>
    </xdr:from>
    <xdr:to>
      <xdr:col>6</xdr:col>
      <xdr:colOff>1532520</xdr:colOff>
      <xdr:row>56</xdr:row>
      <xdr:rowOff>59400</xdr:rowOff>
    </xdr:to>
    <xdr:pic>
      <xdr:nvPicPr>
        <xdr:cNvPr id="1626" name="Imagem 3" descr=""/>
        <xdr:cNvPicPr/>
      </xdr:nvPicPr>
      <xdr:blipFill>
        <a:blip r:embed="rId1"/>
        <a:stretch/>
      </xdr:blipFill>
      <xdr:spPr>
        <a:xfrm>
          <a:off x="0" y="702360"/>
          <a:ext cx="8517960" cy="10024920"/>
        </a:xfrm>
        <a:prstGeom prst="rect">
          <a:avLst/>
        </a:prstGeom>
        <a:ln>
          <a:noFill/>
        </a:ln>
      </xdr:spPr>
    </xdr:pic>
    <xdr:clientData/>
  </xdr:twoCellAnchor>
  <xdr:twoCellAnchor editAs="oneCell">
    <xdr:from>
      <xdr:col>3</xdr:col>
      <xdr:colOff>347400</xdr:colOff>
      <xdr:row>13</xdr:row>
      <xdr:rowOff>22320</xdr:rowOff>
    </xdr:from>
    <xdr:to>
      <xdr:col>5</xdr:col>
      <xdr:colOff>201240</xdr:colOff>
      <xdr:row>56</xdr:row>
      <xdr:rowOff>145080</xdr:rowOff>
    </xdr:to>
    <xdr:sp>
      <xdr:nvSpPr>
        <xdr:cNvPr id="1627" name="CustomShape 1"/>
        <xdr:cNvSpPr/>
      </xdr:nvSpPr>
      <xdr:spPr>
        <a:xfrm>
          <a:off x="4187880" y="2498760"/>
          <a:ext cx="1950480" cy="8314200"/>
        </a:xfrm>
        <a:prstGeom prst="rect">
          <a:avLst/>
        </a:prstGeom>
        <a:noFill/>
        <a:ln w="57240">
          <a:solidFill>
            <a:srgbClr val="ff0000"/>
          </a:solidFill>
          <a:custDash>
            <a:ds d="400000" sp="300000"/>
          </a:custDash>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1.v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hyperlink" Target="http://www.leroymerlin.com.br/" TargetMode="External"/><Relationship Id="rId2" Type="http://schemas.openxmlformats.org/officeDocument/2006/relationships/hyperlink" Target="https://www.walmart.com.br/" TargetMode="External"/><Relationship Id="rId3" Type="http://schemas.openxmlformats.org/officeDocument/2006/relationships/hyperlink" Target="http://www.lojadomecanico.com.br/" TargetMode="External"/><Relationship Id="rId4" Type="http://schemas.openxmlformats.org/officeDocument/2006/relationships/hyperlink" Target="https://produto.mercadolivre.com.br/MLB-970663067-reparo-para-valvula-hydra-max-114-e-112-deca-deca-_JM?quantity=1" TargetMode="External"/><Relationship Id="rId5" Type="http://schemas.openxmlformats.org/officeDocument/2006/relationships/hyperlink" Target="https://produto.mercadolivre.com.br/MLB-1148164482-reparo-para-valvula-hydra-max-clean-pro-e-base-deca-2550-_JM?quantity=1" TargetMode="External"/><Relationship Id="rId6"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00B050"/>
    <pageSetUpPr fitToPage="true"/>
  </sheetPr>
  <dimension ref="B1:N28"/>
  <sheetViews>
    <sheetView showFormulas="false" showGridLines="false" showRowColHeaders="true" showZeros="true" rightToLeft="false" tabSelected="tru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2" min="6" style="0" width="8.67"/>
    <col collapsed="false" customWidth="true" hidden="false" outlineLevel="0" max="13" min="13" style="0" width="3.71"/>
    <col collapsed="false" customWidth="true" hidden="false" outlineLevel="0" max="1025" min="14" style="0" width="8.67"/>
  </cols>
  <sheetData>
    <row r="1" customFormat="false" ht="15.75" hidden="false" customHeight="false" outlineLevel="0" collapsed="false"/>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C7" s="6"/>
      <c r="D7" s="6"/>
      <c r="E7" s="6"/>
      <c r="F7" s="6"/>
      <c r="G7" s="6"/>
      <c r="H7" s="6"/>
      <c r="I7" s="6"/>
      <c r="J7" s="6"/>
      <c r="K7" s="6"/>
      <c r="L7" s="7"/>
    </row>
    <row r="8" customFormat="false" ht="15" hidden="false" customHeight="false" outlineLevel="0" collapsed="false">
      <c r="B8" s="8" t="s">
        <v>4</v>
      </c>
      <c r="C8" s="6"/>
      <c r="D8" s="6"/>
      <c r="E8" s="6"/>
      <c r="F8" s="6"/>
      <c r="G8" s="6"/>
      <c r="H8" s="6"/>
      <c r="I8" s="6"/>
      <c r="J8" s="6"/>
      <c r="K8" s="6"/>
      <c r="L8" s="7"/>
    </row>
    <row r="9" customFormat="false" ht="15" hidden="false" customHeight="false" outlineLevel="0" collapsed="false">
      <c r="B9" s="8"/>
      <c r="C9" s="6"/>
      <c r="D9" s="6"/>
      <c r="E9" s="6"/>
      <c r="F9" s="6"/>
      <c r="G9" s="6"/>
      <c r="H9" s="6"/>
      <c r="I9" s="6"/>
      <c r="J9" s="6"/>
      <c r="K9" s="6"/>
      <c r="L9" s="7"/>
    </row>
    <row r="10" customFormat="false" ht="15" hidden="false" customHeight="true" outlineLevel="0" collapsed="false">
      <c r="B10" s="5"/>
      <c r="C10" s="6" t="s">
        <v>5</v>
      </c>
      <c r="D10" s="9" t="s">
        <v>6</v>
      </c>
      <c r="E10" s="9"/>
      <c r="F10" s="9"/>
      <c r="G10" s="9"/>
      <c r="H10" s="9"/>
      <c r="I10" s="9"/>
      <c r="J10" s="9"/>
      <c r="K10" s="9"/>
      <c r="L10" s="7"/>
    </row>
    <row r="11" customFormat="false" ht="15" hidden="false" customHeight="false" outlineLevel="0" collapsed="false">
      <c r="B11" s="5"/>
      <c r="C11" s="6"/>
      <c r="D11" s="9"/>
      <c r="E11" s="9"/>
      <c r="F11" s="9"/>
      <c r="G11" s="9"/>
      <c r="H11" s="9"/>
      <c r="I11" s="9"/>
      <c r="J11" s="9"/>
      <c r="K11" s="9"/>
      <c r="L11" s="7"/>
    </row>
    <row r="12" customFormat="false" ht="15" hidden="false" customHeight="false" outlineLevel="0" collapsed="false">
      <c r="B12" s="5"/>
      <c r="C12" s="6" t="s">
        <v>7</v>
      </c>
      <c r="D12" s="6"/>
      <c r="E12" s="10" t="s">
        <v>8</v>
      </c>
      <c r="F12" s="6"/>
      <c r="G12" s="6"/>
      <c r="H12" s="6"/>
      <c r="I12" s="6"/>
      <c r="J12" s="6"/>
      <c r="K12" s="6"/>
      <c r="L12" s="7"/>
    </row>
    <row r="13" customFormat="false" ht="15" hidden="false" customHeight="false" outlineLevel="0" collapsed="false">
      <c r="B13" s="5"/>
      <c r="C13" s="11" t="s">
        <v>9</v>
      </c>
      <c r="D13" s="12"/>
      <c r="E13" s="13" t="n">
        <v>43588</v>
      </c>
      <c r="F13" s="6"/>
      <c r="G13" s="6"/>
      <c r="H13" s="6"/>
      <c r="I13" s="6"/>
      <c r="J13" s="6"/>
      <c r="K13" s="6"/>
      <c r="L13" s="7"/>
      <c r="N13" s="6" t="s">
        <v>10</v>
      </c>
    </row>
    <row r="14" customFormat="false" ht="15" hidden="false" customHeight="false" outlineLevel="0" collapsed="false">
      <c r="B14" s="5"/>
      <c r="C14" s="11"/>
      <c r="D14" s="12"/>
      <c r="E14" s="13"/>
      <c r="F14" s="6"/>
      <c r="G14" s="6"/>
      <c r="H14" s="6"/>
      <c r="I14" s="6"/>
      <c r="J14" s="6"/>
      <c r="K14" s="6"/>
      <c r="L14" s="7"/>
    </row>
    <row r="15" customFormat="false" ht="15" hidden="false" customHeight="false" outlineLevel="0" collapsed="false">
      <c r="B15" s="8" t="s">
        <v>4</v>
      </c>
      <c r="C15" s="6"/>
      <c r="D15" s="6"/>
      <c r="E15" s="10"/>
      <c r="F15" s="6"/>
      <c r="G15" s="6"/>
      <c r="H15" s="6"/>
      <c r="I15" s="6"/>
      <c r="J15" s="6"/>
      <c r="K15" s="6"/>
      <c r="L15" s="7"/>
    </row>
    <row r="16" customFormat="false" ht="15" hidden="false" customHeight="false" outlineLevel="0" collapsed="false">
      <c r="B16" s="5"/>
      <c r="C16" s="6" t="s">
        <v>11</v>
      </c>
      <c r="D16" s="6"/>
      <c r="E16" s="14" t="s">
        <v>12</v>
      </c>
      <c r="F16" s="6"/>
      <c r="G16" s="0" t="s">
        <v>13</v>
      </c>
      <c r="H16" s="6"/>
      <c r="I16" s="6"/>
      <c r="J16" s="6"/>
      <c r="K16" s="6"/>
      <c r="L16" s="7"/>
    </row>
    <row r="17" customFormat="false" ht="15" hidden="false" customHeight="false" outlineLevel="0" collapsed="false">
      <c r="B17" s="5"/>
      <c r="C17" s="6"/>
      <c r="D17" s="6"/>
      <c r="E17" s="6" t="s">
        <v>14</v>
      </c>
      <c r="F17" s="6"/>
      <c r="G17" s="6"/>
      <c r="H17" s="6"/>
      <c r="I17" s="6"/>
      <c r="J17" s="6"/>
      <c r="K17" s="6"/>
      <c r="L17" s="7"/>
    </row>
    <row r="18" customFormat="false" ht="15" hidden="false" customHeight="false" outlineLevel="0" collapsed="false">
      <c r="B18" s="5"/>
      <c r="C18" s="0" t="s">
        <v>15</v>
      </c>
      <c r="E18" s="0" t="s">
        <v>16</v>
      </c>
      <c r="F18" s="6"/>
      <c r="G18" s="6"/>
      <c r="H18" s="6"/>
      <c r="I18" s="6"/>
      <c r="J18" s="6"/>
      <c r="K18" s="6"/>
      <c r="L18" s="7"/>
    </row>
    <row r="19" customFormat="false" ht="15" hidden="false" customHeight="false" outlineLevel="0" collapsed="false">
      <c r="B19" s="5"/>
      <c r="F19" s="6"/>
      <c r="G19" s="6"/>
      <c r="H19" s="6"/>
      <c r="I19" s="6"/>
      <c r="J19" s="6"/>
      <c r="K19" s="6"/>
      <c r="L19" s="7"/>
    </row>
    <row r="20" customFormat="false" ht="15" hidden="false" customHeight="false" outlineLevel="0" collapsed="false">
      <c r="B20" s="8" t="s">
        <v>17</v>
      </c>
      <c r="F20" s="6"/>
      <c r="G20" s="6"/>
      <c r="H20" s="6"/>
      <c r="I20" s="6"/>
      <c r="J20" s="6"/>
      <c r="K20" s="6"/>
      <c r="L20" s="7"/>
    </row>
    <row r="21" customFormat="false" ht="15" hidden="false" customHeight="false" outlineLevel="0" collapsed="false">
      <c r="B21" s="8"/>
      <c r="F21" s="6"/>
      <c r="G21" s="6"/>
      <c r="H21" s="6"/>
      <c r="I21" s="6"/>
      <c r="J21" s="6"/>
      <c r="K21" s="6"/>
      <c r="L21" s="7"/>
    </row>
    <row r="22" customFormat="false" ht="15" hidden="false" customHeight="false" outlineLevel="0" collapsed="false">
      <c r="B22" s="5"/>
      <c r="C22" s="0" t="s">
        <v>18</v>
      </c>
      <c r="F22" s="6"/>
      <c r="G22" s="6"/>
      <c r="H22" s="6"/>
      <c r="I22" s="6"/>
      <c r="J22" s="6"/>
      <c r="K22" s="6"/>
      <c r="L22" s="7"/>
    </row>
    <row r="23" customFormat="false" ht="15" hidden="false" customHeight="false" outlineLevel="0" collapsed="false">
      <c r="B23" s="5"/>
      <c r="C23" s="0" t="s">
        <v>19</v>
      </c>
      <c r="F23" s="6"/>
      <c r="G23" s="6"/>
      <c r="H23" s="6"/>
      <c r="I23" s="6"/>
      <c r="J23" s="6"/>
      <c r="K23" s="6"/>
      <c r="L23" s="7"/>
    </row>
    <row r="24" customFormat="false" ht="15" hidden="false" customHeight="false" outlineLevel="0" collapsed="false">
      <c r="B24" s="5"/>
      <c r="C24" s="0" t="s">
        <v>20</v>
      </c>
      <c r="F24" s="6"/>
      <c r="G24" s="6"/>
      <c r="H24" s="6"/>
      <c r="I24" s="6"/>
      <c r="J24" s="6"/>
      <c r="K24" s="6"/>
      <c r="L24" s="7"/>
    </row>
    <row r="25" customFormat="false" ht="15" hidden="false" customHeight="false" outlineLevel="0" collapsed="false">
      <c r="B25" s="5"/>
      <c r="C25" s="0" t="s">
        <v>21</v>
      </c>
      <c r="F25" s="6"/>
      <c r="G25" s="6"/>
      <c r="H25" s="6"/>
      <c r="I25" s="6"/>
      <c r="J25" s="6"/>
      <c r="K25" s="6"/>
      <c r="L25" s="7"/>
    </row>
    <row r="26" customFormat="false" ht="15" hidden="false" customHeight="false" outlineLevel="0" collapsed="false">
      <c r="B26" s="5"/>
      <c r="C26" s="0" t="s">
        <v>22</v>
      </c>
      <c r="F26" s="6"/>
      <c r="G26" s="6"/>
      <c r="H26" s="6"/>
      <c r="I26" s="6"/>
      <c r="J26" s="6"/>
      <c r="K26" s="6"/>
      <c r="L26" s="7"/>
    </row>
    <row r="27" customFormat="false" ht="15" hidden="false" customHeight="false" outlineLevel="0" collapsed="false">
      <c r="B27" s="5"/>
      <c r="C27" s="0" t="s">
        <v>23</v>
      </c>
      <c r="F27" s="6"/>
      <c r="G27" s="6"/>
      <c r="H27" s="6"/>
      <c r="I27" s="6"/>
      <c r="J27" s="6"/>
      <c r="K27" s="6"/>
      <c r="L27" s="7"/>
    </row>
    <row r="28" customFormat="false" ht="15.75" hidden="false" customHeight="false" outlineLevel="0" collapsed="false">
      <c r="B28" s="15"/>
      <c r="C28" s="16"/>
      <c r="D28" s="16"/>
      <c r="E28" s="16"/>
      <c r="F28" s="16"/>
      <c r="G28" s="16"/>
      <c r="H28" s="16"/>
      <c r="I28" s="16"/>
      <c r="J28" s="16"/>
      <c r="K28" s="16"/>
      <c r="L28" s="17"/>
    </row>
  </sheetData>
  <mergeCells count="5">
    <mergeCell ref="B3:L3"/>
    <mergeCell ref="B4:L4"/>
    <mergeCell ref="B5:L5"/>
    <mergeCell ref="B6:L6"/>
    <mergeCell ref="D10:K11"/>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5:G638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2" min="1" style="0" width="24.57"/>
    <col collapsed="false" customWidth="true" hidden="false" outlineLevel="0" max="3" min="3" style="0" width="48.7"/>
    <col collapsed="false" customWidth="true" hidden="false" outlineLevel="0" max="4" min="4" style="0" width="8.14"/>
    <col collapsed="false" customWidth="true" hidden="false" outlineLevel="0" max="5" min="5" style="0" width="38.7"/>
    <col collapsed="false" customWidth="true" hidden="false" outlineLevel="0" max="6" min="6" style="0" width="21.14"/>
    <col collapsed="false" customWidth="true" hidden="false" outlineLevel="0" max="7" min="7" style="0" width="82.01"/>
    <col collapsed="false" customWidth="true" hidden="false" outlineLevel="0" max="1025" min="8" style="0" width="9.14"/>
  </cols>
  <sheetData>
    <row r="5" customFormat="false" ht="15" hidden="false" customHeight="false" outlineLevel="0" collapsed="false">
      <c r="A5" s="318" t="s">
        <v>6225</v>
      </c>
      <c r="B5" s="318"/>
      <c r="C5" s="318" t="s">
        <v>6226</v>
      </c>
      <c r="D5" s="318" t="s">
        <v>1000</v>
      </c>
      <c r="E5" s="318" t="s">
        <v>6227</v>
      </c>
      <c r="F5" s="318" t="s">
        <v>6228</v>
      </c>
      <c r="G5" s="318" t="s">
        <v>6229</v>
      </c>
    </row>
    <row r="7" customFormat="false" ht="15" hidden="false" customHeight="false" outlineLevel="0" collapsed="false">
      <c r="A7" s="318" t="s">
        <v>6230</v>
      </c>
      <c r="B7" s="318" t="str">
        <f aca="false">A7&amp;"U"</f>
        <v>97141U</v>
      </c>
      <c r="C7" s="318" t="s">
        <v>6231</v>
      </c>
      <c r="D7" s="318" t="s">
        <v>86</v>
      </c>
      <c r="E7" s="318" t="s">
        <v>6232</v>
      </c>
      <c r="F7" s="319" t="n">
        <v>6.85</v>
      </c>
      <c r="G7" s="318" t="s">
        <v>6233</v>
      </c>
    </row>
    <row r="8" customFormat="false" ht="15" hidden="false" customHeight="false" outlineLevel="0" collapsed="false">
      <c r="A8" s="318" t="s">
        <v>6234</v>
      </c>
      <c r="B8" s="318" t="str">
        <f aca="false">A8&amp;"U"</f>
        <v>97142U</v>
      </c>
      <c r="C8" s="318" t="s">
        <v>6235</v>
      </c>
      <c r="D8" s="318" t="s">
        <v>86</v>
      </c>
      <c r="E8" s="318" t="s">
        <v>6232</v>
      </c>
      <c r="F8" s="319" t="n">
        <v>7.65</v>
      </c>
      <c r="G8" s="318" t="s">
        <v>6233</v>
      </c>
    </row>
    <row r="9" customFormat="false" ht="15" hidden="false" customHeight="false" outlineLevel="0" collapsed="false">
      <c r="A9" s="318" t="s">
        <v>6236</v>
      </c>
      <c r="B9" s="318" t="str">
        <f aca="false">A9&amp;"U"</f>
        <v>97143U</v>
      </c>
      <c r="C9" s="318" t="s">
        <v>6237</v>
      </c>
      <c r="D9" s="318" t="s">
        <v>86</v>
      </c>
      <c r="E9" s="318" t="s">
        <v>6232</v>
      </c>
      <c r="F9" s="319" t="n">
        <v>9.64</v>
      </c>
      <c r="G9" s="318" t="s">
        <v>6233</v>
      </c>
    </row>
    <row r="10" customFormat="false" ht="15" hidden="false" customHeight="false" outlineLevel="0" collapsed="false">
      <c r="A10" s="318" t="s">
        <v>6238</v>
      </c>
      <c r="B10" s="318" t="str">
        <f aca="false">A10&amp;"U"</f>
        <v>97144U</v>
      </c>
      <c r="C10" s="318" t="s">
        <v>6239</v>
      </c>
      <c r="D10" s="318" t="s">
        <v>86</v>
      </c>
      <c r="E10" s="318" t="s">
        <v>6232</v>
      </c>
      <c r="F10" s="319" t="n">
        <v>11.64</v>
      </c>
      <c r="G10" s="318" t="s">
        <v>6233</v>
      </c>
    </row>
    <row r="11" customFormat="false" ht="15" hidden="false" customHeight="false" outlineLevel="0" collapsed="false">
      <c r="A11" s="318" t="s">
        <v>6240</v>
      </c>
      <c r="B11" s="318" t="str">
        <f aca="false">A11&amp;"U"</f>
        <v>97145U</v>
      </c>
      <c r="C11" s="318" t="s">
        <v>6241</v>
      </c>
      <c r="D11" s="318" t="s">
        <v>86</v>
      </c>
      <c r="E11" s="318" t="s">
        <v>6232</v>
      </c>
      <c r="F11" s="319" t="n">
        <v>13.65</v>
      </c>
      <c r="G11" s="318" t="s">
        <v>6233</v>
      </c>
    </row>
    <row r="12" customFormat="false" ht="15" hidden="false" customHeight="false" outlineLevel="0" collapsed="false">
      <c r="A12" s="318" t="s">
        <v>6242</v>
      </c>
      <c r="B12" s="318" t="str">
        <f aca="false">A12&amp;"U"</f>
        <v>97146U</v>
      </c>
      <c r="C12" s="318" t="s">
        <v>6243</v>
      </c>
      <c r="D12" s="318" t="s">
        <v>86</v>
      </c>
      <c r="E12" s="318" t="s">
        <v>6232</v>
      </c>
      <c r="F12" s="319" t="n">
        <v>15.66</v>
      </c>
      <c r="G12" s="318" t="s">
        <v>6233</v>
      </c>
    </row>
    <row r="13" customFormat="false" ht="15" hidden="false" customHeight="false" outlineLevel="0" collapsed="false">
      <c r="A13" s="318" t="s">
        <v>6244</v>
      </c>
      <c r="B13" s="318" t="str">
        <f aca="false">A13&amp;"U"</f>
        <v>97147U</v>
      </c>
      <c r="C13" s="318" t="s">
        <v>6245</v>
      </c>
      <c r="D13" s="318" t="s">
        <v>86</v>
      </c>
      <c r="E13" s="318" t="s">
        <v>6232</v>
      </c>
      <c r="F13" s="319" t="n">
        <v>17.68</v>
      </c>
      <c r="G13" s="318" t="s">
        <v>6233</v>
      </c>
    </row>
    <row r="14" customFormat="false" ht="15" hidden="false" customHeight="false" outlineLevel="0" collapsed="false">
      <c r="A14" s="318" t="s">
        <v>6246</v>
      </c>
      <c r="B14" s="318" t="str">
        <f aca="false">A14&amp;"U"</f>
        <v>97148U</v>
      </c>
      <c r="C14" s="318" t="s">
        <v>6247</v>
      </c>
      <c r="D14" s="318" t="s">
        <v>86</v>
      </c>
      <c r="E14" s="318" t="s">
        <v>6232</v>
      </c>
      <c r="F14" s="319" t="n">
        <v>19.67</v>
      </c>
      <c r="G14" s="318" t="s">
        <v>6233</v>
      </c>
    </row>
    <row r="15" customFormat="false" ht="15" hidden="false" customHeight="false" outlineLevel="0" collapsed="false">
      <c r="A15" s="318" t="s">
        <v>6248</v>
      </c>
      <c r="B15" s="318" t="str">
        <f aca="false">A15&amp;"U"</f>
        <v>97149U</v>
      </c>
      <c r="C15" s="318" t="s">
        <v>6249</v>
      </c>
      <c r="D15" s="318" t="s">
        <v>86</v>
      </c>
      <c r="E15" s="318" t="s">
        <v>6232</v>
      </c>
      <c r="F15" s="319" t="n">
        <v>21.71</v>
      </c>
      <c r="G15" s="318" t="s">
        <v>6233</v>
      </c>
    </row>
    <row r="16" customFormat="false" ht="15" hidden="false" customHeight="false" outlineLevel="0" collapsed="false">
      <c r="A16" s="318" t="s">
        <v>6250</v>
      </c>
      <c r="B16" s="318" t="str">
        <f aca="false">A16&amp;"U"</f>
        <v>97150U</v>
      </c>
      <c r="C16" s="318" t="s">
        <v>6251</v>
      </c>
      <c r="D16" s="318" t="s">
        <v>86</v>
      </c>
      <c r="E16" s="318" t="s">
        <v>6252</v>
      </c>
      <c r="F16" s="319" t="n">
        <v>26.01</v>
      </c>
      <c r="G16" s="318" t="s">
        <v>6233</v>
      </c>
    </row>
    <row r="17" customFormat="false" ht="15" hidden="false" customHeight="false" outlineLevel="0" collapsed="false">
      <c r="A17" s="318" t="s">
        <v>6253</v>
      </c>
      <c r="B17" s="318" t="str">
        <f aca="false">A17&amp;"U"</f>
        <v>97151U</v>
      </c>
      <c r="C17" s="318" t="s">
        <v>6254</v>
      </c>
      <c r="D17" s="318" t="s">
        <v>86</v>
      </c>
      <c r="E17" s="318" t="s">
        <v>6252</v>
      </c>
      <c r="F17" s="319" t="n">
        <v>30.37</v>
      </c>
      <c r="G17" s="318" t="s">
        <v>6233</v>
      </c>
    </row>
    <row r="18" customFormat="false" ht="15" hidden="false" customHeight="false" outlineLevel="0" collapsed="false">
      <c r="A18" s="318" t="s">
        <v>6255</v>
      </c>
      <c r="B18" s="318" t="str">
        <f aca="false">A18&amp;"U"</f>
        <v>97152U</v>
      </c>
      <c r="C18" s="318" t="s">
        <v>6256</v>
      </c>
      <c r="D18" s="318" t="s">
        <v>86</v>
      </c>
      <c r="E18" s="318" t="s">
        <v>6252</v>
      </c>
      <c r="F18" s="319" t="n">
        <v>34.58</v>
      </c>
      <c r="G18" s="318" t="s">
        <v>6233</v>
      </c>
    </row>
    <row r="19" customFormat="false" ht="15" hidden="false" customHeight="false" outlineLevel="0" collapsed="false">
      <c r="A19" s="318" t="s">
        <v>6257</v>
      </c>
      <c r="B19" s="318" t="str">
        <f aca="false">A19&amp;"U"</f>
        <v>97153U</v>
      </c>
      <c r="C19" s="318" t="s">
        <v>6258</v>
      </c>
      <c r="D19" s="318" t="s">
        <v>86</v>
      </c>
      <c r="E19" s="318" t="s">
        <v>6252</v>
      </c>
      <c r="F19" s="319" t="n">
        <v>38.89</v>
      </c>
      <c r="G19" s="318" t="s">
        <v>6233</v>
      </c>
    </row>
    <row r="20" customFormat="false" ht="15" hidden="false" customHeight="false" outlineLevel="0" collapsed="false">
      <c r="A20" s="318" t="s">
        <v>6259</v>
      </c>
      <c r="B20" s="318" t="str">
        <f aca="false">A20&amp;"U"</f>
        <v>97154U</v>
      </c>
      <c r="C20" s="318" t="s">
        <v>6260</v>
      </c>
      <c r="D20" s="318" t="s">
        <v>86</v>
      </c>
      <c r="E20" s="318" t="s">
        <v>6252</v>
      </c>
      <c r="F20" s="319" t="n">
        <v>43.23</v>
      </c>
      <c r="G20" s="318" t="s">
        <v>6233</v>
      </c>
    </row>
    <row r="21" customFormat="false" ht="15" hidden="false" customHeight="false" outlineLevel="0" collapsed="false">
      <c r="A21" s="318" t="s">
        <v>6261</v>
      </c>
      <c r="B21" s="318" t="str">
        <f aca="false">A21&amp;"U"</f>
        <v>97155U</v>
      </c>
      <c r="C21" s="318" t="s">
        <v>6262</v>
      </c>
      <c r="D21" s="318" t="s">
        <v>86</v>
      </c>
      <c r="E21" s="318" t="s">
        <v>6252</v>
      </c>
      <c r="F21" s="319" t="n">
        <v>47.55</v>
      </c>
      <c r="G21" s="318" t="s">
        <v>6233</v>
      </c>
    </row>
    <row r="22" customFormat="false" ht="15" hidden="false" customHeight="false" outlineLevel="0" collapsed="false">
      <c r="A22" s="318" t="s">
        <v>6263</v>
      </c>
      <c r="B22" s="318" t="str">
        <f aca="false">A22&amp;"U"</f>
        <v>97156U</v>
      </c>
      <c r="C22" s="318" t="s">
        <v>6264</v>
      </c>
      <c r="D22" s="318" t="s">
        <v>86</v>
      </c>
      <c r="E22" s="318" t="s">
        <v>6252</v>
      </c>
      <c r="F22" s="319" t="n">
        <v>56.51</v>
      </c>
      <c r="G22" s="318" t="s">
        <v>6233</v>
      </c>
    </row>
    <row r="23" customFormat="false" ht="15" hidden="false" customHeight="false" outlineLevel="0" collapsed="false">
      <c r="A23" s="318" t="s">
        <v>6265</v>
      </c>
      <c r="B23" s="318" t="str">
        <f aca="false">A23&amp;"U"</f>
        <v>97157U</v>
      </c>
      <c r="C23" s="318" t="s">
        <v>6266</v>
      </c>
      <c r="D23" s="318" t="s">
        <v>86</v>
      </c>
      <c r="E23" s="318" t="s">
        <v>6232</v>
      </c>
      <c r="F23" s="319" t="n">
        <v>4.14</v>
      </c>
      <c r="G23" s="318" t="s">
        <v>6233</v>
      </c>
    </row>
    <row r="24" customFormat="false" ht="15" hidden="false" customHeight="false" outlineLevel="0" collapsed="false">
      <c r="A24" s="318" t="s">
        <v>6267</v>
      </c>
      <c r="B24" s="318" t="str">
        <f aca="false">A24&amp;"U"</f>
        <v>97158U</v>
      </c>
      <c r="C24" s="318" t="s">
        <v>6268</v>
      </c>
      <c r="D24" s="318" t="s">
        <v>86</v>
      </c>
      <c r="E24" s="318" t="s">
        <v>6232</v>
      </c>
      <c r="F24" s="319" t="n">
        <v>4.63</v>
      </c>
      <c r="G24" s="318" t="s">
        <v>6233</v>
      </c>
    </row>
    <row r="25" customFormat="false" ht="15" hidden="false" customHeight="false" outlineLevel="0" collapsed="false">
      <c r="A25" s="318" t="s">
        <v>6269</v>
      </c>
      <c r="B25" s="318" t="str">
        <f aca="false">A25&amp;"U"</f>
        <v>97159U</v>
      </c>
      <c r="C25" s="318" t="s">
        <v>6270</v>
      </c>
      <c r="D25" s="318" t="s">
        <v>86</v>
      </c>
      <c r="E25" s="318" t="s">
        <v>6232</v>
      </c>
      <c r="F25" s="319" t="n">
        <v>5.84</v>
      </c>
      <c r="G25" s="318" t="s">
        <v>6233</v>
      </c>
    </row>
    <row r="26" customFormat="false" ht="15" hidden="false" customHeight="false" outlineLevel="0" collapsed="false">
      <c r="A26" s="318" t="s">
        <v>6271</v>
      </c>
      <c r="B26" s="318" t="str">
        <f aca="false">A26&amp;"U"</f>
        <v>97160U</v>
      </c>
      <c r="C26" s="318" t="s">
        <v>6272</v>
      </c>
      <c r="D26" s="318" t="s">
        <v>86</v>
      </c>
      <c r="E26" s="318" t="s">
        <v>6232</v>
      </c>
      <c r="F26" s="319" t="n">
        <v>7.05</v>
      </c>
      <c r="G26" s="318" t="s">
        <v>6233</v>
      </c>
    </row>
    <row r="27" customFormat="false" ht="15" hidden="false" customHeight="false" outlineLevel="0" collapsed="false">
      <c r="A27" s="318" t="s">
        <v>6273</v>
      </c>
      <c r="B27" s="318" t="str">
        <f aca="false">A27&amp;"U"</f>
        <v>97161U</v>
      </c>
      <c r="C27" s="318" t="s">
        <v>6274</v>
      </c>
      <c r="D27" s="318" t="s">
        <v>86</v>
      </c>
      <c r="E27" s="318" t="s">
        <v>6232</v>
      </c>
      <c r="F27" s="319" t="n">
        <v>8.28</v>
      </c>
      <c r="G27" s="318" t="s">
        <v>6233</v>
      </c>
    </row>
    <row r="28" customFormat="false" ht="15" hidden="false" customHeight="false" outlineLevel="0" collapsed="false">
      <c r="A28" s="318" t="s">
        <v>6275</v>
      </c>
      <c r="B28" s="318" t="str">
        <f aca="false">A28&amp;"U"</f>
        <v>97162U</v>
      </c>
      <c r="C28" s="318" t="s">
        <v>6276</v>
      </c>
      <c r="D28" s="318" t="s">
        <v>86</v>
      </c>
      <c r="E28" s="318" t="s">
        <v>6232</v>
      </c>
      <c r="F28" s="319" t="n">
        <v>9.5</v>
      </c>
      <c r="G28" s="318" t="s">
        <v>6233</v>
      </c>
    </row>
    <row r="29" customFormat="false" ht="15" hidden="false" customHeight="false" outlineLevel="0" collapsed="false">
      <c r="A29" s="318" t="s">
        <v>6277</v>
      </c>
      <c r="B29" s="318" t="str">
        <f aca="false">A29&amp;"U"</f>
        <v>97163U</v>
      </c>
      <c r="C29" s="318" t="s">
        <v>6278</v>
      </c>
      <c r="D29" s="318" t="s">
        <v>86</v>
      </c>
      <c r="E29" s="318" t="s">
        <v>6232</v>
      </c>
      <c r="F29" s="319" t="n">
        <v>10.74</v>
      </c>
      <c r="G29" s="318" t="s">
        <v>6233</v>
      </c>
    </row>
    <row r="30" customFormat="false" ht="15" hidden="false" customHeight="false" outlineLevel="0" collapsed="false">
      <c r="A30" s="318" t="s">
        <v>6279</v>
      </c>
      <c r="B30" s="318" t="str">
        <f aca="false">A30&amp;"U"</f>
        <v>97164U</v>
      </c>
      <c r="C30" s="318" t="s">
        <v>6280</v>
      </c>
      <c r="D30" s="318" t="s">
        <v>86</v>
      </c>
      <c r="E30" s="318" t="s">
        <v>6232</v>
      </c>
      <c r="F30" s="319" t="n">
        <v>11.96</v>
      </c>
      <c r="G30" s="318" t="s">
        <v>6233</v>
      </c>
    </row>
    <row r="31" customFormat="false" ht="15" hidden="false" customHeight="false" outlineLevel="0" collapsed="false">
      <c r="A31" s="318" t="s">
        <v>6281</v>
      </c>
      <c r="B31" s="318" t="str">
        <f aca="false">A31&amp;"U"</f>
        <v>97165U</v>
      </c>
      <c r="C31" s="318" t="s">
        <v>6282</v>
      </c>
      <c r="D31" s="318" t="s">
        <v>86</v>
      </c>
      <c r="E31" s="318" t="s">
        <v>6232</v>
      </c>
      <c r="F31" s="319" t="n">
        <v>13.22</v>
      </c>
      <c r="G31" s="318" t="s">
        <v>6233</v>
      </c>
    </row>
    <row r="32" customFormat="false" ht="15" hidden="false" customHeight="false" outlineLevel="0" collapsed="false">
      <c r="A32" s="318" t="s">
        <v>6283</v>
      </c>
      <c r="B32" s="318" t="str">
        <f aca="false">A32&amp;"U"</f>
        <v>97166U</v>
      </c>
      <c r="C32" s="318" t="s">
        <v>6284</v>
      </c>
      <c r="D32" s="318" t="s">
        <v>86</v>
      </c>
      <c r="E32" s="318" t="s">
        <v>6252</v>
      </c>
      <c r="F32" s="319" t="n">
        <v>15.85</v>
      </c>
      <c r="G32" s="318" t="s">
        <v>6233</v>
      </c>
    </row>
    <row r="33" customFormat="false" ht="15" hidden="false" customHeight="false" outlineLevel="0" collapsed="false">
      <c r="A33" s="318" t="s">
        <v>6285</v>
      </c>
      <c r="B33" s="318" t="str">
        <f aca="false">A33&amp;"U"</f>
        <v>97167U</v>
      </c>
      <c r="C33" s="318" t="s">
        <v>6286</v>
      </c>
      <c r="D33" s="318" t="s">
        <v>86</v>
      </c>
      <c r="E33" s="318" t="s">
        <v>6252</v>
      </c>
      <c r="F33" s="319" t="n">
        <v>18.53</v>
      </c>
      <c r="G33" s="318" t="s">
        <v>6233</v>
      </c>
    </row>
    <row r="34" customFormat="false" ht="15" hidden="false" customHeight="false" outlineLevel="0" collapsed="false">
      <c r="A34" s="318" t="s">
        <v>6287</v>
      </c>
      <c r="B34" s="318" t="str">
        <f aca="false">A34&amp;"U"</f>
        <v>97168U</v>
      </c>
      <c r="C34" s="318" t="s">
        <v>6288</v>
      </c>
      <c r="D34" s="318" t="s">
        <v>86</v>
      </c>
      <c r="E34" s="318" t="s">
        <v>6252</v>
      </c>
      <c r="F34" s="319" t="n">
        <v>21.05</v>
      </c>
      <c r="G34" s="318" t="s">
        <v>6233</v>
      </c>
    </row>
    <row r="35" customFormat="false" ht="15" hidden="false" customHeight="false" outlineLevel="0" collapsed="false">
      <c r="A35" s="318" t="s">
        <v>6289</v>
      </c>
      <c r="B35" s="318" t="str">
        <f aca="false">A35&amp;"U"</f>
        <v>97169U</v>
      </c>
      <c r="C35" s="318" t="s">
        <v>6290</v>
      </c>
      <c r="D35" s="318" t="s">
        <v>86</v>
      </c>
      <c r="E35" s="318" t="s">
        <v>6252</v>
      </c>
      <c r="F35" s="319" t="n">
        <v>23.67</v>
      </c>
      <c r="G35" s="318" t="s">
        <v>6233</v>
      </c>
    </row>
    <row r="36" customFormat="false" ht="15" hidden="false" customHeight="false" outlineLevel="0" collapsed="false">
      <c r="A36" s="318" t="s">
        <v>6291</v>
      </c>
      <c r="B36" s="318" t="str">
        <f aca="false">A36&amp;"U"</f>
        <v>97170U</v>
      </c>
      <c r="C36" s="318" t="s">
        <v>6292</v>
      </c>
      <c r="D36" s="318" t="s">
        <v>86</v>
      </c>
      <c r="E36" s="318" t="s">
        <v>6252</v>
      </c>
      <c r="F36" s="319" t="n">
        <v>26.31</v>
      </c>
      <c r="G36" s="318" t="s">
        <v>6233</v>
      </c>
    </row>
    <row r="37" customFormat="false" ht="15" hidden="false" customHeight="false" outlineLevel="0" collapsed="false">
      <c r="A37" s="318" t="s">
        <v>6293</v>
      </c>
      <c r="B37" s="318" t="str">
        <f aca="false">A37&amp;"U"</f>
        <v>97171U</v>
      </c>
      <c r="C37" s="318" t="s">
        <v>6294</v>
      </c>
      <c r="D37" s="318" t="s">
        <v>86</v>
      </c>
      <c r="E37" s="318" t="s">
        <v>6252</v>
      </c>
      <c r="F37" s="319" t="n">
        <v>28.97</v>
      </c>
      <c r="G37" s="318" t="s">
        <v>6233</v>
      </c>
    </row>
    <row r="38" customFormat="false" ht="15" hidden="false" customHeight="false" outlineLevel="0" collapsed="false">
      <c r="A38" s="318" t="s">
        <v>6295</v>
      </c>
      <c r="B38" s="318" t="str">
        <f aca="false">A38&amp;"U"</f>
        <v>97172U</v>
      </c>
      <c r="C38" s="318" t="s">
        <v>6296</v>
      </c>
      <c r="D38" s="318" t="s">
        <v>86</v>
      </c>
      <c r="E38" s="318" t="s">
        <v>6252</v>
      </c>
      <c r="F38" s="319" t="n">
        <v>34.55</v>
      </c>
      <c r="G38" s="318" t="s">
        <v>6233</v>
      </c>
    </row>
    <row r="39" customFormat="false" ht="15" hidden="false" customHeight="false" outlineLevel="0" collapsed="false">
      <c r="A39" s="318" t="s">
        <v>6297</v>
      </c>
      <c r="B39" s="318" t="str">
        <f aca="false">A39&amp;"U"</f>
        <v>97173U</v>
      </c>
      <c r="C39" s="318" t="s">
        <v>6298</v>
      </c>
      <c r="D39" s="318" t="s">
        <v>86</v>
      </c>
      <c r="E39" s="318" t="s">
        <v>6252</v>
      </c>
      <c r="F39" s="319" t="n">
        <v>24.49</v>
      </c>
      <c r="G39" s="318" t="s">
        <v>6233</v>
      </c>
    </row>
    <row r="40" customFormat="false" ht="15" hidden="false" customHeight="false" outlineLevel="0" collapsed="false">
      <c r="A40" s="318" t="s">
        <v>6299</v>
      </c>
      <c r="B40" s="318" t="str">
        <f aca="false">A40&amp;"U"</f>
        <v>97174U</v>
      </c>
      <c r="C40" s="318" t="s">
        <v>6300</v>
      </c>
      <c r="D40" s="318" t="s">
        <v>86</v>
      </c>
      <c r="E40" s="318" t="s">
        <v>6252</v>
      </c>
      <c r="F40" s="319" t="n">
        <v>28.28</v>
      </c>
      <c r="G40" s="318" t="s">
        <v>6233</v>
      </c>
    </row>
    <row r="41" customFormat="false" ht="15" hidden="false" customHeight="false" outlineLevel="0" collapsed="false">
      <c r="A41" s="318" t="s">
        <v>6301</v>
      </c>
      <c r="B41" s="318" t="str">
        <f aca="false">A41&amp;"U"</f>
        <v>97175U</v>
      </c>
      <c r="C41" s="318" t="s">
        <v>6302</v>
      </c>
      <c r="D41" s="318" t="s">
        <v>86</v>
      </c>
      <c r="E41" s="318" t="s">
        <v>6252</v>
      </c>
      <c r="F41" s="319" t="n">
        <v>32.06</v>
      </c>
      <c r="G41" s="318" t="s">
        <v>6233</v>
      </c>
    </row>
    <row r="42" customFormat="false" ht="15" hidden="false" customHeight="false" outlineLevel="0" collapsed="false">
      <c r="A42" s="318" t="s">
        <v>6303</v>
      </c>
      <c r="B42" s="318" t="str">
        <f aca="false">A42&amp;"U"</f>
        <v>97176U</v>
      </c>
      <c r="C42" s="318" t="s">
        <v>6304</v>
      </c>
      <c r="D42" s="318" t="s">
        <v>86</v>
      </c>
      <c r="E42" s="318" t="s">
        <v>6252</v>
      </c>
      <c r="F42" s="319" t="n">
        <v>35.83</v>
      </c>
      <c r="G42" s="318" t="s">
        <v>6233</v>
      </c>
    </row>
    <row r="43" customFormat="false" ht="15" hidden="false" customHeight="false" outlineLevel="0" collapsed="false">
      <c r="A43" s="318" t="s">
        <v>6305</v>
      </c>
      <c r="B43" s="318" t="str">
        <f aca="false">A43&amp;"U"</f>
        <v>97177U</v>
      </c>
      <c r="C43" s="318" t="s">
        <v>6306</v>
      </c>
      <c r="D43" s="318" t="s">
        <v>86</v>
      </c>
      <c r="E43" s="318" t="s">
        <v>6252</v>
      </c>
      <c r="F43" s="319" t="n">
        <v>43.41</v>
      </c>
      <c r="G43" s="318" t="s">
        <v>6233</v>
      </c>
    </row>
    <row r="44" customFormat="false" ht="15" hidden="false" customHeight="false" outlineLevel="0" collapsed="false">
      <c r="A44" s="318" t="s">
        <v>6307</v>
      </c>
      <c r="B44" s="318" t="str">
        <f aca="false">A44&amp;"U"</f>
        <v>97178U</v>
      </c>
      <c r="C44" s="318" t="s">
        <v>6308</v>
      </c>
      <c r="D44" s="318" t="s">
        <v>86</v>
      </c>
      <c r="E44" s="318" t="s">
        <v>6252</v>
      </c>
      <c r="F44" s="319" t="n">
        <v>50.98</v>
      </c>
      <c r="G44" s="318" t="s">
        <v>6233</v>
      </c>
    </row>
    <row r="45" customFormat="false" ht="15" hidden="false" customHeight="false" outlineLevel="0" collapsed="false">
      <c r="A45" s="318" t="s">
        <v>6309</v>
      </c>
      <c r="B45" s="318" t="str">
        <f aca="false">A45&amp;"U"</f>
        <v>97179U</v>
      </c>
      <c r="C45" s="318" t="s">
        <v>6310</v>
      </c>
      <c r="D45" s="318" t="s">
        <v>86</v>
      </c>
      <c r="E45" s="318" t="s">
        <v>6252</v>
      </c>
      <c r="F45" s="319" t="n">
        <v>58.54</v>
      </c>
      <c r="G45" s="318" t="s">
        <v>6233</v>
      </c>
    </row>
    <row r="46" customFormat="false" ht="15" hidden="false" customHeight="false" outlineLevel="0" collapsed="false">
      <c r="A46" s="318" t="s">
        <v>6311</v>
      </c>
      <c r="B46" s="318" t="str">
        <f aca="false">A46&amp;"U"</f>
        <v>97180U</v>
      </c>
      <c r="C46" s="318" t="s">
        <v>6312</v>
      </c>
      <c r="D46" s="318" t="s">
        <v>86</v>
      </c>
      <c r="E46" s="318" t="s">
        <v>6252</v>
      </c>
      <c r="F46" s="319" t="n">
        <v>66.11</v>
      </c>
      <c r="G46" s="318" t="s">
        <v>6233</v>
      </c>
    </row>
    <row r="47" customFormat="false" ht="15" hidden="false" customHeight="false" outlineLevel="0" collapsed="false">
      <c r="A47" s="318" t="s">
        <v>6313</v>
      </c>
      <c r="B47" s="318" t="str">
        <f aca="false">A47&amp;"U"</f>
        <v>97181U</v>
      </c>
      <c r="C47" s="318" t="s">
        <v>6314</v>
      </c>
      <c r="D47" s="318" t="s">
        <v>86</v>
      </c>
      <c r="E47" s="318" t="s">
        <v>6252</v>
      </c>
      <c r="F47" s="319" t="n">
        <v>76.48</v>
      </c>
      <c r="G47" s="318" t="s">
        <v>6233</v>
      </c>
    </row>
    <row r="48" customFormat="false" ht="15" hidden="false" customHeight="false" outlineLevel="0" collapsed="false">
      <c r="A48" s="318" t="s">
        <v>6315</v>
      </c>
      <c r="B48" s="318" t="str">
        <f aca="false">A48&amp;"U"</f>
        <v>97182U</v>
      </c>
      <c r="C48" s="318" t="s">
        <v>6316</v>
      </c>
      <c r="D48" s="318" t="s">
        <v>86</v>
      </c>
      <c r="E48" s="318" t="s">
        <v>6252</v>
      </c>
      <c r="F48" s="319" t="n">
        <v>84.35</v>
      </c>
      <c r="G48" s="318" t="s">
        <v>6233</v>
      </c>
    </row>
    <row r="49" customFormat="false" ht="15" hidden="false" customHeight="false" outlineLevel="0" collapsed="false">
      <c r="A49" s="318" t="s">
        <v>6317</v>
      </c>
      <c r="B49" s="318" t="str">
        <f aca="false">A49&amp;"U"</f>
        <v>97183U</v>
      </c>
      <c r="C49" s="318" t="s">
        <v>6318</v>
      </c>
      <c r="D49" s="318" t="s">
        <v>86</v>
      </c>
      <c r="E49" s="318" t="s">
        <v>6252</v>
      </c>
      <c r="F49" s="319" t="n">
        <v>19.29</v>
      </c>
      <c r="G49" s="318" t="s">
        <v>6233</v>
      </c>
    </row>
    <row r="50" customFormat="false" ht="15" hidden="false" customHeight="false" outlineLevel="0" collapsed="false">
      <c r="A50" s="318" t="s">
        <v>6319</v>
      </c>
      <c r="B50" s="318" t="str">
        <f aca="false">A50&amp;"U"</f>
        <v>97184U</v>
      </c>
      <c r="C50" s="318" t="s">
        <v>6320</v>
      </c>
      <c r="D50" s="318" t="s">
        <v>86</v>
      </c>
      <c r="E50" s="318" t="s">
        <v>6252</v>
      </c>
      <c r="F50" s="319" t="n">
        <v>22.33</v>
      </c>
      <c r="G50" s="318" t="s">
        <v>6233</v>
      </c>
    </row>
    <row r="51" customFormat="false" ht="15" hidden="false" customHeight="false" outlineLevel="0" collapsed="false">
      <c r="A51" s="318" t="s">
        <v>6321</v>
      </c>
      <c r="B51" s="318" t="str">
        <f aca="false">A51&amp;"U"</f>
        <v>97185U</v>
      </c>
      <c r="C51" s="318" t="s">
        <v>6322</v>
      </c>
      <c r="D51" s="318" t="s">
        <v>86</v>
      </c>
      <c r="E51" s="318" t="s">
        <v>6252</v>
      </c>
      <c r="F51" s="319" t="n">
        <v>25.37</v>
      </c>
      <c r="G51" s="318" t="s">
        <v>6233</v>
      </c>
    </row>
    <row r="52" customFormat="false" ht="15" hidden="false" customHeight="false" outlineLevel="0" collapsed="false">
      <c r="A52" s="318" t="s">
        <v>6323</v>
      </c>
      <c r="B52" s="318" t="str">
        <f aca="false">A52&amp;"U"</f>
        <v>97186U</v>
      </c>
      <c r="C52" s="318" t="s">
        <v>6324</v>
      </c>
      <c r="D52" s="318" t="s">
        <v>86</v>
      </c>
      <c r="E52" s="318" t="s">
        <v>6252</v>
      </c>
      <c r="F52" s="319" t="n">
        <v>28.39</v>
      </c>
      <c r="G52" s="318" t="s">
        <v>6233</v>
      </c>
    </row>
    <row r="53" customFormat="false" ht="15" hidden="false" customHeight="false" outlineLevel="0" collapsed="false">
      <c r="A53" s="318" t="s">
        <v>6325</v>
      </c>
      <c r="B53" s="318" t="str">
        <f aca="false">A53&amp;"U"</f>
        <v>97187U</v>
      </c>
      <c r="C53" s="318" t="s">
        <v>6326</v>
      </c>
      <c r="D53" s="318" t="s">
        <v>86</v>
      </c>
      <c r="E53" s="318" t="s">
        <v>6252</v>
      </c>
      <c r="F53" s="319" t="n">
        <v>34.48</v>
      </c>
      <c r="G53" s="318" t="s">
        <v>6233</v>
      </c>
    </row>
    <row r="54" customFormat="false" ht="15" hidden="false" customHeight="false" outlineLevel="0" collapsed="false">
      <c r="A54" s="318" t="s">
        <v>6327</v>
      </c>
      <c r="B54" s="318" t="str">
        <f aca="false">A54&amp;"U"</f>
        <v>97188U</v>
      </c>
      <c r="C54" s="318" t="s">
        <v>6328</v>
      </c>
      <c r="D54" s="318" t="s">
        <v>86</v>
      </c>
      <c r="E54" s="318" t="s">
        <v>6252</v>
      </c>
      <c r="F54" s="319" t="n">
        <v>40.56</v>
      </c>
      <c r="G54" s="318" t="s">
        <v>6233</v>
      </c>
    </row>
    <row r="55" customFormat="false" ht="15" hidden="false" customHeight="false" outlineLevel="0" collapsed="false">
      <c r="A55" s="318" t="s">
        <v>6329</v>
      </c>
      <c r="B55" s="318" t="str">
        <f aca="false">A55&amp;"U"</f>
        <v>97189U</v>
      </c>
      <c r="C55" s="318" t="s">
        <v>6330</v>
      </c>
      <c r="D55" s="318" t="s">
        <v>86</v>
      </c>
      <c r="E55" s="318" t="s">
        <v>6252</v>
      </c>
      <c r="F55" s="319" t="n">
        <v>46.62</v>
      </c>
      <c r="G55" s="318" t="s">
        <v>6233</v>
      </c>
    </row>
    <row r="56" customFormat="false" ht="15" hidden="false" customHeight="false" outlineLevel="0" collapsed="false">
      <c r="A56" s="318" t="s">
        <v>6331</v>
      </c>
      <c r="B56" s="318" t="str">
        <f aca="false">A56&amp;"U"</f>
        <v>97190U</v>
      </c>
      <c r="C56" s="318" t="s">
        <v>6332</v>
      </c>
      <c r="D56" s="318" t="s">
        <v>86</v>
      </c>
      <c r="E56" s="318" t="s">
        <v>6252</v>
      </c>
      <c r="F56" s="319" t="n">
        <v>52.7</v>
      </c>
      <c r="G56" s="318" t="s">
        <v>6233</v>
      </c>
    </row>
    <row r="57" customFormat="false" ht="15" hidden="false" customHeight="false" outlineLevel="0" collapsed="false">
      <c r="A57" s="318" t="s">
        <v>6333</v>
      </c>
      <c r="B57" s="318" t="str">
        <f aca="false">A57&amp;"U"</f>
        <v>97191U</v>
      </c>
      <c r="C57" s="318" t="s">
        <v>6334</v>
      </c>
      <c r="D57" s="318" t="s">
        <v>86</v>
      </c>
      <c r="E57" s="318" t="s">
        <v>6252</v>
      </c>
      <c r="F57" s="319" t="n">
        <v>60.96</v>
      </c>
      <c r="G57" s="318" t="s">
        <v>6233</v>
      </c>
    </row>
    <row r="58" customFormat="false" ht="15" hidden="false" customHeight="false" outlineLevel="0" collapsed="false">
      <c r="A58" s="318" t="s">
        <v>6335</v>
      </c>
      <c r="B58" s="318" t="str">
        <f aca="false">A58&amp;"U"</f>
        <v>97192U</v>
      </c>
      <c r="C58" s="318" t="s">
        <v>6336</v>
      </c>
      <c r="D58" s="318" t="s">
        <v>86</v>
      </c>
      <c r="E58" s="318" t="s">
        <v>6252</v>
      </c>
      <c r="F58" s="319" t="n">
        <v>67.26</v>
      </c>
      <c r="G58" s="318" t="s">
        <v>6233</v>
      </c>
    </row>
    <row r="59" customFormat="false" ht="15" hidden="false" customHeight="false" outlineLevel="0" collapsed="false">
      <c r="A59" s="318" t="s">
        <v>6337</v>
      </c>
      <c r="B59" s="318" t="str">
        <f aca="false">A59&amp;"U"</f>
        <v>90694U</v>
      </c>
      <c r="C59" s="318" t="s">
        <v>6338</v>
      </c>
      <c r="D59" s="318" t="s">
        <v>86</v>
      </c>
      <c r="E59" s="318" t="s">
        <v>6252</v>
      </c>
      <c r="F59" s="319" t="n">
        <v>22.01</v>
      </c>
      <c r="G59" s="318" t="s">
        <v>6233</v>
      </c>
    </row>
    <row r="60" customFormat="false" ht="15" hidden="false" customHeight="false" outlineLevel="0" collapsed="false">
      <c r="A60" s="318" t="s">
        <v>6339</v>
      </c>
      <c r="B60" s="318" t="str">
        <f aca="false">A60&amp;"U"</f>
        <v>90695U</v>
      </c>
      <c r="C60" s="318" t="s">
        <v>6340</v>
      </c>
      <c r="D60" s="318" t="s">
        <v>86</v>
      </c>
      <c r="E60" s="318" t="s">
        <v>6252</v>
      </c>
      <c r="F60" s="319" t="n">
        <v>45.08</v>
      </c>
      <c r="G60" s="318" t="s">
        <v>6233</v>
      </c>
    </row>
    <row r="61" customFormat="false" ht="15" hidden="false" customHeight="false" outlineLevel="0" collapsed="false">
      <c r="A61" s="318" t="s">
        <v>6341</v>
      </c>
      <c r="B61" s="318" t="str">
        <f aca="false">A61&amp;"U"</f>
        <v>90696U</v>
      </c>
      <c r="C61" s="318" t="s">
        <v>6342</v>
      </c>
      <c r="D61" s="318" t="s">
        <v>86</v>
      </c>
      <c r="E61" s="318" t="s">
        <v>6252</v>
      </c>
      <c r="F61" s="319" t="n">
        <v>66.67</v>
      </c>
      <c r="G61" s="318" t="s">
        <v>6233</v>
      </c>
    </row>
    <row r="62" customFormat="false" ht="15" hidden="false" customHeight="false" outlineLevel="0" collapsed="false">
      <c r="A62" s="318" t="s">
        <v>6343</v>
      </c>
      <c r="B62" s="318" t="str">
        <f aca="false">A62&amp;"U"</f>
        <v>90697U</v>
      </c>
      <c r="C62" s="318" t="s">
        <v>6344</v>
      </c>
      <c r="D62" s="318" t="s">
        <v>86</v>
      </c>
      <c r="E62" s="318" t="s">
        <v>6252</v>
      </c>
      <c r="F62" s="319" t="n">
        <v>111.65</v>
      </c>
      <c r="G62" s="318" t="s">
        <v>6233</v>
      </c>
    </row>
    <row r="63" customFormat="false" ht="15" hidden="false" customHeight="false" outlineLevel="0" collapsed="false">
      <c r="A63" s="318" t="s">
        <v>6345</v>
      </c>
      <c r="B63" s="318" t="str">
        <f aca="false">A63&amp;"U"</f>
        <v>90698U</v>
      </c>
      <c r="C63" s="318" t="s">
        <v>6346</v>
      </c>
      <c r="D63" s="318" t="s">
        <v>86</v>
      </c>
      <c r="E63" s="318" t="s">
        <v>6252</v>
      </c>
      <c r="F63" s="319" t="n">
        <v>178.28</v>
      </c>
      <c r="G63" s="318" t="s">
        <v>6233</v>
      </c>
    </row>
    <row r="64" customFormat="false" ht="15" hidden="false" customHeight="false" outlineLevel="0" collapsed="false">
      <c r="A64" s="318" t="s">
        <v>6347</v>
      </c>
      <c r="B64" s="318" t="str">
        <f aca="false">A64&amp;"U"</f>
        <v>90699U</v>
      </c>
      <c r="C64" s="318" t="s">
        <v>6348</v>
      </c>
      <c r="D64" s="318" t="s">
        <v>86</v>
      </c>
      <c r="E64" s="318" t="s">
        <v>6252</v>
      </c>
      <c r="F64" s="319" t="n">
        <v>220.21</v>
      </c>
      <c r="G64" s="318" t="s">
        <v>6233</v>
      </c>
    </row>
    <row r="65" customFormat="false" ht="15" hidden="false" customHeight="false" outlineLevel="0" collapsed="false">
      <c r="A65" s="318" t="s">
        <v>6349</v>
      </c>
      <c r="B65" s="318" t="str">
        <f aca="false">A65&amp;"U"</f>
        <v>90700U</v>
      </c>
      <c r="C65" s="318" t="s">
        <v>6350</v>
      </c>
      <c r="D65" s="318" t="s">
        <v>86</v>
      </c>
      <c r="E65" s="318" t="s">
        <v>6252</v>
      </c>
      <c r="F65" s="319" t="n">
        <v>290.15</v>
      </c>
      <c r="G65" s="318" t="s">
        <v>6233</v>
      </c>
    </row>
    <row r="66" customFormat="false" ht="15" hidden="false" customHeight="false" outlineLevel="0" collapsed="false">
      <c r="A66" s="318" t="s">
        <v>6351</v>
      </c>
      <c r="B66" s="318" t="str">
        <f aca="false">A66&amp;"U"</f>
        <v>90701U</v>
      </c>
      <c r="C66" s="318" t="s">
        <v>6352</v>
      </c>
      <c r="D66" s="318" t="s">
        <v>86</v>
      </c>
      <c r="E66" s="318" t="s">
        <v>6252</v>
      </c>
      <c r="F66" s="319" t="n">
        <v>39.32</v>
      </c>
      <c r="G66" s="318" t="s">
        <v>6233</v>
      </c>
    </row>
    <row r="67" customFormat="false" ht="15" hidden="false" customHeight="false" outlineLevel="0" collapsed="false">
      <c r="A67" s="318" t="s">
        <v>6353</v>
      </c>
      <c r="B67" s="318" t="str">
        <f aca="false">A67&amp;"U"</f>
        <v>90702U</v>
      </c>
      <c r="C67" s="318" t="s">
        <v>6354</v>
      </c>
      <c r="D67" s="318" t="s">
        <v>86</v>
      </c>
      <c r="E67" s="318" t="s">
        <v>6252</v>
      </c>
      <c r="F67" s="319" t="n">
        <v>60.84</v>
      </c>
      <c r="G67" s="318" t="s">
        <v>6233</v>
      </c>
    </row>
    <row r="68" customFormat="false" ht="15" hidden="false" customHeight="false" outlineLevel="0" collapsed="false">
      <c r="A68" s="318" t="s">
        <v>6355</v>
      </c>
      <c r="B68" s="318" t="str">
        <f aca="false">A68&amp;"U"</f>
        <v>90703U</v>
      </c>
      <c r="C68" s="318" t="s">
        <v>6356</v>
      </c>
      <c r="D68" s="318" t="s">
        <v>86</v>
      </c>
      <c r="E68" s="318" t="s">
        <v>6252</v>
      </c>
      <c r="F68" s="319" t="n">
        <v>97.65</v>
      </c>
      <c r="G68" s="318" t="s">
        <v>6233</v>
      </c>
    </row>
    <row r="69" customFormat="false" ht="15" hidden="false" customHeight="false" outlineLevel="0" collapsed="false">
      <c r="A69" s="318" t="s">
        <v>6357</v>
      </c>
      <c r="B69" s="318" t="str">
        <f aca="false">A69&amp;"U"</f>
        <v>90704U</v>
      </c>
      <c r="C69" s="318" t="s">
        <v>6358</v>
      </c>
      <c r="D69" s="318" t="s">
        <v>86</v>
      </c>
      <c r="E69" s="318" t="s">
        <v>6252</v>
      </c>
      <c r="F69" s="319" t="n">
        <v>133.83</v>
      </c>
      <c r="G69" s="318" t="s">
        <v>6233</v>
      </c>
    </row>
    <row r="70" customFormat="false" ht="15" hidden="false" customHeight="false" outlineLevel="0" collapsed="false">
      <c r="A70" s="318" t="s">
        <v>6359</v>
      </c>
      <c r="B70" s="318" t="str">
        <f aca="false">A70&amp;"U"</f>
        <v>90705U</v>
      </c>
      <c r="C70" s="318" t="s">
        <v>6360</v>
      </c>
      <c r="D70" s="318" t="s">
        <v>86</v>
      </c>
      <c r="E70" s="318" t="s">
        <v>6252</v>
      </c>
      <c r="F70" s="319" t="n">
        <v>186.9</v>
      </c>
      <c r="G70" s="318" t="s">
        <v>6233</v>
      </c>
    </row>
    <row r="71" customFormat="false" ht="15" hidden="false" customHeight="false" outlineLevel="0" collapsed="false">
      <c r="A71" s="318" t="s">
        <v>6361</v>
      </c>
      <c r="B71" s="318" t="str">
        <f aca="false">A71&amp;"U"</f>
        <v>90706U</v>
      </c>
      <c r="C71" s="318" t="s">
        <v>6362</v>
      </c>
      <c r="D71" s="318" t="s">
        <v>86</v>
      </c>
      <c r="E71" s="318" t="s">
        <v>6252</v>
      </c>
      <c r="F71" s="319" t="n">
        <v>225.22</v>
      </c>
      <c r="G71" s="318" t="s">
        <v>6233</v>
      </c>
    </row>
    <row r="72" customFormat="false" ht="15" hidden="false" customHeight="false" outlineLevel="0" collapsed="false">
      <c r="A72" s="318" t="s">
        <v>6363</v>
      </c>
      <c r="B72" s="318" t="str">
        <f aca="false">A72&amp;"U"</f>
        <v>90708U</v>
      </c>
      <c r="C72" s="318" t="s">
        <v>6364</v>
      </c>
      <c r="D72" s="318" t="s">
        <v>86</v>
      </c>
      <c r="E72" s="318" t="s">
        <v>6252</v>
      </c>
      <c r="F72" s="319" t="n">
        <v>604.55</v>
      </c>
      <c r="G72" s="318" t="s">
        <v>6233</v>
      </c>
    </row>
    <row r="73" customFormat="false" ht="15" hidden="false" customHeight="false" outlineLevel="0" collapsed="false">
      <c r="A73" s="318" t="s">
        <v>6365</v>
      </c>
      <c r="B73" s="318" t="str">
        <f aca="false">A73&amp;"U"</f>
        <v>90709U</v>
      </c>
      <c r="C73" s="318" t="s">
        <v>6366</v>
      </c>
      <c r="D73" s="318" t="s">
        <v>86</v>
      </c>
      <c r="E73" s="318" t="s">
        <v>6252</v>
      </c>
      <c r="F73" s="319" t="n">
        <v>23.91</v>
      </c>
      <c r="G73" s="318" t="s">
        <v>6233</v>
      </c>
    </row>
    <row r="74" customFormat="false" ht="15" hidden="false" customHeight="false" outlineLevel="0" collapsed="false">
      <c r="A74" s="318" t="s">
        <v>6367</v>
      </c>
      <c r="B74" s="318" t="str">
        <f aca="false">A74&amp;"U"</f>
        <v>90710U</v>
      </c>
      <c r="C74" s="318" t="s">
        <v>6368</v>
      </c>
      <c r="D74" s="318" t="s">
        <v>86</v>
      </c>
      <c r="E74" s="318" t="s">
        <v>6252</v>
      </c>
      <c r="F74" s="319" t="n">
        <v>46.99</v>
      </c>
      <c r="G74" s="318" t="s">
        <v>6233</v>
      </c>
    </row>
    <row r="75" customFormat="false" ht="15" hidden="false" customHeight="false" outlineLevel="0" collapsed="false">
      <c r="A75" s="318" t="s">
        <v>6369</v>
      </c>
      <c r="B75" s="318" t="str">
        <f aca="false">A75&amp;"U"</f>
        <v>90711U</v>
      </c>
      <c r="C75" s="318" t="s">
        <v>6370</v>
      </c>
      <c r="D75" s="318" t="s">
        <v>86</v>
      </c>
      <c r="E75" s="318" t="s">
        <v>6252</v>
      </c>
      <c r="F75" s="319" t="n">
        <v>68.57</v>
      </c>
      <c r="G75" s="318" t="s">
        <v>6233</v>
      </c>
    </row>
    <row r="76" customFormat="false" ht="15" hidden="false" customHeight="false" outlineLevel="0" collapsed="false">
      <c r="A76" s="318" t="s">
        <v>6371</v>
      </c>
      <c r="B76" s="318" t="str">
        <f aca="false">A76&amp;"U"</f>
        <v>90712U</v>
      </c>
      <c r="C76" s="318" t="s">
        <v>6372</v>
      </c>
      <c r="D76" s="318" t="s">
        <v>86</v>
      </c>
      <c r="E76" s="318" t="s">
        <v>6252</v>
      </c>
      <c r="F76" s="319" t="n">
        <v>113.54</v>
      </c>
      <c r="G76" s="318" t="s">
        <v>6233</v>
      </c>
    </row>
    <row r="77" customFormat="false" ht="15" hidden="false" customHeight="false" outlineLevel="0" collapsed="false">
      <c r="A77" s="318" t="s">
        <v>6373</v>
      </c>
      <c r="B77" s="318" t="str">
        <f aca="false">A77&amp;"U"</f>
        <v>90713U</v>
      </c>
      <c r="C77" s="318" t="s">
        <v>6374</v>
      </c>
      <c r="D77" s="318" t="s">
        <v>86</v>
      </c>
      <c r="E77" s="318" t="s">
        <v>6252</v>
      </c>
      <c r="F77" s="319" t="n">
        <v>180.16</v>
      </c>
      <c r="G77" s="318" t="s">
        <v>6233</v>
      </c>
    </row>
    <row r="78" customFormat="false" ht="15" hidden="false" customHeight="false" outlineLevel="0" collapsed="false">
      <c r="A78" s="318" t="s">
        <v>6375</v>
      </c>
      <c r="B78" s="318" t="str">
        <f aca="false">A78&amp;"U"</f>
        <v>90714U</v>
      </c>
      <c r="C78" s="318" t="s">
        <v>6376</v>
      </c>
      <c r="D78" s="318" t="s">
        <v>86</v>
      </c>
      <c r="E78" s="318" t="s">
        <v>6252</v>
      </c>
      <c r="F78" s="319" t="n">
        <v>222.1</v>
      </c>
      <c r="G78" s="318" t="s">
        <v>6233</v>
      </c>
    </row>
    <row r="79" customFormat="false" ht="15" hidden="false" customHeight="false" outlineLevel="0" collapsed="false">
      <c r="A79" s="318" t="s">
        <v>6377</v>
      </c>
      <c r="B79" s="318" t="str">
        <f aca="false">A79&amp;"U"</f>
        <v>90715U</v>
      </c>
      <c r="C79" s="318" t="s">
        <v>6378</v>
      </c>
      <c r="D79" s="318" t="s">
        <v>86</v>
      </c>
      <c r="E79" s="318" t="s">
        <v>6252</v>
      </c>
      <c r="F79" s="319" t="n">
        <v>294.07</v>
      </c>
      <c r="G79" s="318" t="s">
        <v>6233</v>
      </c>
    </row>
    <row r="80" customFormat="false" ht="15" hidden="false" customHeight="false" outlineLevel="0" collapsed="false">
      <c r="A80" s="318" t="s">
        <v>6379</v>
      </c>
      <c r="B80" s="318" t="str">
        <f aca="false">A80&amp;"U"</f>
        <v>90716U</v>
      </c>
      <c r="C80" s="318" t="s">
        <v>6380</v>
      </c>
      <c r="D80" s="318" t="s">
        <v>86</v>
      </c>
      <c r="E80" s="318" t="s">
        <v>6252</v>
      </c>
      <c r="F80" s="319" t="n">
        <v>41.22</v>
      </c>
      <c r="G80" s="318" t="s">
        <v>6233</v>
      </c>
    </row>
    <row r="81" customFormat="false" ht="15" hidden="false" customHeight="false" outlineLevel="0" collapsed="false">
      <c r="A81" s="318" t="s">
        <v>6381</v>
      </c>
      <c r="B81" s="318" t="str">
        <f aca="false">A81&amp;"U"</f>
        <v>90717U</v>
      </c>
      <c r="C81" s="318" t="s">
        <v>6382</v>
      </c>
      <c r="D81" s="318" t="s">
        <v>86</v>
      </c>
      <c r="E81" s="318" t="s">
        <v>6252</v>
      </c>
      <c r="F81" s="319" t="n">
        <v>62.73</v>
      </c>
      <c r="G81" s="318" t="s">
        <v>6233</v>
      </c>
    </row>
    <row r="82" customFormat="false" ht="15" hidden="false" customHeight="false" outlineLevel="0" collapsed="false">
      <c r="A82" s="318" t="s">
        <v>6383</v>
      </c>
      <c r="B82" s="318" t="str">
        <f aca="false">A82&amp;"U"</f>
        <v>90718U</v>
      </c>
      <c r="C82" s="318" t="s">
        <v>6384</v>
      </c>
      <c r="D82" s="318" t="s">
        <v>86</v>
      </c>
      <c r="E82" s="318" t="s">
        <v>6252</v>
      </c>
      <c r="F82" s="319" t="n">
        <v>99.54</v>
      </c>
      <c r="G82" s="318" t="s">
        <v>6233</v>
      </c>
    </row>
    <row r="83" customFormat="false" ht="15" hidden="false" customHeight="false" outlineLevel="0" collapsed="false">
      <c r="A83" s="318" t="s">
        <v>6385</v>
      </c>
      <c r="B83" s="318" t="str">
        <f aca="false">A83&amp;"U"</f>
        <v>90719U</v>
      </c>
      <c r="C83" s="318" t="s">
        <v>6386</v>
      </c>
      <c r="D83" s="318" t="s">
        <v>86</v>
      </c>
      <c r="E83" s="318" t="s">
        <v>6252</v>
      </c>
      <c r="F83" s="319" t="n">
        <v>135.72</v>
      </c>
      <c r="G83" s="318" t="s">
        <v>6233</v>
      </c>
    </row>
    <row r="84" customFormat="false" ht="15" hidden="false" customHeight="false" outlineLevel="0" collapsed="false">
      <c r="A84" s="318" t="s">
        <v>6387</v>
      </c>
      <c r="B84" s="318" t="str">
        <f aca="false">A84&amp;"U"</f>
        <v>90720U</v>
      </c>
      <c r="C84" s="318" t="s">
        <v>6388</v>
      </c>
      <c r="D84" s="318" t="s">
        <v>86</v>
      </c>
      <c r="E84" s="318" t="s">
        <v>6252</v>
      </c>
      <c r="F84" s="319" t="n">
        <v>188.78</v>
      </c>
      <c r="G84" s="318" t="s">
        <v>6233</v>
      </c>
    </row>
    <row r="85" customFormat="false" ht="15" hidden="false" customHeight="false" outlineLevel="0" collapsed="false">
      <c r="A85" s="318" t="s">
        <v>6389</v>
      </c>
      <c r="B85" s="318" t="str">
        <f aca="false">A85&amp;"U"</f>
        <v>90721U</v>
      </c>
      <c r="C85" s="318" t="s">
        <v>6390</v>
      </c>
      <c r="D85" s="318" t="s">
        <v>86</v>
      </c>
      <c r="E85" s="318" t="s">
        <v>6252</v>
      </c>
      <c r="F85" s="319" t="n">
        <v>229.14</v>
      </c>
      <c r="G85" s="318" t="s">
        <v>6233</v>
      </c>
    </row>
    <row r="86" customFormat="false" ht="15" hidden="false" customHeight="false" outlineLevel="0" collapsed="false">
      <c r="A86" s="318" t="s">
        <v>6391</v>
      </c>
      <c r="B86" s="318" t="str">
        <f aca="false">A86&amp;"U"</f>
        <v>90723U</v>
      </c>
      <c r="C86" s="318" t="s">
        <v>6392</v>
      </c>
      <c r="D86" s="318" t="s">
        <v>86</v>
      </c>
      <c r="E86" s="318" t="s">
        <v>6252</v>
      </c>
      <c r="F86" s="319" t="n">
        <v>606.94</v>
      </c>
      <c r="G86" s="318" t="s">
        <v>6233</v>
      </c>
    </row>
    <row r="87" customFormat="false" ht="15" hidden="false" customHeight="false" outlineLevel="0" collapsed="false">
      <c r="A87" s="318" t="s">
        <v>6393</v>
      </c>
      <c r="B87" s="318" t="str">
        <f aca="false">A87&amp;"U"</f>
        <v>90724U</v>
      </c>
      <c r="C87" s="318" t="s">
        <v>6394</v>
      </c>
      <c r="D87" s="318" t="s">
        <v>30</v>
      </c>
      <c r="E87" s="318" t="s">
        <v>6232</v>
      </c>
      <c r="F87" s="319" t="n">
        <v>21.72</v>
      </c>
      <c r="G87" s="318" t="s">
        <v>6233</v>
      </c>
    </row>
    <row r="88" customFormat="false" ht="15" hidden="false" customHeight="false" outlineLevel="0" collapsed="false">
      <c r="A88" s="318" t="s">
        <v>6395</v>
      </c>
      <c r="B88" s="318" t="str">
        <f aca="false">A88&amp;"U"</f>
        <v>90725U</v>
      </c>
      <c r="C88" s="318" t="s">
        <v>6396</v>
      </c>
      <c r="D88" s="318" t="s">
        <v>30</v>
      </c>
      <c r="E88" s="318" t="s">
        <v>6232</v>
      </c>
      <c r="F88" s="319" t="n">
        <v>26.77</v>
      </c>
      <c r="G88" s="318" t="s">
        <v>6233</v>
      </c>
    </row>
    <row r="89" customFormat="false" ht="15" hidden="false" customHeight="false" outlineLevel="0" collapsed="false">
      <c r="A89" s="318" t="s">
        <v>6397</v>
      </c>
      <c r="B89" s="318" t="str">
        <f aca="false">A89&amp;"U"</f>
        <v>90726U</v>
      </c>
      <c r="C89" s="318" t="s">
        <v>6398</v>
      </c>
      <c r="D89" s="318" t="s">
        <v>30</v>
      </c>
      <c r="E89" s="318" t="s">
        <v>6232</v>
      </c>
      <c r="F89" s="319" t="n">
        <v>31.82</v>
      </c>
      <c r="G89" s="318" t="s">
        <v>6233</v>
      </c>
    </row>
    <row r="90" customFormat="false" ht="15" hidden="false" customHeight="false" outlineLevel="0" collapsed="false">
      <c r="A90" s="318" t="s">
        <v>6399</v>
      </c>
      <c r="B90" s="318" t="str">
        <f aca="false">A90&amp;"U"</f>
        <v>90727U</v>
      </c>
      <c r="C90" s="318" t="s">
        <v>6400</v>
      </c>
      <c r="D90" s="318" t="s">
        <v>30</v>
      </c>
      <c r="E90" s="318" t="s">
        <v>6232</v>
      </c>
      <c r="F90" s="319" t="n">
        <v>36.88</v>
      </c>
      <c r="G90" s="318" t="s">
        <v>6233</v>
      </c>
    </row>
    <row r="91" customFormat="false" ht="15" hidden="false" customHeight="false" outlineLevel="0" collapsed="false">
      <c r="A91" s="318" t="s">
        <v>6401</v>
      </c>
      <c r="B91" s="318" t="str">
        <f aca="false">A91&amp;"U"</f>
        <v>90728U</v>
      </c>
      <c r="C91" s="318" t="s">
        <v>6402</v>
      </c>
      <c r="D91" s="318" t="s">
        <v>30</v>
      </c>
      <c r="E91" s="318" t="s">
        <v>6232</v>
      </c>
      <c r="F91" s="319" t="n">
        <v>41.92</v>
      </c>
      <c r="G91" s="318" t="s">
        <v>6233</v>
      </c>
    </row>
    <row r="92" customFormat="false" ht="15" hidden="false" customHeight="false" outlineLevel="0" collapsed="false">
      <c r="A92" s="318" t="s">
        <v>6403</v>
      </c>
      <c r="B92" s="318" t="str">
        <f aca="false">A92&amp;"U"</f>
        <v>90729U</v>
      </c>
      <c r="C92" s="318" t="s">
        <v>6404</v>
      </c>
      <c r="D92" s="318" t="s">
        <v>30</v>
      </c>
      <c r="E92" s="318" t="s">
        <v>6232</v>
      </c>
      <c r="F92" s="319" t="n">
        <v>46.97</v>
      </c>
      <c r="G92" s="318" t="s">
        <v>6233</v>
      </c>
    </row>
    <row r="93" customFormat="false" ht="15" hidden="false" customHeight="false" outlineLevel="0" collapsed="false">
      <c r="A93" s="318" t="s">
        <v>6405</v>
      </c>
      <c r="B93" s="318" t="str">
        <f aca="false">A93&amp;"U"</f>
        <v>90730U</v>
      </c>
      <c r="C93" s="318" t="s">
        <v>6406</v>
      </c>
      <c r="D93" s="318" t="s">
        <v>30</v>
      </c>
      <c r="E93" s="318" t="s">
        <v>6232</v>
      </c>
      <c r="F93" s="319" t="n">
        <v>52.06</v>
      </c>
      <c r="G93" s="318" t="s">
        <v>6233</v>
      </c>
    </row>
    <row r="94" customFormat="false" ht="15" hidden="false" customHeight="false" outlineLevel="0" collapsed="false">
      <c r="A94" s="318" t="s">
        <v>6407</v>
      </c>
      <c r="B94" s="318" t="str">
        <f aca="false">A94&amp;"U"</f>
        <v>90731U</v>
      </c>
      <c r="C94" s="318" t="s">
        <v>6408</v>
      </c>
      <c r="D94" s="318" t="s">
        <v>30</v>
      </c>
      <c r="E94" s="318" t="s">
        <v>6232</v>
      </c>
      <c r="F94" s="319" t="n">
        <v>57.12</v>
      </c>
      <c r="G94" s="318" t="s">
        <v>6233</v>
      </c>
    </row>
    <row r="95" customFormat="false" ht="15" hidden="false" customHeight="false" outlineLevel="0" collapsed="false">
      <c r="A95" s="318" t="s">
        <v>6409</v>
      </c>
      <c r="B95" s="318" t="str">
        <f aca="false">A95&amp;"U"</f>
        <v>90732U</v>
      </c>
      <c r="C95" s="318" t="s">
        <v>6410</v>
      </c>
      <c r="D95" s="318" t="s">
        <v>30</v>
      </c>
      <c r="E95" s="318" t="s">
        <v>6232</v>
      </c>
      <c r="F95" s="319" t="n">
        <v>72.27</v>
      </c>
      <c r="G95" s="318" t="s">
        <v>6233</v>
      </c>
    </row>
    <row r="96" customFormat="false" ht="15" hidden="false" customHeight="false" outlineLevel="0" collapsed="false">
      <c r="A96" s="318" t="s">
        <v>6411</v>
      </c>
      <c r="B96" s="318" t="str">
        <f aca="false">A96&amp;"U"</f>
        <v>90733U</v>
      </c>
      <c r="C96" s="318" t="s">
        <v>6412</v>
      </c>
      <c r="D96" s="318" t="s">
        <v>86</v>
      </c>
      <c r="E96" s="318" t="s">
        <v>6232</v>
      </c>
      <c r="F96" s="319" t="n">
        <v>2.39</v>
      </c>
      <c r="G96" s="318" t="s">
        <v>6233</v>
      </c>
    </row>
    <row r="97" customFormat="false" ht="15" hidden="false" customHeight="false" outlineLevel="0" collapsed="false">
      <c r="A97" s="318" t="s">
        <v>6413</v>
      </c>
      <c r="B97" s="318" t="str">
        <f aca="false">A97&amp;"U"</f>
        <v>90734U</v>
      </c>
      <c r="C97" s="318" t="s">
        <v>6414</v>
      </c>
      <c r="D97" s="318" t="s">
        <v>86</v>
      </c>
      <c r="E97" s="318" t="s">
        <v>6232</v>
      </c>
      <c r="F97" s="319" t="n">
        <v>2.91</v>
      </c>
      <c r="G97" s="318" t="s">
        <v>6233</v>
      </c>
    </row>
    <row r="98" customFormat="false" ht="15" hidden="false" customHeight="false" outlineLevel="0" collapsed="false">
      <c r="A98" s="318" t="s">
        <v>6415</v>
      </c>
      <c r="B98" s="318" t="str">
        <f aca="false">A98&amp;"U"</f>
        <v>90735U</v>
      </c>
      <c r="C98" s="318" t="s">
        <v>6416</v>
      </c>
      <c r="D98" s="318" t="s">
        <v>86</v>
      </c>
      <c r="E98" s="318" t="s">
        <v>6232</v>
      </c>
      <c r="F98" s="319" t="n">
        <v>3.45</v>
      </c>
      <c r="G98" s="318" t="s">
        <v>6233</v>
      </c>
    </row>
    <row r="99" customFormat="false" ht="15" hidden="false" customHeight="false" outlineLevel="0" collapsed="false">
      <c r="A99" s="318" t="s">
        <v>6417</v>
      </c>
      <c r="B99" s="318" t="str">
        <f aca="false">A99&amp;"U"</f>
        <v>90736U</v>
      </c>
      <c r="C99" s="318" t="s">
        <v>6418</v>
      </c>
      <c r="D99" s="318" t="s">
        <v>86</v>
      </c>
      <c r="E99" s="318" t="s">
        <v>6232</v>
      </c>
      <c r="F99" s="319" t="n">
        <v>3.99</v>
      </c>
      <c r="G99" s="318" t="s">
        <v>6233</v>
      </c>
    </row>
    <row r="100" customFormat="false" ht="15" hidden="false" customHeight="false" outlineLevel="0" collapsed="false">
      <c r="A100" s="318" t="s">
        <v>6419</v>
      </c>
      <c r="B100" s="318" t="str">
        <f aca="false">A100&amp;"U"</f>
        <v>90737U</v>
      </c>
      <c r="C100" s="318" t="s">
        <v>6420</v>
      </c>
      <c r="D100" s="318" t="s">
        <v>86</v>
      </c>
      <c r="E100" s="318" t="s">
        <v>6232</v>
      </c>
      <c r="F100" s="319" t="n">
        <v>4.53</v>
      </c>
      <c r="G100" s="318" t="s">
        <v>6233</v>
      </c>
    </row>
    <row r="101" customFormat="false" ht="15" hidden="false" customHeight="false" outlineLevel="0" collapsed="false">
      <c r="A101" s="318" t="s">
        <v>6421</v>
      </c>
      <c r="B101" s="318" t="str">
        <f aca="false">A101&amp;"U"</f>
        <v>90738U</v>
      </c>
      <c r="C101" s="318" t="s">
        <v>6422</v>
      </c>
      <c r="D101" s="318" t="s">
        <v>86</v>
      </c>
      <c r="E101" s="318" t="s">
        <v>6232</v>
      </c>
      <c r="F101" s="319" t="n">
        <v>5.06</v>
      </c>
      <c r="G101" s="318" t="s">
        <v>6233</v>
      </c>
    </row>
    <row r="102" customFormat="false" ht="15" hidden="false" customHeight="false" outlineLevel="0" collapsed="false">
      <c r="A102" s="318" t="s">
        <v>6423</v>
      </c>
      <c r="B102" s="318" t="str">
        <f aca="false">A102&amp;"U"</f>
        <v>90739U</v>
      </c>
      <c r="C102" s="318" t="s">
        <v>6424</v>
      </c>
      <c r="D102" s="318" t="s">
        <v>86</v>
      </c>
      <c r="E102" s="318" t="s">
        <v>6232</v>
      </c>
      <c r="F102" s="319" t="n">
        <v>11.55</v>
      </c>
      <c r="G102" s="318" t="s">
        <v>6233</v>
      </c>
    </row>
    <row r="103" customFormat="false" ht="15" hidden="false" customHeight="false" outlineLevel="0" collapsed="false">
      <c r="A103" s="318" t="s">
        <v>6425</v>
      </c>
      <c r="B103" s="318" t="str">
        <f aca="false">A103&amp;"U"</f>
        <v>90740U</v>
      </c>
      <c r="C103" s="318" t="s">
        <v>6426</v>
      </c>
      <c r="D103" s="318" t="s">
        <v>86</v>
      </c>
      <c r="E103" s="318" t="s">
        <v>6232</v>
      </c>
      <c r="F103" s="319" t="n">
        <v>5.32</v>
      </c>
      <c r="G103" s="318" t="s">
        <v>6233</v>
      </c>
    </row>
    <row r="104" customFormat="false" ht="15" hidden="false" customHeight="false" outlineLevel="0" collapsed="false">
      <c r="A104" s="318" t="s">
        <v>6427</v>
      </c>
      <c r="B104" s="318" t="str">
        <f aca="false">A104&amp;"U"</f>
        <v>90741U</v>
      </c>
      <c r="C104" s="318" t="s">
        <v>6428</v>
      </c>
      <c r="D104" s="318" t="s">
        <v>86</v>
      </c>
      <c r="E104" s="318" t="s">
        <v>6232</v>
      </c>
      <c r="F104" s="319" t="n">
        <v>5.87</v>
      </c>
      <c r="G104" s="318" t="s">
        <v>6233</v>
      </c>
    </row>
    <row r="105" customFormat="false" ht="15" hidden="false" customHeight="false" outlineLevel="0" collapsed="false">
      <c r="A105" s="318" t="s">
        <v>6429</v>
      </c>
      <c r="B105" s="318" t="str">
        <f aca="false">A105&amp;"U"</f>
        <v>90742U</v>
      </c>
      <c r="C105" s="318" t="s">
        <v>6430</v>
      </c>
      <c r="D105" s="318" t="s">
        <v>86</v>
      </c>
      <c r="E105" s="318" t="s">
        <v>6232</v>
      </c>
      <c r="F105" s="319" t="n">
        <v>6.4</v>
      </c>
      <c r="G105" s="318" t="s">
        <v>6233</v>
      </c>
    </row>
    <row r="106" customFormat="false" ht="15" hidden="false" customHeight="false" outlineLevel="0" collapsed="false">
      <c r="A106" s="318" t="s">
        <v>6431</v>
      </c>
      <c r="B106" s="318" t="str">
        <f aca="false">A106&amp;"U"</f>
        <v>90743U</v>
      </c>
      <c r="C106" s="318" t="s">
        <v>6432</v>
      </c>
      <c r="D106" s="318" t="s">
        <v>86</v>
      </c>
      <c r="E106" s="318" t="s">
        <v>6232</v>
      </c>
      <c r="F106" s="319" t="n">
        <v>6.93</v>
      </c>
      <c r="G106" s="318" t="s">
        <v>6233</v>
      </c>
    </row>
    <row r="107" customFormat="false" ht="15" hidden="false" customHeight="false" outlineLevel="0" collapsed="false">
      <c r="A107" s="318" t="s">
        <v>6433</v>
      </c>
      <c r="B107" s="318" t="str">
        <f aca="false">A107&amp;"U"</f>
        <v>90744U</v>
      </c>
      <c r="C107" s="318" t="s">
        <v>6434</v>
      </c>
      <c r="D107" s="318" t="s">
        <v>86</v>
      </c>
      <c r="E107" s="318" t="s">
        <v>6232</v>
      </c>
      <c r="F107" s="319" t="n">
        <v>7.47</v>
      </c>
      <c r="G107" s="318" t="s">
        <v>6233</v>
      </c>
    </row>
    <row r="108" customFormat="false" ht="15" hidden="false" customHeight="false" outlineLevel="0" collapsed="false">
      <c r="A108" s="318" t="s">
        <v>6435</v>
      </c>
      <c r="B108" s="318" t="str">
        <f aca="false">A108&amp;"U"</f>
        <v>90745U</v>
      </c>
      <c r="C108" s="318" t="s">
        <v>6436</v>
      </c>
      <c r="D108" s="318" t="s">
        <v>86</v>
      </c>
      <c r="E108" s="318" t="s">
        <v>6232</v>
      </c>
      <c r="F108" s="319" t="n">
        <v>16.53</v>
      </c>
      <c r="G108" s="318" t="s">
        <v>6233</v>
      </c>
    </row>
    <row r="109" customFormat="false" ht="15" hidden="false" customHeight="false" outlineLevel="0" collapsed="false">
      <c r="A109" s="318" t="s">
        <v>6437</v>
      </c>
      <c r="B109" s="318" t="str">
        <f aca="false">A109&amp;"U"</f>
        <v>90746U</v>
      </c>
      <c r="C109" s="318" t="s">
        <v>6438</v>
      </c>
      <c r="D109" s="318" t="s">
        <v>86</v>
      </c>
      <c r="E109" s="318" t="s">
        <v>6232</v>
      </c>
      <c r="F109" s="319" t="n">
        <v>3.25</v>
      </c>
      <c r="G109" s="318" t="s">
        <v>6233</v>
      </c>
    </row>
    <row r="110" customFormat="false" ht="15" hidden="false" customHeight="false" outlineLevel="0" collapsed="false">
      <c r="A110" s="318" t="s">
        <v>6439</v>
      </c>
      <c r="B110" s="318" t="str">
        <f aca="false">A110&amp;"U"</f>
        <v>90747U</v>
      </c>
      <c r="C110" s="318" t="s">
        <v>6440</v>
      </c>
      <c r="D110" s="318" t="s">
        <v>86</v>
      </c>
      <c r="E110" s="318" t="s">
        <v>6252</v>
      </c>
      <c r="F110" s="319" t="n">
        <v>12.48</v>
      </c>
      <c r="G110" s="318" t="s">
        <v>6233</v>
      </c>
    </row>
    <row r="111" customFormat="false" ht="15" hidden="false" customHeight="false" outlineLevel="0" collapsed="false">
      <c r="A111" s="318" t="s">
        <v>6441</v>
      </c>
      <c r="B111" s="318" t="str">
        <f aca="false">A111&amp;"U"</f>
        <v>90748U</v>
      </c>
      <c r="C111" s="318" t="s">
        <v>6442</v>
      </c>
      <c r="D111" s="318" t="s">
        <v>86</v>
      </c>
      <c r="E111" s="318" t="s">
        <v>6232</v>
      </c>
      <c r="F111" s="319" t="n">
        <v>4.29</v>
      </c>
      <c r="G111" s="318" t="s">
        <v>6233</v>
      </c>
    </row>
    <row r="112" customFormat="false" ht="15" hidden="false" customHeight="false" outlineLevel="0" collapsed="false">
      <c r="A112" s="318" t="s">
        <v>6443</v>
      </c>
      <c r="B112" s="318" t="str">
        <f aca="false">A112&amp;"U"</f>
        <v>90749U</v>
      </c>
      <c r="C112" s="318" t="s">
        <v>6444</v>
      </c>
      <c r="D112" s="318" t="s">
        <v>86</v>
      </c>
      <c r="E112" s="318" t="s">
        <v>6232</v>
      </c>
      <c r="F112" s="319" t="n">
        <v>4.82</v>
      </c>
      <c r="G112" s="318" t="s">
        <v>6233</v>
      </c>
    </row>
    <row r="113" customFormat="false" ht="15" hidden="false" customHeight="false" outlineLevel="0" collapsed="false">
      <c r="A113" s="318" t="s">
        <v>6445</v>
      </c>
      <c r="B113" s="318" t="str">
        <f aca="false">A113&amp;"U"</f>
        <v>90750U</v>
      </c>
      <c r="C113" s="318" t="s">
        <v>6446</v>
      </c>
      <c r="D113" s="318" t="s">
        <v>86</v>
      </c>
      <c r="E113" s="318" t="s">
        <v>6232</v>
      </c>
      <c r="F113" s="319" t="n">
        <v>5.35</v>
      </c>
      <c r="G113" s="318" t="s">
        <v>6233</v>
      </c>
    </row>
    <row r="114" customFormat="false" ht="15" hidden="false" customHeight="false" outlineLevel="0" collapsed="false">
      <c r="A114" s="318" t="s">
        <v>6447</v>
      </c>
      <c r="B114" s="318" t="str">
        <f aca="false">A114&amp;"U"</f>
        <v>90751U</v>
      </c>
      <c r="C114" s="318" t="s">
        <v>6448</v>
      </c>
      <c r="D114" s="318" t="s">
        <v>86</v>
      </c>
      <c r="E114" s="318" t="s">
        <v>6232</v>
      </c>
      <c r="F114" s="319" t="n">
        <v>5.88</v>
      </c>
      <c r="G114" s="318" t="s">
        <v>6233</v>
      </c>
    </row>
    <row r="115" customFormat="false" ht="15" hidden="false" customHeight="false" outlineLevel="0" collapsed="false">
      <c r="A115" s="318" t="s">
        <v>6449</v>
      </c>
      <c r="B115" s="318" t="str">
        <f aca="false">A115&amp;"U"</f>
        <v>90752U</v>
      </c>
      <c r="C115" s="318" t="s">
        <v>6450</v>
      </c>
      <c r="D115" s="318" t="s">
        <v>86</v>
      </c>
      <c r="E115" s="318" t="s">
        <v>6232</v>
      </c>
      <c r="F115" s="319" t="n">
        <v>6.41</v>
      </c>
      <c r="G115" s="318" t="s">
        <v>6233</v>
      </c>
    </row>
    <row r="116" customFormat="false" ht="15" hidden="false" customHeight="false" outlineLevel="0" collapsed="false">
      <c r="A116" s="318" t="s">
        <v>6451</v>
      </c>
      <c r="B116" s="318" t="str">
        <f aca="false">A116&amp;"U"</f>
        <v>90753U</v>
      </c>
      <c r="C116" s="318" t="s">
        <v>6452</v>
      </c>
      <c r="D116" s="318" t="s">
        <v>86</v>
      </c>
      <c r="E116" s="318" t="s">
        <v>6232</v>
      </c>
      <c r="F116" s="319" t="n">
        <v>6.95</v>
      </c>
      <c r="G116" s="318" t="s">
        <v>6233</v>
      </c>
    </row>
    <row r="117" customFormat="false" ht="15" hidden="false" customHeight="false" outlineLevel="0" collapsed="false">
      <c r="A117" s="318" t="s">
        <v>6453</v>
      </c>
      <c r="B117" s="318" t="str">
        <f aca="false">A117&amp;"U"</f>
        <v>90754U</v>
      </c>
      <c r="C117" s="318" t="s">
        <v>6454</v>
      </c>
      <c r="D117" s="318" t="s">
        <v>86</v>
      </c>
      <c r="E117" s="318" t="s">
        <v>6232</v>
      </c>
      <c r="F117" s="319" t="n">
        <v>15.47</v>
      </c>
      <c r="G117" s="318" t="s">
        <v>6233</v>
      </c>
    </row>
    <row r="118" customFormat="false" ht="15" hidden="false" customHeight="false" outlineLevel="0" collapsed="false">
      <c r="A118" s="318" t="s">
        <v>6455</v>
      </c>
      <c r="B118" s="318" t="str">
        <f aca="false">A118&amp;"U"</f>
        <v>90755U</v>
      </c>
      <c r="C118" s="318" t="s">
        <v>6456</v>
      </c>
      <c r="D118" s="318" t="s">
        <v>86</v>
      </c>
      <c r="E118" s="318" t="s">
        <v>6232</v>
      </c>
      <c r="F118" s="319" t="n">
        <v>7.22</v>
      </c>
      <c r="G118" s="318" t="s">
        <v>6233</v>
      </c>
    </row>
    <row r="119" customFormat="false" ht="15" hidden="false" customHeight="false" outlineLevel="0" collapsed="false">
      <c r="A119" s="318" t="s">
        <v>6457</v>
      </c>
      <c r="B119" s="318" t="str">
        <f aca="false">A119&amp;"U"</f>
        <v>90756U</v>
      </c>
      <c r="C119" s="318" t="s">
        <v>6458</v>
      </c>
      <c r="D119" s="318" t="s">
        <v>86</v>
      </c>
      <c r="E119" s="318" t="s">
        <v>6232</v>
      </c>
      <c r="F119" s="319" t="n">
        <v>7.76</v>
      </c>
      <c r="G119" s="318" t="s">
        <v>6233</v>
      </c>
    </row>
    <row r="120" customFormat="false" ht="15" hidden="false" customHeight="false" outlineLevel="0" collapsed="false">
      <c r="A120" s="318" t="s">
        <v>6459</v>
      </c>
      <c r="B120" s="318" t="str">
        <f aca="false">A120&amp;"U"</f>
        <v>90757U</v>
      </c>
      <c r="C120" s="318" t="s">
        <v>6460</v>
      </c>
      <c r="D120" s="318" t="s">
        <v>86</v>
      </c>
      <c r="E120" s="318" t="s">
        <v>6232</v>
      </c>
      <c r="F120" s="319" t="n">
        <v>8.29</v>
      </c>
      <c r="G120" s="318" t="s">
        <v>6233</v>
      </c>
    </row>
    <row r="121" customFormat="false" ht="15" hidden="false" customHeight="false" outlineLevel="0" collapsed="false">
      <c r="A121" s="318" t="s">
        <v>6461</v>
      </c>
      <c r="B121" s="318" t="str">
        <f aca="false">A121&amp;"U"</f>
        <v>90758U</v>
      </c>
      <c r="C121" s="318" t="s">
        <v>6462</v>
      </c>
      <c r="D121" s="318" t="s">
        <v>86</v>
      </c>
      <c r="E121" s="318" t="s">
        <v>6232</v>
      </c>
      <c r="F121" s="319" t="n">
        <v>8.82</v>
      </c>
      <c r="G121" s="318" t="s">
        <v>6233</v>
      </c>
    </row>
    <row r="122" customFormat="false" ht="15" hidden="false" customHeight="false" outlineLevel="0" collapsed="false">
      <c r="A122" s="318" t="s">
        <v>6463</v>
      </c>
      <c r="B122" s="318" t="str">
        <f aca="false">A122&amp;"U"</f>
        <v>90759U</v>
      </c>
      <c r="C122" s="318" t="s">
        <v>6464</v>
      </c>
      <c r="D122" s="318" t="s">
        <v>86</v>
      </c>
      <c r="E122" s="318" t="s">
        <v>6232</v>
      </c>
      <c r="F122" s="319" t="n">
        <v>9.35</v>
      </c>
      <c r="G122" s="318" t="s">
        <v>6233</v>
      </c>
    </row>
    <row r="123" customFormat="false" ht="15" hidden="false" customHeight="false" outlineLevel="0" collapsed="false">
      <c r="A123" s="318" t="s">
        <v>6465</v>
      </c>
      <c r="B123" s="318" t="str">
        <f aca="false">A123&amp;"U"</f>
        <v>90760U</v>
      </c>
      <c r="C123" s="318" t="s">
        <v>6466</v>
      </c>
      <c r="D123" s="318" t="s">
        <v>86</v>
      </c>
      <c r="E123" s="318" t="s">
        <v>6232</v>
      </c>
      <c r="F123" s="319" t="n">
        <v>20.45</v>
      </c>
      <c r="G123" s="318" t="s">
        <v>6233</v>
      </c>
    </row>
    <row r="124" customFormat="false" ht="15" hidden="false" customHeight="false" outlineLevel="0" collapsed="false">
      <c r="A124" s="318" t="s">
        <v>6467</v>
      </c>
      <c r="B124" s="318" t="str">
        <f aca="false">A124&amp;"U"</f>
        <v>90761U</v>
      </c>
      <c r="C124" s="318" t="s">
        <v>6468</v>
      </c>
      <c r="D124" s="318" t="s">
        <v>86</v>
      </c>
      <c r="E124" s="318" t="s">
        <v>6232</v>
      </c>
      <c r="F124" s="319" t="n">
        <v>3.97</v>
      </c>
      <c r="G124" s="318" t="s">
        <v>6233</v>
      </c>
    </row>
    <row r="125" customFormat="false" ht="15" hidden="false" customHeight="false" outlineLevel="0" collapsed="false">
      <c r="A125" s="318" t="s">
        <v>6469</v>
      </c>
      <c r="B125" s="318" t="str">
        <f aca="false">A125&amp;"U"</f>
        <v>90762U</v>
      </c>
      <c r="C125" s="318" t="s">
        <v>6470</v>
      </c>
      <c r="D125" s="318" t="s">
        <v>86</v>
      </c>
      <c r="E125" s="318" t="s">
        <v>6252</v>
      </c>
      <c r="F125" s="319" t="n">
        <v>14.87</v>
      </c>
      <c r="G125" s="318" t="s">
        <v>6233</v>
      </c>
    </row>
    <row r="126" customFormat="false" ht="15" hidden="false" customHeight="false" outlineLevel="0" collapsed="false">
      <c r="A126" s="318" t="s">
        <v>6471</v>
      </c>
      <c r="B126" s="318" t="str">
        <f aca="false">A126&amp;"U"</f>
        <v>94869U</v>
      </c>
      <c r="C126" s="318" t="s">
        <v>6472</v>
      </c>
      <c r="D126" s="318" t="s">
        <v>86</v>
      </c>
      <c r="E126" s="318" t="s">
        <v>6252</v>
      </c>
      <c r="F126" s="319" t="n">
        <v>122.68</v>
      </c>
      <c r="G126" s="318" t="s">
        <v>6233</v>
      </c>
    </row>
    <row r="127" customFormat="false" ht="15" hidden="false" customHeight="false" outlineLevel="0" collapsed="false">
      <c r="A127" s="318" t="s">
        <v>6473</v>
      </c>
      <c r="B127" s="318" t="str">
        <f aca="false">A127&amp;"U"</f>
        <v>94870U</v>
      </c>
      <c r="C127" s="318" t="s">
        <v>6474</v>
      </c>
      <c r="D127" s="318" t="s">
        <v>86</v>
      </c>
      <c r="E127" s="318" t="s">
        <v>6232</v>
      </c>
      <c r="F127" s="319" t="n">
        <v>0.79</v>
      </c>
      <c r="G127" s="318" t="s">
        <v>6233</v>
      </c>
    </row>
    <row r="128" customFormat="false" ht="15" hidden="false" customHeight="false" outlineLevel="0" collapsed="false">
      <c r="A128" s="318" t="s">
        <v>6475</v>
      </c>
      <c r="B128" s="318" t="str">
        <f aca="false">A128&amp;"U"</f>
        <v>94871U</v>
      </c>
      <c r="C128" s="318" t="s">
        <v>6476</v>
      </c>
      <c r="D128" s="318" t="s">
        <v>86</v>
      </c>
      <c r="E128" s="318" t="s">
        <v>6252</v>
      </c>
      <c r="F128" s="319" t="n">
        <v>145.47</v>
      </c>
      <c r="G128" s="318" t="s">
        <v>6233</v>
      </c>
    </row>
    <row r="129" customFormat="false" ht="15" hidden="false" customHeight="false" outlineLevel="0" collapsed="false">
      <c r="A129" s="318" t="s">
        <v>6477</v>
      </c>
      <c r="B129" s="318" t="str">
        <f aca="false">A129&amp;"U"</f>
        <v>94872U</v>
      </c>
      <c r="C129" s="318" t="s">
        <v>6478</v>
      </c>
      <c r="D129" s="318" t="s">
        <v>86</v>
      </c>
      <c r="E129" s="318" t="s">
        <v>6232</v>
      </c>
      <c r="F129" s="319" t="n">
        <v>1.38</v>
      </c>
      <c r="G129" s="318" t="s">
        <v>6233</v>
      </c>
    </row>
    <row r="130" customFormat="false" ht="15" hidden="false" customHeight="false" outlineLevel="0" collapsed="false">
      <c r="A130" s="318" t="s">
        <v>6479</v>
      </c>
      <c r="B130" s="318" t="str">
        <f aca="false">A130&amp;"U"</f>
        <v>94875U</v>
      </c>
      <c r="C130" s="318" t="s">
        <v>6480</v>
      </c>
      <c r="D130" s="318" t="s">
        <v>86</v>
      </c>
      <c r="E130" s="318" t="s">
        <v>6252</v>
      </c>
      <c r="F130" s="319" t="n">
        <v>854.55</v>
      </c>
      <c r="G130" s="318" t="s">
        <v>6233</v>
      </c>
    </row>
    <row r="131" customFormat="false" ht="15" hidden="false" customHeight="false" outlineLevel="0" collapsed="false">
      <c r="A131" s="318" t="s">
        <v>6481</v>
      </c>
      <c r="B131" s="318" t="str">
        <f aca="false">A131&amp;"U"</f>
        <v>94876U</v>
      </c>
      <c r="C131" s="318" t="s">
        <v>6482</v>
      </c>
      <c r="D131" s="318" t="s">
        <v>86</v>
      </c>
      <c r="E131" s="318" t="s">
        <v>6252</v>
      </c>
      <c r="F131" s="319" t="n">
        <v>18.9</v>
      </c>
      <c r="G131" s="318" t="s">
        <v>6233</v>
      </c>
    </row>
    <row r="132" customFormat="false" ht="15" hidden="false" customHeight="false" outlineLevel="0" collapsed="false">
      <c r="A132" s="318" t="s">
        <v>6483</v>
      </c>
      <c r="B132" s="318" t="str">
        <f aca="false">A132&amp;"U"</f>
        <v>94878U</v>
      </c>
      <c r="C132" s="318" t="s">
        <v>6484</v>
      </c>
      <c r="D132" s="318" t="s">
        <v>86</v>
      </c>
      <c r="E132" s="318" t="s">
        <v>6252</v>
      </c>
      <c r="F132" s="319" t="n">
        <v>22.18</v>
      </c>
      <c r="G132" s="318" t="s">
        <v>6233</v>
      </c>
    </row>
    <row r="133" customFormat="false" ht="15" hidden="false" customHeight="false" outlineLevel="0" collapsed="false">
      <c r="A133" s="318" t="s">
        <v>6485</v>
      </c>
      <c r="B133" s="318" t="str">
        <f aca="false">A133&amp;"U"</f>
        <v>94879U</v>
      </c>
      <c r="C133" s="318" t="s">
        <v>6486</v>
      </c>
      <c r="D133" s="318" t="s">
        <v>86</v>
      </c>
      <c r="E133" s="318" t="s">
        <v>6252</v>
      </c>
      <c r="F133" s="320" t="n">
        <v>1139.22</v>
      </c>
      <c r="G133" s="318" t="s">
        <v>6233</v>
      </c>
    </row>
    <row r="134" customFormat="false" ht="15" hidden="false" customHeight="false" outlineLevel="0" collapsed="false">
      <c r="A134" s="318" t="s">
        <v>6487</v>
      </c>
      <c r="B134" s="318" t="str">
        <f aca="false">A134&amp;"U"</f>
        <v>94880U</v>
      </c>
      <c r="C134" s="318" t="s">
        <v>6488</v>
      </c>
      <c r="D134" s="318" t="s">
        <v>86</v>
      </c>
      <c r="E134" s="318" t="s">
        <v>6252</v>
      </c>
      <c r="F134" s="319" t="n">
        <v>27.17</v>
      </c>
      <c r="G134" s="318" t="s">
        <v>6233</v>
      </c>
    </row>
    <row r="135" customFormat="false" ht="15" hidden="false" customHeight="false" outlineLevel="0" collapsed="false">
      <c r="A135" s="318" t="s">
        <v>6489</v>
      </c>
      <c r="B135" s="318" t="str">
        <f aca="false">A135&amp;"U"</f>
        <v>94881U</v>
      </c>
      <c r="C135" s="318" t="s">
        <v>6490</v>
      </c>
      <c r="D135" s="318" t="s">
        <v>86</v>
      </c>
      <c r="E135" s="318" t="s">
        <v>6252</v>
      </c>
      <c r="F135" s="320" t="n">
        <v>1775.33</v>
      </c>
      <c r="G135" s="318" t="s">
        <v>6233</v>
      </c>
    </row>
    <row r="136" customFormat="false" ht="15" hidden="false" customHeight="false" outlineLevel="0" collapsed="false">
      <c r="A136" s="318" t="s">
        <v>6491</v>
      </c>
      <c r="B136" s="318" t="str">
        <f aca="false">A136&amp;"U"</f>
        <v>94882U</v>
      </c>
      <c r="C136" s="318" t="s">
        <v>6492</v>
      </c>
      <c r="D136" s="318" t="s">
        <v>86</v>
      </c>
      <c r="E136" s="318" t="s">
        <v>6252</v>
      </c>
      <c r="F136" s="319" t="n">
        <v>32.23</v>
      </c>
      <c r="G136" s="318" t="s">
        <v>6233</v>
      </c>
    </row>
    <row r="137" customFormat="false" ht="15" hidden="false" customHeight="false" outlineLevel="0" collapsed="false">
      <c r="A137" s="318" t="s">
        <v>6493</v>
      </c>
      <c r="B137" s="318" t="str">
        <f aca="false">A137&amp;"U"</f>
        <v>94884U</v>
      </c>
      <c r="C137" s="318" t="s">
        <v>6494</v>
      </c>
      <c r="D137" s="318" t="s">
        <v>86</v>
      </c>
      <c r="E137" s="318" t="s">
        <v>6252</v>
      </c>
      <c r="F137" s="319" t="n">
        <v>42.48</v>
      </c>
      <c r="G137" s="318" t="s">
        <v>6233</v>
      </c>
    </row>
    <row r="138" customFormat="false" ht="15" hidden="false" customHeight="false" outlineLevel="0" collapsed="false">
      <c r="A138" s="318" t="s">
        <v>6495</v>
      </c>
      <c r="B138" s="318" t="str">
        <f aca="false">A138&amp;"U"</f>
        <v>94885U</v>
      </c>
      <c r="C138" s="318" t="s">
        <v>6496</v>
      </c>
      <c r="D138" s="318" t="s">
        <v>86</v>
      </c>
      <c r="E138" s="318" t="s">
        <v>6252</v>
      </c>
      <c r="F138" s="319" t="n">
        <v>122.92</v>
      </c>
      <c r="G138" s="318" t="s">
        <v>6233</v>
      </c>
    </row>
    <row r="139" customFormat="false" ht="15" hidden="false" customHeight="false" outlineLevel="0" collapsed="false">
      <c r="A139" s="318" t="s">
        <v>6497</v>
      </c>
      <c r="B139" s="318" t="str">
        <f aca="false">A139&amp;"U"</f>
        <v>94886U</v>
      </c>
      <c r="C139" s="318" t="s">
        <v>6498</v>
      </c>
      <c r="D139" s="318" t="s">
        <v>86</v>
      </c>
      <c r="E139" s="318" t="s">
        <v>6232</v>
      </c>
      <c r="F139" s="319" t="n">
        <v>1.03</v>
      </c>
      <c r="G139" s="318" t="s">
        <v>6233</v>
      </c>
    </row>
    <row r="140" customFormat="false" ht="15" hidden="false" customHeight="false" outlineLevel="0" collapsed="false">
      <c r="A140" s="318" t="s">
        <v>6499</v>
      </c>
      <c r="B140" s="318" t="str">
        <f aca="false">A140&amp;"U"</f>
        <v>94887U</v>
      </c>
      <c r="C140" s="318" t="s">
        <v>6500</v>
      </c>
      <c r="D140" s="318" t="s">
        <v>86</v>
      </c>
      <c r="E140" s="318" t="s">
        <v>6252</v>
      </c>
      <c r="F140" s="319" t="n">
        <v>145.85</v>
      </c>
      <c r="G140" s="318" t="s">
        <v>6233</v>
      </c>
    </row>
    <row r="141" customFormat="false" ht="15" hidden="false" customHeight="false" outlineLevel="0" collapsed="false">
      <c r="A141" s="318" t="s">
        <v>6501</v>
      </c>
      <c r="B141" s="318" t="str">
        <f aca="false">A141&amp;"U"</f>
        <v>94888U</v>
      </c>
      <c r="C141" s="318" t="s">
        <v>6502</v>
      </c>
      <c r="D141" s="318" t="s">
        <v>86</v>
      </c>
      <c r="E141" s="318" t="s">
        <v>6232</v>
      </c>
      <c r="F141" s="319" t="n">
        <v>1.76</v>
      </c>
      <c r="G141" s="318" t="s">
        <v>6233</v>
      </c>
    </row>
    <row r="142" customFormat="false" ht="15" hidden="false" customHeight="false" outlineLevel="0" collapsed="false">
      <c r="A142" s="318" t="s">
        <v>6503</v>
      </c>
      <c r="B142" s="318" t="str">
        <f aca="false">A142&amp;"U"</f>
        <v>94891U</v>
      </c>
      <c r="C142" s="318" t="s">
        <v>6504</v>
      </c>
      <c r="D142" s="318" t="s">
        <v>86</v>
      </c>
      <c r="E142" s="318" t="s">
        <v>6252</v>
      </c>
      <c r="F142" s="319" t="n">
        <v>857.59</v>
      </c>
      <c r="G142" s="318" t="s">
        <v>6233</v>
      </c>
    </row>
    <row r="143" customFormat="false" ht="15" hidden="false" customHeight="false" outlineLevel="0" collapsed="false">
      <c r="A143" s="318" t="s">
        <v>6505</v>
      </c>
      <c r="B143" s="318" t="str">
        <f aca="false">A143&amp;"U"</f>
        <v>94892U</v>
      </c>
      <c r="C143" s="318" t="s">
        <v>6506</v>
      </c>
      <c r="D143" s="318" t="s">
        <v>86</v>
      </c>
      <c r="E143" s="318" t="s">
        <v>6252</v>
      </c>
      <c r="F143" s="319" t="n">
        <v>21.94</v>
      </c>
      <c r="G143" s="318" t="s">
        <v>6233</v>
      </c>
    </row>
    <row r="144" customFormat="false" ht="15" hidden="false" customHeight="false" outlineLevel="0" collapsed="false">
      <c r="A144" s="318" t="s">
        <v>6507</v>
      </c>
      <c r="B144" s="318" t="str">
        <f aca="false">A144&amp;"U"</f>
        <v>94894U</v>
      </c>
      <c r="C144" s="318" t="s">
        <v>6508</v>
      </c>
      <c r="D144" s="318" t="s">
        <v>86</v>
      </c>
      <c r="E144" s="318" t="s">
        <v>6252</v>
      </c>
      <c r="F144" s="319" t="n">
        <v>25.49</v>
      </c>
      <c r="G144" s="318" t="s">
        <v>6233</v>
      </c>
    </row>
    <row r="145" customFormat="false" ht="15" hidden="false" customHeight="false" outlineLevel="0" collapsed="false">
      <c r="A145" s="318" t="s">
        <v>6509</v>
      </c>
      <c r="B145" s="318" t="str">
        <f aca="false">A145&amp;"U"</f>
        <v>94895U</v>
      </c>
      <c r="C145" s="318" t="s">
        <v>6510</v>
      </c>
      <c r="D145" s="318" t="s">
        <v>86</v>
      </c>
      <c r="E145" s="318" t="s">
        <v>6252</v>
      </c>
      <c r="F145" s="320" t="n">
        <v>1142.85</v>
      </c>
      <c r="G145" s="318" t="s">
        <v>6233</v>
      </c>
    </row>
    <row r="146" customFormat="false" ht="15" hidden="false" customHeight="false" outlineLevel="0" collapsed="false">
      <c r="A146" s="318" t="s">
        <v>6511</v>
      </c>
      <c r="B146" s="318" t="str">
        <f aca="false">A146&amp;"U"</f>
        <v>94896U</v>
      </c>
      <c r="C146" s="318" t="s">
        <v>6512</v>
      </c>
      <c r="D146" s="318" t="s">
        <v>86</v>
      </c>
      <c r="E146" s="318" t="s">
        <v>6252</v>
      </c>
      <c r="F146" s="319" t="n">
        <v>30.8</v>
      </c>
      <c r="G146" s="318" t="s">
        <v>6233</v>
      </c>
    </row>
    <row r="147" customFormat="false" ht="15" hidden="false" customHeight="false" outlineLevel="0" collapsed="false">
      <c r="A147" s="318" t="s">
        <v>6513</v>
      </c>
      <c r="B147" s="318" t="str">
        <f aca="false">A147&amp;"U"</f>
        <v>94897U</v>
      </c>
      <c r="C147" s="318" t="s">
        <v>6514</v>
      </c>
      <c r="D147" s="318" t="s">
        <v>86</v>
      </c>
      <c r="E147" s="318" t="s">
        <v>6252</v>
      </c>
      <c r="F147" s="320" t="n">
        <v>1779.22</v>
      </c>
      <c r="G147" s="318" t="s">
        <v>6233</v>
      </c>
    </row>
    <row r="148" customFormat="false" ht="15" hidden="false" customHeight="false" outlineLevel="0" collapsed="false">
      <c r="A148" s="318" t="s">
        <v>6515</v>
      </c>
      <c r="B148" s="318" t="str">
        <f aca="false">A148&amp;"U"</f>
        <v>94898U</v>
      </c>
      <c r="C148" s="318" t="s">
        <v>6516</v>
      </c>
      <c r="D148" s="318" t="s">
        <v>86</v>
      </c>
      <c r="E148" s="318" t="s">
        <v>6252</v>
      </c>
      <c r="F148" s="319" t="n">
        <v>36.12</v>
      </c>
      <c r="G148" s="318" t="s">
        <v>6233</v>
      </c>
    </row>
    <row r="149" customFormat="false" ht="15" hidden="false" customHeight="false" outlineLevel="0" collapsed="false">
      <c r="A149" s="318" t="s">
        <v>6517</v>
      </c>
      <c r="B149" s="318" t="str">
        <f aca="false">A149&amp;"U"</f>
        <v>94900U</v>
      </c>
      <c r="C149" s="318" t="s">
        <v>6518</v>
      </c>
      <c r="D149" s="318" t="s">
        <v>86</v>
      </c>
      <c r="E149" s="318" t="s">
        <v>6252</v>
      </c>
      <c r="F149" s="319" t="n">
        <v>46.75</v>
      </c>
      <c r="G149" s="318" t="s">
        <v>6233</v>
      </c>
    </row>
    <row r="150" customFormat="false" ht="15" hidden="false" customHeight="false" outlineLevel="0" collapsed="false">
      <c r="A150" s="318" t="s">
        <v>6519</v>
      </c>
      <c r="B150" s="318" t="str">
        <f aca="false">A150&amp;"U"</f>
        <v>97121U</v>
      </c>
      <c r="C150" s="318" t="s">
        <v>6520</v>
      </c>
      <c r="D150" s="318" t="s">
        <v>86</v>
      </c>
      <c r="E150" s="318" t="s">
        <v>6232</v>
      </c>
      <c r="F150" s="319" t="n">
        <v>1.77</v>
      </c>
      <c r="G150" s="318" t="s">
        <v>6233</v>
      </c>
    </row>
    <row r="151" customFormat="false" ht="15" hidden="false" customHeight="false" outlineLevel="0" collapsed="false">
      <c r="A151" s="318" t="s">
        <v>6521</v>
      </c>
      <c r="B151" s="318" t="str">
        <f aca="false">A151&amp;"U"</f>
        <v>97122U</v>
      </c>
      <c r="C151" s="318" t="s">
        <v>6522</v>
      </c>
      <c r="D151" s="318" t="s">
        <v>86</v>
      </c>
      <c r="E151" s="318" t="s">
        <v>6232</v>
      </c>
      <c r="F151" s="319" t="n">
        <v>2.46</v>
      </c>
      <c r="G151" s="318" t="s">
        <v>6233</v>
      </c>
    </row>
    <row r="152" customFormat="false" ht="15" hidden="false" customHeight="false" outlineLevel="0" collapsed="false">
      <c r="A152" s="318" t="s">
        <v>6523</v>
      </c>
      <c r="B152" s="318" t="str">
        <f aca="false">A152&amp;"U"</f>
        <v>97123U</v>
      </c>
      <c r="C152" s="318" t="s">
        <v>6524</v>
      </c>
      <c r="D152" s="318" t="s">
        <v>86</v>
      </c>
      <c r="E152" s="318" t="s">
        <v>6232</v>
      </c>
      <c r="F152" s="319" t="n">
        <v>3.12</v>
      </c>
      <c r="G152" s="318" t="s">
        <v>6233</v>
      </c>
    </row>
    <row r="153" customFormat="false" ht="15" hidden="false" customHeight="false" outlineLevel="0" collapsed="false">
      <c r="A153" s="318" t="s">
        <v>6525</v>
      </c>
      <c r="B153" s="318" t="str">
        <f aca="false">A153&amp;"U"</f>
        <v>97124U</v>
      </c>
      <c r="C153" s="318" t="s">
        <v>6526</v>
      </c>
      <c r="D153" s="318" t="s">
        <v>86</v>
      </c>
      <c r="E153" s="318" t="s">
        <v>6232</v>
      </c>
      <c r="F153" s="319" t="n">
        <v>0.77</v>
      </c>
      <c r="G153" s="318" t="s">
        <v>6233</v>
      </c>
    </row>
    <row r="154" customFormat="false" ht="15" hidden="false" customHeight="false" outlineLevel="0" collapsed="false">
      <c r="A154" s="318" t="s">
        <v>6527</v>
      </c>
      <c r="B154" s="318" t="str">
        <f aca="false">A154&amp;"U"</f>
        <v>97125U</v>
      </c>
      <c r="C154" s="318" t="s">
        <v>6528</v>
      </c>
      <c r="D154" s="318" t="s">
        <v>86</v>
      </c>
      <c r="E154" s="318" t="s">
        <v>6232</v>
      </c>
      <c r="F154" s="319" t="n">
        <v>1.09</v>
      </c>
      <c r="G154" s="318" t="s">
        <v>6233</v>
      </c>
    </row>
    <row r="155" customFormat="false" ht="15" hidden="false" customHeight="false" outlineLevel="0" collapsed="false">
      <c r="A155" s="318" t="s">
        <v>6529</v>
      </c>
      <c r="B155" s="318" t="str">
        <f aca="false">A155&amp;"U"</f>
        <v>97126U</v>
      </c>
      <c r="C155" s="318" t="s">
        <v>6530</v>
      </c>
      <c r="D155" s="318" t="s">
        <v>86</v>
      </c>
      <c r="E155" s="318" t="s">
        <v>6232</v>
      </c>
      <c r="F155" s="319" t="n">
        <v>1.39</v>
      </c>
      <c r="G155" s="318" t="s">
        <v>6233</v>
      </c>
    </row>
    <row r="156" customFormat="false" ht="15" hidden="false" customHeight="false" outlineLevel="0" collapsed="false">
      <c r="A156" s="318" t="s">
        <v>6531</v>
      </c>
      <c r="B156" s="318" t="str">
        <f aca="false">A156&amp;"U"</f>
        <v>92833U</v>
      </c>
      <c r="C156" s="318" t="s">
        <v>6532</v>
      </c>
      <c r="D156" s="318" t="s">
        <v>86</v>
      </c>
      <c r="E156" s="318" t="s">
        <v>6252</v>
      </c>
      <c r="F156" s="319" t="n">
        <v>102.2</v>
      </c>
      <c r="G156" s="318" t="s">
        <v>6233</v>
      </c>
    </row>
    <row r="157" customFormat="false" ht="15" hidden="false" customHeight="false" outlineLevel="0" collapsed="false">
      <c r="A157" s="318" t="s">
        <v>6533</v>
      </c>
      <c r="B157" s="318" t="str">
        <f aca="false">A157&amp;"U"</f>
        <v>92834U</v>
      </c>
      <c r="C157" s="318" t="s">
        <v>6534</v>
      </c>
      <c r="D157" s="318" t="s">
        <v>86</v>
      </c>
      <c r="E157" s="318" t="s">
        <v>6252</v>
      </c>
      <c r="F157" s="319" t="n">
        <v>6.6</v>
      </c>
      <c r="G157" s="318" t="s">
        <v>6233</v>
      </c>
    </row>
    <row r="158" customFormat="false" ht="15" hidden="false" customHeight="false" outlineLevel="0" collapsed="false">
      <c r="A158" s="318" t="s">
        <v>6535</v>
      </c>
      <c r="B158" s="318" t="str">
        <f aca="false">A158&amp;"U"</f>
        <v>92835U</v>
      </c>
      <c r="C158" s="318" t="s">
        <v>6536</v>
      </c>
      <c r="D158" s="318" t="s">
        <v>86</v>
      </c>
      <c r="E158" s="318" t="s">
        <v>6252</v>
      </c>
      <c r="F158" s="319" t="n">
        <v>133.89</v>
      </c>
      <c r="G158" s="318" t="s">
        <v>6233</v>
      </c>
    </row>
    <row r="159" customFormat="false" ht="15" hidden="false" customHeight="false" outlineLevel="0" collapsed="false">
      <c r="A159" s="318" t="s">
        <v>6537</v>
      </c>
      <c r="B159" s="318" t="str">
        <f aca="false">A159&amp;"U"</f>
        <v>92836U</v>
      </c>
      <c r="C159" s="318" t="s">
        <v>6538</v>
      </c>
      <c r="D159" s="318" t="s">
        <v>86</v>
      </c>
      <c r="E159" s="318" t="s">
        <v>6252</v>
      </c>
      <c r="F159" s="319" t="n">
        <v>8.44</v>
      </c>
      <c r="G159" s="318" t="s">
        <v>6233</v>
      </c>
    </row>
    <row r="160" customFormat="false" ht="15" hidden="false" customHeight="false" outlineLevel="0" collapsed="false">
      <c r="A160" s="318" t="s">
        <v>6539</v>
      </c>
      <c r="B160" s="318" t="str">
        <f aca="false">A160&amp;"U"</f>
        <v>92837U</v>
      </c>
      <c r="C160" s="318" t="s">
        <v>6540</v>
      </c>
      <c r="D160" s="318" t="s">
        <v>86</v>
      </c>
      <c r="E160" s="318" t="s">
        <v>6252</v>
      </c>
      <c r="F160" s="319" t="n">
        <v>168.69</v>
      </c>
      <c r="G160" s="318" t="s">
        <v>6233</v>
      </c>
    </row>
    <row r="161" customFormat="false" ht="15" hidden="false" customHeight="false" outlineLevel="0" collapsed="false">
      <c r="A161" s="318" t="s">
        <v>6541</v>
      </c>
      <c r="B161" s="318" t="str">
        <f aca="false">A161&amp;"U"</f>
        <v>92838U</v>
      </c>
      <c r="C161" s="318" t="s">
        <v>6542</v>
      </c>
      <c r="D161" s="318" t="s">
        <v>86</v>
      </c>
      <c r="E161" s="318" t="s">
        <v>6252</v>
      </c>
      <c r="F161" s="319" t="n">
        <v>10.14</v>
      </c>
      <c r="G161" s="318" t="s">
        <v>6233</v>
      </c>
    </row>
    <row r="162" customFormat="false" ht="15" hidden="false" customHeight="false" outlineLevel="0" collapsed="false">
      <c r="A162" s="318" t="s">
        <v>6543</v>
      </c>
      <c r="B162" s="318" t="str">
        <f aca="false">A162&amp;"U"</f>
        <v>92839U</v>
      </c>
      <c r="C162" s="318" t="s">
        <v>6544</v>
      </c>
      <c r="D162" s="318" t="s">
        <v>86</v>
      </c>
      <c r="E162" s="318" t="s">
        <v>6252</v>
      </c>
      <c r="F162" s="319" t="n">
        <v>220.55</v>
      </c>
      <c r="G162" s="318" t="s">
        <v>6233</v>
      </c>
    </row>
    <row r="163" customFormat="false" ht="15" hidden="false" customHeight="false" outlineLevel="0" collapsed="false">
      <c r="A163" s="318" t="s">
        <v>6545</v>
      </c>
      <c r="B163" s="318" t="str">
        <f aca="false">A163&amp;"U"</f>
        <v>92840U</v>
      </c>
      <c r="C163" s="318" t="s">
        <v>6546</v>
      </c>
      <c r="D163" s="318" t="s">
        <v>86</v>
      </c>
      <c r="E163" s="318" t="s">
        <v>6252</v>
      </c>
      <c r="F163" s="319" t="n">
        <v>12.01</v>
      </c>
      <c r="G163" s="318" t="s">
        <v>6233</v>
      </c>
    </row>
    <row r="164" customFormat="false" ht="15" hidden="false" customHeight="false" outlineLevel="0" collapsed="false">
      <c r="A164" s="318" t="s">
        <v>6547</v>
      </c>
      <c r="B164" s="318" t="str">
        <f aca="false">A164&amp;"U"</f>
        <v>92841U</v>
      </c>
      <c r="C164" s="318" t="s">
        <v>6548</v>
      </c>
      <c r="D164" s="318" t="s">
        <v>86</v>
      </c>
      <c r="E164" s="318" t="s">
        <v>6252</v>
      </c>
      <c r="F164" s="319" t="n">
        <v>249.23</v>
      </c>
      <c r="G164" s="318" t="s">
        <v>6233</v>
      </c>
    </row>
    <row r="165" customFormat="false" ht="15" hidden="false" customHeight="false" outlineLevel="0" collapsed="false">
      <c r="A165" s="318" t="s">
        <v>6549</v>
      </c>
      <c r="B165" s="318" t="str">
        <f aca="false">A165&amp;"U"</f>
        <v>92842U</v>
      </c>
      <c r="C165" s="318" t="s">
        <v>6550</v>
      </c>
      <c r="D165" s="318" t="s">
        <v>86</v>
      </c>
      <c r="E165" s="318" t="s">
        <v>6252</v>
      </c>
      <c r="F165" s="319" t="n">
        <v>13.72</v>
      </c>
      <c r="G165" s="318" t="s">
        <v>6233</v>
      </c>
    </row>
    <row r="166" customFormat="false" ht="15" hidden="false" customHeight="false" outlineLevel="0" collapsed="false">
      <c r="A166" s="318" t="s">
        <v>6551</v>
      </c>
      <c r="B166" s="318" t="str">
        <f aca="false">A166&amp;"U"</f>
        <v>92844U</v>
      </c>
      <c r="C166" s="318" t="s">
        <v>6552</v>
      </c>
      <c r="D166" s="318" t="s">
        <v>86</v>
      </c>
      <c r="E166" s="318" t="s">
        <v>6252</v>
      </c>
      <c r="F166" s="319" t="n">
        <v>15.58</v>
      </c>
      <c r="G166" s="318" t="s">
        <v>6233</v>
      </c>
    </row>
    <row r="167" customFormat="false" ht="15" hidden="false" customHeight="false" outlineLevel="0" collapsed="false">
      <c r="A167" s="318" t="s">
        <v>6553</v>
      </c>
      <c r="B167" s="318" t="str">
        <f aca="false">A167&amp;"U"</f>
        <v>92846U</v>
      </c>
      <c r="C167" s="318" t="s">
        <v>6554</v>
      </c>
      <c r="D167" s="318" t="s">
        <v>86</v>
      </c>
      <c r="E167" s="318" t="s">
        <v>6252</v>
      </c>
      <c r="F167" s="319" t="n">
        <v>17.28</v>
      </c>
      <c r="G167" s="318" t="s">
        <v>6233</v>
      </c>
    </row>
    <row r="168" customFormat="false" ht="15" hidden="false" customHeight="false" outlineLevel="0" collapsed="false">
      <c r="A168" s="318" t="s">
        <v>6555</v>
      </c>
      <c r="B168" s="318" t="str">
        <f aca="false">A168&amp;"U"</f>
        <v>92847U</v>
      </c>
      <c r="C168" s="318" t="s">
        <v>6556</v>
      </c>
      <c r="D168" s="318" t="s">
        <v>86</v>
      </c>
      <c r="E168" s="318" t="s">
        <v>6252</v>
      </c>
      <c r="F168" s="319" t="n">
        <v>431.4</v>
      </c>
      <c r="G168" s="318" t="s">
        <v>6233</v>
      </c>
    </row>
    <row r="169" customFormat="false" ht="15" hidden="false" customHeight="false" outlineLevel="0" collapsed="false">
      <c r="A169" s="318" t="s">
        <v>6557</v>
      </c>
      <c r="B169" s="318" t="str">
        <f aca="false">A169&amp;"U"</f>
        <v>92848U</v>
      </c>
      <c r="C169" s="318" t="s">
        <v>6558</v>
      </c>
      <c r="D169" s="318" t="s">
        <v>86</v>
      </c>
      <c r="E169" s="318" t="s">
        <v>6252</v>
      </c>
      <c r="F169" s="319" t="n">
        <v>19.17</v>
      </c>
      <c r="G169" s="318" t="s">
        <v>6233</v>
      </c>
    </row>
    <row r="170" customFormat="false" ht="15" hidden="false" customHeight="false" outlineLevel="0" collapsed="false">
      <c r="A170" s="318" t="s">
        <v>6559</v>
      </c>
      <c r="B170" s="318" t="str">
        <f aca="false">A170&amp;"U"</f>
        <v>92849U</v>
      </c>
      <c r="C170" s="318" t="s">
        <v>6560</v>
      </c>
      <c r="D170" s="318" t="s">
        <v>86</v>
      </c>
      <c r="E170" s="318" t="s">
        <v>6252</v>
      </c>
      <c r="F170" s="319" t="n">
        <v>107.8</v>
      </c>
      <c r="G170" s="318" t="s">
        <v>6233</v>
      </c>
    </row>
    <row r="171" customFormat="false" ht="15" hidden="false" customHeight="false" outlineLevel="0" collapsed="false">
      <c r="A171" s="318" t="s">
        <v>6561</v>
      </c>
      <c r="B171" s="318" t="str">
        <f aca="false">A171&amp;"U"</f>
        <v>92850U</v>
      </c>
      <c r="C171" s="318" t="s">
        <v>6562</v>
      </c>
      <c r="D171" s="318" t="s">
        <v>86</v>
      </c>
      <c r="E171" s="318" t="s">
        <v>6252</v>
      </c>
      <c r="F171" s="319" t="n">
        <v>12.51</v>
      </c>
      <c r="G171" s="318" t="s">
        <v>6233</v>
      </c>
    </row>
    <row r="172" customFormat="false" ht="15" hidden="false" customHeight="false" outlineLevel="0" collapsed="false">
      <c r="A172" s="318" t="s">
        <v>6563</v>
      </c>
      <c r="B172" s="318" t="str">
        <f aca="false">A172&amp;"U"</f>
        <v>92851U</v>
      </c>
      <c r="C172" s="318" t="s">
        <v>6564</v>
      </c>
      <c r="D172" s="318" t="s">
        <v>86</v>
      </c>
      <c r="E172" s="318" t="s">
        <v>6252</v>
      </c>
      <c r="F172" s="319" t="n">
        <v>140.86</v>
      </c>
      <c r="G172" s="318" t="s">
        <v>6233</v>
      </c>
    </row>
    <row r="173" customFormat="false" ht="15" hidden="false" customHeight="false" outlineLevel="0" collapsed="false">
      <c r="A173" s="318" t="s">
        <v>6565</v>
      </c>
      <c r="B173" s="318" t="str">
        <f aca="false">A173&amp;"U"</f>
        <v>92852U</v>
      </c>
      <c r="C173" s="318" t="s">
        <v>6566</v>
      </c>
      <c r="D173" s="318" t="s">
        <v>86</v>
      </c>
      <c r="E173" s="318" t="s">
        <v>6252</v>
      </c>
      <c r="F173" s="319" t="n">
        <v>15.79</v>
      </c>
      <c r="G173" s="318" t="s">
        <v>6233</v>
      </c>
    </row>
    <row r="174" customFormat="false" ht="15" hidden="false" customHeight="false" outlineLevel="0" collapsed="false">
      <c r="A174" s="318" t="s">
        <v>6567</v>
      </c>
      <c r="B174" s="318" t="str">
        <f aca="false">A174&amp;"U"</f>
        <v>92853U</v>
      </c>
      <c r="C174" s="318" t="s">
        <v>6568</v>
      </c>
      <c r="D174" s="318" t="s">
        <v>86</v>
      </c>
      <c r="E174" s="318" t="s">
        <v>6252</v>
      </c>
      <c r="F174" s="319" t="n">
        <v>177.32</v>
      </c>
      <c r="G174" s="318" t="s">
        <v>6233</v>
      </c>
    </row>
    <row r="175" customFormat="false" ht="15" hidden="false" customHeight="false" outlineLevel="0" collapsed="false">
      <c r="A175" s="318" t="s">
        <v>6569</v>
      </c>
      <c r="B175" s="318" t="str">
        <f aca="false">A175&amp;"U"</f>
        <v>92854U</v>
      </c>
      <c r="C175" s="318" t="s">
        <v>6570</v>
      </c>
      <c r="D175" s="318" t="s">
        <v>86</v>
      </c>
      <c r="E175" s="318" t="s">
        <v>6252</v>
      </c>
      <c r="F175" s="319" t="n">
        <v>19.24</v>
      </c>
      <c r="G175" s="318" t="s">
        <v>6233</v>
      </c>
    </row>
    <row r="176" customFormat="false" ht="15" hidden="false" customHeight="false" outlineLevel="0" collapsed="false">
      <c r="A176" s="318" t="s">
        <v>6571</v>
      </c>
      <c r="B176" s="318" t="str">
        <f aca="false">A176&amp;"U"</f>
        <v>92855U</v>
      </c>
      <c r="C176" s="318" t="s">
        <v>6572</v>
      </c>
      <c r="D176" s="318" t="s">
        <v>86</v>
      </c>
      <c r="E176" s="318" t="s">
        <v>6252</v>
      </c>
      <c r="F176" s="319" t="n">
        <v>230.67</v>
      </c>
      <c r="G176" s="318" t="s">
        <v>6233</v>
      </c>
    </row>
    <row r="177" customFormat="false" ht="15" hidden="false" customHeight="false" outlineLevel="0" collapsed="false">
      <c r="A177" s="318" t="s">
        <v>6573</v>
      </c>
      <c r="B177" s="318" t="str">
        <f aca="false">A177&amp;"U"</f>
        <v>92856U</v>
      </c>
      <c r="C177" s="318" t="s">
        <v>6574</v>
      </c>
      <c r="D177" s="318" t="s">
        <v>86</v>
      </c>
      <c r="E177" s="318" t="s">
        <v>6252</v>
      </c>
      <c r="F177" s="319" t="n">
        <v>22.68</v>
      </c>
      <c r="G177" s="318" t="s">
        <v>6233</v>
      </c>
    </row>
    <row r="178" customFormat="false" ht="15" hidden="false" customHeight="false" outlineLevel="0" collapsed="false">
      <c r="A178" s="318" t="s">
        <v>6575</v>
      </c>
      <c r="B178" s="318" t="str">
        <f aca="false">A178&amp;"U"</f>
        <v>92857U</v>
      </c>
      <c r="C178" s="318" t="s">
        <v>6576</v>
      </c>
      <c r="D178" s="318" t="s">
        <v>86</v>
      </c>
      <c r="E178" s="318" t="s">
        <v>6252</v>
      </c>
      <c r="F178" s="319" t="n">
        <v>260.84</v>
      </c>
      <c r="G178" s="318" t="s">
        <v>6233</v>
      </c>
    </row>
    <row r="179" customFormat="false" ht="15" hidden="false" customHeight="false" outlineLevel="0" collapsed="false">
      <c r="A179" s="318" t="s">
        <v>6577</v>
      </c>
      <c r="B179" s="318" t="str">
        <f aca="false">A179&amp;"U"</f>
        <v>92858U</v>
      </c>
      <c r="C179" s="318" t="s">
        <v>6578</v>
      </c>
      <c r="D179" s="318" t="s">
        <v>86</v>
      </c>
      <c r="E179" s="318" t="s">
        <v>6252</v>
      </c>
      <c r="F179" s="319" t="n">
        <v>25.95</v>
      </c>
      <c r="G179" s="318" t="s">
        <v>6233</v>
      </c>
    </row>
    <row r="180" customFormat="false" ht="15" hidden="false" customHeight="false" outlineLevel="0" collapsed="false">
      <c r="A180" s="318" t="s">
        <v>6579</v>
      </c>
      <c r="B180" s="318" t="str">
        <f aca="false">A180&amp;"U"</f>
        <v>92860U</v>
      </c>
      <c r="C180" s="318" t="s">
        <v>6580</v>
      </c>
      <c r="D180" s="318" t="s">
        <v>86</v>
      </c>
      <c r="E180" s="318" t="s">
        <v>6252</v>
      </c>
      <c r="F180" s="319" t="n">
        <v>29.48</v>
      </c>
      <c r="G180" s="318" t="s">
        <v>6233</v>
      </c>
    </row>
    <row r="181" customFormat="false" ht="15" hidden="false" customHeight="false" outlineLevel="0" collapsed="false">
      <c r="A181" s="318" t="s">
        <v>6581</v>
      </c>
      <c r="B181" s="318" t="str">
        <f aca="false">A181&amp;"U"</f>
        <v>92862U</v>
      </c>
      <c r="C181" s="318" t="s">
        <v>6582</v>
      </c>
      <c r="D181" s="318" t="s">
        <v>86</v>
      </c>
      <c r="E181" s="318" t="s">
        <v>6252</v>
      </c>
      <c r="F181" s="319" t="n">
        <v>32.89</v>
      </c>
      <c r="G181" s="318" t="s">
        <v>6233</v>
      </c>
    </row>
    <row r="182" customFormat="false" ht="15" hidden="false" customHeight="false" outlineLevel="0" collapsed="false">
      <c r="A182" s="318" t="s">
        <v>6583</v>
      </c>
      <c r="B182" s="318" t="str">
        <f aca="false">A182&amp;"U"</f>
        <v>92863U</v>
      </c>
      <c r="C182" s="318" t="s">
        <v>6584</v>
      </c>
      <c r="D182" s="318" t="s">
        <v>86</v>
      </c>
      <c r="E182" s="318" t="s">
        <v>6252</v>
      </c>
      <c r="F182" s="319" t="n">
        <v>447.66</v>
      </c>
      <c r="G182" s="318" t="s">
        <v>6233</v>
      </c>
    </row>
    <row r="183" customFormat="false" ht="15" hidden="false" customHeight="false" outlineLevel="0" collapsed="false">
      <c r="A183" s="318" t="s">
        <v>6585</v>
      </c>
      <c r="B183" s="318" t="str">
        <f aca="false">A183&amp;"U"</f>
        <v>92864U</v>
      </c>
      <c r="C183" s="318" t="s">
        <v>6586</v>
      </c>
      <c r="D183" s="318" t="s">
        <v>86</v>
      </c>
      <c r="E183" s="318" t="s">
        <v>6252</v>
      </c>
      <c r="F183" s="319" t="n">
        <v>36.32</v>
      </c>
      <c r="G183" s="318" t="s">
        <v>6233</v>
      </c>
    </row>
    <row r="184" customFormat="false" ht="15" hidden="false" customHeight="false" outlineLevel="0" collapsed="false">
      <c r="A184" s="318" t="s">
        <v>6587</v>
      </c>
      <c r="B184" s="318" t="str">
        <f aca="false">A184&amp;"U"</f>
        <v>92210U</v>
      </c>
      <c r="C184" s="318" t="s">
        <v>6588</v>
      </c>
      <c r="D184" s="318" t="s">
        <v>86</v>
      </c>
      <c r="E184" s="318" t="s">
        <v>6252</v>
      </c>
      <c r="F184" s="319" t="n">
        <v>89.34</v>
      </c>
      <c r="G184" s="318" t="s">
        <v>6233</v>
      </c>
    </row>
    <row r="185" customFormat="false" ht="15" hidden="false" customHeight="false" outlineLevel="0" collapsed="false">
      <c r="A185" s="318" t="s">
        <v>6589</v>
      </c>
      <c r="B185" s="318" t="str">
        <f aca="false">A185&amp;"U"</f>
        <v>92211U</v>
      </c>
      <c r="C185" s="318" t="s">
        <v>6590</v>
      </c>
      <c r="D185" s="318" t="s">
        <v>86</v>
      </c>
      <c r="E185" s="318" t="s">
        <v>6252</v>
      </c>
      <c r="F185" s="319" t="n">
        <v>114.01</v>
      </c>
      <c r="G185" s="318" t="s">
        <v>6233</v>
      </c>
    </row>
    <row r="186" customFormat="false" ht="15" hidden="false" customHeight="false" outlineLevel="0" collapsed="false">
      <c r="A186" s="318" t="s">
        <v>6591</v>
      </c>
      <c r="B186" s="318" t="str">
        <f aca="false">A186&amp;"U"</f>
        <v>92212U</v>
      </c>
      <c r="C186" s="318" t="s">
        <v>6592</v>
      </c>
      <c r="D186" s="318" t="s">
        <v>86</v>
      </c>
      <c r="E186" s="318" t="s">
        <v>6252</v>
      </c>
      <c r="F186" s="319" t="n">
        <v>144.61</v>
      </c>
      <c r="G186" s="318" t="s">
        <v>6233</v>
      </c>
    </row>
    <row r="187" customFormat="false" ht="15" hidden="false" customHeight="false" outlineLevel="0" collapsed="false">
      <c r="A187" s="318" t="s">
        <v>6593</v>
      </c>
      <c r="B187" s="318" t="str">
        <f aca="false">A187&amp;"U"</f>
        <v>92213U</v>
      </c>
      <c r="C187" s="318" t="s">
        <v>6594</v>
      </c>
      <c r="D187" s="318" t="s">
        <v>86</v>
      </c>
      <c r="E187" s="318" t="s">
        <v>6252</v>
      </c>
      <c r="F187" s="319" t="n">
        <v>189.37</v>
      </c>
      <c r="G187" s="318" t="s">
        <v>6233</v>
      </c>
    </row>
    <row r="188" customFormat="false" ht="15" hidden="false" customHeight="false" outlineLevel="0" collapsed="false">
      <c r="A188" s="318" t="s">
        <v>6595</v>
      </c>
      <c r="B188" s="318" t="str">
        <f aca="false">A188&amp;"U"</f>
        <v>92214U</v>
      </c>
      <c r="C188" s="318" t="s">
        <v>6596</v>
      </c>
      <c r="D188" s="318" t="s">
        <v>86</v>
      </c>
      <c r="E188" s="318" t="s">
        <v>6252</v>
      </c>
      <c r="F188" s="319" t="n">
        <v>216.07</v>
      </c>
      <c r="G188" s="318" t="s">
        <v>6233</v>
      </c>
    </row>
    <row r="189" customFormat="false" ht="15" hidden="false" customHeight="false" outlineLevel="0" collapsed="false">
      <c r="A189" s="318" t="s">
        <v>6597</v>
      </c>
      <c r="B189" s="318" t="str">
        <f aca="false">A189&amp;"U"</f>
        <v>92215U</v>
      </c>
      <c r="C189" s="318" t="s">
        <v>6598</v>
      </c>
      <c r="D189" s="318" t="s">
        <v>86</v>
      </c>
      <c r="E189" s="318" t="s">
        <v>6252</v>
      </c>
      <c r="F189" s="319" t="n">
        <v>259.77</v>
      </c>
      <c r="G189" s="318" t="s">
        <v>6233</v>
      </c>
    </row>
    <row r="190" customFormat="false" ht="15" hidden="false" customHeight="false" outlineLevel="0" collapsed="false">
      <c r="A190" s="318" t="s">
        <v>6599</v>
      </c>
      <c r="B190" s="318" t="str">
        <f aca="false">A190&amp;"U"</f>
        <v>92216U</v>
      </c>
      <c r="C190" s="318" t="s">
        <v>6600</v>
      </c>
      <c r="D190" s="318" t="s">
        <v>86</v>
      </c>
      <c r="E190" s="318" t="s">
        <v>6252</v>
      </c>
      <c r="F190" s="319" t="n">
        <v>291</v>
      </c>
      <c r="G190" s="318" t="s">
        <v>6233</v>
      </c>
    </row>
    <row r="191" customFormat="false" ht="15" hidden="false" customHeight="false" outlineLevel="0" collapsed="false">
      <c r="A191" s="318" t="s">
        <v>6601</v>
      </c>
      <c r="B191" s="318" t="str">
        <f aca="false">A191&amp;"U"</f>
        <v>92219U</v>
      </c>
      <c r="C191" s="318" t="s">
        <v>6602</v>
      </c>
      <c r="D191" s="318" t="s">
        <v>86</v>
      </c>
      <c r="E191" s="318" t="s">
        <v>6252</v>
      </c>
      <c r="F191" s="319" t="n">
        <v>96.7</v>
      </c>
      <c r="G191" s="318" t="s">
        <v>6233</v>
      </c>
    </row>
    <row r="192" customFormat="false" ht="15" hidden="false" customHeight="false" outlineLevel="0" collapsed="false">
      <c r="A192" s="318" t="s">
        <v>6603</v>
      </c>
      <c r="B192" s="318" t="str">
        <f aca="false">A192&amp;"U"</f>
        <v>92220U</v>
      </c>
      <c r="C192" s="318" t="s">
        <v>6604</v>
      </c>
      <c r="D192" s="318" t="s">
        <v>86</v>
      </c>
      <c r="E192" s="318" t="s">
        <v>6252</v>
      </c>
      <c r="F192" s="319" t="n">
        <v>123.12</v>
      </c>
      <c r="G192" s="318" t="s">
        <v>6233</v>
      </c>
    </row>
    <row r="193" customFormat="false" ht="15" hidden="false" customHeight="false" outlineLevel="0" collapsed="false">
      <c r="A193" s="318" t="s">
        <v>6605</v>
      </c>
      <c r="B193" s="318" t="str">
        <f aca="false">A193&amp;"U"</f>
        <v>92221U</v>
      </c>
      <c r="C193" s="318" t="s">
        <v>6606</v>
      </c>
      <c r="D193" s="318" t="s">
        <v>86</v>
      </c>
      <c r="E193" s="318" t="s">
        <v>6252</v>
      </c>
      <c r="F193" s="319" t="n">
        <v>155.28</v>
      </c>
      <c r="G193" s="318" t="s">
        <v>6233</v>
      </c>
    </row>
    <row r="194" customFormat="false" ht="15" hidden="false" customHeight="false" outlineLevel="0" collapsed="false">
      <c r="A194" s="318" t="s">
        <v>6607</v>
      </c>
      <c r="B194" s="318" t="str">
        <f aca="false">A194&amp;"U"</f>
        <v>92222U</v>
      </c>
      <c r="C194" s="318" t="s">
        <v>6608</v>
      </c>
      <c r="D194" s="318" t="s">
        <v>86</v>
      </c>
      <c r="E194" s="318" t="s">
        <v>6252</v>
      </c>
      <c r="F194" s="319" t="n">
        <v>201.76</v>
      </c>
      <c r="G194" s="318" t="s">
        <v>6233</v>
      </c>
    </row>
    <row r="195" customFormat="false" ht="15" hidden="false" customHeight="false" outlineLevel="0" collapsed="false">
      <c r="A195" s="318" t="s">
        <v>6609</v>
      </c>
      <c r="B195" s="318" t="str">
        <f aca="false">A195&amp;"U"</f>
        <v>92223U</v>
      </c>
      <c r="C195" s="318" t="s">
        <v>6610</v>
      </c>
      <c r="D195" s="318" t="s">
        <v>86</v>
      </c>
      <c r="E195" s="318" t="s">
        <v>6252</v>
      </c>
      <c r="F195" s="319" t="n">
        <v>229.95</v>
      </c>
      <c r="G195" s="318" t="s">
        <v>6233</v>
      </c>
    </row>
    <row r="196" customFormat="false" ht="15" hidden="false" customHeight="false" outlineLevel="0" collapsed="false">
      <c r="A196" s="318" t="s">
        <v>6611</v>
      </c>
      <c r="B196" s="318" t="str">
        <f aca="false">A196&amp;"U"</f>
        <v>92224U</v>
      </c>
      <c r="C196" s="318" t="s">
        <v>6612</v>
      </c>
      <c r="D196" s="318" t="s">
        <v>86</v>
      </c>
      <c r="E196" s="318" t="s">
        <v>6252</v>
      </c>
      <c r="F196" s="319" t="n">
        <v>275.18</v>
      </c>
      <c r="G196" s="318" t="s">
        <v>6233</v>
      </c>
    </row>
    <row r="197" customFormat="false" ht="15" hidden="false" customHeight="false" outlineLevel="0" collapsed="false">
      <c r="A197" s="318" t="s">
        <v>6613</v>
      </c>
      <c r="B197" s="318" t="str">
        <f aca="false">A197&amp;"U"</f>
        <v>92226U</v>
      </c>
      <c r="C197" s="318" t="s">
        <v>6614</v>
      </c>
      <c r="D197" s="318" t="s">
        <v>86</v>
      </c>
      <c r="E197" s="318" t="s">
        <v>6252</v>
      </c>
      <c r="F197" s="319" t="n">
        <v>308.24</v>
      </c>
      <c r="G197" s="318" t="s">
        <v>6233</v>
      </c>
    </row>
    <row r="198" customFormat="false" ht="15" hidden="false" customHeight="false" outlineLevel="0" collapsed="false">
      <c r="A198" s="318" t="s">
        <v>6615</v>
      </c>
      <c r="B198" s="318" t="str">
        <f aca="false">A198&amp;"U"</f>
        <v>92808U</v>
      </c>
      <c r="C198" s="318" t="s">
        <v>6616</v>
      </c>
      <c r="D198" s="318" t="s">
        <v>86</v>
      </c>
      <c r="E198" s="318" t="s">
        <v>6252</v>
      </c>
      <c r="F198" s="319" t="n">
        <v>29.72</v>
      </c>
      <c r="G198" s="318" t="s">
        <v>6233</v>
      </c>
    </row>
    <row r="199" customFormat="false" ht="15" hidden="false" customHeight="false" outlineLevel="0" collapsed="false">
      <c r="A199" s="318" t="s">
        <v>6617</v>
      </c>
      <c r="B199" s="318" t="str">
        <f aca="false">A199&amp;"U"</f>
        <v>92809U</v>
      </c>
      <c r="C199" s="318" t="s">
        <v>6618</v>
      </c>
      <c r="D199" s="318" t="s">
        <v>86</v>
      </c>
      <c r="E199" s="318" t="s">
        <v>6252</v>
      </c>
      <c r="F199" s="319" t="n">
        <v>38.05</v>
      </c>
      <c r="G199" s="318" t="s">
        <v>6233</v>
      </c>
    </row>
    <row r="200" customFormat="false" ht="15" hidden="false" customHeight="false" outlineLevel="0" collapsed="false">
      <c r="A200" s="318" t="s">
        <v>6619</v>
      </c>
      <c r="B200" s="318" t="str">
        <f aca="false">A200&amp;"U"</f>
        <v>92810U</v>
      </c>
      <c r="C200" s="318" t="s">
        <v>6620</v>
      </c>
      <c r="D200" s="318" t="s">
        <v>86</v>
      </c>
      <c r="E200" s="318" t="s">
        <v>6252</v>
      </c>
      <c r="F200" s="319" t="n">
        <v>46.28</v>
      </c>
      <c r="G200" s="318" t="s">
        <v>6233</v>
      </c>
    </row>
    <row r="201" customFormat="false" ht="15" hidden="false" customHeight="false" outlineLevel="0" collapsed="false">
      <c r="A201" s="318" t="s">
        <v>6621</v>
      </c>
      <c r="B201" s="318" t="str">
        <f aca="false">A201&amp;"U"</f>
        <v>92811U</v>
      </c>
      <c r="C201" s="318" t="s">
        <v>6622</v>
      </c>
      <c r="D201" s="318" t="s">
        <v>86</v>
      </c>
      <c r="E201" s="318" t="s">
        <v>6252</v>
      </c>
      <c r="F201" s="319" t="n">
        <v>55</v>
      </c>
      <c r="G201" s="318" t="s">
        <v>6233</v>
      </c>
    </row>
    <row r="202" customFormat="false" ht="15" hidden="false" customHeight="false" outlineLevel="0" collapsed="false">
      <c r="A202" s="318" t="s">
        <v>6623</v>
      </c>
      <c r="B202" s="318" t="str">
        <f aca="false">A202&amp;"U"</f>
        <v>92812U</v>
      </c>
      <c r="C202" s="318" t="s">
        <v>6624</v>
      </c>
      <c r="D202" s="318" t="s">
        <v>86</v>
      </c>
      <c r="E202" s="318" t="s">
        <v>6252</v>
      </c>
      <c r="F202" s="319" t="n">
        <v>63.6</v>
      </c>
      <c r="G202" s="318" t="s">
        <v>6233</v>
      </c>
    </row>
    <row r="203" customFormat="false" ht="15" hidden="false" customHeight="false" outlineLevel="0" collapsed="false">
      <c r="A203" s="318" t="s">
        <v>6625</v>
      </c>
      <c r="B203" s="318" t="str">
        <f aca="false">A203&amp;"U"</f>
        <v>92813U</v>
      </c>
      <c r="C203" s="318" t="s">
        <v>6626</v>
      </c>
      <c r="D203" s="318" t="s">
        <v>86</v>
      </c>
      <c r="E203" s="318" t="s">
        <v>6252</v>
      </c>
      <c r="F203" s="319" t="n">
        <v>73.44</v>
      </c>
      <c r="G203" s="318" t="s">
        <v>6233</v>
      </c>
    </row>
    <row r="204" customFormat="false" ht="15" hidden="false" customHeight="false" outlineLevel="0" collapsed="false">
      <c r="A204" s="318" t="s">
        <v>6627</v>
      </c>
      <c r="B204" s="318" t="str">
        <f aca="false">A204&amp;"U"</f>
        <v>92814U</v>
      </c>
      <c r="C204" s="318" t="s">
        <v>6628</v>
      </c>
      <c r="D204" s="318" t="s">
        <v>86</v>
      </c>
      <c r="E204" s="318" t="s">
        <v>6252</v>
      </c>
      <c r="F204" s="319" t="n">
        <v>83.69</v>
      </c>
      <c r="G204" s="318" t="s">
        <v>6233</v>
      </c>
    </row>
    <row r="205" customFormat="false" ht="15" hidden="false" customHeight="false" outlineLevel="0" collapsed="false">
      <c r="A205" s="318" t="s">
        <v>6629</v>
      </c>
      <c r="B205" s="318" t="str">
        <f aca="false">A205&amp;"U"</f>
        <v>92815U</v>
      </c>
      <c r="C205" s="318" t="s">
        <v>6630</v>
      </c>
      <c r="D205" s="318" t="s">
        <v>86</v>
      </c>
      <c r="E205" s="318" t="s">
        <v>6252</v>
      </c>
      <c r="F205" s="319" t="n">
        <v>95.22</v>
      </c>
      <c r="G205" s="318" t="s">
        <v>6233</v>
      </c>
    </row>
    <row r="206" customFormat="false" ht="15" hidden="false" customHeight="false" outlineLevel="0" collapsed="false">
      <c r="A206" s="318" t="s">
        <v>6631</v>
      </c>
      <c r="B206" s="318" t="str">
        <f aca="false">A206&amp;"U"</f>
        <v>92816U</v>
      </c>
      <c r="C206" s="318" t="s">
        <v>6632</v>
      </c>
      <c r="D206" s="318" t="s">
        <v>86</v>
      </c>
      <c r="E206" s="318" t="s">
        <v>6252</v>
      </c>
      <c r="F206" s="319" t="n">
        <v>396.62</v>
      </c>
      <c r="G206" s="318" t="s">
        <v>6233</v>
      </c>
    </row>
    <row r="207" customFormat="false" ht="15" hidden="false" customHeight="false" outlineLevel="0" collapsed="false">
      <c r="A207" s="318" t="s">
        <v>6633</v>
      </c>
      <c r="B207" s="318" t="str">
        <f aca="false">A207&amp;"U"</f>
        <v>92817U</v>
      </c>
      <c r="C207" s="318" t="s">
        <v>6634</v>
      </c>
      <c r="D207" s="318" t="s">
        <v>86</v>
      </c>
      <c r="E207" s="318" t="s">
        <v>6252</v>
      </c>
      <c r="F207" s="319" t="n">
        <v>119.16</v>
      </c>
      <c r="G207" s="318" t="s">
        <v>6233</v>
      </c>
    </row>
    <row r="208" customFormat="false" ht="15" hidden="false" customHeight="false" outlineLevel="0" collapsed="false">
      <c r="A208" s="318" t="s">
        <v>6635</v>
      </c>
      <c r="B208" s="318" t="str">
        <f aca="false">A208&amp;"U"</f>
        <v>92818U</v>
      </c>
      <c r="C208" s="318" t="s">
        <v>6636</v>
      </c>
      <c r="D208" s="318" t="s">
        <v>86</v>
      </c>
      <c r="E208" s="318" t="s">
        <v>6252</v>
      </c>
      <c r="F208" s="319" t="n">
        <v>573.09</v>
      </c>
      <c r="G208" s="318" t="s">
        <v>6233</v>
      </c>
    </row>
    <row r="209" customFormat="false" ht="15" hidden="false" customHeight="false" outlineLevel="0" collapsed="false">
      <c r="A209" s="318" t="s">
        <v>6637</v>
      </c>
      <c r="B209" s="318" t="str">
        <f aca="false">A209&amp;"U"</f>
        <v>92819U</v>
      </c>
      <c r="C209" s="318" t="s">
        <v>6638</v>
      </c>
      <c r="D209" s="318" t="s">
        <v>86</v>
      </c>
      <c r="E209" s="318" t="s">
        <v>6252</v>
      </c>
      <c r="F209" s="319" t="n">
        <v>160.4</v>
      </c>
      <c r="G209" s="318" t="s">
        <v>6233</v>
      </c>
    </row>
    <row r="210" customFormat="false" ht="15" hidden="false" customHeight="false" outlineLevel="0" collapsed="false">
      <c r="A210" s="318" t="s">
        <v>6639</v>
      </c>
      <c r="B210" s="318" t="str">
        <f aca="false">A210&amp;"U"</f>
        <v>92820U</v>
      </c>
      <c r="C210" s="318" t="s">
        <v>6640</v>
      </c>
      <c r="D210" s="318" t="s">
        <v>86</v>
      </c>
      <c r="E210" s="318" t="s">
        <v>6252</v>
      </c>
      <c r="F210" s="319" t="n">
        <v>35.48</v>
      </c>
      <c r="G210" s="318" t="s">
        <v>6233</v>
      </c>
    </row>
    <row r="211" customFormat="false" ht="15" hidden="false" customHeight="false" outlineLevel="0" collapsed="false">
      <c r="A211" s="318" t="s">
        <v>6641</v>
      </c>
      <c r="B211" s="318" t="str">
        <f aca="false">A211&amp;"U"</f>
        <v>92821U</v>
      </c>
      <c r="C211" s="318" t="s">
        <v>6642</v>
      </c>
      <c r="D211" s="318" t="s">
        <v>86</v>
      </c>
      <c r="E211" s="318" t="s">
        <v>6252</v>
      </c>
      <c r="F211" s="319" t="n">
        <v>45.41</v>
      </c>
      <c r="G211" s="318" t="s">
        <v>6233</v>
      </c>
    </row>
    <row r="212" customFormat="false" ht="15" hidden="false" customHeight="false" outlineLevel="0" collapsed="false">
      <c r="A212" s="318" t="s">
        <v>6643</v>
      </c>
      <c r="B212" s="318" t="str">
        <f aca="false">A212&amp;"U"</f>
        <v>92822U</v>
      </c>
      <c r="C212" s="318" t="s">
        <v>6644</v>
      </c>
      <c r="D212" s="318" t="s">
        <v>86</v>
      </c>
      <c r="E212" s="318" t="s">
        <v>6252</v>
      </c>
      <c r="F212" s="319" t="n">
        <v>55.39</v>
      </c>
      <c r="G212" s="318" t="s">
        <v>6233</v>
      </c>
    </row>
    <row r="213" customFormat="false" ht="15" hidden="false" customHeight="false" outlineLevel="0" collapsed="false">
      <c r="A213" s="318" t="s">
        <v>6645</v>
      </c>
      <c r="B213" s="318" t="str">
        <f aca="false">A213&amp;"U"</f>
        <v>92824U</v>
      </c>
      <c r="C213" s="318" t="s">
        <v>6646</v>
      </c>
      <c r="D213" s="318" t="s">
        <v>86</v>
      </c>
      <c r="E213" s="318" t="s">
        <v>6252</v>
      </c>
      <c r="F213" s="319" t="n">
        <v>65.67</v>
      </c>
      <c r="G213" s="318" t="s">
        <v>6233</v>
      </c>
    </row>
    <row r="214" customFormat="false" ht="15" hidden="false" customHeight="false" outlineLevel="0" collapsed="false">
      <c r="A214" s="318" t="s">
        <v>6647</v>
      </c>
      <c r="B214" s="318" t="str">
        <f aca="false">A214&amp;"U"</f>
        <v>92825U</v>
      </c>
      <c r="C214" s="318" t="s">
        <v>6648</v>
      </c>
      <c r="D214" s="318" t="s">
        <v>86</v>
      </c>
      <c r="E214" s="318" t="s">
        <v>6252</v>
      </c>
      <c r="F214" s="319" t="n">
        <v>75.99</v>
      </c>
      <c r="G214" s="318" t="s">
        <v>6233</v>
      </c>
    </row>
    <row r="215" customFormat="false" ht="15" hidden="false" customHeight="false" outlineLevel="0" collapsed="false">
      <c r="A215" s="318" t="s">
        <v>6649</v>
      </c>
      <c r="B215" s="318" t="str">
        <f aca="false">A215&amp;"U"</f>
        <v>92826U</v>
      </c>
      <c r="C215" s="318" t="s">
        <v>6650</v>
      </c>
      <c r="D215" s="318" t="s">
        <v>86</v>
      </c>
      <c r="E215" s="318" t="s">
        <v>6252</v>
      </c>
      <c r="F215" s="319" t="n">
        <v>87.32</v>
      </c>
      <c r="G215" s="318" t="s">
        <v>6233</v>
      </c>
    </row>
    <row r="216" customFormat="false" ht="15" hidden="false" customHeight="false" outlineLevel="0" collapsed="false">
      <c r="A216" s="318" t="s">
        <v>6651</v>
      </c>
      <c r="B216" s="318" t="str">
        <f aca="false">A216&amp;"U"</f>
        <v>92827U</v>
      </c>
      <c r="C216" s="318" t="s">
        <v>6652</v>
      </c>
      <c r="D216" s="318" t="s">
        <v>86</v>
      </c>
      <c r="E216" s="318" t="s">
        <v>6252</v>
      </c>
      <c r="F216" s="319" t="n">
        <v>99.1</v>
      </c>
      <c r="G216" s="318" t="s">
        <v>6233</v>
      </c>
    </row>
    <row r="217" customFormat="false" ht="15" hidden="false" customHeight="false" outlineLevel="0" collapsed="false">
      <c r="A217" s="318" t="s">
        <v>6653</v>
      </c>
      <c r="B217" s="318" t="str">
        <f aca="false">A217&amp;"U"</f>
        <v>92828U</v>
      </c>
      <c r="C217" s="318" t="s">
        <v>6654</v>
      </c>
      <c r="D217" s="318" t="s">
        <v>86</v>
      </c>
      <c r="E217" s="318" t="s">
        <v>6252</v>
      </c>
      <c r="F217" s="319" t="n">
        <v>112.46</v>
      </c>
      <c r="G217" s="318" t="s">
        <v>6233</v>
      </c>
    </row>
    <row r="218" customFormat="false" ht="15" hidden="false" customHeight="false" outlineLevel="0" collapsed="false">
      <c r="A218" s="318" t="s">
        <v>6655</v>
      </c>
      <c r="B218" s="318" t="str">
        <f aca="false">A218&amp;"U"</f>
        <v>92829U</v>
      </c>
      <c r="C218" s="318" t="s">
        <v>6656</v>
      </c>
      <c r="D218" s="318" t="s">
        <v>86</v>
      </c>
      <c r="E218" s="318" t="s">
        <v>6252</v>
      </c>
      <c r="F218" s="319" t="n">
        <v>416.98</v>
      </c>
      <c r="G218" s="318" t="s">
        <v>6233</v>
      </c>
    </row>
    <row r="219" customFormat="false" ht="15" hidden="false" customHeight="false" outlineLevel="0" collapsed="false">
      <c r="A219" s="318" t="s">
        <v>6657</v>
      </c>
      <c r="B219" s="318" t="str">
        <f aca="false">A219&amp;"U"</f>
        <v>92830U</v>
      </c>
      <c r="C219" s="318" t="s">
        <v>6658</v>
      </c>
      <c r="D219" s="318" t="s">
        <v>86</v>
      </c>
      <c r="E219" s="318" t="s">
        <v>6252</v>
      </c>
      <c r="F219" s="319" t="n">
        <v>139.52</v>
      </c>
      <c r="G219" s="318" t="s">
        <v>6233</v>
      </c>
    </row>
    <row r="220" customFormat="false" ht="15" hidden="false" customHeight="false" outlineLevel="0" collapsed="false">
      <c r="A220" s="318" t="s">
        <v>6659</v>
      </c>
      <c r="B220" s="318" t="str">
        <f aca="false">A220&amp;"U"</f>
        <v>92831U</v>
      </c>
      <c r="C220" s="318" t="s">
        <v>6660</v>
      </c>
      <c r="D220" s="318" t="s">
        <v>86</v>
      </c>
      <c r="E220" s="318" t="s">
        <v>6252</v>
      </c>
      <c r="F220" s="319" t="n">
        <v>598.15</v>
      </c>
      <c r="G220" s="318" t="s">
        <v>6233</v>
      </c>
    </row>
    <row r="221" customFormat="false" ht="15" hidden="false" customHeight="false" outlineLevel="0" collapsed="false">
      <c r="A221" s="318" t="s">
        <v>6661</v>
      </c>
      <c r="B221" s="318" t="str">
        <f aca="false">A221&amp;"U"</f>
        <v>92832U</v>
      </c>
      <c r="C221" s="318" t="s">
        <v>6662</v>
      </c>
      <c r="D221" s="318" t="s">
        <v>86</v>
      </c>
      <c r="E221" s="318" t="s">
        <v>6252</v>
      </c>
      <c r="F221" s="319" t="n">
        <v>185.46</v>
      </c>
      <c r="G221" s="318" t="s">
        <v>6233</v>
      </c>
    </row>
    <row r="222" customFormat="false" ht="15" hidden="false" customHeight="false" outlineLevel="0" collapsed="false">
      <c r="A222" s="318" t="s">
        <v>6663</v>
      </c>
      <c r="B222" s="318" t="str">
        <f aca="false">A222&amp;"U"</f>
        <v>95565U</v>
      </c>
      <c r="C222" s="318" t="s">
        <v>6664</v>
      </c>
      <c r="D222" s="318" t="s">
        <v>86</v>
      </c>
      <c r="E222" s="318" t="s">
        <v>6252</v>
      </c>
      <c r="F222" s="319" t="n">
        <v>76.74</v>
      </c>
      <c r="G222" s="318" t="s">
        <v>6233</v>
      </c>
    </row>
    <row r="223" customFormat="false" ht="15" hidden="false" customHeight="false" outlineLevel="0" collapsed="false">
      <c r="A223" s="318" t="s">
        <v>6665</v>
      </c>
      <c r="B223" s="318" t="str">
        <f aca="false">A223&amp;"U"</f>
        <v>95566U</v>
      </c>
      <c r="C223" s="318" t="s">
        <v>6666</v>
      </c>
      <c r="D223" s="318" t="s">
        <v>86</v>
      </c>
      <c r="E223" s="318" t="s">
        <v>6252</v>
      </c>
      <c r="F223" s="319" t="n">
        <v>82.19</v>
      </c>
      <c r="G223" s="318" t="s">
        <v>6233</v>
      </c>
    </row>
    <row r="224" customFormat="false" ht="15" hidden="false" customHeight="false" outlineLevel="0" collapsed="false">
      <c r="A224" s="318" t="s">
        <v>6667</v>
      </c>
      <c r="B224" s="318" t="str">
        <f aca="false">A224&amp;"U"</f>
        <v>95567U</v>
      </c>
      <c r="C224" s="318" t="s">
        <v>6668</v>
      </c>
      <c r="D224" s="318" t="s">
        <v>86</v>
      </c>
      <c r="E224" s="318" t="s">
        <v>6252</v>
      </c>
      <c r="F224" s="319" t="n">
        <v>53.69</v>
      </c>
      <c r="G224" s="318" t="s">
        <v>6233</v>
      </c>
    </row>
    <row r="225" customFormat="false" ht="15" hidden="false" customHeight="false" outlineLevel="0" collapsed="false">
      <c r="A225" s="318" t="s">
        <v>6669</v>
      </c>
      <c r="B225" s="318" t="str">
        <f aca="false">A225&amp;"U"</f>
        <v>95568U</v>
      </c>
      <c r="C225" s="318" t="s">
        <v>6670</v>
      </c>
      <c r="D225" s="318" t="s">
        <v>86</v>
      </c>
      <c r="E225" s="318" t="s">
        <v>6252</v>
      </c>
      <c r="F225" s="319" t="n">
        <v>69.83</v>
      </c>
      <c r="G225" s="318" t="s">
        <v>6233</v>
      </c>
    </row>
    <row r="226" customFormat="false" ht="15" hidden="false" customHeight="false" outlineLevel="0" collapsed="false">
      <c r="A226" s="318" t="s">
        <v>6671</v>
      </c>
      <c r="B226" s="318" t="str">
        <f aca="false">A226&amp;"U"</f>
        <v>95569U</v>
      </c>
      <c r="C226" s="318" t="s">
        <v>6672</v>
      </c>
      <c r="D226" s="318" t="s">
        <v>86</v>
      </c>
      <c r="E226" s="318" t="s">
        <v>6252</v>
      </c>
      <c r="F226" s="319" t="n">
        <v>92.77</v>
      </c>
      <c r="G226" s="318" t="s">
        <v>6233</v>
      </c>
    </row>
    <row r="227" customFormat="false" ht="15" hidden="false" customHeight="false" outlineLevel="0" collapsed="false">
      <c r="A227" s="318" t="s">
        <v>6673</v>
      </c>
      <c r="B227" s="318" t="str">
        <f aca="false">A227&amp;"U"</f>
        <v>95570U</v>
      </c>
      <c r="C227" s="318" t="s">
        <v>6674</v>
      </c>
      <c r="D227" s="318" t="s">
        <v>86</v>
      </c>
      <c r="E227" s="318" t="s">
        <v>6252</v>
      </c>
      <c r="F227" s="319" t="n">
        <v>59.14</v>
      </c>
      <c r="G227" s="318" t="s">
        <v>6233</v>
      </c>
    </row>
    <row r="228" customFormat="false" ht="15" hidden="false" customHeight="false" outlineLevel="0" collapsed="false">
      <c r="A228" s="318" t="s">
        <v>6675</v>
      </c>
      <c r="B228" s="318" t="str">
        <f aca="false">A228&amp;"U"</f>
        <v>95571U</v>
      </c>
      <c r="C228" s="318" t="s">
        <v>6676</v>
      </c>
      <c r="D228" s="318" t="s">
        <v>86</v>
      </c>
      <c r="E228" s="318" t="s">
        <v>6252</v>
      </c>
      <c r="F228" s="319" t="n">
        <v>76.8</v>
      </c>
      <c r="G228" s="318" t="s">
        <v>6233</v>
      </c>
    </row>
    <row r="229" customFormat="false" ht="15" hidden="false" customHeight="false" outlineLevel="0" collapsed="false">
      <c r="A229" s="318" t="s">
        <v>6677</v>
      </c>
      <c r="B229" s="318" t="str">
        <f aca="false">A229&amp;"U"</f>
        <v>95572U</v>
      </c>
      <c r="C229" s="318" t="s">
        <v>6678</v>
      </c>
      <c r="D229" s="318" t="s">
        <v>86</v>
      </c>
      <c r="E229" s="318" t="s">
        <v>6252</v>
      </c>
      <c r="F229" s="319" t="n">
        <v>101.4</v>
      </c>
      <c r="G229" s="318" t="s">
        <v>6233</v>
      </c>
    </row>
    <row r="230" customFormat="false" ht="15" hidden="false" customHeight="false" outlineLevel="0" collapsed="false">
      <c r="A230" s="318" t="s">
        <v>6679</v>
      </c>
      <c r="B230" s="318" t="str">
        <f aca="false">A230&amp;"U"</f>
        <v>73606U</v>
      </c>
      <c r="C230" s="318" t="s">
        <v>6680</v>
      </c>
      <c r="D230" s="318" t="s">
        <v>30</v>
      </c>
      <c r="E230" s="318" t="s">
        <v>6232</v>
      </c>
      <c r="F230" s="319" t="n">
        <v>104.58</v>
      </c>
      <c r="G230" s="318" t="s">
        <v>6233</v>
      </c>
    </row>
    <row r="231" customFormat="false" ht="15" hidden="false" customHeight="false" outlineLevel="0" collapsed="false">
      <c r="A231" s="318" t="s">
        <v>6681</v>
      </c>
      <c r="B231" s="318" t="str">
        <f aca="false">A231&amp;"U"</f>
        <v>73607U</v>
      </c>
      <c r="C231" s="318" t="s">
        <v>6682</v>
      </c>
      <c r="D231" s="318" t="s">
        <v>30</v>
      </c>
      <c r="E231" s="318" t="s">
        <v>6232</v>
      </c>
      <c r="F231" s="319" t="n">
        <v>69.72</v>
      </c>
      <c r="G231" s="318" t="s">
        <v>6233</v>
      </c>
    </row>
    <row r="232" customFormat="false" ht="15" hidden="false" customHeight="false" outlineLevel="0" collapsed="false">
      <c r="A232" s="318" t="s">
        <v>6683</v>
      </c>
      <c r="B232" s="318" t="str">
        <f aca="false">A232&amp;"U"</f>
        <v>83623U</v>
      </c>
      <c r="C232" s="318" t="s">
        <v>6684</v>
      </c>
      <c r="D232" s="318" t="s">
        <v>86</v>
      </c>
      <c r="E232" s="318" t="s">
        <v>6252</v>
      </c>
      <c r="F232" s="319" t="n">
        <v>213.28</v>
      </c>
      <c r="G232" s="318" t="s">
        <v>6233</v>
      </c>
    </row>
    <row r="233" customFormat="false" ht="15" hidden="false" customHeight="false" outlineLevel="0" collapsed="false">
      <c r="A233" s="318" t="s">
        <v>6685</v>
      </c>
      <c r="B233" s="318" t="str">
        <f aca="false">A233&amp;"U"</f>
        <v>83624U</v>
      </c>
      <c r="C233" s="318" t="s">
        <v>6686</v>
      </c>
      <c r="D233" s="318" t="s">
        <v>86</v>
      </c>
      <c r="E233" s="318" t="s">
        <v>6252</v>
      </c>
      <c r="F233" s="319" t="n">
        <v>150.15</v>
      </c>
      <c r="G233" s="318" t="s">
        <v>6233</v>
      </c>
    </row>
    <row r="234" customFormat="false" ht="15" hidden="false" customHeight="false" outlineLevel="0" collapsed="false">
      <c r="A234" s="318" t="s">
        <v>6687</v>
      </c>
      <c r="B234" s="318" t="str">
        <f aca="false">A234&amp;"U"</f>
        <v>83626U</v>
      </c>
      <c r="C234" s="318" t="s">
        <v>6688</v>
      </c>
      <c r="D234" s="318" t="s">
        <v>86</v>
      </c>
      <c r="E234" s="318" t="s">
        <v>6252</v>
      </c>
      <c r="F234" s="319" t="n">
        <v>118.58</v>
      </c>
      <c r="G234" s="318" t="s">
        <v>6233</v>
      </c>
    </row>
    <row r="235" customFormat="false" ht="15" hidden="false" customHeight="false" outlineLevel="0" collapsed="false">
      <c r="A235" s="318" t="s">
        <v>6689</v>
      </c>
      <c r="B235" s="318" t="str">
        <f aca="false">A235&amp;"U"</f>
        <v>83627U</v>
      </c>
      <c r="C235" s="318" t="s">
        <v>6690</v>
      </c>
      <c r="D235" s="318" t="s">
        <v>30</v>
      </c>
      <c r="E235" s="318" t="s">
        <v>6252</v>
      </c>
      <c r="F235" s="319" t="n">
        <v>407.32</v>
      </c>
      <c r="G235" s="318" t="s">
        <v>6233</v>
      </c>
    </row>
    <row r="236" customFormat="false" ht="15" hidden="false" customHeight="false" outlineLevel="0" collapsed="false">
      <c r="A236" s="318" t="s">
        <v>6691</v>
      </c>
      <c r="B236" s="318" t="str">
        <f aca="false">A236&amp;"U"</f>
        <v>83724U</v>
      </c>
      <c r="C236" s="318" t="s">
        <v>6692</v>
      </c>
      <c r="D236" s="318" t="s">
        <v>285</v>
      </c>
      <c r="E236" s="318" t="s">
        <v>6232</v>
      </c>
      <c r="F236" s="319" t="n">
        <v>1.4</v>
      </c>
      <c r="G236" s="318" t="s">
        <v>6233</v>
      </c>
    </row>
    <row r="237" customFormat="false" ht="15" hidden="false" customHeight="false" outlineLevel="0" collapsed="false">
      <c r="A237" s="318" t="s">
        <v>6693</v>
      </c>
      <c r="B237" s="318" t="str">
        <f aca="false">A237&amp;"U"</f>
        <v>83725U</v>
      </c>
      <c r="C237" s="318" t="s">
        <v>6694</v>
      </c>
      <c r="D237" s="318" t="s">
        <v>285</v>
      </c>
      <c r="E237" s="318" t="s">
        <v>6232</v>
      </c>
      <c r="F237" s="319" t="n">
        <v>0.91</v>
      </c>
      <c r="G237" s="318" t="s">
        <v>6233</v>
      </c>
    </row>
    <row r="238" customFormat="false" ht="15" hidden="false" customHeight="false" outlineLevel="0" collapsed="false">
      <c r="A238" s="318" t="s">
        <v>6695</v>
      </c>
      <c r="B238" s="318" t="str">
        <f aca="false">A238&amp;"U"</f>
        <v>83726U</v>
      </c>
      <c r="C238" s="318" t="s">
        <v>6696</v>
      </c>
      <c r="D238" s="318" t="s">
        <v>285</v>
      </c>
      <c r="E238" s="318" t="s">
        <v>6232</v>
      </c>
      <c r="F238" s="319" t="n">
        <v>0.67</v>
      </c>
      <c r="G238" s="318" t="s">
        <v>6233</v>
      </c>
    </row>
    <row r="239" customFormat="false" ht="15" hidden="false" customHeight="false" outlineLevel="0" collapsed="false">
      <c r="A239" s="318" t="s">
        <v>6697</v>
      </c>
      <c r="B239" s="318" t="str">
        <f aca="false">A239&amp;"U"</f>
        <v>97127U</v>
      </c>
      <c r="C239" s="318" t="s">
        <v>6698</v>
      </c>
      <c r="D239" s="318" t="s">
        <v>86</v>
      </c>
      <c r="E239" s="318" t="s">
        <v>6232</v>
      </c>
      <c r="F239" s="319" t="n">
        <v>4.46</v>
      </c>
      <c r="G239" s="318" t="s">
        <v>6233</v>
      </c>
    </row>
    <row r="240" customFormat="false" ht="15" hidden="false" customHeight="false" outlineLevel="0" collapsed="false">
      <c r="A240" s="318" t="s">
        <v>6699</v>
      </c>
      <c r="B240" s="318" t="str">
        <f aca="false">A240&amp;"U"</f>
        <v>97128U</v>
      </c>
      <c r="C240" s="318" t="s">
        <v>6700</v>
      </c>
      <c r="D240" s="318" t="s">
        <v>86</v>
      </c>
      <c r="E240" s="318" t="s">
        <v>6232</v>
      </c>
      <c r="F240" s="319" t="n">
        <v>8.54</v>
      </c>
      <c r="G240" s="318" t="s">
        <v>6233</v>
      </c>
    </row>
    <row r="241" customFormat="false" ht="15" hidden="false" customHeight="false" outlineLevel="0" collapsed="false">
      <c r="A241" s="318" t="s">
        <v>6701</v>
      </c>
      <c r="B241" s="318" t="str">
        <f aca="false">A241&amp;"U"</f>
        <v>97129U</v>
      </c>
      <c r="C241" s="318" t="s">
        <v>6702</v>
      </c>
      <c r="D241" s="318" t="s">
        <v>86</v>
      </c>
      <c r="E241" s="318" t="s">
        <v>6232</v>
      </c>
      <c r="F241" s="319" t="n">
        <v>10.49</v>
      </c>
      <c r="G241" s="318" t="s">
        <v>6233</v>
      </c>
    </row>
    <row r="242" customFormat="false" ht="15" hidden="false" customHeight="false" outlineLevel="0" collapsed="false">
      <c r="A242" s="318" t="s">
        <v>6703</v>
      </c>
      <c r="B242" s="318" t="str">
        <f aca="false">A242&amp;"U"</f>
        <v>97130U</v>
      </c>
      <c r="C242" s="318" t="s">
        <v>6704</v>
      </c>
      <c r="D242" s="318" t="s">
        <v>86</v>
      </c>
      <c r="E242" s="318" t="s">
        <v>6232</v>
      </c>
      <c r="F242" s="319" t="n">
        <v>12.46</v>
      </c>
      <c r="G242" s="318" t="s">
        <v>6233</v>
      </c>
    </row>
    <row r="243" customFormat="false" ht="15" hidden="false" customHeight="false" outlineLevel="0" collapsed="false">
      <c r="A243" s="318" t="s">
        <v>6705</v>
      </c>
      <c r="B243" s="318" t="str">
        <f aca="false">A243&amp;"U"</f>
        <v>97131U</v>
      </c>
      <c r="C243" s="318" t="s">
        <v>6706</v>
      </c>
      <c r="D243" s="318" t="s">
        <v>86</v>
      </c>
      <c r="E243" s="318" t="s">
        <v>6232</v>
      </c>
      <c r="F243" s="319" t="n">
        <v>14.41</v>
      </c>
      <c r="G243" s="318" t="s">
        <v>6233</v>
      </c>
    </row>
    <row r="244" customFormat="false" ht="15" hidden="false" customHeight="false" outlineLevel="0" collapsed="false">
      <c r="A244" s="318" t="s">
        <v>6707</v>
      </c>
      <c r="B244" s="318" t="str">
        <f aca="false">A244&amp;"U"</f>
        <v>97132U</v>
      </c>
      <c r="C244" s="318" t="s">
        <v>6708</v>
      </c>
      <c r="D244" s="318" t="s">
        <v>86</v>
      </c>
      <c r="E244" s="318" t="s">
        <v>6232</v>
      </c>
      <c r="F244" s="319" t="n">
        <v>16.36</v>
      </c>
      <c r="G244" s="318" t="s">
        <v>6233</v>
      </c>
    </row>
    <row r="245" customFormat="false" ht="15" hidden="false" customHeight="false" outlineLevel="0" collapsed="false">
      <c r="A245" s="318" t="s">
        <v>6709</v>
      </c>
      <c r="B245" s="318" t="str">
        <f aca="false">A245&amp;"U"</f>
        <v>97133U</v>
      </c>
      <c r="C245" s="318" t="s">
        <v>6710</v>
      </c>
      <c r="D245" s="318" t="s">
        <v>86</v>
      </c>
      <c r="E245" s="318" t="s">
        <v>6232</v>
      </c>
      <c r="F245" s="319" t="n">
        <v>20.28</v>
      </c>
      <c r="G245" s="318" t="s">
        <v>6233</v>
      </c>
    </row>
    <row r="246" customFormat="false" ht="15" hidden="false" customHeight="false" outlineLevel="0" collapsed="false">
      <c r="A246" s="318" t="s">
        <v>6711</v>
      </c>
      <c r="B246" s="318" t="str">
        <f aca="false">A246&amp;"U"</f>
        <v>97134U</v>
      </c>
      <c r="C246" s="318" t="s">
        <v>6712</v>
      </c>
      <c r="D246" s="318" t="s">
        <v>86</v>
      </c>
      <c r="E246" s="318" t="s">
        <v>6232</v>
      </c>
      <c r="F246" s="319" t="n">
        <v>2</v>
      </c>
      <c r="G246" s="318" t="s">
        <v>6233</v>
      </c>
    </row>
    <row r="247" customFormat="false" ht="15" hidden="false" customHeight="false" outlineLevel="0" collapsed="false">
      <c r="A247" s="318" t="s">
        <v>6713</v>
      </c>
      <c r="B247" s="318" t="str">
        <f aca="false">A247&amp;"U"</f>
        <v>97135U</v>
      </c>
      <c r="C247" s="318" t="s">
        <v>6714</v>
      </c>
      <c r="D247" s="318" t="s">
        <v>86</v>
      </c>
      <c r="E247" s="318" t="s">
        <v>6232</v>
      </c>
      <c r="F247" s="319" t="n">
        <v>4.23</v>
      </c>
      <c r="G247" s="318" t="s">
        <v>6233</v>
      </c>
    </row>
    <row r="248" customFormat="false" ht="15" hidden="false" customHeight="false" outlineLevel="0" collapsed="false">
      <c r="A248" s="318" t="s">
        <v>6715</v>
      </c>
      <c r="B248" s="318" t="str">
        <f aca="false">A248&amp;"U"</f>
        <v>97136U</v>
      </c>
      <c r="C248" s="318" t="s">
        <v>6716</v>
      </c>
      <c r="D248" s="318" t="s">
        <v>86</v>
      </c>
      <c r="E248" s="318" t="s">
        <v>6232</v>
      </c>
      <c r="F248" s="319" t="n">
        <v>5.2</v>
      </c>
      <c r="G248" s="318" t="s">
        <v>6233</v>
      </c>
    </row>
    <row r="249" customFormat="false" ht="15" hidden="false" customHeight="false" outlineLevel="0" collapsed="false">
      <c r="A249" s="318" t="s">
        <v>6717</v>
      </c>
      <c r="B249" s="318" t="str">
        <f aca="false">A249&amp;"U"</f>
        <v>97137U</v>
      </c>
      <c r="C249" s="318" t="s">
        <v>6718</v>
      </c>
      <c r="D249" s="318" t="s">
        <v>86</v>
      </c>
      <c r="E249" s="318" t="s">
        <v>6232</v>
      </c>
      <c r="F249" s="319" t="n">
        <v>6.18</v>
      </c>
      <c r="G249" s="318" t="s">
        <v>6233</v>
      </c>
    </row>
    <row r="250" customFormat="false" ht="15" hidden="false" customHeight="false" outlineLevel="0" collapsed="false">
      <c r="A250" s="318" t="s">
        <v>6719</v>
      </c>
      <c r="B250" s="318" t="str">
        <f aca="false">A250&amp;"U"</f>
        <v>97138U</v>
      </c>
      <c r="C250" s="318" t="s">
        <v>6720</v>
      </c>
      <c r="D250" s="318" t="s">
        <v>86</v>
      </c>
      <c r="E250" s="318" t="s">
        <v>6232</v>
      </c>
      <c r="F250" s="319" t="n">
        <v>7.15</v>
      </c>
      <c r="G250" s="318" t="s">
        <v>6233</v>
      </c>
    </row>
    <row r="251" customFormat="false" ht="15" hidden="false" customHeight="false" outlineLevel="0" collapsed="false">
      <c r="A251" s="318" t="s">
        <v>6721</v>
      </c>
      <c r="B251" s="318" t="str">
        <f aca="false">A251&amp;"U"</f>
        <v>97139U</v>
      </c>
      <c r="C251" s="318" t="s">
        <v>6722</v>
      </c>
      <c r="D251" s="318" t="s">
        <v>86</v>
      </c>
      <c r="E251" s="318" t="s">
        <v>6232</v>
      </c>
      <c r="F251" s="319" t="n">
        <v>8.1</v>
      </c>
      <c r="G251" s="318" t="s">
        <v>6233</v>
      </c>
    </row>
    <row r="252" customFormat="false" ht="15" hidden="false" customHeight="false" outlineLevel="0" collapsed="false">
      <c r="A252" s="318" t="s">
        <v>6723</v>
      </c>
      <c r="B252" s="318" t="str">
        <f aca="false">A252&amp;"U"</f>
        <v>97140U</v>
      </c>
      <c r="C252" s="318" t="s">
        <v>6724</v>
      </c>
      <c r="D252" s="318" t="s">
        <v>86</v>
      </c>
      <c r="E252" s="318" t="s">
        <v>6232</v>
      </c>
      <c r="F252" s="319" t="n">
        <v>10.07</v>
      </c>
      <c r="G252" s="318" t="s">
        <v>6233</v>
      </c>
    </row>
    <row r="253" customFormat="false" ht="15" hidden="false" customHeight="false" outlineLevel="0" collapsed="false">
      <c r="A253" s="318" t="s">
        <v>6725</v>
      </c>
      <c r="B253" s="318" t="str">
        <f aca="false">A253&amp;"U"</f>
        <v>83520U</v>
      </c>
      <c r="C253" s="318" t="s">
        <v>6726</v>
      </c>
      <c r="D253" s="318" t="s">
        <v>30</v>
      </c>
      <c r="E253" s="318" t="s">
        <v>6252</v>
      </c>
      <c r="F253" s="319" t="n">
        <v>74.57</v>
      </c>
      <c r="G253" s="318" t="s">
        <v>6233</v>
      </c>
    </row>
    <row r="254" customFormat="false" ht="15" hidden="false" customHeight="false" outlineLevel="0" collapsed="false">
      <c r="A254" s="318" t="s">
        <v>6727</v>
      </c>
      <c r="B254" s="318" t="str">
        <f aca="false">A254&amp;"U"</f>
        <v>83531U</v>
      </c>
      <c r="C254" s="318" t="s">
        <v>6728</v>
      </c>
      <c r="D254" s="318" t="s">
        <v>30</v>
      </c>
      <c r="E254" s="318" t="s">
        <v>6252</v>
      </c>
      <c r="F254" s="319" t="n">
        <v>346.2</v>
      </c>
      <c r="G254" s="318" t="s">
        <v>6233</v>
      </c>
    </row>
    <row r="255" customFormat="false" ht="15" hidden="false" customHeight="false" outlineLevel="0" collapsed="false">
      <c r="A255" s="318" t="s">
        <v>6729</v>
      </c>
      <c r="B255" s="318" t="str">
        <f aca="false">A255&amp;"U"</f>
        <v>83535U</v>
      </c>
      <c r="C255" s="318" t="s">
        <v>6730</v>
      </c>
      <c r="D255" s="318" t="s">
        <v>30</v>
      </c>
      <c r="E255" s="318" t="s">
        <v>6252</v>
      </c>
      <c r="F255" s="319" t="n">
        <v>285.03</v>
      </c>
      <c r="G255" s="318" t="s">
        <v>6233</v>
      </c>
    </row>
    <row r="256" customFormat="false" ht="15" hidden="false" customHeight="false" outlineLevel="0" collapsed="false">
      <c r="A256" s="318" t="s">
        <v>6731</v>
      </c>
      <c r="B256" s="318" t="str">
        <f aca="false">A256&amp;"U"</f>
        <v>92235U</v>
      </c>
      <c r="C256" s="318" t="s">
        <v>6732</v>
      </c>
      <c r="D256" s="318" t="s">
        <v>79</v>
      </c>
      <c r="E256" s="318" t="s">
        <v>6232</v>
      </c>
      <c r="F256" s="319" t="n">
        <v>47.4</v>
      </c>
      <c r="G256" s="318" t="s">
        <v>6233</v>
      </c>
    </row>
    <row r="257" customFormat="false" ht="15" hidden="false" customHeight="false" outlineLevel="0" collapsed="false">
      <c r="A257" s="318" t="s">
        <v>6733</v>
      </c>
      <c r="B257" s="318" t="str">
        <f aca="false">A257&amp;"U"</f>
        <v>93206U</v>
      </c>
      <c r="C257" s="318" t="s">
        <v>6734</v>
      </c>
      <c r="D257" s="318" t="s">
        <v>79</v>
      </c>
      <c r="E257" s="318" t="s">
        <v>6252</v>
      </c>
      <c r="F257" s="319" t="n">
        <v>724.14</v>
      </c>
      <c r="G257" s="318" t="s">
        <v>6233</v>
      </c>
    </row>
    <row r="258" customFormat="false" ht="15" hidden="false" customHeight="false" outlineLevel="0" collapsed="false">
      <c r="A258" s="318" t="s">
        <v>6735</v>
      </c>
      <c r="B258" s="318" t="str">
        <f aca="false">A258&amp;"U"</f>
        <v>93207U</v>
      </c>
      <c r="C258" s="318" t="s">
        <v>6736</v>
      </c>
      <c r="D258" s="318" t="s">
        <v>79</v>
      </c>
      <c r="E258" s="318" t="s">
        <v>6252</v>
      </c>
      <c r="F258" s="319" t="n">
        <v>632.31</v>
      </c>
      <c r="G258" s="318" t="s">
        <v>6233</v>
      </c>
    </row>
    <row r="259" customFormat="false" ht="15" hidden="false" customHeight="false" outlineLevel="0" collapsed="false">
      <c r="A259" s="318" t="s">
        <v>6737</v>
      </c>
      <c r="B259" s="318" t="str">
        <f aca="false">A259&amp;"U"</f>
        <v>93208U</v>
      </c>
      <c r="C259" s="318" t="s">
        <v>6738</v>
      </c>
      <c r="D259" s="318" t="s">
        <v>79</v>
      </c>
      <c r="E259" s="318" t="s">
        <v>6252</v>
      </c>
      <c r="F259" s="319" t="n">
        <v>472.35</v>
      </c>
      <c r="G259" s="318" t="s">
        <v>6233</v>
      </c>
    </row>
    <row r="260" customFormat="false" ht="15" hidden="false" customHeight="false" outlineLevel="0" collapsed="false">
      <c r="A260" s="318" t="s">
        <v>6739</v>
      </c>
      <c r="B260" s="318" t="str">
        <f aca="false">A260&amp;"U"</f>
        <v>93209U</v>
      </c>
      <c r="C260" s="318" t="s">
        <v>6740</v>
      </c>
      <c r="D260" s="318" t="s">
        <v>79</v>
      </c>
      <c r="E260" s="318" t="s">
        <v>6252</v>
      </c>
      <c r="F260" s="319" t="n">
        <v>565.25</v>
      </c>
      <c r="G260" s="318" t="s">
        <v>6233</v>
      </c>
    </row>
    <row r="261" customFormat="false" ht="15" hidden="false" customHeight="false" outlineLevel="0" collapsed="false">
      <c r="A261" s="318" t="s">
        <v>6741</v>
      </c>
      <c r="B261" s="318" t="str">
        <f aca="false">A261&amp;"U"</f>
        <v>93210U</v>
      </c>
      <c r="C261" s="318" t="s">
        <v>6742</v>
      </c>
      <c r="D261" s="318" t="s">
        <v>79</v>
      </c>
      <c r="E261" s="318" t="s">
        <v>6252</v>
      </c>
      <c r="F261" s="319" t="n">
        <v>329.95</v>
      </c>
      <c r="G261" s="318" t="s">
        <v>6233</v>
      </c>
    </row>
    <row r="262" customFormat="false" ht="15" hidden="false" customHeight="false" outlineLevel="0" collapsed="false">
      <c r="A262" s="318" t="s">
        <v>6743</v>
      </c>
      <c r="B262" s="318" t="str">
        <f aca="false">A262&amp;"U"</f>
        <v>93211U</v>
      </c>
      <c r="C262" s="318" t="s">
        <v>6744</v>
      </c>
      <c r="D262" s="318" t="s">
        <v>79</v>
      </c>
      <c r="E262" s="318" t="s">
        <v>6252</v>
      </c>
      <c r="F262" s="319" t="n">
        <v>348.89</v>
      </c>
      <c r="G262" s="318" t="s">
        <v>6233</v>
      </c>
    </row>
    <row r="263" customFormat="false" ht="15" hidden="false" customHeight="false" outlineLevel="0" collapsed="false">
      <c r="A263" s="318" t="s">
        <v>6745</v>
      </c>
      <c r="B263" s="318" t="str">
        <f aca="false">A263&amp;"U"</f>
        <v>93212U</v>
      </c>
      <c r="C263" s="318" t="s">
        <v>6746</v>
      </c>
      <c r="D263" s="318" t="s">
        <v>79</v>
      </c>
      <c r="E263" s="318" t="s">
        <v>6252</v>
      </c>
      <c r="F263" s="319" t="n">
        <v>572.37</v>
      </c>
      <c r="G263" s="318" t="s">
        <v>6233</v>
      </c>
    </row>
    <row r="264" customFormat="false" ht="15" hidden="false" customHeight="false" outlineLevel="0" collapsed="false">
      <c r="A264" s="318" t="s">
        <v>6747</v>
      </c>
      <c r="B264" s="318" t="str">
        <f aca="false">A264&amp;"U"</f>
        <v>93213U</v>
      </c>
      <c r="C264" s="318" t="s">
        <v>6748</v>
      </c>
      <c r="D264" s="318" t="s">
        <v>79</v>
      </c>
      <c r="E264" s="318" t="s">
        <v>6252</v>
      </c>
      <c r="F264" s="319" t="n">
        <v>630.4</v>
      </c>
      <c r="G264" s="318" t="s">
        <v>6233</v>
      </c>
    </row>
    <row r="265" customFormat="false" ht="15" hidden="false" customHeight="false" outlineLevel="0" collapsed="false">
      <c r="A265" s="318" t="s">
        <v>6749</v>
      </c>
      <c r="B265" s="318" t="str">
        <f aca="false">A265&amp;"U"</f>
        <v>93214U</v>
      </c>
      <c r="C265" s="318" t="s">
        <v>6750</v>
      </c>
      <c r="D265" s="318" t="s">
        <v>30</v>
      </c>
      <c r="E265" s="318" t="s">
        <v>6252</v>
      </c>
      <c r="F265" s="320" t="n">
        <v>3272.05</v>
      </c>
      <c r="G265" s="318" t="s">
        <v>6233</v>
      </c>
    </row>
    <row r="266" customFormat="false" ht="15" hidden="false" customHeight="false" outlineLevel="0" collapsed="false">
      <c r="A266" s="318" t="s">
        <v>6751</v>
      </c>
      <c r="B266" s="318" t="str">
        <f aca="false">A266&amp;"U"</f>
        <v>93243U</v>
      </c>
      <c r="C266" s="318" t="s">
        <v>6752</v>
      </c>
      <c r="D266" s="318" t="s">
        <v>30</v>
      </c>
      <c r="E266" s="318" t="s">
        <v>6252</v>
      </c>
      <c r="F266" s="320" t="n">
        <v>4935.28</v>
      </c>
      <c r="G266" s="318" t="s">
        <v>6233</v>
      </c>
    </row>
    <row r="267" customFormat="false" ht="15" hidden="false" customHeight="false" outlineLevel="0" collapsed="false">
      <c r="A267" s="318" t="s">
        <v>6753</v>
      </c>
      <c r="B267" s="318" t="str">
        <f aca="false">A267&amp;"U"</f>
        <v>93582U</v>
      </c>
      <c r="C267" s="318" t="s">
        <v>6754</v>
      </c>
      <c r="D267" s="318" t="s">
        <v>79</v>
      </c>
      <c r="E267" s="318" t="s">
        <v>6252</v>
      </c>
      <c r="F267" s="319" t="n">
        <v>161.31</v>
      </c>
      <c r="G267" s="318" t="s">
        <v>6233</v>
      </c>
    </row>
    <row r="268" customFormat="false" ht="15" hidden="false" customHeight="false" outlineLevel="0" collapsed="false">
      <c r="A268" s="318" t="s">
        <v>6755</v>
      </c>
      <c r="B268" s="318" t="str">
        <f aca="false">A268&amp;"U"</f>
        <v>93583U</v>
      </c>
      <c r="C268" s="318" t="s">
        <v>6756</v>
      </c>
      <c r="D268" s="318" t="s">
        <v>79</v>
      </c>
      <c r="E268" s="318" t="s">
        <v>6252</v>
      </c>
      <c r="F268" s="319" t="n">
        <v>273.92</v>
      </c>
      <c r="G268" s="318" t="s">
        <v>6233</v>
      </c>
    </row>
    <row r="269" customFormat="false" ht="15" hidden="false" customHeight="false" outlineLevel="0" collapsed="false">
      <c r="A269" s="318" t="s">
        <v>6757</v>
      </c>
      <c r="B269" s="318" t="str">
        <f aca="false">A269&amp;"U"</f>
        <v>93584U</v>
      </c>
      <c r="C269" s="318" t="s">
        <v>6758</v>
      </c>
      <c r="D269" s="318" t="s">
        <v>79</v>
      </c>
      <c r="E269" s="318" t="s">
        <v>6252</v>
      </c>
      <c r="F269" s="319" t="n">
        <v>478.71</v>
      </c>
      <c r="G269" s="318" t="s">
        <v>6233</v>
      </c>
    </row>
    <row r="270" customFormat="false" ht="15" hidden="false" customHeight="false" outlineLevel="0" collapsed="false">
      <c r="A270" s="318" t="s">
        <v>6759</v>
      </c>
      <c r="B270" s="318" t="str">
        <f aca="false">A270&amp;"U"</f>
        <v>93585U</v>
      </c>
      <c r="C270" s="318" t="s">
        <v>6760</v>
      </c>
      <c r="D270" s="318" t="s">
        <v>79</v>
      </c>
      <c r="E270" s="318" t="s">
        <v>6252</v>
      </c>
      <c r="F270" s="319" t="n">
        <v>676.09</v>
      </c>
      <c r="G270" s="318" t="s">
        <v>6233</v>
      </c>
    </row>
    <row r="271" customFormat="false" ht="15" hidden="false" customHeight="false" outlineLevel="0" collapsed="false">
      <c r="A271" s="318" t="s">
        <v>6761</v>
      </c>
      <c r="B271" s="318" t="str">
        <f aca="false">A271&amp;"U"</f>
        <v>98441U</v>
      </c>
      <c r="C271" s="318" t="s">
        <v>6762</v>
      </c>
      <c r="D271" s="318" t="s">
        <v>79</v>
      </c>
      <c r="E271" s="318" t="s">
        <v>6232</v>
      </c>
      <c r="F271" s="319" t="n">
        <v>68.91</v>
      </c>
      <c r="G271" s="318" t="s">
        <v>6233</v>
      </c>
    </row>
    <row r="272" customFormat="false" ht="15" hidden="false" customHeight="false" outlineLevel="0" collapsed="false">
      <c r="A272" s="318" t="s">
        <v>6763</v>
      </c>
      <c r="B272" s="318" t="str">
        <f aca="false">A272&amp;"U"</f>
        <v>98442U</v>
      </c>
      <c r="C272" s="318" t="s">
        <v>6764</v>
      </c>
      <c r="D272" s="318" t="s">
        <v>79</v>
      </c>
      <c r="E272" s="318" t="s">
        <v>6232</v>
      </c>
      <c r="F272" s="319" t="n">
        <v>71.07</v>
      </c>
      <c r="G272" s="318" t="s">
        <v>6233</v>
      </c>
    </row>
    <row r="273" customFormat="false" ht="15" hidden="false" customHeight="false" outlineLevel="0" collapsed="false">
      <c r="A273" s="318" t="s">
        <v>6765</v>
      </c>
      <c r="B273" s="318" t="str">
        <f aca="false">A273&amp;"U"</f>
        <v>98443U</v>
      </c>
      <c r="C273" s="318" t="s">
        <v>6766</v>
      </c>
      <c r="D273" s="318" t="s">
        <v>79</v>
      </c>
      <c r="E273" s="318" t="s">
        <v>6232</v>
      </c>
      <c r="F273" s="319" t="n">
        <v>58.66</v>
      </c>
      <c r="G273" s="318" t="s">
        <v>6233</v>
      </c>
    </row>
    <row r="274" customFormat="false" ht="15" hidden="false" customHeight="false" outlineLevel="0" collapsed="false">
      <c r="A274" s="318" t="s">
        <v>6767</v>
      </c>
      <c r="B274" s="318" t="str">
        <f aca="false">A274&amp;"U"</f>
        <v>98444U</v>
      </c>
      <c r="C274" s="318" t="s">
        <v>6768</v>
      </c>
      <c r="D274" s="318" t="s">
        <v>79</v>
      </c>
      <c r="E274" s="318" t="s">
        <v>6232</v>
      </c>
      <c r="F274" s="319" t="n">
        <v>60.2</v>
      </c>
      <c r="G274" s="318" t="s">
        <v>6233</v>
      </c>
    </row>
    <row r="275" customFormat="false" ht="15" hidden="false" customHeight="false" outlineLevel="0" collapsed="false">
      <c r="A275" s="318" t="s">
        <v>6769</v>
      </c>
      <c r="B275" s="318" t="str">
        <f aca="false">A275&amp;"U"</f>
        <v>98445U</v>
      </c>
      <c r="C275" s="318" t="s">
        <v>6770</v>
      </c>
      <c r="D275" s="318" t="s">
        <v>79</v>
      </c>
      <c r="E275" s="318" t="s">
        <v>6232</v>
      </c>
      <c r="F275" s="319" t="n">
        <v>83.25</v>
      </c>
      <c r="G275" s="318" t="s">
        <v>6233</v>
      </c>
    </row>
    <row r="276" customFormat="false" ht="15" hidden="false" customHeight="false" outlineLevel="0" collapsed="false">
      <c r="A276" s="318" t="s">
        <v>6771</v>
      </c>
      <c r="B276" s="318" t="str">
        <f aca="false">A276&amp;"U"</f>
        <v>98446U</v>
      </c>
      <c r="C276" s="318" t="s">
        <v>6772</v>
      </c>
      <c r="D276" s="318" t="s">
        <v>79</v>
      </c>
      <c r="E276" s="318" t="s">
        <v>6232</v>
      </c>
      <c r="F276" s="319" t="n">
        <v>108.77</v>
      </c>
      <c r="G276" s="318" t="s">
        <v>6233</v>
      </c>
    </row>
    <row r="277" customFormat="false" ht="15" hidden="false" customHeight="false" outlineLevel="0" collapsed="false">
      <c r="A277" s="318" t="s">
        <v>6773</v>
      </c>
      <c r="B277" s="318" t="str">
        <f aca="false">A277&amp;"U"</f>
        <v>98447U</v>
      </c>
      <c r="C277" s="318" t="s">
        <v>6774</v>
      </c>
      <c r="D277" s="318" t="s">
        <v>79</v>
      </c>
      <c r="E277" s="318" t="s">
        <v>6232</v>
      </c>
      <c r="F277" s="319" t="n">
        <v>69.13</v>
      </c>
      <c r="G277" s="318" t="s">
        <v>6233</v>
      </c>
    </row>
    <row r="278" customFormat="false" ht="15" hidden="false" customHeight="false" outlineLevel="0" collapsed="false">
      <c r="A278" s="318" t="s">
        <v>6775</v>
      </c>
      <c r="B278" s="318" t="str">
        <f aca="false">A278&amp;"U"</f>
        <v>98448U</v>
      </c>
      <c r="C278" s="318" t="s">
        <v>6776</v>
      </c>
      <c r="D278" s="318" t="s">
        <v>79</v>
      </c>
      <c r="E278" s="318" t="s">
        <v>6232</v>
      </c>
      <c r="F278" s="319" t="n">
        <v>88.51</v>
      </c>
      <c r="G278" s="318" t="s">
        <v>6233</v>
      </c>
    </row>
    <row r="279" customFormat="false" ht="15" hidden="false" customHeight="false" outlineLevel="0" collapsed="false">
      <c r="A279" s="318" t="s">
        <v>6777</v>
      </c>
      <c r="B279" s="318" t="str">
        <f aca="false">A279&amp;"U"</f>
        <v>98449U</v>
      </c>
      <c r="C279" s="318" t="s">
        <v>6778</v>
      </c>
      <c r="D279" s="318" t="s">
        <v>79</v>
      </c>
      <c r="E279" s="318" t="s">
        <v>6232</v>
      </c>
      <c r="F279" s="319" t="n">
        <v>86.65</v>
      </c>
      <c r="G279" s="318" t="s">
        <v>6233</v>
      </c>
    </row>
    <row r="280" customFormat="false" ht="15" hidden="false" customHeight="false" outlineLevel="0" collapsed="false">
      <c r="A280" s="318" t="s">
        <v>6779</v>
      </c>
      <c r="B280" s="318" t="str">
        <f aca="false">A280&amp;"U"</f>
        <v>98450U</v>
      </c>
      <c r="C280" s="318" t="s">
        <v>6780</v>
      </c>
      <c r="D280" s="318" t="s">
        <v>79</v>
      </c>
      <c r="E280" s="318" t="s">
        <v>6232</v>
      </c>
      <c r="F280" s="319" t="n">
        <v>89.82</v>
      </c>
      <c r="G280" s="318" t="s">
        <v>6233</v>
      </c>
    </row>
    <row r="281" customFormat="false" ht="15" hidden="false" customHeight="false" outlineLevel="0" collapsed="false">
      <c r="A281" s="318" t="s">
        <v>6781</v>
      </c>
      <c r="B281" s="318" t="str">
        <f aca="false">A281&amp;"U"</f>
        <v>98451U</v>
      </c>
      <c r="C281" s="318" t="s">
        <v>6782</v>
      </c>
      <c r="D281" s="318" t="s">
        <v>79</v>
      </c>
      <c r="E281" s="318" t="s">
        <v>6232</v>
      </c>
      <c r="F281" s="319" t="n">
        <v>74.53</v>
      </c>
      <c r="G281" s="318" t="s">
        <v>6233</v>
      </c>
    </row>
    <row r="282" customFormat="false" ht="15" hidden="false" customHeight="false" outlineLevel="0" collapsed="false">
      <c r="A282" s="318" t="s">
        <v>6783</v>
      </c>
      <c r="B282" s="318" t="str">
        <f aca="false">A282&amp;"U"</f>
        <v>98452U</v>
      </c>
      <c r="C282" s="318" t="s">
        <v>6784</v>
      </c>
      <c r="D282" s="318" t="s">
        <v>79</v>
      </c>
      <c r="E282" s="318" t="s">
        <v>6232</v>
      </c>
      <c r="F282" s="319" t="n">
        <v>76.44</v>
      </c>
      <c r="G282" s="318" t="s">
        <v>6233</v>
      </c>
    </row>
    <row r="283" customFormat="false" ht="15" hidden="false" customHeight="false" outlineLevel="0" collapsed="false">
      <c r="A283" s="318" t="s">
        <v>6785</v>
      </c>
      <c r="B283" s="318" t="str">
        <f aca="false">A283&amp;"U"</f>
        <v>98453U</v>
      </c>
      <c r="C283" s="318" t="s">
        <v>6786</v>
      </c>
      <c r="D283" s="318" t="s">
        <v>79</v>
      </c>
      <c r="E283" s="318" t="s">
        <v>6232</v>
      </c>
      <c r="F283" s="319" t="n">
        <v>104.78</v>
      </c>
      <c r="G283" s="318" t="s">
        <v>6233</v>
      </c>
    </row>
    <row r="284" customFormat="false" ht="15" hidden="false" customHeight="false" outlineLevel="0" collapsed="false">
      <c r="A284" s="318" t="s">
        <v>6787</v>
      </c>
      <c r="B284" s="318" t="str">
        <f aca="false">A284&amp;"U"</f>
        <v>98454U</v>
      </c>
      <c r="C284" s="318" t="s">
        <v>6788</v>
      </c>
      <c r="D284" s="318" t="s">
        <v>79</v>
      </c>
      <c r="E284" s="318" t="s">
        <v>6232</v>
      </c>
      <c r="F284" s="319" t="n">
        <v>139.49</v>
      </c>
      <c r="G284" s="318" t="s">
        <v>6233</v>
      </c>
    </row>
    <row r="285" customFormat="false" ht="15" hidden="false" customHeight="false" outlineLevel="0" collapsed="false">
      <c r="A285" s="318" t="s">
        <v>6789</v>
      </c>
      <c r="B285" s="318" t="str">
        <f aca="false">A285&amp;"U"</f>
        <v>98455U</v>
      </c>
      <c r="C285" s="318" t="s">
        <v>6790</v>
      </c>
      <c r="D285" s="318" t="s">
        <v>79</v>
      </c>
      <c r="E285" s="318" t="s">
        <v>6232</v>
      </c>
      <c r="F285" s="319" t="n">
        <v>88.78</v>
      </c>
      <c r="G285" s="318" t="s">
        <v>6233</v>
      </c>
    </row>
    <row r="286" customFormat="false" ht="15" hidden="false" customHeight="false" outlineLevel="0" collapsed="false">
      <c r="A286" s="318" t="s">
        <v>6791</v>
      </c>
      <c r="B286" s="318" t="str">
        <f aca="false">A286&amp;"U"</f>
        <v>98456U</v>
      </c>
      <c r="C286" s="318" t="s">
        <v>6792</v>
      </c>
      <c r="D286" s="318" t="s">
        <v>79</v>
      </c>
      <c r="E286" s="318" t="s">
        <v>6232</v>
      </c>
      <c r="F286" s="319" t="n">
        <v>116.71</v>
      </c>
      <c r="G286" s="318" t="s">
        <v>6233</v>
      </c>
    </row>
    <row r="287" customFormat="false" ht="15" hidden="false" customHeight="false" outlineLevel="0" collapsed="false">
      <c r="A287" s="318" t="s">
        <v>6793</v>
      </c>
      <c r="B287" s="318" t="str">
        <f aca="false">A287&amp;"U"</f>
        <v>98458U</v>
      </c>
      <c r="C287" s="318" t="s">
        <v>6794</v>
      </c>
      <c r="D287" s="318" t="s">
        <v>79</v>
      </c>
      <c r="E287" s="318" t="s">
        <v>6232</v>
      </c>
      <c r="F287" s="319" t="n">
        <v>65.12</v>
      </c>
      <c r="G287" s="318" t="s">
        <v>6233</v>
      </c>
    </row>
    <row r="288" customFormat="false" ht="15" hidden="false" customHeight="false" outlineLevel="0" collapsed="false">
      <c r="A288" s="318" t="s">
        <v>6795</v>
      </c>
      <c r="B288" s="318" t="str">
        <f aca="false">A288&amp;"U"</f>
        <v>98459U</v>
      </c>
      <c r="C288" s="318" t="s">
        <v>6796</v>
      </c>
      <c r="D288" s="318" t="s">
        <v>79</v>
      </c>
      <c r="E288" s="318" t="s">
        <v>6252</v>
      </c>
      <c r="F288" s="319" t="n">
        <v>71.75</v>
      </c>
      <c r="G288" s="318" t="s">
        <v>6233</v>
      </c>
    </row>
    <row r="289" customFormat="false" ht="15" hidden="false" customHeight="false" outlineLevel="0" collapsed="false">
      <c r="A289" s="318" t="s">
        <v>6797</v>
      </c>
      <c r="B289" s="318" t="str">
        <f aca="false">A289&amp;"U"</f>
        <v>98460U</v>
      </c>
      <c r="C289" s="318" t="s">
        <v>6798</v>
      </c>
      <c r="D289" s="318" t="s">
        <v>79</v>
      </c>
      <c r="E289" s="318" t="s">
        <v>6232</v>
      </c>
      <c r="F289" s="319" t="n">
        <v>63.43</v>
      </c>
      <c r="G289" s="318" t="s">
        <v>6233</v>
      </c>
    </row>
    <row r="290" customFormat="false" ht="15" hidden="false" customHeight="false" outlineLevel="0" collapsed="false">
      <c r="A290" s="318" t="s">
        <v>6799</v>
      </c>
      <c r="B290" s="318" t="str">
        <f aca="false">A290&amp;"U"</f>
        <v>98461U</v>
      </c>
      <c r="C290" s="318" t="s">
        <v>6800</v>
      </c>
      <c r="D290" s="318" t="s">
        <v>30</v>
      </c>
      <c r="E290" s="318" t="s">
        <v>6232</v>
      </c>
      <c r="F290" s="320" t="n">
        <v>2755.87</v>
      </c>
      <c r="G290" s="318" t="s">
        <v>6233</v>
      </c>
    </row>
    <row r="291" customFormat="false" ht="15" hidden="false" customHeight="false" outlineLevel="0" collapsed="false">
      <c r="A291" s="318" t="s">
        <v>6801</v>
      </c>
      <c r="B291" s="318" t="str">
        <f aca="false">A291&amp;"U"</f>
        <v>98462U</v>
      </c>
      <c r="C291" s="318" t="s">
        <v>6802</v>
      </c>
      <c r="D291" s="318" t="s">
        <v>30</v>
      </c>
      <c r="E291" s="318" t="s">
        <v>6232</v>
      </c>
      <c r="F291" s="320" t="n">
        <v>4037.26</v>
      </c>
      <c r="G291" s="318" t="s">
        <v>6233</v>
      </c>
    </row>
    <row r="292" customFormat="false" ht="15" hidden="false" customHeight="false" outlineLevel="0" collapsed="false">
      <c r="A292" s="318" t="s">
        <v>6803</v>
      </c>
      <c r="B292" s="318" t="str">
        <f aca="false">A292&amp;"U"</f>
        <v>74209/1U</v>
      </c>
      <c r="C292" s="318" t="s">
        <v>78</v>
      </c>
      <c r="D292" s="318" t="s">
        <v>79</v>
      </c>
      <c r="E292" s="318" t="s">
        <v>6252</v>
      </c>
      <c r="F292" s="319" t="n">
        <v>265.69</v>
      </c>
      <c r="G292" s="318" t="s">
        <v>6233</v>
      </c>
    </row>
    <row r="293" customFormat="false" ht="15" hidden="false" customHeight="false" outlineLevel="0" collapsed="false">
      <c r="A293" s="318" t="s">
        <v>6804</v>
      </c>
      <c r="B293" s="318" t="str">
        <f aca="false">A293&amp;"U"</f>
        <v>5631U</v>
      </c>
      <c r="C293" s="318" t="s">
        <v>6805</v>
      </c>
      <c r="D293" s="318" t="s">
        <v>6806</v>
      </c>
      <c r="E293" s="318" t="s">
        <v>6252</v>
      </c>
      <c r="F293" s="319" t="n">
        <v>137.34</v>
      </c>
      <c r="G293" s="318" t="s">
        <v>6233</v>
      </c>
    </row>
    <row r="294" customFormat="false" ht="15" hidden="false" customHeight="false" outlineLevel="0" collapsed="false">
      <c r="A294" s="318" t="s">
        <v>6807</v>
      </c>
      <c r="B294" s="318" t="str">
        <f aca="false">A294&amp;"U"</f>
        <v>5678U</v>
      </c>
      <c r="C294" s="318" t="s">
        <v>6808</v>
      </c>
      <c r="D294" s="318" t="s">
        <v>6806</v>
      </c>
      <c r="E294" s="318" t="s">
        <v>6232</v>
      </c>
      <c r="F294" s="319" t="n">
        <v>103.62</v>
      </c>
      <c r="G294" s="318" t="s">
        <v>6233</v>
      </c>
    </row>
    <row r="295" customFormat="false" ht="15" hidden="false" customHeight="false" outlineLevel="0" collapsed="false">
      <c r="A295" s="318" t="s">
        <v>6809</v>
      </c>
      <c r="B295" s="318" t="str">
        <f aca="false">A295&amp;"U"</f>
        <v>5680U</v>
      </c>
      <c r="C295" s="318" t="s">
        <v>6810</v>
      </c>
      <c r="D295" s="318" t="s">
        <v>6806</v>
      </c>
      <c r="E295" s="318" t="s">
        <v>6232</v>
      </c>
      <c r="F295" s="319" t="n">
        <v>96.81</v>
      </c>
      <c r="G295" s="318" t="s">
        <v>6233</v>
      </c>
    </row>
    <row r="296" customFormat="false" ht="15" hidden="false" customHeight="false" outlineLevel="0" collapsed="false">
      <c r="A296" s="318" t="s">
        <v>6811</v>
      </c>
      <c r="B296" s="318" t="str">
        <f aca="false">A296&amp;"U"</f>
        <v>5684U</v>
      </c>
      <c r="C296" s="318" t="s">
        <v>6812</v>
      </c>
      <c r="D296" s="318" t="s">
        <v>6806</v>
      </c>
      <c r="E296" s="318" t="s">
        <v>6252</v>
      </c>
      <c r="F296" s="319" t="n">
        <v>95.62</v>
      </c>
      <c r="G296" s="318" t="s">
        <v>6233</v>
      </c>
    </row>
    <row r="297" customFormat="false" ht="15" hidden="false" customHeight="false" outlineLevel="0" collapsed="false">
      <c r="A297" s="318" t="s">
        <v>6813</v>
      </c>
      <c r="B297" s="318" t="str">
        <f aca="false">A297&amp;"U"</f>
        <v>5689U</v>
      </c>
      <c r="C297" s="318" t="s">
        <v>6814</v>
      </c>
      <c r="D297" s="318" t="s">
        <v>6806</v>
      </c>
      <c r="E297" s="318" t="s">
        <v>6252</v>
      </c>
      <c r="F297" s="319" t="n">
        <v>3.09</v>
      </c>
      <c r="G297" s="318" t="s">
        <v>6233</v>
      </c>
    </row>
    <row r="298" customFormat="false" ht="15" hidden="false" customHeight="false" outlineLevel="0" collapsed="false">
      <c r="A298" s="318" t="s">
        <v>6815</v>
      </c>
      <c r="B298" s="318" t="str">
        <f aca="false">A298&amp;"U"</f>
        <v>5795U</v>
      </c>
      <c r="C298" s="318" t="s">
        <v>6816</v>
      </c>
      <c r="D298" s="318" t="s">
        <v>6806</v>
      </c>
      <c r="E298" s="318" t="s">
        <v>6252</v>
      </c>
      <c r="F298" s="319" t="n">
        <v>19.49</v>
      </c>
      <c r="G298" s="318" t="s">
        <v>6233</v>
      </c>
    </row>
    <row r="299" customFormat="false" ht="15" hidden="false" customHeight="false" outlineLevel="0" collapsed="false">
      <c r="A299" s="318" t="s">
        <v>6817</v>
      </c>
      <c r="B299" s="318" t="str">
        <f aca="false">A299&amp;"U"</f>
        <v>5811U</v>
      </c>
      <c r="C299" s="318" t="s">
        <v>6818</v>
      </c>
      <c r="D299" s="318" t="s">
        <v>6806</v>
      </c>
      <c r="E299" s="318" t="s">
        <v>6252</v>
      </c>
      <c r="F299" s="319" t="n">
        <v>162.72</v>
      </c>
      <c r="G299" s="318" t="s">
        <v>6233</v>
      </c>
    </row>
    <row r="300" customFormat="false" ht="15" hidden="false" customHeight="false" outlineLevel="0" collapsed="false">
      <c r="A300" s="318" t="s">
        <v>6819</v>
      </c>
      <c r="B300" s="318" t="str">
        <f aca="false">A300&amp;"U"</f>
        <v>5823U</v>
      </c>
      <c r="C300" s="318" t="s">
        <v>6820</v>
      </c>
      <c r="D300" s="318" t="s">
        <v>6806</v>
      </c>
      <c r="E300" s="318" t="s">
        <v>6252</v>
      </c>
      <c r="F300" s="319" t="n">
        <v>172.38</v>
      </c>
      <c r="G300" s="318" t="s">
        <v>6233</v>
      </c>
    </row>
    <row r="301" customFormat="false" ht="15" hidden="false" customHeight="false" outlineLevel="0" collapsed="false">
      <c r="A301" s="318" t="s">
        <v>6821</v>
      </c>
      <c r="B301" s="318" t="str">
        <f aca="false">A301&amp;"U"</f>
        <v>5824U</v>
      </c>
      <c r="C301" s="318" t="s">
        <v>6822</v>
      </c>
      <c r="D301" s="318" t="s">
        <v>6806</v>
      </c>
      <c r="E301" s="318" t="s">
        <v>6252</v>
      </c>
      <c r="F301" s="319" t="n">
        <v>132.21</v>
      </c>
      <c r="G301" s="318" t="s">
        <v>6233</v>
      </c>
    </row>
    <row r="302" customFormat="false" ht="15" hidden="false" customHeight="false" outlineLevel="0" collapsed="false">
      <c r="A302" s="318" t="s">
        <v>6823</v>
      </c>
      <c r="B302" s="318" t="str">
        <f aca="false">A302&amp;"U"</f>
        <v>5835U</v>
      </c>
      <c r="C302" s="318" t="s">
        <v>6824</v>
      </c>
      <c r="D302" s="318" t="s">
        <v>6806</v>
      </c>
      <c r="E302" s="318" t="s">
        <v>6252</v>
      </c>
      <c r="F302" s="319" t="n">
        <v>228.09</v>
      </c>
      <c r="G302" s="318" t="s">
        <v>6233</v>
      </c>
    </row>
    <row r="303" customFormat="false" ht="15" hidden="false" customHeight="false" outlineLevel="0" collapsed="false">
      <c r="A303" s="318" t="s">
        <v>6825</v>
      </c>
      <c r="B303" s="318" t="str">
        <f aca="false">A303&amp;"U"</f>
        <v>5839U</v>
      </c>
      <c r="C303" s="318" t="s">
        <v>6826</v>
      </c>
      <c r="D303" s="318" t="s">
        <v>6806</v>
      </c>
      <c r="E303" s="318" t="s">
        <v>6252</v>
      </c>
      <c r="F303" s="319" t="n">
        <v>4.56</v>
      </c>
      <c r="G303" s="318" t="s">
        <v>6233</v>
      </c>
    </row>
    <row r="304" customFormat="false" ht="15" hidden="false" customHeight="false" outlineLevel="0" collapsed="false">
      <c r="A304" s="318" t="s">
        <v>6827</v>
      </c>
      <c r="B304" s="318" t="str">
        <f aca="false">A304&amp;"U"</f>
        <v>5843U</v>
      </c>
      <c r="C304" s="318" t="s">
        <v>6828</v>
      </c>
      <c r="D304" s="318" t="s">
        <v>6806</v>
      </c>
      <c r="E304" s="318" t="s">
        <v>6252</v>
      </c>
      <c r="F304" s="319" t="n">
        <v>101.49</v>
      </c>
      <c r="G304" s="318" t="s">
        <v>6233</v>
      </c>
    </row>
    <row r="305" customFormat="false" ht="15" hidden="false" customHeight="false" outlineLevel="0" collapsed="false">
      <c r="A305" s="318" t="s">
        <v>6829</v>
      </c>
      <c r="B305" s="318" t="str">
        <f aca="false">A305&amp;"U"</f>
        <v>5847U</v>
      </c>
      <c r="C305" s="318" t="s">
        <v>6830</v>
      </c>
      <c r="D305" s="318" t="s">
        <v>6806</v>
      </c>
      <c r="E305" s="318" t="s">
        <v>6232</v>
      </c>
      <c r="F305" s="319" t="n">
        <v>161.09</v>
      </c>
      <c r="G305" s="318" t="s">
        <v>6233</v>
      </c>
    </row>
    <row r="306" customFormat="false" ht="15" hidden="false" customHeight="false" outlineLevel="0" collapsed="false">
      <c r="A306" s="318" t="s">
        <v>6831</v>
      </c>
      <c r="B306" s="318" t="str">
        <f aca="false">A306&amp;"U"</f>
        <v>5851U</v>
      </c>
      <c r="C306" s="318" t="s">
        <v>6832</v>
      </c>
      <c r="D306" s="318" t="s">
        <v>6806</v>
      </c>
      <c r="E306" s="318" t="s">
        <v>6232</v>
      </c>
      <c r="F306" s="319" t="n">
        <v>152.13</v>
      </c>
      <c r="G306" s="318" t="s">
        <v>6233</v>
      </c>
    </row>
    <row r="307" customFormat="false" ht="15" hidden="false" customHeight="false" outlineLevel="0" collapsed="false">
      <c r="A307" s="318" t="s">
        <v>6833</v>
      </c>
      <c r="B307" s="318" t="str">
        <f aca="false">A307&amp;"U"</f>
        <v>5855U</v>
      </c>
      <c r="C307" s="318" t="s">
        <v>6834</v>
      </c>
      <c r="D307" s="318" t="s">
        <v>6806</v>
      </c>
      <c r="E307" s="318" t="s">
        <v>6232</v>
      </c>
      <c r="F307" s="319" t="n">
        <v>375.67</v>
      </c>
      <c r="G307" s="318" t="s">
        <v>6233</v>
      </c>
    </row>
    <row r="308" customFormat="false" ht="15" hidden="false" customHeight="false" outlineLevel="0" collapsed="false">
      <c r="A308" s="318" t="s">
        <v>6835</v>
      </c>
      <c r="B308" s="318" t="str">
        <f aca="false">A308&amp;"U"</f>
        <v>5863U</v>
      </c>
      <c r="C308" s="318" t="s">
        <v>6836</v>
      </c>
      <c r="D308" s="318" t="s">
        <v>6806</v>
      </c>
      <c r="E308" s="318" t="s">
        <v>6252</v>
      </c>
      <c r="F308" s="319" t="n">
        <v>10.66</v>
      </c>
      <c r="G308" s="318" t="s">
        <v>6233</v>
      </c>
    </row>
    <row r="309" customFormat="false" ht="15" hidden="false" customHeight="false" outlineLevel="0" collapsed="false">
      <c r="A309" s="318" t="s">
        <v>6837</v>
      </c>
      <c r="B309" s="318" t="str">
        <f aca="false">A309&amp;"U"</f>
        <v>5867U</v>
      </c>
      <c r="C309" s="318" t="s">
        <v>6838</v>
      </c>
      <c r="D309" s="318" t="s">
        <v>6806</v>
      </c>
      <c r="E309" s="318" t="s">
        <v>6252</v>
      </c>
      <c r="F309" s="319" t="n">
        <v>93.46</v>
      </c>
      <c r="G309" s="318" t="s">
        <v>6233</v>
      </c>
    </row>
    <row r="310" customFormat="false" ht="15" hidden="false" customHeight="false" outlineLevel="0" collapsed="false">
      <c r="A310" s="318" t="s">
        <v>6839</v>
      </c>
      <c r="B310" s="318" t="str">
        <f aca="false">A310&amp;"U"</f>
        <v>5875U</v>
      </c>
      <c r="C310" s="318" t="s">
        <v>6840</v>
      </c>
      <c r="D310" s="318" t="s">
        <v>6806</v>
      </c>
      <c r="E310" s="318" t="s">
        <v>6232</v>
      </c>
      <c r="F310" s="319" t="n">
        <v>95.98</v>
      </c>
      <c r="G310" s="318" t="s">
        <v>6233</v>
      </c>
    </row>
    <row r="311" customFormat="false" ht="15" hidden="false" customHeight="false" outlineLevel="0" collapsed="false">
      <c r="A311" s="318" t="s">
        <v>6841</v>
      </c>
      <c r="B311" s="318" t="str">
        <f aca="false">A311&amp;"U"</f>
        <v>5879U</v>
      </c>
      <c r="C311" s="318" t="s">
        <v>6842</v>
      </c>
      <c r="D311" s="318" t="s">
        <v>6806</v>
      </c>
      <c r="E311" s="318" t="s">
        <v>6252</v>
      </c>
      <c r="F311" s="319" t="n">
        <v>79.19</v>
      </c>
      <c r="G311" s="318" t="s">
        <v>6233</v>
      </c>
    </row>
    <row r="312" customFormat="false" ht="15" hidden="false" customHeight="false" outlineLevel="0" collapsed="false">
      <c r="A312" s="318" t="s">
        <v>6843</v>
      </c>
      <c r="B312" s="318" t="str">
        <f aca="false">A312&amp;"U"</f>
        <v>5882U</v>
      </c>
      <c r="C312" s="318" t="s">
        <v>6844</v>
      </c>
      <c r="D312" s="318" t="s">
        <v>6806</v>
      </c>
      <c r="E312" s="318" t="s">
        <v>6252</v>
      </c>
      <c r="F312" s="319" t="n">
        <v>75.57</v>
      </c>
      <c r="G312" s="318" t="s">
        <v>6233</v>
      </c>
    </row>
    <row r="313" customFormat="false" ht="15" hidden="false" customHeight="false" outlineLevel="0" collapsed="false">
      <c r="A313" s="318" t="s">
        <v>6845</v>
      </c>
      <c r="B313" s="318" t="str">
        <f aca="false">A313&amp;"U"</f>
        <v>5890U</v>
      </c>
      <c r="C313" s="318" t="s">
        <v>6846</v>
      </c>
      <c r="D313" s="318" t="s">
        <v>6806</v>
      </c>
      <c r="E313" s="318" t="s">
        <v>6232</v>
      </c>
      <c r="F313" s="319" t="n">
        <v>132.32</v>
      </c>
      <c r="G313" s="318" t="s">
        <v>6233</v>
      </c>
    </row>
    <row r="314" customFormat="false" ht="15" hidden="false" customHeight="false" outlineLevel="0" collapsed="false">
      <c r="A314" s="318" t="s">
        <v>6847</v>
      </c>
      <c r="B314" s="318" t="str">
        <f aca="false">A314&amp;"U"</f>
        <v>5894U</v>
      </c>
      <c r="C314" s="318" t="s">
        <v>6848</v>
      </c>
      <c r="D314" s="318" t="s">
        <v>6806</v>
      </c>
      <c r="E314" s="318" t="s">
        <v>6232</v>
      </c>
      <c r="F314" s="319" t="n">
        <v>130.37</v>
      </c>
      <c r="G314" s="318" t="s">
        <v>6233</v>
      </c>
    </row>
    <row r="315" customFormat="false" ht="15" hidden="false" customHeight="false" outlineLevel="0" collapsed="false">
      <c r="A315" s="318" t="s">
        <v>6849</v>
      </c>
      <c r="B315" s="318" t="str">
        <f aca="false">A315&amp;"U"</f>
        <v>5901U</v>
      </c>
      <c r="C315" s="318" t="s">
        <v>6850</v>
      </c>
      <c r="D315" s="318" t="s">
        <v>6806</v>
      </c>
      <c r="E315" s="318" t="s">
        <v>6252</v>
      </c>
      <c r="F315" s="319" t="n">
        <v>164.14</v>
      </c>
      <c r="G315" s="318" t="s">
        <v>6233</v>
      </c>
    </row>
    <row r="316" customFormat="false" ht="15" hidden="false" customHeight="false" outlineLevel="0" collapsed="false">
      <c r="A316" s="318" t="s">
        <v>6851</v>
      </c>
      <c r="B316" s="318" t="str">
        <f aca="false">A316&amp;"U"</f>
        <v>5909U</v>
      </c>
      <c r="C316" s="318" t="s">
        <v>6852</v>
      </c>
      <c r="D316" s="318" t="s">
        <v>6806</v>
      </c>
      <c r="E316" s="318" t="s">
        <v>6252</v>
      </c>
      <c r="F316" s="319" t="n">
        <v>20.24</v>
      </c>
      <c r="G316" s="318" t="s">
        <v>6233</v>
      </c>
    </row>
    <row r="317" customFormat="false" ht="15" hidden="false" customHeight="false" outlineLevel="0" collapsed="false">
      <c r="A317" s="318" t="s">
        <v>6853</v>
      </c>
      <c r="B317" s="318" t="str">
        <f aca="false">A317&amp;"U"</f>
        <v>5921U</v>
      </c>
      <c r="C317" s="318" t="s">
        <v>6854</v>
      </c>
      <c r="D317" s="318" t="s">
        <v>6806</v>
      </c>
      <c r="E317" s="318" t="s">
        <v>6252</v>
      </c>
      <c r="F317" s="319" t="n">
        <v>2.43</v>
      </c>
      <c r="G317" s="318" t="s">
        <v>6233</v>
      </c>
    </row>
    <row r="318" customFormat="false" ht="15" hidden="false" customHeight="false" outlineLevel="0" collapsed="false">
      <c r="A318" s="318" t="s">
        <v>6855</v>
      </c>
      <c r="B318" s="318" t="str">
        <f aca="false">A318&amp;"U"</f>
        <v>5928U</v>
      </c>
      <c r="C318" s="318" t="s">
        <v>6856</v>
      </c>
      <c r="D318" s="318" t="s">
        <v>6806</v>
      </c>
      <c r="E318" s="318" t="s">
        <v>6232</v>
      </c>
      <c r="F318" s="319" t="n">
        <v>140.08</v>
      </c>
      <c r="G318" s="318" t="s">
        <v>6233</v>
      </c>
    </row>
    <row r="319" customFormat="false" ht="15" hidden="false" customHeight="false" outlineLevel="0" collapsed="false">
      <c r="A319" s="318" t="s">
        <v>6857</v>
      </c>
      <c r="B319" s="318" t="str">
        <f aca="false">A319&amp;"U"</f>
        <v>5932U</v>
      </c>
      <c r="C319" s="318" t="s">
        <v>6858</v>
      </c>
      <c r="D319" s="318" t="s">
        <v>6806</v>
      </c>
      <c r="E319" s="318" t="s">
        <v>6232</v>
      </c>
      <c r="F319" s="319" t="n">
        <v>154.08</v>
      </c>
      <c r="G319" s="318" t="s">
        <v>6233</v>
      </c>
    </row>
    <row r="320" customFormat="false" ht="15" hidden="false" customHeight="false" outlineLevel="0" collapsed="false">
      <c r="A320" s="318" t="s">
        <v>6859</v>
      </c>
      <c r="B320" s="318" t="str">
        <f aca="false">A320&amp;"U"</f>
        <v>5940U</v>
      </c>
      <c r="C320" s="318" t="s">
        <v>6860</v>
      </c>
      <c r="D320" s="318" t="s">
        <v>6806</v>
      </c>
      <c r="E320" s="318" t="s">
        <v>6232</v>
      </c>
      <c r="F320" s="319" t="n">
        <v>127.76</v>
      </c>
      <c r="G320" s="318" t="s">
        <v>6233</v>
      </c>
    </row>
    <row r="321" customFormat="false" ht="15" hidden="false" customHeight="false" outlineLevel="0" collapsed="false">
      <c r="A321" s="318" t="s">
        <v>6861</v>
      </c>
      <c r="B321" s="318" t="str">
        <f aca="false">A321&amp;"U"</f>
        <v>5944U</v>
      </c>
      <c r="C321" s="318" t="s">
        <v>6862</v>
      </c>
      <c r="D321" s="318" t="s">
        <v>6806</v>
      </c>
      <c r="E321" s="318" t="s">
        <v>6232</v>
      </c>
      <c r="F321" s="319" t="n">
        <v>177.02</v>
      </c>
      <c r="G321" s="318" t="s">
        <v>6233</v>
      </c>
    </row>
    <row r="322" customFormat="false" ht="15" hidden="false" customHeight="false" outlineLevel="0" collapsed="false">
      <c r="A322" s="318" t="s">
        <v>6863</v>
      </c>
      <c r="B322" s="318" t="str">
        <f aca="false">A322&amp;"U"</f>
        <v>5953U</v>
      </c>
      <c r="C322" s="318" t="s">
        <v>6864</v>
      </c>
      <c r="D322" s="318" t="s">
        <v>6806</v>
      </c>
      <c r="E322" s="318" t="s">
        <v>6252</v>
      </c>
      <c r="F322" s="319" t="n">
        <v>33.74</v>
      </c>
      <c r="G322" s="318" t="s">
        <v>6233</v>
      </c>
    </row>
    <row r="323" customFormat="false" ht="15" hidden="false" customHeight="false" outlineLevel="0" collapsed="false">
      <c r="A323" s="318" t="s">
        <v>6865</v>
      </c>
      <c r="B323" s="318" t="str">
        <f aca="false">A323&amp;"U"</f>
        <v>6259U</v>
      </c>
      <c r="C323" s="318" t="s">
        <v>6866</v>
      </c>
      <c r="D323" s="318" t="s">
        <v>6806</v>
      </c>
      <c r="E323" s="318" t="s">
        <v>6252</v>
      </c>
      <c r="F323" s="319" t="n">
        <v>137.59</v>
      </c>
      <c r="G323" s="318" t="s">
        <v>6233</v>
      </c>
    </row>
    <row r="324" customFormat="false" ht="15" hidden="false" customHeight="false" outlineLevel="0" collapsed="false">
      <c r="A324" s="318" t="s">
        <v>6867</v>
      </c>
      <c r="B324" s="318" t="str">
        <f aca="false">A324&amp;"U"</f>
        <v>6879U</v>
      </c>
      <c r="C324" s="318" t="s">
        <v>6868</v>
      </c>
      <c r="D324" s="318" t="s">
        <v>6806</v>
      </c>
      <c r="E324" s="318" t="s">
        <v>6252</v>
      </c>
      <c r="F324" s="319" t="n">
        <v>129.94</v>
      </c>
      <c r="G324" s="318" t="s">
        <v>6233</v>
      </c>
    </row>
    <row r="325" customFormat="false" ht="15" hidden="false" customHeight="false" outlineLevel="0" collapsed="false">
      <c r="A325" s="318" t="s">
        <v>6869</v>
      </c>
      <c r="B325" s="318" t="str">
        <f aca="false">A325&amp;"U"</f>
        <v>7030U</v>
      </c>
      <c r="C325" s="318" t="s">
        <v>6870</v>
      </c>
      <c r="D325" s="318" t="s">
        <v>6806</v>
      </c>
      <c r="E325" s="318" t="s">
        <v>6252</v>
      </c>
      <c r="F325" s="319" t="n">
        <v>157.2</v>
      </c>
      <c r="G325" s="318" t="s">
        <v>6233</v>
      </c>
    </row>
    <row r="326" customFormat="false" ht="15" hidden="false" customHeight="false" outlineLevel="0" collapsed="false">
      <c r="A326" s="318" t="s">
        <v>6871</v>
      </c>
      <c r="B326" s="318" t="str">
        <f aca="false">A326&amp;"U"</f>
        <v>7042U</v>
      </c>
      <c r="C326" s="318" t="s">
        <v>6872</v>
      </c>
      <c r="D326" s="318" t="s">
        <v>6806</v>
      </c>
      <c r="E326" s="318" t="s">
        <v>6232</v>
      </c>
      <c r="F326" s="319" t="n">
        <v>4.64</v>
      </c>
      <c r="G326" s="318" t="s">
        <v>6233</v>
      </c>
    </row>
    <row r="327" customFormat="false" ht="15" hidden="false" customHeight="false" outlineLevel="0" collapsed="false">
      <c r="A327" s="318" t="s">
        <v>6873</v>
      </c>
      <c r="B327" s="318" t="str">
        <f aca="false">A327&amp;"U"</f>
        <v>7049U</v>
      </c>
      <c r="C327" s="318" t="s">
        <v>6874</v>
      </c>
      <c r="D327" s="318" t="s">
        <v>6806</v>
      </c>
      <c r="E327" s="318" t="s">
        <v>6252</v>
      </c>
      <c r="F327" s="319" t="n">
        <v>130.2</v>
      </c>
      <c r="G327" s="318" t="s">
        <v>6233</v>
      </c>
    </row>
    <row r="328" customFormat="false" ht="15" hidden="false" customHeight="false" outlineLevel="0" collapsed="false">
      <c r="A328" s="318" t="s">
        <v>6875</v>
      </c>
      <c r="B328" s="318" t="str">
        <f aca="false">A328&amp;"U"</f>
        <v>67826U</v>
      </c>
      <c r="C328" s="318" t="s">
        <v>6876</v>
      </c>
      <c r="D328" s="318" t="s">
        <v>6806</v>
      </c>
      <c r="E328" s="318" t="s">
        <v>6252</v>
      </c>
      <c r="F328" s="319" t="n">
        <v>140.54</v>
      </c>
      <c r="G328" s="318" t="s">
        <v>6233</v>
      </c>
    </row>
    <row r="329" customFormat="false" ht="15" hidden="false" customHeight="false" outlineLevel="0" collapsed="false">
      <c r="A329" s="318" t="s">
        <v>6877</v>
      </c>
      <c r="B329" s="318" t="str">
        <f aca="false">A329&amp;"U"</f>
        <v>73417U</v>
      </c>
      <c r="C329" s="318" t="s">
        <v>6878</v>
      </c>
      <c r="D329" s="318" t="s">
        <v>6806</v>
      </c>
      <c r="E329" s="318" t="s">
        <v>6252</v>
      </c>
      <c r="F329" s="319" t="n">
        <v>103.91</v>
      </c>
      <c r="G329" s="318" t="s">
        <v>6233</v>
      </c>
    </row>
    <row r="330" customFormat="false" ht="15" hidden="false" customHeight="false" outlineLevel="0" collapsed="false">
      <c r="A330" s="318" t="s">
        <v>6879</v>
      </c>
      <c r="B330" s="318" t="str">
        <f aca="false">A330&amp;"U"</f>
        <v>73436U</v>
      </c>
      <c r="C330" s="318" t="s">
        <v>6880</v>
      </c>
      <c r="D330" s="318" t="s">
        <v>6806</v>
      </c>
      <c r="E330" s="318" t="s">
        <v>6252</v>
      </c>
      <c r="F330" s="319" t="n">
        <v>143.25</v>
      </c>
      <c r="G330" s="318" t="s">
        <v>6233</v>
      </c>
    </row>
    <row r="331" customFormat="false" ht="15" hidden="false" customHeight="false" outlineLevel="0" collapsed="false">
      <c r="A331" s="318" t="s">
        <v>6881</v>
      </c>
      <c r="B331" s="318" t="str">
        <f aca="false">A331&amp;"U"</f>
        <v>73467U</v>
      </c>
      <c r="C331" s="318" t="s">
        <v>6882</v>
      </c>
      <c r="D331" s="318" t="s">
        <v>6806</v>
      </c>
      <c r="E331" s="318" t="s">
        <v>6252</v>
      </c>
      <c r="F331" s="319" t="n">
        <v>134.47</v>
      </c>
      <c r="G331" s="318" t="s">
        <v>6233</v>
      </c>
    </row>
    <row r="332" customFormat="false" ht="15" hidden="false" customHeight="false" outlineLevel="0" collapsed="false">
      <c r="A332" s="318" t="s">
        <v>6883</v>
      </c>
      <c r="B332" s="318" t="str">
        <f aca="false">A332&amp;"U"</f>
        <v>73536U</v>
      </c>
      <c r="C332" s="318" t="s">
        <v>6884</v>
      </c>
      <c r="D332" s="318" t="s">
        <v>6806</v>
      </c>
      <c r="E332" s="318" t="s">
        <v>6232</v>
      </c>
      <c r="F332" s="319" t="n">
        <v>3.89</v>
      </c>
      <c r="G332" s="318" t="s">
        <v>6233</v>
      </c>
    </row>
    <row r="333" customFormat="false" ht="15" hidden="false" customHeight="false" outlineLevel="0" collapsed="false">
      <c r="A333" s="318" t="s">
        <v>6885</v>
      </c>
      <c r="B333" s="318" t="str">
        <f aca="false">A333&amp;"U"</f>
        <v>83362U</v>
      </c>
      <c r="C333" s="318" t="s">
        <v>6886</v>
      </c>
      <c r="D333" s="318" t="s">
        <v>6806</v>
      </c>
      <c r="E333" s="318" t="s">
        <v>6252</v>
      </c>
      <c r="F333" s="319" t="n">
        <v>169.56</v>
      </c>
      <c r="G333" s="318" t="s">
        <v>6233</v>
      </c>
    </row>
    <row r="334" customFormat="false" ht="15" hidden="false" customHeight="false" outlineLevel="0" collapsed="false">
      <c r="A334" s="318" t="s">
        <v>6887</v>
      </c>
      <c r="B334" s="318" t="str">
        <f aca="false">A334&amp;"U"</f>
        <v>83765U</v>
      </c>
      <c r="C334" s="318" t="s">
        <v>6888</v>
      </c>
      <c r="D334" s="318" t="s">
        <v>6806</v>
      </c>
      <c r="E334" s="318" t="s">
        <v>6252</v>
      </c>
      <c r="F334" s="319" t="n">
        <v>62.76</v>
      </c>
      <c r="G334" s="318" t="s">
        <v>6233</v>
      </c>
    </row>
    <row r="335" customFormat="false" ht="15" hidden="false" customHeight="false" outlineLevel="0" collapsed="false">
      <c r="A335" s="318" t="s">
        <v>6889</v>
      </c>
      <c r="B335" s="318" t="str">
        <f aca="false">A335&amp;"U"</f>
        <v>87445U</v>
      </c>
      <c r="C335" s="318" t="s">
        <v>6890</v>
      </c>
      <c r="D335" s="318" t="s">
        <v>6806</v>
      </c>
      <c r="E335" s="318" t="s">
        <v>6252</v>
      </c>
      <c r="F335" s="319" t="n">
        <v>2.85</v>
      </c>
      <c r="G335" s="318" t="s">
        <v>6233</v>
      </c>
    </row>
    <row r="336" customFormat="false" ht="15" hidden="false" customHeight="false" outlineLevel="0" collapsed="false">
      <c r="A336" s="318" t="s">
        <v>6891</v>
      </c>
      <c r="B336" s="318" t="str">
        <f aca="false">A336&amp;"U"</f>
        <v>88386U</v>
      </c>
      <c r="C336" s="318" t="s">
        <v>6892</v>
      </c>
      <c r="D336" s="318" t="s">
        <v>6806</v>
      </c>
      <c r="E336" s="318" t="s">
        <v>6252</v>
      </c>
      <c r="F336" s="319" t="n">
        <v>3.9</v>
      </c>
      <c r="G336" s="318" t="s">
        <v>6233</v>
      </c>
    </row>
    <row r="337" customFormat="false" ht="15" hidden="false" customHeight="false" outlineLevel="0" collapsed="false">
      <c r="A337" s="318" t="s">
        <v>6893</v>
      </c>
      <c r="B337" s="318" t="str">
        <f aca="false">A337&amp;"U"</f>
        <v>88393U</v>
      </c>
      <c r="C337" s="318" t="s">
        <v>6894</v>
      </c>
      <c r="D337" s="318" t="s">
        <v>6806</v>
      </c>
      <c r="E337" s="318" t="s">
        <v>6252</v>
      </c>
      <c r="F337" s="319" t="n">
        <v>5.46</v>
      </c>
      <c r="G337" s="318" t="s">
        <v>6233</v>
      </c>
    </row>
    <row r="338" customFormat="false" ht="15" hidden="false" customHeight="false" outlineLevel="0" collapsed="false">
      <c r="A338" s="318" t="s">
        <v>6895</v>
      </c>
      <c r="B338" s="318" t="str">
        <f aca="false">A338&amp;"U"</f>
        <v>88399U</v>
      </c>
      <c r="C338" s="318" t="s">
        <v>6896</v>
      </c>
      <c r="D338" s="318" t="s">
        <v>6806</v>
      </c>
      <c r="E338" s="318" t="s">
        <v>6252</v>
      </c>
      <c r="F338" s="319" t="n">
        <v>2.75</v>
      </c>
      <c r="G338" s="318" t="s">
        <v>6233</v>
      </c>
    </row>
    <row r="339" customFormat="false" ht="15" hidden="false" customHeight="false" outlineLevel="0" collapsed="false">
      <c r="A339" s="318" t="s">
        <v>6897</v>
      </c>
      <c r="B339" s="318" t="str">
        <f aca="false">A339&amp;"U"</f>
        <v>88418U</v>
      </c>
      <c r="C339" s="318" t="s">
        <v>6898</v>
      </c>
      <c r="D339" s="318" t="s">
        <v>6806</v>
      </c>
      <c r="E339" s="318" t="s">
        <v>6252</v>
      </c>
      <c r="F339" s="319" t="n">
        <v>11.22</v>
      </c>
      <c r="G339" s="318" t="s">
        <v>6233</v>
      </c>
    </row>
    <row r="340" customFormat="false" ht="15" hidden="false" customHeight="false" outlineLevel="0" collapsed="false">
      <c r="A340" s="318" t="s">
        <v>6899</v>
      </c>
      <c r="B340" s="318" t="str">
        <f aca="false">A340&amp;"U"</f>
        <v>88433U</v>
      </c>
      <c r="C340" s="318" t="s">
        <v>6900</v>
      </c>
      <c r="D340" s="318" t="s">
        <v>6806</v>
      </c>
      <c r="E340" s="318" t="s">
        <v>6252</v>
      </c>
      <c r="F340" s="319" t="n">
        <v>13.57</v>
      </c>
      <c r="G340" s="318" t="s">
        <v>6233</v>
      </c>
    </row>
    <row r="341" customFormat="false" ht="15" hidden="false" customHeight="false" outlineLevel="0" collapsed="false">
      <c r="A341" s="318" t="s">
        <v>6901</v>
      </c>
      <c r="B341" s="318" t="str">
        <f aca="false">A341&amp;"U"</f>
        <v>88830U</v>
      </c>
      <c r="C341" s="318" t="s">
        <v>6902</v>
      </c>
      <c r="D341" s="318" t="s">
        <v>6806</v>
      </c>
      <c r="E341" s="318" t="s">
        <v>6252</v>
      </c>
      <c r="F341" s="319" t="n">
        <v>1.46</v>
      </c>
      <c r="G341" s="318" t="s">
        <v>6233</v>
      </c>
    </row>
    <row r="342" customFormat="false" ht="15" hidden="false" customHeight="false" outlineLevel="0" collapsed="false">
      <c r="A342" s="318" t="s">
        <v>6903</v>
      </c>
      <c r="B342" s="318" t="str">
        <f aca="false">A342&amp;"U"</f>
        <v>88843U</v>
      </c>
      <c r="C342" s="318" t="s">
        <v>6904</v>
      </c>
      <c r="D342" s="318" t="s">
        <v>6806</v>
      </c>
      <c r="E342" s="318" t="s">
        <v>6232</v>
      </c>
      <c r="F342" s="319" t="n">
        <v>129.37</v>
      </c>
      <c r="G342" s="318" t="s">
        <v>6233</v>
      </c>
    </row>
    <row r="343" customFormat="false" ht="15" hidden="false" customHeight="false" outlineLevel="0" collapsed="false">
      <c r="A343" s="318" t="s">
        <v>6905</v>
      </c>
      <c r="B343" s="318" t="str">
        <f aca="false">A343&amp;"U"</f>
        <v>88907U</v>
      </c>
      <c r="C343" s="318" t="s">
        <v>6906</v>
      </c>
      <c r="D343" s="318" t="s">
        <v>6806</v>
      </c>
      <c r="E343" s="318" t="s">
        <v>6252</v>
      </c>
      <c r="F343" s="319" t="n">
        <v>164.16</v>
      </c>
      <c r="G343" s="318" t="s">
        <v>6233</v>
      </c>
    </row>
    <row r="344" customFormat="false" ht="15" hidden="false" customHeight="false" outlineLevel="0" collapsed="false">
      <c r="A344" s="318" t="s">
        <v>6907</v>
      </c>
      <c r="B344" s="318" t="str">
        <f aca="false">A344&amp;"U"</f>
        <v>89021U</v>
      </c>
      <c r="C344" s="318" t="s">
        <v>6908</v>
      </c>
      <c r="D344" s="318" t="s">
        <v>6806</v>
      </c>
      <c r="E344" s="318" t="s">
        <v>6232</v>
      </c>
      <c r="F344" s="319" t="n">
        <v>2.24</v>
      </c>
      <c r="G344" s="318" t="s">
        <v>6233</v>
      </c>
    </row>
    <row r="345" customFormat="false" ht="15" hidden="false" customHeight="false" outlineLevel="0" collapsed="false">
      <c r="A345" s="318" t="s">
        <v>6909</v>
      </c>
      <c r="B345" s="318" t="str">
        <f aca="false">A345&amp;"U"</f>
        <v>89028U</v>
      </c>
      <c r="C345" s="318" t="s">
        <v>6910</v>
      </c>
      <c r="D345" s="318" t="s">
        <v>6806</v>
      </c>
      <c r="E345" s="318" t="s">
        <v>6252</v>
      </c>
      <c r="F345" s="319" t="n">
        <v>145.43</v>
      </c>
      <c r="G345" s="318" t="s">
        <v>6233</v>
      </c>
    </row>
    <row r="346" customFormat="false" ht="15" hidden="false" customHeight="false" outlineLevel="0" collapsed="false">
      <c r="A346" s="318" t="s">
        <v>6911</v>
      </c>
      <c r="B346" s="318" t="str">
        <f aca="false">A346&amp;"U"</f>
        <v>89032U</v>
      </c>
      <c r="C346" s="318" t="s">
        <v>6912</v>
      </c>
      <c r="D346" s="318" t="s">
        <v>6806</v>
      </c>
      <c r="E346" s="318" t="s">
        <v>6232</v>
      </c>
      <c r="F346" s="319" t="n">
        <v>115.66</v>
      </c>
      <c r="G346" s="318" t="s">
        <v>6233</v>
      </c>
    </row>
    <row r="347" customFormat="false" ht="15" hidden="false" customHeight="false" outlineLevel="0" collapsed="false">
      <c r="A347" s="318" t="s">
        <v>6913</v>
      </c>
      <c r="B347" s="318" t="str">
        <f aca="false">A347&amp;"U"</f>
        <v>89035U</v>
      </c>
      <c r="C347" s="318" t="s">
        <v>6914</v>
      </c>
      <c r="D347" s="318" t="s">
        <v>6806</v>
      </c>
      <c r="E347" s="318" t="s">
        <v>6252</v>
      </c>
      <c r="F347" s="319" t="n">
        <v>78.89</v>
      </c>
      <c r="G347" s="318" t="s">
        <v>6233</v>
      </c>
    </row>
    <row r="348" customFormat="false" ht="15" hidden="false" customHeight="false" outlineLevel="0" collapsed="false">
      <c r="A348" s="318" t="s">
        <v>6915</v>
      </c>
      <c r="B348" s="318" t="str">
        <f aca="false">A348&amp;"U"</f>
        <v>89225U</v>
      </c>
      <c r="C348" s="318" t="s">
        <v>6916</v>
      </c>
      <c r="D348" s="318" t="s">
        <v>6806</v>
      </c>
      <c r="E348" s="318" t="s">
        <v>6252</v>
      </c>
      <c r="F348" s="319" t="n">
        <v>3.78</v>
      </c>
      <c r="G348" s="318" t="s">
        <v>6233</v>
      </c>
    </row>
    <row r="349" customFormat="false" ht="15" hidden="false" customHeight="false" outlineLevel="0" collapsed="false">
      <c r="A349" s="318" t="s">
        <v>6917</v>
      </c>
      <c r="B349" s="318" t="str">
        <f aca="false">A349&amp;"U"</f>
        <v>89234U</v>
      </c>
      <c r="C349" s="318" t="s">
        <v>6918</v>
      </c>
      <c r="D349" s="318" t="s">
        <v>6806</v>
      </c>
      <c r="E349" s="318" t="s">
        <v>6252</v>
      </c>
      <c r="F349" s="319" t="n">
        <v>345.35</v>
      </c>
      <c r="G349" s="318" t="s">
        <v>6233</v>
      </c>
    </row>
    <row r="350" customFormat="false" ht="15" hidden="false" customHeight="false" outlineLevel="0" collapsed="false">
      <c r="A350" s="318" t="s">
        <v>6919</v>
      </c>
      <c r="B350" s="318" t="str">
        <f aca="false">A350&amp;"U"</f>
        <v>89242U</v>
      </c>
      <c r="C350" s="318" t="s">
        <v>6920</v>
      </c>
      <c r="D350" s="318" t="s">
        <v>6806</v>
      </c>
      <c r="E350" s="318" t="s">
        <v>6252</v>
      </c>
      <c r="F350" s="319" t="n">
        <v>799.53</v>
      </c>
      <c r="G350" s="318" t="s">
        <v>6233</v>
      </c>
    </row>
    <row r="351" customFormat="false" ht="15" hidden="false" customHeight="false" outlineLevel="0" collapsed="false">
      <c r="A351" s="318" t="s">
        <v>6921</v>
      </c>
      <c r="B351" s="318" t="str">
        <f aca="false">A351&amp;"U"</f>
        <v>89250U</v>
      </c>
      <c r="C351" s="318" t="s">
        <v>6922</v>
      </c>
      <c r="D351" s="318" t="s">
        <v>6806</v>
      </c>
      <c r="E351" s="318" t="s">
        <v>6252</v>
      </c>
      <c r="F351" s="319" t="n">
        <v>672.39</v>
      </c>
      <c r="G351" s="318" t="s">
        <v>6233</v>
      </c>
    </row>
    <row r="352" customFormat="false" ht="15" hidden="false" customHeight="false" outlineLevel="0" collapsed="false">
      <c r="A352" s="318" t="s">
        <v>6923</v>
      </c>
      <c r="B352" s="318" t="str">
        <f aca="false">A352&amp;"U"</f>
        <v>89257U</v>
      </c>
      <c r="C352" s="318" t="s">
        <v>6924</v>
      </c>
      <c r="D352" s="318" t="s">
        <v>6806</v>
      </c>
      <c r="E352" s="318" t="s">
        <v>6252</v>
      </c>
      <c r="F352" s="319" t="n">
        <v>198.41</v>
      </c>
      <c r="G352" s="318" t="s">
        <v>6233</v>
      </c>
    </row>
    <row r="353" customFormat="false" ht="15" hidden="false" customHeight="false" outlineLevel="0" collapsed="false">
      <c r="A353" s="318" t="s">
        <v>6925</v>
      </c>
      <c r="B353" s="318" t="str">
        <f aca="false">A353&amp;"U"</f>
        <v>89272U</v>
      </c>
      <c r="C353" s="318" t="s">
        <v>6926</v>
      </c>
      <c r="D353" s="318" t="s">
        <v>6806</v>
      </c>
      <c r="E353" s="318" t="s">
        <v>6232</v>
      </c>
      <c r="F353" s="319" t="n">
        <v>166.21</v>
      </c>
      <c r="G353" s="318" t="s">
        <v>6233</v>
      </c>
    </row>
    <row r="354" customFormat="false" ht="15" hidden="false" customHeight="false" outlineLevel="0" collapsed="false">
      <c r="A354" s="318" t="s">
        <v>6927</v>
      </c>
      <c r="B354" s="318" t="str">
        <f aca="false">A354&amp;"U"</f>
        <v>89278U</v>
      </c>
      <c r="C354" s="318" t="s">
        <v>6928</v>
      </c>
      <c r="D354" s="318" t="s">
        <v>6806</v>
      </c>
      <c r="E354" s="318" t="s">
        <v>6252</v>
      </c>
      <c r="F354" s="319" t="n">
        <v>6.66</v>
      </c>
      <c r="G354" s="318" t="s">
        <v>6233</v>
      </c>
    </row>
    <row r="355" customFormat="false" ht="15" hidden="false" customHeight="false" outlineLevel="0" collapsed="false">
      <c r="A355" s="318" t="s">
        <v>6929</v>
      </c>
      <c r="B355" s="318" t="str">
        <f aca="false">A355&amp;"U"</f>
        <v>89843U</v>
      </c>
      <c r="C355" s="318" t="s">
        <v>6930</v>
      </c>
      <c r="D355" s="318" t="s">
        <v>6806</v>
      </c>
      <c r="E355" s="318" t="s">
        <v>6232</v>
      </c>
      <c r="F355" s="319" t="n">
        <v>162.32</v>
      </c>
      <c r="G355" s="318" t="s">
        <v>6233</v>
      </c>
    </row>
    <row r="356" customFormat="false" ht="15" hidden="false" customHeight="false" outlineLevel="0" collapsed="false">
      <c r="A356" s="318" t="s">
        <v>6931</v>
      </c>
      <c r="B356" s="318" t="str">
        <f aca="false">A356&amp;"U"</f>
        <v>89876U</v>
      </c>
      <c r="C356" s="318" t="s">
        <v>6932</v>
      </c>
      <c r="D356" s="318" t="s">
        <v>6806</v>
      </c>
      <c r="E356" s="318" t="s">
        <v>6252</v>
      </c>
      <c r="F356" s="319" t="n">
        <v>212.58</v>
      </c>
      <c r="G356" s="318" t="s">
        <v>6233</v>
      </c>
    </row>
    <row r="357" customFormat="false" ht="15" hidden="false" customHeight="false" outlineLevel="0" collapsed="false">
      <c r="A357" s="318" t="s">
        <v>6933</v>
      </c>
      <c r="B357" s="318" t="str">
        <f aca="false">A357&amp;"U"</f>
        <v>89883U</v>
      </c>
      <c r="C357" s="318" t="s">
        <v>6934</v>
      </c>
      <c r="D357" s="318" t="s">
        <v>6806</v>
      </c>
      <c r="E357" s="318" t="s">
        <v>6252</v>
      </c>
      <c r="F357" s="319" t="n">
        <v>236.05</v>
      </c>
      <c r="G357" s="318" t="s">
        <v>6233</v>
      </c>
    </row>
    <row r="358" customFormat="false" ht="15" hidden="false" customHeight="false" outlineLevel="0" collapsed="false">
      <c r="A358" s="318" t="s">
        <v>6935</v>
      </c>
      <c r="B358" s="318" t="str">
        <f aca="false">A358&amp;"U"</f>
        <v>90586U</v>
      </c>
      <c r="C358" s="318" t="s">
        <v>6936</v>
      </c>
      <c r="D358" s="318" t="s">
        <v>6806</v>
      </c>
      <c r="E358" s="318" t="s">
        <v>6252</v>
      </c>
      <c r="F358" s="319" t="n">
        <v>1.54</v>
      </c>
      <c r="G358" s="318" t="s">
        <v>6233</v>
      </c>
    </row>
    <row r="359" customFormat="false" ht="15" hidden="false" customHeight="false" outlineLevel="0" collapsed="false">
      <c r="A359" s="318" t="s">
        <v>6937</v>
      </c>
      <c r="B359" s="318" t="str">
        <f aca="false">A359&amp;"U"</f>
        <v>90625U</v>
      </c>
      <c r="C359" s="318" t="s">
        <v>6938</v>
      </c>
      <c r="D359" s="318" t="s">
        <v>6806</v>
      </c>
      <c r="E359" s="318" t="s">
        <v>6252</v>
      </c>
      <c r="F359" s="319" t="n">
        <v>5.45</v>
      </c>
      <c r="G359" s="318" t="s">
        <v>6233</v>
      </c>
    </row>
    <row r="360" customFormat="false" ht="15" hidden="false" customHeight="false" outlineLevel="0" collapsed="false">
      <c r="A360" s="318" t="s">
        <v>6939</v>
      </c>
      <c r="B360" s="318" t="str">
        <f aca="false">A360&amp;"U"</f>
        <v>90631U</v>
      </c>
      <c r="C360" s="318" t="s">
        <v>6940</v>
      </c>
      <c r="D360" s="318" t="s">
        <v>6806</v>
      </c>
      <c r="E360" s="318" t="s">
        <v>6252</v>
      </c>
      <c r="F360" s="319" t="n">
        <v>91.99</v>
      </c>
      <c r="G360" s="318" t="s">
        <v>6233</v>
      </c>
    </row>
    <row r="361" customFormat="false" ht="15" hidden="false" customHeight="false" outlineLevel="0" collapsed="false">
      <c r="A361" s="318" t="s">
        <v>6941</v>
      </c>
      <c r="B361" s="318" t="str">
        <f aca="false">A361&amp;"U"</f>
        <v>90637U</v>
      </c>
      <c r="C361" s="318" t="s">
        <v>6942</v>
      </c>
      <c r="D361" s="318" t="s">
        <v>6806</v>
      </c>
      <c r="E361" s="318" t="s">
        <v>6252</v>
      </c>
      <c r="F361" s="319" t="n">
        <v>10.84</v>
      </c>
      <c r="G361" s="318" t="s">
        <v>6233</v>
      </c>
    </row>
    <row r="362" customFormat="false" ht="15" hidden="false" customHeight="false" outlineLevel="0" collapsed="false">
      <c r="A362" s="318" t="s">
        <v>6943</v>
      </c>
      <c r="B362" s="318" t="str">
        <f aca="false">A362&amp;"U"</f>
        <v>90643U</v>
      </c>
      <c r="C362" s="318" t="s">
        <v>6944</v>
      </c>
      <c r="D362" s="318" t="s">
        <v>6806</v>
      </c>
      <c r="E362" s="318" t="s">
        <v>6252</v>
      </c>
      <c r="F362" s="319" t="n">
        <v>13.31</v>
      </c>
      <c r="G362" s="318" t="s">
        <v>6233</v>
      </c>
    </row>
    <row r="363" customFormat="false" ht="15" hidden="false" customHeight="false" outlineLevel="0" collapsed="false">
      <c r="A363" s="318" t="s">
        <v>6945</v>
      </c>
      <c r="B363" s="318" t="str">
        <f aca="false">A363&amp;"U"</f>
        <v>90650U</v>
      </c>
      <c r="C363" s="318" t="s">
        <v>6946</v>
      </c>
      <c r="D363" s="318" t="s">
        <v>6806</v>
      </c>
      <c r="E363" s="318" t="s">
        <v>6232</v>
      </c>
      <c r="F363" s="319" t="n">
        <v>9.54</v>
      </c>
      <c r="G363" s="318" t="s">
        <v>6233</v>
      </c>
    </row>
    <row r="364" customFormat="false" ht="15" hidden="false" customHeight="false" outlineLevel="0" collapsed="false">
      <c r="A364" s="318" t="s">
        <v>6947</v>
      </c>
      <c r="B364" s="318" t="str">
        <f aca="false">A364&amp;"U"</f>
        <v>90656U</v>
      </c>
      <c r="C364" s="318" t="s">
        <v>6948</v>
      </c>
      <c r="D364" s="318" t="s">
        <v>6806</v>
      </c>
      <c r="E364" s="318" t="s">
        <v>6252</v>
      </c>
      <c r="F364" s="319" t="n">
        <v>10.81</v>
      </c>
      <c r="G364" s="318" t="s">
        <v>6233</v>
      </c>
    </row>
    <row r="365" customFormat="false" ht="15" hidden="false" customHeight="false" outlineLevel="0" collapsed="false">
      <c r="A365" s="318" t="s">
        <v>6949</v>
      </c>
      <c r="B365" s="318" t="str">
        <f aca="false">A365&amp;"U"</f>
        <v>90662U</v>
      </c>
      <c r="C365" s="318" t="s">
        <v>6950</v>
      </c>
      <c r="D365" s="318" t="s">
        <v>6806</v>
      </c>
      <c r="E365" s="318" t="s">
        <v>6252</v>
      </c>
      <c r="F365" s="319" t="n">
        <v>11.19</v>
      </c>
      <c r="G365" s="318" t="s">
        <v>6233</v>
      </c>
    </row>
    <row r="366" customFormat="false" ht="15" hidden="false" customHeight="false" outlineLevel="0" collapsed="false">
      <c r="A366" s="318" t="s">
        <v>6951</v>
      </c>
      <c r="B366" s="318" t="str">
        <f aca="false">A366&amp;"U"</f>
        <v>90668U</v>
      </c>
      <c r="C366" s="318" t="s">
        <v>6952</v>
      </c>
      <c r="D366" s="318" t="s">
        <v>6806</v>
      </c>
      <c r="E366" s="318" t="s">
        <v>6252</v>
      </c>
      <c r="F366" s="319" t="n">
        <v>16.4</v>
      </c>
      <c r="G366" s="318" t="s">
        <v>6233</v>
      </c>
    </row>
    <row r="367" customFormat="false" ht="15" hidden="false" customHeight="false" outlineLevel="0" collapsed="false">
      <c r="A367" s="318" t="s">
        <v>6953</v>
      </c>
      <c r="B367" s="318" t="str">
        <f aca="false">A367&amp;"U"</f>
        <v>90674U</v>
      </c>
      <c r="C367" s="318" t="s">
        <v>6954</v>
      </c>
      <c r="D367" s="318" t="s">
        <v>6806</v>
      </c>
      <c r="E367" s="318" t="s">
        <v>6252</v>
      </c>
      <c r="F367" s="319" t="n">
        <v>414.18</v>
      </c>
      <c r="G367" s="318" t="s">
        <v>6233</v>
      </c>
    </row>
    <row r="368" customFormat="false" ht="15" hidden="false" customHeight="false" outlineLevel="0" collapsed="false">
      <c r="A368" s="318" t="s">
        <v>6955</v>
      </c>
      <c r="B368" s="318" t="str">
        <f aca="false">A368&amp;"U"</f>
        <v>90680U</v>
      </c>
      <c r="C368" s="318" t="s">
        <v>6956</v>
      </c>
      <c r="D368" s="318" t="s">
        <v>6806</v>
      </c>
      <c r="E368" s="318" t="s">
        <v>6252</v>
      </c>
      <c r="F368" s="319" t="n">
        <v>225.48</v>
      </c>
      <c r="G368" s="318" t="s">
        <v>6233</v>
      </c>
    </row>
    <row r="369" customFormat="false" ht="15" hidden="false" customHeight="false" outlineLevel="0" collapsed="false">
      <c r="A369" s="318" t="s">
        <v>6957</v>
      </c>
      <c r="B369" s="318" t="str">
        <f aca="false">A369&amp;"U"</f>
        <v>90686U</v>
      </c>
      <c r="C369" s="318" t="s">
        <v>6958</v>
      </c>
      <c r="D369" s="318" t="s">
        <v>6806</v>
      </c>
      <c r="E369" s="318" t="s">
        <v>6232</v>
      </c>
      <c r="F369" s="319" t="n">
        <v>119.58</v>
      </c>
      <c r="G369" s="318" t="s">
        <v>6233</v>
      </c>
    </row>
    <row r="370" customFormat="false" ht="15" hidden="false" customHeight="false" outlineLevel="0" collapsed="false">
      <c r="A370" s="318" t="s">
        <v>6959</v>
      </c>
      <c r="B370" s="318" t="str">
        <f aca="false">A370&amp;"U"</f>
        <v>90692U</v>
      </c>
      <c r="C370" s="318" t="s">
        <v>6960</v>
      </c>
      <c r="D370" s="318" t="s">
        <v>6806</v>
      </c>
      <c r="E370" s="318" t="s">
        <v>6232</v>
      </c>
      <c r="F370" s="319" t="n">
        <v>75.83</v>
      </c>
      <c r="G370" s="318" t="s">
        <v>6233</v>
      </c>
    </row>
    <row r="371" customFormat="false" ht="15" hidden="false" customHeight="false" outlineLevel="0" collapsed="false">
      <c r="A371" s="318" t="s">
        <v>6961</v>
      </c>
      <c r="B371" s="318" t="str">
        <f aca="false">A371&amp;"U"</f>
        <v>90964U</v>
      </c>
      <c r="C371" s="318" t="s">
        <v>6962</v>
      </c>
      <c r="D371" s="318" t="s">
        <v>6806</v>
      </c>
      <c r="E371" s="318" t="s">
        <v>6252</v>
      </c>
      <c r="F371" s="319" t="n">
        <v>15.67</v>
      </c>
      <c r="G371" s="318" t="s">
        <v>6233</v>
      </c>
    </row>
    <row r="372" customFormat="false" ht="15" hidden="false" customHeight="false" outlineLevel="0" collapsed="false">
      <c r="A372" s="318" t="s">
        <v>6963</v>
      </c>
      <c r="B372" s="318" t="str">
        <f aca="false">A372&amp;"U"</f>
        <v>90972U</v>
      </c>
      <c r="C372" s="318" t="s">
        <v>6964</v>
      </c>
      <c r="D372" s="318" t="s">
        <v>6806</v>
      </c>
      <c r="E372" s="318" t="s">
        <v>6252</v>
      </c>
      <c r="F372" s="319" t="n">
        <v>43.64</v>
      </c>
      <c r="G372" s="318" t="s">
        <v>6233</v>
      </c>
    </row>
    <row r="373" customFormat="false" ht="15" hidden="false" customHeight="false" outlineLevel="0" collapsed="false">
      <c r="A373" s="318" t="s">
        <v>6965</v>
      </c>
      <c r="B373" s="318" t="str">
        <f aca="false">A373&amp;"U"</f>
        <v>90979U</v>
      </c>
      <c r="C373" s="318" t="s">
        <v>6966</v>
      </c>
      <c r="D373" s="318" t="s">
        <v>6806</v>
      </c>
      <c r="E373" s="318" t="s">
        <v>6252</v>
      </c>
      <c r="F373" s="319" t="n">
        <v>112.82</v>
      </c>
      <c r="G373" s="318" t="s">
        <v>6233</v>
      </c>
    </row>
    <row r="374" customFormat="false" ht="15" hidden="false" customHeight="false" outlineLevel="0" collapsed="false">
      <c r="A374" s="318" t="s">
        <v>6967</v>
      </c>
      <c r="B374" s="318" t="str">
        <f aca="false">A374&amp;"U"</f>
        <v>90991U</v>
      </c>
      <c r="C374" s="318" t="s">
        <v>6968</v>
      </c>
      <c r="D374" s="318" t="s">
        <v>6806</v>
      </c>
      <c r="E374" s="318" t="s">
        <v>6252</v>
      </c>
      <c r="F374" s="319" t="n">
        <v>134.25</v>
      </c>
      <c r="G374" s="318" t="s">
        <v>6233</v>
      </c>
    </row>
    <row r="375" customFormat="false" ht="15" hidden="false" customHeight="false" outlineLevel="0" collapsed="false">
      <c r="A375" s="318" t="s">
        <v>6969</v>
      </c>
      <c r="B375" s="318" t="str">
        <f aca="false">A375&amp;"U"</f>
        <v>90999U</v>
      </c>
      <c r="C375" s="318" t="s">
        <v>6970</v>
      </c>
      <c r="D375" s="318" t="s">
        <v>6806</v>
      </c>
      <c r="E375" s="318" t="s">
        <v>6252</v>
      </c>
      <c r="F375" s="319" t="n">
        <v>58.14</v>
      </c>
      <c r="G375" s="318" t="s">
        <v>6233</v>
      </c>
    </row>
    <row r="376" customFormat="false" ht="15" hidden="false" customHeight="false" outlineLevel="0" collapsed="false">
      <c r="A376" s="318" t="s">
        <v>6971</v>
      </c>
      <c r="B376" s="318" t="str">
        <f aca="false">A376&amp;"U"</f>
        <v>91031U</v>
      </c>
      <c r="C376" s="318" t="s">
        <v>6972</v>
      </c>
      <c r="D376" s="318" t="s">
        <v>6806</v>
      </c>
      <c r="E376" s="318" t="s">
        <v>6252</v>
      </c>
      <c r="F376" s="319" t="n">
        <v>160.5</v>
      </c>
      <c r="G376" s="318" t="s">
        <v>6233</v>
      </c>
    </row>
    <row r="377" customFormat="false" ht="15" hidden="false" customHeight="false" outlineLevel="0" collapsed="false">
      <c r="A377" s="318" t="s">
        <v>6973</v>
      </c>
      <c r="B377" s="318" t="str">
        <f aca="false">A377&amp;"U"</f>
        <v>91277U</v>
      </c>
      <c r="C377" s="318" t="s">
        <v>6974</v>
      </c>
      <c r="D377" s="318" t="s">
        <v>6806</v>
      </c>
      <c r="E377" s="318" t="s">
        <v>6252</v>
      </c>
      <c r="F377" s="319" t="n">
        <v>4.72</v>
      </c>
      <c r="G377" s="318" t="s">
        <v>6233</v>
      </c>
    </row>
    <row r="378" customFormat="false" ht="15" hidden="false" customHeight="false" outlineLevel="0" collapsed="false">
      <c r="A378" s="318" t="s">
        <v>6975</v>
      </c>
      <c r="B378" s="318" t="str">
        <f aca="false">A378&amp;"U"</f>
        <v>91283U</v>
      </c>
      <c r="C378" s="318" t="s">
        <v>6976</v>
      </c>
      <c r="D378" s="318" t="s">
        <v>6806</v>
      </c>
      <c r="E378" s="318" t="s">
        <v>6232</v>
      </c>
      <c r="F378" s="319" t="n">
        <v>9.8</v>
      </c>
      <c r="G378" s="318" t="s">
        <v>6233</v>
      </c>
    </row>
    <row r="379" customFormat="false" ht="15" hidden="false" customHeight="false" outlineLevel="0" collapsed="false">
      <c r="A379" s="318" t="s">
        <v>6977</v>
      </c>
      <c r="B379" s="318" t="str">
        <f aca="false">A379&amp;"U"</f>
        <v>91386U</v>
      </c>
      <c r="C379" s="318" t="s">
        <v>6978</v>
      </c>
      <c r="D379" s="318" t="s">
        <v>6806</v>
      </c>
      <c r="E379" s="318" t="s">
        <v>6252</v>
      </c>
      <c r="F379" s="319" t="n">
        <v>167.36</v>
      </c>
      <c r="G379" s="318" t="s">
        <v>6233</v>
      </c>
    </row>
    <row r="380" customFormat="false" ht="15" hidden="false" customHeight="false" outlineLevel="0" collapsed="false">
      <c r="A380" s="318" t="s">
        <v>6979</v>
      </c>
      <c r="B380" s="318" t="str">
        <f aca="false">A380&amp;"U"</f>
        <v>91533U</v>
      </c>
      <c r="C380" s="318" t="s">
        <v>6980</v>
      </c>
      <c r="D380" s="318" t="s">
        <v>6806</v>
      </c>
      <c r="E380" s="318" t="s">
        <v>6252</v>
      </c>
      <c r="F380" s="319" t="n">
        <v>27.49</v>
      </c>
      <c r="G380" s="318" t="s">
        <v>6233</v>
      </c>
    </row>
    <row r="381" customFormat="false" ht="15" hidden="false" customHeight="false" outlineLevel="0" collapsed="false">
      <c r="A381" s="318" t="s">
        <v>6981</v>
      </c>
      <c r="B381" s="318" t="str">
        <f aca="false">A381&amp;"U"</f>
        <v>91634U</v>
      </c>
      <c r="C381" s="318" t="s">
        <v>6982</v>
      </c>
      <c r="D381" s="318" t="s">
        <v>6806</v>
      </c>
      <c r="E381" s="318" t="s">
        <v>6232</v>
      </c>
      <c r="F381" s="319" t="n">
        <v>124.29</v>
      </c>
      <c r="G381" s="318" t="s">
        <v>6233</v>
      </c>
    </row>
    <row r="382" customFormat="false" ht="15" hidden="false" customHeight="false" outlineLevel="0" collapsed="false">
      <c r="A382" s="318" t="s">
        <v>6983</v>
      </c>
      <c r="B382" s="318" t="str">
        <f aca="false">A382&amp;"U"</f>
        <v>91645U</v>
      </c>
      <c r="C382" s="318" t="s">
        <v>6984</v>
      </c>
      <c r="D382" s="318" t="s">
        <v>6806</v>
      </c>
      <c r="E382" s="318" t="s">
        <v>6252</v>
      </c>
      <c r="F382" s="319" t="n">
        <v>258.14</v>
      </c>
      <c r="G382" s="318" t="s">
        <v>6233</v>
      </c>
    </row>
    <row r="383" customFormat="false" ht="15" hidden="false" customHeight="false" outlineLevel="0" collapsed="false">
      <c r="A383" s="318" t="s">
        <v>6985</v>
      </c>
      <c r="B383" s="318" t="str">
        <f aca="false">A383&amp;"U"</f>
        <v>91692U</v>
      </c>
      <c r="C383" s="318" t="s">
        <v>6986</v>
      </c>
      <c r="D383" s="318" t="s">
        <v>6806</v>
      </c>
      <c r="E383" s="318" t="s">
        <v>6232</v>
      </c>
      <c r="F383" s="319" t="n">
        <v>25.97</v>
      </c>
      <c r="G383" s="318" t="s">
        <v>6233</v>
      </c>
    </row>
    <row r="384" customFormat="false" ht="15" hidden="false" customHeight="false" outlineLevel="0" collapsed="false">
      <c r="A384" s="318" t="s">
        <v>6987</v>
      </c>
      <c r="B384" s="318" t="str">
        <f aca="false">A384&amp;"U"</f>
        <v>92043U</v>
      </c>
      <c r="C384" s="318" t="s">
        <v>6988</v>
      </c>
      <c r="D384" s="318" t="s">
        <v>6806</v>
      </c>
      <c r="E384" s="318" t="s">
        <v>6252</v>
      </c>
      <c r="F384" s="319" t="n">
        <v>8.39</v>
      </c>
      <c r="G384" s="318" t="s">
        <v>6233</v>
      </c>
    </row>
    <row r="385" customFormat="false" ht="15" hidden="false" customHeight="false" outlineLevel="0" collapsed="false">
      <c r="A385" s="318" t="s">
        <v>6989</v>
      </c>
      <c r="B385" s="318" t="str">
        <f aca="false">A385&amp;"U"</f>
        <v>92106U</v>
      </c>
      <c r="C385" s="318" t="s">
        <v>6990</v>
      </c>
      <c r="D385" s="318" t="s">
        <v>6806</v>
      </c>
      <c r="E385" s="318" t="s">
        <v>6252</v>
      </c>
      <c r="F385" s="319" t="n">
        <v>169.75</v>
      </c>
      <c r="G385" s="318" t="s">
        <v>6233</v>
      </c>
    </row>
    <row r="386" customFormat="false" ht="15" hidden="false" customHeight="false" outlineLevel="0" collapsed="false">
      <c r="A386" s="318" t="s">
        <v>6991</v>
      </c>
      <c r="B386" s="318" t="str">
        <f aca="false">A386&amp;"U"</f>
        <v>92112U</v>
      </c>
      <c r="C386" s="318" t="s">
        <v>6992</v>
      </c>
      <c r="D386" s="318" t="s">
        <v>6806</v>
      </c>
      <c r="E386" s="318" t="s">
        <v>6252</v>
      </c>
      <c r="F386" s="319" t="n">
        <v>2.16</v>
      </c>
      <c r="G386" s="318" t="s">
        <v>6233</v>
      </c>
    </row>
    <row r="387" customFormat="false" ht="15" hidden="false" customHeight="false" outlineLevel="0" collapsed="false">
      <c r="A387" s="318" t="s">
        <v>6993</v>
      </c>
      <c r="B387" s="318" t="str">
        <f aca="false">A387&amp;"U"</f>
        <v>92118U</v>
      </c>
      <c r="C387" s="318" t="s">
        <v>6994</v>
      </c>
      <c r="D387" s="318" t="s">
        <v>6806</v>
      </c>
      <c r="E387" s="318" t="s">
        <v>6252</v>
      </c>
      <c r="F387" s="319" t="n">
        <v>0.14</v>
      </c>
      <c r="G387" s="318" t="s">
        <v>6233</v>
      </c>
    </row>
    <row r="388" customFormat="false" ht="15" hidden="false" customHeight="false" outlineLevel="0" collapsed="false">
      <c r="A388" s="318" t="s">
        <v>6995</v>
      </c>
      <c r="B388" s="318" t="str">
        <f aca="false">A388&amp;"U"</f>
        <v>92138U</v>
      </c>
      <c r="C388" s="318" t="s">
        <v>6996</v>
      </c>
      <c r="D388" s="318" t="s">
        <v>6806</v>
      </c>
      <c r="E388" s="318" t="s">
        <v>6232</v>
      </c>
      <c r="F388" s="319" t="n">
        <v>124.9</v>
      </c>
      <c r="G388" s="318" t="s">
        <v>6233</v>
      </c>
    </row>
    <row r="389" customFormat="false" ht="15" hidden="false" customHeight="false" outlineLevel="0" collapsed="false">
      <c r="A389" s="318" t="s">
        <v>6997</v>
      </c>
      <c r="B389" s="318" t="str">
        <f aca="false">A389&amp;"U"</f>
        <v>92145U</v>
      </c>
      <c r="C389" s="318" t="s">
        <v>6998</v>
      </c>
      <c r="D389" s="318" t="s">
        <v>6806</v>
      </c>
      <c r="E389" s="318" t="s">
        <v>6232</v>
      </c>
      <c r="F389" s="319" t="n">
        <v>94.17</v>
      </c>
      <c r="G389" s="318" t="s">
        <v>6233</v>
      </c>
    </row>
    <row r="390" customFormat="false" ht="15" hidden="false" customHeight="false" outlineLevel="0" collapsed="false">
      <c r="A390" s="318" t="s">
        <v>6999</v>
      </c>
      <c r="B390" s="318" t="str">
        <f aca="false">A390&amp;"U"</f>
        <v>92242U</v>
      </c>
      <c r="C390" s="318" t="s">
        <v>7000</v>
      </c>
      <c r="D390" s="318" t="s">
        <v>6806</v>
      </c>
      <c r="E390" s="318" t="s">
        <v>6252</v>
      </c>
      <c r="F390" s="319" t="n">
        <v>227.53</v>
      </c>
      <c r="G390" s="318" t="s">
        <v>6233</v>
      </c>
    </row>
    <row r="391" customFormat="false" ht="15" hidden="false" customHeight="false" outlineLevel="0" collapsed="false">
      <c r="A391" s="318" t="s">
        <v>7001</v>
      </c>
      <c r="B391" s="318" t="str">
        <f aca="false">A391&amp;"U"</f>
        <v>92716U</v>
      </c>
      <c r="C391" s="318" t="s">
        <v>7002</v>
      </c>
      <c r="D391" s="318" t="s">
        <v>6806</v>
      </c>
      <c r="E391" s="318" t="s">
        <v>6232</v>
      </c>
      <c r="F391" s="319" t="n">
        <v>13.71</v>
      </c>
      <c r="G391" s="318" t="s">
        <v>6233</v>
      </c>
    </row>
    <row r="392" customFormat="false" ht="15" hidden="false" customHeight="false" outlineLevel="0" collapsed="false">
      <c r="A392" s="318" t="s">
        <v>7003</v>
      </c>
      <c r="B392" s="318" t="str">
        <f aca="false">A392&amp;"U"</f>
        <v>92960U</v>
      </c>
      <c r="C392" s="318" t="s">
        <v>7004</v>
      </c>
      <c r="D392" s="318" t="s">
        <v>6806</v>
      </c>
      <c r="E392" s="318" t="s">
        <v>6252</v>
      </c>
      <c r="F392" s="319" t="n">
        <v>18.01</v>
      </c>
      <c r="G392" s="318" t="s">
        <v>6233</v>
      </c>
    </row>
    <row r="393" customFormat="false" ht="15" hidden="false" customHeight="false" outlineLevel="0" collapsed="false">
      <c r="A393" s="318" t="s">
        <v>7005</v>
      </c>
      <c r="B393" s="318" t="str">
        <f aca="false">A393&amp;"U"</f>
        <v>92966U</v>
      </c>
      <c r="C393" s="318" t="s">
        <v>7006</v>
      </c>
      <c r="D393" s="318" t="s">
        <v>6806</v>
      </c>
      <c r="E393" s="318" t="s">
        <v>6252</v>
      </c>
      <c r="F393" s="319" t="n">
        <v>19.54</v>
      </c>
      <c r="G393" s="318" t="s">
        <v>6233</v>
      </c>
    </row>
    <row r="394" customFormat="false" ht="15" hidden="false" customHeight="false" outlineLevel="0" collapsed="false">
      <c r="A394" s="318" t="s">
        <v>7007</v>
      </c>
      <c r="B394" s="318" t="str">
        <f aca="false">A394&amp;"U"</f>
        <v>93224U</v>
      </c>
      <c r="C394" s="318" t="s">
        <v>7008</v>
      </c>
      <c r="D394" s="318" t="s">
        <v>6806</v>
      </c>
      <c r="E394" s="318" t="s">
        <v>6252</v>
      </c>
      <c r="F394" s="319" t="n">
        <v>600.19</v>
      </c>
      <c r="G394" s="318" t="s">
        <v>6233</v>
      </c>
    </row>
    <row r="395" customFormat="false" ht="15" hidden="false" customHeight="false" outlineLevel="0" collapsed="false">
      <c r="A395" s="318" t="s">
        <v>7009</v>
      </c>
      <c r="B395" s="318" t="str">
        <f aca="false">A395&amp;"U"</f>
        <v>93233U</v>
      </c>
      <c r="C395" s="318" t="s">
        <v>7010</v>
      </c>
      <c r="D395" s="318" t="s">
        <v>6806</v>
      </c>
      <c r="E395" s="318" t="s">
        <v>6252</v>
      </c>
      <c r="F395" s="319" t="n">
        <v>4.09</v>
      </c>
      <c r="G395" s="318" t="s">
        <v>6233</v>
      </c>
    </row>
    <row r="396" customFormat="false" ht="15" hidden="false" customHeight="false" outlineLevel="0" collapsed="false">
      <c r="A396" s="318" t="s">
        <v>7011</v>
      </c>
      <c r="B396" s="318" t="str">
        <f aca="false">A396&amp;"U"</f>
        <v>93272U</v>
      </c>
      <c r="C396" s="318" t="s">
        <v>7012</v>
      </c>
      <c r="D396" s="318" t="s">
        <v>6806</v>
      </c>
      <c r="E396" s="318" t="s">
        <v>6232</v>
      </c>
      <c r="F396" s="319" t="n">
        <v>89.46</v>
      </c>
      <c r="G396" s="318" t="s">
        <v>6233</v>
      </c>
    </row>
    <row r="397" customFormat="false" ht="15" hidden="false" customHeight="false" outlineLevel="0" collapsed="false">
      <c r="A397" s="318" t="s">
        <v>7013</v>
      </c>
      <c r="B397" s="318" t="str">
        <f aca="false">A397&amp;"U"</f>
        <v>93281U</v>
      </c>
      <c r="C397" s="318" t="s">
        <v>7014</v>
      </c>
      <c r="D397" s="318" t="s">
        <v>6806</v>
      </c>
      <c r="E397" s="318" t="s">
        <v>6232</v>
      </c>
      <c r="F397" s="319" t="n">
        <v>19.51</v>
      </c>
      <c r="G397" s="318" t="s">
        <v>6233</v>
      </c>
    </row>
    <row r="398" customFormat="false" ht="15" hidden="false" customHeight="false" outlineLevel="0" collapsed="false">
      <c r="A398" s="318" t="s">
        <v>7015</v>
      </c>
      <c r="B398" s="318" t="str">
        <f aca="false">A398&amp;"U"</f>
        <v>93287U</v>
      </c>
      <c r="C398" s="318" t="s">
        <v>7016</v>
      </c>
      <c r="D398" s="318" t="s">
        <v>6806</v>
      </c>
      <c r="E398" s="318" t="s">
        <v>6232</v>
      </c>
      <c r="F398" s="319" t="n">
        <v>369</v>
      </c>
      <c r="G398" s="318" t="s">
        <v>6233</v>
      </c>
    </row>
    <row r="399" customFormat="false" ht="15" hidden="false" customHeight="false" outlineLevel="0" collapsed="false">
      <c r="A399" s="318" t="s">
        <v>7017</v>
      </c>
      <c r="B399" s="318" t="str">
        <f aca="false">A399&amp;"U"</f>
        <v>93402U</v>
      </c>
      <c r="C399" s="318" t="s">
        <v>7018</v>
      </c>
      <c r="D399" s="318" t="s">
        <v>6806</v>
      </c>
      <c r="E399" s="318" t="s">
        <v>6232</v>
      </c>
      <c r="F399" s="319" t="n">
        <v>137.57</v>
      </c>
      <c r="G399" s="318" t="s">
        <v>6233</v>
      </c>
    </row>
    <row r="400" customFormat="false" ht="15" hidden="false" customHeight="false" outlineLevel="0" collapsed="false">
      <c r="A400" s="318" t="s">
        <v>7019</v>
      </c>
      <c r="B400" s="318" t="str">
        <f aca="false">A400&amp;"U"</f>
        <v>93408U</v>
      </c>
      <c r="C400" s="318" t="s">
        <v>7020</v>
      </c>
      <c r="D400" s="318" t="s">
        <v>6806</v>
      </c>
      <c r="E400" s="318" t="s">
        <v>6252</v>
      </c>
      <c r="F400" s="319" t="n">
        <v>70.6</v>
      </c>
      <c r="G400" s="318" t="s">
        <v>6233</v>
      </c>
    </row>
    <row r="401" customFormat="false" ht="15" hidden="false" customHeight="false" outlineLevel="0" collapsed="false">
      <c r="A401" s="318" t="s">
        <v>7021</v>
      </c>
      <c r="B401" s="318" t="str">
        <f aca="false">A401&amp;"U"</f>
        <v>93415U</v>
      </c>
      <c r="C401" s="318" t="s">
        <v>7022</v>
      </c>
      <c r="D401" s="318" t="s">
        <v>6806</v>
      </c>
      <c r="E401" s="318" t="s">
        <v>6252</v>
      </c>
      <c r="F401" s="319" t="n">
        <v>8.71</v>
      </c>
      <c r="G401" s="318" t="s">
        <v>6233</v>
      </c>
    </row>
    <row r="402" customFormat="false" ht="15" hidden="false" customHeight="false" outlineLevel="0" collapsed="false">
      <c r="A402" s="318" t="s">
        <v>7023</v>
      </c>
      <c r="B402" s="318" t="str">
        <f aca="false">A402&amp;"U"</f>
        <v>93421U</v>
      </c>
      <c r="C402" s="318" t="s">
        <v>7024</v>
      </c>
      <c r="D402" s="318" t="s">
        <v>6806</v>
      </c>
      <c r="E402" s="318" t="s">
        <v>6252</v>
      </c>
      <c r="F402" s="319" t="n">
        <v>41.45</v>
      </c>
      <c r="G402" s="318" t="s">
        <v>6233</v>
      </c>
    </row>
    <row r="403" customFormat="false" ht="15" hidden="false" customHeight="false" outlineLevel="0" collapsed="false">
      <c r="A403" s="318" t="s">
        <v>7025</v>
      </c>
      <c r="B403" s="318" t="str">
        <f aca="false">A403&amp;"U"</f>
        <v>93427U</v>
      </c>
      <c r="C403" s="318" t="s">
        <v>7026</v>
      </c>
      <c r="D403" s="318" t="s">
        <v>6806</v>
      </c>
      <c r="E403" s="318" t="s">
        <v>6252</v>
      </c>
      <c r="F403" s="319" t="n">
        <v>94.47</v>
      </c>
      <c r="G403" s="318" t="s">
        <v>6233</v>
      </c>
    </row>
    <row r="404" customFormat="false" ht="15" hidden="false" customHeight="false" outlineLevel="0" collapsed="false">
      <c r="A404" s="318" t="s">
        <v>7027</v>
      </c>
      <c r="B404" s="318" t="str">
        <f aca="false">A404&amp;"U"</f>
        <v>93433U</v>
      </c>
      <c r="C404" s="318" t="s">
        <v>7028</v>
      </c>
      <c r="D404" s="318" t="s">
        <v>6806</v>
      </c>
      <c r="E404" s="318" t="s">
        <v>6252</v>
      </c>
      <c r="F404" s="320" t="n">
        <v>1925.17</v>
      </c>
      <c r="G404" s="318" t="s">
        <v>6233</v>
      </c>
    </row>
    <row r="405" customFormat="false" ht="15" hidden="false" customHeight="false" outlineLevel="0" collapsed="false">
      <c r="A405" s="318" t="s">
        <v>7029</v>
      </c>
      <c r="B405" s="318" t="str">
        <f aca="false">A405&amp;"U"</f>
        <v>93439U</v>
      </c>
      <c r="C405" s="318" t="s">
        <v>7030</v>
      </c>
      <c r="D405" s="318" t="s">
        <v>6806</v>
      </c>
      <c r="E405" s="318" t="s">
        <v>6252</v>
      </c>
      <c r="F405" s="319" t="n">
        <v>103.19</v>
      </c>
      <c r="G405" s="318" t="s">
        <v>6233</v>
      </c>
    </row>
    <row r="406" customFormat="false" ht="15" hidden="false" customHeight="false" outlineLevel="0" collapsed="false">
      <c r="A406" s="318" t="s">
        <v>7031</v>
      </c>
      <c r="B406" s="318" t="str">
        <f aca="false">A406&amp;"U"</f>
        <v>95121U</v>
      </c>
      <c r="C406" s="318" t="s">
        <v>7032</v>
      </c>
      <c r="D406" s="318" t="s">
        <v>6806</v>
      </c>
      <c r="E406" s="318" t="s">
        <v>6252</v>
      </c>
      <c r="F406" s="319" t="n">
        <v>215.32</v>
      </c>
      <c r="G406" s="318" t="s">
        <v>6233</v>
      </c>
    </row>
    <row r="407" customFormat="false" ht="15" hidden="false" customHeight="false" outlineLevel="0" collapsed="false">
      <c r="A407" s="318" t="s">
        <v>7033</v>
      </c>
      <c r="B407" s="318" t="str">
        <f aca="false">A407&amp;"U"</f>
        <v>95127U</v>
      </c>
      <c r="C407" s="318" t="s">
        <v>7034</v>
      </c>
      <c r="D407" s="318" t="s">
        <v>6806</v>
      </c>
      <c r="E407" s="318" t="s">
        <v>6252</v>
      </c>
      <c r="F407" s="319" t="n">
        <v>131.13</v>
      </c>
      <c r="G407" s="318" t="s">
        <v>6233</v>
      </c>
    </row>
    <row r="408" customFormat="false" ht="15" hidden="false" customHeight="false" outlineLevel="0" collapsed="false">
      <c r="A408" s="318" t="s">
        <v>7035</v>
      </c>
      <c r="B408" s="318" t="str">
        <f aca="false">A408&amp;"U"</f>
        <v>95133U</v>
      </c>
      <c r="C408" s="318" t="s">
        <v>7036</v>
      </c>
      <c r="D408" s="318" t="s">
        <v>6806</v>
      </c>
      <c r="E408" s="318" t="s">
        <v>6252</v>
      </c>
      <c r="F408" s="319" t="n">
        <v>109.51</v>
      </c>
      <c r="G408" s="318" t="s">
        <v>6233</v>
      </c>
    </row>
    <row r="409" customFormat="false" ht="15" hidden="false" customHeight="false" outlineLevel="0" collapsed="false">
      <c r="A409" s="318" t="s">
        <v>7037</v>
      </c>
      <c r="B409" s="318" t="str">
        <f aca="false">A409&amp;"U"</f>
        <v>95139U</v>
      </c>
      <c r="C409" s="318" t="s">
        <v>7038</v>
      </c>
      <c r="D409" s="318" t="s">
        <v>6806</v>
      </c>
      <c r="E409" s="318" t="s">
        <v>7039</v>
      </c>
      <c r="F409" s="319" t="n">
        <v>0.06</v>
      </c>
      <c r="G409" s="318" t="s">
        <v>6233</v>
      </c>
    </row>
    <row r="410" customFormat="false" ht="15" hidden="false" customHeight="false" outlineLevel="0" collapsed="false">
      <c r="A410" s="318" t="s">
        <v>7040</v>
      </c>
      <c r="B410" s="318" t="str">
        <f aca="false">A410&amp;"U"</f>
        <v>95212U</v>
      </c>
      <c r="C410" s="318" t="s">
        <v>7041</v>
      </c>
      <c r="D410" s="318" t="s">
        <v>6806</v>
      </c>
      <c r="E410" s="318" t="s">
        <v>6232</v>
      </c>
      <c r="F410" s="319" t="n">
        <v>97.09</v>
      </c>
      <c r="G410" s="318" t="s">
        <v>6233</v>
      </c>
    </row>
    <row r="411" customFormat="false" ht="15" hidden="false" customHeight="false" outlineLevel="0" collapsed="false">
      <c r="A411" s="318" t="s">
        <v>7042</v>
      </c>
      <c r="B411" s="318" t="str">
        <f aca="false">A411&amp;"U"</f>
        <v>95218U</v>
      </c>
      <c r="C411" s="318" t="s">
        <v>7043</v>
      </c>
      <c r="D411" s="318" t="s">
        <v>6806</v>
      </c>
      <c r="E411" s="318" t="s">
        <v>6252</v>
      </c>
      <c r="F411" s="319" t="n">
        <v>19.05</v>
      </c>
      <c r="G411" s="318" t="s">
        <v>6233</v>
      </c>
    </row>
    <row r="412" customFormat="false" ht="15" hidden="false" customHeight="false" outlineLevel="0" collapsed="false">
      <c r="A412" s="318" t="s">
        <v>7044</v>
      </c>
      <c r="B412" s="318" t="str">
        <f aca="false">A412&amp;"U"</f>
        <v>95258U</v>
      </c>
      <c r="C412" s="318" t="s">
        <v>7045</v>
      </c>
      <c r="D412" s="318" t="s">
        <v>6806</v>
      </c>
      <c r="E412" s="318" t="s">
        <v>6252</v>
      </c>
      <c r="F412" s="319" t="n">
        <v>19.25</v>
      </c>
      <c r="G412" s="318" t="s">
        <v>6233</v>
      </c>
    </row>
    <row r="413" customFormat="false" ht="15" hidden="false" customHeight="false" outlineLevel="0" collapsed="false">
      <c r="A413" s="318" t="s">
        <v>7046</v>
      </c>
      <c r="B413" s="318" t="str">
        <f aca="false">A413&amp;"U"</f>
        <v>95264U</v>
      </c>
      <c r="C413" s="318" t="s">
        <v>7047</v>
      </c>
      <c r="D413" s="318" t="s">
        <v>6806</v>
      </c>
      <c r="E413" s="318" t="s">
        <v>6252</v>
      </c>
      <c r="F413" s="319" t="n">
        <v>3.42</v>
      </c>
      <c r="G413" s="318" t="s">
        <v>6233</v>
      </c>
    </row>
    <row r="414" customFormat="false" ht="15" hidden="false" customHeight="false" outlineLevel="0" collapsed="false">
      <c r="A414" s="318" t="s">
        <v>7048</v>
      </c>
      <c r="B414" s="318" t="str">
        <f aca="false">A414&amp;"U"</f>
        <v>95270U</v>
      </c>
      <c r="C414" s="318" t="s">
        <v>7049</v>
      </c>
      <c r="D414" s="318" t="s">
        <v>6806</v>
      </c>
      <c r="E414" s="318" t="s">
        <v>6252</v>
      </c>
      <c r="F414" s="319" t="n">
        <v>4.48</v>
      </c>
      <c r="G414" s="318" t="s">
        <v>6233</v>
      </c>
    </row>
    <row r="415" customFormat="false" ht="15" hidden="false" customHeight="false" outlineLevel="0" collapsed="false">
      <c r="A415" s="318" t="s">
        <v>7050</v>
      </c>
      <c r="B415" s="318" t="str">
        <f aca="false">A415&amp;"U"</f>
        <v>95276U</v>
      </c>
      <c r="C415" s="318" t="s">
        <v>7051</v>
      </c>
      <c r="D415" s="318" t="s">
        <v>6806</v>
      </c>
      <c r="E415" s="318" t="s">
        <v>6252</v>
      </c>
      <c r="F415" s="319" t="n">
        <v>2.95</v>
      </c>
      <c r="G415" s="318" t="s">
        <v>6233</v>
      </c>
    </row>
    <row r="416" customFormat="false" ht="15" hidden="false" customHeight="false" outlineLevel="0" collapsed="false">
      <c r="A416" s="318" t="s">
        <v>7052</v>
      </c>
      <c r="B416" s="318" t="str">
        <f aca="false">A416&amp;"U"</f>
        <v>95282U</v>
      </c>
      <c r="C416" s="318" t="s">
        <v>7053</v>
      </c>
      <c r="D416" s="318" t="s">
        <v>6806</v>
      </c>
      <c r="E416" s="318" t="s">
        <v>6252</v>
      </c>
      <c r="F416" s="319" t="n">
        <v>4.45</v>
      </c>
      <c r="G416" s="318" t="s">
        <v>6233</v>
      </c>
    </row>
    <row r="417" customFormat="false" ht="15" hidden="false" customHeight="false" outlineLevel="0" collapsed="false">
      <c r="A417" s="318" t="s">
        <v>7054</v>
      </c>
      <c r="B417" s="318" t="str">
        <f aca="false">A417&amp;"U"</f>
        <v>95620U</v>
      </c>
      <c r="C417" s="318" t="s">
        <v>7055</v>
      </c>
      <c r="D417" s="318" t="s">
        <v>6806</v>
      </c>
      <c r="E417" s="318" t="s">
        <v>6252</v>
      </c>
      <c r="F417" s="319" t="n">
        <v>18.91</v>
      </c>
      <c r="G417" s="318" t="s">
        <v>6233</v>
      </c>
    </row>
    <row r="418" customFormat="false" ht="15" hidden="false" customHeight="false" outlineLevel="0" collapsed="false">
      <c r="A418" s="318" t="s">
        <v>7056</v>
      </c>
      <c r="B418" s="318" t="str">
        <f aca="false">A418&amp;"U"</f>
        <v>95631U</v>
      </c>
      <c r="C418" s="318" t="s">
        <v>7057</v>
      </c>
      <c r="D418" s="318" t="s">
        <v>6806</v>
      </c>
      <c r="E418" s="318" t="s">
        <v>6252</v>
      </c>
      <c r="F418" s="319" t="n">
        <v>134.08</v>
      </c>
      <c r="G418" s="318" t="s">
        <v>6233</v>
      </c>
    </row>
    <row r="419" customFormat="false" ht="15" hidden="false" customHeight="false" outlineLevel="0" collapsed="false">
      <c r="A419" s="318" t="s">
        <v>7058</v>
      </c>
      <c r="B419" s="318" t="str">
        <f aca="false">A419&amp;"U"</f>
        <v>95702U</v>
      </c>
      <c r="C419" s="318" t="s">
        <v>7059</v>
      </c>
      <c r="D419" s="318" t="s">
        <v>6806</v>
      </c>
      <c r="E419" s="318" t="s">
        <v>6252</v>
      </c>
      <c r="F419" s="319" t="n">
        <v>32.04</v>
      </c>
      <c r="G419" s="318" t="s">
        <v>6233</v>
      </c>
    </row>
    <row r="420" customFormat="false" ht="15" hidden="false" customHeight="false" outlineLevel="0" collapsed="false">
      <c r="A420" s="318" t="s">
        <v>7060</v>
      </c>
      <c r="B420" s="318" t="str">
        <f aca="false">A420&amp;"U"</f>
        <v>95708U</v>
      </c>
      <c r="C420" s="318" t="s">
        <v>7061</v>
      </c>
      <c r="D420" s="318" t="s">
        <v>6806</v>
      </c>
      <c r="E420" s="318" t="s">
        <v>6252</v>
      </c>
      <c r="F420" s="319" t="n">
        <v>108.45</v>
      </c>
      <c r="G420" s="318" t="s">
        <v>6233</v>
      </c>
    </row>
    <row r="421" customFormat="false" ht="15" hidden="false" customHeight="false" outlineLevel="0" collapsed="false">
      <c r="A421" s="318" t="s">
        <v>7062</v>
      </c>
      <c r="B421" s="318" t="str">
        <f aca="false">A421&amp;"U"</f>
        <v>95714U</v>
      </c>
      <c r="C421" s="318" t="s">
        <v>7063</v>
      </c>
      <c r="D421" s="318" t="s">
        <v>6806</v>
      </c>
      <c r="E421" s="318" t="s">
        <v>6252</v>
      </c>
      <c r="F421" s="319" t="n">
        <v>167.58</v>
      </c>
      <c r="G421" s="318" t="s">
        <v>6233</v>
      </c>
    </row>
    <row r="422" customFormat="false" ht="15" hidden="false" customHeight="false" outlineLevel="0" collapsed="false">
      <c r="A422" s="318" t="s">
        <v>7064</v>
      </c>
      <c r="B422" s="318" t="str">
        <f aca="false">A422&amp;"U"</f>
        <v>95720U</v>
      </c>
      <c r="C422" s="318" t="s">
        <v>7065</v>
      </c>
      <c r="D422" s="318" t="s">
        <v>6806</v>
      </c>
      <c r="E422" s="318" t="s">
        <v>6252</v>
      </c>
      <c r="F422" s="319" t="n">
        <v>165.09</v>
      </c>
      <c r="G422" s="318" t="s">
        <v>6233</v>
      </c>
    </row>
    <row r="423" customFormat="false" ht="15" hidden="false" customHeight="false" outlineLevel="0" collapsed="false">
      <c r="A423" s="318" t="s">
        <v>7066</v>
      </c>
      <c r="B423" s="318" t="str">
        <f aca="false">A423&amp;"U"</f>
        <v>95872U</v>
      </c>
      <c r="C423" s="318" t="s">
        <v>7067</v>
      </c>
      <c r="D423" s="318" t="s">
        <v>6806</v>
      </c>
      <c r="E423" s="318" t="s">
        <v>6252</v>
      </c>
      <c r="F423" s="319" t="n">
        <v>160.27</v>
      </c>
      <c r="G423" s="318" t="s">
        <v>6233</v>
      </c>
    </row>
    <row r="424" customFormat="false" ht="15" hidden="false" customHeight="false" outlineLevel="0" collapsed="false">
      <c r="A424" s="318" t="s">
        <v>7068</v>
      </c>
      <c r="B424" s="318" t="str">
        <f aca="false">A424&amp;"U"</f>
        <v>96013U</v>
      </c>
      <c r="C424" s="318" t="s">
        <v>7069</v>
      </c>
      <c r="D424" s="318" t="s">
        <v>6806</v>
      </c>
      <c r="E424" s="318" t="s">
        <v>6252</v>
      </c>
      <c r="F424" s="319" t="n">
        <v>105.57</v>
      </c>
      <c r="G424" s="318" t="s">
        <v>6233</v>
      </c>
    </row>
    <row r="425" customFormat="false" ht="15" hidden="false" customHeight="false" outlineLevel="0" collapsed="false">
      <c r="A425" s="318" t="s">
        <v>7070</v>
      </c>
      <c r="B425" s="318" t="str">
        <f aca="false">A425&amp;"U"</f>
        <v>96020U</v>
      </c>
      <c r="C425" s="318" t="s">
        <v>7071</v>
      </c>
      <c r="D425" s="318" t="s">
        <v>6806</v>
      </c>
      <c r="E425" s="318" t="s">
        <v>6252</v>
      </c>
      <c r="F425" s="319" t="n">
        <v>105.35</v>
      </c>
      <c r="G425" s="318" t="s">
        <v>6233</v>
      </c>
    </row>
    <row r="426" customFormat="false" ht="15" hidden="false" customHeight="false" outlineLevel="0" collapsed="false">
      <c r="A426" s="318" t="s">
        <v>7072</v>
      </c>
      <c r="B426" s="318" t="str">
        <f aca="false">A426&amp;"U"</f>
        <v>96028U</v>
      </c>
      <c r="C426" s="318" t="s">
        <v>7073</v>
      </c>
      <c r="D426" s="318" t="s">
        <v>6806</v>
      </c>
      <c r="E426" s="318" t="s">
        <v>6252</v>
      </c>
      <c r="F426" s="319" t="n">
        <v>82.75</v>
      </c>
      <c r="G426" s="318" t="s">
        <v>6233</v>
      </c>
    </row>
    <row r="427" customFormat="false" ht="15" hidden="false" customHeight="false" outlineLevel="0" collapsed="false">
      <c r="A427" s="318" t="s">
        <v>7074</v>
      </c>
      <c r="B427" s="318" t="str">
        <f aca="false">A427&amp;"U"</f>
        <v>96035U</v>
      </c>
      <c r="C427" s="318" t="s">
        <v>7075</v>
      </c>
      <c r="D427" s="318" t="s">
        <v>6806</v>
      </c>
      <c r="E427" s="318" t="s">
        <v>6252</v>
      </c>
      <c r="F427" s="319" t="n">
        <v>174.91</v>
      </c>
      <c r="G427" s="318" t="s">
        <v>6233</v>
      </c>
    </row>
    <row r="428" customFormat="false" ht="15" hidden="false" customHeight="false" outlineLevel="0" collapsed="false">
      <c r="A428" s="318" t="s">
        <v>7076</v>
      </c>
      <c r="B428" s="318" t="str">
        <f aca="false">A428&amp;"U"</f>
        <v>96157U</v>
      </c>
      <c r="C428" s="318" t="s">
        <v>7077</v>
      </c>
      <c r="D428" s="318" t="s">
        <v>6806</v>
      </c>
      <c r="E428" s="318" t="s">
        <v>6252</v>
      </c>
      <c r="F428" s="319" t="n">
        <v>82.97</v>
      </c>
      <c r="G428" s="318" t="s">
        <v>6233</v>
      </c>
    </row>
    <row r="429" customFormat="false" ht="15" hidden="false" customHeight="false" outlineLevel="0" collapsed="false">
      <c r="A429" s="318" t="s">
        <v>7078</v>
      </c>
      <c r="B429" s="318" t="str">
        <f aca="false">A429&amp;"U"</f>
        <v>96158U</v>
      </c>
      <c r="C429" s="318" t="s">
        <v>7079</v>
      </c>
      <c r="D429" s="318" t="s">
        <v>6806</v>
      </c>
      <c r="E429" s="318" t="s">
        <v>6252</v>
      </c>
      <c r="F429" s="319" t="n">
        <v>82.19</v>
      </c>
      <c r="G429" s="318" t="s">
        <v>6233</v>
      </c>
    </row>
    <row r="430" customFormat="false" ht="15" hidden="false" customHeight="false" outlineLevel="0" collapsed="false">
      <c r="A430" s="318" t="s">
        <v>7080</v>
      </c>
      <c r="B430" s="318" t="str">
        <f aca="false">A430&amp;"U"</f>
        <v>96245U</v>
      </c>
      <c r="C430" s="318" t="s">
        <v>7081</v>
      </c>
      <c r="D430" s="318" t="s">
        <v>6806</v>
      </c>
      <c r="E430" s="318" t="s">
        <v>6232</v>
      </c>
      <c r="F430" s="319" t="n">
        <v>75.84</v>
      </c>
      <c r="G430" s="318" t="s">
        <v>6233</v>
      </c>
    </row>
    <row r="431" customFormat="false" ht="15" hidden="false" customHeight="false" outlineLevel="0" collapsed="false">
      <c r="A431" s="318" t="s">
        <v>7082</v>
      </c>
      <c r="B431" s="318" t="str">
        <f aca="false">A431&amp;"U"</f>
        <v>96303U</v>
      </c>
      <c r="C431" s="318" t="s">
        <v>7083</v>
      </c>
      <c r="D431" s="318" t="s">
        <v>6806</v>
      </c>
      <c r="E431" s="318" t="s">
        <v>6252</v>
      </c>
      <c r="F431" s="319" t="n">
        <v>161.15</v>
      </c>
      <c r="G431" s="318" t="s">
        <v>6233</v>
      </c>
    </row>
    <row r="432" customFormat="false" ht="15" hidden="false" customHeight="false" outlineLevel="0" collapsed="false">
      <c r="A432" s="318" t="s">
        <v>7084</v>
      </c>
      <c r="B432" s="318" t="str">
        <f aca="false">A432&amp;"U"</f>
        <v>96309U</v>
      </c>
      <c r="C432" s="318" t="s">
        <v>7085</v>
      </c>
      <c r="D432" s="318" t="s">
        <v>6806</v>
      </c>
      <c r="E432" s="318" t="s">
        <v>6252</v>
      </c>
      <c r="F432" s="319" t="n">
        <v>1.3</v>
      </c>
      <c r="G432" s="318" t="s">
        <v>6233</v>
      </c>
    </row>
    <row r="433" customFormat="false" ht="15" hidden="false" customHeight="false" outlineLevel="0" collapsed="false">
      <c r="A433" s="318" t="s">
        <v>7086</v>
      </c>
      <c r="B433" s="318" t="str">
        <f aca="false">A433&amp;"U"</f>
        <v>96463U</v>
      </c>
      <c r="C433" s="318" t="s">
        <v>7087</v>
      </c>
      <c r="D433" s="318" t="s">
        <v>6806</v>
      </c>
      <c r="E433" s="318" t="s">
        <v>6252</v>
      </c>
      <c r="F433" s="319" t="n">
        <v>132.85</v>
      </c>
      <c r="G433" s="318" t="s">
        <v>6233</v>
      </c>
    </row>
    <row r="434" customFormat="false" ht="15" hidden="false" customHeight="false" outlineLevel="0" collapsed="false">
      <c r="A434" s="318" t="s">
        <v>7088</v>
      </c>
      <c r="B434" s="318" t="str">
        <f aca="false">A434&amp;"U"</f>
        <v>98764U</v>
      </c>
      <c r="C434" s="318" t="s">
        <v>7089</v>
      </c>
      <c r="D434" s="318" t="s">
        <v>6806</v>
      </c>
      <c r="E434" s="318" t="s">
        <v>6232</v>
      </c>
      <c r="F434" s="319" t="n">
        <v>4.02</v>
      </c>
      <c r="G434" s="318" t="s">
        <v>6233</v>
      </c>
    </row>
    <row r="435" customFormat="false" ht="15" hidden="false" customHeight="false" outlineLevel="0" collapsed="false">
      <c r="A435" s="318" t="s">
        <v>7090</v>
      </c>
      <c r="B435" s="318" t="str">
        <f aca="false">A435&amp;"U"</f>
        <v>5632U</v>
      </c>
      <c r="C435" s="318" t="s">
        <v>7091</v>
      </c>
      <c r="D435" s="318" t="s">
        <v>7092</v>
      </c>
      <c r="E435" s="318" t="s">
        <v>6252</v>
      </c>
      <c r="F435" s="319" t="n">
        <v>57.4</v>
      </c>
      <c r="G435" s="318" t="s">
        <v>6233</v>
      </c>
    </row>
    <row r="436" customFormat="false" ht="15" hidden="false" customHeight="false" outlineLevel="0" collapsed="false">
      <c r="A436" s="318" t="s">
        <v>7093</v>
      </c>
      <c r="B436" s="318" t="str">
        <f aca="false">A436&amp;"U"</f>
        <v>5679U</v>
      </c>
      <c r="C436" s="318" t="s">
        <v>7094</v>
      </c>
      <c r="D436" s="318" t="s">
        <v>7092</v>
      </c>
      <c r="E436" s="318" t="s">
        <v>6232</v>
      </c>
      <c r="F436" s="319" t="n">
        <v>44.93</v>
      </c>
      <c r="G436" s="318" t="s">
        <v>6233</v>
      </c>
    </row>
    <row r="437" customFormat="false" ht="15" hidden="false" customHeight="false" outlineLevel="0" collapsed="false">
      <c r="A437" s="318" t="s">
        <v>7095</v>
      </c>
      <c r="B437" s="318" t="str">
        <f aca="false">A437&amp;"U"</f>
        <v>5681U</v>
      </c>
      <c r="C437" s="318" t="s">
        <v>7096</v>
      </c>
      <c r="D437" s="318" t="s">
        <v>7092</v>
      </c>
      <c r="E437" s="318" t="s">
        <v>6232</v>
      </c>
      <c r="F437" s="319" t="n">
        <v>43.15</v>
      </c>
      <c r="G437" s="318" t="s">
        <v>6233</v>
      </c>
    </row>
    <row r="438" customFormat="false" ht="15" hidden="false" customHeight="false" outlineLevel="0" collapsed="false">
      <c r="A438" s="318" t="s">
        <v>7097</v>
      </c>
      <c r="B438" s="318" t="str">
        <f aca="false">A438&amp;"U"</f>
        <v>5685U</v>
      </c>
      <c r="C438" s="318" t="s">
        <v>7098</v>
      </c>
      <c r="D438" s="318" t="s">
        <v>7092</v>
      </c>
      <c r="E438" s="318" t="s">
        <v>6252</v>
      </c>
      <c r="F438" s="319" t="n">
        <v>40.87</v>
      </c>
      <c r="G438" s="318" t="s">
        <v>6233</v>
      </c>
    </row>
    <row r="439" customFormat="false" ht="15" hidden="false" customHeight="false" outlineLevel="0" collapsed="false">
      <c r="A439" s="318" t="s">
        <v>7099</v>
      </c>
      <c r="B439" s="318" t="str">
        <f aca="false">A439&amp;"U"</f>
        <v>5690U</v>
      </c>
      <c r="C439" s="318" t="s">
        <v>7100</v>
      </c>
      <c r="D439" s="318" t="s">
        <v>7092</v>
      </c>
      <c r="E439" s="318" t="s">
        <v>6252</v>
      </c>
      <c r="F439" s="319" t="n">
        <v>2</v>
      </c>
      <c r="G439" s="318" t="s">
        <v>6233</v>
      </c>
    </row>
    <row r="440" customFormat="false" ht="15" hidden="false" customHeight="false" outlineLevel="0" collapsed="false">
      <c r="A440" s="318" t="s">
        <v>7101</v>
      </c>
      <c r="B440" s="318" t="str">
        <f aca="false">A440&amp;"U"</f>
        <v>5806U</v>
      </c>
      <c r="C440" s="318" t="s">
        <v>7102</v>
      </c>
      <c r="D440" s="318" t="s">
        <v>7092</v>
      </c>
      <c r="E440" s="318" t="s">
        <v>6232</v>
      </c>
      <c r="F440" s="319" t="n">
        <v>0.18</v>
      </c>
      <c r="G440" s="318" t="s">
        <v>6233</v>
      </c>
    </row>
    <row r="441" customFormat="false" ht="15" hidden="false" customHeight="false" outlineLevel="0" collapsed="false">
      <c r="A441" s="318" t="s">
        <v>7103</v>
      </c>
      <c r="B441" s="318" t="str">
        <f aca="false">A441&amp;"U"</f>
        <v>5826U</v>
      </c>
      <c r="C441" s="318" t="s">
        <v>7104</v>
      </c>
      <c r="D441" s="318" t="s">
        <v>7092</v>
      </c>
      <c r="E441" s="318" t="s">
        <v>6252</v>
      </c>
      <c r="F441" s="319" t="n">
        <v>33.23</v>
      </c>
      <c r="G441" s="318" t="s">
        <v>6233</v>
      </c>
    </row>
    <row r="442" customFormat="false" ht="15" hidden="false" customHeight="false" outlineLevel="0" collapsed="false">
      <c r="A442" s="318" t="s">
        <v>7105</v>
      </c>
      <c r="B442" s="318" t="str">
        <f aca="false">A442&amp;"U"</f>
        <v>5829U</v>
      </c>
      <c r="C442" s="318" t="s">
        <v>7106</v>
      </c>
      <c r="D442" s="318" t="s">
        <v>7092</v>
      </c>
      <c r="E442" s="318" t="s">
        <v>6252</v>
      </c>
      <c r="F442" s="319" t="n">
        <v>117.15</v>
      </c>
      <c r="G442" s="318" t="s">
        <v>6233</v>
      </c>
    </row>
    <row r="443" customFormat="false" ht="15" hidden="false" customHeight="false" outlineLevel="0" collapsed="false">
      <c r="A443" s="318" t="s">
        <v>7107</v>
      </c>
      <c r="B443" s="318" t="str">
        <f aca="false">A443&amp;"U"</f>
        <v>5837U</v>
      </c>
      <c r="C443" s="318" t="s">
        <v>7108</v>
      </c>
      <c r="D443" s="318" t="s">
        <v>7092</v>
      </c>
      <c r="E443" s="318" t="s">
        <v>6252</v>
      </c>
      <c r="F443" s="319" t="n">
        <v>96.72</v>
      </c>
      <c r="G443" s="318" t="s">
        <v>6233</v>
      </c>
    </row>
    <row r="444" customFormat="false" ht="15" hidden="false" customHeight="false" outlineLevel="0" collapsed="false">
      <c r="A444" s="318" t="s">
        <v>7109</v>
      </c>
      <c r="B444" s="318" t="str">
        <f aca="false">A444&amp;"U"</f>
        <v>5841U</v>
      </c>
      <c r="C444" s="318" t="s">
        <v>7110</v>
      </c>
      <c r="D444" s="318" t="s">
        <v>7092</v>
      </c>
      <c r="E444" s="318" t="s">
        <v>6252</v>
      </c>
      <c r="F444" s="319" t="n">
        <v>2.28</v>
      </c>
      <c r="G444" s="318" t="s">
        <v>6233</v>
      </c>
    </row>
    <row r="445" customFormat="false" ht="15" hidden="false" customHeight="false" outlineLevel="0" collapsed="false">
      <c r="A445" s="318" t="s">
        <v>7111</v>
      </c>
      <c r="B445" s="318" t="str">
        <f aca="false">A445&amp;"U"</f>
        <v>5845U</v>
      </c>
      <c r="C445" s="318" t="s">
        <v>7112</v>
      </c>
      <c r="D445" s="318" t="s">
        <v>7092</v>
      </c>
      <c r="E445" s="318" t="s">
        <v>6252</v>
      </c>
      <c r="F445" s="319" t="n">
        <v>35.78</v>
      </c>
      <c r="G445" s="318" t="s">
        <v>6233</v>
      </c>
    </row>
    <row r="446" customFormat="false" ht="15" hidden="false" customHeight="false" outlineLevel="0" collapsed="false">
      <c r="A446" s="318" t="s">
        <v>7113</v>
      </c>
      <c r="B446" s="318" t="str">
        <f aca="false">A446&amp;"U"</f>
        <v>5849U</v>
      </c>
      <c r="C446" s="318" t="s">
        <v>7114</v>
      </c>
      <c r="D446" s="318" t="s">
        <v>7092</v>
      </c>
      <c r="E446" s="318" t="s">
        <v>6232</v>
      </c>
      <c r="F446" s="319" t="n">
        <v>50.05</v>
      </c>
      <c r="G446" s="318" t="s">
        <v>6233</v>
      </c>
    </row>
    <row r="447" customFormat="false" ht="15" hidden="false" customHeight="false" outlineLevel="0" collapsed="false">
      <c r="A447" s="318" t="s">
        <v>7115</v>
      </c>
      <c r="B447" s="318" t="str">
        <f aca="false">A447&amp;"U"</f>
        <v>5853U</v>
      </c>
      <c r="C447" s="318" t="s">
        <v>7116</v>
      </c>
      <c r="D447" s="318" t="s">
        <v>7092</v>
      </c>
      <c r="E447" s="318" t="s">
        <v>6232</v>
      </c>
      <c r="F447" s="319" t="n">
        <v>50.21</v>
      </c>
      <c r="G447" s="318" t="s">
        <v>6233</v>
      </c>
    </row>
    <row r="448" customFormat="false" ht="15" hidden="false" customHeight="false" outlineLevel="0" collapsed="false">
      <c r="A448" s="318" t="s">
        <v>7117</v>
      </c>
      <c r="B448" s="318" t="str">
        <f aca="false">A448&amp;"U"</f>
        <v>5857U</v>
      </c>
      <c r="C448" s="318" t="s">
        <v>7118</v>
      </c>
      <c r="D448" s="318" t="s">
        <v>7092</v>
      </c>
      <c r="E448" s="318" t="s">
        <v>6232</v>
      </c>
      <c r="F448" s="319" t="n">
        <v>108.81</v>
      </c>
      <c r="G448" s="318" t="s">
        <v>6233</v>
      </c>
    </row>
    <row r="449" customFormat="false" ht="15" hidden="false" customHeight="false" outlineLevel="0" collapsed="false">
      <c r="A449" s="318" t="s">
        <v>7119</v>
      </c>
      <c r="B449" s="318" t="str">
        <f aca="false">A449&amp;"U"</f>
        <v>5865U</v>
      </c>
      <c r="C449" s="318" t="s">
        <v>7120</v>
      </c>
      <c r="D449" s="318" t="s">
        <v>7092</v>
      </c>
      <c r="E449" s="318" t="s">
        <v>6252</v>
      </c>
      <c r="F449" s="319" t="n">
        <v>5.35</v>
      </c>
      <c r="G449" s="318" t="s">
        <v>6233</v>
      </c>
    </row>
    <row r="450" customFormat="false" ht="15" hidden="false" customHeight="false" outlineLevel="0" collapsed="false">
      <c r="A450" s="318" t="s">
        <v>7121</v>
      </c>
      <c r="B450" s="318" t="str">
        <f aca="false">A450&amp;"U"</f>
        <v>5869U</v>
      </c>
      <c r="C450" s="318" t="s">
        <v>7122</v>
      </c>
      <c r="D450" s="318" t="s">
        <v>7092</v>
      </c>
      <c r="E450" s="318" t="s">
        <v>6252</v>
      </c>
      <c r="F450" s="319" t="n">
        <v>44.91</v>
      </c>
      <c r="G450" s="318" t="s">
        <v>6233</v>
      </c>
    </row>
    <row r="451" customFormat="false" ht="15" hidden="false" customHeight="false" outlineLevel="0" collapsed="false">
      <c r="A451" s="318" t="s">
        <v>7123</v>
      </c>
      <c r="B451" s="318" t="str">
        <f aca="false">A451&amp;"U"</f>
        <v>5877U</v>
      </c>
      <c r="C451" s="318" t="s">
        <v>7124</v>
      </c>
      <c r="D451" s="318" t="s">
        <v>7092</v>
      </c>
      <c r="E451" s="318" t="s">
        <v>6232</v>
      </c>
      <c r="F451" s="319" t="n">
        <v>44.36</v>
      </c>
      <c r="G451" s="318" t="s">
        <v>6233</v>
      </c>
    </row>
    <row r="452" customFormat="false" ht="15" hidden="false" customHeight="false" outlineLevel="0" collapsed="false">
      <c r="A452" s="318" t="s">
        <v>7125</v>
      </c>
      <c r="B452" s="318" t="str">
        <f aca="false">A452&amp;"U"</f>
        <v>5881U</v>
      </c>
      <c r="C452" s="318" t="s">
        <v>7126</v>
      </c>
      <c r="D452" s="318" t="s">
        <v>7092</v>
      </c>
      <c r="E452" s="318" t="s">
        <v>6252</v>
      </c>
      <c r="F452" s="319" t="n">
        <v>47.37</v>
      </c>
      <c r="G452" s="318" t="s">
        <v>6233</v>
      </c>
    </row>
    <row r="453" customFormat="false" ht="15" hidden="false" customHeight="false" outlineLevel="0" collapsed="false">
      <c r="A453" s="318" t="s">
        <v>7127</v>
      </c>
      <c r="B453" s="318" t="str">
        <f aca="false">A453&amp;"U"</f>
        <v>5884U</v>
      </c>
      <c r="C453" s="318" t="s">
        <v>7128</v>
      </c>
      <c r="D453" s="318" t="s">
        <v>7092</v>
      </c>
      <c r="E453" s="318" t="s">
        <v>6252</v>
      </c>
      <c r="F453" s="319" t="n">
        <v>33.16</v>
      </c>
      <c r="G453" s="318" t="s">
        <v>6233</v>
      </c>
    </row>
    <row r="454" customFormat="false" ht="15" hidden="false" customHeight="false" outlineLevel="0" collapsed="false">
      <c r="A454" s="318" t="s">
        <v>7129</v>
      </c>
      <c r="B454" s="318" t="str">
        <f aca="false">A454&amp;"U"</f>
        <v>5892U</v>
      </c>
      <c r="C454" s="318" t="s">
        <v>7130</v>
      </c>
      <c r="D454" s="318" t="s">
        <v>7092</v>
      </c>
      <c r="E454" s="318" t="s">
        <v>6232</v>
      </c>
      <c r="F454" s="319" t="n">
        <v>34.09</v>
      </c>
      <c r="G454" s="318" t="s">
        <v>6233</v>
      </c>
    </row>
    <row r="455" customFormat="false" ht="15" hidden="false" customHeight="false" outlineLevel="0" collapsed="false">
      <c r="A455" s="318" t="s">
        <v>7131</v>
      </c>
      <c r="B455" s="318" t="str">
        <f aca="false">A455&amp;"U"</f>
        <v>5896U</v>
      </c>
      <c r="C455" s="318" t="s">
        <v>7132</v>
      </c>
      <c r="D455" s="318" t="s">
        <v>7092</v>
      </c>
      <c r="E455" s="318" t="s">
        <v>6232</v>
      </c>
      <c r="F455" s="319" t="n">
        <v>32.42</v>
      </c>
      <c r="G455" s="318" t="s">
        <v>6233</v>
      </c>
    </row>
    <row r="456" customFormat="false" ht="15" hidden="false" customHeight="false" outlineLevel="0" collapsed="false">
      <c r="A456" s="318" t="s">
        <v>7133</v>
      </c>
      <c r="B456" s="318" t="str">
        <f aca="false">A456&amp;"U"</f>
        <v>5903U</v>
      </c>
      <c r="C456" s="318" t="s">
        <v>7134</v>
      </c>
      <c r="D456" s="318" t="s">
        <v>7092</v>
      </c>
      <c r="E456" s="318" t="s">
        <v>6252</v>
      </c>
      <c r="F456" s="319" t="n">
        <v>39.03</v>
      </c>
      <c r="G456" s="318" t="s">
        <v>6233</v>
      </c>
    </row>
    <row r="457" customFormat="false" ht="15" hidden="false" customHeight="false" outlineLevel="0" collapsed="false">
      <c r="A457" s="318" t="s">
        <v>7135</v>
      </c>
      <c r="B457" s="318" t="str">
        <f aca="false">A457&amp;"U"</f>
        <v>5911U</v>
      </c>
      <c r="C457" s="318" t="s">
        <v>7136</v>
      </c>
      <c r="D457" s="318" t="s">
        <v>7092</v>
      </c>
      <c r="E457" s="318" t="s">
        <v>6252</v>
      </c>
      <c r="F457" s="319" t="n">
        <v>16.09</v>
      </c>
      <c r="G457" s="318" t="s">
        <v>6233</v>
      </c>
    </row>
    <row r="458" customFormat="false" ht="15" hidden="false" customHeight="false" outlineLevel="0" collapsed="false">
      <c r="A458" s="318" t="s">
        <v>7137</v>
      </c>
      <c r="B458" s="318" t="str">
        <f aca="false">A458&amp;"U"</f>
        <v>5923U</v>
      </c>
      <c r="C458" s="318" t="s">
        <v>7138</v>
      </c>
      <c r="D458" s="318" t="s">
        <v>7092</v>
      </c>
      <c r="E458" s="318" t="s">
        <v>6252</v>
      </c>
      <c r="F458" s="319" t="n">
        <v>1.57</v>
      </c>
      <c r="G458" s="318" t="s">
        <v>6233</v>
      </c>
    </row>
    <row r="459" customFormat="false" ht="15" hidden="false" customHeight="false" outlineLevel="0" collapsed="false">
      <c r="A459" s="318" t="s">
        <v>7139</v>
      </c>
      <c r="B459" s="318" t="str">
        <f aca="false">A459&amp;"U"</f>
        <v>5930U</v>
      </c>
      <c r="C459" s="318" t="s">
        <v>7140</v>
      </c>
      <c r="D459" s="318" t="s">
        <v>7092</v>
      </c>
      <c r="E459" s="318" t="s">
        <v>6232</v>
      </c>
      <c r="F459" s="319" t="n">
        <v>37.31</v>
      </c>
      <c r="G459" s="318" t="s">
        <v>6233</v>
      </c>
    </row>
    <row r="460" customFormat="false" ht="15" hidden="false" customHeight="false" outlineLevel="0" collapsed="false">
      <c r="A460" s="318" t="s">
        <v>7141</v>
      </c>
      <c r="B460" s="318" t="str">
        <f aca="false">A460&amp;"U"</f>
        <v>5934U</v>
      </c>
      <c r="C460" s="318" t="s">
        <v>7142</v>
      </c>
      <c r="D460" s="318" t="s">
        <v>7092</v>
      </c>
      <c r="E460" s="318" t="s">
        <v>6232</v>
      </c>
      <c r="F460" s="319" t="n">
        <v>61.27</v>
      </c>
      <c r="G460" s="318" t="s">
        <v>6233</v>
      </c>
    </row>
    <row r="461" customFormat="false" ht="15" hidden="false" customHeight="false" outlineLevel="0" collapsed="false">
      <c r="A461" s="318" t="s">
        <v>7143</v>
      </c>
      <c r="B461" s="318" t="str">
        <f aca="false">A461&amp;"U"</f>
        <v>5942U</v>
      </c>
      <c r="C461" s="318" t="s">
        <v>7144</v>
      </c>
      <c r="D461" s="318" t="s">
        <v>7092</v>
      </c>
      <c r="E461" s="318" t="s">
        <v>6232</v>
      </c>
      <c r="F461" s="319" t="n">
        <v>46.07</v>
      </c>
      <c r="G461" s="318" t="s">
        <v>6233</v>
      </c>
    </row>
    <row r="462" customFormat="false" ht="15" hidden="false" customHeight="false" outlineLevel="0" collapsed="false">
      <c r="A462" s="318" t="s">
        <v>7145</v>
      </c>
      <c r="B462" s="318" t="str">
        <f aca="false">A462&amp;"U"</f>
        <v>5946U</v>
      </c>
      <c r="C462" s="318" t="s">
        <v>7146</v>
      </c>
      <c r="D462" s="318" t="s">
        <v>7092</v>
      </c>
      <c r="E462" s="318" t="s">
        <v>6232</v>
      </c>
      <c r="F462" s="319" t="n">
        <v>54.7</v>
      </c>
      <c r="G462" s="318" t="s">
        <v>6233</v>
      </c>
    </row>
    <row r="463" customFormat="false" ht="15" hidden="false" customHeight="false" outlineLevel="0" collapsed="false">
      <c r="A463" s="318" t="s">
        <v>7147</v>
      </c>
      <c r="B463" s="318" t="str">
        <f aca="false">A463&amp;"U"</f>
        <v>5952U</v>
      </c>
      <c r="C463" s="318" t="s">
        <v>7148</v>
      </c>
      <c r="D463" s="318" t="s">
        <v>7092</v>
      </c>
      <c r="E463" s="318" t="s">
        <v>6252</v>
      </c>
      <c r="F463" s="319" t="n">
        <v>18.43</v>
      </c>
      <c r="G463" s="318" t="s">
        <v>6233</v>
      </c>
    </row>
    <row r="464" customFormat="false" ht="15" hidden="false" customHeight="false" outlineLevel="0" collapsed="false">
      <c r="A464" s="318" t="s">
        <v>7149</v>
      </c>
      <c r="B464" s="318" t="str">
        <f aca="false">A464&amp;"U"</f>
        <v>5954U</v>
      </c>
      <c r="C464" s="318" t="s">
        <v>7150</v>
      </c>
      <c r="D464" s="318" t="s">
        <v>7092</v>
      </c>
      <c r="E464" s="318" t="s">
        <v>6252</v>
      </c>
      <c r="F464" s="319" t="n">
        <v>2.43</v>
      </c>
      <c r="G464" s="318" t="s">
        <v>6233</v>
      </c>
    </row>
    <row r="465" customFormat="false" ht="15" hidden="false" customHeight="false" outlineLevel="0" collapsed="false">
      <c r="A465" s="318" t="s">
        <v>7151</v>
      </c>
      <c r="B465" s="318" t="str">
        <f aca="false">A465&amp;"U"</f>
        <v>5961U</v>
      </c>
      <c r="C465" s="318" t="s">
        <v>7152</v>
      </c>
      <c r="D465" s="318" t="s">
        <v>7092</v>
      </c>
      <c r="E465" s="318" t="s">
        <v>6252</v>
      </c>
      <c r="F465" s="319" t="n">
        <v>37.39</v>
      </c>
      <c r="G465" s="318" t="s">
        <v>6233</v>
      </c>
    </row>
    <row r="466" customFormat="false" ht="15" hidden="false" customHeight="false" outlineLevel="0" collapsed="false">
      <c r="A466" s="318" t="s">
        <v>7153</v>
      </c>
      <c r="B466" s="318" t="str">
        <f aca="false">A466&amp;"U"</f>
        <v>6260U</v>
      </c>
      <c r="C466" s="318" t="s">
        <v>7154</v>
      </c>
      <c r="D466" s="318" t="s">
        <v>7092</v>
      </c>
      <c r="E466" s="318" t="s">
        <v>6252</v>
      </c>
      <c r="F466" s="319" t="n">
        <v>35.61</v>
      </c>
      <c r="G466" s="318" t="s">
        <v>6233</v>
      </c>
    </row>
    <row r="467" customFormat="false" ht="15" hidden="false" customHeight="false" outlineLevel="0" collapsed="false">
      <c r="A467" s="318" t="s">
        <v>7155</v>
      </c>
      <c r="B467" s="318" t="str">
        <f aca="false">A467&amp;"U"</f>
        <v>6880U</v>
      </c>
      <c r="C467" s="318" t="s">
        <v>7156</v>
      </c>
      <c r="D467" s="318" t="s">
        <v>7092</v>
      </c>
      <c r="E467" s="318" t="s">
        <v>6252</v>
      </c>
      <c r="F467" s="319" t="n">
        <v>50.86</v>
      </c>
      <c r="G467" s="318" t="s">
        <v>6233</v>
      </c>
    </row>
    <row r="468" customFormat="false" ht="15" hidden="false" customHeight="false" outlineLevel="0" collapsed="false">
      <c r="A468" s="318" t="s">
        <v>7157</v>
      </c>
      <c r="B468" s="318" t="str">
        <f aca="false">A468&amp;"U"</f>
        <v>7031U</v>
      </c>
      <c r="C468" s="318" t="s">
        <v>7158</v>
      </c>
      <c r="D468" s="318" t="s">
        <v>7092</v>
      </c>
      <c r="E468" s="318" t="s">
        <v>6252</v>
      </c>
      <c r="F468" s="319" t="n">
        <v>3.8</v>
      </c>
      <c r="G468" s="318" t="s">
        <v>6233</v>
      </c>
    </row>
    <row r="469" customFormat="false" ht="15" hidden="false" customHeight="false" outlineLevel="0" collapsed="false">
      <c r="A469" s="318" t="s">
        <v>7159</v>
      </c>
      <c r="B469" s="318" t="str">
        <f aca="false">A469&amp;"U"</f>
        <v>7043U</v>
      </c>
      <c r="C469" s="318" t="s">
        <v>7160</v>
      </c>
      <c r="D469" s="318" t="s">
        <v>7092</v>
      </c>
      <c r="E469" s="318" t="s">
        <v>6232</v>
      </c>
      <c r="F469" s="319" t="n">
        <v>0.23</v>
      </c>
      <c r="G469" s="318" t="s">
        <v>6233</v>
      </c>
    </row>
    <row r="470" customFormat="false" ht="15" hidden="false" customHeight="false" outlineLevel="0" collapsed="false">
      <c r="A470" s="318" t="s">
        <v>7161</v>
      </c>
      <c r="B470" s="318" t="str">
        <f aca="false">A470&amp;"U"</f>
        <v>7050U</v>
      </c>
      <c r="C470" s="318" t="s">
        <v>7162</v>
      </c>
      <c r="D470" s="318" t="s">
        <v>7092</v>
      </c>
      <c r="E470" s="318" t="s">
        <v>6252</v>
      </c>
      <c r="F470" s="319" t="n">
        <v>47.72</v>
      </c>
      <c r="G470" s="318" t="s">
        <v>6233</v>
      </c>
    </row>
    <row r="471" customFormat="false" ht="15" hidden="false" customHeight="false" outlineLevel="0" collapsed="false">
      <c r="A471" s="318" t="s">
        <v>7163</v>
      </c>
      <c r="B471" s="318" t="str">
        <f aca="false">A471&amp;"U"</f>
        <v>67827U</v>
      </c>
      <c r="C471" s="318" t="s">
        <v>7164</v>
      </c>
      <c r="D471" s="318" t="s">
        <v>7092</v>
      </c>
      <c r="E471" s="318" t="s">
        <v>6252</v>
      </c>
      <c r="F471" s="319" t="n">
        <v>36.72</v>
      </c>
      <c r="G471" s="318" t="s">
        <v>6233</v>
      </c>
    </row>
    <row r="472" customFormat="false" ht="15" hidden="false" customHeight="false" outlineLevel="0" collapsed="false">
      <c r="A472" s="318" t="s">
        <v>7165</v>
      </c>
      <c r="B472" s="318" t="str">
        <f aca="false">A472&amp;"U"</f>
        <v>73395U</v>
      </c>
      <c r="C472" s="318" t="s">
        <v>7166</v>
      </c>
      <c r="D472" s="318" t="s">
        <v>7092</v>
      </c>
      <c r="E472" s="318" t="s">
        <v>6252</v>
      </c>
      <c r="F472" s="319" t="n">
        <v>4.49</v>
      </c>
      <c r="G472" s="318" t="s">
        <v>6233</v>
      </c>
    </row>
    <row r="473" customFormat="false" ht="15" hidden="false" customHeight="false" outlineLevel="0" collapsed="false">
      <c r="A473" s="318" t="s">
        <v>7167</v>
      </c>
      <c r="B473" s="318" t="str">
        <f aca="false">A473&amp;"U"</f>
        <v>83766U</v>
      </c>
      <c r="C473" s="318" t="s">
        <v>7168</v>
      </c>
      <c r="D473" s="318" t="s">
        <v>7092</v>
      </c>
      <c r="E473" s="318" t="s">
        <v>6252</v>
      </c>
      <c r="F473" s="319" t="n">
        <v>26.32</v>
      </c>
      <c r="G473" s="318" t="s">
        <v>6233</v>
      </c>
    </row>
    <row r="474" customFormat="false" ht="15" hidden="false" customHeight="false" outlineLevel="0" collapsed="false">
      <c r="A474" s="318" t="s">
        <v>7169</v>
      </c>
      <c r="B474" s="318" t="str">
        <f aca="false">A474&amp;"U"</f>
        <v>84013U</v>
      </c>
      <c r="C474" s="318" t="s">
        <v>7170</v>
      </c>
      <c r="D474" s="318" t="s">
        <v>7092</v>
      </c>
      <c r="E474" s="318" t="s">
        <v>6252</v>
      </c>
      <c r="F474" s="319" t="n">
        <v>56.09</v>
      </c>
      <c r="G474" s="318" t="s">
        <v>6233</v>
      </c>
    </row>
    <row r="475" customFormat="false" ht="15" hidden="false" customHeight="false" outlineLevel="0" collapsed="false">
      <c r="A475" s="318" t="s">
        <v>7171</v>
      </c>
      <c r="B475" s="318" t="str">
        <f aca="false">A475&amp;"U"</f>
        <v>87446U</v>
      </c>
      <c r="C475" s="318" t="s">
        <v>7172</v>
      </c>
      <c r="D475" s="318" t="s">
        <v>7092</v>
      </c>
      <c r="E475" s="318" t="s">
        <v>6252</v>
      </c>
      <c r="F475" s="319" t="n">
        <v>0.3</v>
      </c>
      <c r="G475" s="318" t="s">
        <v>6233</v>
      </c>
    </row>
    <row r="476" customFormat="false" ht="15" hidden="false" customHeight="false" outlineLevel="0" collapsed="false">
      <c r="A476" s="318" t="s">
        <v>7173</v>
      </c>
      <c r="B476" s="318" t="str">
        <f aca="false">A476&amp;"U"</f>
        <v>88392U</v>
      </c>
      <c r="C476" s="318" t="s">
        <v>7174</v>
      </c>
      <c r="D476" s="318" t="s">
        <v>7092</v>
      </c>
      <c r="E476" s="318" t="s">
        <v>6252</v>
      </c>
      <c r="F476" s="319" t="n">
        <v>0.61</v>
      </c>
      <c r="G476" s="318" t="s">
        <v>6233</v>
      </c>
    </row>
    <row r="477" customFormat="false" ht="15" hidden="false" customHeight="false" outlineLevel="0" collapsed="false">
      <c r="A477" s="318" t="s">
        <v>7175</v>
      </c>
      <c r="B477" s="318" t="str">
        <f aca="false">A477&amp;"U"</f>
        <v>88398U</v>
      </c>
      <c r="C477" s="318" t="s">
        <v>7176</v>
      </c>
      <c r="D477" s="318" t="s">
        <v>7092</v>
      </c>
      <c r="E477" s="318" t="s">
        <v>6252</v>
      </c>
      <c r="F477" s="319" t="n">
        <v>0.73</v>
      </c>
      <c r="G477" s="318" t="s">
        <v>6233</v>
      </c>
    </row>
    <row r="478" customFormat="false" ht="15" hidden="false" customHeight="false" outlineLevel="0" collapsed="false">
      <c r="A478" s="318" t="s">
        <v>7177</v>
      </c>
      <c r="B478" s="318" t="str">
        <f aca="false">A478&amp;"U"</f>
        <v>88404U</v>
      </c>
      <c r="C478" s="318" t="s">
        <v>7178</v>
      </c>
      <c r="D478" s="318" t="s">
        <v>7092</v>
      </c>
      <c r="E478" s="318" t="s">
        <v>6252</v>
      </c>
      <c r="F478" s="319" t="n">
        <v>0.57</v>
      </c>
      <c r="G478" s="318" t="s">
        <v>6233</v>
      </c>
    </row>
    <row r="479" customFormat="false" ht="15" hidden="false" customHeight="false" outlineLevel="0" collapsed="false">
      <c r="A479" s="318" t="s">
        <v>7179</v>
      </c>
      <c r="B479" s="318" t="str">
        <f aca="false">A479&amp;"U"</f>
        <v>88430U</v>
      </c>
      <c r="C479" s="318" t="s">
        <v>7180</v>
      </c>
      <c r="D479" s="318" t="s">
        <v>7092</v>
      </c>
      <c r="E479" s="318" t="s">
        <v>6252</v>
      </c>
      <c r="F479" s="319" t="n">
        <v>3.79</v>
      </c>
      <c r="G479" s="318" t="s">
        <v>6233</v>
      </c>
    </row>
    <row r="480" customFormat="false" ht="15" hidden="false" customHeight="false" outlineLevel="0" collapsed="false">
      <c r="A480" s="318" t="s">
        <v>7181</v>
      </c>
      <c r="B480" s="318" t="str">
        <f aca="false">A480&amp;"U"</f>
        <v>88438U</v>
      </c>
      <c r="C480" s="318" t="s">
        <v>7182</v>
      </c>
      <c r="D480" s="318" t="s">
        <v>7092</v>
      </c>
      <c r="E480" s="318" t="s">
        <v>6252</v>
      </c>
      <c r="F480" s="319" t="n">
        <v>5.03</v>
      </c>
      <c r="G480" s="318" t="s">
        <v>6233</v>
      </c>
    </row>
    <row r="481" customFormat="false" ht="15" hidden="false" customHeight="false" outlineLevel="0" collapsed="false">
      <c r="A481" s="318" t="s">
        <v>7183</v>
      </c>
      <c r="B481" s="318" t="str">
        <f aca="false">A481&amp;"U"</f>
        <v>88831U</v>
      </c>
      <c r="C481" s="318" t="s">
        <v>7184</v>
      </c>
      <c r="D481" s="318" t="s">
        <v>7092</v>
      </c>
      <c r="E481" s="318" t="s">
        <v>6252</v>
      </c>
      <c r="F481" s="319" t="n">
        <v>0.23</v>
      </c>
      <c r="G481" s="318" t="s">
        <v>6233</v>
      </c>
    </row>
    <row r="482" customFormat="false" ht="15" hidden="false" customHeight="false" outlineLevel="0" collapsed="false">
      <c r="A482" s="318" t="s">
        <v>7185</v>
      </c>
      <c r="B482" s="318" t="str">
        <f aca="false">A482&amp;"U"</f>
        <v>88844U</v>
      </c>
      <c r="C482" s="318" t="s">
        <v>7186</v>
      </c>
      <c r="D482" s="318" t="s">
        <v>7092</v>
      </c>
      <c r="E482" s="318" t="s">
        <v>6232</v>
      </c>
      <c r="F482" s="319" t="n">
        <v>45.25</v>
      </c>
      <c r="G482" s="318" t="s">
        <v>6233</v>
      </c>
    </row>
    <row r="483" customFormat="false" ht="15" hidden="false" customHeight="false" outlineLevel="0" collapsed="false">
      <c r="A483" s="318" t="s">
        <v>7187</v>
      </c>
      <c r="B483" s="318" t="str">
        <f aca="false">A483&amp;"U"</f>
        <v>88908U</v>
      </c>
      <c r="C483" s="318" t="s">
        <v>7188</v>
      </c>
      <c r="D483" s="318" t="s">
        <v>7092</v>
      </c>
      <c r="E483" s="318" t="s">
        <v>6252</v>
      </c>
      <c r="F483" s="319" t="n">
        <v>60.61</v>
      </c>
      <c r="G483" s="318" t="s">
        <v>6233</v>
      </c>
    </row>
    <row r="484" customFormat="false" ht="15" hidden="false" customHeight="false" outlineLevel="0" collapsed="false">
      <c r="A484" s="318" t="s">
        <v>7189</v>
      </c>
      <c r="B484" s="318" t="str">
        <f aca="false">A484&amp;"U"</f>
        <v>89022U</v>
      </c>
      <c r="C484" s="318" t="s">
        <v>7190</v>
      </c>
      <c r="D484" s="318" t="s">
        <v>7092</v>
      </c>
      <c r="E484" s="318" t="s">
        <v>6232</v>
      </c>
      <c r="F484" s="319" t="n">
        <v>0.32</v>
      </c>
      <c r="G484" s="318" t="s">
        <v>6233</v>
      </c>
    </row>
    <row r="485" customFormat="false" ht="15" hidden="false" customHeight="false" outlineLevel="0" collapsed="false">
      <c r="A485" s="318" t="s">
        <v>7191</v>
      </c>
      <c r="B485" s="318" t="str">
        <f aca="false">A485&amp;"U"</f>
        <v>89027U</v>
      </c>
      <c r="C485" s="318" t="s">
        <v>7192</v>
      </c>
      <c r="D485" s="318" t="s">
        <v>7092</v>
      </c>
      <c r="E485" s="318" t="s">
        <v>6252</v>
      </c>
      <c r="F485" s="319" t="n">
        <v>3.09</v>
      </c>
      <c r="G485" s="318" t="s">
        <v>6233</v>
      </c>
    </row>
    <row r="486" customFormat="false" ht="15" hidden="false" customHeight="false" outlineLevel="0" collapsed="false">
      <c r="A486" s="318" t="s">
        <v>7193</v>
      </c>
      <c r="B486" s="318" t="str">
        <f aca="false">A486&amp;"U"</f>
        <v>89031U</v>
      </c>
      <c r="C486" s="318" t="s">
        <v>7194</v>
      </c>
      <c r="D486" s="318" t="s">
        <v>7092</v>
      </c>
      <c r="E486" s="318" t="s">
        <v>6232</v>
      </c>
      <c r="F486" s="319" t="n">
        <v>44.33</v>
      </c>
      <c r="G486" s="318" t="s">
        <v>6233</v>
      </c>
    </row>
    <row r="487" customFormat="false" ht="15" hidden="false" customHeight="false" outlineLevel="0" collapsed="false">
      <c r="A487" s="318" t="s">
        <v>7195</v>
      </c>
      <c r="B487" s="318" t="str">
        <f aca="false">A487&amp;"U"</f>
        <v>89036U</v>
      </c>
      <c r="C487" s="318" t="s">
        <v>7196</v>
      </c>
      <c r="D487" s="318" t="s">
        <v>7092</v>
      </c>
      <c r="E487" s="318" t="s">
        <v>6252</v>
      </c>
      <c r="F487" s="319" t="n">
        <v>32.76</v>
      </c>
      <c r="G487" s="318" t="s">
        <v>6233</v>
      </c>
    </row>
    <row r="488" customFormat="false" ht="15" hidden="false" customHeight="false" outlineLevel="0" collapsed="false">
      <c r="A488" s="318" t="s">
        <v>7197</v>
      </c>
      <c r="B488" s="318" t="str">
        <f aca="false">A488&amp;"U"</f>
        <v>89218U</v>
      </c>
      <c r="C488" s="318" t="s">
        <v>7198</v>
      </c>
      <c r="D488" s="318" t="s">
        <v>7092</v>
      </c>
      <c r="E488" s="318" t="s">
        <v>6232</v>
      </c>
      <c r="F488" s="319" t="n">
        <v>73.4</v>
      </c>
      <c r="G488" s="318" t="s">
        <v>6233</v>
      </c>
    </row>
    <row r="489" customFormat="false" ht="15" hidden="false" customHeight="false" outlineLevel="0" collapsed="false">
      <c r="A489" s="318" t="s">
        <v>7199</v>
      </c>
      <c r="B489" s="318" t="str">
        <f aca="false">A489&amp;"U"</f>
        <v>89226U</v>
      </c>
      <c r="C489" s="318" t="s">
        <v>7200</v>
      </c>
      <c r="D489" s="318" t="s">
        <v>7092</v>
      </c>
      <c r="E489" s="318" t="s">
        <v>6252</v>
      </c>
      <c r="F489" s="319" t="n">
        <v>0.94</v>
      </c>
      <c r="G489" s="318" t="s">
        <v>6233</v>
      </c>
    </row>
    <row r="490" customFormat="false" ht="15" hidden="false" customHeight="false" outlineLevel="0" collapsed="false">
      <c r="A490" s="318" t="s">
        <v>7201</v>
      </c>
      <c r="B490" s="318" t="str">
        <f aca="false">A490&amp;"U"</f>
        <v>89235U</v>
      </c>
      <c r="C490" s="318" t="s">
        <v>7202</v>
      </c>
      <c r="D490" s="318" t="s">
        <v>7092</v>
      </c>
      <c r="E490" s="318" t="s">
        <v>6252</v>
      </c>
      <c r="F490" s="319" t="n">
        <v>120.89</v>
      </c>
      <c r="G490" s="318" t="s">
        <v>6233</v>
      </c>
    </row>
    <row r="491" customFormat="false" ht="15" hidden="false" customHeight="false" outlineLevel="0" collapsed="false">
      <c r="A491" s="318" t="s">
        <v>7203</v>
      </c>
      <c r="B491" s="318" t="str">
        <f aca="false">A491&amp;"U"</f>
        <v>89243U</v>
      </c>
      <c r="C491" s="318" t="s">
        <v>7204</v>
      </c>
      <c r="D491" s="318" t="s">
        <v>7092</v>
      </c>
      <c r="E491" s="318" t="s">
        <v>6252</v>
      </c>
      <c r="F491" s="319" t="n">
        <v>245.35</v>
      </c>
      <c r="G491" s="318" t="s">
        <v>6233</v>
      </c>
    </row>
    <row r="492" customFormat="false" ht="15" hidden="false" customHeight="false" outlineLevel="0" collapsed="false">
      <c r="A492" s="318" t="s">
        <v>7205</v>
      </c>
      <c r="B492" s="318" t="str">
        <f aca="false">A492&amp;"U"</f>
        <v>89251U</v>
      </c>
      <c r="C492" s="318" t="s">
        <v>7206</v>
      </c>
      <c r="D492" s="318" t="s">
        <v>7092</v>
      </c>
      <c r="E492" s="318" t="s">
        <v>6252</v>
      </c>
      <c r="F492" s="319" t="n">
        <v>216.83</v>
      </c>
      <c r="G492" s="318" t="s">
        <v>6233</v>
      </c>
    </row>
    <row r="493" customFormat="false" ht="15" hidden="false" customHeight="false" outlineLevel="0" collapsed="false">
      <c r="A493" s="318" t="s">
        <v>7207</v>
      </c>
      <c r="B493" s="318" t="str">
        <f aca="false">A493&amp;"U"</f>
        <v>89258U</v>
      </c>
      <c r="C493" s="318" t="s">
        <v>7208</v>
      </c>
      <c r="D493" s="318" t="s">
        <v>7092</v>
      </c>
      <c r="E493" s="318" t="s">
        <v>6252</v>
      </c>
      <c r="F493" s="319" t="n">
        <v>84.27</v>
      </c>
      <c r="G493" s="318" t="s">
        <v>6233</v>
      </c>
    </row>
    <row r="494" customFormat="false" ht="15" hidden="false" customHeight="false" outlineLevel="0" collapsed="false">
      <c r="A494" s="318" t="s">
        <v>7209</v>
      </c>
      <c r="B494" s="318" t="str">
        <f aca="false">A494&amp;"U"</f>
        <v>89273U</v>
      </c>
      <c r="C494" s="318" t="s">
        <v>7210</v>
      </c>
      <c r="D494" s="318" t="s">
        <v>7092</v>
      </c>
      <c r="E494" s="318" t="s">
        <v>6232</v>
      </c>
      <c r="F494" s="319" t="n">
        <v>62.35</v>
      </c>
      <c r="G494" s="318" t="s">
        <v>6233</v>
      </c>
    </row>
    <row r="495" customFormat="false" ht="15" hidden="false" customHeight="false" outlineLevel="0" collapsed="false">
      <c r="A495" s="318" t="s">
        <v>7211</v>
      </c>
      <c r="B495" s="318" t="str">
        <f aca="false">A495&amp;"U"</f>
        <v>89279U</v>
      </c>
      <c r="C495" s="318" t="s">
        <v>7212</v>
      </c>
      <c r="D495" s="318" t="s">
        <v>7092</v>
      </c>
      <c r="E495" s="318" t="s">
        <v>6252</v>
      </c>
      <c r="F495" s="319" t="n">
        <v>1.15</v>
      </c>
      <c r="G495" s="318" t="s">
        <v>6233</v>
      </c>
    </row>
    <row r="496" customFormat="false" ht="15" hidden="false" customHeight="false" outlineLevel="0" collapsed="false">
      <c r="A496" s="318" t="s">
        <v>7213</v>
      </c>
      <c r="B496" s="318" t="str">
        <f aca="false">A496&amp;"U"</f>
        <v>89877U</v>
      </c>
      <c r="C496" s="318" t="s">
        <v>7214</v>
      </c>
      <c r="D496" s="318" t="s">
        <v>7092</v>
      </c>
      <c r="E496" s="318" t="s">
        <v>6252</v>
      </c>
      <c r="F496" s="319" t="n">
        <v>47.84</v>
      </c>
      <c r="G496" s="318" t="s">
        <v>6233</v>
      </c>
    </row>
    <row r="497" customFormat="false" ht="15" hidden="false" customHeight="false" outlineLevel="0" collapsed="false">
      <c r="A497" s="318" t="s">
        <v>7215</v>
      </c>
      <c r="B497" s="318" t="str">
        <f aca="false">A497&amp;"U"</f>
        <v>89884U</v>
      </c>
      <c r="C497" s="318" t="s">
        <v>7216</v>
      </c>
      <c r="D497" s="318" t="s">
        <v>7092</v>
      </c>
      <c r="E497" s="318" t="s">
        <v>6252</v>
      </c>
      <c r="F497" s="319" t="n">
        <v>49.25</v>
      </c>
      <c r="G497" s="318" t="s">
        <v>6233</v>
      </c>
    </row>
    <row r="498" customFormat="false" ht="15" hidden="false" customHeight="false" outlineLevel="0" collapsed="false">
      <c r="A498" s="318" t="s">
        <v>7217</v>
      </c>
      <c r="B498" s="318" t="str">
        <f aca="false">A498&amp;"U"</f>
        <v>90587U</v>
      </c>
      <c r="C498" s="318" t="s">
        <v>7218</v>
      </c>
      <c r="D498" s="318" t="s">
        <v>7092</v>
      </c>
      <c r="E498" s="318" t="s">
        <v>6252</v>
      </c>
      <c r="F498" s="319" t="n">
        <v>0.29</v>
      </c>
      <c r="G498" s="318" t="s">
        <v>6233</v>
      </c>
    </row>
    <row r="499" customFormat="false" ht="15" hidden="false" customHeight="false" outlineLevel="0" collapsed="false">
      <c r="A499" s="318" t="s">
        <v>7219</v>
      </c>
      <c r="B499" s="318" t="str">
        <f aca="false">A499&amp;"U"</f>
        <v>90626U</v>
      </c>
      <c r="C499" s="318" t="s">
        <v>7220</v>
      </c>
      <c r="D499" s="318" t="s">
        <v>7092</v>
      </c>
      <c r="E499" s="318" t="s">
        <v>6252</v>
      </c>
      <c r="F499" s="319" t="n">
        <v>1.38</v>
      </c>
      <c r="G499" s="318" t="s">
        <v>6233</v>
      </c>
    </row>
    <row r="500" customFormat="false" ht="15" hidden="false" customHeight="false" outlineLevel="0" collapsed="false">
      <c r="A500" s="318" t="s">
        <v>7221</v>
      </c>
      <c r="B500" s="318" t="str">
        <f aca="false">A500&amp;"U"</f>
        <v>90632U</v>
      </c>
      <c r="C500" s="318" t="s">
        <v>7222</v>
      </c>
      <c r="D500" s="318" t="s">
        <v>7092</v>
      </c>
      <c r="E500" s="318" t="s">
        <v>6252</v>
      </c>
      <c r="F500" s="319" t="n">
        <v>52.32</v>
      </c>
      <c r="G500" s="318" t="s">
        <v>6233</v>
      </c>
    </row>
    <row r="501" customFormat="false" ht="15" hidden="false" customHeight="false" outlineLevel="0" collapsed="false">
      <c r="A501" s="318" t="s">
        <v>7223</v>
      </c>
      <c r="B501" s="318" t="str">
        <f aca="false">A501&amp;"U"</f>
        <v>90638U</v>
      </c>
      <c r="C501" s="318" t="s">
        <v>7224</v>
      </c>
      <c r="D501" s="318" t="s">
        <v>7092</v>
      </c>
      <c r="E501" s="318" t="s">
        <v>6252</v>
      </c>
      <c r="F501" s="319" t="n">
        <v>2.91</v>
      </c>
      <c r="G501" s="318" t="s">
        <v>6233</v>
      </c>
    </row>
    <row r="502" customFormat="false" ht="15" hidden="false" customHeight="false" outlineLevel="0" collapsed="false">
      <c r="A502" s="318" t="s">
        <v>7225</v>
      </c>
      <c r="B502" s="318" t="str">
        <f aca="false">A502&amp;"U"</f>
        <v>90644U</v>
      </c>
      <c r="C502" s="318" t="s">
        <v>7226</v>
      </c>
      <c r="D502" s="318" t="s">
        <v>7092</v>
      </c>
      <c r="E502" s="318" t="s">
        <v>6252</v>
      </c>
      <c r="F502" s="319" t="n">
        <v>4.36</v>
      </c>
      <c r="G502" s="318" t="s">
        <v>6233</v>
      </c>
    </row>
    <row r="503" customFormat="false" ht="15" hidden="false" customHeight="false" outlineLevel="0" collapsed="false">
      <c r="A503" s="318" t="s">
        <v>7227</v>
      </c>
      <c r="B503" s="318" t="str">
        <f aca="false">A503&amp;"U"</f>
        <v>90651U</v>
      </c>
      <c r="C503" s="318" t="s">
        <v>7228</v>
      </c>
      <c r="D503" s="318" t="s">
        <v>7092</v>
      </c>
      <c r="E503" s="318" t="s">
        <v>6232</v>
      </c>
      <c r="F503" s="319" t="n">
        <v>0.67</v>
      </c>
      <c r="G503" s="318" t="s">
        <v>6233</v>
      </c>
    </row>
    <row r="504" customFormat="false" ht="15" hidden="false" customHeight="false" outlineLevel="0" collapsed="false">
      <c r="A504" s="318" t="s">
        <v>7229</v>
      </c>
      <c r="B504" s="318" t="str">
        <f aca="false">A504&amp;"U"</f>
        <v>90657U</v>
      </c>
      <c r="C504" s="318" t="s">
        <v>7230</v>
      </c>
      <c r="D504" s="318" t="s">
        <v>7092</v>
      </c>
      <c r="E504" s="318" t="s">
        <v>6252</v>
      </c>
      <c r="F504" s="319" t="n">
        <v>2.84</v>
      </c>
      <c r="G504" s="318" t="s">
        <v>6233</v>
      </c>
    </row>
    <row r="505" customFormat="false" ht="15" hidden="false" customHeight="false" outlineLevel="0" collapsed="false">
      <c r="A505" s="318" t="s">
        <v>7231</v>
      </c>
      <c r="B505" s="318" t="str">
        <f aca="false">A505&amp;"U"</f>
        <v>90663U</v>
      </c>
      <c r="C505" s="318" t="s">
        <v>7232</v>
      </c>
      <c r="D505" s="318" t="s">
        <v>7092</v>
      </c>
      <c r="E505" s="318" t="s">
        <v>6252</v>
      </c>
      <c r="F505" s="319" t="n">
        <v>3.03</v>
      </c>
      <c r="G505" s="318" t="s">
        <v>6233</v>
      </c>
    </row>
    <row r="506" customFormat="false" ht="15" hidden="false" customHeight="false" outlineLevel="0" collapsed="false">
      <c r="A506" s="318" t="s">
        <v>7233</v>
      </c>
      <c r="B506" s="318" t="str">
        <f aca="false">A506&amp;"U"</f>
        <v>90669U</v>
      </c>
      <c r="C506" s="318" t="s">
        <v>7234</v>
      </c>
      <c r="D506" s="318" t="s">
        <v>7092</v>
      </c>
      <c r="E506" s="318" t="s">
        <v>6252</v>
      </c>
      <c r="F506" s="319" t="n">
        <v>3.82</v>
      </c>
      <c r="G506" s="318" t="s">
        <v>6233</v>
      </c>
    </row>
    <row r="507" customFormat="false" ht="15" hidden="false" customHeight="false" outlineLevel="0" collapsed="false">
      <c r="A507" s="318" t="s">
        <v>7235</v>
      </c>
      <c r="B507" s="318" t="str">
        <f aca="false">A507&amp;"U"</f>
        <v>90675U</v>
      </c>
      <c r="C507" s="318" t="s">
        <v>7236</v>
      </c>
      <c r="D507" s="318" t="s">
        <v>7092</v>
      </c>
      <c r="E507" s="318" t="s">
        <v>6252</v>
      </c>
      <c r="F507" s="319" t="n">
        <v>157.01</v>
      </c>
      <c r="G507" s="318" t="s">
        <v>6233</v>
      </c>
    </row>
    <row r="508" customFormat="false" ht="15" hidden="false" customHeight="false" outlineLevel="0" collapsed="false">
      <c r="A508" s="318" t="s">
        <v>7237</v>
      </c>
      <c r="B508" s="318" t="str">
        <f aca="false">A508&amp;"U"</f>
        <v>90681U</v>
      </c>
      <c r="C508" s="318" t="s">
        <v>7238</v>
      </c>
      <c r="D508" s="318" t="s">
        <v>7092</v>
      </c>
      <c r="E508" s="318" t="s">
        <v>6252</v>
      </c>
      <c r="F508" s="319" t="n">
        <v>94.26</v>
      </c>
      <c r="G508" s="318" t="s">
        <v>6233</v>
      </c>
    </row>
    <row r="509" customFormat="false" ht="15" hidden="false" customHeight="false" outlineLevel="0" collapsed="false">
      <c r="A509" s="318" t="s">
        <v>7239</v>
      </c>
      <c r="B509" s="318" t="str">
        <f aca="false">A509&amp;"U"</f>
        <v>90687U</v>
      </c>
      <c r="C509" s="318" t="s">
        <v>7240</v>
      </c>
      <c r="D509" s="318" t="s">
        <v>7092</v>
      </c>
      <c r="E509" s="318" t="s">
        <v>6232</v>
      </c>
      <c r="F509" s="319" t="n">
        <v>53.51</v>
      </c>
      <c r="G509" s="318" t="s">
        <v>6233</v>
      </c>
    </row>
    <row r="510" customFormat="false" ht="15" hidden="false" customHeight="false" outlineLevel="0" collapsed="false">
      <c r="A510" s="318" t="s">
        <v>7241</v>
      </c>
      <c r="B510" s="318" t="str">
        <f aca="false">A510&amp;"U"</f>
        <v>90693U</v>
      </c>
      <c r="C510" s="318" t="s">
        <v>7242</v>
      </c>
      <c r="D510" s="318" t="s">
        <v>7092</v>
      </c>
      <c r="E510" s="318" t="s">
        <v>6232</v>
      </c>
      <c r="F510" s="319" t="n">
        <v>38.5</v>
      </c>
      <c r="G510" s="318" t="s">
        <v>6233</v>
      </c>
    </row>
    <row r="511" customFormat="false" ht="15" hidden="false" customHeight="false" outlineLevel="0" collapsed="false">
      <c r="A511" s="318" t="s">
        <v>7243</v>
      </c>
      <c r="B511" s="318" t="str">
        <f aca="false">A511&amp;"U"</f>
        <v>90965U</v>
      </c>
      <c r="C511" s="318" t="s">
        <v>7244</v>
      </c>
      <c r="D511" s="318" t="s">
        <v>7092</v>
      </c>
      <c r="E511" s="318" t="s">
        <v>6252</v>
      </c>
      <c r="F511" s="319" t="n">
        <v>3.27</v>
      </c>
      <c r="G511" s="318" t="s">
        <v>6233</v>
      </c>
    </row>
    <row r="512" customFormat="false" ht="15" hidden="false" customHeight="false" outlineLevel="0" collapsed="false">
      <c r="A512" s="318" t="s">
        <v>7245</v>
      </c>
      <c r="B512" s="318" t="str">
        <f aca="false">A512&amp;"U"</f>
        <v>90973U</v>
      </c>
      <c r="C512" s="318" t="s">
        <v>7246</v>
      </c>
      <c r="D512" s="318" t="s">
        <v>7092</v>
      </c>
      <c r="E512" s="318" t="s">
        <v>6252</v>
      </c>
      <c r="F512" s="319" t="n">
        <v>3.27</v>
      </c>
      <c r="G512" s="318" t="s">
        <v>6233</v>
      </c>
    </row>
    <row r="513" customFormat="false" ht="15" hidden="false" customHeight="false" outlineLevel="0" collapsed="false">
      <c r="A513" s="318" t="s">
        <v>7247</v>
      </c>
      <c r="B513" s="318" t="str">
        <f aca="false">A513&amp;"U"</f>
        <v>90982U</v>
      </c>
      <c r="C513" s="318" t="s">
        <v>7248</v>
      </c>
      <c r="D513" s="318" t="s">
        <v>7092</v>
      </c>
      <c r="E513" s="318" t="s">
        <v>6252</v>
      </c>
      <c r="F513" s="319" t="n">
        <v>8.32</v>
      </c>
      <c r="G513" s="318" t="s">
        <v>6233</v>
      </c>
    </row>
    <row r="514" customFormat="false" ht="15" hidden="false" customHeight="false" outlineLevel="0" collapsed="false">
      <c r="A514" s="318" t="s">
        <v>7249</v>
      </c>
      <c r="B514" s="318" t="str">
        <f aca="false">A514&amp;"U"</f>
        <v>91001U</v>
      </c>
      <c r="C514" s="318" t="s">
        <v>7250</v>
      </c>
      <c r="D514" s="318" t="s">
        <v>7092</v>
      </c>
      <c r="E514" s="318" t="s">
        <v>6252</v>
      </c>
      <c r="F514" s="319" t="n">
        <v>3.88</v>
      </c>
      <c r="G514" s="318" t="s">
        <v>6233</v>
      </c>
    </row>
    <row r="515" customFormat="false" ht="15" hidden="false" customHeight="false" outlineLevel="0" collapsed="false">
      <c r="A515" s="318" t="s">
        <v>7251</v>
      </c>
      <c r="B515" s="318" t="str">
        <f aca="false">A515&amp;"U"</f>
        <v>91032U</v>
      </c>
      <c r="C515" s="318" t="s">
        <v>7252</v>
      </c>
      <c r="D515" s="318" t="s">
        <v>7092</v>
      </c>
      <c r="E515" s="318" t="s">
        <v>6252</v>
      </c>
      <c r="F515" s="319" t="n">
        <v>37.22</v>
      </c>
      <c r="G515" s="318" t="s">
        <v>6233</v>
      </c>
    </row>
    <row r="516" customFormat="false" ht="15" hidden="false" customHeight="false" outlineLevel="0" collapsed="false">
      <c r="A516" s="318" t="s">
        <v>7253</v>
      </c>
      <c r="B516" s="318" t="str">
        <f aca="false">A516&amp;"U"</f>
        <v>91278U</v>
      </c>
      <c r="C516" s="318" t="s">
        <v>7254</v>
      </c>
      <c r="D516" s="318" t="s">
        <v>7092</v>
      </c>
      <c r="E516" s="318" t="s">
        <v>6252</v>
      </c>
      <c r="F516" s="319" t="n">
        <v>0.59</v>
      </c>
      <c r="G516" s="318" t="s">
        <v>6233</v>
      </c>
    </row>
    <row r="517" customFormat="false" ht="15" hidden="false" customHeight="false" outlineLevel="0" collapsed="false">
      <c r="A517" s="318" t="s">
        <v>7255</v>
      </c>
      <c r="B517" s="318" t="str">
        <f aca="false">A517&amp;"U"</f>
        <v>91285U</v>
      </c>
      <c r="C517" s="318" t="s">
        <v>7256</v>
      </c>
      <c r="D517" s="318" t="s">
        <v>7092</v>
      </c>
      <c r="E517" s="318" t="s">
        <v>6232</v>
      </c>
      <c r="F517" s="319" t="n">
        <v>0.64</v>
      </c>
      <c r="G517" s="318" t="s">
        <v>6233</v>
      </c>
    </row>
    <row r="518" customFormat="false" ht="15" hidden="false" customHeight="false" outlineLevel="0" collapsed="false">
      <c r="A518" s="318" t="s">
        <v>7257</v>
      </c>
      <c r="B518" s="318" t="str">
        <f aca="false">A518&amp;"U"</f>
        <v>91387U</v>
      </c>
      <c r="C518" s="318" t="s">
        <v>7258</v>
      </c>
      <c r="D518" s="318" t="s">
        <v>7092</v>
      </c>
      <c r="E518" s="318" t="s">
        <v>6252</v>
      </c>
      <c r="F518" s="319" t="n">
        <v>39.4</v>
      </c>
      <c r="G518" s="318" t="s">
        <v>6233</v>
      </c>
    </row>
    <row r="519" customFormat="false" ht="15" hidden="false" customHeight="false" outlineLevel="0" collapsed="false">
      <c r="A519" s="318" t="s">
        <v>7259</v>
      </c>
      <c r="B519" s="318" t="str">
        <f aca="false">A519&amp;"U"</f>
        <v>91395U</v>
      </c>
      <c r="C519" s="318" t="s">
        <v>7260</v>
      </c>
      <c r="D519" s="318" t="s">
        <v>7092</v>
      </c>
      <c r="E519" s="318" t="s">
        <v>6252</v>
      </c>
      <c r="F519" s="319" t="n">
        <v>35.03</v>
      </c>
      <c r="G519" s="318" t="s">
        <v>6233</v>
      </c>
    </row>
    <row r="520" customFormat="false" ht="15" hidden="false" customHeight="false" outlineLevel="0" collapsed="false">
      <c r="A520" s="318" t="s">
        <v>7261</v>
      </c>
      <c r="B520" s="318" t="str">
        <f aca="false">A520&amp;"U"</f>
        <v>91486U</v>
      </c>
      <c r="C520" s="318" t="s">
        <v>7262</v>
      </c>
      <c r="D520" s="318" t="s">
        <v>7092</v>
      </c>
      <c r="E520" s="318" t="s">
        <v>6252</v>
      </c>
      <c r="F520" s="319" t="n">
        <v>40.65</v>
      </c>
      <c r="G520" s="318" t="s">
        <v>6233</v>
      </c>
    </row>
    <row r="521" customFormat="false" ht="15" hidden="false" customHeight="false" outlineLevel="0" collapsed="false">
      <c r="A521" s="318" t="s">
        <v>7263</v>
      </c>
      <c r="B521" s="318" t="str">
        <f aca="false">A521&amp;"U"</f>
        <v>91534U</v>
      </c>
      <c r="C521" s="318" t="s">
        <v>7264</v>
      </c>
      <c r="D521" s="318" t="s">
        <v>7092</v>
      </c>
      <c r="E521" s="318" t="s">
        <v>6252</v>
      </c>
      <c r="F521" s="319" t="n">
        <v>24.04</v>
      </c>
      <c r="G521" s="318" t="s">
        <v>6233</v>
      </c>
    </row>
    <row r="522" customFormat="false" ht="15" hidden="false" customHeight="false" outlineLevel="0" collapsed="false">
      <c r="A522" s="318" t="s">
        <v>7265</v>
      </c>
      <c r="B522" s="318" t="str">
        <f aca="false">A522&amp;"U"</f>
        <v>91635U</v>
      </c>
      <c r="C522" s="318" t="s">
        <v>7266</v>
      </c>
      <c r="D522" s="318" t="s">
        <v>7092</v>
      </c>
      <c r="E522" s="318" t="s">
        <v>6232</v>
      </c>
      <c r="F522" s="319" t="n">
        <v>36.2</v>
      </c>
      <c r="G522" s="318" t="s">
        <v>6233</v>
      </c>
    </row>
    <row r="523" customFormat="false" ht="15" hidden="false" customHeight="false" outlineLevel="0" collapsed="false">
      <c r="A523" s="318" t="s">
        <v>7267</v>
      </c>
      <c r="B523" s="318" t="str">
        <f aca="false">A523&amp;"U"</f>
        <v>91646U</v>
      </c>
      <c r="C523" s="318" t="s">
        <v>7268</v>
      </c>
      <c r="D523" s="318" t="s">
        <v>7092</v>
      </c>
      <c r="E523" s="318" t="s">
        <v>6252</v>
      </c>
      <c r="F523" s="319" t="n">
        <v>58.07</v>
      </c>
      <c r="G523" s="318" t="s">
        <v>6233</v>
      </c>
    </row>
    <row r="524" customFormat="false" ht="15" hidden="false" customHeight="false" outlineLevel="0" collapsed="false">
      <c r="A524" s="318" t="s">
        <v>7269</v>
      </c>
      <c r="B524" s="318" t="str">
        <f aca="false">A524&amp;"U"</f>
        <v>91693U</v>
      </c>
      <c r="C524" s="318" t="s">
        <v>7270</v>
      </c>
      <c r="D524" s="318" t="s">
        <v>7092</v>
      </c>
      <c r="E524" s="318" t="s">
        <v>6232</v>
      </c>
      <c r="F524" s="319" t="n">
        <v>23.24</v>
      </c>
      <c r="G524" s="318" t="s">
        <v>6233</v>
      </c>
    </row>
    <row r="525" customFormat="false" ht="15" hidden="false" customHeight="false" outlineLevel="0" collapsed="false">
      <c r="A525" s="318" t="s">
        <v>7271</v>
      </c>
      <c r="B525" s="318" t="str">
        <f aca="false">A525&amp;"U"</f>
        <v>92044U</v>
      </c>
      <c r="C525" s="318" t="s">
        <v>7272</v>
      </c>
      <c r="D525" s="318" t="s">
        <v>7092</v>
      </c>
      <c r="E525" s="318" t="s">
        <v>6252</v>
      </c>
      <c r="F525" s="319" t="n">
        <v>4.95</v>
      </c>
      <c r="G525" s="318" t="s">
        <v>6233</v>
      </c>
    </row>
    <row r="526" customFormat="false" ht="15" hidden="false" customHeight="false" outlineLevel="0" collapsed="false">
      <c r="A526" s="318" t="s">
        <v>7273</v>
      </c>
      <c r="B526" s="318" t="str">
        <f aca="false">A526&amp;"U"</f>
        <v>92107U</v>
      </c>
      <c r="C526" s="318" t="s">
        <v>7274</v>
      </c>
      <c r="D526" s="318" t="s">
        <v>7092</v>
      </c>
      <c r="E526" s="318" t="s">
        <v>6252</v>
      </c>
      <c r="F526" s="319" t="n">
        <v>41.5</v>
      </c>
      <c r="G526" s="318" t="s">
        <v>6233</v>
      </c>
    </row>
    <row r="527" customFormat="false" ht="15" hidden="false" customHeight="false" outlineLevel="0" collapsed="false">
      <c r="A527" s="318" t="s">
        <v>7275</v>
      </c>
      <c r="B527" s="318" t="str">
        <f aca="false">A527&amp;"U"</f>
        <v>92113U</v>
      </c>
      <c r="C527" s="318" t="s">
        <v>7276</v>
      </c>
      <c r="D527" s="318" t="s">
        <v>7092</v>
      </c>
      <c r="E527" s="318" t="s">
        <v>6252</v>
      </c>
      <c r="F527" s="319" t="n">
        <v>0.67</v>
      </c>
      <c r="G527" s="318" t="s">
        <v>6233</v>
      </c>
    </row>
    <row r="528" customFormat="false" ht="15" hidden="false" customHeight="false" outlineLevel="0" collapsed="false">
      <c r="A528" s="318" t="s">
        <v>7277</v>
      </c>
      <c r="B528" s="318" t="str">
        <f aca="false">A528&amp;"U"</f>
        <v>92119U</v>
      </c>
      <c r="C528" s="318" t="s">
        <v>7278</v>
      </c>
      <c r="D528" s="318" t="s">
        <v>7092</v>
      </c>
      <c r="E528" s="318" t="s">
        <v>6252</v>
      </c>
      <c r="F528" s="319" t="n">
        <v>0.07</v>
      </c>
      <c r="G528" s="318" t="s">
        <v>6233</v>
      </c>
    </row>
    <row r="529" customFormat="false" ht="15" hidden="false" customHeight="false" outlineLevel="0" collapsed="false">
      <c r="A529" s="318" t="s">
        <v>7279</v>
      </c>
      <c r="B529" s="318" t="str">
        <f aca="false">A529&amp;"U"</f>
        <v>92139U</v>
      </c>
      <c r="C529" s="318" t="s">
        <v>7280</v>
      </c>
      <c r="D529" s="318" t="s">
        <v>7092</v>
      </c>
      <c r="E529" s="318" t="s">
        <v>6232</v>
      </c>
      <c r="F529" s="319" t="n">
        <v>33.19</v>
      </c>
      <c r="G529" s="318" t="s">
        <v>6233</v>
      </c>
    </row>
    <row r="530" customFormat="false" ht="15" hidden="false" customHeight="false" outlineLevel="0" collapsed="false">
      <c r="A530" s="318" t="s">
        <v>7281</v>
      </c>
      <c r="B530" s="318" t="str">
        <f aca="false">A530&amp;"U"</f>
        <v>92146U</v>
      </c>
      <c r="C530" s="318" t="s">
        <v>7282</v>
      </c>
      <c r="D530" s="318" t="s">
        <v>7092</v>
      </c>
      <c r="E530" s="318" t="s">
        <v>6232</v>
      </c>
      <c r="F530" s="319" t="n">
        <v>26.24</v>
      </c>
      <c r="G530" s="318" t="s">
        <v>6233</v>
      </c>
    </row>
    <row r="531" customFormat="false" ht="15" hidden="false" customHeight="false" outlineLevel="0" collapsed="false">
      <c r="A531" s="318" t="s">
        <v>7283</v>
      </c>
      <c r="B531" s="318" t="str">
        <f aca="false">A531&amp;"U"</f>
        <v>92243U</v>
      </c>
      <c r="C531" s="318" t="s">
        <v>7284</v>
      </c>
      <c r="D531" s="318" t="s">
        <v>7092</v>
      </c>
      <c r="E531" s="318" t="s">
        <v>6252</v>
      </c>
      <c r="F531" s="319" t="n">
        <v>50.62</v>
      </c>
      <c r="G531" s="318" t="s">
        <v>6233</v>
      </c>
    </row>
    <row r="532" customFormat="false" ht="15" hidden="false" customHeight="false" outlineLevel="0" collapsed="false">
      <c r="A532" s="318" t="s">
        <v>7285</v>
      </c>
      <c r="B532" s="318" t="str">
        <f aca="false">A532&amp;"U"</f>
        <v>92717U</v>
      </c>
      <c r="C532" s="318" t="s">
        <v>7286</v>
      </c>
      <c r="D532" s="318" t="s">
        <v>7092</v>
      </c>
      <c r="E532" s="318" t="s">
        <v>7039</v>
      </c>
      <c r="F532" s="319" t="n">
        <v>0.18</v>
      </c>
      <c r="G532" s="318" t="s">
        <v>6233</v>
      </c>
    </row>
    <row r="533" customFormat="false" ht="15" hidden="false" customHeight="false" outlineLevel="0" collapsed="false">
      <c r="A533" s="318" t="s">
        <v>7287</v>
      </c>
      <c r="B533" s="318" t="str">
        <f aca="false">A533&amp;"U"</f>
        <v>92961U</v>
      </c>
      <c r="C533" s="318" t="s">
        <v>7288</v>
      </c>
      <c r="D533" s="318" t="s">
        <v>7092</v>
      </c>
      <c r="E533" s="318" t="s">
        <v>6252</v>
      </c>
      <c r="F533" s="319" t="n">
        <v>6.13</v>
      </c>
      <c r="G533" s="318" t="s">
        <v>6233</v>
      </c>
    </row>
    <row r="534" customFormat="false" ht="15" hidden="false" customHeight="false" outlineLevel="0" collapsed="false">
      <c r="A534" s="318" t="s">
        <v>7289</v>
      </c>
      <c r="B534" s="318" t="str">
        <f aca="false">A534&amp;"U"</f>
        <v>92967U</v>
      </c>
      <c r="C534" s="318" t="s">
        <v>7290</v>
      </c>
      <c r="D534" s="318" t="s">
        <v>7092</v>
      </c>
      <c r="E534" s="318" t="s">
        <v>6252</v>
      </c>
      <c r="F534" s="319" t="n">
        <v>18.45</v>
      </c>
      <c r="G534" s="318" t="s">
        <v>6233</v>
      </c>
    </row>
    <row r="535" customFormat="false" ht="15" hidden="false" customHeight="false" outlineLevel="0" collapsed="false">
      <c r="A535" s="318" t="s">
        <v>7291</v>
      </c>
      <c r="B535" s="318" t="str">
        <f aca="false">A535&amp;"U"</f>
        <v>93225U</v>
      </c>
      <c r="C535" s="318" t="s">
        <v>7292</v>
      </c>
      <c r="D535" s="318" t="s">
        <v>7092</v>
      </c>
      <c r="E535" s="318" t="s">
        <v>6252</v>
      </c>
      <c r="F535" s="319" t="n">
        <v>231.29</v>
      </c>
      <c r="G535" s="318" t="s">
        <v>6233</v>
      </c>
    </row>
    <row r="536" customFormat="false" ht="15" hidden="false" customHeight="false" outlineLevel="0" collapsed="false">
      <c r="A536" s="318" t="s">
        <v>7293</v>
      </c>
      <c r="B536" s="318" t="str">
        <f aca="false">A536&amp;"U"</f>
        <v>93234U</v>
      </c>
      <c r="C536" s="318" t="s">
        <v>7294</v>
      </c>
      <c r="D536" s="318" t="s">
        <v>7092</v>
      </c>
      <c r="E536" s="318" t="s">
        <v>6252</v>
      </c>
      <c r="F536" s="319" t="n">
        <v>0.28</v>
      </c>
      <c r="G536" s="318" t="s">
        <v>6233</v>
      </c>
    </row>
    <row r="537" customFormat="false" ht="15" hidden="false" customHeight="false" outlineLevel="0" collapsed="false">
      <c r="A537" s="318" t="s">
        <v>7295</v>
      </c>
      <c r="B537" s="318" t="str">
        <f aca="false">A537&amp;"U"</f>
        <v>93244U</v>
      </c>
      <c r="C537" s="318" t="s">
        <v>7296</v>
      </c>
      <c r="D537" s="318" t="s">
        <v>7092</v>
      </c>
      <c r="E537" s="318" t="s">
        <v>6252</v>
      </c>
      <c r="F537" s="319" t="n">
        <v>41.56</v>
      </c>
      <c r="G537" s="318" t="s">
        <v>6233</v>
      </c>
    </row>
    <row r="538" customFormat="false" ht="15" hidden="false" customHeight="false" outlineLevel="0" collapsed="false">
      <c r="A538" s="318" t="s">
        <v>7297</v>
      </c>
      <c r="B538" s="318" t="str">
        <f aca="false">A538&amp;"U"</f>
        <v>93274U</v>
      </c>
      <c r="C538" s="318" t="s">
        <v>7298</v>
      </c>
      <c r="D538" s="318" t="s">
        <v>7092</v>
      </c>
      <c r="E538" s="318" t="s">
        <v>6232</v>
      </c>
      <c r="F538" s="319" t="n">
        <v>54.47</v>
      </c>
      <c r="G538" s="318" t="s">
        <v>6233</v>
      </c>
    </row>
    <row r="539" customFormat="false" ht="15" hidden="false" customHeight="false" outlineLevel="0" collapsed="false">
      <c r="A539" s="318" t="s">
        <v>7299</v>
      </c>
      <c r="B539" s="318" t="str">
        <f aca="false">A539&amp;"U"</f>
        <v>93282U</v>
      </c>
      <c r="C539" s="318" t="s">
        <v>7300</v>
      </c>
      <c r="D539" s="318" t="s">
        <v>7092</v>
      </c>
      <c r="E539" s="318" t="s">
        <v>6232</v>
      </c>
      <c r="F539" s="319" t="n">
        <v>18.59</v>
      </c>
      <c r="G539" s="318" t="s">
        <v>6233</v>
      </c>
    </row>
    <row r="540" customFormat="false" ht="15" hidden="false" customHeight="false" outlineLevel="0" collapsed="false">
      <c r="A540" s="318" t="s">
        <v>7301</v>
      </c>
      <c r="B540" s="318" t="str">
        <f aca="false">A540&amp;"U"</f>
        <v>93288U</v>
      </c>
      <c r="C540" s="318" t="s">
        <v>7302</v>
      </c>
      <c r="D540" s="318" t="s">
        <v>7092</v>
      </c>
      <c r="E540" s="318" t="s">
        <v>6232</v>
      </c>
      <c r="F540" s="319" t="n">
        <v>97.59</v>
      </c>
      <c r="G540" s="318" t="s">
        <v>6233</v>
      </c>
    </row>
    <row r="541" customFormat="false" ht="15" hidden="false" customHeight="false" outlineLevel="0" collapsed="false">
      <c r="A541" s="318" t="s">
        <v>7303</v>
      </c>
      <c r="B541" s="318" t="str">
        <f aca="false">A541&amp;"U"</f>
        <v>93403U</v>
      </c>
      <c r="C541" s="318" t="s">
        <v>7304</v>
      </c>
      <c r="D541" s="318" t="s">
        <v>7092</v>
      </c>
      <c r="E541" s="318" t="s">
        <v>6232</v>
      </c>
      <c r="F541" s="319" t="n">
        <v>36.2</v>
      </c>
      <c r="G541" s="318" t="s">
        <v>6233</v>
      </c>
    </row>
    <row r="542" customFormat="false" ht="15" hidden="false" customHeight="false" outlineLevel="0" collapsed="false">
      <c r="A542" s="318" t="s">
        <v>7305</v>
      </c>
      <c r="B542" s="318" t="str">
        <f aca="false">A542&amp;"U"</f>
        <v>93409U</v>
      </c>
      <c r="C542" s="318" t="s">
        <v>7306</v>
      </c>
      <c r="D542" s="318" t="s">
        <v>7092</v>
      </c>
      <c r="E542" s="318" t="s">
        <v>6252</v>
      </c>
      <c r="F542" s="319" t="n">
        <v>37.15</v>
      </c>
      <c r="G542" s="318" t="s">
        <v>6233</v>
      </c>
    </row>
    <row r="543" customFormat="false" ht="15" hidden="false" customHeight="false" outlineLevel="0" collapsed="false">
      <c r="A543" s="318" t="s">
        <v>7307</v>
      </c>
      <c r="B543" s="318" t="str">
        <f aca="false">A543&amp;"U"</f>
        <v>93416U</v>
      </c>
      <c r="C543" s="318" t="s">
        <v>7308</v>
      </c>
      <c r="D543" s="318" t="s">
        <v>7092</v>
      </c>
      <c r="E543" s="318" t="s">
        <v>6252</v>
      </c>
      <c r="F543" s="319" t="n">
        <v>0.21</v>
      </c>
      <c r="G543" s="318" t="s">
        <v>6233</v>
      </c>
    </row>
    <row r="544" customFormat="false" ht="15" hidden="false" customHeight="false" outlineLevel="0" collapsed="false">
      <c r="A544" s="318" t="s">
        <v>7309</v>
      </c>
      <c r="B544" s="318" t="str">
        <f aca="false">A544&amp;"U"</f>
        <v>93422U</v>
      </c>
      <c r="C544" s="318" t="s">
        <v>7310</v>
      </c>
      <c r="D544" s="318" t="s">
        <v>7092</v>
      </c>
      <c r="E544" s="318" t="s">
        <v>6252</v>
      </c>
      <c r="F544" s="319" t="n">
        <v>2.83</v>
      </c>
      <c r="G544" s="318" t="s">
        <v>6233</v>
      </c>
    </row>
    <row r="545" customFormat="false" ht="15" hidden="false" customHeight="false" outlineLevel="0" collapsed="false">
      <c r="A545" s="318" t="s">
        <v>7311</v>
      </c>
      <c r="B545" s="318" t="str">
        <f aca="false">A545&amp;"U"</f>
        <v>93428U</v>
      </c>
      <c r="C545" s="318" t="s">
        <v>7312</v>
      </c>
      <c r="D545" s="318" t="s">
        <v>7092</v>
      </c>
      <c r="E545" s="318" t="s">
        <v>6252</v>
      </c>
      <c r="F545" s="319" t="n">
        <v>4</v>
      </c>
      <c r="G545" s="318" t="s">
        <v>6233</v>
      </c>
    </row>
    <row r="546" customFormat="false" ht="15" hidden="false" customHeight="false" outlineLevel="0" collapsed="false">
      <c r="A546" s="318" t="s">
        <v>7313</v>
      </c>
      <c r="B546" s="318" t="str">
        <f aca="false">A546&amp;"U"</f>
        <v>93434U</v>
      </c>
      <c r="C546" s="318" t="s">
        <v>7314</v>
      </c>
      <c r="D546" s="318" t="s">
        <v>7092</v>
      </c>
      <c r="E546" s="318" t="s">
        <v>6252</v>
      </c>
      <c r="F546" s="319" t="n">
        <v>161.49</v>
      </c>
      <c r="G546" s="318" t="s">
        <v>6233</v>
      </c>
    </row>
    <row r="547" customFormat="false" ht="15" hidden="false" customHeight="false" outlineLevel="0" collapsed="false">
      <c r="A547" s="318" t="s">
        <v>7315</v>
      </c>
      <c r="B547" s="318" t="str">
        <f aca="false">A547&amp;"U"</f>
        <v>93440U</v>
      </c>
      <c r="C547" s="318" t="s">
        <v>7316</v>
      </c>
      <c r="D547" s="318" t="s">
        <v>7092</v>
      </c>
      <c r="E547" s="318" t="s">
        <v>6252</v>
      </c>
      <c r="F547" s="319" t="n">
        <v>80.41</v>
      </c>
      <c r="G547" s="318" t="s">
        <v>6233</v>
      </c>
    </row>
    <row r="548" customFormat="false" ht="15" hidden="false" customHeight="false" outlineLevel="0" collapsed="false">
      <c r="A548" s="318" t="s">
        <v>7317</v>
      </c>
      <c r="B548" s="318" t="str">
        <f aca="false">A548&amp;"U"</f>
        <v>95122U</v>
      </c>
      <c r="C548" s="318" t="s">
        <v>7318</v>
      </c>
      <c r="D548" s="318" t="s">
        <v>7092</v>
      </c>
      <c r="E548" s="318" t="s">
        <v>6252</v>
      </c>
      <c r="F548" s="319" t="n">
        <v>119.88</v>
      </c>
      <c r="G548" s="318" t="s">
        <v>6233</v>
      </c>
    </row>
    <row r="549" customFormat="false" ht="15" hidden="false" customHeight="false" outlineLevel="0" collapsed="false">
      <c r="A549" s="318" t="s">
        <v>7319</v>
      </c>
      <c r="B549" s="318" t="str">
        <f aca="false">A549&amp;"U"</f>
        <v>95128U</v>
      </c>
      <c r="C549" s="318" t="s">
        <v>7320</v>
      </c>
      <c r="D549" s="318" t="s">
        <v>7092</v>
      </c>
      <c r="E549" s="318" t="s">
        <v>6252</v>
      </c>
      <c r="F549" s="319" t="n">
        <v>37.98</v>
      </c>
      <c r="G549" s="318" t="s">
        <v>6233</v>
      </c>
    </row>
    <row r="550" customFormat="false" ht="15" hidden="false" customHeight="false" outlineLevel="0" collapsed="false">
      <c r="A550" s="318" t="s">
        <v>7321</v>
      </c>
      <c r="B550" s="318" t="str">
        <f aca="false">A550&amp;"U"</f>
        <v>95140U</v>
      </c>
      <c r="C550" s="318" t="s">
        <v>7322</v>
      </c>
      <c r="D550" s="318" t="s">
        <v>7092</v>
      </c>
      <c r="E550" s="318" t="s">
        <v>7039</v>
      </c>
      <c r="F550" s="319" t="n">
        <v>0.04</v>
      </c>
      <c r="G550" s="318" t="s">
        <v>6233</v>
      </c>
    </row>
    <row r="551" customFormat="false" ht="15" hidden="false" customHeight="false" outlineLevel="0" collapsed="false">
      <c r="A551" s="318" t="s">
        <v>7323</v>
      </c>
      <c r="B551" s="318" t="str">
        <f aca="false">A551&amp;"U"</f>
        <v>95213U</v>
      </c>
      <c r="C551" s="318" t="s">
        <v>7324</v>
      </c>
      <c r="D551" s="318" t="s">
        <v>7092</v>
      </c>
      <c r="E551" s="318" t="s">
        <v>6232</v>
      </c>
      <c r="F551" s="319" t="n">
        <v>58.5</v>
      </c>
      <c r="G551" s="318" t="s">
        <v>6233</v>
      </c>
    </row>
    <row r="552" customFormat="false" ht="15" hidden="false" customHeight="false" outlineLevel="0" collapsed="false">
      <c r="A552" s="318" t="s">
        <v>7325</v>
      </c>
      <c r="B552" s="318" t="str">
        <f aca="false">A552&amp;"U"</f>
        <v>95219U</v>
      </c>
      <c r="C552" s="318" t="s">
        <v>7326</v>
      </c>
      <c r="D552" s="318" t="s">
        <v>7092</v>
      </c>
      <c r="E552" s="318" t="s">
        <v>6252</v>
      </c>
      <c r="F552" s="319" t="n">
        <v>18.18</v>
      </c>
      <c r="G552" s="318" t="s">
        <v>6233</v>
      </c>
    </row>
    <row r="553" customFormat="false" ht="15" hidden="false" customHeight="false" outlineLevel="0" collapsed="false">
      <c r="A553" s="318" t="s">
        <v>7327</v>
      </c>
      <c r="B553" s="318" t="str">
        <f aca="false">A553&amp;"U"</f>
        <v>95259U</v>
      </c>
      <c r="C553" s="318" t="s">
        <v>7328</v>
      </c>
      <c r="D553" s="318" t="s">
        <v>7092</v>
      </c>
      <c r="E553" s="318" t="s">
        <v>6252</v>
      </c>
      <c r="F553" s="319" t="n">
        <v>18.31</v>
      </c>
      <c r="G553" s="318" t="s">
        <v>6233</v>
      </c>
    </row>
    <row r="554" customFormat="false" ht="15" hidden="false" customHeight="false" outlineLevel="0" collapsed="false">
      <c r="A554" s="318" t="s">
        <v>7329</v>
      </c>
      <c r="B554" s="318" t="str">
        <f aca="false">A554&amp;"U"</f>
        <v>95265U</v>
      </c>
      <c r="C554" s="318" t="s">
        <v>7330</v>
      </c>
      <c r="D554" s="318" t="s">
        <v>7092</v>
      </c>
      <c r="E554" s="318" t="s">
        <v>6252</v>
      </c>
      <c r="F554" s="319" t="n">
        <v>0.72</v>
      </c>
      <c r="G554" s="318" t="s">
        <v>6233</v>
      </c>
    </row>
    <row r="555" customFormat="false" ht="15" hidden="false" customHeight="false" outlineLevel="0" collapsed="false">
      <c r="A555" s="318" t="s">
        <v>7331</v>
      </c>
      <c r="B555" s="318" t="str">
        <f aca="false">A555&amp;"U"</f>
        <v>95271U</v>
      </c>
      <c r="C555" s="318" t="s">
        <v>7332</v>
      </c>
      <c r="D555" s="318" t="s">
        <v>7092</v>
      </c>
      <c r="E555" s="318" t="s">
        <v>6252</v>
      </c>
      <c r="F555" s="319" t="n">
        <v>0.49</v>
      </c>
      <c r="G555" s="318" t="s">
        <v>6233</v>
      </c>
    </row>
    <row r="556" customFormat="false" ht="15" hidden="false" customHeight="false" outlineLevel="0" collapsed="false">
      <c r="A556" s="318" t="s">
        <v>7333</v>
      </c>
      <c r="B556" s="318" t="str">
        <f aca="false">A556&amp;"U"</f>
        <v>95277U</v>
      </c>
      <c r="C556" s="318" t="s">
        <v>7334</v>
      </c>
      <c r="D556" s="318" t="s">
        <v>7092</v>
      </c>
      <c r="E556" s="318" t="s">
        <v>6252</v>
      </c>
      <c r="F556" s="319" t="n">
        <v>0.49</v>
      </c>
      <c r="G556" s="318" t="s">
        <v>6233</v>
      </c>
    </row>
    <row r="557" customFormat="false" ht="15" hidden="false" customHeight="false" outlineLevel="0" collapsed="false">
      <c r="A557" s="318" t="s">
        <v>7335</v>
      </c>
      <c r="B557" s="318" t="str">
        <f aca="false">A557&amp;"U"</f>
        <v>95283U</v>
      </c>
      <c r="C557" s="318" t="s">
        <v>7336</v>
      </c>
      <c r="D557" s="318" t="s">
        <v>7092</v>
      </c>
      <c r="E557" s="318" t="s">
        <v>6252</v>
      </c>
      <c r="F557" s="319" t="n">
        <v>0.52</v>
      </c>
      <c r="G557" s="318" t="s">
        <v>6233</v>
      </c>
    </row>
    <row r="558" customFormat="false" ht="15" hidden="false" customHeight="false" outlineLevel="0" collapsed="false">
      <c r="A558" s="318" t="s">
        <v>7337</v>
      </c>
      <c r="B558" s="318" t="str">
        <f aca="false">A558&amp;"U"</f>
        <v>95621U</v>
      </c>
      <c r="C558" s="318" t="s">
        <v>7338</v>
      </c>
      <c r="D558" s="318" t="s">
        <v>7092</v>
      </c>
      <c r="E558" s="318" t="s">
        <v>6252</v>
      </c>
      <c r="F558" s="319" t="n">
        <v>18.14</v>
      </c>
      <c r="G558" s="318" t="s">
        <v>6233</v>
      </c>
    </row>
    <row r="559" customFormat="false" ht="15" hidden="false" customHeight="false" outlineLevel="0" collapsed="false">
      <c r="A559" s="318" t="s">
        <v>7339</v>
      </c>
      <c r="B559" s="318" t="str">
        <f aca="false">A559&amp;"U"</f>
        <v>95632U</v>
      </c>
      <c r="C559" s="318" t="s">
        <v>7340</v>
      </c>
      <c r="D559" s="318" t="s">
        <v>7092</v>
      </c>
      <c r="E559" s="318" t="s">
        <v>6252</v>
      </c>
      <c r="F559" s="319" t="n">
        <v>49.67</v>
      </c>
      <c r="G559" s="318" t="s">
        <v>6233</v>
      </c>
    </row>
    <row r="560" customFormat="false" ht="15" hidden="false" customHeight="false" outlineLevel="0" collapsed="false">
      <c r="A560" s="318" t="s">
        <v>7341</v>
      </c>
      <c r="B560" s="318" t="str">
        <f aca="false">A560&amp;"U"</f>
        <v>95703U</v>
      </c>
      <c r="C560" s="318" t="s">
        <v>7342</v>
      </c>
      <c r="D560" s="318" t="s">
        <v>7092</v>
      </c>
      <c r="E560" s="318" t="s">
        <v>6252</v>
      </c>
      <c r="F560" s="319" t="n">
        <v>26.24</v>
      </c>
      <c r="G560" s="318" t="s">
        <v>6233</v>
      </c>
    </row>
    <row r="561" customFormat="false" ht="15" hidden="false" customHeight="false" outlineLevel="0" collapsed="false">
      <c r="A561" s="318" t="s">
        <v>7343</v>
      </c>
      <c r="B561" s="318" t="str">
        <f aca="false">A561&amp;"U"</f>
        <v>95709U</v>
      </c>
      <c r="C561" s="318" t="s">
        <v>7344</v>
      </c>
      <c r="D561" s="318" t="s">
        <v>7092</v>
      </c>
      <c r="E561" s="318" t="s">
        <v>6252</v>
      </c>
      <c r="F561" s="319" t="n">
        <v>51.11</v>
      </c>
      <c r="G561" s="318" t="s">
        <v>6233</v>
      </c>
    </row>
    <row r="562" customFormat="false" ht="15" hidden="false" customHeight="false" outlineLevel="0" collapsed="false">
      <c r="A562" s="318" t="s">
        <v>7345</v>
      </c>
      <c r="B562" s="318" t="str">
        <f aca="false">A562&amp;"U"</f>
        <v>95715U</v>
      </c>
      <c r="C562" s="318" t="s">
        <v>7346</v>
      </c>
      <c r="D562" s="318" t="s">
        <v>7092</v>
      </c>
      <c r="E562" s="318" t="s">
        <v>6252</v>
      </c>
      <c r="F562" s="319" t="n">
        <v>62.32</v>
      </c>
      <c r="G562" s="318" t="s">
        <v>6233</v>
      </c>
    </row>
    <row r="563" customFormat="false" ht="15" hidden="false" customHeight="false" outlineLevel="0" collapsed="false">
      <c r="A563" s="318" t="s">
        <v>7347</v>
      </c>
      <c r="B563" s="318" t="str">
        <f aca="false">A563&amp;"U"</f>
        <v>95721U</v>
      </c>
      <c r="C563" s="318" t="s">
        <v>7348</v>
      </c>
      <c r="D563" s="318" t="s">
        <v>7092</v>
      </c>
      <c r="E563" s="318" t="s">
        <v>6252</v>
      </c>
      <c r="F563" s="319" t="n">
        <v>61.07</v>
      </c>
      <c r="G563" s="318" t="s">
        <v>6233</v>
      </c>
    </row>
    <row r="564" customFormat="false" ht="15" hidden="false" customHeight="false" outlineLevel="0" collapsed="false">
      <c r="A564" s="318" t="s">
        <v>7349</v>
      </c>
      <c r="B564" s="318" t="str">
        <f aca="false">A564&amp;"U"</f>
        <v>95873U</v>
      </c>
      <c r="C564" s="318" t="s">
        <v>7350</v>
      </c>
      <c r="D564" s="318" t="s">
        <v>7092</v>
      </c>
      <c r="E564" s="318" t="s">
        <v>6252</v>
      </c>
      <c r="F564" s="319" t="n">
        <v>6.4</v>
      </c>
      <c r="G564" s="318" t="s">
        <v>6233</v>
      </c>
    </row>
    <row r="565" customFormat="false" ht="15" hidden="false" customHeight="false" outlineLevel="0" collapsed="false">
      <c r="A565" s="318" t="s">
        <v>7351</v>
      </c>
      <c r="B565" s="318" t="str">
        <f aca="false">A565&amp;"U"</f>
        <v>96014U</v>
      </c>
      <c r="C565" s="318" t="s">
        <v>7352</v>
      </c>
      <c r="D565" s="318" t="s">
        <v>7092</v>
      </c>
      <c r="E565" s="318" t="s">
        <v>6252</v>
      </c>
      <c r="F565" s="319" t="n">
        <v>37.96</v>
      </c>
      <c r="G565" s="318" t="s">
        <v>6233</v>
      </c>
    </row>
    <row r="566" customFormat="false" ht="15" hidden="false" customHeight="false" outlineLevel="0" collapsed="false">
      <c r="A566" s="318" t="s">
        <v>7353</v>
      </c>
      <c r="B566" s="318" t="str">
        <f aca="false">A566&amp;"U"</f>
        <v>96021U</v>
      </c>
      <c r="C566" s="318" t="s">
        <v>7354</v>
      </c>
      <c r="D566" s="318" t="s">
        <v>7092</v>
      </c>
      <c r="E566" s="318" t="s">
        <v>6252</v>
      </c>
      <c r="F566" s="319" t="n">
        <v>37.85</v>
      </c>
      <c r="G566" s="318" t="s">
        <v>6233</v>
      </c>
    </row>
    <row r="567" customFormat="false" ht="15" hidden="false" customHeight="false" outlineLevel="0" collapsed="false">
      <c r="A567" s="318" t="s">
        <v>7355</v>
      </c>
      <c r="B567" s="318" t="str">
        <f aca="false">A567&amp;"U"</f>
        <v>96029U</v>
      </c>
      <c r="C567" s="318" t="s">
        <v>7356</v>
      </c>
      <c r="D567" s="318" t="s">
        <v>7092</v>
      </c>
      <c r="E567" s="318" t="s">
        <v>6252</v>
      </c>
      <c r="F567" s="319" t="n">
        <v>34.83</v>
      </c>
      <c r="G567" s="318" t="s">
        <v>6233</v>
      </c>
    </row>
    <row r="568" customFormat="false" ht="15" hidden="false" customHeight="false" outlineLevel="0" collapsed="false">
      <c r="A568" s="318" t="s">
        <v>7357</v>
      </c>
      <c r="B568" s="318" t="str">
        <f aca="false">A568&amp;"U"</f>
        <v>96036U</v>
      </c>
      <c r="C568" s="318" t="s">
        <v>7358</v>
      </c>
      <c r="D568" s="318" t="s">
        <v>7092</v>
      </c>
      <c r="E568" s="318" t="s">
        <v>6252</v>
      </c>
      <c r="F568" s="319" t="n">
        <v>42.65</v>
      </c>
      <c r="G568" s="318" t="s">
        <v>6233</v>
      </c>
    </row>
    <row r="569" customFormat="false" ht="15" hidden="false" customHeight="false" outlineLevel="0" collapsed="false">
      <c r="A569" s="318" t="s">
        <v>7359</v>
      </c>
      <c r="B569" s="318" t="str">
        <f aca="false">A569&amp;"U"</f>
        <v>96155U</v>
      </c>
      <c r="C569" s="318" t="s">
        <v>7360</v>
      </c>
      <c r="D569" s="318" t="s">
        <v>7092</v>
      </c>
      <c r="E569" s="318" t="s">
        <v>6252</v>
      </c>
      <c r="F569" s="319" t="n">
        <v>34.94</v>
      </c>
      <c r="G569" s="318" t="s">
        <v>6233</v>
      </c>
    </row>
    <row r="570" customFormat="false" ht="15" hidden="false" customHeight="false" outlineLevel="0" collapsed="false">
      <c r="A570" s="318" t="s">
        <v>7361</v>
      </c>
      <c r="B570" s="318" t="str">
        <f aca="false">A570&amp;"U"</f>
        <v>96156U</v>
      </c>
      <c r="C570" s="318" t="s">
        <v>7362</v>
      </c>
      <c r="D570" s="318" t="s">
        <v>7092</v>
      </c>
      <c r="E570" s="318" t="s">
        <v>6252</v>
      </c>
      <c r="F570" s="319" t="n">
        <v>41.6</v>
      </c>
      <c r="G570" s="318" t="s">
        <v>6233</v>
      </c>
    </row>
    <row r="571" customFormat="false" ht="15" hidden="false" customHeight="false" outlineLevel="0" collapsed="false">
      <c r="A571" s="318" t="s">
        <v>7363</v>
      </c>
      <c r="B571" s="318" t="str">
        <f aca="false">A571&amp;"U"</f>
        <v>96159U</v>
      </c>
      <c r="C571" s="318" t="s">
        <v>7364</v>
      </c>
      <c r="D571" s="318" t="s">
        <v>7092</v>
      </c>
      <c r="E571" s="318" t="s">
        <v>6252</v>
      </c>
      <c r="F571" s="319" t="n">
        <v>53.93</v>
      </c>
      <c r="G571" s="318" t="s">
        <v>6233</v>
      </c>
    </row>
    <row r="572" customFormat="false" ht="15" hidden="false" customHeight="false" outlineLevel="0" collapsed="false">
      <c r="A572" s="318" t="s">
        <v>7365</v>
      </c>
      <c r="B572" s="318" t="str">
        <f aca="false">A572&amp;"U"</f>
        <v>96246U</v>
      </c>
      <c r="C572" s="318" t="s">
        <v>7366</v>
      </c>
      <c r="D572" s="318" t="s">
        <v>7092</v>
      </c>
      <c r="E572" s="318" t="s">
        <v>6232</v>
      </c>
      <c r="F572" s="319" t="n">
        <v>45.43</v>
      </c>
      <c r="G572" s="318" t="s">
        <v>6233</v>
      </c>
    </row>
    <row r="573" customFormat="false" ht="15" hidden="false" customHeight="false" outlineLevel="0" collapsed="false">
      <c r="A573" s="318" t="s">
        <v>7367</v>
      </c>
      <c r="B573" s="318" t="str">
        <f aca="false">A573&amp;"U"</f>
        <v>96302U</v>
      </c>
      <c r="C573" s="318" t="s">
        <v>7368</v>
      </c>
      <c r="D573" s="318" t="s">
        <v>7092</v>
      </c>
      <c r="E573" s="318" t="s">
        <v>6252</v>
      </c>
      <c r="F573" s="319" t="n">
        <v>66.8</v>
      </c>
      <c r="G573" s="318" t="s">
        <v>6233</v>
      </c>
    </row>
    <row r="574" customFormat="false" ht="15" hidden="false" customHeight="false" outlineLevel="0" collapsed="false">
      <c r="A574" s="318" t="s">
        <v>7369</v>
      </c>
      <c r="B574" s="318" t="str">
        <f aca="false">A574&amp;"U"</f>
        <v>96308U</v>
      </c>
      <c r="C574" s="318" t="s">
        <v>7370</v>
      </c>
      <c r="D574" s="318" t="s">
        <v>7092</v>
      </c>
      <c r="E574" s="318" t="s">
        <v>6252</v>
      </c>
      <c r="F574" s="319" t="n">
        <v>0.11</v>
      </c>
      <c r="G574" s="318" t="s">
        <v>6233</v>
      </c>
    </row>
    <row r="575" customFormat="false" ht="15" hidden="false" customHeight="false" outlineLevel="0" collapsed="false">
      <c r="A575" s="318" t="s">
        <v>7371</v>
      </c>
      <c r="B575" s="318" t="str">
        <f aca="false">A575&amp;"U"</f>
        <v>96464U</v>
      </c>
      <c r="C575" s="318" t="s">
        <v>7372</v>
      </c>
      <c r="D575" s="318" t="s">
        <v>7092</v>
      </c>
      <c r="E575" s="318" t="s">
        <v>6252</v>
      </c>
      <c r="F575" s="319" t="n">
        <v>52.56</v>
      </c>
      <c r="G575" s="318" t="s">
        <v>6233</v>
      </c>
    </row>
    <row r="576" customFormat="false" ht="15" hidden="false" customHeight="false" outlineLevel="0" collapsed="false">
      <c r="A576" s="318" t="s">
        <v>7373</v>
      </c>
      <c r="B576" s="318" t="str">
        <f aca="false">A576&amp;"U"</f>
        <v>98765U</v>
      </c>
      <c r="C576" s="318" t="s">
        <v>7374</v>
      </c>
      <c r="D576" s="318" t="s">
        <v>7092</v>
      </c>
      <c r="E576" s="318" t="s">
        <v>6232</v>
      </c>
      <c r="F576" s="319" t="n">
        <v>0.06</v>
      </c>
      <c r="G576" s="318" t="s">
        <v>6233</v>
      </c>
    </row>
    <row r="577" customFormat="false" ht="15" hidden="false" customHeight="false" outlineLevel="0" collapsed="false">
      <c r="A577" s="318" t="s">
        <v>7375</v>
      </c>
      <c r="B577" s="318" t="str">
        <f aca="false">A577&amp;"U"</f>
        <v>5089U</v>
      </c>
      <c r="C577" s="318" t="s">
        <v>7376</v>
      </c>
      <c r="D577" s="318" t="s">
        <v>594</v>
      </c>
      <c r="E577" s="318" t="s">
        <v>6252</v>
      </c>
      <c r="F577" s="319" t="n">
        <v>18.29</v>
      </c>
      <c r="G577" s="318" t="s">
        <v>6233</v>
      </c>
    </row>
    <row r="578" customFormat="false" ht="15" hidden="false" customHeight="false" outlineLevel="0" collapsed="false">
      <c r="A578" s="318" t="s">
        <v>7377</v>
      </c>
      <c r="B578" s="318" t="str">
        <f aca="false">A578&amp;"U"</f>
        <v>5627U</v>
      </c>
      <c r="C578" s="318" t="s">
        <v>7378</v>
      </c>
      <c r="D578" s="318" t="s">
        <v>594</v>
      </c>
      <c r="E578" s="318" t="s">
        <v>6252</v>
      </c>
      <c r="F578" s="319" t="n">
        <v>22.69</v>
      </c>
      <c r="G578" s="318" t="s">
        <v>6233</v>
      </c>
    </row>
    <row r="579" customFormat="false" ht="15" hidden="false" customHeight="false" outlineLevel="0" collapsed="false">
      <c r="A579" s="318" t="s">
        <v>7379</v>
      </c>
      <c r="B579" s="318" t="str">
        <f aca="false">A579&amp;"U"</f>
        <v>5628U</v>
      </c>
      <c r="C579" s="318" t="s">
        <v>7380</v>
      </c>
      <c r="D579" s="318" t="s">
        <v>594</v>
      </c>
      <c r="E579" s="318" t="s">
        <v>6252</v>
      </c>
      <c r="F579" s="319" t="n">
        <v>5.83</v>
      </c>
      <c r="G579" s="318" t="s">
        <v>6233</v>
      </c>
    </row>
    <row r="580" customFormat="false" ht="15" hidden="false" customHeight="false" outlineLevel="0" collapsed="false">
      <c r="A580" s="318" t="s">
        <v>7381</v>
      </c>
      <c r="B580" s="318" t="str">
        <f aca="false">A580&amp;"U"</f>
        <v>5629U</v>
      </c>
      <c r="C580" s="318" t="s">
        <v>7382</v>
      </c>
      <c r="D580" s="318" t="s">
        <v>594</v>
      </c>
      <c r="E580" s="318" t="s">
        <v>6252</v>
      </c>
      <c r="F580" s="319" t="n">
        <v>28.36</v>
      </c>
      <c r="G580" s="318" t="s">
        <v>6233</v>
      </c>
    </row>
    <row r="581" customFormat="false" ht="15" hidden="false" customHeight="false" outlineLevel="0" collapsed="false">
      <c r="A581" s="318" t="s">
        <v>7383</v>
      </c>
      <c r="B581" s="318" t="str">
        <f aca="false">A581&amp;"U"</f>
        <v>5630U</v>
      </c>
      <c r="C581" s="318" t="s">
        <v>7384</v>
      </c>
      <c r="D581" s="318" t="s">
        <v>594</v>
      </c>
      <c r="E581" s="318" t="s">
        <v>7039</v>
      </c>
      <c r="F581" s="319" t="n">
        <v>51.58</v>
      </c>
      <c r="G581" s="318" t="s">
        <v>6233</v>
      </c>
    </row>
    <row r="582" customFormat="false" ht="15" hidden="false" customHeight="false" outlineLevel="0" collapsed="false">
      <c r="A582" s="318" t="s">
        <v>7385</v>
      </c>
      <c r="B582" s="318" t="str">
        <f aca="false">A582&amp;"U"</f>
        <v>5658U</v>
      </c>
      <c r="C582" s="318" t="s">
        <v>7386</v>
      </c>
      <c r="D582" s="318" t="s">
        <v>594</v>
      </c>
      <c r="E582" s="318" t="s">
        <v>6252</v>
      </c>
      <c r="F582" s="319" t="n">
        <v>1.09</v>
      </c>
      <c r="G582" s="318" t="s">
        <v>6233</v>
      </c>
    </row>
    <row r="583" customFormat="false" ht="15" hidden="false" customHeight="false" outlineLevel="0" collapsed="false">
      <c r="A583" s="318" t="s">
        <v>7387</v>
      </c>
      <c r="B583" s="318" t="str">
        <f aca="false">A583&amp;"U"</f>
        <v>5664U</v>
      </c>
      <c r="C583" s="318" t="s">
        <v>7388</v>
      </c>
      <c r="D583" s="318" t="s">
        <v>594</v>
      </c>
      <c r="E583" s="318" t="s">
        <v>6232</v>
      </c>
      <c r="F583" s="319" t="n">
        <v>15.96</v>
      </c>
      <c r="G583" s="318" t="s">
        <v>6233</v>
      </c>
    </row>
    <row r="584" customFormat="false" ht="15" hidden="false" customHeight="false" outlineLevel="0" collapsed="false">
      <c r="A584" s="318" t="s">
        <v>7389</v>
      </c>
      <c r="B584" s="318" t="str">
        <f aca="false">A584&amp;"U"</f>
        <v>5667U</v>
      </c>
      <c r="C584" s="318" t="s">
        <v>7390</v>
      </c>
      <c r="D584" s="318" t="s">
        <v>594</v>
      </c>
      <c r="E584" s="318" t="s">
        <v>6232</v>
      </c>
      <c r="F584" s="319" t="n">
        <v>14.19</v>
      </c>
      <c r="G584" s="318" t="s">
        <v>6233</v>
      </c>
    </row>
    <row r="585" customFormat="false" ht="15" hidden="false" customHeight="false" outlineLevel="0" collapsed="false">
      <c r="A585" s="318" t="s">
        <v>7391</v>
      </c>
      <c r="B585" s="318" t="str">
        <f aca="false">A585&amp;"U"</f>
        <v>5668U</v>
      </c>
      <c r="C585" s="318" t="s">
        <v>7392</v>
      </c>
      <c r="D585" s="318" t="s">
        <v>594</v>
      </c>
      <c r="E585" s="318" t="s">
        <v>7039</v>
      </c>
      <c r="F585" s="319" t="n">
        <v>39.47</v>
      </c>
      <c r="G585" s="318" t="s">
        <v>6233</v>
      </c>
    </row>
    <row r="586" customFormat="false" ht="15" hidden="false" customHeight="false" outlineLevel="0" collapsed="false">
      <c r="A586" s="318" t="s">
        <v>7393</v>
      </c>
      <c r="B586" s="318" t="str">
        <f aca="false">A586&amp;"U"</f>
        <v>5674U</v>
      </c>
      <c r="C586" s="318" t="s">
        <v>7394</v>
      </c>
      <c r="D586" s="318" t="s">
        <v>594</v>
      </c>
      <c r="E586" s="318" t="s">
        <v>6252</v>
      </c>
      <c r="F586" s="319" t="n">
        <v>17.59</v>
      </c>
      <c r="G586" s="318" t="s">
        <v>6233</v>
      </c>
    </row>
    <row r="587" customFormat="false" ht="15" hidden="false" customHeight="false" outlineLevel="0" collapsed="false">
      <c r="A587" s="318" t="s">
        <v>7395</v>
      </c>
      <c r="B587" s="318" t="str">
        <f aca="false">A587&amp;"U"</f>
        <v>5692U</v>
      </c>
      <c r="C587" s="318" t="s">
        <v>7396</v>
      </c>
      <c r="D587" s="318" t="s">
        <v>594</v>
      </c>
      <c r="E587" s="318" t="s">
        <v>6232</v>
      </c>
      <c r="F587" s="319" t="n">
        <v>0.17</v>
      </c>
      <c r="G587" s="318" t="s">
        <v>6233</v>
      </c>
    </row>
    <row r="588" customFormat="false" ht="15" hidden="false" customHeight="false" outlineLevel="0" collapsed="false">
      <c r="A588" s="318" t="s">
        <v>7397</v>
      </c>
      <c r="B588" s="318" t="str">
        <f aca="false">A588&amp;"U"</f>
        <v>5693U</v>
      </c>
      <c r="C588" s="318" t="s">
        <v>7398</v>
      </c>
      <c r="D588" s="318" t="s">
        <v>594</v>
      </c>
      <c r="E588" s="318" t="s">
        <v>7039</v>
      </c>
      <c r="F588" s="319" t="n">
        <v>3.54</v>
      </c>
      <c r="G588" s="318" t="s">
        <v>6233</v>
      </c>
    </row>
    <row r="589" customFormat="false" ht="15" hidden="false" customHeight="false" outlineLevel="0" collapsed="false">
      <c r="A589" s="318" t="s">
        <v>7399</v>
      </c>
      <c r="B589" s="318" t="str">
        <f aca="false">A589&amp;"U"</f>
        <v>5695U</v>
      </c>
      <c r="C589" s="318" t="s">
        <v>7400</v>
      </c>
      <c r="D589" s="318" t="s">
        <v>594</v>
      </c>
      <c r="E589" s="318" t="s">
        <v>6252</v>
      </c>
      <c r="F589" s="319" t="n">
        <v>19.91</v>
      </c>
      <c r="G589" s="318" t="s">
        <v>6233</v>
      </c>
    </row>
    <row r="590" customFormat="false" ht="15" hidden="false" customHeight="false" outlineLevel="0" collapsed="false">
      <c r="A590" s="318" t="s">
        <v>7401</v>
      </c>
      <c r="B590" s="318" t="str">
        <f aca="false">A590&amp;"U"</f>
        <v>5703U</v>
      </c>
      <c r="C590" s="318" t="s">
        <v>7402</v>
      </c>
      <c r="D590" s="318" t="s">
        <v>594</v>
      </c>
      <c r="E590" s="318" t="s">
        <v>6232</v>
      </c>
      <c r="F590" s="319" t="n">
        <v>20.23</v>
      </c>
      <c r="G590" s="318" t="s">
        <v>6233</v>
      </c>
    </row>
    <row r="591" customFormat="false" ht="15" hidden="false" customHeight="false" outlineLevel="0" collapsed="false">
      <c r="A591" s="318" t="s">
        <v>7403</v>
      </c>
      <c r="B591" s="318" t="str">
        <f aca="false">A591&amp;"U"</f>
        <v>5705U</v>
      </c>
      <c r="C591" s="318" t="s">
        <v>7404</v>
      </c>
      <c r="D591" s="318" t="s">
        <v>594</v>
      </c>
      <c r="E591" s="318" t="s">
        <v>6252</v>
      </c>
      <c r="F591" s="319" t="n">
        <v>12.35</v>
      </c>
      <c r="G591" s="318" t="s">
        <v>6233</v>
      </c>
    </row>
    <row r="592" customFormat="false" ht="15" hidden="false" customHeight="false" outlineLevel="0" collapsed="false">
      <c r="A592" s="318" t="s">
        <v>7405</v>
      </c>
      <c r="B592" s="318" t="str">
        <f aca="false">A592&amp;"U"</f>
        <v>5707U</v>
      </c>
      <c r="C592" s="318" t="s">
        <v>7406</v>
      </c>
      <c r="D592" s="318" t="s">
        <v>594</v>
      </c>
      <c r="E592" s="318" t="s">
        <v>6252</v>
      </c>
      <c r="F592" s="319" t="n">
        <v>41.26</v>
      </c>
      <c r="G592" s="318" t="s">
        <v>6233</v>
      </c>
    </row>
    <row r="593" customFormat="false" ht="15" hidden="false" customHeight="false" outlineLevel="0" collapsed="false">
      <c r="A593" s="318" t="s">
        <v>7407</v>
      </c>
      <c r="B593" s="318" t="str">
        <f aca="false">A593&amp;"U"</f>
        <v>5710U</v>
      </c>
      <c r="C593" s="318" t="s">
        <v>7408</v>
      </c>
      <c r="D593" s="318" t="s">
        <v>594</v>
      </c>
      <c r="E593" s="318" t="s">
        <v>6252</v>
      </c>
      <c r="F593" s="319" t="n">
        <v>82.59</v>
      </c>
      <c r="G593" s="318" t="s">
        <v>6233</v>
      </c>
    </row>
    <row r="594" customFormat="false" ht="15" hidden="false" customHeight="false" outlineLevel="0" collapsed="false">
      <c r="A594" s="318" t="s">
        <v>7409</v>
      </c>
      <c r="B594" s="318" t="str">
        <f aca="false">A594&amp;"U"</f>
        <v>5711U</v>
      </c>
      <c r="C594" s="318" t="s">
        <v>7410</v>
      </c>
      <c r="D594" s="318" t="s">
        <v>594</v>
      </c>
      <c r="E594" s="318" t="s">
        <v>7039</v>
      </c>
      <c r="F594" s="319" t="n">
        <v>48.78</v>
      </c>
      <c r="G594" s="318" t="s">
        <v>6233</v>
      </c>
    </row>
    <row r="595" customFormat="false" ht="15" hidden="false" customHeight="false" outlineLevel="0" collapsed="false">
      <c r="A595" s="318" t="s">
        <v>7411</v>
      </c>
      <c r="B595" s="318" t="str">
        <f aca="false">A595&amp;"U"</f>
        <v>5714U</v>
      </c>
      <c r="C595" s="318" t="s">
        <v>7412</v>
      </c>
      <c r="D595" s="318" t="s">
        <v>594</v>
      </c>
      <c r="E595" s="318" t="s">
        <v>6252</v>
      </c>
      <c r="F595" s="319" t="n">
        <v>7.18</v>
      </c>
      <c r="G595" s="318" t="s">
        <v>6233</v>
      </c>
    </row>
    <row r="596" customFormat="false" ht="15" hidden="false" customHeight="false" outlineLevel="0" collapsed="false">
      <c r="A596" s="318" t="s">
        <v>7413</v>
      </c>
      <c r="B596" s="318" t="str">
        <f aca="false">A596&amp;"U"</f>
        <v>5715U</v>
      </c>
      <c r="C596" s="318" t="s">
        <v>7414</v>
      </c>
      <c r="D596" s="318" t="s">
        <v>594</v>
      </c>
      <c r="E596" s="318" t="s">
        <v>7039</v>
      </c>
      <c r="F596" s="319" t="n">
        <v>38.95</v>
      </c>
      <c r="G596" s="318" t="s">
        <v>6233</v>
      </c>
    </row>
    <row r="597" customFormat="false" ht="15" hidden="false" customHeight="false" outlineLevel="0" collapsed="false">
      <c r="A597" s="318" t="s">
        <v>7415</v>
      </c>
      <c r="B597" s="318" t="str">
        <f aca="false">A597&amp;"U"</f>
        <v>5718U</v>
      </c>
      <c r="C597" s="318" t="s">
        <v>7416</v>
      </c>
      <c r="D597" s="318" t="s">
        <v>594</v>
      </c>
      <c r="E597" s="318" t="s">
        <v>7039</v>
      </c>
      <c r="F597" s="319" t="n">
        <v>78.99</v>
      </c>
      <c r="G597" s="318" t="s">
        <v>6233</v>
      </c>
    </row>
    <row r="598" customFormat="false" ht="15" hidden="false" customHeight="false" outlineLevel="0" collapsed="false">
      <c r="A598" s="318" t="s">
        <v>7417</v>
      </c>
      <c r="B598" s="318" t="str">
        <f aca="false">A598&amp;"U"</f>
        <v>5721U</v>
      </c>
      <c r="C598" s="318" t="s">
        <v>7418</v>
      </c>
      <c r="D598" s="318" t="s">
        <v>594</v>
      </c>
      <c r="E598" s="318" t="s">
        <v>7039</v>
      </c>
      <c r="F598" s="319" t="n">
        <v>69.68</v>
      </c>
      <c r="G598" s="318" t="s">
        <v>6233</v>
      </c>
    </row>
    <row r="599" customFormat="false" ht="15" hidden="false" customHeight="false" outlineLevel="0" collapsed="false">
      <c r="A599" s="318" t="s">
        <v>7419</v>
      </c>
      <c r="B599" s="318" t="str">
        <f aca="false">A599&amp;"U"</f>
        <v>5722U</v>
      </c>
      <c r="C599" s="318" t="s">
        <v>7420</v>
      </c>
      <c r="D599" s="318" t="s">
        <v>594</v>
      </c>
      <c r="E599" s="318" t="s">
        <v>7039</v>
      </c>
      <c r="F599" s="319" t="n">
        <v>161.23</v>
      </c>
      <c r="G599" s="318" t="s">
        <v>6233</v>
      </c>
    </row>
    <row r="600" customFormat="false" ht="15" hidden="false" customHeight="false" outlineLevel="0" collapsed="false">
      <c r="A600" s="318" t="s">
        <v>7421</v>
      </c>
      <c r="B600" s="318" t="str">
        <f aca="false">A600&amp;"U"</f>
        <v>5724U</v>
      </c>
      <c r="C600" s="318" t="s">
        <v>7422</v>
      </c>
      <c r="D600" s="318" t="s">
        <v>594</v>
      </c>
      <c r="E600" s="318" t="s">
        <v>6232</v>
      </c>
      <c r="F600" s="319" t="n">
        <v>24.87</v>
      </c>
      <c r="G600" s="318" t="s">
        <v>6233</v>
      </c>
    </row>
    <row r="601" customFormat="false" ht="15" hidden="false" customHeight="false" outlineLevel="0" collapsed="false">
      <c r="A601" s="318" t="s">
        <v>7423</v>
      </c>
      <c r="B601" s="318" t="str">
        <f aca="false">A601&amp;"U"</f>
        <v>5727U</v>
      </c>
      <c r="C601" s="318" t="s">
        <v>7424</v>
      </c>
      <c r="D601" s="318" t="s">
        <v>594</v>
      </c>
      <c r="E601" s="318" t="s">
        <v>6252</v>
      </c>
      <c r="F601" s="319" t="n">
        <v>5.31</v>
      </c>
      <c r="G601" s="318" t="s">
        <v>6233</v>
      </c>
    </row>
    <row r="602" customFormat="false" ht="15" hidden="false" customHeight="false" outlineLevel="0" collapsed="false">
      <c r="A602" s="318" t="s">
        <v>7425</v>
      </c>
      <c r="B602" s="318" t="str">
        <f aca="false">A602&amp;"U"</f>
        <v>5729U</v>
      </c>
      <c r="C602" s="318" t="s">
        <v>7426</v>
      </c>
      <c r="D602" s="318" t="s">
        <v>594</v>
      </c>
      <c r="E602" s="318" t="s">
        <v>6252</v>
      </c>
      <c r="F602" s="319" t="n">
        <v>21.6</v>
      </c>
      <c r="G602" s="318" t="s">
        <v>6233</v>
      </c>
    </row>
    <row r="603" customFormat="false" ht="15" hidden="false" customHeight="false" outlineLevel="0" collapsed="false">
      <c r="A603" s="318" t="s">
        <v>7427</v>
      </c>
      <c r="B603" s="318" t="str">
        <f aca="false">A603&amp;"U"</f>
        <v>5730U</v>
      </c>
      <c r="C603" s="318" t="s">
        <v>7428</v>
      </c>
      <c r="D603" s="318" t="s">
        <v>594</v>
      </c>
      <c r="E603" s="318" t="s">
        <v>7039</v>
      </c>
      <c r="F603" s="319" t="n">
        <v>26.95</v>
      </c>
      <c r="G603" s="318" t="s">
        <v>6233</v>
      </c>
    </row>
    <row r="604" customFormat="false" ht="15" hidden="false" customHeight="false" outlineLevel="0" collapsed="false">
      <c r="A604" s="318" t="s">
        <v>7429</v>
      </c>
      <c r="B604" s="318" t="str">
        <f aca="false">A604&amp;"U"</f>
        <v>5735U</v>
      </c>
      <c r="C604" s="318" t="s">
        <v>7430</v>
      </c>
      <c r="D604" s="318" t="s">
        <v>594</v>
      </c>
      <c r="E604" s="318" t="s">
        <v>7039</v>
      </c>
      <c r="F604" s="319" t="n">
        <v>15.4</v>
      </c>
      <c r="G604" s="318" t="s">
        <v>6233</v>
      </c>
    </row>
    <row r="605" customFormat="false" ht="15" hidden="false" customHeight="false" outlineLevel="0" collapsed="false">
      <c r="A605" s="318" t="s">
        <v>7431</v>
      </c>
      <c r="B605" s="318" t="str">
        <f aca="false">A605&amp;"U"</f>
        <v>5736U</v>
      </c>
      <c r="C605" s="318" t="s">
        <v>7432</v>
      </c>
      <c r="D605" s="318" t="s">
        <v>594</v>
      </c>
      <c r="E605" s="318" t="s">
        <v>7039</v>
      </c>
      <c r="F605" s="319" t="n">
        <v>36.22</v>
      </c>
      <c r="G605" s="318" t="s">
        <v>6233</v>
      </c>
    </row>
    <row r="606" customFormat="false" ht="15" hidden="false" customHeight="false" outlineLevel="0" collapsed="false">
      <c r="A606" s="318" t="s">
        <v>7433</v>
      </c>
      <c r="B606" s="318" t="str">
        <f aca="false">A606&amp;"U"</f>
        <v>5738U</v>
      </c>
      <c r="C606" s="318" t="s">
        <v>7434</v>
      </c>
      <c r="D606" s="318" t="s">
        <v>594</v>
      </c>
      <c r="E606" s="318" t="s">
        <v>6252</v>
      </c>
      <c r="F606" s="319" t="n">
        <v>19.21</v>
      </c>
      <c r="G606" s="318" t="s">
        <v>6233</v>
      </c>
    </row>
    <row r="607" customFormat="false" ht="15" hidden="false" customHeight="false" outlineLevel="0" collapsed="false">
      <c r="A607" s="318" t="s">
        <v>7435</v>
      </c>
      <c r="B607" s="318" t="str">
        <f aca="false">A607&amp;"U"</f>
        <v>5739U</v>
      </c>
      <c r="C607" s="318" t="s">
        <v>7436</v>
      </c>
      <c r="D607" s="318" t="s">
        <v>594</v>
      </c>
      <c r="E607" s="318" t="s">
        <v>6252</v>
      </c>
      <c r="F607" s="319" t="n">
        <v>24.04</v>
      </c>
      <c r="G607" s="318" t="s">
        <v>6233</v>
      </c>
    </row>
    <row r="608" customFormat="false" ht="15" hidden="false" customHeight="false" outlineLevel="0" collapsed="false">
      <c r="A608" s="318" t="s">
        <v>7437</v>
      </c>
      <c r="B608" s="318" t="str">
        <f aca="false">A608&amp;"U"</f>
        <v>5741U</v>
      </c>
      <c r="C608" s="318" t="s">
        <v>7438</v>
      </c>
      <c r="D608" s="318" t="s">
        <v>594</v>
      </c>
      <c r="E608" s="318" t="s">
        <v>6252</v>
      </c>
      <c r="F608" s="319" t="n">
        <v>27.29</v>
      </c>
      <c r="G608" s="318" t="s">
        <v>6233</v>
      </c>
    </row>
    <row r="609" customFormat="false" ht="15" hidden="false" customHeight="false" outlineLevel="0" collapsed="false">
      <c r="A609" s="318" t="s">
        <v>7439</v>
      </c>
      <c r="B609" s="318" t="str">
        <f aca="false">A609&amp;"U"</f>
        <v>5742U</v>
      </c>
      <c r="C609" s="318" t="s">
        <v>7440</v>
      </c>
      <c r="D609" s="318" t="s">
        <v>594</v>
      </c>
      <c r="E609" s="318" t="s">
        <v>7039</v>
      </c>
      <c r="F609" s="319" t="n">
        <v>15.12</v>
      </c>
      <c r="G609" s="318" t="s">
        <v>6233</v>
      </c>
    </row>
    <row r="610" customFormat="false" ht="15" hidden="false" customHeight="false" outlineLevel="0" collapsed="false">
      <c r="A610" s="318" t="s">
        <v>7441</v>
      </c>
      <c r="B610" s="318" t="str">
        <f aca="false">A610&amp;"U"</f>
        <v>5747U</v>
      </c>
      <c r="C610" s="318" t="s">
        <v>7442</v>
      </c>
      <c r="D610" s="318" t="s">
        <v>594</v>
      </c>
      <c r="E610" s="318" t="s">
        <v>7039</v>
      </c>
      <c r="F610" s="319" t="n">
        <v>86.63</v>
      </c>
      <c r="G610" s="318" t="s">
        <v>6233</v>
      </c>
    </row>
    <row r="611" customFormat="false" ht="15" hidden="false" customHeight="false" outlineLevel="0" collapsed="false">
      <c r="A611" s="318" t="s">
        <v>7443</v>
      </c>
      <c r="B611" s="318" t="str">
        <f aca="false">A611&amp;"U"</f>
        <v>5751U</v>
      </c>
      <c r="C611" s="318" t="s">
        <v>7444</v>
      </c>
      <c r="D611" s="318" t="s">
        <v>594</v>
      </c>
      <c r="E611" s="318" t="s">
        <v>6232</v>
      </c>
      <c r="F611" s="319" t="n">
        <v>13.43</v>
      </c>
      <c r="G611" s="318" t="s">
        <v>6233</v>
      </c>
    </row>
    <row r="612" customFormat="false" ht="15" hidden="false" customHeight="false" outlineLevel="0" collapsed="false">
      <c r="A612" s="318" t="s">
        <v>7445</v>
      </c>
      <c r="B612" s="318" t="str">
        <f aca="false">A612&amp;"U"</f>
        <v>5754U</v>
      </c>
      <c r="C612" s="318" t="s">
        <v>7446</v>
      </c>
      <c r="D612" s="318" t="s">
        <v>594</v>
      </c>
      <c r="E612" s="318" t="s">
        <v>6232</v>
      </c>
      <c r="F612" s="319" t="n">
        <v>11.32</v>
      </c>
      <c r="G612" s="318" t="s">
        <v>6233</v>
      </c>
    </row>
    <row r="613" customFormat="false" ht="15" hidden="false" customHeight="false" outlineLevel="0" collapsed="false">
      <c r="A613" s="318" t="s">
        <v>7447</v>
      </c>
      <c r="B613" s="318" t="str">
        <f aca="false">A613&amp;"U"</f>
        <v>5763U</v>
      </c>
      <c r="C613" s="318" t="s">
        <v>7448</v>
      </c>
      <c r="D613" s="318" t="s">
        <v>594</v>
      </c>
      <c r="E613" s="318" t="s">
        <v>6252</v>
      </c>
      <c r="F613" s="319" t="n">
        <v>19.69</v>
      </c>
      <c r="G613" s="318" t="s">
        <v>6233</v>
      </c>
    </row>
    <row r="614" customFormat="false" ht="15" hidden="false" customHeight="false" outlineLevel="0" collapsed="false">
      <c r="A614" s="318" t="s">
        <v>7449</v>
      </c>
      <c r="B614" s="318" t="str">
        <f aca="false">A614&amp;"U"</f>
        <v>5765U</v>
      </c>
      <c r="C614" s="318" t="s">
        <v>7450</v>
      </c>
      <c r="D614" s="318" t="s">
        <v>594</v>
      </c>
      <c r="E614" s="318" t="s">
        <v>6252</v>
      </c>
      <c r="F614" s="319" t="n">
        <v>1.92</v>
      </c>
      <c r="G614" s="318" t="s">
        <v>6233</v>
      </c>
    </row>
    <row r="615" customFormat="false" ht="15" hidden="false" customHeight="false" outlineLevel="0" collapsed="false">
      <c r="A615" s="318" t="s">
        <v>7451</v>
      </c>
      <c r="B615" s="318" t="str">
        <f aca="false">A615&amp;"U"</f>
        <v>5766U</v>
      </c>
      <c r="C615" s="318" t="s">
        <v>7452</v>
      </c>
      <c r="D615" s="318" t="s">
        <v>594</v>
      </c>
      <c r="E615" s="318" t="s">
        <v>7039</v>
      </c>
      <c r="F615" s="319" t="n">
        <v>2.23</v>
      </c>
      <c r="G615" s="318" t="s">
        <v>6233</v>
      </c>
    </row>
    <row r="616" customFormat="false" ht="15" hidden="false" customHeight="false" outlineLevel="0" collapsed="false">
      <c r="A616" s="318" t="s">
        <v>7453</v>
      </c>
      <c r="B616" s="318" t="str">
        <f aca="false">A616&amp;"U"</f>
        <v>5779U</v>
      </c>
      <c r="C616" s="318" t="s">
        <v>7454</v>
      </c>
      <c r="D616" s="318" t="s">
        <v>594</v>
      </c>
      <c r="E616" s="318" t="s">
        <v>7039</v>
      </c>
      <c r="F616" s="319" t="n">
        <v>34.72</v>
      </c>
      <c r="G616" s="318" t="s">
        <v>6233</v>
      </c>
    </row>
    <row r="617" customFormat="false" ht="15" hidden="false" customHeight="false" outlineLevel="0" collapsed="false">
      <c r="A617" s="318" t="s">
        <v>7455</v>
      </c>
      <c r="B617" s="318" t="str">
        <f aca="false">A617&amp;"U"</f>
        <v>5787U</v>
      </c>
      <c r="C617" s="318" t="s">
        <v>7456</v>
      </c>
      <c r="D617" s="318" t="s">
        <v>594</v>
      </c>
      <c r="E617" s="318" t="s">
        <v>7039</v>
      </c>
      <c r="F617" s="319" t="n">
        <v>91.51</v>
      </c>
      <c r="G617" s="318" t="s">
        <v>6233</v>
      </c>
    </row>
    <row r="618" customFormat="false" ht="15" hidden="false" customHeight="false" outlineLevel="0" collapsed="false">
      <c r="A618" s="318" t="s">
        <v>7457</v>
      </c>
      <c r="B618" s="318" t="str">
        <f aca="false">A618&amp;"U"</f>
        <v>5797U</v>
      </c>
      <c r="C618" s="318" t="s">
        <v>7458</v>
      </c>
      <c r="D618" s="318" t="s">
        <v>594</v>
      </c>
      <c r="E618" s="318" t="s">
        <v>6252</v>
      </c>
      <c r="F618" s="319" t="n">
        <v>2.42</v>
      </c>
      <c r="G618" s="318" t="s">
        <v>6233</v>
      </c>
    </row>
    <row r="619" customFormat="false" ht="15" hidden="false" customHeight="false" outlineLevel="0" collapsed="false">
      <c r="A619" s="318" t="s">
        <v>7459</v>
      </c>
      <c r="B619" s="318" t="str">
        <f aca="false">A619&amp;"U"</f>
        <v>5800U</v>
      </c>
      <c r="C619" s="318" t="s">
        <v>7460</v>
      </c>
      <c r="D619" s="318" t="s">
        <v>594</v>
      </c>
      <c r="E619" s="318" t="s">
        <v>6232</v>
      </c>
      <c r="F619" s="319" t="n">
        <v>0.29</v>
      </c>
      <c r="G619" s="318" t="s">
        <v>6233</v>
      </c>
    </row>
    <row r="620" customFormat="false" ht="15" hidden="false" customHeight="false" outlineLevel="0" collapsed="false">
      <c r="A620" s="318" t="s">
        <v>7461</v>
      </c>
      <c r="B620" s="318" t="str">
        <f aca="false">A620&amp;"U"</f>
        <v>7032U</v>
      </c>
      <c r="C620" s="318" t="s">
        <v>7462</v>
      </c>
      <c r="D620" s="318" t="s">
        <v>594</v>
      </c>
      <c r="E620" s="318" t="s">
        <v>6252</v>
      </c>
      <c r="F620" s="319" t="n">
        <v>2.72</v>
      </c>
      <c r="G620" s="318" t="s">
        <v>6233</v>
      </c>
    </row>
    <row r="621" customFormat="false" ht="15" hidden="false" customHeight="false" outlineLevel="0" collapsed="false">
      <c r="A621" s="318" t="s">
        <v>7463</v>
      </c>
      <c r="B621" s="318" t="str">
        <f aca="false">A621&amp;"U"</f>
        <v>7033U</v>
      </c>
      <c r="C621" s="318" t="s">
        <v>7464</v>
      </c>
      <c r="D621" s="318" t="s">
        <v>594</v>
      </c>
      <c r="E621" s="318" t="s">
        <v>6252</v>
      </c>
      <c r="F621" s="319" t="n">
        <v>1.08</v>
      </c>
      <c r="G621" s="318" t="s">
        <v>6233</v>
      </c>
    </row>
    <row r="622" customFormat="false" ht="15" hidden="false" customHeight="false" outlineLevel="0" collapsed="false">
      <c r="A622" s="318" t="s">
        <v>7465</v>
      </c>
      <c r="B622" s="318" t="str">
        <f aca="false">A622&amp;"U"</f>
        <v>7034U</v>
      </c>
      <c r="C622" s="318" t="s">
        <v>7466</v>
      </c>
      <c r="D622" s="318" t="s">
        <v>594</v>
      </c>
      <c r="E622" s="318" t="s">
        <v>6252</v>
      </c>
      <c r="F622" s="319" t="n">
        <v>5.11</v>
      </c>
      <c r="G622" s="318" t="s">
        <v>6233</v>
      </c>
    </row>
    <row r="623" customFormat="false" ht="15" hidden="false" customHeight="false" outlineLevel="0" collapsed="false">
      <c r="A623" s="318" t="s">
        <v>7467</v>
      </c>
      <c r="B623" s="318" t="str">
        <f aca="false">A623&amp;"U"</f>
        <v>7035U</v>
      </c>
      <c r="C623" s="318" t="s">
        <v>7468</v>
      </c>
      <c r="D623" s="318" t="s">
        <v>594</v>
      </c>
      <c r="E623" s="318" t="s">
        <v>7039</v>
      </c>
      <c r="F623" s="319" t="n">
        <v>148.29</v>
      </c>
      <c r="G623" s="318" t="s">
        <v>6233</v>
      </c>
    </row>
    <row r="624" customFormat="false" ht="15" hidden="false" customHeight="false" outlineLevel="0" collapsed="false">
      <c r="A624" s="318" t="s">
        <v>7469</v>
      </c>
      <c r="B624" s="318" t="str">
        <f aca="false">A624&amp;"U"</f>
        <v>7038U</v>
      </c>
      <c r="C624" s="318" t="s">
        <v>7470</v>
      </c>
      <c r="D624" s="318" t="s">
        <v>594</v>
      </c>
      <c r="E624" s="318" t="s">
        <v>6252</v>
      </c>
      <c r="F624" s="319" t="n">
        <v>21.97</v>
      </c>
      <c r="G624" s="318" t="s">
        <v>6233</v>
      </c>
    </row>
    <row r="625" customFormat="false" ht="15" hidden="false" customHeight="false" outlineLevel="0" collapsed="false">
      <c r="A625" s="318" t="s">
        <v>7471</v>
      </c>
      <c r="B625" s="318" t="str">
        <f aca="false">A625&amp;"U"</f>
        <v>7039U</v>
      </c>
      <c r="C625" s="318" t="s">
        <v>7472</v>
      </c>
      <c r="D625" s="318" t="s">
        <v>594</v>
      </c>
      <c r="E625" s="318" t="s">
        <v>6252</v>
      </c>
      <c r="F625" s="319" t="n">
        <v>5.77</v>
      </c>
      <c r="G625" s="318" t="s">
        <v>6233</v>
      </c>
    </row>
    <row r="626" customFormat="false" ht="15" hidden="false" customHeight="false" outlineLevel="0" collapsed="false">
      <c r="A626" s="318" t="s">
        <v>7473</v>
      </c>
      <c r="B626" s="318" t="str">
        <f aca="false">A626&amp;"U"</f>
        <v>7040U</v>
      </c>
      <c r="C626" s="318" t="s">
        <v>7474</v>
      </c>
      <c r="D626" s="318" t="s">
        <v>594</v>
      </c>
      <c r="E626" s="318" t="s">
        <v>6252</v>
      </c>
      <c r="F626" s="319" t="n">
        <v>27.5</v>
      </c>
      <c r="G626" s="318" t="s">
        <v>6233</v>
      </c>
    </row>
    <row r="627" customFormat="false" ht="15" hidden="false" customHeight="false" outlineLevel="0" collapsed="false">
      <c r="A627" s="318" t="s">
        <v>7475</v>
      </c>
      <c r="B627" s="318" t="str">
        <f aca="false">A627&amp;"U"</f>
        <v>7044U</v>
      </c>
      <c r="C627" s="318" t="s">
        <v>7476</v>
      </c>
      <c r="D627" s="318" t="s">
        <v>594</v>
      </c>
      <c r="E627" s="318" t="s">
        <v>6232</v>
      </c>
      <c r="F627" s="319" t="n">
        <v>0.19</v>
      </c>
      <c r="G627" s="318" t="s">
        <v>6233</v>
      </c>
    </row>
    <row r="628" customFormat="false" ht="15" hidden="false" customHeight="false" outlineLevel="0" collapsed="false">
      <c r="A628" s="318" t="s">
        <v>7477</v>
      </c>
      <c r="B628" s="318" t="str">
        <f aca="false">A628&amp;"U"</f>
        <v>7045U</v>
      </c>
      <c r="C628" s="318" t="s">
        <v>7478</v>
      </c>
      <c r="D628" s="318" t="s">
        <v>594</v>
      </c>
      <c r="E628" s="318" t="s">
        <v>6232</v>
      </c>
      <c r="F628" s="319" t="n">
        <v>0.04</v>
      </c>
      <c r="G628" s="318" t="s">
        <v>6233</v>
      </c>
    </row>
    <row r="629" customFormat="false" ht="15" hidden="false" customHeight="false" outlineLevel="0" collapsed="false">
      <c r="A629" s="318" t="s">
        <v>7479</v>
      </c>
      <c r="B629" s="318" t="str">
        <f aca="false">A629&amp;"U"</f>
        <v>7046U</v>
      </c>
      <c r="C629" s="318" t="s">
        <v>7480</v>
      </c>
      <c r="D629" s="318" t="s">
        <v>594</v>
      </c>
      <c r="E629" s="318" t="s">
        <v>6232</v>
      </c>
      <c r="F629" s="319" t="n">
        <v>0.21</v>
      </c>
      <c r="G629" s="318" t="s">
        <v>6233</v>
      </c>
    </row>
    <row r="630" customFormat="false" ht="15" hidden="false" customHeight="false" outlineLevel="0" collapsed="false">
      <c r="A630" s="318" t="s">
        <v>7481</v>
      </c>
      <c r="B630" s="318" t="str">
        <f aca="false">A630&amp;"U"</f>
        <v>7047U</v>
      </c>
      <c r="C630" s="318" t="s">
        <v>7482</v>
      </c>
      <c r="D630" s="318" t="s">
        <v>594</v>
      </c>
      <c r="E630" s="318" t="s">
        <v>7039</v>
      </c>
      <c r="F630" s="319" t="n">
        <v>4.2</v>
      </c>
      <c r="G630" s="318" t="s">
        <v>6233</v>
      </c>
    </row>
    <row r="631" customFormat="false" ht="15" hidden="false" customHeight="false" outlineLevel="0" collapsed="false">
      <c r="A631" s="318" t="s">
        <v>7483</v>
      </c>
      <c r="B631" s="318" t="str">
        <f aca="false">A631&amp;"U"</f>
        <v>7051U</v>
      </c>
      <c r="C631" s="318" t="s">
        <v>7484</v>
      </c>
      <c r="D631" s="318" t="s">
        <v>594</v>
      </c>
      <c r="E631" s="318" t="s">
        <v>6252</v>
      </c>
      <c r="F631" s="319" t="n">
        <v>19.49</v>
      </c>
      <c r="G631" s="318" t="s">
        <v>6233</v>
      </c>
    </row>
    <row r="632" customFormat="false" ht="15" hidden="false" customHeight="false" outlineLevel="0" collapsed="false">
      <c r="A632" s="318" t="s">
        <v>7485</v>
      </c>
      <c r="B632" s="318" t="str">
        <f aca="false">A632&amp;"U"</f>
        <v>7052U</v>
      </c>
      <c r="C632" s="318" t="s">
        <v>7486</v>
      </c>
      <c r="D632" s="318" t="s">
        <v>594</v>
      </c>
      <c r="E632" s="318" t="s">
        <v>6252</v>
      </c>
      <c r="F632" s="319" t="n">
        <v>5.11</v>
      </c>
      <c r="G632" s="318" t="s">
        <v>6233</v>
      </c>
    </row>
    <row r="633" customFormat="false" ht="15" hidden="false" customHeight="false" outlineLevel="0" collapsed="false">
      <c r="A633" s="318" t="s">
        <v>7487</v>
      </c>
      <c r="B633" s="318" t="str">
        <f aca="false">A633&amp;"U"</f>
        <v>7053U</v>
      </c>
      <c r="C633" s="318" t="s">
        <v>7488</v>
      </c>
      <c r="D633" s="318" t="s">
        <v>594</v>
      </c>
      <c r="E633" s="318" t="s">
        <v>6252</v>
      </c>
      <c r="F633" s="319" t="n">
        <v>24.39</v>
      </c>
      <c r="G633" s="318" t="s">
        <v>6233</v>
      </c>
    </row>
    <row r="634" customFormat="false" ht="15" hidden="false" customHeight="false" outlineLevel="0" collapsed="false">
      <c r="A634" s="318" t="s">
        <v>7489</v>
      </c>
      <c r="B634" s="318" t="str">
        <f aca="false">A634&amp;"U"</f>
        <v>7054U</v>
      </c>
      <c r="C634" s="318" t="s">
        <v>7490</v>
      </c>
      <c r="D634" s="318" t="s">
        <v>594</v>
      </c>
      <c r="E634" s="318" t="s">
        <v>7039</v>
      </c>
      <c r="F634" s="319" t="n">
        <v>58.09</v>
      </c>
      <c r="G634" s="318" t="s">
        <v>6233</v>
      </c>
    </row>
    <row r="635" customFormat="false" ht="15" hidden="false" customHeight="false" outlineLevel="0" collapsed="false">
      <c r="A635" s="318" t="s">
        <v>7491</v>
      </c>
      <c r="B635" s="318" t="str">
        <f aca="false">A635&amp;"U"</f>
        <v>7058U</v>
      </c>
      <c r="C635" s="318" t="s">
        <v>7492</v>
      </c>
      <c r="D635" s="318" t="s">
        <v>594</v>
      </c>
      <c r="E635" s="318" t="s">
        <v>6252</v>
      </c>
      <c r="F635" s="319" t="n">
        <v>10.14</v>
      </c>
      <c r="G635" s="318" t="s">
        <v>6233</v>
      </c>
    </row>
    <row r="636" customFormat="false" ht="15" hidden="false" customHeight="false" outlineLevel="0" collapsed="false">
      <c r="A636" s="318" t="s">
        <v>7493</v>
      </c>
      <c r="B636" s="318" t="str">
        <f aca="false">A636&amp;"U"</f>
        <v>7059U</v>
      </c>
      <c r="C636" s="318" t="s">
        <v>7494</v>
      </c>
      <c r="D636" s="318" t="s">
        <v>594</v>
      </c>
      <c r="E636" s="318" t="s">
        <v>6252</v>
      </c>
      <c r="F636" s="319" t="n">
        <v>3.54</v>
      </c>
      <c r="G636" s="318" t="s">
        <v>6233</v>
      </c>
    </row>
    <row r="637" customFormat="false" ht="15" hidden="false" customHeight="false" outlineLevel="0" collapsed="false">
      <c r="A637" s="318" t="s">
        <v>7495</v>
      </c>
      <c r="B637" s="318" t="str">
        <f aca="false">A637&amp;"U"</f>
        <v>7060U</v>
      </c>
      <c r="C637" s="318" t="s">
        <v>7496</v>
      </c>
      <c r="D637" s="318" t="s">
        <v>594</v>
      </c>
      <c r="E637" s="318" t="s">
        <v>6252</v>
      </c>
      <c r="F637" s="319" t="n">
        <v>19.02</v>
      </c>
      <c r="G637" s="318" t="s">
        <v>6233</v>
      </c>
    </row>
    <row r="638" customFormat="false" ht="15" hidden="false" customHeight="false" outlineLevel="0" collapsed="false">
      <c r="A638" s="318" t="s">
        <v>7497</v>
      </c>
      <c r="B638" s="318" t="str">
        <f aca="false">A638&amp;"U"</f>
        <v>7061U</v>
      </c>
      <c r="C638" s="318" t="s">
        <v>7498</v>
      </c>
      <c r="D638" s="318" t="s">
        <v>594</v>
      </c>
      <c r="E638" s="318" t="s">
        <v>7039</v>
      </c>
      <c r="F638" s="319" t="n">
        <v>84.8</v>
      </c>
      <c r="G638" s="318" t="s">
        <v>6233</v>
      </c>
    </row>
    <row r="639" customFormat="false" ht="15" hidden="false" customHeight="false" outlineLevel="0" collapsed="false">
      <c r="A639" s="318" t="s">
        <v>7499</v>
      </c>
      <c r="B639" s="318" t="str">
        <f aca="false">A639&amp;"U"</f>
        <v>7063U</v>
      </c>
      <c r="C639" s="318" t="s">
        <v>7500</v>
      </c>
      <c r="D639" s="318" t="s">
        <v>594</v>
      </c>
      <c r="E639" s="318" t="s">
        <v>6252</v>
      </c>
      <c r="F639" s="319" t="n">
        <v>8.96</v>
      </c>
      <c r="G639" s="318" t="s">
        <v>6233</v>
      </c>
    </row>
    <row r="640" customFormat="false" ht="15" hidden="false" customHeight="false" outlineLevel="0" collapsed="false">
      <c r="A640" s="318" t="s">
        <v>7501</v>
      </c>
      <c r="B640" s="318" t="str">
        <f aca="false">A640&amp;"U"</f>
        <v>7064U</v>
      </c>
      <c r="C640" s="318" t="s">
        <v>7502</v>
      </c>
      <c r="D640" s="318" t="s">
        <v>594</v>
      </c>
      <c r="E640" s="318" t="s">
        <v>6252</v>
      </c>
      <c r="F640" s="319" t="n">
        <v>2.35</v>
      </c>
      <c r="G640" s="318" t="s">
        <v>6233</v>
      </c>
    </row>
    <row r="641" customFormat="false" ht="15" hidden="false" customHeight="false" outlineLevel="0" collapsed="false">
      <c r="A641" s="318" t="s">
        <v>7503</v>
      </c>
      <c r="B641" s="318" t="str">
        <f aca="false">A641&amp;"U"</f>
        <v>7065U</v>
      </c>
      <c r="C641" s="318" t="s">
        <v>7504</v>
      </c>
      <c r="D641" s="318" t="s">
        <v>594</v>
      </c>
      <c r="E641" s="318" t="s">
        <v>6252</v>
      </c>
      <c r="F641" s="319" t="n">
        <v>9.8</v>
      </c>
      <c r="G641" s="318" t="s">
        <v>6233</v>
      </c>
    </row>
    <row r="642" customFormat="false" ht="15" hidden="false" customHeight="false" outlineLevel="0" collapsed="false">
      <c r="A642" s="318" t="s">
        <v>7505</v>
      </c>
      <c r="B642" s="318" t="str">
        <f aca="false">A642&amp;"U"</f>
        <v>7066U</v>
      </c>
      <c r="C642" s="318" t="s">
        <v>7506</v>
      </c>
      <c r="D642" s="318" t="s">
        <v>594</v>
      </c>
      <c r="E642" s="318" t="s">
        <v>7039</v>
      </c>
      <c r="F642" s="319" t="n">
        <v>55.91</v>
      </c>
      <c r="G642" s="318" t="s">
        <v>6233</v>
      </c>
    </row>
    <row r="643" customFormat="false" ht="15" hidden="false" customHeight="false" outlineLevel="0" collapsed="false">
      <c r="A643" s="318" t="s">
        <v>7507</v>
      </c>
      <c r="B643" s="318" t="str">
        <f aca="false">A643&amp;"U"</f>
        <v>53786U</v>
      </c>
      <c r="C643" s="318" t="s">
        <v>7508</v>
      </c>
      <c r="D643" s="318" t="s">
        <v>594</v>
      </c>
      <c r="E643" s="318" t="s">
        <v>7039</v>
      </c>
      <c r="F643" s="319" t="n">
        <v>42.73</v>
      </c>
      <c r="G643" s="318" t="s">
        <v>6233</v>
      </c>
    </row>
    <row r="644" customFormat="false" ht="15" hidden="false" customHeight="false" outlineLevel="0" collapsed="false">
      <c r="A644" s="318" t="s">
        <v>7509</v>
      </c>
      <c r="B644" s="318" t="str">
        <f aca="false">A644&amp;"U"</f>
        <v>53788U</v>
      </c>
      <c r="C644" s="318" t="s">
        <v>7510</v>
      </c>
      <c r="D644" s="318" t="s">
        <v>594</v>
      </c>
      <c r="E644" s="318" t="s">
        <v>7039</v>
      </c>
      <c r="F644" s="319" t="n">
        <v>37.16</v>
      </c>
      <c r="G644" s="318" t="s">
        <v>6233</v>
      </c>
    </row>
    <row r="645" customFormat="false" ht="15" hidden="false" customHeight="false" outlineLevel="0" collapsed="false">
      <c r="A645" s="318" t="s">
        <v>7511</v>
      </c>
      <c r="B645" s="318" t="str">
        <f aca="false">A645&amp;"U"</f>
        <v>53792U</v>
      </c>
      <c r="C645" s="318" t="s">
        <v>7512</v>
      </c>
      <c r="D645" s="318" t="s">
        <v>594</v>
      </c>
      <c r="E645" s="318" t="s">
        <v>7039</v>
      </c>
      <c r="F645" s="319" t="n">
        <v>105.42</v>
      </c>
      <c r="G645" s="318" t="s">
        <v>6233</v>
      </c>
    </row>
    <row r="646" customFormat="false" ht="15" hidden="false" customHeight="false" outlineLevel="0" collapsed="false">
      <c r="A646" s="318" t="s">
        <v>7513</v>
      </c>
      <c r="B646" s="318" t="str">
        <f aca="false">A646&amp;"U"</f>
        <v>53794U</v>
      </c>
      <c r="C646" s="318" t="s">
        <v>7514</v>
      </c>
      <c r="D646" s="318" t="s">
        <v>594</v>
      </c>
      <c r="E646" s="318" t="s">
        <v>6252</v>
      </c>
      <c r="F646" s="319" t="n">
        <v>35</v>
      </c>
      <c r="G646" s="318" t="s">
        <v>6233</v>
      </c>
    </row>
    <row r="647" customFormat="false" ht="15" hidden="false" customHeight="false" outlineLevel="0" collapsed="false">
      <c r="A647" s="318" t="s">
        <v>7515</v>
      </c>
      <c r="B647" s="318" t="str">
        <f aca="false">A647&amp;"U"</f>
        <v>53797U</v>
      </c>
      <c r="C647" s="318" t="s">
        <v>7516</v>
      </c>
      <c r="D647" s="318" t="s">
        <v>594</v>
      </c>
      <c r="E647" s="318" t="s">
        <v>7039</v>
      </c>
      <c r="F647" s="319" t="n">
        <v>86.63</v>
      </c>
      <c r="G647" s="318" t="s">
        <v>6233</v>
      </c>
    </row>
    <row r="648" customFormat="false" ht="15" hidden="false" customHeight="false" outlineLevel="0" collapsed="false">
      <c r="A648" s="318" t="s">
        <v>7517</v>
      </c>
      <c r="B648" s="318" t="str">
        <f aca="false">A648&amp;"U"</f>
        <v>53804U</v>
      </c>
      <c r="C648" s="318" t="s">
        <v>7518</v>
      </c>
      <c r="D648" s="318" t="s">
        <v>594</v>
      </c>
      <c r="E648" s="318" t="s">
        <v>6252</v>
      </c>
      <c r="F648" s="319" t="n">
        <v>2.28</v>
      </c>
      <c r="G648" s="318" t="s">
        <v>6233</v>
      </c>
    </row>
    <row r="649" customFormat="false" ht="15" hidden="false" customHeight="false" outlineLevel="0" collapsed="false">
      <c r="A649" s="318" t="s">
        <v>7519</v>
      </c>
      <c r="B649" s="318" t="str">
        <f aca="false">A649&amp;"U"</f>
        <v>53806U</v>
      </c>
      <c r="C649" s="318" t="s">
        <v>7520</v>
      </c>
      <c r="D649" s="318" t="s">
        <v>594</v>
      </c>
      <c r="E649" s="318" t="s">
        <v>6232</v>
      </c>
      <c r="F649" s="319" t="n">
        <v>32.05</v>
      </c>
      <c r="G649" s="318" t="s">
        <v>6233</v>
      </c>
    </row>
    <row r="650" customFormat="false" ht="15" hidden="false" customHeight="false" outlineLevel="0" collapsed="false">
      <c r="A650" s="318" t="s">
        <v>7521</v>
      </c>
      <c r="B650" s="318" t="str">
        <f aca="false">A650&amp;"U"</f>
        <v>53810U</v>
      </c>
      <c r="C650" s="318" t="s">
        <v>7522</v>
      </c>
      <c r="D650" s="318" t="s">
        <v>594</v>
      </c>
      <c r="E650" s="318" t="s">
        <v>7039</v>
      </c>
      <c r="F650" s="319" t="n">
        <v>32.24</v>
      </c>
      <c r="G650" s="318" t="s">
        <v>6233</v>
      </c>
    </row>
    <row r="651" customFormat="false" ht="15" hidden="false" customHeight="false" outlineLevel="0" collapsed="false">
      <c r="A651" s="318" t="s">
        <v>7523</v>
      </c>
      <c r="B651" s="318" t="str">
        <f aca="false">A651&amp;"U"</f>
        <v>53814U</v>
      </c>
      <c r="C651" s="318" t="s">
        <v>7524</v>
      </c>
      <c r="D651" s="318" t="s">
        <v>594</v>
      </c>
      <c r="E651" s="318" t="s">
        <v>6232</v>
      </c>
      <c r="F651" s="319" t="n">
        <v>105.63</v>
      </c>
      <c r="G651" s="318" t="s">
        <v>6233</v>
      </c>
    </row>
    <row r="652" customFormat="false" ht="15" hidden="false" customHeight="false" outlineLevel="0" collapsed="false">
      <c r="A652" s="318" t="s">
        <v>7525</v>
      </c>
      <c r="B652" s="318" t="str">
        <f aca="false">A652&amp;"U"</f>
        <v>53817U</v>
      </c>
      <c r="C652" s="318" t="s">
        <v>7526</v>
      </c>
      <c r="D652" s="318" t="s">
        <v>594</v>
      </c>
      <c r="E652" s="318" t="s">
        <v>7039</v>
      </c>
      <c r="F652" s="319" t="n">
        <v>46.46</v>
      </c>
      <c r="G652" s="318" t="s">
        <v>6233</v>
      </c>
    </row>
    <row r="653" customFormat="false" ht="15" hidden="false" customHeight="false" outlineLevel="0" collapsed="false">
      <c r="A653" s="318" t="s">
        <v>7527</v>
      </c>
      <c r="B653" s="318" t="str">
        <f aca="false">A653&amp;"U"</f>
        <v>53818U</v>
      </c>
      <c r="C653" s="318" t="s">
        <v>7528</v>
      </c>
      <c r="D653" s="318" t="s">
        <v>594</v>
      </c>
      <c r="E653" s="318" t="s">
        <v>6252</v>
      </c>
      <c r="F653" s="319" t="n">
        <v>4.24</v>
      </c>
      <c r="G653" s="318" t="s">
        <v>6233</v>
      </c>
    </row>
    <row r="654" customFormat="false" ht="15" hidden="false" customHeight="false" outlineLevel="0" collapsed="false">
      <c r="A654" s="318" t="s">
        <v>7529</v>
      </c>
      <c r="B654" s="318" t="str">
        <f aca="false">A654&amp;"U"</f>
        <v>53827U</v>
      </c>
      <c r="C654" s="318" t="s">
        <v>7530</v>
      </c>
      <c r="D654" s="318" t="s">
        <v>594</v>
      </c>
      <c r="E654" s="318" t="s">
        <v>7039</v>
      </c>
      <c r="F654" s="319" t="n">
        <v>84.8</v>
      </c>
      <c r="G654" s="318" t="s">
        <v>6233</v>
      </c>
    </row>
    <row r="655" customFormat="false" ht="15" hidden="false" customHeight="false" outlineLevel="0" collapsed="false">
      <c r="A655" s="318" t="s">
        <v>7531</v>
      </c>
      <c r="B655" s="318" t="str">
        <f aca="false">A655&amp;"U"</f>
        <v>53829U</v>
      </c>
      <c r="C655" s="318" t="s">
        <v>7532</v>
      </c>
      <c r="D655" s="318" t="s">
        <v>594</v>
      </c>
      <c r="E655" s="318" t="s">
        <v>7039</v>
      </c>
      <c r="F655" s="319" t="n">
        <v>86.63</v>
      </c>
      <c r="G655" s="318" t="s">
        <v>6233</v>
      </c>
    </row>
    <row r="656" customFormat="false" ht="15" hidden="false" customHeight="false" outlineLevel="0" collapsed="false">
      <c r="A656" s="318" t="s">
        <v>7533</v>
      </c>
      <c r="B656" s="318" t="str">
        <f aca="false">A656&amp;"U"</f>
        <v>53831U</v>
      </c>
      <c r="C656" s="318" t="s">
        <v>7534</v>
      </c>
      <c r="D656" s="318" t="s">
        <v>594</v>
      </c>
      <c r="E656" s="318" t="s">
        <v>7039</v>
      </c>
      <c r="F656" s="319" t="n">
        <v>105.42</v>
      </c>
      <c r="G656" s="318" t="s">
        <v>6233</v>
      </c>
    </row>
    <row r="657" customFormat="false" ht="15" hidden="false" customHeight="false" outlineLevel="0" collapsed="false">
      <c r="A657" s="318" t="s">
        <v>7535</v>
      </c>
      <c r="B657" s="318" t="str">
        <f aca="false">A657&amp;"U"</f>
        <v>53840U</v>
      </c>
      <c r="C657" s="318" t="s">
        <v>7536</v>
      </c>
      <c r="D657" s="318" t="s">
        <v>594</v>
      </c>
      <c r="E657" s="318" t="s">
        <v>6252</v>
      </c>
      <c r="F657" s="319" t="n">
        <v>1.24</v>
      </c>
      <c r="G657" s="318" t="s">
        <v>6233</v>
      </c>
    </row>
    <row r="658" customFormat="false" ht="15" hidden="false" customHeight="false" outlineLevel="0" collapsed="false">
      <c r="A658" s="318" t="s">
        <v>7537</v>
      </c>
      <c r="B658" s="318" t="str">
        <f aca="false">A658&amp;"U"</f>
        <v>53841U</v>
      </c>
      <c r="C658" s="318" t="s">
        <v>7538</v>
      </c>
      <c r="D658" s="318" t="s">
        <v>594</v>
      </c>
      <c r="E658" s="318" t="s">
        <v>6252</v>
      </c>
      <c r="F658" s="319" t="n">
        <v>0.86</v>
      </c>
      <c r="G658" s="318" t="s">
        <v>6233</v>
      </c>
    </row>
    <row r="659" customFormat="false" ht="15" hidden="false" customHeight="false" outlineLevel="0" collapsed="false">
      <c r="A659" s="318" t="s">
        <v>7539</v>
      </c>
      <c r="B659" s="318" t="str">
        <f aca="false">A659&amp;"U"</f>
        <v>53849U</v>
      </c>
      <c r="C659" s="318" t="s">
        <v>7540</v>
      </c>
      <c r="D659" s="318" t="s">
        <v>594</v>
      </c>
      <c r="E659" s="318" t="s">
        <v>7039</v>
      </c>
      <c r="F659" s="319" t="n">
        <v>58.09</v>
      </c>
      <c r="G659" s="318" t="s">
        <v>6233</v>
      </c>
    </row>
    <row r="660" customFormat="false" ht="15" hidden="false" customHeight="false" outlineLevel="0" collapsed="false">
      <c r="A660" s="318" t="s">
        <v>7541</v>
      </c>
      <c r="B660" s="318" t="str">
        <f aca="false">A660&amp;"U"</f>
        <v>53857U</v>
      </c>
      <c r="C660" s="318" t="s">
        <v>7542</v>
      </c>
      <c r="D660" s="318" t="s">
        <v>594</v>
      </c>
      <c r="E660" s="318" t="s">
        <v>7039</v>
      </c>
      <c r="F660" s="319" t="n">
        <v>22.22</v>
      </c>
      <c r="G660" s="318" t="s">
        <v>6233</v>
      </c>
    </row>
    <row r="661" customFormat="false" ht="15" hidden="false" customHeight="false" outlineLevel="0" collapsed="false">
      <c r="A661" s="318" t="s">
        <v>7543</v>
      </c>
      <c r="B661" s="318" t="str">
        <f aca="false">A661&amp;"U"</f>
        <v>53858U</v>
      </c>
      <c r="C661" s="318" t="s">
        <v>7544</v>
      </c>
      <c r="D661" s="318" t="s">
        <v>594</v>
      </c>
      <c r="E661" s="318" t="s">
        <v>7039</v>
      </c>
      <c r="F661" s="319" t="n">
        <v>59.47</v>
      </c>
      <c r="G661" s="318" t="s">
        <v>6233</v>
      </c>
    </row>
    <row r="662" customFormat="false" ht="15" hidden="false" customHeight="false" outlineLevel="0" collapsed="false">
      <c r="A662" s="318" t="s">
        <v>7545</v>
      </c>
      <c r="B662" s="318" t="str">
        <f aca="false">A662&amp;"U"</f>
        <v>53861U</v>
      </c>
      <c r="C662" s="318" t="s">
        <v>7546</v>
      </c>
      <c r="D662" s="318" t="s">
        <v>594</v>
      </c>
      <c r="E662" s="318" t="s">
        <v>6232</v>
      </c>
      <c r="F662" s="319" t="n">
        <v>30.81</v>
      </c>
      <c r="G662" s="318" t="s">
        <v>6233</v>
      </c>
    </row>
    <row r="663" customFormat="false" ht="15" hidden="false" customHeight="false" outlineLevel="0" collapsed="false">
      <c r="A663" s="318" t="s">
        <v>7547</v>
      </c>
      <c r="B663" s="318" t="str">
        <f aca="false">A663&amp;"U"</f>
        <v>53863U</v>
      </c>
      <c r="C663" s="318" t="s">
        <v>7548</v>
      </c>
      <c r="D663" s="318" t="s">
        <v>594</v>
      </c>
      <c r="E663" s="318" t="s">
        <v>6252</v>
      </c>
      <c r="F663" s="319" t="n">
        <v>1.06</v>
      </c>
      <c r="G663" s="318" t="s">
        <v>6233</v>
      </c>
    </row>
    <row r="664" customFormat="false" ht="15" hidden="false" customHeight="false" outlineLevel="0" collapsed="false">
      <c r="A664" s="318" t="s">
        <v>7549</v>
      </c>
      <c r="B664" s="318" t="str">
        <f aca="false">A664&amp;"U"</f>
        <v>53865U</v>
      </c>
      <c r="C664" s="318" t="s">
        <v>7550</v>
      </c>
      <c r="D664" s="318" t="s">
        <v>594</v>
      </c>
      <c r="E664" s="318" t="s">
        <v>7039</v>
      </c>
      <c r="F664" s="319" t="n">
        <v>28.89</v>
      </c>
      <c r="G664" s="318" t="s">
        <v>6233</v>
      </c>
    </row>
    <row r="665" customFormat="false" ht="15" hidden="false" customHeight="false" outlineLevel="0" collapsed="false">
      <c r="A665" s="318" t="s">
        <v>7551</v>
      </c>
      <c r="B665" s="318" t="str">
        <f aca="false">A665&amp;"U"</f>
        <v>53866U</v>
      </c>
      <c r="C665" s="318" t="s">
        <v>7552</v>
      </c>
      <c r="D665" s="318" t="s">
        <v>594</v>
      </c>
      <c r="E665" s="318" t="s">
        <v>7039</v>
      </c>
      <c r="F665" s="319" t="n">
        <v>1.63</v>
      </c>
      <c r="G665" s="318" t="s">
        <v>6233</v>
      </c>
    </row>
    <row r="666" customFormat="false" ht="15" hidden="false" customHeight="false" outlineLevel="0" collapsed="false">
      <c r="A666" s="318" t="s">
        <v>7553</v>
      </c>
      <c r="B666" s="318" t="str">
        <f aca="false">A666&amp;"U"</f>
        <v>53882U</v>
      </c>
      <c r="C666" s="318" t="s">
        <v>7554</v>
      </c>
      <c r="D666" s="318" t="s">
        <v>594</v>
      </c>
      <c r="E666" s="318" t="s">
        <v>6252</v>
      </c>
      <c r="F666" s="319" t="n">
        <v>15.35</v>
      </c>
      <c r="G666" s="318" t="s">
        <v>6233</v>
      </c>
    </row>
    <row r="667" customFormat="false" ht="15" hidden="false" customHeight="false" outlineLevel="0" collapsed="false">
      <c r="A667" s="318" t="s">
        <v>7555</v>
      </c>
      <c r="B667" s="318" t="str">
        <f aca="false">A667&amp;"U"</f>
        <v>55263U</v>
      </c>
      <c r="C667" s="318" t="s">
        <v>7556</v>
      </c>
      <c r="D667" s="318" t="s">
        <v>594</v>
      </c>
      <c r="E667" s="318" t="s">
        <v>7039</v>
      </c>
      <c r="F667" s="319" t="n">
        <v>51.58</v>
      </c>
      <c r="G667" s="318" t="s">
        <v>6233</v>
      </c>
    </row>
    <row r="668" customFormat="false" ht="15" hidden="false" customHeight="false" outlineLevel="0" collapsed="false">
      <c r="A668" s="318" t="s">
        <v>7557</v>
      </c>
      <c r="B668" s="318" t="str">
        <f aca="false">A668&amp;"U"</f>
        <v>73303U</v>
      </c>
      <c r="C668" s="318" t="s">
        <v>7558</v>
      </c>
      <c r="D668" s="318" t="s">
        <v>594</v>
      </c>
      <c r="E668" s="318" t="s">
        <v>6252</v>
      </c>
      <c r="F668" s="319" t="n">
        <v>3.35</v>
      </c>
      <c r="G668" s="318" t="s">
        <v>6233</v>
      </c>
    </row>
    <row r="669" customFormat="false" ht="15" hidden="false" customHeight="false" outlineLevel="0" collapsed="false">
      <c r="A669" s="318" t="s">
        <v>7559</v>
      </c>
      <c r="B669" s="318" t="str">
        <f aca="false">A669&amp;"U"</f>
        <v>73307U</v>
      </c>
      <c r="C669" s="318" t="s">
        <v>7560</v>
      </c>
      <c r="D669" s="318" t="s">
        <v>594</v>
      </c>
      <c r="E669" s="318" t="s">
        <v>6252</v>
      </c>
      <c r="F669" s="319" t="n">
        <v>2.99</v>
      </c>
      <c r="G669" s="318" t="s">
        <v>6233</v>
      </c>
    </row>
    <row r="670" customFormat="false" ht="15" hidden="false" customHeight="false" outlineLevel="0" collapsed="false">
      <c r="A670" s="318" t="s">
        <v>7561</v>
      </c>
      <c r="B670" s="318" t="str">
        <f aca="false">A670&amp;"U"</f>
        <v>73309U</v>
      </c>
      <c r="C670" s="318" t="s">
        <v>7562</v>
      </c>
      <c r="D670" s="318" t="s">
        <v>594</v>
      </c>
      <c r="E670" s="318" t="s">
        <v>6252</v>
      </c>
      <c r="F670" s="319" t="n">
        <v>14.61</v>
      </c>
      <c r="G670" s="318" t="s">
        <v>6233</v>
      </c>
    </row>
    <row r="671" customFormat="false" ht="15" hidden="false" customHeight="false" outlineLevel="0" collapsed="false">
      <c r="A671" s="318" t="s">
        <v>7563</v>
      </c>
      <c r="B671" s="318" t="str">
        <f aca="false">A671&amp;"U"</f>
        <v>73311U</v>
      </c>
      <c r="C671" s="318" t="s">
        <v>7564</v>
      </c>
      <c r="D671" s="318" t="s">
        <v>594</v>
      </c>
      <c r="E671" s="318" t="s">
        <v>7039</v>
      </c>
      <c r="F671" s="319" t="n">
        <v>97.57</v>
      </c>
      <c r="G671" s="318" t="s">
        <v>6233</v>
      </c>
    </row>
    <row r="672" customFormat="false" ht="15" hidden="false" customHeight="false" outlineLevel="0" collapsed="false">
      <c r="A672" s="318" t="s">
        <v>7565</v>
      </c>
      <c r="B672" s="318" t="str">
        <f aca="false">A672&amp;"U"</f>
        <v>73313U</v>
      </c>
      <c r="C672" s="318" t="s">
        <v>7566</v>
      </c>
      <c r="D672" s="318" t="s">
        <v>594</v>
      </c>
      <c r="E672" s="318" t="s">
        <v>6252</v>
      </c>
      <c r="F672" s="319" t="n">
        <v>3.83</v>
      </c>
      <c r="G672" s="318" t="s">
        <v>6233</v>
      </c>
    </row>
    <row r="673" customFormat="false" ht="15" hidden="false" customHeight="false" outlineLevel="0" collapsed="false">
      <c r="A673" s="318" t="s">
        <v>7567</v>
      </c>
      <c r="B673" s="318" t="str">
        <f aca="false">A673&amp;"U"</f>
        <v>73315U</v>
      </c>
      <c r="C673" s="318" t="s">
        <v>7568</v>
      </c>
      <c r="D673" s="318" t="s">
        <v>594</v>
      </c>
      <c r="E673" s="318" t="s">
        <v>7039</v>
      </c>
      <c r="F673" s="319" t="n">
        <v>37.16</v>
      </c>
      <c r="G673" s="318" t="s">
        <v>6233</v>
      </c>
    </row>
    <row r="674" customFormat="false" ht="15" hidden="false" customHeight="false" outlineLevel="0" collapsed="false">
      <c r="A674" s="318" t="s">
        <v>7569</v>
      </c>
      <c r="B674" s="318" t="str">
        <f aca="false">A674&amp;"U"</f>
        <v>73335U</v>
      </c>
      <c r="C674" s="318" t="s">
        <v>7570</v>
      </c>
      <c r="D674" s="318" t="s">
        <v>594</v>
      </c>
      <c r="E674" s="318" t="s">
        <v>6252</v>
      </c>
      <c r="F674" s="319" t="n">
        <v>14.64</v>
      </c>
      <c r="G674" s="318" t="s">
        <v>6233</v>
      </c>
    </row>
    <row r="675" customFormat="false" ht="15" hidden="false" customHeight="false" outlineLevel="0" collapsed="false">
      <c r="A675" s="318" t="s">
        <v>7571</v>
      </c>
      <c r="B675" s="318" t="str">
        <f aca="false">A675&amp;"U"</f>
        <v>73340U</v>
      </c>
      <c r="C675" s="318" t="s">
        <v>7572</v>
      </c>
      <c r="D675" s="318" t="s">
        <v>594</v>
      </c>
      <c r="E675" s="318" t="s">
        <v>7039</v>
      </c>
      <c r="F675" s="319" t="n">
        <v>84.8</v>
      </c>
      <c r="G675" s="318" t="s">
        <v>6233</v>
      </c>
    </row>
    <row r="676" customFormat="false" ht="15" hidden="false" customHeight="false" outlineLevel="0" collapsed="false">
      <c r="A676" s="318" t="s">
        <v>7573</v>
      </c>
      <c r="B676" s="318" t="str">
        <f aca="false">A676&amp;"U"</f>
        <v>83361U</v>
      </c>
      <c r="C676" s="318" t="s">
        <v>7574</v>
      </c>
      <c r="D676" s="318" t="s">
        <v>594</v>
      </c>
      <c r="E676" s="318" t="s">
        <v>6252</v>
      </c>
      <c r="F676" s="319" t="n">
        <v>9.51</v>
      </c>
      <c r="G676" s="318" t="s">
        <v>6233</v>
      </c>
    </row>
    <row r="677" customFormat="false" ht="15" hidden="false" customHeight="false" outlineLevel="0" collapsed="false">
      <c r="A677" s="318" t="s">
        <v>7575</v>
      </c>
      <c r="B677" s="318" t="str">
        <f aca="false">A677&amp;"U"</f>
        <v>83761U</v>
      </c>
      <c r="C677" s="318" t="s">
        <v>7576</v>
      </c>
      <c r="D677" s="318" t="s">
        <v>594</v>
      </c>
      <c r="E677" s="318" t="s">
        <v>6252</v>
      </c>
      <c r="F677" s="319" t="n">
        <v>7.15</v>
      </c>
      <c r="G677" s="318" t="s">
        <v>6233</v>
      </c>
    </row>
    <row r="678" customFormat="false" ht="15" hidden="false" customHeight="false" outlineLevel="0" collapsed="false">
      <c r="A678" s="318" t="s">
        <v>7577</v>
      </c>
      <c r="B678" s="318" t="str">
        <f aca="false">A678&amp;"U"</f>
        <v>83762U</v>
      </c>
      <c r="C678" s="318" t="s">
        <v>7578</v>
      </c>
      <c r="D678" s="318" t="s">
        <v>594</v>
      </c>
      <c r="E678" s="318" t="s">
        <v>6252</v>
      </c>
      <c r="F678" s="319" t="n">
        <v>8.94</v>
      </c>
      <c r="G678" s="318" t="s">
        <v>6233</v>
      </c>
    </row>
    <row r="679" customFormat="false" ht="15" hidden="false" customHeight="false" outlineLevel="0" collapsed="false">
      <c r="A679" s="318" t="s">
        <v>7579</v>
      </c>
      <c r="B679" s="318" t="str">
        <f aca="false">A679&amp;"U"</f>
        <v>83763U</v>
      </c>
      <c r="C679" s="318" t="s">
        <v>7580</v>
      </c>
      <c r="D679" s="318" t="s">
        <v>594</v>
      </c>
      <c r="E679" s="318" t="s">
        <v>7039</v>
      </c>
      <c r="F679" s="319" t="n">
        <v>27.5</v>
      </c>
      <c r="G679" s="318" t="s">
        <v>6233</v>
      </c>
    </row>
    <row r="680" customFormat="false" ht="15" hidden="false" customHeight="false" outlineLevel="0" collapsed="false">
      <c r="A680" s="318" t="s">
        <v>7581</v>
      </c>
      <c r="B680" s="318" t="str">
        <f aca="false">A680&amp;"U"</f>
        <v>83764U</v>
      </c>
      <c r="C680" s="318" t="s">
        <v>7582</v>
      </c>
      <c r="D680" s="318" t="s">
        <v>594</v>
      </c>
      <c r="E680" s="318" t="s">
        <v>6252</v>
      </c>
      <c r="F680" s="319" t="n">
        <v>1.6</v>
      </c>
      <c r="G680" s="318" t="s">
        <v>6233</v>
      </c>
    </row>
    <row r="681" customFormat="false" ht="15" hidden="false" customHeight="false" outlineLevel="0" collapsed="false">
      <c r="A681" s="318" t="s">
        <v>7583</v>
      </c>
      <c r="B681" s="318" t="str">
        <f aca="false">A681&amp;"U"</f>
        <v>87026U</v>
      </c>
      <c r="C681" s="318" t="s">
        <v>7584</v>
      </c>
      <c r="D681" s="318" t="s">
        <v>594</v>
      </c>
      <c r="E681" s="318" t="s">
        <v>6252</v>
      </c>
      <c r="F681" s="319" t="n">
        <v>0.33</v>
      </c>
      <c r="G681" s="318" t="s">
        <v>6233</v>
      </c>
    </row>
    <row r="682" customFormat="false" ht="15" hidden="false" customHeight="false" outlineLevel="0" collapsed="false">
      <c r="A682" s="318" t="s">
        <v>7585</v>
      </c>
      <c r="B682" s="318" t="str">
        <f aca="false">A682&amp;"U"</f>
        <v>87441U</v>
      </c>
      <c r="C682" s="318" t="s">
        <v>7586</v>
      </c>
      <c r="D682" s="318" t="s">
        <v>594</v>
      </c>
      <c r="E682" s="318" t="s">
        <v>6252</v>
      </c>
      <c r="F682" s="319" t="n">
        <v>0.25</v>
      </c>
      <c r="G682" s="318" t="s">
        <v>6233</v>
      </c>
    </row>
    <row r="683" customFormat="false" ht="15" hidden="false" customHeight="false" outlineLevel="0" collapsed="false">
      <c r="A683" s="318" t="s">
        <v>7587</v>
      </c>
      <c r="B683" s="318" t="str">
        <f aca="false">A683&amp;"U"</f>
        <v>87442U</v>
      </c>
      <c r="C683" s="318" t="s">
        <v>7588</v>
      </c>
      <c r="D683" s="318" t="s">
        <v>594</v>
      </c>
      <c r="E683" s="318" t="s">
        <v>6252</v>
      </c>
      <c r="F683" s="319" t="n">
        <v>0.05</v>
      </c>
      <c r="G683" s="318" t="s">
        <v>6233</v>
      </c>
    </row>
    <row r="684" customFormat="false" ht="15" hidden="false" customHeight="false" outlineLevel="0" collapsed="false">
      <c r="A684" s="318" t="s">
        <v>7589</v>
      </c>
      <c r="B684" s="318" t="str">
        <f aca="false">A684&amp;"U"</f>
        <v>87443U</v>
      </c>
      <c r="C684" s="318" t="s">
        <v>7590</v>
      </c>
      <c r="D684" s="318" t="s">
        <v>594</v>
      </c>
      <c r="E684" s="318" t="s">
        <v>6252</v>
      </c>
      <c r="F684" s="319" t="n">
        <v>0.24</v>
      </c>
      <c r="G684" s="318" t="s">
        <v>6233</v>
      </c>
    </row>
    <row r="685" customFormat="false" ht="15" hidden="false" customHeight="false" outlineLevel="0" collapsed="false">
      <c r="A685" s="318" t="s">
        <v>7591</v>
      </c>
      <c r="B685" s="318" t="str">
        <f aca="false">A685&amp;"U"</f>
        <v>87444U</v>
      </c>
      <c r="C685" s="318" t="s">
        <v>7592</v>
      </c>
      <c r="D685" s="318" t="s">
        <v>594</v>
      </c>
      <c r="E685" s="318" t="s">
        <v>7039</v>
      </c>
      <c r="F685" s="319" t="n">
        <v>2.31</v>
      </c>
      <c r="G685" s="318" t="s">
        <v>6233</v>
      </c>
    </row>
    <row r="686" customFormat="false" ht="15" hidden="false" customHeight="false" outlineLevel="0" collapsed="false">
      <c r="A686" s="318" t="s">
        <v>7593</v>
      </c>
      <c r="B686" s="318" t="str">
        <f aca="false">A686&amp;"U"</f>
        <v>88387U</v>
      </c>
      <c r="C686" s="318" t="s">
        <v>7594</v>
      </c>
      <c r="D686" s="318" t="s">
        <v>594</v>
      </c>
      <c r="E686" s="318" t="s">
        <v>6252</v>
      </c>
      <c r="F686" s="319" t="n">
        <v>0.5</v>
      </c>
      <c r="G686" s="318" t="s">
        <v>6233</v>
      </c>
    </row>
    <row r="687" customFormat="false" ht="15" hidden="false" customHeight="false" outlineLevel="0" collapsed="false">
      <c r="A687" s="318" t="s">
        <v>7595</v>
      </c>
      <c r="B687" s="318" t="str">
        <f aca="false">A687&amp;"U"</f>
        <v>88389U</v>
      </c>
      <c r="C687" s="318" t="s">
        <v>7596</v>
      </c>
      <c r="D687" s="318" t="s">
        <v>594</v>
      </c>
      <c r="E687" s="318" t="s">
        <v>6252</v>
      </c>
      <c r="F687" s="319" t="n">
        <v>0.11</v>
      </c>
      <c r="G687" s="318" t="s">
        <v>6233</v>
      </c>
    </row>
    <row r="688" customFormat="false" ht="15" hidden="false" customHeight="false" outlineLevel="0" collapsed="false">
      <c r="A688" s="318" t="s">
        <v>7597</v>
      </c>
      <c r="B688" s="318" t="str">
        <f aca="false">A688&amp;"U"</f>
        <v>88390U</v>
      </c>
      <c r="C688" s="318" t="s">
        <v>7598</v>
      </c>
      <c r="D688" s="318" t="s">
        <v>594</v>
      </c>
      <c r="E688" s="318" t="s">
        <v>6252</v>
      </c>
      <c r="F688" s="319" t="n">
        <v>0.63</v>
      </c>
      <c r="G688" s="318" t="s">
        <v>6233</v>
      </c>
    </row>
    <row r="689" customFormat="false" ht="15" hidden="false" customHeight="false" outlineLevel="0" collapsed="false">
      <c r="A689" s="318" t="s">
        <v>7599</v>
      </c>
      <c r="B689" s="318" t="str">
        <f aca="false">A689&amp;"U"</f>
        <v>88391U</v>
      </c>
      <c r="C689" s="318" t="s">
        <v>7600</v>
      </c>
      <c r="D689" s="318" t="s">
        <v>594</v>
      </c>
      <c r="E689" s="318" t="s">
        <v>6232</v>
      </c>
      <c r="F689" s="319" t="n">
        <v>2.66</v>
      </c>
      <c r="G689" s="318" t="s">
        <v>6233</v>
      </c>
    </row>
    <row r="690" customFormat="false" ht="15" hidden="false" customHeight="false" outlineLevel="0" collapsed="false">
      <c r="A690" s="318" t="s">
        <v>7601</v>
      </c>
      <c r="B690" s="318" t="str">
        <f aca="false">A690&amp;"U"</f>
        <v>88394U</v>
      </c>
      <c r="C690" s="318" t="s">
        <v>7602</v>
      </c>
      <c r="D690" s="318" t="s">
        <v>594</v>
      </c>
      <c r="E690" s="318" t="s">
        <v>6252</v>
      </c>
      <c r="F690" s="319" t="n">
        <v>0.6</v>
      </c>
      <c r="G690" s="318" t="s">
        <v>6233</v>
      </c>
    </row>
    <row r="691" customFormat="false" ht="15" hidden="false" customHeight="false" outlineLevel="0" collapsed="false">
      <c r="A691" s="318" t="s">
        <v>7603</v>
      </c>
      <c r="B691" s="318" t="str">
        <f aca="false">A691&amp;"U"</f>
        <v>88395U</v>
      </c>
      <c r="C691" s="318" t="s">
        <v>7604</v>
      </c>
      <c r="D691" s="318" t="s">
        <v>594</v>
      </c>
      <c r="E691" s="318" t="s">
        <v>6252</v>
      </c>
      <c r="F691" s="319" t="n">
        <v>0.13</v>
      </c>
      <c r="G691" s="318" t="s">
        <v>6233</v>
      </c>
    </row>
    <row r="692" customFormat="false" ht="15" hidden="false" customHeight="false" outlineLevel="0" collapsed="false">
      <c r="A692" s="318" t="s">
        <v>7605</v>
      </c>
      <c r="B692" s="318" t="str">
        <f aca="false">A692&amp;"U"</f>
        <v>88396U</v>
      </c>
      <c r="C692" s="318" t="s">
        <v>7606</v>
      </c>
      <c r="D692" s="318" t="s">
        <v>594</v>
      </c>
      <c r="E692" s="318" t="s">
        <v>6252</v>
      </c>
      <c r="F692" s="319" t="n">
        <v>0.75</v>
      </c>
      <c r="G692" s="318" t="s">
        <v>6233</v>
      </c>
    </row>
    <row r="693" customFormat="false" ht="15" hidden="false" customHeight="false" outlineLevel="0" collapsed="false">
      <c r="A693" s="318" t="s">
        <v>7607</v>
      </c>
      <c r="B693" s="318" t="str">
        <f aca="false">A693&amp;"U"</f>
        <v>88397U</v>
      </c>
      <c r="C693" s="318" t="s">
        <v>7608</v>
      </c>
      <c r="D693" s="318" t="s">
        <v>594</v>
      </c>
      <c r="E693" s="318" t="s">
        <v>6232</v>
      </c>
      <c r="F693" s="319" t="n">
        <v>3.98</v>
      </c>
      <c r="G693" s="318" t="s">
        <v>6233</v>
      </c>
    </row>
    <row r="694" customFormat="false" ht="15" hidden="false" customHeight="false" outlineLevel="0" collapsed="false">
      <c r="A694" s="318" t="s">
        <v>7609</v>
      </c>
      <c r="B694" s="318" t="str">
        <f aca="false">A694&amp;"U"</f>
        <v>88400U</v>
      </c>
      <c r="C694" s="318" t="s">
        <v>7610</v>
      </c>
      <c r="D694" s="318" t="s">
        <v>594</v>
      </c>
      <c r="E694" s="318" t="s">
        <v>6252</v>
      </c>
      <c r="F694" s="319" t="n">
        <v>0.47</v>
      </c>
      <c r="G694" s="318" t="s">
        <v>6233</v>
      </c>
    </row>
    <row r="695" customFormat="false" ht="15" hidden="false" customHeight="false" outlineLevel="0" collapsed="false">
      <c r="A695" s="318" t="s">
        <v>7611</v>
      </c>
      <c r="B695" s="318" t="str">
        <f aca="false">A695&amp;"U"</f>
        <v>88401U</v>
      </c>
      <c r="C695" s="318" t="s">
        <v>7612</v>
      </c>
      <c r="D695" s="318" t="s">
        <v>594</v>
      </c>
      <c r="E695" s="318" t="s">
        <v>6252</v>
      </c>
      <c r="F695" s="319" t="n">
        <v>0.1</v>
      </c>
      <c r="G695" s="318" t="s">
        <v>6233</v>
      </c>
    </row>
    <row r="696" customFormat="false" ht="15" hidden="false" customHeight="false" outlineLevel="0" collapsed="false">
      <c r="A696" s="318" t="s">
        <v>7613</v>
      </c>
      <c r="B696" s="318" t="str">
        <f aca="false">A696&amp;"U"</f>
        <v>88402U</v>
      </c>
      <c r="C696" s="318" t="s">
        <v>7614</v>
      </c>
      <c r="D696" s="318" t="s">
        <v>594</v>
      </c>
      <c r="E696" s="318" t="s">
        <v>6252</v>
      </c>
      <c r="F696" s="319" t="n">
        <v>0.59</v>
      </c>
      <c r="G696" s="318" t="s">
        <v>6233</v>
      </c>
    </row>
    <row r="697" customFormat="false" ht="15" hidden="false" customHeight="false" outlineLevel="0" collapsed="false">
      <c r="A697" s="318" t="s">
        <v>7615</v>
      </c>
      <c r="B697" s="318" t="str">
        <f aca="false">A697&amp;"U"</f>
        <v>88403U</v>
      </c>
      <c r="C697" s="318" t="s">
        <v>7616</v>
      </c>
      <c r="D697" s="318" t="s">
        <v>594</v>
      </c>
      <c r="E697" s="318" t="s">
        <v>6232</v>
      </c>
      <c r="F697" s="319" t="n">
        <v>1.59</v>
      </c>
      <c r="G697" s="318" t="s">
        <v>6233</v>
      </c>
    </row>
    <row r="698" customFormat="false" ht="15" hidden="false" customHeight="false" outlineLevel="0" collapsed="false">
      <c r="A698" s="318" t="s">
        <v>7617</v>
      </c>
      <c r="B698" s="318" t="str">
        <f aca="false">A698&amp;"U"</f>
        <v>88419U</v>
      </c>
      <c r="C698" s="318" t="s">
        <v>7618</v>
      </c>
      <c r="D698" s="318" t="s">
        <v>594</v>
      </c>
      <c r="E698" s="318" t="s">
        <v>6252</v>
      </c>
      <c r="F698" s="319" t="n">
        <v>3.1</v>
      </c>
      <c r="G698" s="318" t="s">
        <v>6233</v>
      </c>
    </row>
    <row r="699" customFormat="false" ht="15" hidden="false" customHeight="false" outlineLevel="0" collapsed="false">
      <c r="A699" s="318" t="s">
        <v>7619</v>
      </c>
      <c r="B699" s="318" t="str">
        <f aca="false">A699&amp;"U"</f>
        <v>88422U</v>
      </c>
      <c r="C699" s="318" t="s">
        <v>7620</v>
      </c>
      <c r="D699" s="318" t="s">
        <v>594</v>
      </c>
      <c r="E699" s="318" t="s">
        <v>6252</v>
      </c>
      <c r="F699" s="319" t="n">
        <v>0.69</v>
      </c>
      <c r="G699" s="318" t="s">
        <v>6233</v>
      </c>
    </row>
    <row r="700" customFormat="false" ht="15" hidden="false" customHeight="false" outlineLevel="0" collapsed="false">
      <c r="A700" s="318" t="s">
        <v>7621</v>
      </c>
      <c r="B700" s="318" t="str">
        <f aca="false">A700&amp;"U"</f>
        <v>88425U</v>
      </c>
      <c r="C700" s="318" t="s">
        <v>7622</v>
      </c>
      <c r="D700" s="318" t="s">
        <v>594</v>
      </c>
      <c r="E700" s="318" t="s">
        <v>6252</v>
      </c>
      <c r="F700" s="319" t="n">
        <v>3.39</v>
      </c>
      <c r="G700" s="318" t="s">
        <v>6233</v>
      </c>
    </row>
    <row r="701" customFormat="false" ht="15" hidden="false" customHeight="false" outlineLevel="0" collapsed="false">
      <c r="A701" s="318" t="s">
        <v>7623</v>
      </c>
      <c r="B701" s="318" t="str">
        <f aca="false">A701&amp;"U"</f>
        <v>88427U</v>
      </c>
      <c r="C701" s="318" t="s">
        <v>7624</v>
      </c>
      <c r="D701" s="318" t="s">
        <v>594</v>
      </c>
      <c r="E701" s="318" t="s">
        <v>6232</v>
      </c>
      <c r="F701" s="319" t="n">
        <v>4.04</v>
      </c>
      <c r="G701" s="318" t="s">
        <v>6233</v>
      </c>
    </row>
    <row r="702" customFormat="false" ht="15" hidden="false" customHeight="false" outlineLevel="0" collapsed="false">
      <c r="A702" s="318" t="s">
        <v>7625</v>
      </c>
      <c r="B702" s="318" t="str">
        <f aca="false">A702&amp;"U"</f>
        <v>88434U</v>
      </c>
      <c r="C702" s="318" t="s">
        <v>7626</v>
      </c>
      <c r="D702" s="318" t="s">
        <v>594</v>
      </c>
      <c r="E702" s="318" t="s">
        <v>6252</v>
      </c>
      <c r="F702" s="319" t="n">
        <v>4.11</v>
      </c>
      <c r="G702" s="318" t="s">
        <v>6233</v>
      </c>
    </row>
    <row r="703" customFormat="false" ht="15" hidden="false" customHeight="false" outlineLevel="0" collapsed="false">
      <c r="A703" s="318" t="s">
        <v>7627</v>
      </c>
      <c r="B703" s="318" t="str">
        <f aca="false">A703&amp;"U"</f>
        <v>88435U</v>
      </c>
      <c r="C703" s="318" t="s">
        <v>7628</v>
      </c>
      <c r="D703" s="318" t="s">
        <v>594</v>
      </c>
      <c r="E703" s="318" t="s">
        <v>6252</v>
      </c>
      <c r="F703" s="319" t="n">
        <v>0.92</v>
      </c>
      <c r="G703" s="318" t="s">
        <v>6233</v>
      </c>
    </row>
    <row r="704" customFormat="false" ht="15" hidden="false" customHeight="false" outlineLevel="0" collapsed="false">
      <c r="A704" s="318" t="s">
        <v>7629</v>
      </c>
      <c r="B704" s="318" t="str">
        <f aca="false">A704&amp;"U"</f>
        <v>88436U</v>
      </c>
      <c r="C704" s="318" t="s">
        <v>7630</v>
      </c>
      <c r="D704" s="318" t="s">
        <v>594</v>
      </c>
      <c r="E704" s="318" t="s">
        <v>6252</v>
      </c>
      <c r="F704" s="319" t="n">
        <v>4.5</v>
      </c>
      <c r="G704" s="318" t="s">
        <v>6233</v>
      </c>
    </row>
    <row r="705" customFormat="false" ht="15" hidden="false" customHeight="false" outlineLevel="0" collapsed="false">
      <c r="A705" s="318" t="s">
        <v>7631</v>
      </c>
      <c r="B705" s="318" t="str">
        <f aca="false">A705&amp;"U"</f>
        <v>88437U</v>
      </c>
      <c r="C705" s="318" t="s">
        <v>7632</v>
      </c>
      <c r="D705" s="318" t="s">
        <v>594</v>
      </c>
      <c r="E705" s="318" t="s">
        <v>6232</v>
      </c>
      <c r="F705" s="319" t="n">
        <v>4.04</v>
      </c>
      <c r="G705" s="318" t="s">
        <v>6233</v>
      </c>
    </row>
    <row r="706" customFormat="false" ht="15" hidden="false" customHeight="false" outlineLevel="0" collapsed="false">
      <c r="A706" s="318" t="s">
        <v>7633</v>
      </c>
      <c r="B706" s="318" t="str">
        <f aca="false">A706&amp;"U"</f>
        <v>88569U</v>
      </c>
      <c r="C706" s="318" t="s">
        <v>7634</v>
      </c>
      <c r="D706" s="318" t="s">
        <v>594</v>
      </c>
      <c r="E706" s="318" t="s">
        <v>6252</v>
      </c>
      <c r="F706" s="319" t="n">
        <v>2.46</v>
      </c>
      <c r="G706" s="318" t="s">
        <v>6233</v>
      </c>
    </row>
    <row r="707" customFormat="false" ht="15" hidden="false" customHeight="false" outlineLevel="0" collapsed="false">
      <c r="A707" s="318" t="s">
        <v>7635</v>
      </c>
      <c r="B707" s="318" t="str">
        <f aca="false">A707&amp;"U"</f>
        <v>88570U</v>
      </c>
      <c r="C707" s="318" t="s">
        <v>7636</v>
      </c>
      <c r="D707" s="318" t="s">
        <v>594</v>
      </c>
      <c r="E707" s="318" t="s">
        <v>6252</v>
      </c>
      <c r="F707" s="319" t="n">
        <v>0.83</v>
      </c>
      <c r="G707" s="318" t="s">
        <v>6233</v>
      </c>
    </row>
    <row r="708" customFormat="false" ht="15" hidden="false" customHeight="false" outlineLevel="0" collapsed="false">
      <c r="A708" s="318" t="s">
        <v>7637</v>
      </c>
      <c r="B708" s="318" t="str">
        <f aca="false">A708&amp;"U"</f>
        <v>88826U</v>
      </c>
      <c r="C708" s="318" t="s">
        <v>7638</v>
      </c>
      <c r="D708" s="318" t="s">
        <v>594</v>
      </c>
      <c r="E708" s="318" t="s">
        <v>6252</v>
      </c>
      <c r="F708" s="319" t="n">
        <v>0.19</v>
      </c>
      <c r="G708" s="318" t="s">
        <v>6233</v>
      </c>
    </row>
    <row r="709" customFormat="false" ht="15" hidden="false" customHeight="false" outlineLevel="0" collapsed="false">
      <c r="A709" s="318" t="s">
        <v>7639</v>
      </c>
      <c r="B709" s="318" t="str">
        <f aca="false">A709&amp;"U"</f>
        <v>88827U</v>
      </c>
      <c r="C709" s="318" t="s">
        <v>7640</v>
      </c>
      <c r="D709" s="318" t="s">
        <v>594</v>
      </c>
      <c r="E709" s="318" t="s">
        <v>6252</v>
      </c>
      <c r="F709" s="319" t="n">
        <v>0.04</v>
      </c>
      <c r="G709" s="318" t="s">
        <v>6233</v>
      </c>
    </row>
    <row r="710" customFormat="false" ht="15" hidden="false" customHeight="false" outlineLevel="0" collapsed="false">
      <c r="A710" s="318" t="s">
        <v>7641</v>
      </c>
      <c r="B710" s="318" t="str">
        <f aca="false">A710&amp;"U"</f>
        <v>88828U</v>
      </c>
      <c r="C710" s="318" t="s">
        <v>7642</v>
      </c>
      <c r="D710" s="318" t="s">
        <v>594</v>
      </c>
      <c r="E710" s="318" t="s">
        <v>6252</v>
      </c>
      <c r="F710" s="319" t="n">
        <v>0.17</v>
      </c>
      <c r="G710" s="318" t="s">
        <v>6233</v>
      </c>
    </row>
    <row r="711" customFormat="false" ht="15" hidden="false" customHeight="false" outlineLevel="0" collapsed="false">
      <c r="A711" s="318" t="s">
        <v>7643</v>
      </c>
      <c r="B711" s="318" t="str">
        <f aca="false">A711&amp;"U"</f>
        <v>88829U</v>
      </c>
      <c r="C711" s="318" t="s">
        <v>7644</v>
      </c>
      <c r="D711" s="318" t="s">
        <v>594</v>
      </c>
      <c r="E711" s="318" t="s">
        <v>6232</v>
      </c>
      <c r="F711" s="319" t="n">
        <v>1.06</v>
      </c>
      <c r="G711" s="318" t="s">
        <v>6233</v>
      </c>
    </row>
    <row r="712" customFormat="false" ht="15" hidden="false" customHeight="false" outlineLevel="0" collapsed="false">
      <c r="A712" s="318" t="s">
        <v>7645</v>
      </c>
      <c r="B712" s="318" t="str">
        <f aca="false">A712&amp;"U"</f>
        <v>88832U</v>
      </c>
      <c r="C712" s="318" t="s">
        <v>7646</v>
      </c>
      <c r="D712" s="318" t="s">
        <v>594</v>
      </c>
      <c r="E712" s="318" t="s">
        <v>6252</v>
      </c>
      <c r="F712" s="319" t="n">
        <v>21.65</v>
      </c>
      <c r="G712" s="318" t="s">
        <v>6233</v>
      </c>
    </row>
    <row r="713" customFormat="false" ht="15" hidden="false" customHeight="false" outlineLevel="0" collapsed="false">
      <c r="A713" s="318" t="s">
        <v>7647</v>
      </c>
      <c r="B713" s="318" t="str">
        <f aca="false">A713&amp;"U"</f>
        <v>88834U</v>
      </c>
      <c r="C713" s="318" t="s">
        <v>7648</v>
      </c>
      <c r="D713" s="318" t="s">
        <v>594</v>
      </c>
      <c r="E713" s="318" t="s">
        <v>6252</v>
      </c>
      <c r="F713" s="319" t="n">
        <v>5.56</v>
      </c>
      <c r="G713" s="318" t="s">
        <v>6233</v>
      </c>
    </row>
    <row r="714" customFormat="false" ht="15" hidden="false" customHeight="false" outlineLevel="0" collapsed="false">
      <c r="A714" s="318" t="s">
        <v>7649</v>
      </c>
      <c r="B714" s="318" t="str">
        <f aca="false">A714&amp;"U"</f>
        <v>88835U</v>
      </c>
      <c r="C714" s="318" t="s">
        <v>7650</v>
      </c>
      <c r="D714" s="318" t="s">
        <v>594</v>
      </c>
      <c r="E714" s="318" t="s">
        <v>6252</v>
      </c>
      <c r="F714" s="319" t="n">
        <v>27.06</v>
      </c>
      <c r="G714" s="318" t="s">
        <v>6233</v>
      </c>
    </row>
    <row r="715" customFormat="false" ht="15" hidden="false" customHeight="false" outlineLevel="0" collapsed="false">
      <c r="A715" s="318" t="s">
        <v>7651</v>
      </c>
      <c r="B715" s="318" t="str">
        <f aca="false">A715&amp;"U"</f>
        <v>88836U</v>
      </c>
      <c r="C715" s="318" t="s">
        <v>7652</v>
      </c>
      <c r="D715" s="318" t="s">
        <v>594</v>
      </c>
      <c r="E715" s="318" t="s">
        <v>7039</v>
      </c>
      <c r="F715" s="319" t="n">
        <v>51.1</v>
      </c>
      <c r="G715" s="318" t="s">
        <v>6233</v>
      </c>
    </row>
    <row r="716" customFormat="false" ht="15" hidden="false" customHeight="false" outlineLevel="0" collapsed="false">
      <c r="A716" s="318" t="s">
        <v>7653</v>
      </c>
      <c r="B716" s="318" t="str">
        <f aca="false">A716&amp;"U"</f>
        <v>88839U</v>
      </c>
      <c r="C716" s="318" t="s">
        <v>7654</v>
      </c>
      <c r="D716" s="318" t="s">
        <v>594</v>
      </c>
      <c r="E716" s="318" t="s">
        <v>6232</v>
      </c>
      <c r="F716" s="319" t="n">
        <v>14.56</v>
      </c>
      <c r="G716" s="318" t="s">
        <v>6233</v>
      </c>
    </row>
    <row r="717" customFormat="false" ht="15" hidden="false" customHeight="false" outlineLevel="0" collapsed="false">
      <c r="A717" s="318" t="s">
        <v>7655</v>
      </c>
      <c r="B717" s="318" t="str">
        <f aca="false">A717&amp;"U"</f>
        <v>88840U</v>
      </c>
      <c r="C717" s="318" t="s">
        <v>7656</v>
      </c>
      <c r="D717" s="318" t="s">
        <v>594</v>
      </c>
      <c r="E717" s="318" t="s">
        <v>6232</v>
      </c>
      <c r="F717" s="319" t="n">
        <v>6.22</v>
      </c>
      <c r="G717" s="318" t="s">
        <v>6233</v>
      </c>
    </row>
    <row r="718" customFormat="false" ht="15" hidden="false" customHeight="false" outlineLevel="0" collapsed="false">
      <c r="A718" s="318" t="s">
        <v>7657</v>
      </c>
      <c r="B718" s="318" t="str">
        <f aca="false">A718&amp;"U"</f>
        <v>88841U</v>
      </c>
      <c r="C718" s="318" t="s">
        <v>7658</v>
      </c>
      <c r="D718" s="318" t="s">
        <v>594</v>
      </c>
      <c r="E718" s="318" t="s">
        <v>6232</v>
      </c>
      <c r="F718" s="319" t="n">
        <v>26.03</v>
      </c>
      <c r="G718" s="318" t="s">
        <v>6233</v>
      </c>
    </row>
    <row r="719" customFormat="false" ht="15" hidden="false" customHeight="false" outlineLevel="0" collapsed="false">
      <c r="A719" s="318" t="s">
        <v>7659</v>
      </c>
      <c r="B719" s="318" t="str">
        <f aca="false">A719&amp;"U"</f>
        <v>88842U</v>
      </c>
      <c r="C719" s="318" t="s">
        <v>7660</v>
      </c>
      <c r="D719" s="318" t="s">
        <v>594</v>
      </c>
      <c r="E719" s="318" t="s">
        <v>7039</v>
      </c>
      <c r="F719" s="319" t="n">
        <v>58.09</v>
      </c>
      <c r="G719" s="318" t="s">
        <v>6233</v>
      </c>
    </row>
    <row r="720" customFormat="false" ht="15" hidden="false" customHeight="false" outlineLevel="0" collapsed="false">
      <c r="A720" s="318" t="s">
        <v>7661</v>
      </c>
      <c r="B720" s="318" t="str">
        <f aca="false">A720&amp;"U"</f>
        <v>88847U</v>
      </c>
      <c r="C720" s="318" t="s">
        <v>7662</v>
      </c>
      <c r="D720" s="318" t="s">
        <v>594</v>
      </c>
      <c r="E720" s="318" t="s">
        <v>6252</v>
      </c>
      <c r="F720" s="319" t="n">
        <v>14.55</v>
      </c>
      <c r="G720" s="318" t="s">
        <v>6233</v>
      </c>
    </row>
    <row r="721" customFormat="false" ht="15" hidden="false" customHeight="false" outlineLevel="0" collapsed="false">
      <c r="A721" s="318" t="s">
        <v>7663</v>
      </c>
      <c r="B721" s="318" t="str">
        <f aca="false">A721&amp;"U"</f>
        <v>88848U</v>
      </c>
      <c r="C721" s="318" t="s">
        <v>7664</v>
      </c>
      <c r="D721" s="318" t="s">
        <v>594</v>
      </c>
      <c r="E721" s="318" t="s">
        <v>6252</v>
      </c>
      <c r="F721" s="319" t="n">
        <v>5.81</v>
      </c>
      <c r="G721" s="318" t="s">
        <v>6233</v>
      </c>
    </row>
    <row r="722" customFormat="false" ht="15" hidden="false" customHeight="false" outlineLevel="0" collapsed="false">
      <c r="A722" s="318" t="s">
        <v>7665</v>
      </c>
      <c r="B722" s="318" t="str">
        <f aca="false">A722&amp;"U"</f>
        <v>88853U</v>
      </c>
      <c r="C722" s="318" t="s">
        <v>7666</v>
      </c>
      <c r="D722" s="318" t="s">
        <v>594</v>
      </c>
      <c r="E722" s="318" t="s">
        <v>6232</v>
      </c>
      <c r="F722" s="319" t="n">
        <v>0.15</v>
      </c>
      <c r="G722" s="318" t="s">
        <v>6233</v>
      </c>
    </row>
    <row r="723" customFormat="false" ht="15" hidden="false" customHeight="false" outlineLevel="0" collapsed="false">
      <c r="A723" s="318" t="s">
        <v>7667</v>
      </c>
      <c r="B723" s="318" t="str">
        <f aca="false">A723&amp;"U"</f>
        <v>88854U</v>
      </c>
      <c r="C723" s="318" t="s">
        <v>7668</v>
      </c>
      <c r="D723" s="318" t="s">
        <v>594</v>
      </c>
      <c r="E723" s="318" t="s">
        <v>6232</v>
      </c>
      <c r="F723" s="319" t="n">
        <v>0.03</v>
      </c>
      <c r="G723" s="318" t="s">
        <v>6233</v>
      </c>
    </row>
    <row r="724" customFormat="false" ht="15" hidden="false" customHeight="false" outlineLevel="0" collapsed="false">
      <c r="A724" s="318" t="s">
        <v>7669</v>
      </c>
      <c r="B724" s="318" t="str">
        <f aca="false">A724&amp;"U"</f>
        <v>88855U</v>
      </c>
      <c r="C724" s="318" t="s">
        <v>7670</v>
      </c>
      <c r="D724" s="318" t="s">
        <v>594</v>
      </c>
      <c r="E724" s="318" t="s">
        <v>6252</v>
      </c>
      <c r="F724" s="319" t="n">
        <v>1.58</v>
      </c>
      <c r="G724" s="318" t="s">
        <v>6233</v>
      </c>
    </row>
    <row r="725" customFormat="false" ht="15" hidden="false" customHeight="false" outlineLevel="0" collapsed="false">
      <c r="A725" s="318" t="s">
        <v>7671</v>
      </c>
      <c r="B725" s="318" t="str">
        <f aca="false">A725&amp;"U"</f>
        <v>88856U</v>
      </c>
      <c r="C725" s="318" t="s">
        <v>7672</v>
      </c>
      <c r="D725" s="318" t="s">
        <v>594</v>
      </c>
      <c r="E725" s="318" t="s">
        <v>6252</v>
      </c>
      <c r="F725" s="319" t="n">
        <v>0.42</v>
      </c>
      <c r="G725" s="318" t="s">
        <v>6233</v>
      </c>
    </row>
    <row r="726" customFormat="false" ht="15" hidden="false" customHeight="false" outlineLevel="0" collapsed="false">
      <c r="A726" s="318" t="s">
        <v>7673</v>
      </c>
      <c r="B726" s="318" t="str">
        <f aca="false">A726&amp;"U"</f>
        <v>88857U</v>
      </c>
      <c r="C726" s="318" t="s">
        <v>7674</v>
      </c>
      <c r="D726" s="318" t="s">
        <v>594</v>
      </c>
      <c r="E726" s="318" t="s">
        <v>6232</v>
      </c>
      <c r="F726" s="319" t="n">
        <v>12.77</v>
      </c>
      <c r="G726" s="318" t="s">
        <v>6233</v>
      </c>
    </row>
    <row r="727" customFormat="false" ht="15" hidden="false" customHeight="false" outlineLevel="0" collapsed="false">
      <c r="A727" s="318" t="s">
        <v>7675</v>
      </c>
      <c r="B727" s="318" t="str">
        <f aca="false">A727&amp;"U"</f>
        <v>88858U</v>
      </c>
      <c r="C727" s="318" t="s">
        <v>7676</v>
      </c>
      <c r="D727" s="318" t="s">
        <v>594</v>
      </c>
      <c r="E727" s="318" t="s">
        <v>6232</v>
      </c>
      <c r="F727" s="319" t="n">
        <v>3.28</v>
      </c>
      <c r="G727" s="318" t="s">
        <v>6233</v>
      </c>
    </row>
    <row r="728" customFormat="false" ht="15" hidden="false" customHeight="false" outlineLevel="0" collapsed="false">
      <c r="A728" s="318" t="s">
        <v>7677</v>
      </c>
      <c r="B728" s="318" t="str">
        <f aca="false">A728&amp;"U"</f>
        <v>88859U</v>
      </c>
      <c r="C728" s="318" t="s">
        <v>7678</v>
      </c>
      <c r="D728" s="318" t="s">
        <v>594</v>
      </c>
      <c r="E728" s="318" t="s">
        <v>6232</v>
      </c>
      <c r="F728" s="319" t="n">
        <v>11.35</v>
      </c>
      <c r="G728" s="318" t="s">
        <v>6233</v>
      </c>
    </row>
    <row r="729" customFormat="false" ht="15" hidden="false" customHeight="false" outlineLevel="0" collapsed="false">
      <c r="A729" s="318" t="s">
        <v>7679</v>
      </c>
      <c r="B729" s="318" t="str">
        <f aca="false">A729&amp;"U"</f>
        <v>88860U</v>
      </c>
      <c r="C729" s="318" t="s">
        <v>7680</v>
      </c>
      <c r="D729" s="318" t="s">
        <v>594</v>
      </c>
      <c r="E729" s="318" t="s">
        <v>6232</v>
      </c>
      <c r="F729" s="319" t="n">
        <v>2.92</v>
      </c>
      <c r="G729" s="318" t="s">
        <v>6233</v>
      </c>
    </row>
    <row r="730" customFormat="false" ht="15" hidden="false" customHeight="false" outlineLevel="0" collapsed="false">
      <c r="A730" s="318" t="s">
        <v>7681</v>
      </c>
      <c r="B730" s="318" t="str">
        <f aca="false">A730&amp;"U"</f>
        <v>88900U</v>
      </c>
      <c r="C730" s="318" t="s">
        <v>7682</v>
      </c>
      <c r="D730" s="318" t="s">
        <v>594</v>
      </c>
      <c r="E730" s="318" t="s">
        <v>6252</v>
      </c>
      <c r="F730" s="319" t="n">
        <v>25.24</v>
      </c>
      <c r="G730" s="318" t="s">
        <v>6233</v>
      </c>
    </row>
    <row r="731" customFormat="false" ht="15" hidden="false" customHeight="false" outlineLevel="0" collapsed="false">
      <c r="A731" s="318" t="s">
        <v>7683</v>
      </c>
      <c r="B731" s="318" t="str">
        <f aca="false">A731&amp;"U"</f>
        <v>88902U</v>
      </c>
      <c r="C731" s="318" t="s">
        <v>7684</v>
      </c>
      <c r="D731" s="318" t="s">
        <v>594</v>
      </c>
      <c r="E731" s="318" t="s">
        <v>6252</v>
      </c>
      <c r="F731" s="319" t="n">
        <v>6.49</v>
      </c>
      <c r="G731" s="318" t="s">
        <v>6233</v>
      </c>
    </row>
    <row r="732" customFormat="false" ht="15" hidden="false" customHeight="false" outlineLevel="0" collapsed="false">
      <c r="A732" s="318" t="s">
        <v>7685</v>
      </c>
      <c r="B732" s="318" t="str">
        <f aca="false">A732&amp;"U"</f>
        <v>88903U</v>
      </c>
      <c r="C732" s="318" t="s">
        <v>7686</v>
      </c>
      <c r="D732" s="318" t="s">
        <v>594</v>
      </c>
      <c r="E732" s="318" t="s">
        <v>6252</v>
      </c>
      <c r="F732" s="319" t="n">
        <v>31.55</v>
      </c>
      <c r="G732" s="318" t="s">
        <v>6233</v>
      </c>
    </row>
    <row r="733" customFormat="false" ht="15" hidden="false" customHeight="false" outlineLevel="0" collapsed="false">
      <c r="A733" s="318" t="s">
        <v>7687</v>
      </c>
      <c r="B733" s="318" t="str">
        <f aca="false">A733&amp;"U"</f>
        <v>88904U</v>
      </c>
      <c r="C733" s="318" t="s">
        <v>7688</v>
      </c>
      <c r="D733" s="318" t="s">
        <v>594</v>
      </c>
      <c r="E733" s="318" t="s">
        <v>7039</v>
      </c>
      <c r="F733" s="319" t="n">
        <v>72</v>
      </c>
      <c r="G733" s="318" t="s">
        <v>6233</v>
      </c>
    </row>
    <row r="734" customFormat="false" ht="15" hidden="false" customHeight="false" outlineLevel="0" collapsed="false">
      <c r="A734" s="318" t="s">
        <v>7689</v>
      </c>
      <c r="B734" s="318" t="str">
        <f aca="false">A734&amp;"U"</f>
        <v>89009U</v>
      </c>
      <c r="C734" s="318" t="s">
        <v>7690</v>
      </c>
      <c r="D734" s="318" t="s">
        <v>594</v>
      </c>
      <c r="E734" s="318" t="s">
        <v>7039</v>
      </c>
      <c r="F734" s="319" t="n">
        <v>18.03</v>
      </c>
      <c r="G734" s="318" t="s">
        <v>6233</v>
      </c>
    </row>
    <row r="735" customFormat="false" ht="15" hidden="false" customHeight="false" outlineLevel="0" collapsed="false">
      <c r="A735" s="318" t="s">
        <v>7691</v>
      </c>
      <c r="B735" s="318" t="str">
        <f aca="false">A735&amp;"U"</f>
        <v>89010U</v>
      </c>
      <c r="C735" s="318" t="s">
        <v>7692</v>
      </c>
      <c r="D735" s="318" t="s">
        <v>594</v>
      </c>
      <c r="E735" s="318" t="s">
        <v>7039</v>
      </c>
      <c r="F735" s="319" t="n">
        <v>7.71</v>
      </c>
      <c r="G735" s="318" t="s">
        <v>6233</v>
      </c>
    </row>
    <row r="736" customFormat="false" ht="15" hidden="false" customHeight="false" outlineLevel="0" collapsed="false">
      <c r="A736" s="318" t="s">
        <v>7693</v>
      </c>
      <c r="B736" s="318" t="str">
        <f aca="false">A736&amp;"U"</f>
        <v>89011U</v>
      </c>
      <c r="C736" s="318" t="s">
        <v>7694</v>
      </c>
      <c r="D736" s="318" t="s">
        <v>594</v>
      </c>
      <c r="E736" s="318" t="s">
        <v>7039</v>
      </c>
      <c r="F736" s="319" t="n">
        <v>12.32</v>
      </c>
      <c r="G736" s="318" t="s">
        <v>6233</v>
      </c>
    </row>
    <row r="737" customFormat="false" ht="15" hidden="false" customHeight="false" outlineLevel="0" collapsed="false">
      <c r="A737" s="318" t="s">
        <v>7695</v>
      </c>
      <c r="B737" s="318" t="str">
        <f aca="false">A737&amp;"U"</f>
        <v>89012U</v>
      </c>
      <c r="C737" s="318" t="s">
        <v>7696</v>
      </c>
      <c r="D737" s="318" t="s">
        <v>594</v>
      </c>
      <c r="E737" s="318" t="s">
        <v>7039</v>
      </c>
      <c r="F737" s="319" t="n">
        <v>3.16</v>
      </c>
      <c r="G737" s="318" t="s">
        <v>6233</v>
      </c>
    </row>
    <row r="738" customFormat="false" ht="15" hidden="false" customHeight="false" outlineLevel="0" collapsed="false">
      <c r="A738" s="318" t="s">
        <v>7697</v>
      </c>
      <c r="B738" s="318" t="str">
        <f aca="false">A738&amp;"U"</f>
        <v>89013U</v>
      </c>
      <c r="C738" s="318" t="s">
        <v>7698</v>
      </c>
      <c r="D738" s="318" t="s">
        <v>594</v>
      </c>
      <c r="E738" s="318" t="s">
        <v>6232</v>
      </c>
      <c r="F738" s="319" t="n">
        <v>59.08</v>
      </c>
      <c r="G738" s="318" t="s">
        <v>6233</v>
      </c>
    </row>
    <row r="739" customFormat="false" ht="15" hidden="false" customHeight="false" outlineLevel="0" collapsed="false">
      <c r="A739" s="318" t="s">
        <v>7699</v>
      </c>
      <c r="B739" s="318" t="str">
        <f aca="false">A739&amp;"U"</f>
        <v>89014U</v>
      </c>
      <c r="C739" s="318" t="s">
        <v>7700</v>
      </c>
      <c r="D739" s="318" t="s">
        <v>594</v>
      </c>
      <c r="E739" s="318" t="s">
        <v>6232</v>
      </c>
      <c r="F739" s="319" t="n">
        <v>25.26</v>
      </c>
      <c r="G739" s="318" t="s">
        <v>6233</v>
      </c>
    </row>
    <row r="740" customFormat="false" ht="15" hidden="false" customHeight="false" outlineLevel="0" collapsed="false">
      <c r="A740" s="318" t="s">
        <v>7701</v>
      </c>
      <c r="B740" s="318" t="str">
        <f aca="false">A740&amp;"U"</f>
        <v>89015U</v>
      </c>
      <c r="C740" s="318" t="s">
        <v>7702</v>
      </c>
      <c r="D740" s="318" t="s">
        <v>594</v>
      </c>
      <c r="E740" s="318" t="s">
        <v>6252</v>
      </c>
      <c r="F740" s="319" t="n">
        <v>1.82</v>
      </c>
      <c r="G740" s="318" t="s">
        <v>6233</v>
      </c>
    </row>
    <row r="741" customFormat="false" ht="15" hidden="false" customHeight="false" outlineLevel="0" collapsed="false">
      <c r="A741" s="318" t="s">
        <v>7703</v>
      </c>
      <c r="B741" s="318" t="str">
        <f aca="false">A741&amp;"U"</f>
        <v>89016U</v>
      </c>
      <c r="C741" s="318" t="s">
        <v>7704</v>
      </c>
      <c r="D741" s="318" t="s">
        <v>594</v>
      </c>
      <c r="E741" s="318" t="s">
        <v>6252</v>
      </c>
      <c r="F741" s="319" t="n">
        <v>0.46</v>
      </c>
      <c r="G741" s="318" t="s">
        <v>6233</v>
      </c>
    </row>
    <row r="742" customFormat="false" ht="15" hidden="false" customHeight="false" outlineLevel="0" collapsed="false">
      <c r="A742" s="318" t="s">
        <v>7705</v>
      </c>
      <c r="B742" s="318" t="str">
        <f aca="false">A742&amp;"U"</f>
        <v>89017U</v>
      </c>
      <c r="C742" s="318" t="s">
        <v>7706</v>
      </c>
      <c r="D742" s="318" t="s">
        <v>594</v>
      </c>
      <c r="E742" s="318" t="s">
        <v>6232</v>
      </c>
      <c r="F742" s="319" t="n">
        <v>17.92</v>
      </c>
      <c r="G742" s="318" t="s">
        <v>6233</v>
      </c>
    </row>
    <row r="743" customFormat="false" ht="15" hidden="false" customHeight="false" outlineLevel="0" collapsed="false">
      <c r="A743" s="318" t="s">
        <v>7707</v>
      </c>
      <c r="B743" s="318" t="str">
        <f aca="false">A743&amp;"U"</f>
        <v>89018U</v>
      </c>
      <c r="C743" s="318" t="s">
        <v>7708</v>
      </c>
      <c r="D743" s="318" t="s">
        <v>594</v>
      </c>
      <c r="E743" s="318" t="s">
        <v>6232</v>
      </c>
      <c r="F743" s="319" t="n">
        <v>7.66</v>
      </c>
      <c r="G743" s="318" t="s">
        <v>6233</v>
      </c>
    </row>
    <row r="744" customFormat="false" ht="15" hidden="false" customHeight="false" outlineLevel="0" collapsed="false">
      <c r="A744" s="318" t="s">
        <v>7709</v>
      </c>
      <c r="B744" s="318" t="str">
        <f aca="false">A744&amp;"U"</f>
        <v>89019U</v>
      </c>
      <c r="C744" s="318" t="s">
        <v>7710</v>
      </c>
      <c r="D744" s="318" t="s">
        <v>594</v>
      </c>
      <c r="E744" s="318" t="s">
        <v>6232</v>
      </c>
      <c r="F744" s="319" t="n">
        <v>0.26</v>
      </c>
      <c r="G744" s="318" t="s">
        <v>6233</v>
      </c>
    </row>
    <row r="745" customFormat="false" ht="15" hidden="false" customHeight="false" outlineLevel="0" collapsed="false">
      <c r="A745" s="318" t="s">
        <v>7711</v>
      </c>
      <c r="B745" s="318" t="str">
        <f aca="false">A745&amp;"U"</f>
        <v>89020U</v>
      </c>
      <c r="C745" s="318" t="s">
        <v>7712</v>
      </c>
      <c r="D745" s="318" t="s">
        <v>594</v>
      </c>
      <c r="E745" s="318" t="s">
        <v>6232</v>
      </c>
      <c r="F745" s="319" t="n">
        <v>0.06</v>
      </c>
      <c r="G745" s="318" t="s">
        <v>6233</v>
      </c>
    </row>
    <row r="746" customFormat="false" ht="15" hidden="false" customHeight="false" outlineLevel="0" collapsed="false">
      <c r="A746" s="318" t="s">
        <v>7713</v>
      </c>
      <c r="B746" s="318" t="str">
        <f aca="false">A746&amp;"U"</f>
        <v>89023U</v>
      </c>
      <c r="C746" s="318" t="s">
        <v>7714</v>
      </c>
      <c r="D746" s="318" t="s">
        <v>594</v>
      </c>
      <c r="E746" s="318" t="s">
        <v>6252</v>
      </c>
      <c r="F746" s="319" t="n">
        <v>2.21</v>
      </c>
      <c r="G746" s="318" t="s">
        <v>6233</v>
      </c>
    </row>
    <row r="747" customFormat="false" ht="15" hidden="false" customHeight="false" outlineLevel="0" collapsed="false">
      <c r="A747" s="318" t="s">
        <v>7715</v>
      </c>
      <c r="B747" s="318" t="str">
        <f aca="false">A747&amp;"U"</f>
        <v>89024U</v>
      </c>
      <c r="C747" s="318" t="s">
        <v>7716</v>
      </c>
      <c r="D747" s="318" t="s">
        <v>594</v>
      </c>
      <c r="E747" s="318" t="s">
        <v>6252</v>
      </c>
      <c r="F747" s="319" t="n">
        <v>0.88</v>
      </c>
      <c r="G747" s="318" t="s">
        <v>6233</v>
      </c>
    </row>
    <row r="748" customFormat="false" ht="15" hidden="false" customHeight="false" outlineLevel="0" collapsed="false">
      <c r="A748" s="318" t="s">
        <v>7717</v>
      </c>
      <c r="B748" s="318" t="str">
        <f aca="false">A748&amp;"U"</f>
        <v>89025U</v>
      </c>
      <c r="C748" s="318" t="s">
        <v>7718</v>
      </c>
      <c r="D748" s="318" t="s">
        <v>594</v>
      </c>
      <c r="E748" s="318" t="s">
        <v>6252</v>
      </c>
      <c r="F748" s="319" t="n">
        <v>4.15</v>
      </c>
      <c r="G748" s="318" t="s">
        <v>6233</v>
      </c>
    </row>
    <row r="749" customFormat="false" ht="15" hidden="false" customHeight="false" outlineLevel="0" collapsed="false">
      <c r="A749" s="318" t="s">
        <v>7719</v>
      </c>
      <c r="B749" s="318" t="str">
        <f aca="false">A749&amp;"U"</f>
        <v>89026U</v>
      </c>
      <c r="C749" s="318" t="s">
        <v>7720</v>
      </c>
      <c r="D749" s="318" t="s">
        <v>594</v>
      </c>
      <c r="E749" s="318" t="s">
        <v>7039</v>
      </c>
      <c r="F749" s="319" t="n">
        <v>138.19</v>
      </c>
      <c r="G749" s="318" t="s">
        <v>6233</v>
      </c>
    </row>
    <row r="750" customFormat="false" ht="15" hidden="false" customHeight="false" outlineLevel="0" collapsed="false">
      <c r="A750" s="318" t="s">
        <v>7721</v>
      </c>
      <c r="B750" s="318" t="str">
        <f aca="false">A750&amp;"U"</f>
        <v>89029U</v>
      </c>
      <c r="C750" s="318" t="s">
        <v>7722</v>
      </c>
      <c r="D750" s="318" t="s">
        <v>594</v>
      </c>
      <c r="E750" s="318" t="s">
        <v>6232</v>
      </c>
      <c r="F750" s="319" t="n">
        <v>13.91</v>
      </c>
      <c r="G750" s="318" t="s">
        <v>6233</v>
      </c>
    </row>
    <row r="751" customFormat="false" ht="15" hidden="false" customHeight="false" outlineLevel="0" collapsed="false">
      <c r="A751" s="318" t="s">
        <v>7723</v>
      </c>
      <c r="B751" s="318" t="str">
        <f aca="false">A751&amp;"U"</f>
        <v>89030U</v>
      </c>
      <c r="C751" s="318" t="s">
        <v>7724</v>
      </c>
      <c r="D751" s="318" t="s">
        <v>594</v>
      </c>
      <c r="E751" s="318" t="s">
        <v>6232</v>
      </c>
      <c r="F751" s="319" t="n">
        <v>5.95</v>
      </c>
      <c r="G751" s="318" t="s">
        <v>6233</v>
      </c>
    </row>
    <row r="752" customFormat="false" ht="15" hidden="false" customHeight="false" outlineLevel="0" collapsed="false">
      <c r="A752" s="318" t="s">
        <v>7725</v>
      </c>
      <c r="B752" s="318" t="str">
        <f aca="false">A752&amp;"U"</f>
        <v>89033U</v>
      </c>
      <c r="C752" s="318" t="s">
        <v>7726</v>
      </c>
      <c r="D752" s="318" t="s">
        <v>594</v>
      </c>
      <c r="E752" s="318" t="s">
        <v>6252</v>
      </c>
      <c r="F752" s="319" t="n">
        <v>6.57</v>
      </c>
      <c r="G752" s="318" t="s">
        <v>6233</v>
      </c>
    </row>
    <row r="753" customFormat="false" ht="15" hidden="false" customHeight="false" outlineLevel="0" collapsed="false">
      <c r="A753" s="318" t="s">
        <v>7727</v>
      </c>
      <c r="B753" s="318" t="str">
        <f aca="false">A753&amp;"U"</f>
        <v>89034U</v>
      </c>
      <c r="C753" s="318" t="s">
        <v>7728</v>
      </c>
      <c r="D753" s="318" t="s">
        <v>594</v>
      </c>
      <c r="E753" s="318" t="s">
        <v>6252</v>
      </c>
      <c r="F753" s="319" t="n">
        <v>1.72</v>
      </c>
      <c r="G753" s="318" t="s">
        <v>6233</v>
      </c>
    </row>
    <row r="754" customFormat="false" ht="15" hidden="false" customHeight="false" outlineLevel="0" collapsed="false">
      <c r="A754" s="318" t="s">
        <v>7729</v>
      </c>
      <c r="B754" s="318" t="str">
        <f aca="false">A754&amp;"U"</f>
        <v>89128U</v>
      </c>
      <c r="C754" s="318" t="s">
        <v>7730</v>
      </c>
      <c r="D754" s="318" t="s">
        <v>594</v>
      </c>
      <c r="E754" s="318" t="s">
        <v>7039</v>
      </c>
      <c r="F754" s="319" t="n">
        <v>17.78</v>
      </c>
      <c r="G754" s="318" t="s">
        <v>6233</v>
      </c>
    </row>
    <row r="755" customFormat="false" ht="15" hidden="false" customHeight="false" outlineLevel="0" collapsed="false">
      <c r="A755" s="318" t="s">
        <v>7731</v>
      </c>
      <c r="B755" s="318" t="str">
        <f aca="false">A755&amp;"U"</f>
        <v>89129U</v>
      </c>
      <c r="C755" s="318" t="s">
        <v>7732</v>
      </c>
      <c r="D755" s="318" t="s">
        <v>594</v>
      </c>
      <c r="E755" s="318" t="s">
        <v>7039</v>
      </c>
      <c r="F755" s="319" t="n">
        <v>4.57</v>
      </c>
      <c r="G755" s="318" t="s">
        <v>6233</v>
      </c>
    </row>
    <row r="756" customFormat="false" ht="15" hidden="false" customHeight="false" outlineLevel="0" collapsed="false">
      <c r="A756" s="318" t="s">
        <v>7733</v>
      </c>
      <c r="B756" s="318" t="str">
        <f aca="false">A756&amp;"U"</f>
        <v>89130U</v>
      </c>
      <c r="C756" s="318" t="s">
        <v>7734</v>
      </c>
      <c r="D756" s="318" t="s">
        <v>594</v>
      </c>
      <c r="E756" s="318" t="s">
        <v>6232</v>
      </c>
      <c r="F756" s="319" t="n">
        <v>24.65</v>
      </c>
      <c r="G756" s="318" t="s">
        <v>6233</v>
      </c>
    </row>
    <row r="757" customFormat="false" ht="15" hidden="false" customHeight="false" outlineLevel="0" collapsed="false">
      <c r="A757" s="318" t="s">
        <v>7735</v>
      </c>
      <c r="B757" s="318" t="str">
        <f aca="false">A757&amp;"U"</f>
        <v>89131U</v>
      </c>
      <c r="C757" s="318" t="s">
        <v>7736</v>
      </c>
      <c r="D757" s="318" t="s">
        <v>594</v>
      </c>
      <c r="E757" s="318" t="s">
        <v>6232</v>
      </c>
      <c r="F757" s="319" t="n">
        <v>6.33</v>
      </c>
      <c r="G757" s="318" t="s">
        <v>6233</v>
      </c>
    </row>
    <row r="758" customFormat="false" ht="15" hidden="false" customHeight="false" outlineLevel="0" collapsed="false">
      <c r="A758" s="318" t="s">
        <v>7737</v>
      </c>
      <c r="B758" s="318" t="str">
        <f aca="false">A758&amp;"U"</f>
        <v>89210U</v>
      </c>
      <c r="C758" s="318" t="s">
        <v>7738</v>
      </c>
      <c r="D758" s="318" t="s">
        <v>594</v>
      </c>
      <c r="E758" s="318" t="s">
        <v>6252</v>
      </c>
      <c r="F758" s="319" t="n">
        <v>14.06</v>
      </c>
      <c r="G758" s="318" t="s">
        <v>6233</v>
      </c>
    </row>
    <row r="759" customFormat="false" ht="15" hidden="false" customHeight="false" outlineLevel="0" collapsed="false">
      <c r="A759" s="318" t="s">
        <v>7739</v>
      </c>
      <c r="B759" s="318" t="str">
        <f aca="false">A759&amp;"U"</f>
        <v>89211U</v>
      </c>
      <c r="C759" s="318" t="s">
        <v>7740</v>
      </c>
      <c r="D759" s="318" t="s">
        <v>594</v>
      </c>
      <c r="E759" s="318" t="s">
        <v>6252</v>
      </c>
      <c r="F759" s="319" t="n">
        <v>3.69</v>
      </c>
      <c r="G759" s="318" t="s">
        <v>6233</v>
      </c>
    </row>
    <row r="760" customFormat="false" ht="15" hidden="false" customHeight="false" outlineLevel="0" collapsed="false">
      <c r="A760" s="318" t="s">
        <v>7741</v>
      </c>
      <c r="B760" s="318" t="str">
        <f aca="false">A760&amp;"U"</f>
        <v>89212U</v>
      </c>
      <c r="C760" s="318" t="s">
        <v>7742</v>
      </c>
      <c r="D760" s="318" t="s">
        <v>594</v>
      </c>
      <c r="E760" s="318" t="s">
        <v>6232</v>
      </c>
      <c r="F760" s="319" t="n">
        <v>15.53</v>
      </c>
      <c r="G760" s="318" t="s">
        <v>6233</v>
      </c>
    </row>
    <row r="761" customFormat="false" ht="15" hidden="false" customHeight="false" outlineLevel="0" collapsed="false">
      <c r="A761" s="318" t="s">
        <v>7743</v>
      </c>
      <c r="B761" s="318" t="str">
        <f aca="false">A761&amp;"U"</f>
        <v>89213U</v>
      </c>
      <c r="C761" s="318" t="s">
        <v>7744</v>
      </c>
      <c r="D761" s="318" t="s">
        <v>594</v>
      </c>
      <c r="E761" s="318" t="s">
        <v>6232</v>
      </c>
      <c r="F761" s="319" t="n">
        <v>4.65</v>
      </c>
      <c r="G761" s="318" t="s">
        <v>6233</v>
      </c>
    </row>
    <row r="762" customFormat="false" ht="15" hidden="false" customHeight="false" outlineLevel="0" collapsed="false">
      <c r="A762" s="318" t="s">
        <v>7745</v>
      </c>
      <c r="B762" s="318" t="str">
        <f aca="false">A762&amp;"U"</f>
        <v>89214U</v>
      </c>
      <c r="C762" s="318" t="s">
        <v>7746</v>
      </c>
      <c r="D762" s="318" t="s">
        <v>594</v>
      </c>
      <c r="E762" s="318" t="s">
        <v>6232</v>
      </c>
      <c r="F762" s="319" t="n">
        <v>14.57</v>
      </c>
      <c r="G762" s="318" t="s">
        <v>6233</v>
      </c>
    </row>
    <row r="763" customFormat="false" ht="15" hidden="false" customHeight="false" outlineLevel="0" collapsed="false">
      <c r="A763" s="318" t="s">
        <v>7747</v>
      </c>
      <c r="B763" s="318" t="str">
        <f aca="false">A763&amp;"U"</f>
        <v>89215U</v>
      </c>
      <c r="C763" s="318" t="s">
        <v>7748</v>
      </c>
      <c r="D763" s="318" t="s">
        <v>594</v>
      </c>
      <c r="E763" s="318" t="s">
        <v>7039</v>
      </c>
      <c r="F763" s="319" t="n">
        <v>74.35</v>
      </c>
      <c r="G763" s="318" t="s">
        <v>6233</v>
      </c>
    </row>
    <row r="764" customFormat="false" ht="15" hidden="false" customHeight="false" outlineLevel="0" collapsed="false">
      <c r="A764" s="318" t="s">
        <v>7749</v>
      </c>
      <c r="B764" s="318" t="str">
        <f aca="false">A764&amp;"U"</f>
        <v>89221U</v>
      </c>
      <c r="C764" s="318" t="s">
        <v>7750</v>
      </c>
      <c r="D764" s="318" t="s">
        <v>594</v>
      </c>
      <c r="E764" s="318" t="s">
        <v>6252</v>
      </c>
      <c r="F764" s="319" t="n">
        <v>0.77</v>
      </c>
      <c r="G764" s="318" t="s">
        <v>6233</v>
      </c>
    </row>
    <row r="765" customFormat="false" ht="15" hidden="false" customHeight="false" outlineLevel="0" collapsed="false">
      <c r="A765" s="318" t="s">
        <v>7751</v>
      </c>
      <c r="B765" s="318" t="str">
        <f aca="false">A765&amp;"U"</f>
        <v>89222U</v>
      </c>
      <c r="C765" s="318" t="s">
        <v>7752</v>
      </c>
      <c r="D765" s="318" t="s">
        <v>594</v>
      </c>
      <c r="E765" s="318" t="s">
        <v>6252</v>
      </c>
      <c r="F765" s="319" t="n">
        <v>0.17</v>
      </c>
      <c r="G765" s="318" t="s">
        <v>6233</v>
      </c>
    </row>
    <row r="766" customFormat="false" ht="15" hidden="false" customHeight="false" outlineLevel="0" collapsed="false">
      <c r="A766" s="318" t="s">
        <v>7753</v>
      </c>
      <c r="B766" s="318" t="str">
        <f aca="false">A766&amp;"U"</f>
        <v>89223U</v>
      </c>
      <c r="C766" s="318" t="s">
        <v>7754</v>
      </c>
      <c r="D766" s="318" t="s">
        <v>594</v>
      </c>
      <c r="E766" s="318" t="s">
        <v>6252</v>
      </c>
      <c r="F766" s="319" t="n">
        <v>0.72</v>
      </c>
      <c r="G766" s="318" t="s">
        <v>6233</v>
      </c>
    </row>
    <row r="767" customFormat="false" ht="15" hidden="false" customHeight="false" outlineLevel="0" collapsed="false">
      <c r="A767" s="318" t="s">
        <v>7755</v>
      </c>
      <c r="B767" s="318" t="str">
        <f aca="false">A767&amp;"U"</f>
        <v>89224U</v>
      </c>
      <c r="C767" s="318" t="s">
        <v>7756</v>
      </c>
      <c r="D767" s="318" t="s">
        <v>594</v>
      </c>
      <c r="E767" s="318" t="s">
        <v>6232</v>
      </c>
      <c r="F767" s="319" t="n">
        <v>2.12</v>
      </c>
      <c r="G767" s="318" t="s">
        <v>6233</v>
      </c>
    </row>
    <row r="768" customFormat="false" ht="15" hidden="false" customHeight="false" outlineLevel="0" collapsed="false">
      <c r="A768" s="318" t="s">
        <v>7757</v>
      </c>
      <c r="B768" s="318" t="str">
        <f aca="false">A768&amp;"U"</f>
        <v>89228U</v>
      </c>
      <c r="C768" s="318" t="s">
        <v>7758</v>
      </c>
      <c r="D768" s="318" t="s">
        <v>594</v>
      </c>
      <c r="E768" s="318" t="s">
        <v>7039</v>
      </c>
      <c r="F768" s="319" t="n">
        <v>21.6</v>
      </c>
      <c r="G768" s="318" t="s">
        <v>6233</v>
      </c>
    </row>
    <row r="769" customFormat="false" ht="15" hidden="false" customHeight="false" outlineLevel="0" collapsed="false">
      <c r="A769" s="318" t="s">
        <v>7759</v>
      </c>
      <c r="B769" s="318" t="str">
        <f aca="false">A769&amp;"U"</f>
        <v>89229U</v>
      </c>
      <c r="C769" s="318" t="s">
        <v>7760</v>
      </c>
      <c r="D769" s="318" t="s">
        <v>594</v>
      </c>
      <c r="E769" s="318" t="s">
        <v>7039</v>
      </c>
      <c r="F769" s="319" t="n">
        <v>7.39</v>
      </c>
      <c r="G769" s="318" t="s">
        <v>6233</v>
      </c>
    </row>
    <row r="770" customFormat="false" ht="15" hidden="false" customHeight="false" outlineLevel="0" collapsed="false">
      <c r="A770" s="318" t="s">
        <v>7761</v>
      </c>
      <c r="B770" s="318" t="str">
        <f aca="false">A770&amp;"U"</f>
        <v>89230U</v>
      </c>
      <c r="C770" s="318" t="s">
        <v>7762</v>
      </c>
      <c r="D770" s="318" t="s">
        <v>594</v>
      </c>
      <c r="E770" s="318" t="s">
        <v>6252</v>
      </c>
      <c r="F770" s="319" t="n">
        <v>71.66</v>
      </c>
      <c r="G770" s="318" t="s">
        <v>6233</v>
      </c>
    </row>
    <row r="771" customFormat="false" ht="15" hidden="false" customHeight="false" outlineLevel="0" collapsed="false">
      <c r="A771" s="318" t="s">
        <v>7763</v>
      </c>
      <c r="B771" s="318" t="str">
        <f aca="false">A771&amp;"U"</f>
        <v>89231U</v>
      </c>
      <c r="C771" s="318" t="s">
        <v>7764</v>
      </c>
      <c r="D771" s="318" t="s">
        <v>594</v>
      </c>
      <c r="E771" s="318" t="s">
        <v>6252</v>
      </c>
      <c r="F771" s="319" t="n">
        <v>21.48</v>
      </c>
      <c r="G771" s="318" t="s">
        <v>6233</v>
      </c>
    </row>
    <row r="772" customFormat="false" ht="15" hidden="false" customHeight="false" outlineLevel="0" collapsed="false">
      <c r="A772" s="318" t="s">
        <v>7765</v>
      </c>
      <c r="B772" s="318" t="str">
        <f aca="false">A772&amp;"U"</f>
        <v>89232U</v>
      </c>
      <c r="C772" s="318" t="s">
        <v>7766</v>
      </c>
      <c r="D772" s="318" t="s">
        <v>594</v>
      </c>
      <c r="E772" s="318" t="s">
        <v>6252</v>
      </c>
      <c r="F772" s="319" t="n">
        <v>127.83</v>
      </c>
      <c r="G772" s="318" t="s">
        <v>6233</v>
      </c>
    </row>
    <row r="773" customFormat="false" ht="15" hidden="false" customHeight="false" outlineLevel="0" collapsed="false">
      <c r="A773" s="318" t="s">
        <v>7767</v>
      </c>
      <c r="B773" s="318" t="str">
        <f aca="false">A773&amp;"U"</f>
        <v>89233U</v>
      </c>
      <c r="C773" s="318" t="s">
        <v>7768</v>
      </c>
      <c r="D773" s="318" t="s">
        <v>594</v>
      </c>
      <c r="E773" s="318" t="s">
        <v>7039</v>
      </c>
      <c r="F773" s="319" t="n">
        <v>96.63</v>
      </c>
      <c r="G773" s="318" t="s">
        <v>6233</v>
      </c>
    </row>
    <row r="774" customFormat="false" ht="15" hidden="false" customHeight="false" outlineLevel="0" collapsed="false">
      <c r="A774" s="318" t="s">
        <v>7769</v>
      </c>
      <c r="B774" s="318" t="str">
        <f aca="false">A774&amp;"U"</f>
        <v>89236U</v>
      </c>
      <c r="C774" s="318" t="s">
        <v>7770</v>
      </c>
      <c r="D774" s="318" t="s">
        <v>594</v>
      </c>
      <c r="E774" s="318" t="s">
        <v>6252</v>
      </c>
      <c r="F774" s="319" t="n">
        <v>167.41</v>
      </c>
      <c r="G774" s="318" t="s">
        <v>6233</v>
      </c>
    </row>
    <row r="775" customFormat="false" ht="15" hidden="false" customHeight="false" outlineLevel="0" collapsed="false">
      <c r="A775" s="318" t="s">
        <v>7771</v>
      </c>
      <c r="B775" s="318" t="str">
        <f aca="false">A775&amp;"U"</f>
        <v>89237U</v>
      </c>
      <c r="C775" s="318" t="s">
        <v>7772</v>
      </c>
      <c r="D775" s="318" t="s">
        <v>594</v>
      </c>
      <c r="E775" s="318" t="s">
        <v>6252</v>
      </c>
      <c r="F775" s="319" t="n">
        <v>50.19</v>
      </c>
      <c r="G775" s="318" t="s">
        <v>6233</v>
      </c>
    </row>
    <row r="776" customFormat="false" ht="15" hidden="false" customHeight="false" outlineLevel="0" collapsed="false">
      <c r="A776" s="318" t="s">
        <v>7773</v>
      </c>
      <c r="B776" s="318" t="str">
        <f aca="false">A776&amp;"U"</f>
        <v>89238U</v>
      </c>
      <c r="C776" s="318" t="s">
        <v>7774</v>
      </c>
      <c r="D776" s="318" t="s">
        <v>594</v>
      </c>
      <c r="E776" s="318" t="s">
        <v>6252</v>
      </c>
      <c r="F776" s="319" t="n">
        <v>298.63</v>
      </c>
      <c r="G776" s="318" t="s">
        <v>6233</v>
      </c>
    </row>
    <row r="777" customFormat="false" ht="15" hidden="false" customHeight="false" outlineLevel="0" collapsed="false">
      <c r="A777" s="318" t="s">
        <v>7775</v>
      </c>
      <c r="B777" s="318" t="str">
        <f aca="false">A777&amp;"U"</f>
        <v>89239U</v>
      </c>
      <c r="C777" s="318" t="s">
        <v>7776</v>
      </c>
      <c r="D777" s="318" t="s">
        <v>594</v>
      </c>
      <c r="E777" s="318" t="s">
        <v>7039</v>
      </c>
      <c r="F777" s="319" t="n">
        <v>255.55</v>
      </c>
      <c r="G777" s="318" t="s">
        <v>6233</v>
      </c>
    </row>
    <row r="778" customFormat="false" ht="15" hidden="false" customHeight="false" outlineLevel="0" collapsed="false">
      <c r="A778" s="318" t="s">
        <v>7777</v>
      </c>
      <c r="B778" s="318" t="str">
        <f aca="false">A778&amp;"U"</f>
        <v>89240U</v>
      </c>
      <c r="C778" s="318" t="s">
        <v>7778</v>
      </c>
      <c r="D778" s="318" t="s">
        <v>594</v>
      </c>
      <c r="E778" s="318" t="s">
        <v>6252</v>
      </c>
      <c r="F778" s="319" t="n">
        <v>51.38</v>
      </c>
      <c r="G778" s="318" t="s">
        <v>6233</v>
      </c>
    </row>
    <row r="779" customFormat="false" ht="15" hidden="false" customHeight="false" outlineLevel="0" collapsed="false">
      <c r="A779" s="318" t="s">
        <v>7779</v>
      </c>
      <c r="B779" s="318" t="str">
        <f aca="false">A779&amp;"U"</f>
        <v>89241U</v>
      </c>
      <c r="C779" s="318" t="s">
        <v>7780</v>
      </c>
      <c r="D779" s="318" t="s">
        <v>594</v>
      </c>
      <c r="E779" s="318" t="s">
        <v>6252</v>
      </c>
      <c r="F779" s="319" t="n">
        <v>17.59</v>
      </c>
      <c r="G779" s="318" t="s">
        <v>6233</v>
      </c>
    </row>
    <row r="780" customFormat="false" ht="15" hidden="false" customHeight="false" outlineLevel="0" collapsed="false">
      <c r="A780" s="318" t="s">
        <v>7781</v>
      </c>
      <c r="B780" s="318" t="str">
        <f aca="false">A780&amp;"U"</f>
        <v>89246U</v>
      </c>
      <c r="C780" s="318" t="s">
        <v>7782</v>
      </c>
      <c r="D780" s="318" t="s">
        <v>594</v>
      </c>
      <c r="E780" s="318" t="s">
        <v>6252</v>
      </c>
      <c r="F780" s="319" t="n">
        <v>145.47</v>
      </c>
      <c r="G780" s="318" t="s">
        <v>6233</v>
      </c>
    </row>
    <row r="781" customFormat="false" ht="15" hidden="false" customHeight="false" outlineLevel="0" collapsed="false">
      <c r="A781" s="318" t="s">
        <v>7783</v>
      </c>
      <c r="B781" s="318" t="str">
        <f aca="false">A781&amp;"U"</f>
        <v>89247U</v>
      </c>
      <c r="C781" s="318" t="s">
        <v>7784</v>
      </c>
      <c r="D781" s="318" t="s">
        <v>594</v>
      </c>
      <c r="E781" s="318" t="s">
        <v>6252</v>
      </c>
      <c r="F781" s="319" t="n">
        <v>43.61</v>
      </c>
      <c r="G781" s="318" t="s">
        <v>6233</v>
      </c>
    </row>
    <row r="782" customFormat="false" ht="15" hidden="false" customHeight="false" outlineLevel="0" collapsed="false">
      <c r="A782" s="318" t="s">
        <v>7785</v>
      </c>
      <c r="B782" s="318" t="str">
        <f aca="false">A782&amp;"U"</f>
        <v>89248U</v>
      </c>
      <c r="C782" s="318" t="s">
        <v>7786</v>
      </c>
      <c r="D782" s="318" t="s">
        <v>594</v>
      </c>
      <c r="E782" s="318" t="s">
        <v>6252</v>
      </c>
      <c r="F782" s="319" t="n">
        <v>259.49</v>
      </c>
      <c r="G782" s="318" t="s">
        <v>6233</v>
      </c>
    </row>
    <row r="783" customFormat="false" ht="15" hidden="false" customHeight="false" outlineLevel="0" collapsed="false">
      <c r="A783" s="318" t="s">
        <v>7787</v>
      </c>
      <c r="B783" s="318" t="str">
        <f aca="false">A783&amp;"U"</f>
        <v>89249U</v>
      </c>
      <c r="C783" s="318" t="s">
        <v>7788</v>
      </c>
      <c r="D783" s="318" t="s">
        <v>594</v>
      </c>
      <c r="E783" s="318" t="s">
        <v>7039</v>
      </c>
      <c r="F783" s="319" t="n">
        <v>196.07</v>
      </c>
      <c r="G783" s="318" t="s">
        <v>6233</v>
      </c>
    </row>
    <row r="784" customFormat="false" ht="15" hidden="false" customHeight="false" outlineLevel="0" collapsed="false">
      <c r="A784" s="318" t="s">
        <v>7789</v>
      </c>
      <c r="B784" s="318" t="str">
        <f aca="false">A784&amp;"U"</f>
        <v>89253U</v>
      </c>
      <c r="C784" s="318" t="s">
        <v>7790</v>
      </c>
      <c r="D784" s="318" t="s">
        <v>594</v>
      </c>
      <c r="E784" s="318" t="s">
        <v>6252</v>
      </c>
      <c r="F784" s="319" t="n">
        <v>42.1</v>
      </c>
      <c r="G784" s="318" t="s">
        <v>6233</v>
      </c>
    </row>
    <row r="785" customFormat="false" ht="15" hidden="false" customHeight="false" outlineLevel="0" collapsed="false">
      <c r="A785" s="318" t="s">
        <v>7791</v>
      </c>
      <c r="B785" s="318" t="str">
        <f aca="false">A785&amp;"U"</f>
        <v>89254U</v>
      </c>
      <c r="C785" s="318" t="s">
        <v>7792</v>
      </c>
      <c r="D785" s="318" t="s">
        <v>594</v>
      </c>
      <c r="E785" s="318" t="s">
        <v>6252</v>
      </c>
      <c r="F785" s="319" t="n">
        <v>14.42</v>
      </c>
      <c r="G785" s="318" t="s">
        <v>6233</v>
      </c>
    </row>
    <row r="786" customFormat="false" ht="15" hidden="false" customHeight="false" outlineLevel="0" collapsed="false">
      <c r="A786" s="318" t="s">
        <v>7793</v>
      </c>
      <c r="B786" s="318" t="str">
        <f aca="false">A786&amp;"U"</f>
        <v>89255U</v>
      </c>
      <c r="C786" s="318" t="s">
        <v>7794</v>
      </c>
      <c r="D786" s="318" t="s">
        <v>594</v>
      </c>
      <c r="E786" s="318" t="s">
        <v>6252</v>
      </c>
      <c r="F786" s="319" t="n">
        <v>67.68</v>
      </c>
      <c r="G786" s="318" t="s">
        <v>6233</v>
      </c>
    </row>
    <row r="787" customFormat="false" ht="15" hidden="false" customHeight="false" outlineLevel="0" collapsed="false">
      <c r="A787" s="318" t="s">
        <v>7795</v>
      </c>
      <c r="B787" s="318" t="str">
        <f aca="false">A787&amp;"U"</f>
        <v>89256U</v>
      </c>
      <c r="C787" s="318" t="s">
        <v>7796</v>
      </c>
      <c r="D787" s="318" t="s">
        <v>594</v>
      </c>
      <c r="E787" s="318" t="s">
        <v>7039</v>
      </c>
      <c r="F787" s="319" t="n">
        <v>46.46</v>
      </c>
      <c r="G787" s="318" t="s">
        <v>6233</v>
      </c>
    </row>
    <row r="788" customFormat="false" ht="15" hidden="false" customHeight="false" outlineLevel="0" collapsed="false">
      <c r="A788" s="318" t="s">
        <v>7797</v>
      </c>
      <c r="B788" s="318" t="str">
        <f aca="false">A788&amp;"U"</f>
        <v>89259U</v>
      </c>
      <c r="C788" s="318" t="s">
        <v>7798</v>
      </c>
      <c r="D788" s="318" t="s">
        <v>594</v>
      </c>
      <c r="E788" s="318" t="s">
        <v>6232</v>
      </c>
      <c r="F788" s="319" t="n">
        <v>8.6</v>
      </c>
      <c r="G788" s="318" t="s">
        <v>6233</v>
      </c>
    </row>
    <row r="789" customFormat="false" ht="15" hidden="false" customHeight="false" outlineLevel="0" collapsed="false">
      <c r="A789" s="318" t="s">
        <v>7799</v>
      </c>
      <c r="B789" s="318" t="str">
        <f aca="false">A789&amp;"U"</f>
        <v>89260U</v>
      </c>
      <c r="C789" s="318" t="s">
        <v>7800</v>
      </c>
      <c r="D789" s="318" t="s">
        <v>594</v>
      </c>
      <c r="E789" s="318" t="s">
        <v>6232</v>
      </c>
      <c r="F789" s="319" t="n">
        <v>3.43</v>
      </c>
      <c r="G789" s="318" t="s">
        <v>6233</v>
      </c>
    </row>
    <row r="790" customFormat="false" ht="15" hidden="false" customHeight="false" outlineLevel="0" collapsed="false">
      <c r="A790" s="318" t="s">
        <v>7801</v>
      </c>
      <c r="B790" s="318" t="str">
        <f aca="false">A790&amp;"U"</f>
        <v>89262U</v>
      </c>
      <c r="C790" s="318" t="s">
        <v>7802</v>
      </c>
      <c r="D790" s="318" t="s">
        <v>594</v>
      </c>
      <c r="E790" s="318" t="s">
        <v>6232</v>
      </c>
      <c r="F790" s="319" t="n">
        <v>16.14</v>
      </c>
      <c r="G790" s="318" t="s">
        <v>6233</v>
      </c>
    </row>
    <row r="791" customFormat="false" ht="15" hidden="false" customHeight="false" outlineLevel="0" collapsed="false">
      <c r="A791" s="318" t="s">
        <v>7803</v>
      </c>
      <c r="B791" s="318" t="str">
        <f aca="false">A791&amp;"U"</f>
        <v>89264U</v>
      </c>
      <c r="C791" s="318" t="s">
        <v>7804</v>
      </c>
      <c r="D791" s="318" t="s">
        <v>594</v>
      </c>
      <c r="E791" s="318" t="s">
        <v>6252</v>
      </c>
      <c r="F791" s="319" t="n">
        <v>6.58</v>
      </c>
      <c r="G791" s="318" t="s">
        <v>6233</v>
      </c>
    </row>
    <row r="792" customFormat="false" ht="15" hidden="false" customHeight="false" outlineLevel="0" collapsed="false">
      <c r="A792" s="318" t="s">
        <v>7805</v>
      </c>
      <c r="B792" s="318" t="str">
        <f aca="false">A792&amp;"U"</f>
        <v>89265U</v>
      </c>
      <c r="C792" s="318" t="s">
        <v>7806</v>
      </c>
      <c r="D792" s="318" t="s">
        <v>594</v>
      </c>
      <c r="E792" s="318" t="s">
        <v>6252</v>
      </c>
      <c r="F792" s="319" t="n">
        <v>2.63</v>
      </c>
      <c r="G792" s="318" t="s">
        <v>6233</v>
      </c>
    </row>
    <row r="793" customFormat="false" ht="15" hidden="false" customHeight="false" outlineLevel="0" collapsed="false">
      <c r="A793" s="318" t="s">
        <v>7807</v>
      </c>
      <c r="B793" s="318" t="str">
        <f aca="false">A793&amp;"U"</f>
        <v>89266U</v>
      </c>
      <c r="C793" s="318" t="s">
        <v>7808</v>
      </c>
      <c r="D793" s="318" t="s">
        <v>594</v>
      </c>
      <c r="E793" s="318" t="s">
        <v>6252</v>
      </c>
      <c r="F793" s="319" t="n">
        <v>0.53</v>
      </c>
      <c r="G793" s="318" t="s">
        <v>6233</v>
      </c>
    </row>
    <row r="794" customFormat="false" ht="15" hidden="false" customHeight="false" outlineLevel="0" collapsed="false">
      <c r="A794" s="318" t="s">
        <v>7809</v>
      </c>
      <c r="B794" s="318" t="str">
        <f aca="false">A794&amp;"U"</f>
        <v>89267U</v>
      </c>
      <c r="C794" s="318" t="s">
        <v>7810</v>
      </c>
      <c r="D794" s="318" t="s">
        <v>594</v>
      </c>
      <c r="E794" s="318" t="s">
        <v>6232</v>
      </c>
      <c r="F794" s="319" t="n">
        <v>27.03</v>
      </c>
      <c r="G794" s="318" t="s">
        <v>6233</v>
      </c>
    </row>
    <row r="795" customFormat="false" ht="15" hidden="false" customHeight="false" outlineLevel="0" collapsed="false">
      <c r="A795" s="318" t="s">
        <v>7811</v>
      </c>
      <c r="B795" s="318" t="str">
        <f aca="false">A795&amp;"U"</f>
        <v>89268U</v>
      </c>
      <c r="C795" s="318" t="s">
        <v>7812</v>
      </c>
      <c r="D795" s="318" t="s">
        <v>594</v>
      </c>
      <c r="E795" s="318" t="s">
        <v>6232</v>
      </c>
      <c r="F795" s="319" t="n">
        <v>9.25</v>
      </c>
      <c r="G795" s="318" t="s">
        <v>6233</v>
      </c>
    </row>
    <row r="796" customFormat="false" ht="15" hidden="false" customHeight="false" outlineLevel="0" collapsed="false">
      <c r="A796" s="318" t="s">
        <v>7813</v>
      </c>
      <c r="B796" s="318" t="str">
        <f aca="false">A796&amp;"U"</f>
        <v>89269U</v>
      </c>
      <c r="C796" s="318" t="s">
        <v>7814</v>
      </c>
      <c r="D796" s="318" t="s">
        <v>594</v>
      </c>
      <c r="E796" s="318" t="s">
        <v>6232</v>
      </c>
      <c r="F796" s="319" t="n">
        <v>1.89</v>
      </c>
      <c r="G796" s="318" t="s">
        <v>6233</v>
      </c>
    </row>
    <row r="797" customFormat="false" ht="15" hidden="false" customHeight="false" outlineLevel="0" collapsed="false">
      <c r="A797" s="318" t="s">
        <v>7815</v>
      </c>
      <c r="B797" s="318" t="str">
        <f aca="false">A797&amp;"U"</f>
        <v>89270U</v>
      </c>
      <c r="C797" s="318" t="s">
        <v>7816</v>
      </c>
      <c r="D797" s="318" t="s">
        <v>594</v>
      </c>
      <c r="E797" s="318" t="s">
        <v>6232</v>
      </c>
      <c r="F797" s="319" t="n">
        <v>43.45</v>
      </c>
      <c r="G797" s="318" t="s">
        <v>6233</v>
      </c>
    </row>
    <row r="798" customFormat="false" ht="15" hidden="false" customHeight="false" outlineLevel="0" collapsed="false">
      <c r="A798" s="318" t="s">
        <v>7817</v>
      </c>
      <c r="B798" s="318" t="str">
        <f aca="false">A798&amp;"U"</f>
        <v>89271U</v>
      </c>
      <c r="C798" s="318" t="s">
        <v>7818</v>
      </c>
      <c r="D798" s="318" t="s">
        <v>594</v>
      </c>
      <c r="E798" s="318" t="s">
        <v>7039</v>
      </c>
      <c r="F798" s="319" t="n">
        <v>60.41</v>
      </c>
      <c r="G798" s="318" t="s">
        <v>6233</v>
      </c>
    </row>
    <row r="799" customFormat="false" ht="15" hidden="false" customHeight="false" outlineLevel="0" collapsed="false">
      <c r="A799" s="318" t="s">
        <v>7819</v>
      </c>
      <c r="B799" s="318" t="str">
        <f aca="false">A799&amp;"U"</f>
        <v>89274U</v>
      </c>
      <c r="C799" s="318" t="s">
        <v>7820</v>
      </c>
      <c r="D799" s="318" t="s">
        <v>594</v>
      </c>
      <c r="E799" s="318" t="s">
        <v>6252</v>
      </c>
      <c r="F799" s="319" t="n">
        <v>0.94</v>
      </c>
      <c r="G799" s="318" t="s">
        <v>6233</v>
      </c>
    </row>
    <row r="800" customFormat="false" ht="15" hidden="false" customHeight="false" outlineLevel="0" collapsed="false">
      <c r="A800" s="318" t="s">
        <v>7821</v>
      </c>
      <c r="B800" s="318" t="str">
        <f aca="false">A800&amp;"U"</f>
        <v>89275U</v>
      </c>
      <c r="C800" s="318" t="s">
        <v>7822</v>
      </c>
      <c r="D800" s="318" t="s">
        <v>594</v>
      </c>
      <c r="E800" s="318" t="s">
        <v>6252</v>
      </c>
      <c r="F800" s="319" t="n">
        <v>0.21</v>
      </c>
      <c r="G800" s="318" t="s">
        <v>6233</v>
      </c>
    </row>
    <row r="801" customFormat="false" ht="15" hidden="false" customHeight="false" outlineLevel="0" collapsed="false">
      <c r="A801" s="318" t="s">
        <v>7823</v>
      </c>
      <c r="B801" s="318" t="str">
        <f aca="false">A801&amp;"U"</f>
        <v>89276U</v>
      </c>
      <c r="C801" s="318" t="s">
        <v>7824</v>
      </c>
      <c r="D801" s="318" t="s">
        <v>594</v>
      </c>
      <c r="E801" s="318" t="s">
        <v>6252</v>
      </c>
      <c r="F801" s="319" t="n">
        <v>0.88</v>
      </c>
      <c r="G801" s="318" t="s">
        <v>6233</v>
      </c>
    </row>
    <row r="802" customFormat="false" ht="15" hidden="false" customHeight="false" outlineLevel="0" collapsed="false">
      <c r="A802" s="318" t="s">
        <v>7825</v>
      </c>
      <c r="B802" s="318" t="str">
        <f aca="false">A802&amp;"U"</f>
        <v>89277U</v>
      </c>
      <c r="C802" s="318" t="s">
        <v>7826</v>
      </c>
      <c r="D802" s="318" t="s">
        <v>594</v>
      </c>
      <c r="E802" s="318" t="s">
        <v>7039</v>
      </c>
      <c r="F802" s="319" t="n">
        <v>4.63</v>
      </c>
      <c r="G802" s="318" t="s">
        <v>6233</v>
      </c>
    </row>
    <row r="803" customFormat="false" ht="15" hidden="false" customHeight="false" outlineLevel="0" collapsed="false">
      <c r="A803" s="318" t="s">
        <v>7827</v>
      </c>
      <c r="B803" s="318" t="str">
        <f aca="false">A803&amp;"U"</f>
        <v>89280U</v>
      </c>
      <c r="C803" s="318" t="s">
        <v>7828</v>
      </c>
      <c r="D803" s="318" t="s">
        <v>594</v>
      </c>
      <c r="E803" s="318" t="s">
        <v>6252</v>
      </c>
      <c r="F803" s="319" t="n">
        <v>17.26</v>
      </c>
      <c r="G803" s="318" t="s">
        <v>6233</v>
      </c>
    </row>
    <row r="804" customFormat="false" ht="15" hidden="false" customHeight="false" outlineLevel="0" collapsed="false">
      <c r="A804" s="318" t="s">
        <v>7829</v>
      </c>
      <c r="B804" s="318" t="str">
        <f aca="false">A804&amp;"U"</f>
        <v>89281U</v>
      </c>
      <c r="C804" s="318" t="s">
        <v>7830</v>
      </c>
      <c r="D804" s="318" t="s">
        <v>594</v>
      </c>
      <c r="E804" s="318" t="s">
        <v>6252</v>
      </c>
      <c r="F804" s="319" t="n">
        <v>4.53</v>
      </c>
      <c r="G804" s="318" t="s">
        <v>6233</v>
      </c>
    </row>
    <row r="805" customFormat="false" ht="15" hidden="false" customHeight="false" outlineLevel="0" collapsed="false">
      <c r="A805" s="318" t="s">
        <v>7831</v>
      </c>
      <c r="B805" s="318" t="str">
        <f aca="false">A805&amp;"U"</f>
        <v>89870U</v>
      </c>
      <c r="C805" s="318" t="s">
        <v>7832</v>
      </c>
      <c r="D805" s="318" t="s">
        <v>594</v>
      </c>
      <c r="E805" s="318" t="s">
        <v>6252</v>
      </c>
      <c r="F805" s="319" t="n">
        <v>17.95</v>
      </c>
      <c r="G805" s="318" t="s">
        <v>6233</v>
      </c>
    </row>
    <row r="806" customFormat="false" ht="15" hidden="false" customHeight="false" outlineLevel="0" collapsed="false">
      <c r="A806" s="318" t="s">
        <v>7833</v>
      </c>
      <c r="B806" s="318" t="str">
        <f aca="false">A806&amp;"U"</f>
        <v>89871U</v>
      </c>
      <c r="C806" s="318" t="s">
        <v>7834</v>
      </c>
      <c r="D806" s="318" t="s">
        <v>594</v>
      </c>
      <c r="E806" s="318" t="s">
        <v>6252</v>
      </c>
      <c r="F806" s="319" t="n">
        <v>6.28</v>
      </c>
      <c r="G806" s="318" t="s">
        <v>6233</v>
      </c>
    </row>
    <row r="807" customFormat="false" ht="15" hidden="false" customHeight="false" outlineLevel="0" collapsed="false">
      <c r="A807" s="318" t="s">
        <v>7835</v>
      </c>
      <c r="B807" s="318" t="str">
        <f aca="false">A807&amp;"U"</f>
        <v>89872U</v>
      </c>
      <c r="C807" s="318" t="s">
        <v>7836</v>
      </c>
      <c r="D807" s="318" t="s">
        <v>594</v>
      </c>
      <c r="E807" s="318" t="s">
        <v>6252</v>
      </c>
      <c r="F807" s="319" t="n">
        <v>1.29</v>
      </c>
      <c r="G807" s="318" t="s">
        <v>6233</v>
      </c>
    </row>
    <row r="808" customFormat="false" ht="15" hidden="false" customHeight="false" outlineLevel="0" collapsed="false">
      <c r="A808" s="318" t="s">
        <v>7837</v>
      </c>
      <c r="B808" s="318" t="str">
        <f aca="false">A808&amp;"U"</f>
        <v>89873U</v>
      </c>
      <c r="C808" s="318" t="s">
        <v>7838</v>
      </c>
      <c r="D808" s="318" t="s">
        <v>594</v>
      </c>
      <c r="E808" s="318" t="s">
        <v>6252</v>
      </c>
      <c r="F808" s="319" t="n">
        <v>33.65</v>
      </c>
      <c r="G808" s="318" t="s">
        <v>6233</v>
      </c>
    </row>
    <row r="809" customFormat="false" ht="15" hidden="false" customHeight="false" outlineLevel="0" collapsed="false">
      <c r="A809" s="318" t="s">
        <v>7839</v>
      </c>
      <c r="B809" s="318" t="str">
        <f aca="false">A809&amp;"U"</f>
        <v>89874U</v>
      </c>
      <c r="C809" s="318" t="s">
        <v>7840</v>
      </c>
      <c r="D809" s="318" t="s">
        <v>594</v>
      </c>
      <c r="E809" s="318" t="s">
        <v>7039</v>
      </c>
      <c r="F809" s="319" t="n">
        <v>131.09</v>
      </c>
      <c r="G809" s="318" t="s">
        <v>6233</v>
      </c>
    </row>
    <row r="810" customFormat="false" ht="15" hidden="false" customHeight="false" outlineLevel="0" collapsed="false">
      <c r="A810" s="318" t="s">
        <v>7841</v>
      </c>
      <c r="B810" s="318" t="str">
        <f aca="false">A810&amp;"U"</f>
        <v>89878U</v>
      </c>
      <c r="C810" s="318" t="s">
        <v>7842</v>
      </c>
      <c r="D810" s="318" t="s">
        <v>594</v>
      </c>
      <c r="E810" s="318" t="s">
        <v>6252</v>
      </c>
      <c r="F810" s="319" t="n">
        <v>18.95</v>
      </c>
      <c r="G810" s="318" t="s">
        <v>6233</v>
      </c>
    </row>
    <row r="811" customFormat="false" ht="15" hidden="false" customHeight="false" outlineLevel="0" collapsed="false">
      <c r="A811" s="318" t="s">
        <v>7843</v>
      </c>
      <c r="B811" s="318" t="str">
        <f aca="false">A811&amp;"U"</f>
        <v>89879U</v>
      </c>
      <c r="C811" s="318" t="s">
        <v>7844</v>
      </c>
      <c r="D811" s="318" t="s">
        <v>594</v>
      </c>
      <c r="E811" s="318" t="s">
        <v>6252</v>
      </c>
      <c r="F811" s="319" t="n">
        <v>6.62</v>
      </c>
      <c r="G811" s="318" t="s">
        <v>6233</v>
      </c>
    </row>
    <row r="812" customFormat="false" ht="15" hidden="false" customHeight="false" outlineLevel="0" collapsed="false">
      <c r="A812" s="318" t="s">
        <v>7845</v>
      </c>
      <c r="B812" s="318" t="str">
        <f aca="false">A812&amp;"U"</f>
        <v>89880U</v>
      </c>
      <c r="C812" s="318" t="s">
        <v>7846</v>
      </c>
      <c r="D812" s="318" t="s">
        <v>594</v>
      </c>
      <c r="E812" s="318" t="s">
        <v>6252</v>
      </c>
      <c r="F812" s="319" t="n">
        <v>1.36</v>
      </c>
      <c r="G812" s="318" t="s">
        <v>6233</v>
      </c>
    </row>
    <row r="813" customFormat="false" ht="15" hidden="false" customHeight="false" outlineLevel="0" collapsed="false">
      <c r="A813" s="318" t="s">
        <v>7847</v>
      </c>
      <c r="B813" s="318" t="str">
        <f aca="false">A813&amp;"U"</f>
        <v>89881U</v>
      </c>
      <c r="C813" s="318" t="s">
        <v>7848</v>
      </c>
      <c r="D813" s="318" t="s">
        <v>594</v>
      </c>
      <c r="E813" s="318" t="s">
        <v>6252</v>
      </c>
      <c r="F813" s="319" t="n">
        <v>35.53</v>
      </c>
      <c r="G813" s="318" t="s">
        <v>6233</v>
      </c>
    </row>
    <row r="814" customFormat="false" ht="15" hidden="false" customHeight="false" outlineLevel="0" collapsed="false">
      <c r="A814" s="318" t="s">
        <v>7849</v>
      </c>
      <c r="B814" s="318" t="str">
        <f aca="false">A814&amp;"U"</f>
        <v>89882U</v>
      </c>
      <c r="C814" s="318" t="s">
        <v>7850</v>
      </c>
      <c r="D814" s="318" t="s">
        <v>594</v>
      </c>
      <c r="E814" s="318" t="s">
        <v>7039</v>
      </c>
      <c r="F814" s="319" t="n">
        <v>151.27</v>
      </c>
      <c r="G814" s="318" t="s">
        <v>6233</v>
      </c>
    </row>
    <row r="815" customFormat="false" ht="15" hidden="false" customHeight="false" outlineLevel="0" collapsed="false">
      <c r="A815" s="318" t="s">
        <v>7851</v>
      </c>
      <c r="B815" s="318" t="str">
        <f aca="false">A815&amp;"U"</f>
        <v>90582U</v>
      </c>
      <c r="C815" s="318" t="s">
        <v>7852</v>
      </c>
      <c r="D815" s="318" t="s">
        <v>594</v>
      </c>
      <c r="E815" s="318" t="s">
        <v>6252</v>
      </c>
      <c r="F815" s="319" t="n">
        <v>0.24</v>
      </c>
      <c r="G815" s="318" t="s">
        <v>6233</v>
      </c>
    </row>
    <row r="816" customFormat="false" ht="15" hidden="false" customHeight="false" outlineLevel="0" collapsed="false">
      <c r="A816" s="318" t="s">
        <v>7853</v>
      </c>
      <c r="B816" s="318" t="str">
        <f aca="false">A816&amp;"U"</f>
        <v>90583U</v>
      </c>
      <c r="C816" s="318" t="s">
        <v>7854</v>
      </c>
      <c r="D816" s="318" t="s">
        <v>594</v>
      </c>
      <c r="E816" s="318" t="s">
        <v>6252</v>
      </c>
      <c r="F816" s="319" t="n">
        <v>0.05</v>
      </c>
      <c r="G816" s="318" t="s">
        <v>6233</v>
      </c>
    </row>
    <row r="817" customFormat="false" ht="15" hidden="false" customHeight="false" outlineLevel="0" collapsed="false">
      <c r="A817" s="318" t="s">
        <v>7855</v>
      </c>
      <c r="B817" s="318" t="str">
        <f aca="false">A817&amp;"U"</f>
        <v>90584U</v>
      </c>
      <c r="C817" s="318" t="s">
        <v>7856</v>
      </c>
      <c r="D817" s="318" t="s">
        <v>594</v>
      </c>
      <c r="E817" s="318" t="s">
        <v>6252</v>
      </c>
      <c r="F817" s="319" t="n">
        <v>0.19</v>
      </c>
      <c r="G817" s="318" t="s">
        <v>6233</v>
      </c>
    </row>
    <row r="818" customFormat="false" ht="15" hidden="false" customHeight="false" outlineLevel="0" collapsed="false">
      <c r="A818" s="318" t="s">
        <v>7857</v>
      </c>
      <c r="B818" s="318" t="str">
        <f aca="false">A818&amp;"U"</f>
        <v>90585U</v>
      </c>
      <c r="C818" s="318" t="s">
        <v>7858</v>
      </c>
      <c r="D818" s="318" t="s">
        <v>594</v>
      </c>
      <c r="E818" s="318" t="s">
        <v>6232</v>
      </c>
      <c r="F818" s="319" t="n">
        <v>1.06</v>
      </c>
      <c r="G818" s="318" t="s">
        <v>6233</v>
      </c>
    </row>
    <row r="819" customFormat="false" ht="15" hidden="false" customHeight="false" outlineLevel="0" collapsed="false">
      <c r="A819" s="318" t="s">
        <v>7859</v>
      </c>
      <c r="B819" s="318" t="str">
        <f aca="false">A819&amp;"U"</f>
        <v>90621U</v>
      </c>
      <c r="C819" s="318" t="s">
        <v>7860</v>
      </c>
      <c r="D819" s="318" t="s">
        <v>594</v>
      </c>
      <c r="E819" s="318" t="s">
        <v>6252</v>
      </c>
      <c r="F819" s="319" t="n">
        <v>1.13</v>
      </c>
      <c r="G819" s="318" t="s">
        <v>6233</v>
      </c>
    </row>
    <row r="820" customFormat="false" ht="15" hidden="false" customHeight="false" outlineLevel="0" collapsed="false">
      <c r="A820" s="318" t="s">
        <v>7861</v>
      </c>
      <c r="B820" s="318" t="str">
        <f aca="false">A820&amp;"U"</f>
        <v>90622U</v>
      </c>
      <c r="C820" s="318" t="s">
        <v>7862</v>
      </c>
      <c r="D820" s="318" t="s">
        <v>594</v>
      </c>
      <c r="E820" s="318" t="s">
        <v>6252</v>
      </c>
      <c r="F820" s="319" t="n">
        <v>0.25</v>
      </c>
      <c r="G820" s="318" t="s">
        <v>6233</v>
      </c>
    </row>
    <row r="821" customFormat="false" ht="15" hidden="false" customHeight="false" outlineLevel="0" collapsed="false">
      <c r="A821" s="318" t="s">
        <v>7863</v>
      </c>
      <c r="B821" s="318" t="str">
        <f aca="false">A821&amp;"U"</f>
        <v>90623U</v>
      </c>
      <c r="C821" s="318" t="s">
        <v>7864</v>
      </c>
      <c r="D821" s="318" t="s">
        <v>594</v>
      </c>
      <c r="E821" s="318" t="s">
        <v>6252</v>
      </c>
      <c r="F821" s="319" t="n">
        <v>1.41</v>
      </c>
      <c r="G821" s="318" t="s">
        <v>6233</v>
      </c>
    </row>
    <row r="822" customFormat="false" ht="15" hidden="false" customHeight="false" outlineLevel="0" collapsed="false">
      <c r="A822" s="318" t="s">
        <v>7865</v>
      </c>
      <c r="B822" s="318" t="str">
        <f aca="false">A822&amp;"U"</f>
        <v>90624U</v>
      </c>
      <c r="C822" s="318" t="s">
        <v>7866</v>
      </c>
      <c r="D822" s="318" t="s">
        <v>594</v>
      </c>
      <c r="E822" s="318" t="s">
        <v>6232</v>
      </c>
      <c r="F822" s="319" t="n">
        <v>2.66</v>
      </c>
      <c r="G822" s="318" t="s">
        <v>6233</v>
      </c>
    </row>
    <row r="823" customFormat="false" ht="15" hidden="false" customHeight="false" outlineLevel="0" collapsed="false">
      <c r="A823" s="318" t="s">
        <v>7867</v>
      </c>
      <c r="B823" s="318" t="str">
        <f aca="false">A823&amp;"U"</f>
        <v>90627U</v>
      </c>
      <c r="C823" s="318" t="s">
        <v>7868</v>
      </c>
      <c r="D823" s="318" t="s">
        <v>594</v>
      </c>
      <c r="E823" s="318" t="s">
        <v>6252</v>
      </c>
      <c r="F823" s="319" t="n">
        <v>23.09</v>
      </c>
      <c r="G823" s="318" t="s">
        <v>6233</v>
      </c>
    </row>
    <row r="824" customFormat="false" ht="15" hidden="false" customHeight="false" outlineLevel="0" collapsed="false">
      <c r="A824" s="318" t="s">
        <v>7869</v>
      </c>
      <c r="B824" s="318" t="str">
        <f aca="false">A824&amp;"U"</f>
        <v>90628U</v>
      </c>
      <c r="C824" s="318" t="s">
        <v>7870</v>
      </c>
      <c r="D824" s="318" t="s">
        <v>594</v>
      </c>
      <c r="E824" s="318" t="s">
        <v>6252</v>
      </c>
      <c r="F824" s="319" t="n">
        <v>6.06</v>
      </c>
      <c r="G824" s="318" t="s">
        <v>6233</v>
      </c>
    </row>
    <row r="825" customFormat="false" ht="15" hidden="false" customHeight="false" outlineLevel="0" collapsed="false">
      <c r="A825" s="318" t="s">
        <v>7871</v>
      </c>
      <c r="B825" s="318" t="str">
        <f aca="false">A825&amp;"U"</f>
        <v>90629U</v>
      </c>
      <c r="C825" s="318" t="s">
        <v>7872</v>
      </c>
      <c r="D825" s="318" t="s">
        <v>594</v>
      </c>
      <c r="E825" s="318" t="s">
        <v>6252</v>
      </c>
      <c r="F825" s="319" t="n">
        <v>28.9</v>
      </c>
      <c r="G825" s="318" t="s">
        <v>6233</v>
      </c>
    </row>
    <row r="826" customFormat="false" ht="15" hidden="false" customHeight="false" outlineLevel="0" collapsed="false">
      <c r="A826" s="318" t="s">
        <v>7873</v>
      </c>
      <c r="B826" s="318" t="str">
        <f aca="false">A826&amp;"U"</f>
        <v>90630U</v>
      </c>
      <c r="C826" s="318" t="s">
        <v>7874</v>
      </c>
      <c r="D826" s="318" t="s">
        <v>594</v>
      </c>
      <c r="E826" s="318" t="s">
        <v>6232</v>
      </c>
      <c r="F826" s="319" t="n">
        <v>10.77</v>
      </c>
      <c r="G826" s="318" t="s">
        <v>6233</v>
      </c>
    </row>
    <row r="827" customFormat="false" ht="15" hidden="false" customHeight="false" outlineLevel="0" collapsed="false">
      <c r="A827" s="318" t="s">
        <v>7875</v>
      </c>
      <c r="B827" s="318" t="str">
        <f aca="false">A827&amp;"U"</f>
        <v>90633U</v>
      </c>
      <c r="C827" s="318" t="s">
        <v>7876</v>
      </c>
      <c r="D827" s="318" t="s">
        <v>594</v>
      </c>
      <c r="E827" s="318" t="s">
        <v>6252</v>
      </c>
      <c r="F827" s="319" t="n">
        <v>2.38</v>
      </c>
      <c r="G827" s="318" t="s">
        <v>6233</v>
      </c>
    </row>
    <row r="828" customFormat="false" ht="15" hidden="false" customHeight="false" outlineLevel="0" collapsed="false">
      <c r="A828" s="318" t="s">
        <v>7877</v>
      </c>
      <c r="B828" s="318" t="str">
        <f aca="false">A828&amp;"U"</f>
        <v>90634U</v>
      </c>
      <c r="C828" s="318" t="s">
        <v>7878</v>
      </c>
      <c r="D828" s="318" t="s">
        <v>594</v>
      </c>
      <c r="E828" s="318" t="s">
        <v>6252</v>
      </c>
      <c r="F828" s="319" t="n">
        <v>0.53</v>
      </c>
      <c r="G828" s="318" t="s">
        <v>6233</v>
      </c>
    </row>
    <row r="829" customFormat="false" ht="15" hidden="false" customHeight="false" outlineLevel="0" collapsed="false">
      <c r="A829" s="318" t="s">
        <v>7879</v>
      </c>
      <c r="B829" s="318" t="str">
        <f aca="false">A829&amp;"U"</f>
        <v>90635U</v>
      </c>
      <c r="C829" s="318" t="s">
        <v>7880</v>
      </c>
      <c r="D829" s="318" t="s">
        <v>594</v>
      </c>
      <c r="E829" s="318" t="s">
        <v>6252</v>
      </c>
      <c r="F829" s="319" t="n">
        <v>2.61</v>
      </c>
      <c r="G829" s="318" t="s">
        <v>6233</v>
      </c>
    </row>
    <row r="830" customFormat="false" ht="15" hidden="false" customHeight="false" outlineLevel="0" collapsed="false">
      <c r="A830" s="318" t="s">
        <v>7881</v>
      </c>
      <c r="B830" s="318" t="str">
        <f aca="false">A830&amp;"U"</f>
        <v>90636U</v>
      </c>
      <c r="C830" s="318" t="s">
        <v>7882</v>
      </c>
      <c r="D830" s="318" t="s">
        <v>594</v>
      </c>
      <c r="E830" s="318" t="s">
        <v>6232</v>
      </c>
      <c r="F830" s="319" t="n">
        <v>5.32</v>
      </c>
      <c r="G830" s="318" t="s">
        <v>6233</v>
      </c>
    </row>
    <row r="831" customFormat="false" ht="15" hidden="false" customHeight="false" outlineLevel="0" collapsed="false">
      <c r="A831" s="318" t="s">
        <v>7883</v>
      </c>
      <c r="B831" s="318" t="str">
        <f aca="false">A831&amp;"U"</f>
        <v>90639U</v>
      </c>
      <c r="C831" s="318" t="s">
        <v>7884</v>
      </c>
      <c r="D831" s="318" t="s">
        <v>594</v>
      </c>
      <c r="E831" s="318" t="s">
        <v>6252</v>
      </c>
      <c r="F831" s="319" t="n">
        <v>3.56</v>
      </c>
      <c r="G831" s="318" t="s">
        <v>6233</v>
      </c>
    </row>
    <row r="832" customFormat="false" ht="15" hidden="false" customHeight="false" outlineLevel="0" collapsed="false">
      <c r="A832" s="318" t="s">
        <v>7885</v>
      </c>
      <c r="B832" s="318" t="str">
        <f aca="false">A832&amp;"U"</f>
        <v>90640U</v>
      </c>
      <c r="C832" s="318" t="s">
        <v>7886</v>
      </c>
      <c r="D832" s="318" t="s">
        <v>594</v>
      </c>
      <c r="E832" s="318" t="s">
        <v>6252</v>
      </c>
      <c r="F832" s="319" t="n">
        <v>0.8</v>
      </c>
      <c r="G832" s="318" t="s">
        <v>6233</v>
      </c>
    </row>
    <row r="833" customFormat="false" ht="15" hidden="false" customHeight="false" outlineLevel="0" collapsed="false">
      <c r="A833" s="318" t="s">
        <v>7887</v>
      </c>
      <c r="B833" s="318" t="str">
        <f aca="false">A833&amp;"U"</f>
        <v>90641U</v>
      </c>
      <c r="C833" s="318" t="s">
        <v>7888</v>
      </c>
      <c r="D833" s="318" t="s">
        <v>594</v>
      </c>
      <c r="E833" s="318" t="s">
        <v>6252</v>
      </c>
      <c r="F833" s="319" t="n">
        <v>3.9</v>
      </c>
      <c r="G833" s="318" t="s">
        <v>6233</v>
      </c>
    </row>
    <row r="834" customFormat="false" ht="15" hidden="false" customHeight="false" outlineLevel="0" collapsed="false">
      <c r="A834" s="318" t="s">
        <v>7889</v>
      </c>
      <c r="B834" s="318" t="str">
        <f aca="false">A834&amp;"U"</f>
        <v>90642U</v>
      </c>
      <c r="C834" s="318" t="s">
        <v>7890</v>
      </c>
      <c r="D834" s="318" t="s">
        <v>594</v>
      </c>
      <c r="E834" s="318" t="s">
        <v>7039</v>
      </c>
      <c r="F834" s="319" t="n">
        <v>5.05</v>
      </c>
      <c r="G834" s="318" t="s">
        <v>6233</v>
      </c>
    </row>
    <row r="835" customFormat="false" ht="15" hidden="false" customHeight="false" outlineLevel="0" collapsed="false">
      <c r="A835" s="318" t="s">
        <v>7891</v>
      </c>
      <c r="B835" s="318" t="str">
        <f aca="false">A835&amp;"U"</f>
        <v>90646U</v>
      </c>
      <c r="C835" s="318" t="s">
        <v>7892</v>
      </c>
      <c r="D835" s="318" t="s">
        <v>594</v>
      </c>
      <c r="E835" s="318" t="s">
        <v>6232</v>
      </c>
      <c r="F835" s="319" t="n">
        <v>0.55</v>
      </c>
      <c r="G835" s="318" t="s">
        <v>6233</v>
      </c>
    </row>
    <row r="836" customFormat="false" ht="15" hidden="false" customHeight="false" outlineLevel="0" collapsed="false">
      <c r="A836" s="318" t="s">
        <v>7893</v>
      </c>
      <c r="B836" s="318" t="str">
        <f aca="false">A836&amp;"U"</f>
        <v>90647U</v>
      </c>
      <c r="C836" s="318" t="s">
        <v>7894</v>
      </c>
      <c r="D836" s="318" t="s">
        <v>594</v>
      </c>
      <c r="E836" s="318" t="s">
        <v>6232</v>
      </c>
      <c r="F836" s="319" t="n">
        <v>0.12</v>
      </c>
      <c r="G836" s="318" t="s">
        <v>6233</v>
      </c>
    </row>
    <row r="837" customFormat="false" ht="15" hidden="false" customHeight="false" outlineLevel="0" collapsed="false">
      <c r="A837" s="318" t="s">
        <v>7895</v>
      </c>
      <c r="B837" s="318" t="str">
        <f aca="false">A837&amp;"U"</f>
        <v>90648U</v>
      </c>
      <c r="C837" s="318" t="s">
        <v>7896</v>
      </c>
      <c r="D837" s="318" t="s">
        <v>594</v>
      </c>
      <c r="E837" s="318" t="s">
        <v>6232</v>
      </c>
      <c r="F837" s="319" t="n">
        <v>0.6</v>
      </c>
      <c r="G837" s="318" t="s">
        <v>6233</v>
      </c>
    </row>
    <row r="838" customFormat="false" ht="15" hidden="false" customHeight="false" outlineLevel="0" collapsed="false">
      <c r="A838" s="318" t="s">
        <v>7897</v>
      </c>
      <c r="B838" s="318" t="str">
        <f aca="false">A838&amp;"U"</f>
        <v>90649U</v>
      </c>
      <c r="C838" s="318" t="s">
        <v>7898</v>
      </c>
      <c r="D838" s="318" t="s">
        <v>594</v>
      </c>
      <c r="E838" s="318" t="s">
        <v>7039</v>
      </c>
      <c r="F838" s="319" t="n">
        <v>8.27</v>
      </c>
      <c r="G838" s="318" t="s">
        <v>6233</v>
      </c>
    </row>
    <row r="839" customFormat="false" ht="15" hidden="false" customHeight="false" outlineLevel="0" collapsed="false">
      <c r="A839" s="318" t="s">
        <v>7899</v>
      </c>
      <c r="B839" s="318" t="str">
        <f aca="false">A839&amp;"U"</f>
        <v>90652U</v>
      </c>
      <c r="C839" s="318" t="s">
        <v>7900</v>
      </c>
      <c r="D839" s="318" t="s">
        <v>594</v>
      </c>
      <c r="E839" s="318" t="s">
        <v>6252</v>
      </c>
      <c r="F839" s="319" t="n">
        <v>2.32</v>
      </c>
      <c r="G839" s="318" t="s">
        <v>6233</v>
      </c>
    </row>
    <row r="840" customFormat="false" ht="15" hidden="false" customHeight="false" outlineLevel="0" collapsed="false">
      <c r="A840" s="318" t="s">
        <v>7901</v>
      </c>
      <c r="B840" s="318" t="str">
        <f aca="false">A840&amp;"U"</f>
        <v>90653U</v>
      </c>
      <c r="C840" s="318" t="s">
        <v>7902</v>
      </c>
      <c r="D840" s="318" t="s">
        <v>594</v>
      </c>
      <c r="E840" s="318" t="s">
        <v>6252</v>
      </c>
      <c r="F840" s="319" t="n">
        <v>0.52</v>
      </c>
      <c r="G840" s="318" t="s">
        <v>6233</v>
      </c>
    </row>
    <row r="841" customFormat="false" ht="15" hidden="false" customHeight="false" outlineLevel="0" collapsed="false">
      <c r="A841" s="318" t="s">
        <v>7903</v>
      </c>
      <c r="B841" s="318" t="str">
        <f aca="false">A841&amp;"U"</f>
        <v>90654U</v>
      </c>
      <c r="C841" s="318" t="s">
        <v>7904</v>
      </c>
      <c r="D841" s="318" t="s">
        <v>594</v>
      </c>
      <c r="E841" s="318" t="s">
        <v>6252</v>
      </c>
      <c r="F841" s="319" t="n">
        <v>2.53</v>
      </c>
      <c r="G841" s="318" t="s">
        <v>6233</v>
      </c>
    </row>
    <row r="842" customFormat="false" ht="15" hidden="false" customHeight="false" outlineLevel="0" collapsed="false">
      <c r="A842" s="318" t="s">
        <v>7905</v>
      </c>
      <c r="B842" s="318" t="str">
        <f aca="false">A842&amp;"U"</f>
        <v>90655U</v>
      </c>
      <c r="C842" s="318" t="s">
        <v>7906</v>
      </c>
      <c r="D842" s="318" t="s">
        <v>594</v>
      </c>
      <c r="E842" s="318" t="s">
        <v>7039</v>
      </c>
      <c r="F842" s="319" t="n">
        <v>5.44</v>
      </c>
      <c r="G842" s="318" t="s">
        <v>6233</v>
      </c>
    </row>
    <row r="843" customFormat="false" ht="15" hidden="false" customHeight="false" outlineLevel="0" collapsed="false">
      <c r="A843" s="318" t="s">
        <v>7907</v>
      </c>
      <c r="B843" s="318" t="str">
        <f aca="false">A843&amp;"U"</f>
        <v>90658U</v>
      </c>
      <c r="C843" s="318" t="s">
        <v>7908</v>
      </c>
      <c r="D843" s="318" t="s">
        <v>594</v>
      </c>
      <c r="E843" s="318" t="s">
        <v>6252</v>
      </c>
      <c r="F843" s="319" t="n">
        <v>2.48</v>
      </c>
      <c r="G843" s="318" t="s">
        <v>6233</v>
      </c>
    </row>
    <row r="844" customFormat="false" ht="15" hidden="false" customHeight="false" outlineLevel="0" collapsed="false">
      <c r="A844" s="318" t="s">
        <v>7909</v>
      </c>
      <c r="B844" s="318" t="str">
        <f aca="false">A844&amp;"U"</f>
        <v>90659U</v>
      </c>
      <c r="C844" s="318" t="s">
        <v>7910</v>
      </c>
      <c r="D844" s="318" t="s">
        <v>594</v>
      </c>
      <c r="E844" s="318" t="s">
        <v>6252</v>
      </c>
      <c r="F844" s="319" t="n">
        <v>0.55</v>
      </c>
      <c r="G844" s="318" t="s">
        <v>6233</v>
      </c>
    </row>
    <row r="845" customFormat="false" ht="15" hidden="false" customHeight="false" outlineLevel="0" collapsed="false">
      <c r="A845" s="318" t="s">
        <v>7911</v>
      </c>
      <c r="B845" s="318" t="str">
        <f aca="false">A845&amp;"U"</f>
        <v>90660U</v>
      </c>
      <c r="C845" s="318" t="s">
        <v>7912</v>
      </c>
      <c r="D845" s="318" t="s">
        <v>594</v>
      </c>
      <c r="E845" s="318" t="s">
        <v>6252</v>
      </c>
      <c r="F845" s="319" t="n">
        <v>2.72</v>
      </c>
      <c r="G845" s="318" t="s">
        <v>6233</v>
      </c>
    </row>
    <row r="846" customFormat="false" ht="15" hidden="false" customHeight="false" outlineLevel="0" collapsed="false">
      <c r="A846" s="318" t="s">
        <v>7913</v>
      </c>
      <c r="B846" s="318" t="str">
        <f aca="false">A846&amp;"U"</f>
        <v>90661U</v>
      </c>
      <c r="C846" s="318" t="s">
        <v>7914</v>
      </c>
      <c r="D846" s="318" t="s">
        <v>594</v>
      </c>
      <c r="E846" s="318" t="s">
        <v>7039</v>
      </c>
      <c r="F846" s="319" t="n">
        <v>5.44</v>
      </c>
      <c r="G846" s="318" t="s">
        <v>6233</v>
      </c>
    </row>
    <row r="847" customFormat="false" ht="15" hidden="false" customHeight="false" outlineLevel="0" collapsed="false">
      <c r="A847" s="318" t="s">
        <v>7915</v>
      </c>
      <c r="B847" s="318" t="str">
        <f aca="false">A847&amp;"U"</f>
        <v>90664U</v>
      </c>
      <c r="C847" s="318" t="s">
        <v>7916</v>
      </c>
      <c r="D847" s="318" t="s">
        <v>594</v>
      </c>
      <c r="E847" s="318" t="s">
        <v>6252</v>
      </c>
      <c r="F847" s="319" t="n">
        <v>3.13</v>
      </c>
      <c r="G847" s="318" t="s">
        <v>6233</v>
      </c>
    </row>
    <row r="848" customFormat="false" ht="15" hidden="false" customHeight="false" outlineLevel="0" collapsed="false">
      <c r="A848" s="318" t="s">
        <v>7917</v>
      </c>
      <c r="B848" s="318" t="str">
        <f aca="false">A848&amp;"U"</f>
        <v>90665U</v>
      </c>
      <c r="C848" s="318" t="s">
        <v>7918</v>
      </c>
      <c r="D848" s="318" t="s">
        <v>594</v>
      </c>
      <c r="E848" s="318" t="s">
        <v>6252</v>
      </c>
      <c r="F848" s="319" t="n">
        <v>0.69</v>
      </c>
      <c r="G848" s="318" t="s">
        <v>6233</v>
      </c>
    </row>
    <row r="849" customFormat="false" ht="15" hidden="false" customHeight="false" outlineLevel="0" collapsed="false">
      <c r="A849" s="318" t="s">
        <v>7919</v>
      </c>
      <c r="B849" s="318" t="str">
        <f aca="false">A849&amp;"U"</f>
        <v>90666U</v>
      </c>
      <c r="C849" s="318" t="s">
        <v>7920</v>
      </c>
      <c r="D849" s="318" t="s">
        <v>594</v>
      </c>
      <c r="E849" s="318" t="s">
        <v>6252</v>
      </c>
      <c r="F849" s="319" t="n">
        <v>3.42</v>
      </c>
      <c r="G849" s="318" t="s">
        <v>6233</v>
      </c>
    </row>
    <row r="850" customFormat="false" ht="15" hidden="false" customHeight="false" outlineLevel="0" collapsed="false">
      <c r="A850" s="318" t="s">
        <v>7921</v>
      </c>
      <c r="B850" s="318" t="str">
        <f aca="false">A850&amp;"U"</f>
        <v>90667U</v>
      </c>
      <c r="C850" s="318" t="s">
        <v>7922</v>
      </c>
      <c r="D850" s="318" t="s">
        <v>594</v>
      </c>
      <c r="E850" s="318" t="s">
        <v>7039</v>
      </c>
      <c r="F850" s="319" t="n">
        <v>9.16</v>
      </c>
      <c r="G850" s="318" t="s">
        <v>6233</v>
      </c>
    </row>
    <row r="851" customFormat="false" ht="15" hidden="false" customHeight="false" outlineLevel="0" collapsed="false">
      <c r="A851" s="318" t="s">
        <v>7923</v>
      </c>
      <c r="B851" s="318" t="str">
        <f aca="false">A851&amp;"U"</f>
        <v>90670U</v>
      </c>
      <c r="C851" s="318" t="s">
        <v>7924</v>
      </c>
      <c r="D851" s="318" t="s">
        <v>594</v>
      </c>
      <c r="E851" s="318" t="s">
        <v>6252</v>
      </c>
      <c r="F851" s="319" t="n">
        <v>106</v>
      </c>
      <c r="G851" s="318" t="s">
        <v>6233</v>
      </c>
    </row>
    <row r="852" customFormat="false" ht="15" hidden="false" customHeight="false" outlineLevel="0" collapsed="false">
      <c r="A852" s="318" t="s">
        <v>7925</v>
      </c>
      <c r="B852" s="318" t="str">
        <f aca="false">A852&amp;"U"</f>
        <v>90671U</v>
      </c>
      <c r="C852" s="318" t="s">
        <v>7926</v>
      </c>
      <c r="D852" s="318" t="s">
        <v>594</v>
      </c>
      <c r="E852" s="318" t="s">
        <v>6252</v>
      </c>
      <c r="F852" s="319" t="n">
        <v>27.84</v>
      </c>
      <c r="G852" s="318" t="s">
        <v>6233</v>
      </c>
    </row>
    <row r="853" customFormat="false" ht="15" hidden="false" customHeight="false" outlineLevel="0" collapsed="false">
      <c r="A853" s="318" t="s">
        <v>7927</v>
      </c>
      <c r="B853" s="318" t="str">
        <f aca="false">A853&amp;"U"</f>
        <v>90672U</v>
      </c>
      <c r="C853" s="318" t="s">
        <v>7928</v>
      </c>
      <c r="D853" s="318" t="s">
        <v>594</v>
      </c>
      <c r="E853" s="318" t="s">
        <v>6252</v>
      </c>
      <c r="F853" s="319" t="n">
        <v>132.65</v>
      </c>
      <c r="G853" s="318" t="s">
        <v>6233</v>
      </c>
    </row>
    <row r="854" customFormat="false" ht="15" hidden="false" customHeight="false" outlineLevel="0" collapsed="false">
      <c r="A854" s="318" t="s">
        <v>7929</v>
      </c>
      <c r="B854" s="318" t="str">
        <f aca="false">A854&amp;"U"</f>
        <v>90673U</v>
      </c>
      <c r="C854" s="318" t="s">
        <v>7930</v>
      </c>
      <c r="D854" s="318" t="s">
        <v>594</v>
      </c>
      <c r="E854" s="318" t="s">
        <v>7039</v>
      </c>
      <c r="F854" s="319" t="n">
        <v>124.52</v>
      </c>
      <c r="G854" s="318" t="s">
        <v>6233</v>
      </c>
    </row>
    <row r="855" customFormat="false" ht="15" hidden="false" customHeight="false" outlineLevel="0" collapsed="false">
      <c r="A855" s="318" t="s">
        <v>7931</v>
      </c>
      <c r="B855" s="318" t="str">
        <f aca="false">A855&amp;"U"</f>
        <v>90676U</v>
      </c>
      <c r="C855" s="318" t="s">
        <v>7932</v>
      </c>
      <c r="D855" s="318" t="s">
        <v>594</v>
      </c>
      <c r="E855" s="318" t="s">
        <v>6252</v>
      </c>
      <c r="F855" s="319" t="n">
        <v>53.98</v>
      </c>
      <c r="G855" s="318" t="s">
        <v>6233</v>
      </c>
    </row>
    <row r="856" customFormat="false" ht="15" hidden="false" customHeight="false" outlineLevel="0" collapsed="false">
      <c r="A856" s="318" t="s">
        <v>7933</v>
      </c>
      <c r="B856" s="318" t="str">
        <f aca="false">A856&amp;"U"</f>
        <v>90677U</v>
      </c>
      <c r="C856" s="318" t="s">
        <v>7934</v>
      </c>
      <c r="D856" s="318" t="s">
        <v>594</v>
      </c>
      <c r="E856" s="318" t="s">
        <v>6252</v>
      </c>
      <c r="F856" s="319" t="n">
        <v>14.18</v>
      </c>
      <c r="G856" s="318" t="s">
        <v>6233</v>
      </c>
    </row>
    <row r="857" customFormat="false" ht="15" hidden="false" customHeight="false" outlineLevel="0" collapsed="false">
      <c r="A857" s="318" t="s">
        <v>7935</v>
      </c>
      <c r="B857" s="318" t="str">
        <f aca="false">A857&amp;"U"</f>
        <v>90678U</v>
      </c>
      <c r="C857" s="318" t="s">
        <v>7936</v>
      </c>
      <c r="D857" s="318" t="s">
        <v>594</v>
      </c>
      <c r="E857" s="318" t="s">
        <v>6252</v>
      </c>
      <c r="F857" s="319" t="n">
        <v>67.56</v>
      </c>
      <c r="G857" s="318" t="s">
        <v>6233</v>
      </c>
    </row>
    <row r="858" customFormat="false" ht="15" hidden="false" customHeight="false" outlineLevel="0" collapsed="false">
      <c r="A858" s="318" t="s">
        <v>7937</v>
      </c>
      <c r="B858" s="318" t="str">
        <f aca="false">A858&amp;"U"</f>
        <v>90679U</v>
      </c>
      <c r="C858" s="318" t="s">
        <v>7938</v>
      </c>
      <c r="D858" s="318" t="s">
        <v>594</v>
      </c>
      <c r="E858" s="318" t="s">
        <v>7039</v>
      </c>
      <c r="F858" s="319" t="n">
        <v>63.66</v>
      </c>
      <c r="G858" s="318" t="s">
        <v>6233</v>
      </c>
    </row>
    <row r="859" customFormat="false" ht="15" hidden="false" customHeight="false" outlineLevel="0" collapsed="false">
      <c r="A859" s="318" t="s">
        <v>7939</v>
      </c>
      <c r="B859" s="318" t="str">
        <f aca="false">A859&amp;"U"</f>
        <v>90682U</v>
      </c>
      <c r="C859" s="318" t="s">
        <v>7940</v>
      </c>
      <c r="D859" s="318" t="s">
        <v>594</v>
      </c>
      <c r="E859" s="318" t="s">
        <v>7039</v>
      </c>
      <c r="F859" s="319" t="n">
        <v>24.32</v>
      </c>
      <c r="G859" s="318" t="s">
        <v>6233</v>
      </c>
    </row>
    <row r="860" customFormat="false" ht="15" hidden="false" customHeight="false" outlineLevel="0" collapsed="false">
      <c r="A860" s="318" t="s">
        <v>7941</v>
      </c>
      <c r="B860" s="318" t="str">
        <f aca="false">A860&amp;"U"</f>
        <v>90683U</v>
      </c>
      <c r="C860" s="318" t="s">
        <v>7942</v>
      </c>
      <c r="D860" s="318" t="s">
        <v>594</v>
      </c>
      <c r="E860" s="318" t="s">
        <v>7039</v>
      </c>
      <c r="F860" s="319" t="n">
        <v>5.47</v>
      </c>
      <c r="G860" s="318" t="s">
        <v>6233</v>
      </c>
    </row>
    <row r="861" customFormat="false" ht="15" hidden="false" customHeight="false" outlineLevel="0" collapsed="false">
      <c r="A861" s="318" t="s">
        <v>7943</v>
      </c>
      <c r="B861" s="318" t="str">
        <f aca="false">A861&amp;"U"</f>
        <v>90684U</v>
      </c>
      <c r="C861" s="318" t="s">
        <v>7944</v>
      </c>
      <c r="D861" s="318" t="s">
        <v>594</v>
      </c>
      <c r="E861" s="318" t="s">
        <v>7039</v>
      </c>
      <c r="F861" s="319" t="n">
        <v>26.6</v>
      </c>
      <c r="G861" s="318" t="s">
        <v>6233</v>
      </c>
    </row>
    <row r="862" customFormat="false" ht="15" hidden="false" customHeight="false" outlineLevel="0" collapsed="false">
      <c r="A862" s="318" t="s">
        <v>7945</v>
      </c>
      <c r="B862" s="318" t="str">
        <f aca="false">A862&amp;"U"</f>
        <v>90685U</v>
      </c>
      <c r="C862" s="318" t="s">
        <v>7946</v>
      </c>
      <c r="D862" s="318" t="s">
        <v>594</v>
      </c>
      <c r="E862" s="318" t="s">
        <v>7039</v>
      </c>
      <c r="F862" s="319" t="n">
        <v>39.47</v>
      </c>
      <c r="G862" s="318" t="s">
        <v>6233</v>
      </c>
    </row>
    <row r="863" customFormat="false" ht="15" hidden="false" customHeight="false" outlineLevel="0" collapsed="false">
      <c r="A863" s="318" t="s">
        <v>7947</v>
      </c>
      <c r="B863" s="318" t="str">
        <f aca="false">A863&amp;"U"</f>
        <v>90688U</v>
      </c>
      <c r="C863" s="318" t="s">
        <v>7948</v>
      </c>
      <c r="D863" s="318" t="s">
        <v>594</v>
      </c>
      <c r="E863" s="318" t="s">
        <v>7039</v>
      </c>
      <c r="F863" s="319" t="n">
        <v>12.4</v>
      </c>
      <c r="G863" s="318" t="s">
        <v>6233</v>
      </c>
    </row>
    <row r="864" customFormat="false" ht="15" hidden="false" customHeight="false" outlineLevel="0" collapsed="false">
      <c r="A864" s="318" t="s">
        <v>7949</v>
      </c>
      <c r="B864" s="318" t="str">
        <f aca="false">A864&amp;"U"</f>
        <v>90689U</v>
      </c>
      <c r="C864" s="318" t="s">
        <v>7950</v>
      </c>
      <c r="D864" s="318" t="s">
        <v>594</v>
      </c>
      <c r="E864" s="318" t="s">
        <v>7039</v>
      </c>
      <c r="F864" s="319" t="n">
        <v>2.38</v>
      </c>
      <c r="G864" s="318" t="s">
        <v>6233</v>
      </c>
    </row>
    <row r="865" customFormat="false" ht="15" hidden="false" customHeight="false" outlineLevel="0" collapsed="false">
      <c r="A865" s="318" t="s">
        <v>7951</v>
      </c>
      <c r="B865" s="318" t="str">
        <f aca="false">A865&amp;"U"</f>
        <v>90690U</v>
      </c>
      <c r="C865" s="318" t="s">
        <v>7952</v>
      </c>
      <c r="D865" s="318" t="s">
        <v>594</v>
      </c>
      <c r="E865" s="318" t="s">
        <v>7039</v>
      </c>
      <c r="F865" s="319" t="n">
        <v>15.5</v>
      </c>
      <c r="G865" s="318" t="s">
        <v>6233</v>
      </c>
    </row>
    <row r="866" customFormat="false" ht="15" hidden="false" customHeight="false" outlineLevel="0" collapsed="false">
      <c r="A866" s="318" t="s">
        <v>7953</v>
      </c>
      <c r="B866" s="318" t="str">
        <f aca="false">A866&amp;"U"</f>
        <v>90691U</v>
      </c>
      <c r="C866" s="318" t="s">
        <v>7954</v>
      </c>
      <c r="D866" s="318" t="s">
        <v>594</v>
      </c>
      <c r="E866" s="318" t="s">
        <v>7039</v>
      </c>
      <c r="F866" s="319" t="n">
        <v>21.83</v>
      </c>
      <c r="G866" s="318" t="s">
        <v>6233</v>
      </c>
    </row>
    <row r="867" customFormat="false" ht="15" hidden="false" customHeight="false" outlineLevel="0" collapsed="false">
      <c r="A867" s="318" t="s">
        <v>7955</v>
      </c>
      <c r="B867" s="318" t="str">
        <f aca="false">A867&amp;"U"</f>
        <v>90957U</v>
      </c>
      <c r="C867" s="318" t="s">
        <v>7956</v>
      </c>
      <c r="D867" s="318" t="s">
        <v>594</v>
      </c>
      <c r="E867" s="318" t="s">
        <v>6252</v>
      </c>
      <c r="F867" s="319" t="n">
        <v>1.93</v>
      </c>
      <c r="G867" s="318" t="s">
        <v>6233</v>
      </c>
    </row>
    <row r="868" customFormat="false" ht="15" hidden="false" customHeight="false" outlineLevel="0" collapsed="false">
      <c r="A868" s="318" t="s">
        <v>7957</v>
      </c>
      <c r="B868" s="318" t="str">
        <f aca="false">A868&amp;"U"</f>
        <v>90958U</v>
      </c>
      <c r="C868" s="318" t="s">
        <v>7958</v>
      </c>
      <c r="D868" s="318" t="s">
        <v>594</v>
      </c>
      <c r="E868" s="318" t="s">
        <v>6252</v>
      </c>
      <c r="F868" s="319" t="n">
        <v>0.5</v>
      </c>
      <c r="G868" s="318" t="s">
        <v>6233</v>
      </c>
    </row>
    <row r="869" customFormat="false" ht="15" hidden="false" customHeight="false" outlineLevel="0" collapsed="false">
      <c r="A869" s="318" t="s">
        <v>7959</v>
      </c>
      <c r="B869" s="318" t="str">
        <f aca="false">A869&amp;"U"</f>
        <v>90960U</v>
      </c>
      <c r="C869" s="318" t="s">
        <v>7960</v>
      </c>
      <c r="D869" s="318" t="s">
        <v>594</v>
      </c>
      <c r="E869" s="318" t="s">
        <v>6252</v>
      </c>
      <c r="F869" s="319" t="n">
        <v>2.59</v>
      </c>
      <c r="G869" s="318" t="s">
        <v>6233</v>
      </c>
    </row>
    <row r="870" customFormat="false" ht="15" hidden="false" customHeight="false" outlineLevel="0" collapsed="false">
      <c r="A870" s="318" t="s">
        <v>7961</v>
      </c>
      <c r="B870" s="318" t="str">
        <f aca="false">A870&amp;"U"</f>
        <v>90961U</v>
      </c>
      <c r="C870" s="318" t="s">
        <v>7962</v>
      </c>
      <c r="D870" s="318" t="s">
        <v>594</v>
      </c>
      <c r="E870" s="318" t="s">
        <v>6252</v>
      </c>
      <c r="F870" s="319" t="n">
        <v>0.68</v>
      </c>
      <c r="G870" s="318" t="s">
        <v>6233</v>
      </c>
    </row>
    <row r="871" customFormat="false" ht="15" hidden="false" customHeight="false" outlineLevel="0" collapsed="false">
      <c r="A871" s="318" t="s">
        <v>7963</v>
      </c>
      <c r="B871" s="318" t="str">
        <f aca="false">A871&amp;"U"</f>
        <v>90962U</v>
      </c>
      <c r="C871" s="318" t="s">
        <v>7964</v>
      </c>
      <c r="D871" s="318" t="s">
        <v>594</v>
      </c>
      <c r="E871" s="318" t="s">
        <v>6252</v>
      </c>
      <c r="F871" s="319" t="n">
        <v>3.24</v>
      </c>
      <c r="G871" s="318" t="s">
        <v>6233</v>
      </c>
    </row>
    <row r="872" customFormat="false" ht="15" hidden="false" customHeight="false" outlineLevel="0" collapsed="false">
      <c r="A872" s="318" t="s">
        <v>7965</v>
      </c>
      <c r="B872" s="318" t="str">
        <f aca="false">A872&amp;"U"</f>
        <v>90963U</v>
      </c>
      <c r="C872" s="318" t="s">
        <v>7966</v>
      </c>
      <c r="D872" s="318" t="s">
        <v>594</v>
      </c>
      <c r="E872" s="318" t="s">
        <v>7039</v>
      </c>
      <c r="F872" s="319" t="n">
        <v>9.16</v>
      </c>
      <c r="G872" s="318" t="s">
        <v>6233</v>
      </c>
    </row>
    <row r="873" customFormat="false" ht="15" hidden="false" customHeight="false" outlineLevel="0" collapsed="false">
      <c r="A873" s="318" t="s">
        <v>7967</v>
      </c>
      <c r="B873" s="318" t="str">
        <f aca="false">A873&amp;"U"</f>
        <v>90968U</v>
      </c>
      <c r="C873" s="318" t="s">
        <v>7968</v>
      </c>
      <c r="D873" s="318" t="s">
        <v>594</v>
      </c>
      <c r="E873" s="318" t="s">
        <v>6252</v>
      </c>
      <c r="F873" s="319" t="n">
        <v>2.59</v>
      </c>
      <c r="G873" s="318" t="s">
        <v>6233</v>
      </c>
    </row>
    <row r="874" customFormat="false" ht="15" hidden="false" customHeight="false" outlineLevel="0" collapsed="false">
      <c r="A874" s="318" t="s">
        <v>7969</v>
      </c>
      <c r="B874" s="318" t="str">
        <f aca="false">A874&amp;"U"</f>
        <v>90969U</v>
      </c>
      <c r="C874" s="318" t="s">
        <v>7970</v>
      </c>
      <c r="D874" s="318" t="s">
        <v>594</v>
      </c>
      <c r="E874" s="318" t="s">
        <v>6252</v>
      </c>
      <c r="F874" s="319" t="n">
        <v>0.68</v>
      </c>
      <c r="G874" s="318" t="s">
        <v>6233</v>
      </c>
    </row>
    <row r="875" customFormat="false" ht="15" hidden="false" customHeight="false" outlineLevel="0" collapsed="false">
      <c r="A875" s="318" t="s">
        <v>7971</v>
      </c>
      <c r="B875" s="318" t="str">
        <f aca="false">A875&amp;"U"</f>
        <v>90970U</v>
      </c>
      <c r="C875" s="318" t="s">
        <v>7972</v>
      </c>
      <c r="D875" s="318" t="s">
        <v>594</v>
      </c>
      <c r="E875" s="318" t="s">
        <v>6252</v>
      </c>
      <c r="F875" s="319" t="n">
        <v>3.25</v>
      </c>
      <c r="G875" s="318" t="s">
        <v>6233</v>
      </c>
    </row>
    <row r="876" customFormat="false" ht="15" hidden="false" customHeight="false" outlineLevel="0" collapsed="false">
      <c r="A876" s="318" t="s">
        <v>7973</v>
      </c>
      <c r="B876" s="318" t="str">
        <f aca="false">A876&amp;"U"</f>
        <v>90971U</v>
      </c>
      <c r="C876" s="318" t="s">
        <v>7974</v>
      </c>
      <c r="D876" s="318" t="s">
        <v>594</v>
      </c>
      <c r="E876" s="318" t="s">
        <v>7039</v>
      </c>
      <c r="F876" s="319" t="n">
        <v>37.12</v>
      </c>
      <c r="G876" s="318" t="s">
        <v>6233</v>
      </c>
    </row>
    <row r="877" customFormat="false" ht="15" hidden="false" customHeight="false" outlineLevel="0" collapsed="false">
      <c r="A877" s="318" t="s">
        <v>7975</v>
      </c>
      <c r="B877" s="318" t="str">
        <f aca="false">A877&amp;"U"</f>
        <v>90975U</v>
      </c>
      <c r="C877" s="318" t="s">
        <v>7976</v>
      </c>
      <c r="D877" s="318" t="s">
        <v>594</v>
      </c>
      <c r="E877" s="318" t="s">
        <v>6252</v>
      </c>
      <c r="F877" s="319" t="n">
        <v>6.59</v>
      </c>
      <c r="G877" s="318" t="s">
        <v>6233</v>
      </c>
    </row>
    <row r="878" customFormat="false" ht="15" hidden="false" customHeight="false" outlineLevel="0" collapsed="false">
      <c r="A878" s="318" t="s">
        <v>7977</v>
      </c>
      <c r="B878" s="318" t="str">
        <f aca="false">A878&amp;"U"</f>
        <v>90976U</v>
      </c>
      <c r="C878" s="318" t="s">
        <v>7978</v>
      </c>
      <c r="D878" s="318" t="s">
        <v>594</v>
      </c>
      <c r="E878" s="318" t="s">
        <v>6252</v>
      </c>
      <c r="F878" s="319" t="n">
        <v>1.73</v>
      </c>
      <c r="G878" s="318" t="s">
        <v>6233</v>
      </c>
    </row>
    <row r="879" customFormat="false" ht="15" hidden="false" customHeight="false" outlineLevel="0" collapsed="false">
      <c r="A879" s="318" t="s">
        <v>7979</v>
      </c>
      <c r="B879" s="318" t="str">
        <f aca="false">A879&amp;"U"</f>
        <v>90977U</v>
      </c>
      <c r="C879" s="318" t="s">
        <v>7980</v>
      </c>
      <c r="D879" s="318" t="s">
        <v>594</v>
      </c>
      <c r="E879" s="318" t="s">
        <v>6252</v>
      </c>
      <c r="F879" s="319" t="n">
        <v>8.25</v>
      </c>
      <c r="G879" s="318" t="s">
        <v>6233</v>
      </c>
    </row>
    <row r="880" customFormat="false" ht="15" hidden="false" customHeight="false" outlineLevel="0" collapsed="false">
      <c r="A880" s="318" t="s">
        <v>7981</v>
      </c>
      <c r="B880" s="318" t="str">
        <f aca="false">A880&amp;"U"</f>
        <v>90978U</v>
      </c>
      <c r="C880" s="318" t="s">
        <v>7982</v>
      </c>
      <c r="D880" s="318" t="s">
        <v>594</v>
      </c>
      <c r="E880" s="318" t="s">
        <v>7039</v>
      </c>
      <c r="F880" s="319" t="n">
        <v>96.25</v>
      </c>
      <c r="G880" s="318" t="s">
        <v>6233</v>
      </c>
    </row>
    <row r="881" customFormat="false" ht="15" hidden="false" customHeight="false" outlineLevel="0" collapsed="false">
      <c r="A881" s="318" t="s">
        <v>7983</v>
      </c>
      <c r="B881" s="318" t="str">
        <f aca="false">A881&amp;"U"</f>
        <v>90992U</v>
      </c>
      <c r="C881" s="318" t="s">
        <v>7984</v>
      </c>
      <c r="D881" s="318" t="s">
        <v>594</v>
      </c>
      <c r="E881" s="318" t="s">
        <v>6252</v>
      </c>
      <c r="F881" s="319" t="n">
        <v>3.08</v>
      </c>
      <c r="G881" s="318" t="s">
        <v>6233</v>
      </c>
    </row>
    <row r="882" customFormat="false" ht="15" hidden="false" customHeight="false" outlineLevel="0" collapsed="false">
      <c r="A882" s="318" t="s">
        <v>7985</v>
      </c>
      <c r="B882" s="318" t="str">
        <f aca="false">A882&amp;"U"</f>
        <v>90993U</v>
      </c>
      <c r="C882" s="318" t="s">
        <v>7986</v>
      </c>
      <c r="D882" s="318" t="s">
        <v>594</v>
      </c>
      <c r="E882" s="318" t="s">
        <v>6252</v>
      </c>
      <c r="F882" s="319" t="n">
        <v>0.8</v>
      </c>
      <c r="G882" s="318" t="s">
        <v>6233</v>
      </c>
    </row>
    <row r="883" customFormat="false" ht="15" hidden="false" customHeight="false" outlineLevel="0" collapsed="false">
      <c r="A883" s="318" t="s">
        <v>7987</v>
      </c>
      <c r="B883" s="318" t="str">
        <f aca="false">A883&amp;"U"</f>
        <v>90994U</v>
      </c>
      <c r="C883" s="318" t="s">
        <v>7988</v>
      </c>
      <c r="D883" s="318" t="s">
        <v>594</v>
      </c>
      <c r="E883" s="318" t="s">
        <v>6252</v>
      </c>
      <c r="F883" s="319" t="n">
        <v>3.85</v>
      </c>
      <c r="G883" s="318" t="s">
        <v>6233</v>
      </c>
    </row>
    <row r="884" customFormat="false" ht="15" hidden="false" customHeight="false" outlineLevel="0" collapsed="false">
      <c r="A884" s="318" t="s">
        <v>7989</v>
      </c>
      <c r="B884" s="318" t="str">
        <f aca="false">A884&amp;"U"</f>
        <v>90995U</v>
      </c>
      <c r="C884" s="318" t="s">
        <v>7990</v>
      </c>
      <c r="D884" s="318" t="s">
        <v>594</v>
      </c>
      <c r="E884" s="318" t="s">
        <v>7039</v>
      </c>
      <c r="F884" s="319" t="n">
        <v>50.41</v>
      </c>
      <c r="G884" s="318" t="s">
        <v>6233</v>
      </c>
    </row>
    <row r="885" customFormat="false" ht="15" hidden="false" customHeight="false" outlineLevel="0" collapsed="false">
      <c r="A885" s="318" t="s">
        <v>7991</v>
      </c>
      <c r="B885" s="318" t="str">
        <f aca="false">A885&amp;"U"</f>
        <v>91021U</v>
      </c>
      <c r="C885" s="318" t="s">
        <v>7992</v>
      </c>
      <c r="D885" s="318" t="s">
        <v>594</v>
      </c>
      <c r="E885" s="318" t="s">
        <v>6252</v>
      </c>
      <c r="F885" s="319" t="n">
        <v>2.93</v>
      </c>
      <c r="G885" s="318" t="s">
        <v>6233</v>
      </c>
    </row>
    <row r="886" customFormat="false" ht="15" hidden="false" customHeight="false" outlineLevel="0" collapsed="false">
      <c r="A886" s="318" t="s">
        <v>7993</v>
      </c>
      <c r="B886" s="318" t="str">
        <f aca="false">A886&amp;"U"</f>
        <v>91026U</v>
      </c>
      <c r="C886" s="318" t="s">
        <v>7994</v>
      </c>
      <c r="D886" s="318" t="s">
        <v>594</v>
      </c>
      <c r="E886" s="318" t="s">
        <v>6252</v>
      </c>
      <c r="F886" s="319" t="n">
        <v>9.28</v>
      </c>
      <c r="G886" s="318" t="s">
        <v>6233</v>
      </c>
    </row>
    <row r="887" customFormat="false" ht="15" hidden="false" customHeight="false" outlineLevel="0" collapsed="false">
      <c r="A887" s="318" t="s">
        <v>7995</v>
      </c>
      <c r="B887" s="318" t="str">
        <f aca="false">A887&amp;"U"</f>
        <v>91027U</v>
      </c>
      <c r="C887" s="318" t="s">
        <v>7996</v>
      </c>
      <c r="D887" s="318" t="s">
        <v>594</v>
      </c>
      <c r="E887" s="318" t="s">
        <v>6252</v>
      </c>
      <c r="F887" s="319" t="n">
        <v>3.7</v>
      </c>
      <c r="G887" s="318" t="s">
        <v>6233</v>
      </c>
    </row>
    <row r="888" customFormat="false" ht="15" hidden="false" customHeight="false" outlineLevel="0" collapsed="false">
      <c r="A888" s="318" t="s">
        <v>7997</v>
      </c>
      <c r="B888" s="318" t="str">
        <f aca="false">A888&amp;"U"</f>
        <v>91028U</v>
      </c>
      <c r="C888" s="318" t="s">
        <v>7998</v>
      </c>
      <c r="D888" s="318" t="s">
        <v>594</v>
      </c>
      <c r="E888" s="318" t="s">
        <v>6252</v>
      </c>
      <c r="F888" s="319" t="n">
        <v>0.75</v>
      </c>
      <c r="G888" s="318" t="s">
        <v>6233</v>
      </c>
    </row>
    <row r="889" customFormat="false" ht="15" hidden="false" customHeight="false" outlineLevel="0" collapsed="false">
      <c r="A889" s="318" t="s">
        <v>7999</v>
      </c>
      <c r="B889" s="318" t="str">
        <f aca="false">A889&amp;"U"</f>
        <v>91029U</v>
      </c>
      <c r="C889" s="318" t="s">
        <v>8000</v>
      </c>
      <c r="D889" s="318" t="s">
        <v>594</v>
      </c>
      <c r="E889" s="318" t="s">
        <v>6252</v>
      </c>
      <c r="F889" s="319" t="n">
        <v>17.41</v>
      </c>
      <c r="G889" s="318" t="s">
        <v>6233</v>
      </c>
    </row>
    <row r="890" customFormat="false" ht="15" hidden="false" customHeight="false" outlineLevel="0" collapsed="false">
      <c r="A890" s="318" t="s">
        <v>8001</v>
      </c>
      <c r="B890" s="318" t="str">
        <f aca="false">A890&amp;"U"</f>
        <v>91030U</v>
      </c>
      <c r="C890" s="318" t="s">
        <v>8002</v>
      </c>
      <c r="D890" s="318" t="s">
        <v>594</v>
      </c>
      <c r="E890" s="318" t="s">
        <v>7039</v>
      </c>
      <c r="F890" s="319" t="n">
        <v>105.87</v>
      </c>
      <c r="G890" s="318" t="s">
        <v>6233</v>
      </c>
    </row>
    <row r="891" customFormat="false" ht="15" hidden="false" customHeight="false" outlineLevel="0" collapsed="false">
      <c r="A891" s="318" t="s">
        <v>8003</v>
      </c>
      <c r="B891" s="318" t="str">
        <f aca="false">A891&amp;"U"</f>
        <v>91273U</v>
      </c>
      <c r="C891" s="318" t="s">
        <v>8004</v>
      </c>
      <c r="D891" s="318" t="s">
        <v>594</v>
      </c>
      <c r="E891" s="318" t="s">
        <v>6252</v>
      </c>
      <c r="F891" s="319" t="n">
        <v>0.47</v>
      </c>
      <c r="G891" s="318" t="s">
        <v>6233</v>
      </c>
    </row>
    <row r="892" customFormat="false" ht="15" hidden="false" customHeight="false" outlineLevel="0" collapsed="false">
      <c r="A892" s="318" t="s">
        <v>8005</v>
      </c>
      <c r="B892" s="318" t="str">
        <f aca="false">A892&amp;"U"</f>
        <v>91274U</v>
      </c>
      <c r="C892" s="318" t="s">
        <v>8006</v>
      </c>
      <c r="D892" s="318" t="s">
        <v>594</v>
      </c>
      <c r="E892" s="318" t="s">
        <v>6252</v>
      </c>
      <c r="F892" s="319" t="n">
        <v>0.12</v>
      </c>
      <c r="G892" s="318" t="s">
        <v>6233</v>
      </c>
    </row>
    <row r="893" customFormat="false" ht="15" hidden="false" customHeight="false" outlineLevel="0" collapsed="false">
      <c r="A893" s="318" t="s">
        <v>8007</v>
      </c>
      <c r="B893" s="318" t="str">
        <f aca="false">A893&amp;"U"</f>
        <v>91275U</v>
      </c>
      <c r="C893" s="318" t="s">
        <v>8008</v>
      </c>
      <c r="D893" s="318" t="s">
        <v>594</v>
      </c>
      <c r="E893" s="318" t="s">
        <v>6252</v>
      </c>
      <c r="F893" s="319" t="n">
        <v>0.59</v>
      </c>
      <c r="G893" s="318" t="s">
        <v>6233</v>
      </c>
    </row>
    <row r="894" customFormat="false" ht="15" hidden="false" customHeight="false" outlineLevel="0" collapsed="false">
      <c r="A894" s="318" t="s">
        <v>8009</v>
      </c>
      <c r="B894" s="318" t="str">
        <f aca="false">A894&amp;"U"</f>
        <v>91276U</v>
      </c>
      <c r="C894" s="318" t="s">
        <v>8010</v>
      </c>
      <c r="D894" s="318" t="s">
        <v>594</v>
      </c>
      <c r="E894" s="318" t="s">
        <v>7039</v>
      </c>
      <c r="F894" s="319" t="n">
        <v>3.54</v>
      </c>
      <c r="G894" s="318" t="s">
        <v>6233</v>
      </c>
    </row>
    <row r="895" customFormat="false" ht="15" hidden="false" customHeight="false" outlineLevel="0" collapsed="false">
      <c r="A895" s="318" t="s">
        <v>8011</v>
      </c>
      <c r="B895" s="318" t="str">
        <f aca="false">A895&amp;"U"</f>
        <v>91279U</v>
      </c>
      <c r="C895" s="318" t="s">
        <v>8012</v>
      </c>
      <c r="D895" s="318" t="s">
        <v>594</v>
      </c>
      <c r="E895" s="318" t="s">
        <v>6232</v>
      </c>
      <c r="F895" s="319" t="n">
        <v>0.53</v>
      </c>
      <c r="G895" s="318" t="s">
        <v>6233</v>
      </c>
    </row>
    <row r="896" customFormat="false" ht="15" hidden="false" customHeight="false" outlineLevel="0" collapsed="false">
      <c r="A896" s="318" t="s">
        <v>8013</v>
      </c>
      <c r="B896" s="318" t="str">
        <f aca="false">A896&amp;"U"</f>
        <v>91280U</v>
      </c>
      <c r="C896" s="318" t="s">
        <v>8014</v>
      </c>
      <c r="D896" s="318" t="s">
        <v>594</v>
      </c>
      <c r="E896" s="318" t="s">
        <v>6232</v>
      </c>
      <c r="F896" s="319" t="n">
        <v>0.11</v>
      </c>
      <c r="G896" s="318" t="s">
        <v>6233</v>
      </c>
    </row>
    <row r="897" customFormat="false" ht="15" hidden="false" customHeight="false" outlineLevel="0" collapsed="false">
      <c r="A897" s="318" t="s">
        <v>8015</v>
      </c>
      <c r="B897" s="318" t="str">
        <f aca="false">A897&amp;"U"</f>
        <v>91281U</v>
      </c>
      <c r="C897" s="318" t="s">
        <v>8016</v>
      </c>
      <c r="D897" s="318" t="s">
        <v>594</v>
      </c>
      <c r="E897" s="318" t="s">
        <v>6232</v>
      </c>
      <c r="F897" s="319" t="n">
        <v>0.67</v>
      </c>
      <c r="G897" s="318" t="s">
        <v>6233</v>
      </c>
    </row>
    <row r="898" customFormat="false" ht="15" hidden="false" customHeight="false" outlineLevel="0" collapsed="false">
      <c r="A898" s="318" t="s">
        <v>8017</v>
      </c>
      <c r="B898" s="318" t="str">
        <f aca="false">A898&amp;"U"</f>
        <v>91282U</v>
      </c>
      <c r="C898" s="318" t="s">
        <v>8018</v>
      </c>
      <c r="D898" s="318" t="s">
        <v>594</v>
      </c>
      <c r="E898" s="318" t="s">
        <v>7039</v>
      </c>
      <c r="F898" s="319" t="n">
        <v>8.49</v>
      </c>
      <c r="G898" s="318" t="s">
        <v>6233</v>
      </c>
    </row>
    <row r="899" customFormat="false" ht="15" hidden="false" customHeight="false" outlineLevel="0" collapsed="false">
      <c r="A899" s="318" t="s">
        <v>8019</v>
      </c>
      <c r="B899" s="318" t="str">
        <f aca="false">A899&amp;"U"</f>
        <v>91354U</v>
      </c>
      <c r="C899" s="318" t="s">
        <v>8020</v>
      </c>
      <c r="D899" s="318" t="s">
        <v>594</v>
      </c>
      <c r="E899" s="318" t="s">
        <v>6232</v>
      </c>
      <c r="F899" s="319" t="n">
        <v>7.16</v>
      </c>
      <c r="G899" s="318" t="s">
        <v>6233</v>
      </c>
    </row>
    <row r="900" customFormat="false" ht="15" hidden="false" customHeight="false" outlineLevel="0" collapsed="false">
      <c r="A900" s="318" t="s">
        <v>8021</v>
      </c>
      <c r="B900" s="318" t="str">
        <f aca="false">A900&amp;"U"</f>
        <v>91355U</v>
      </c>
      <c r="C900" s="318" t="s">
        <v>8022</v>
      </c>
      <c r="D900" s="318" t="s">
        <v>594</v>
      </c>
      <c r="E900" s="318" t="s">
        <v>6232</v>
      </c>
      <c r="F900" s="319" t="n">
        <v>2.86</v>
      </c>
      <c r="G900" s="318" t="s">
        <v>6233</v>
      </c>
    </row>
    <row r="901" customFormat="false" ht="15" hidden="false" customHeight="false" outlineLevel="0" collapsed="false">
      <c r="A901" s="318" t="s">
        <v>8023</v>
      </c>
      <c r="B901" s="318" t="str">
        <f aca="false">A901&amp;"U"</f>
        <v>91356U</v>
      </c>
      <c r="C901" s="318" t="s">
        <v>8024</v>
      </c>
      <c r="D901" s="318" t="s">
        <v>594</v>
      </c>
      <c r="E901" s="318" t="s">
        <v>6232</v>
      </c>
      <c r="F901" s="319" t="n">
        <v>0.58</v>
      </c>
      <c r="G901" s="318" t="s">
        <v>6233</v>
      </c>
    </row>
    <row r="902" customFormat="false" ht="15" hidden="false" customHeight="false" outlineLevel="0" collapsed="false">
      <c r="A902" s="318" t="s">
        <v>8025</v>
      </c>
      <c r="B902" s="318" t="str">
        <f aca="false">A902&amp;"U"</f>
        <v>91359U</v>
      </c>
      <c r="C902" s="318" t="s">
        <v>8026</v>
      </c>
      <c r="D902" s="318" t="s">
        <v>594</v>
      </c>
      <c r="E902" s="318" t="s">
        <v>6252</v>
      </c>
      <c r="F902" s="319" t="n">
        <v>8.19</v>
      </c>
      <c r="G902" s="318" t="s">
        <v>6233</v>
      </c>
    </row>
    <row r="903" customFormat="false" ht="15" hidden="false" customHeight="false" outlineLevel="0" collapsed="false">
      <c r="A903" s="318" t="s">
        <v>8027</v>
      </c>
      <c r="B903" s="318" t="str">
        <f aca="false">A903&amp;"U"</f>
        <v>91360U</v>
      </c>
      <c r="C903" s="318" t="s">
        <v>8028</v>
      </c>
      <c r="D903" s="318" t="s">
        <v>594</v>
      </c>
      <c r="E903" s="318" t="s">
        <v>6252</v>
      </c>
      <c r="F903" s="319" t="n">
        <v>3.27</v>
      </c>
      <c r="G903" s="318" t="s">
        <v>6233</v>
      </c>
    </row>
    <row r="904" customFormat="false" ht="15" hidden="false" customHeight="false" outlineLevel="0" collapsed="false">
      <c r="A904" s="318" t="s">
        <v>8029</v>
      </c>
      <c r="B904" s="318" t="str">
        <f aca="false">A904&amp;"U"</f>
        <v>91361U</v>
      </c>
      <c r="C904" s="318" t="s">
        <v>8030</v>
      </c>
      <c r="D904" s="318" t="s">
        <v>594</v>
      </c>
      <c r="E904" s="318" t="s">
        <v>6252</v>
      </c>
      <c r="F904" s="319" t="n">
        <v>0.66</v>
      </c>
      <c r="G904" s="318" t="s">
        <v>6233</v>
      </c>
    </row>
    <row r="905" customFormat="false" ht="15" hidden="false" customHeight="false" outlineLevel="0" collapsed="false">
      <c r="A905" s="318" t="s">
        <v>8031</v>
      </c>
      <c r="B905" s="318" t="str">
        <f aca="false">A905&amp;"U"</f>
        <v>91367U</v>
      </c>
      <c r="C905" s="318" t="s">
        <v>8032</v>
      </c>
      <c r="D905" s="318" t="s">
        <v>594</v>
      </c>
      <c r="E905" s="318" t="s">
        <v>6252</v>
      </c>
      <c r="F905" s="319" t="n">
        <v>10.61</v>
      </c>
      <c r="G905" s="318" t="s">
        <v>6233</v>
      </c>
    </row>
    <row r="906" customFormat="false" ht="15" hidden="false" customHeight="false" outlineLevel="0" collapsed="false">
      <c r="A906" s="318" t="s">
        <v>8033</v>
      </c>
      <c r="B906" s="318" t="str">
        <f aca="false">A906&amp;"U"</f>
        <v>91368U</v>
      </c>
      <c r="C906" s="318" t="s">
        <v>8034</v>
      </c>
      <c r="D906" s="318" t="s">
        <v>594</v>
      </c>
      <c r="E906" s="318" t="s">
        <v>6252</v>
      </c>
      <c r="F906" s="319" t="n">
        <v>3.7</v>
      </c>
      <c r="G906" s="318" t="s">
        <v>6233</v>
      </c>
    </row>
    <row r="907" customFormat="false" ht="15" hidden="false" customHeight="false" outlineLevel="0" collapsed="false">
      <c r="A907" s="318" t="s">
        <v>8035</v>
      </c>
      <c r="B907" s="318" t="str">
        <f aca="false">A907&amp;"U"</f>
        <v>91369U</v>
      </c>
      <c r="C907" s="318" t="s">
        <v>8036</v>
      </c>
      <c r="D907" s="318" t="s">
        <v>594</v>
      </c>
      <c r="E907" s="318" t="s">
        <v>6252</v>
      </c>
      <c r="F907" s="319" t="n">
        <v>0.76</v>
      </c>
      <c r="G907" s="318" t="s">
        <v>6233</v>
      </c>
    </row>
    <row r="908" customFormat="false" ht="15" hidden="false" customHeight="false" outlineLevel="0" collapsed="false">
      <c r="A908" s="318" t="s">
        <v>8037</v>
      </c>
      <c r="B908" s="318" t="str">
        <f aca="false">A908&amp;"U"</f>
        <v>91375U</v>
      </c>
      <c r="C908" s="318" t="s">
        <v>8038</v>
      </c>
      <c r="D908" s="318" t="s">
        <v>594</v>
      </c>
      <c r="E908" s="318" t="s">
        <v>6232</v>
      </c>
      <c r="F908" s="319" t="n">
        <v>6.03</v>
      </c>
      <c r="G908" s="318" t="s">
        <v>6233</v>
      </c>
    </row>
    <row r="909" customFormat="false" ht="15" hidden="false" customHeight="false" outlineLevel="0" collapsed="false">
      <c r="A909" s="318" t="s">
        <v>8039</v>
      </c>
      <c r="B909" s="318" t="str">
        <f aca="false">A909&amp;"U"</f>
        <v>91376U</v>
      </c>
      <c r="C909" s="318" t="s">
        <v>8040</v>
      </c>
      <c r="D909" s="318" t="s">
        <v>594</v>
      </c>
      <c r="E909" s="318" t="s">
        <v>6232</v>
      </c>
      <c r="F909" s="319" t="n">
        <v>2.41</v>
      </c>
      <c r="G909" s="318" t="s">
        <v>6233</v>
      </c>
    </row>
    <row r="910" customFormat="false" ht="15" hidden="false" customHeight="false" outlineLevel="0" collapsed="false">
      <c r="A910" s="318" t="s">
        <v>8041</v>
      </c>
      <c r="B910" s="318" t="str">
        <f aca="false">A910&amp;"U"</f>
        <v>91377U</v>
      </c>
      <c r="C910" s="318" t="s">
        <v>8042</v>
      </c>
      <c r="D910" s="318" t="s">
        <v>594</v>
      </c>
      <c r="E910" s="318" t="s">
        <v>6232</v>
      </c>
      <c r="F910" s="319" t="n">
        <v>0.49</v>
      </c>
      <c r="G910" s="318" t="s">
        <v>6233</v>
      </c>
    </row>
    <row r="911" customFormat="false" ht="15" hidden="false" customHeight="false" outlineLevel="0" collapsed="false">
      <c r="A911" s="318" t="s">
        <v>8043</v>
      </c>
      <c r="B911" s="318" t="str">
        <f aca="false">A911&amp;"U"</f>
        <v>91380U</v>
      </c>
      <c r="C911" s="318" t="s">
        <v>8044</v>
      </c>
      <c r="D911" s="318" t="s">
        <v>594</v>
      </c>
      <c r="E911" s="318" t="s">
        <v>6252</v>
      </c>
      <c r="F911" s="319" t="n">
        <v>12.02</v>
      </c>
      <c r="G911" s="318" t="s">
        <v>6233</v>
      </c>
    </row>
    <row r="912" customFormat="false" ht="15" hidden="false" customHeight="false" outlineLevel="0" collapsed="false">
      <c r="A912" s="318" t="s">
        <v>8045</v>
      </c>
      <c r="B912" s="318" t="str">
        <f aca="false">A912&amp;"U"</f>
        <v>91381U</v>
      </c>
      <c r="C912" s="318" t="s">
        <v>8046</v>
      </c>
      <c r="D912" s="318" t="s">
        <v>594</v>
      </c>
      <c r="E912" s="318" t="s">
        <v>6252</v>
      </c>
      <c r="F912" s="319" t="n">
        <v>4.2</v>
      </c>
      <c r="G912" s="318" t="s">
        <v>6233</v>
      </c>
    </row>
    <row r="913" customFormat="false" ht="15" hidden="false" customHeight="false" outlineLevel="0" collapsed="false">
      <c r="A913" s="318" t="s">
        <v>8047</v>
      </c>
      <c r="B913" s="318" t="str">
        <f aca="false">A913&amp;"U"</f>
        <v>91382U</v>
      </c>
      <c r="C913" s="318" t="s">
        <v>8048</v>
      </c>
      <c r="D913" s="318" t="s">
        <v>594</v>
      </c>
      <c r="E913" s="318" t="s">
        <v>6252</v>
      </c>
      <c r="F913" s="319" t="n">
        <v>0.86</v>
      </c>
      <c r="G913" s="318" t="s">
        <v>6233</v>
      </c>
    </row>
    <row r="914" customFormat="false" ht="15" hidden="false" customHeight="false" outlineLevel="0" collapsed="false">
      <c r="A914" s="318" t="s">
        <v>8049</v>
      </c>
      <c r="B914" s="318" t="str">
        <f aca="false">A914&amp;"U"</f>
        <v>91383U</v>
      </c>
      <c r="C914" s="318" t="s">
        <v>8050</v>
      </c>
      <c r="D914" s="318" t="s">
        <v>594</v>
      </c>
      <c r="E914" s="318" t="s">
        <v>6252</v>
      </c>
      <c r="F914" s="319" t="n">
        <v>22.54</v>
      </c>
      <c r="G914" s="318" t="s">
        <v>6233</v>
      </c>
    </row>
    <row r="915" customFormat="false" ht="15" hidden="false" customHeight="false" outlineLevel="0" collapsed="false">
      <c r="A915" s="318" t="s">
        <v>8051</v>
      </c>
      <c r="B915" s="318" t="str">
        <f aca="false">A915&amp;"U"</f>
        <v>91384U</v>
      </c>
      <c r="C915" s="318" t="s">
        <v>8052</v>
      </c>
      <c r="D915" s="318" t="s">
        <v>594</v>
      </c>
      <c r="E915" s="318" t="s">
        <v>7039</v>
      </c>
      <c r="F915" s="319" t="n">
        <v>105.42</v>
      </c>
      <c r="G915" s="318" t="s">
        <v>6233</v>
      </c>
    </row>
    <row r="916" customFormat="false" ht="15" hidden="false" customHeight="false" outlineLevel="0" collapsed="false">
      <c r="A916" s="318" t="s">
        <v>8053</v>
      </c>
      <c r="B916" s="318" t="str">
        <f aca="false">A916&amp;"U"</f>
        <v>91390U</v>
      </c>
      <c r="C916" s="318" t="s">
        <v>8054</v>
      </c>
      <c r="D916" s="318" t="s">
        <v>594</v>
      </c>
      <c r="E916" s="318" t="s">
        <v>6252</v>
      </c>
      <c r="F916" s="319" t="n">
        <v>7.8</v>
      </c>
      <c r="G916" s="318" t="s">
        <v>6233</v>
      </c>
    </row>
    <row r="917" customFormat="false" ht="15" hidden="false" customHeight="false" outlineLevel="0" collapsed="false">
      <c r="A917" s="318" t="s">
        <v>8055</v>
      </c>
      <c r="B917" s="318" t="str">
        <f aca="false">A917&amp;"U"</f>
        <v>91391U</v>
      </c>
      <c r="C917" s="318" t="s">
        <v>8056</v>
      </c>
      <c r="D917" s="318" t="s">
        <v>594</v>
      </c>
      <c r="E917" s="318" t="s">
        <v>6252</v>
      </c>
      <c r="F917" s="319" t="n">
        <v>3.11</v>
      </c>
      <c r="G917" s="318" t="s">
        <v>6233</v>
      </c>
    </row>
    <row r="918" customFormat="false" ht="15" hidden="false" customHeight="false" outlineLevel="0" collapsed="false">
      <c r="A918" s="318" t="s">
        <v>8057</v>
      </c>
      <c r="B918" s="318" t="str">
        <f aca="false">A918&amp;"U"</f>
        <v>91392U</v>
      </c>
      <c r="C918" s="318" t="s">
        <v>8058</v>
      </c>
      <c r="D918" s="318" t="s">
        <v>594</v>
      </c>
      <c r="E918" s="318" t="s">
        <v>6252</v>
      </c>
      <c r="F918" s="319" t="n">
        <v>0.63</v>
      </c>
      <c r="G918" s="318" t="s">
        <v>6233</v>
      </c>
    </row>
    <row r="919" customFormat="false" ht="15" hidden="false" customHeight="false" outlineLevel="0" collapsed="false">
      <c r="A919" s="318" t="s">
        <v>8059</v>
      </c>
      <c r="B919" s="318" t="str">
        <f aca="false">A919&amp;"U"</f>
        <v>91396U</v>
      </c>
      <c r="C919" s="318" t="s">
        <v>8060</v>
      </c>
      <c r="D919" s="318" t="s">
        <v>594</v>
      </c>
      <c r="E919" s="318" t="s">
        <v>6252</v>
      </c>
      <c r="F919" s="319" t="n">
        <v>10.5</v>
      </c>
      <c r="G919" s="318" t="s">
        <v>6233</v>
      </c>
    </row>
    <row r="920" customFormat="false" ht="15" hidden="false" customHeight="false" outlineLevel="0" collapsed="false">
      <c r="A920" s="318" t="s">
        <v>8061</v>
      </c>
      <c r="B920" s="318" t="str">
        <f aca="false">A920&amp;"U"</f>
        <v>91397U</v>
      </c>
      <c r="C920" s="318" t="s">
        <v>8062</v>
      </c>
      <c r="D920" s="318" t="s">
        <v>594</v>
      </c>
      <c r="E920" s="318" t="s">
        <v>6252</v>
      </c>
      <c r="F920" s="319" t="n">
        <v>4.19</v>
      </c>
      <c r="G920" s="318" t="s">
        <v>6233</v>
      </c>
    </row>
    <row r="921" customFormat="false" ht="15" hidden="false" customHeight="false" outlineLevel="0" collapsed="false">
      <c r="A921" s="318" t="s">
        <v>8063</v>
      </c>
      <c r="B921" s="318" t="str">
        <f aca="false">A921&amp;"U"</f>
        <v>91398U</v>
      </c>
      <c r="C921" s="318" t="s">
        <v>8064</v>
      </c>
      <c r="D921" s="318" t="s">
        <v>594</v>
      </c>
      <c r="E921" s="318" t="s">
        <v>6252</v>
      </c>
      <c r="F921" s="319" t="n">
        <v>0.85</v>
      </c>
      <c r="G921" s="318" t="s">
        <v>6233</v>
      </c>
    </row>
    <row r="922" customFormat="false" ht="15" hidden="false" customHeight="false" outlineLevel="0" collapsed="false">
      <c r="A922" s="318" t="s">
        <v>8065</v>
      </c>
      <c r="B922" s="318" t="str">
        <f aca="false">A922&amp;"U"</f>
        <v>91402U</v>
      </c>
      <c r="C922" s="318" t="s">
        <v>8066</v>
      </c>
      <c r="D922" s="318" t="s">
        <v>594</v>
      </c>
      <c r="E922" s="318" t="s">
        <v>6252</v>
      </c>
      <c r="F922" s="319" t="n">
        <v>0.72</v>
      </c>
      <c r="G922" s="318" t="s">
        <v>6233</v>
      </c>
    </row>
    <row r="923" customFormat="false" ht="15" hidden="false" customHeight="false" outlineLevel="0" collapsed="false">
      <c r="A923" s="318" t="s">
        <v>8067</v>
      </c>
      <c r="B923" s="318" t="str">
        <f aca="false">A923&amp;"U"</f>
        <v>91466U</v>
      </c>
      <c r="C923" s="318" t="s">
        <v>8068</v>
      </c>
      <c r="D923" s="318" t="s">
        <v>594</v>
      </c>
      <c r="E923" s="318" t="s">
        <v>6232</v>
      </c>
      <c r="F923" s="319" t="n">
        <v>0.7</v>
      </c>
      <c r="G923" s="318" t="s">
        <v>6233</v>
      </c>
    </row>
    <row r="924" customFormat="false" ht="15" hidden="false" customHeight="false" outlineLevel="0" collapsed="false">
      <c r="A924" s="318" t="s">
        <v>8069</v>
      </c>
      <c r="B924" s="318" t="str">
        <f aca="false">A924&amp;"U"</f>
        <v>91467U</v>
      </c>
      <c r="C924" s="318" t="s">
        <v>8070</v>
      </c>
      <c r="D924" s="318" t="s">
        <v>594</v>
      </c>
      <c r="E924" s="318" t="s">
        <v>7039</v>
      </c>
      <c r="F924" s="319" t="n">
        <v>86.63</v>
      </c>
      <c r="G924" s="318" t="s">
        <v>6233</v>
      </c>
    </row>
    <row r="925" customFormat="false" ht="15" hidden="false" customHeight="false" outlineLevel="0" collapsed="false">
      <c r="A925" s="318" t="s">
        <v>8071</v>
      </c>
      <c r="B925" s="318" t="str">
        <f aca="false">A925&amp;"U"</f>
        <v>91468U</v>
      </c>
      <c r="C925" s="318" t="s">
        <v>8072</v>
      </c>
      <c r="D925" s="318" t="s">
        <v>594</v>
      </c>
      <c r="E925" s="318" t="s">
        <v>6252</v>
      </c>
      <c r="F925" s="319" t="n">
        <v>12.19</v>
      </c>
      <c r="G925" s="318" t="s">
        <v>6233</v>
      </c>
    </row>
    <row r="926" customFormat="false" ht="15" hidden="false" customHeight="false" outlineLevel="0" collapsed="false">
      <c r="A926" s="318" t="s">
        <v>8073</v>
      </c>
      <c r="B926" s="318" t="str">
        <f aca="false">A926&amp;"U"</f>
        <v>91469U</v>
      </c>
      <c r="C926" s="318" t="s">
        <v>8074</v>
      </c>
      <c r="D926" s="318" t="s">
        <v>594</v>
      </c>
      <c r="E926" s="318" t="s">
        <v>6252</v>
      </c>
      <c r="F926" s="319" t="n">
        <v>4.13</v>
      </c>
      <c r="G926" s="318" t="s">
        <v>6233</v>
      </c>
    </row>
    <row r="927" customFormat="false" ht="15" hidden="false" customHeight="false" outlineLevel="0" collapsed="false">
      <c r="A927" s="318" t="s">
        <v>8075</v>
      </c>
      <c r="B927" s="318" t="str">
        <f aca="false">A927&amp;"U"</f>
        <v>91484U</v>
      </c>
      <c r="C927" s="318" t="s">
        <v>8076</v>
      </c>
      <c r="D927" s="318" t="s">
        <v>594</v>
      </c>
      <c r="E927" s="318" t="s">
        <v>6252</v>
      </c>
      <c r="F927" s="319" t="n">
        <v>0.84</v>
      </c>
      <c r="G927" s="318" t="s">
        <v>6233</v>
      </c>
    </row>
    <row r="928" customFormat="false" ht="15" hidden="false" customHeight="false" outlineLevel="0" collapsed="false">
      <c r="A928" s="318" t="s">
        <v>8077</v>
      </c>
      <c r="B928" s="318" t="str">
        <f aca="false">A928&amp;"U"</f>
        <v>91485U</v>
      </c>
      <c r="C928" s="318" t="s">
        <v>8078</v>
      </c>
      <c r="D928" s="318" t="s">
        <v>594</v>
      </c>
      <c r="E928" s="318" t="s">
        <v>7039</v>
      </c>
      <c r="F928" s="319" t="n">
        <v>119.4</v>
      </c>
      <c r="G928" s="318" t="s">
        <v>6233</v>
      </c>
    </row>
    <row r="929" customFormat="false" ht="15" hidden="false" customHeight="false" outlineLevel="0" collapsed="false">
      <c r="A929" s="318" t="s">
        <v>8079</v>
      </c>
      <c r="B929" s="318" t="str">
        <f aca="false">A929&amp;"U"</f>
        <v>91529U</v>
      </c>
      <c r="C929" s="318" t="s">
        <v>8080</v>
      </c>
      <c r="D929" s="318" t="s">
        <v>594</v>
      </c>
      <c r="E929" s="318" t="s">
        <v>6252</v>
      </c>
      <c r="F929" s="319" t="n">
        <v>0.69</v>
      </c>
      <c r="G929" s="318" t="s">
        <v>6233</v>
      </c>
    </row>
    <row r="930" customFormat="false" ht="15" hidden="false" customHeight="false" outlineLevel="0" collapsed="false">
      <c r="A930" s="318" t="s">
        <v>8081</v>
      </c>
      <c r="B930" s="318" t="str">
        <f aca="false">A930&amp;"U"</f>
        <v>91530U</v>
      </c>
      <c r="C930" s="318" t="s">
        <v>8082</v>
      </c>
      <c r="D930" s="318" t="s">
        <v>594</v>
      </c>
      <c r="E930" s="318" t="s">
        <v>6252</v>
      </c>
      <c r="F930" s="319" t="n">
        <v>0.18</v>
      </c>
      <c r="G930" s="318" t="s">
        <v>6233</v>
      </c>
    </row>
    <row r="931" customFormat="false" ht="15" hidden="false" customHeight="false" outlineLevel="0" collapsed="false">
      <c r="A931" s="318" t="s">
        <v>8083</v>
      </c>
      <c r="B931" s="318" t="str">
        <f aca="false">A931&amp;"U"</f>
        <v>91531U</v>
      </c>
      <c r="C931" s="318" t="s">
        <v>8084</v>
      </c>
      <c r="D931" s="318" t="s">
        <v>594</v>
      </c>
      <c r="E931" s="318" t="s">
        <v>6252</v>
      </c>
      <c r="F931" s="319" t="n">
        <v>0.87</v>
      </c>
      <c r="G931" s="318" t="s">
        <v>6233</v>
      </c>
    </row>
    <row r="932" customFormat="false" ht="15" hidden="false" customHeight="false" outlineLevel="0" collapsed="false">
      <c r="A932" s="318" t="s">
        <v>8085</v>
      </c>
      <c r="B932" s="318" t="str">
        <f aca="false">A932&amp;"U"</f>
        <v>91532U</v>
      </c>
      <c r="C932" s="318" t="s">
        <v>8086</v>
      </c>
      <c r="D932" s="318" t="s">
        <v>594</v>
      </c>
      <c r="E932" s="318" t="s">
        <v>7039</v>
      </c>
      <c r="F932" s="319" t="n">
        <v>2.58</v>
      </c>
      <c r="G932" s="318" t="s">
        <v>6233</v>
      </c>
    </row>
    <row r="933" customFormat="false" ht="15" hidden="false" customHeight="false" outlineLevel="0" collapsed="false">
      <c r="A933" s="318" t="s">
        <v>8087</v>
      </c>
      <c r="B933" s="318" t="str">
        <f aca="false">A933&amp;"U"</f>
        <v>91629U</v>
      </c>
      <c r="C933" s="318" t="s">
        <v>8088</v>
      </c>
      <c r="D933" s="318" t="s">
        <v>594</v>
      </c>
      <c r="E933" s="318" t="s">
        <v>6232</v>
      </c>
      <c r="F933" s="319" t="n">
        <v>7.85</v>
      </c>
      <c r="G933" s="318" t="s">
        <v>6233</v>
      </c>
    </row>
    <row r="934" customFormat="false" ht="15" hidden="false" customHeight="false" outlineLevel="0" collapsed="false">
      <c r="A934" s="318" t="s">
        <v>8089</v>
      </c>
      <c r="B934" s="318" t="str">
        <f aca="false">A934&amp;"U"</f>
        <v>91630U</v>
      </c>
      <c r="C934" s="318" t="s">
        <v>8090</v>
      </c>
      <c r="D934" s="318" t="s">
        <v>594</v>
      </c>
      <c r="E934" s="318" t="s">
        <v>6232</v>
      </c>
      <c r="F934" s="319" t="n">
        <v>3.14</v>
      </c>
      <c r="G934" s="318" t="s">
        <v>6233</v>
      </c>
    </row>
    <row r="935" customFormat="false" ht="15" hidden="false" customHeight="false" outlineLevel="0" collapsed="false">
      <c r="A935" s="318" t="s">
        <v>8091</v>
      </c>
      <c r="B935" s="318" t="str">
        <f aca="false">A935&amp;"U"</f>
        <v>91631U</v>
      </c>
      <c r="C935" s="318" t="s">
        <v>8092</v>
      </c>
      <c r="D935" s="318" t="s">
        <v>594</v>
      </c>
      <c r="E935" s="318" t="s">
        <v>6232</v>
      </c>
      <c r="F935" s="319" t="n">
        <v>0.63</v>
      </c>
      <c r="G935" s="318" t="s">
        <v>6233</v>
      </c>
    </row>
    <row r="936" customFormat="false" ht="15" hidden="false" customHeight="false" outlineLevel="0" collapsed="false">
      <c r="A936" s="318" t="s">
        <v>8093</v>
      </c>
      <c r="B936" s="318" t="str">
        <f aca="false">A936&amp;"U"</f>
        <v>91632U</v>
      </c>
      <c r="C936" s="318" t="s">
        <v>8094</v>
      </c>
      <c r="D936" s="318" t="s">
        <v>594</v>
      </c>
      <c r="E936" s="318" t="s">
        <v>6232</v>
      </c>
      <c r="F936" s="319" t="n">
        <v>14.74</v>
      </c>
      <c r="G936" s="318" t="s">
        <v>6233</v>
      </c>
    </row>
    <row r="937" customFormat="false" ht="15" hidden="false" customHeight="false" outlineLevel="0" collapsed="false">
      <c r="A937" s="318" t="s">
        <v>8095</v>
      </c>
      <c r="B937" s="318" t="str">
        <f aca="false">A937&amp;"U"</f>
        <v>91633U</v>
      </c>
      <c r="C937" s="318" t="s">
        <v>8096</v>
      </c>
      <c r="D937" s="318" t="s">
        <v>594</v>
      </c>
      <c r="E937" s="318" t="s">
        <v>7039</v>
      </c>
      <c r="F937" s="319" t="n">
        <v>73.35</v>
      </c>
      <c r="G937" s="318" t="s">
        <v>6233</v>
      </c>
    </row>
    <row r="938" customFormat="false" ht="15" hidden="false" customHeight="false" outlineLevel="0" collapsed="false">
      <c r="A938" s="318" t="s">
        <v>8097</v>
      </c>
      <c r="B938" s="318" t="str">
        <f aca="false">A938&amp;"U"</f>
        <v>91640U</v>
      </c>
      <c r="C938" s="318" t="s">
        <v>8098</v>
      </c>
      <c r="D938" s="318" t="s">
        <v>594</v>
      </c>
      <c r="E938" s="318" t="s">
        <v>6252</v>
      </c>
      <c r="F938" s="319" t="n">
        <v>18.7</v>
      </c>
      <c r="G938" s="318" t="s">
        <v>6233</v>
      </c>
    </row>
    <row r="939" customFormat="false" ht="15" hidden="false" customHeight="false" outlineLevel="0" collapsed="false">
      <c r="A939" s="318" t="s">
        <v>8099</v>
      </c>
      <c r="B939" s="318" t="str">
        <f aca="false">A939&amp;"U"</f>
        <v>91641U</v>
      </c>
      <c r="C939" s="318" t="s">
        <v>8100</v>
      </c>
      <c r="D939" s="318" t="s">
        <v>594</v>
      </c>
      <c r="E939" s="318" t="s">
        <v>6252</v>
      </c>
      <c r="F939" s="319" t="n">
        <v>7.46</v>
      </c>
      <c r="G939" s="318" t="s">
        <v>6233</v>
      </c>
    </row>
    <row r="940" customFormat="false" ht="15" hidden="false" customHeight="false" outlineLevel="0" collapsed="false">
      <c r="A940" s="318" t="s">
        <v>8101</v>
      </c>
      <c r="B940" s="318" t="str">
        <f aca="false">A940&amp;"U"</f>
        <v>91642U</v>
      </c>
      <c r="C940" s="318" t="s">
        <v>8102</v>
      </c>
      <c r="D940" s="318" t="s">
        <v>594</v>
      </c>
      <c r="E940" s="318" t="s">
        <v>6252</v>
      </c>
      <c r="F940" s="319" t="n">
        <v>1.52</v>
      </c>
      <c r="G940" s="318" t="s">
        <v>6233</v>
      </c>
    </row>
    <row r="941" customFormat="false" ht="15" hidden="false" customHeight="false" outlineLevel="0" collapsed="false">
      <c r="A941" s="318" t="s">
        <v>8103</v>
      </c>
      <c r="B941" s="318" t="str">
        <f aca="false">A941&amp;"U"</f>
        <v>91643U</v>
      </c>
      <c r="C941" s="318" t="s">
        <v>8104</v>
      </c>
      <c r="D941" s="318" t="s">
        <v>594</v>
      </c>
      <c r="E941" s="318" t="s">
        <v>6252</v>
      </c>
      <c r="F941" s="319" t="n">
        <v>35.07</v>
      </c>
      <c r="G941" s="318" t="s">
        <v>6233</v>
      </c>
    </row>
    <row r="942" customFormat="false" ht="15" hidden="false" customHeight="false" outlineLevel="0" collapsed="false">
      <c r="A942" s="318" t="s">
        <v>8105</v>
      </c>
      <c r="B942" s="318" t="str">
        <f aca="false">A942&amp;"U"</f>
        <v>91644U</v>
      </c>
      <c r="C942" s="318" t="s">
        <v>8106</v>
      </c>
      <c r="D942" s="318" t="s">
        <v>594</v>
      </c>
      <c r="E942" s="318" t="s">
        <v>7039</v>
      </c>
      <c r="F942" s="319" t="n">
        <v>165</v>
      </c>
      <c r="G942" s="318" t="s">
        <v>6233</v>
      </c>
    </row>
    <row r="943" customFormat="false" ht="15" hidden="false" customHeight="false" outlineLevel="0" collapsed="false">
      <c r="A943" s="318" t="s">
        <v>8107</v>
      </c>
      <c r="B943" s="318" t="str">
        <f aca="false">A943&amp;"U"</f>
        <v>91688U</v>
      </c>
      <c r="C943" s="318" t="s">
        <v>8108</v>
      </c>
      <c r="D943" s="318" t="s">
        <v>594</v>
      </c>
      <c r="E943" s="318" t="s">
        <v>6232</v>
      </c>
      <c r="F943" s="319" t="n">
        <v>0.06</v>
      </c>
      <c r="G943" s="318" t="s">
        <v>6233</v>
      </c>
    </row>
    <row r="944" customFormat="false" ht="15" hidden="false" customHeight="false" outlineLevel="0" collapsed="false">
      <c r="A944" s="318" t="s">
        <v>8109</v>
      </c>
      <c r="B944" s="318" t="str">
        <f aca="false">A944&amp;"U"</f>
        <v>91689U</v>
      </c>
      <c r="C944" s="318" t="s">
        <v>8110</v>
      </c>
      <c r="D944" s="318" t="s">
        <v>594</v>
      </c>
      <c r="E944" s="318" t="s">
        <v>6232</v>
      </c>
      <c r="F944" s="319" t="n">
        <v>0.01</v>
      </c>
      <c r="G944" s="318" t="s">
        <v>6233</v>
      </c>
    </row>
    <row r="945" customFormat="false" ht="15" hidden="false" customHeight="false" outlineLevel="0" collapsed="false">
      <c r="A945" s="318" t="s">
        <v>8111</v>
      </c>
      <c r="B945" s="318" t="str">
        <f aca="false">A945&amp;"U"</f>
        <v>91690U</v>
      </c>
      <c r="C945" s="318" t="s">
        <v>8112</v>
      </c>
      <c r="D945" s="318" t="s">
        <v>594</v>
      </c>
      <c r="E945" s="318" t="s">
        <v>6232</v>
      </c>
      <c r="F945" s="319" t="n">
        <v>0.04</v>
      </c>
      <c r="G945" s="318" t="s">
        <v>6233</v>
      </c>
    </row>
    <row r="946" customFormat="false" ht="15" hidden="false" customHeight="false" outlineLevel="0" collapsed="false">
      <c r="A946" s="318" t="s">
        <v>8113</v>
      </c>
      <c r="B946" s="318" t="str">
        <f aca="false">A946&amp;"U"</f>
        <v>91691U</v>
      </c>
      <c r="C946" s="318" t="s">
        <v>8114</v>
      </c>
      <c r="D946" s="318" t="s">
        <v>594</v>
      </c>
      <c r="E946" s="318" t="s">
        <v>6232</v>
      </c>
      <c r="F946" s="319" t="n">
        <v>2.69</v>
      </c>
      <c r="G946" s="318" t="s">
        <v>6233</v>
      </c>
    </row>
    <row r="947" customFormat="false" ht="15" hidden="false" customHeight="false" outlineLevel="0" collapsed="false">
      <c r="A947" s="318" t="s">
        <v>8115</v>
      </c>
      <c r="B947" s="318" t="str">
        <f aca="false">A947&amp;"U"</f>
        <v>92040U</v>
      </c>
      <c r="C947" s="318" t="s">
        <v>8116</v>
      </c>
      <c r="D947" s="318" t="s">
        <v>594</v>
      </c>
      <c r="E947" s="318" t="s">
        <v>6252</v>
      </c>
      <c r="F947" s="319" t="n">
        <v>4.13</v>
      </c>
      <c r="G947" s="318" t="s">
        <v>6233</v>
      </c>
    </row>
    <row r="948" customFormat="false" ht="15" hidden="false" customHeight="false" outlineLevel="0" collapsed="false">
      <c r="A948" s="318" t="s">
        <v>8117</v>
      </c>
      <c r="B948" s="318" t="str">
        <f aca="false">A948&amp;"U"</f>
        <v>92041U</v>
      </c>
      <c r="C948" s="318" t="s">
        <v>8118</v>
      </c>
      <c r="D948" s="318" t="s">
        <v>594</v>
      </c>
      <c r="E948" s="318" t="s">
        <v>6252</v>
      </c>
      <c r="F948" s="319" t="n">
        <v>0.82</v>
      </c>
      <c r="G948" s="318" t="s">
        <v>6233</v>
      </c>
    </row>
    <row r="949" customFormat="false" ht="15" hidden="false" customHeight="false" outlineLevel="0" collapsed="false">
      <c r="A949" s="318" t="s">
        <v>8119</v>
      </c>
      <c r="B949" s="318" t="str">
        <f aca="false">A949&amp;"U"</f>
        <v>92042U</v>
      </c>
      <c r="C949" s="318" t="s">
        <v>8120</v>
      </c>
      <c r="D949" s="318" t="s">
        <v>594</v>
      </c>
      <c r="E949" s="318" t="s">
        <v>6252</v>
      </c>
      <c r="F949" s="319" t="n">
        <v>3.44</v>
      </c>
      <c r="G949" s="318" t="s">
        <v>6233</v>
      </c>
    </row>
    <row r="950" customFormat="false" ht="15" hidden="false" customHeight="false" outlineLevel="0" collapsed="false">
      <c r="A950" s="318" t="s">
        <v>8121</v>
      </c>
      <c r="B950" s="318" t="str">
        <f aca="false">A950&amp;"U"</f>
        <v>92101U</v>
      </c>
      <c r="C950" s="318" t="s">
        <v>8122</v>
      </c>
      <c r="D950" s="318" t="s">
        <v>594</v>
      </c>
      <c r="E950" s="318" t="s">
        <v>6252</v>
      </c>
      <c r="F950" s="319" t="n">
        <v>12.17</v>
      </c>
      <c r="G950" s="318" t="s">
        <v>6233</v>
      </c>
    </row>
    <row r="951" customFormat="false" ht="15" hidden="false" customHeight="false" outlineLevel="0" collapsed="false">
      <c r="A951" s="318" t="s">
        <v>8123</v>
      </c>
      <c r="B951" s="318" t="str">
        <f aca="false">A951&amp;"U"</f>
        <v>92102U</v>
      </c>
      <c r="C951" s="318" t="s">
        <v>8124</v>
      </c>
      <c r="D951" s="318" t="s">
        <v>594</v>
      </c>
      <c r="E951" s="318" t="s">
        <v>6252</v>
      </c>
      <c r="F951" s="319" t="n">
        <v>4.86</v>
      </c>
      <c r="G951" s="318" t="s">
        <v>6233</v>
      </c>
    </row>
    <row r="952" customFormat="false" ht="15" hidden="false" customHeight="false" outlineLevel="0" collapsed="false">
      <c r="A952" s="318" t="s">
        <v>8125</v>
      </c>
      <c r="B952" s="318" t="str">
        <f aca="false">A952&amp;"U"</f>
        <v>92103U</v>
      </c>
      <c r="C952" s="318" t="s">
        <v>8126</v>
      </c>
      <c r="D952" s="318" t="s">
        <v>594</v>
      </c>
      <c r="E952" s="318" t="s">
        <v>6252</v>
      </c>
      <c r="F952" s="319" t="n">
        <v>0.98</v>
      </c>
      <c r="G952" s="318" t="s">
        <v>6233</v>
      </c>
    </row>
    <row r="953" customFormat="false" ht="15" hidden="false" customHeight="false" outlineLevel="0" collapsed="false">
      <c r="A953" s="318" t="s">
        <v>8127</v>
      </c>
      <c r="B953" s="318" t="str">
        <f aca="false">A953&amp;"U"</f>
        <v>92104U</v>
      </c>
      <c r="C953" s="318" t="s">
        <v>8128</v>
      </c>
      <c r="D953" s="318" t="s">
        <v>594</v>
      </c>
      <c r="E953" s="318" t="s">
        <v>6252</v>
      </c>
      <c r="F953" s="319" t="n">
        <v>22.83</v>
      </c>
      <c r="G953" s="318" t="s">
        <v>6233</v>
      </c>
    </row>
    <row r="954" customFormat="false" ht="15" hidden="false" customHeight="false" outlineLevel="0" collapsed="false">
      <c r="A954" s="318" t="s">
        <v>8129</v>
      </c>
      <c r="B954" s="318" t="str">
        <f aca="false">A954&amp;"U"</f>
        <v>92105U</v>
      </c>
      <c r="C954" s="318" t="s">
        <v>8130</v>
      </c>
      <c r="D954" s="318" t="s">
        <v>594</v>
      </c>
      <c r="E954" s="318" t="s">
        <v>7039</v>
      </c>
      <c r="F954" s="319" t="n">
        <v>105.42</v>
      </c>
      <c r="G954" s="318" t="s">
        <v>6233</v>
      </c>
    </row>
    <row r="955" customFormat="false" ht="15" hidden="false" customHeight="false" outlineLevel="0" collapsed="false">
      <c r="A955" s="318" t="s">
        <v>8131</v>
      </c>
      <c r="B955" s="318" t="str">
        <f aca="false">A955&amp;"U"</f>
        <v>92108U</v>
      </c>
      <c r="C955" s="318" t="s">
        <v>8132</v>
      </c>
      <c r="D955" s="318" t="s">
        <v>594</v>
      </c>
      <c r="E955" s="318" t="s">
        <v>6252</v>
      </c>
      <c r="F955" s="319" t="n">
        <v>0.55</v>
      </c>
      <c r="G955" s="318" t="s">
        <v>6233</v>
      </c>
    </row>
    <row r="956" customFormat="false" ht="15" hidden="false" customHeight="false" outlineLevel="0" collapsed="false">
      <c r="A956" s="318" t="s">
        <v>8133</v>
      </c>
      <c r="B956" s="318" t="str">
        <f aca="false">A956&amp;"U"</f>
        <v>92109U</v>
      </c>
      <c r="C956" s="318" t="s">
        <v>8134</v>
      </c>
      <c r="D956" s="318" t="s">
        <v>594</v>
      </c>
      <c r="E956" s="318" t="s">
        <v>6252</v>
      </c>
      <c r="F956" s="319" t="n">
        <v>0.12</v>
      </c>
      <c r="G956" s="318" t="s">
        <v>6233</v>
      </c>
    </row>
    <row r="957" customFormat="false" ht="15" hidden="false" customHeight="false" outlineLevel="0" collapsed="false">
      <c r="A957" s="318" t="s">
        <v>8135</v>
      </c>
      <c r="B957" s="318" t="str">
        <f aca="false">A957&amp;"U"</f>
        <v>92110U</v>
      </c>
      <c r="C957" s="318" t="s">
        <v>8136</v>
      </c>
      <c r="D957" s="318" t="s">
        <v>594</v>
      </c>
      <c r="E957" s="318" t="s">
        <v>6252</v>
      </c>
      <c r="F957" s="319" t="n">
        <v>0.43</v>
      </c>
      <c r="G957" s="318" t="s">
        <v>6233</v>
      </c>
    </row>
    <row r="958" customFormat="false" ht="15" hidden="false" customHeight="false" outlineLevel="0" collapsed="false">
      <c r="A958" s="318" t="s">
        <v>8137</v>
      </c>
      <c r="B958" s="318" t="str">
        <f aca="false">A958&amp;"U"</f>
        <v>92111U</v>
      </c>
      <c r="C958" s="318" t="s">
        <v>8138</v>
      </c>
      <c r="D958" s="318" t="s">
        <v>594</v>
      </c>
      <c r="E958" s="318" t="s">
        <v>6232</v>
      </c>
      <c r="F958" s="319" t="n">
        <v>1.06</v>
      </c>
      <c r="G958" s="318" t="s">
        <v>6233</v>
      </c>
    </row>
    <row r="959" customFormat="false" ht="15" hidden="false" customHeight="false" outlineLevel="0" collapsed="false">
      <c r="A959" s="318" t="s">
        <v>8139</v>
      </c>
      <c r="B959" s="318" t="str">
        <f aca="false">A959&amp;"U"</f>
        <v>92114U</v>
      </c>
      <c r="C959" s="318" t="s">
        <v>8140</v>
      </c>
      <c r="D959" s="318" t="s">
        <v>594</v>
      </c>
      <c r="E959" s="318" t="s">
        <v>6252</v>
      </c>
      <c r="F959" s="319" t="n">
        <v>0.06</v>
      </c>
      <c r="G959" s="318" t="s">
        <v>6233</v>
      </c>
    </row>
    <row r="960" customFormat="false" ht="15" hidden="false" customHeight="false" outlineLevel="0" collapsed="false">
      <c r="A960" s="318" t="s">
        <v>8141</v>
      </c>
      <c r="B960" s="318" t="str">
        <f aca="false">A960&amp;"U"</f>
        <v>92115U</v>
      </c>
      <c r="C960" s="318" t="s">
        <v>8142</v>
      </c>
      <c r="D960" s="318" t="s">
        <v>594</v>
      </c>
      <c r="E960" s="318" t="s">
        <v>6252</v>
      </c>
      <c r="F960" s="319" t="n">
        <v>0.01</v>
      </c>
      <c r="G960" s="318" t="s">
        <v>6233</v>
      </c>
    </row>
    <row r="961" customFormat="false" ht="15" hidden="false" customHeight="false" outlineLevel="0" collapsed="false">
      <c r="A961" s="318" t="s">
        <v>8143</v>
      </c>
      <c r="B961" s="318" t="str">
        <f aca="false">A961&amp;"U"</f>
        <v>92116U</v>
      </c>
      <c r="C961" s="318" t="s">
        <v>8144</v>
      </c>
      <c r="D961" s="318" t="s">
        <v>594</v>
      </c>
      <c r="E961" s="318" t="s">
        <v>6252</v>
      </c>
      <c r="F961" s="319" t="n">
        <v>0.07</v>
      </c>
      <c r="G961" s="318" t="s">
        <v>6233</v>
      </c>
    </row>
    <row r="962" customFormat="false" ht="15" hidden="false" customHeight="false" outlineLevel="0" collapsed="false">
      <c r="A962" s="318" t="s">
        <v>8145</v>
      </c>
      <c r="B962" s="318" t="str">
        <f aca="false">A962&amp;"U"</f>
        <v>92133U</v>
      </c>
      <c r="C962" s="318" t="s">
        <v>8146</v>
      </c>
      <c r="D962" s="318" t="s">
        <v>594</v>
      </c>
      <c r="E962" s="318" t="s">
        <v>6232</v>
      </c>
      <c r="F962" s="319" t="n">
        <v>7.35</v>
      </c>
      <c r="G962" s="318" t="s">
        <v>6233</v>
      </c>
    </row>
    <row r="963" customFormat="false" ht="15" hidden="false" customHeight="false" outlineLevel="0" collapsed="false">
      <c r="A963" s="318" t="s">
        <v>8147</v>
      </c>
      <c r="B963" s="318" t="str">
        <f aca="false">A963&amp;"U"</f>
        <v>92134U</v>
      </c>
      <c r="C963" s="318" t="s">
        <v>8148</v>
      </c>
      <c r="D963" s="318" t="s">
        <v>594</v>
      </c>
      <c r="E963" s="318" t="s">
        <v>6232</v>
      </c>
      <c r="F963" s="319" t="n">
        <v>2.2</v>
      </c>
      <c r="G963" s="318" t="s">
        <v>6233</v>
      </c>
    </row>
    <row r="964" customFormat="false" ht="15" hidden="false" customHeight="false" outlineLevel="0" collapsed="false">
      <c r="A964" s="318" t="s">
        <v>8149</v>
      </c>
      <c r="B964" s="318" t="str">
        <f aca="false">A964&amp;"U"</f>
        <v>92135U</v>
      </c>
      <c r="C964" s="318" t="s">
        <v>8150</v>
      </c>
      <c r="D964" s="318" t="s">
        <v>594</v>
      </c>
      <c r="E964" s="318" t="s">
        <v>6232</v>
      </c>
      <c r="F964" s="319" t="n">
        <v>0.45</v>
      </c>
      <c r="G964" s="318" t="s">
        <v>6233</v>
      </c>
    </row>
    <row r="965" customFormat="false" ht="15" hidden="false" customHeight="false" outlineLevel="0" collapsed="false">
      <c r="A965" s="318" t="s">
        <v>8151</v>
      </c>
      <c r="B965" s="318" t="str">
        <f aca="false">A965&amp;"U"</f>
        <v>92136U</v>
      </c>
      <c r="C965" s="318" t="s">
        <v>8152</v>
      </c>
      <c r="D965" s="318" t="s">
        <v>594</v>
      </c>
      <c r="E965" s="318" t="s">
        <v>6232</v>
      </c>
      <c r="F965" s="319" t="n">
        <v>9.19</v>
      </c>
      <c r="G965" s="318" t="s">
        <v>6233</v>
      </c>
    </row>
    <row r="966" customFormat="false" ht="15" hidden="false" customHeight="false" outlineLevel="0" collapsed="false">
      <c r="A966" s="318" t="s">
        <v>8153</v>
      </c>
      <c r="B966" s="318" t="str">
        <f aca="false">A966&amp;"U"</f>
        <v>92137U</v>
      </c>
      <c r="C966" s="318" t="s">
        <v>8154</v>
      </c>
      <c r="D966" s="318" t="s">
        <v>594</v>
      </c>
      <c r="E966" s="318" t="s">
        <v>7039</v>
      </c>
      <c r="F966" s="319" t="n">
        <v>82.52</v>
      </c>
      <c r="G966" s="318" t="s">
        <v>6233</v>
      </c>
    </row>
    <row r="967" customFormat="false" ht="15" hidden="false" customHeight="false" outlineLevel="0" collapsed="false">
      <c r="A967" s="318" t="s">
        <v>8155</v>
      </c>
      <c r="B967" s="318" t="str">
        <f aca="false">A967&amp;"U"</f>
        <v>92140U</v>
      </c>
      <c r="C967" s="318" t="s">
        <v>8156</v>
      </c>
      <c r="D967" s="318" t="s">
        <v>594</v>
      </c>
      <c r="E967" s="318" t="s">
        <v>6232</v>
      </c>
      <c r="F967" s="319" t="n">
        <v>2.24</v>
      </c>
      <c r="G967" s="318" t="s">
        <v>6233</v>
      </c>
    </row>
    <row r="968" customFormat="false" ht="15" hidden="false" customHeight="false" outlineLevel="0" collapsed="false">
      <c r="A968" s="318" t="s">
        <v>8157</v>
      </c>
      <c r="B968" s="318" t="str">
        <f aca="false">A968&amp;"U"</f>
        <v>92141U</v>
      </c>
      <c r="C968" s="318" t="s">
        <v>8158</v>
      </c>
      <c r="D968" s="318" t="s">
        <v>594</v>
      </c>
      <c r="E968" s="318" t="s">
        <v>6232</v>
      </c>
      <c r="F968" s="319" t="n">
        <v>0.67</v>
      </c>
      <c r="G968" s="318" t="s">
        <v>6233</v>
      </c>
    </row>
    <row r="969" customFormat="false" ht="15" hidden="false" customHeight="false" outlineLevel="0" collapsed="false">
      <c r="A969" s="318" t="s">
        <v>8159</v>
      </c>
      <c r="B969" s="318" t="str">
        <f aca="false">A969&amp;"U"</f>
        <v>92142U</v>
      </c>
      <c r="C969" s="318" t="s">
        <v>8160</v>
      </c>
      <c r="D969" s="318" t="s">
        <v>594</v>
      </c>
      <c r="E969" s="318" t="s">
        <v>6232</v>
      </c>
      <c r="F969" s="319" t="n">
        <v>0.14</v>
      </c>
      <c r="G969" s="318" t="s">
        <v>6233</v>
      </c>
    </row>
    <row r="970" customFormat="false" ht="15" hidden="false" customHeight="false" outlineLevel="0" collapsed="false">
      <c r="A970" s="318" t="s">
        <v>8161</v>
      </c>
      <c r="B970" s="318" t="str">
        <f aca="false">A970&amp;"U"</f>
        <v>92143U</v>
      </c>
      <c r="C970" s="318" t="s">
        <v>8162</v>
      </c>
      <c r="D970" s="318" t="s">
        <v>594</v>
      </c>
      <c r="E970" s="318" t="s">
        <v>6232</v>
      </c>
      <c r="F970" s="319" t="n">
        <v>2.8</v>
      </c>
      <c r="G970" s="318" t="s">
        <v>6233</v>
      </c>
    </row>
    <row r="971" customFormat="false" ht="15" hidden="false" customHeight="false" outlineLevel="0" collapsed="false">
      <c r="A971" s="318" t="s">
        <v>8163</v>
      </c>
      <c r="B971" s="318" t="str">
        <f aca="false">A971&amp;"U"</f>
        <v>92144U</v>
      </c>
      <c r="C971" s="318" t="s">
        <v>8164</v>
      </c>
      <c r="D971" s="318" t="s">
        <v>594</v>
      </c>
      <c r="E971" s="318" t="s">
        <v>7039</v>
      </c>
      <c r="F971" s="319" t="n">
        <v>65.13</v>
      </c>
      <c r="G971" s="318" t="s">
        <v>6233</v>
      </c>
    </row>
    <row r="972" customFormat="false" ht="15" hidden="false" customHeight="false" outlineLevel="0" collapsed="false">
      <c r="A972" s="318" t="s">
        <v>8165</v>
      </c>
      <c r="B972" s="318" t="str">
        <f aca="false">A972&amp;"U"</f>
        <v>92237U</v>
      </c>
      <c r="C972" s="318" t="s">
        <v>8166</v>
      </c>
      <c r="D972" s="318" t="s">
        <v>594</v>
      </c>
      <c r="E972" s="318" t="s">
        <v>6252</v>
      </c>
      <c r="F972" s="319" t="n">
        <v>13.67</v>
      </c>
      <c r="G972" s="318" t="s">
        <v>6233</v>
      </c>
    </row>
    <row r="973" customFormat="false" ht="15" hidden="false" customHeight="false" outlineLevel="0" collapsed="false">
      <c r="A973" s="318" t="s">
        <v>8167</v>
      </c>
      <c r="B973" s="318" t="str">
        <f aca="false">A973&amp;"U"</f>
        <v>92238U</v>
      </c>
      <c r="C973" s="318" t="s">
        <v>8168</v>
      </c>
      <c r="D973" s="318" t="s">
        <v>594</v>
      </c>
      <c r="E973" s="318" t="s">
        <v>6252</v>
      </c>
      <c r="F973" s="319" t="n">
        <v>5.45</v>
      </c>
      <c r="G973" s="318" t="s">
        <v>6233</v>
      </c>
    </row>
    <row r="974" customFormat="false" ht="15" hidden="false" customHeight="false" outlineLevel="0" collapsed="false">
      <c r="A974" s="318" t="s">
        <v>8169</v>
      </c>
      <c r="B974" s="318" t="str">
        <f aca="false">A974&amp;"U"</f>
        <v>92239U</v>
      </c>
      <c r="C974" s="318" t="s">
        <v>8170</v>
      </c>
      <c r="D974" s="318" t="s">
        <v>594</v>
      </c>
      <c r="E974" s="318" t="s">
        <v>6252</v>
      </c>
      <c r="F974" s="319" t="n">
        <v>1.11</v>
      </c>
      <c r="G974" s="318" t="s">
        <v>6233</v>
      </c>
    </row>
    <row r="975" customFormat="false" ht="15" hidden="false" customHeight="false" outlineLevel="0" collapsed="false">
      <c r="A975" s="318" t="s">
        <v>8171</v>
      </c>
      <c r="B975" s="318" t="str">
        <f aca="false">A975&amp;"U"</f>
        <v>92240U</v>
      </c>
      <c r="C975" s="318" t="s">
        <v>8172</v>
      </c>
      <c r="D975" s="318" t="s">
        <v>594</v>
      </c>
      <c r="E975" s="318" t="s">
        <v>6252</v>
      </c>
      <c r="F975" s="319" t="n">
        <v>25.64</v>
      </c>
      <c r="G975" s="318" t="s">
        <v>6233</v>
      </c>
    </row>
    <row r="976" customFormat="false" ht="15" hidden="false" customHeight="false" outlineLevel="0" collapsed="false">
      <c r="A976" s="318" t="s">
        <v>8173</v>
      </c>
      <c r="B976" s="318" t="str">
        <f aca="false">A976&amp;"U"</f>
        <v>92241U</v>
      </c>
      <c r="C976" s="318" t="s">
        <v>8174</v>
      </c>
      <c r="D976" s="318" t="s">
        <v>594</v>
      </c>
      <c r="E976" s="318" t="s">
        <v>7039</v>
      </c>
      <c r="F976" s="319" t="n">
        <v>151.27</v>
      </c>
      <c r="G976" s="318" t="s">
        <v>6233</v>
      </c>
    </row>
    <row r="977" customFormat="false" ht="15" hidden="false" customHeight="false" outlineLevel="0" collapsed="false">
      <c r="A977" s="318" t="s">
        <v>8175</v>
      </c>
      <c r="B977" s="318" t="str">
        <f aca="false">A977&amp;"U"</f>
        <v>92712U</v>
      </c>
      <c r="C977" s="318" t="s">
        <v>8176</v>
      </c>
      <c r="D977" s="318" t="s">
        <v>594</v>
      </c>
      <c r="E977" s="318" t="s">
        <v>7039</v>
      </c>
      <c r="F977" s="319" t="n">
        <v>0.15</v>
      </c>
      <c r="G977" s="318" t="s">
        <v>6233</v>
      </c>
    </row>
    <row r="978" customFormat="false" ht="15" hidden="false" customHeight="false" outlineLevel="0" collapsed="false">
      <c r="A978" s="318" t="s">
        <v>8177</v>
      </c>
      <c r="B978" s="318" t="str">
        <f aca="false">A978&amp;"U"</f>
        <v>92713U</v>
      </c>
      <c r="C978" s="318" t="s">
        <v>8178</v>
      </c>
      <c r="D978" s="318" t="s">
        <v>594</v>
      </c>
      <c r="E978" s="318" t="s">
        <v>7039</v>
      </c>
      <c r="F978" s="319" t="n">
        <v>0.03</v>
      </c>
      <c r="G978" s="318" t="s">
        <v>6233</v>
      </c>
    </row>
    <row r="979" customFormat="false" ht="15" hidden="false" customHeight="false" outlineLevel="0" collapsed="false">
      <c r="A979" s="318" t="s">
        <v>8179</v>
      </c>
      <c r="B979" s="318" t="str">
        <f aca="false">A979&amp;"U"</f>
        <v>92714U</v>
      </c>
      <c r="C979" s="318" t="s">
        <v>8180</v>
      </c>
      <c r="D979" s="318" t="s">
        <v>594</v>
      </c>
      <c r="E979" s="318" t="s">
        <v>7039</v>
      </c>
      <c r="F979" s="319" t="n">
        <v>0.19</v>
      </c>
      <c r="G979" s="318" t="s">
        <v>6233</v>
      </c>
    </row>
    <row r="980" customFormat="false" ht="15" hidden="false" customHeight="false" outlineLevel="0" collapsed="false">
      <c r="A980" s="318" t="s">
        <v>8181</v>
      </c>
      <c r="B980" s="318" t="str">
        <f aca="false">A980&amp;"U"</f>
        <v>92715U</v>
      </c>
      <c r="C980" s="318" t="s">
        <v>8182</v>
      </c>
      <c r="D980" s="318" t="s">
        <v>594</v>
      </c>
      <c r="E980" s="318" t="s">
        <v>6232</v>
      </c>
      <c r="F980" s="319" t="n">
        <v>13.34</v>
      </c>
      <c r="G980" s="318" t="s">
        <v>6233</v>
      </c>
    </row>
    <row r="981" customFormat="false" ht="15" hidden="false" customHeight="false" outlineLevel="0" collapsed="false">
      <c r="A981" s="318" t="s">
        <v>8183</v>
      </c>
      <c r="B981" s="318" t="str">
        <f aca="false">A981&amp;"U"</f>
        <v>92956U</v>
      </c>
      <c r="C981" s="318" t="s">
        <v>8184</v>
      </c>
      <c r="D981" s="318" t="s">
        <v>594</v>
      </c>
      <c r="E981" s="318" t="s">
        <v>6252</v>
      </c>
      <c r="F981" s="319" t="n">
        <v>5.01</v>
      </c>
      <c r="G981" s="318" t="s">
        <v>6233</v>
      </c>
    </row>
    <row r="982" customFormat="false" ht="15" hidden="false" customHeight="false" outlineLevel="0" collapsed="false">
      <c r="A982" s="318" t="s">
        <v>8185</v>
      </c>
      <c r="B982" s="318" t="str">
        <f aca="false">A982&amp;"U"</f>
        <v>92957U</v>
      </c>
      <c r="C982" s="318" t="s">
        <v>8186</v>
      </c>
      <c r="D982" s="318" t="s">
        <v>594</v>
      </c>
      <c r="E982" s="318" t="s">
        <v>6252</v>
      </c>
      <c r="F982" s="319" t="n">
        <v>1.12</v>
      </c>
      <c r="G982" s="318" t="s">
        <v>6233</v>
      </c>
    </row>
    <row r="983" customFormat="false" ht="15" hidden="false" customHeight="false" outlineLevel="0" collapsed="false">
      <c r="A983" s="318" t="s">
        <v>8187</v>
      </c>
      <c r="B983" s="318" t="str">
        <f aca="false">A983&amp;"U"</f>
        <v>92958U</v>
      </c>
      <c r="C983" s="318" t="s">
        <v>8188</v>
      </c>
      <c r="D983" s="318" t="s">
        <v>594</v>
      </c>
      <c r="E983" s="318" t="s">
        <v>6252</v>
      </c>
      <c r="F983" s="319" t="n">
        <v>5.48</v>
      </c>
      <c r="G983" s="318" t="s">
        <v>6233</v>
      </c>
    </row>
    <row r="984" customFormat="false" ht="15" hidden="false" customHeight="false" outlineLevel="0" collapsed="false">
      <c r="A984" s="318" t="s">
        <v>8189</v>
      </c>
      <c r="B984" s="318" t="str">
        <f aca="false">A984&amp;"U"</f>
        <v>92959U</v>
      </c>
      <c r="C984" s="318" t="s">
        <v>8190</v>
      </c>
      <c r="D984" s="318" t="s">
        <v>594</v>
      </c>
      <c r="E984" s="318" t="s">
        <v>7039</v>
      </c>
      <c r="F984" s="319" t="n">
        <v>6.4</v>
      </c>
      <c r="G984" s="318" t="s">
        <v>6233</v>
      </c>
    </row>
    <row r="985" customFormat="false" ht="15" hidden="false" customHeight="false" outlineLevel="0" collapsed="false">
      <c r="A985" s="318" t="s">
        <v>8191</v>
      </c>
      <c r="B985" s="318" t="str">
        <f aca="false">A985&amp;"U"</f>
        <v>92963U</v>
      </c>
      <c r="C985" s="318" t="s">
        <v>8192</v>
      </c>
      <c r="D985" s="318" t="s">
        <v>594</v>
      </c>
      <c r="E985" s="318" t="s">
        <v>6252</v>
      </c>
      <c r="F985" s="319" t="n">
        <v>0.87</v>
      </c>
      <c r="G985" s="318" t="s">
        <v>6233</v>
      </c>
    </row>
    <row r="986" customFormat="false" ht="15" hidden="false" customHeight="false" outlineLevel="0" collapsed="false">
      <c r="A986" s="318" t="s">
        <v>8193</v>
      </c>
      <c r="B986" s="318" t="str">
        <f aca="false">A986&amp;"U"</f>
        <v>92964U</v>
      </c>
      <c r="C986" s="318" t="s">
        <v>8194</v>
      </c>
      <c r="D986" s="318" t="s">
        <v>594</v>
      </c>
      <c r="E986" s="318" t="s">
        <v>6252</v>
      </c>
      <c r="F986" s="319" t="n">
        <v>0.19</v>
      </c>
      <c r="G986" s="318" t="s">
        <v>6233</v>
      </c>
    </row>
    <row r="987" customFormat="false" ht="15" hidden="false" customHeight="false" outlineLevel="0" collapsed="false">
      <c r="A987" s="318" t="s">
        <v>8195</v>
      </c>
      <c r="B987" s="318" t="str">
        <f aca="false">A987&amp;"U"</f>
        <v>92965U</v>
      </c>
      <c r="C987" s="318" t="s">
        <v>8196</v>
      </c>
      <c r="D987" s="318" t="s">
        <v>594</v>
      </c>
      <c r="E987" s="318" t="s">
        <v>6252</v>
      </c>
      <c r="F987" s="319" t="n">
        <v>1.09</v>
      </c>
      <c r="G987" s="318" t="s">
        <v>6233</v>
      </c>
    </row>
    <row r="988" customFormat="false" ht="15" hidden="false" customHeight="false" outlineLevel="0" collapsed="false">
      <c r="A988" s="318" t="s">
        <v>8197</v>
      </c>
      <c r="B988" s="318" t="str">
        <f aca="false">A988&amp;"U"</f>
        <v>93220U</v>
      </c>
      <c r="C988" s="318" t="s">
        <v>8198</v>
      </c>
      <c r="D988" s="318" t="s">
        <v>594</v>
      </c>
      <c r="E988" s="318" t="s">
        <v>6252</v>
      </c>
      <c r="F988" s="319" t="n">
        <v>164.83</v>
      </c>
      <c r="G988" s="318" t="s">
        <v>6233</v>
      </c>
    </row>
    <row r="989" customFormat="false" ht="15" hidden="false" customHeight="false" outlineLevel="0" collapsed="false">
      <c r="A989" s="318" t="s">
        <v>8199</v>
      </c>
      <c r="B989" s="318" t="str">
        <f aca="false">A989&amp;"U"</f>
        <v>93221U</v>
      </c>
      <c r="C989" s="318" t="s">
        <v>8200</v>
      </c>
      <c r="D989" s="318" t="s">
        <v>594</v>
      </c>
      <c r="E989" s="318" t="s">
        <v>6252</v>
      </c>
      <c r="F989" s="319" t="n">
        <v>43.29</v>
      </c>
      <c r="G989" s="318" t="s">
        <v>6233</v>
      </c>
    </row>
    <row r="990" customFormat="false" ht="15" hidden="false" customHeight="false" outlineLevel="0" collapsed="false">
      <c r="A990" s="318" t="s">
        <v>8201</v>
      </c>
      <c r="B990" s="318" t="str">
        <f aca="false">A990&amp;"U"</f>
        <v>93222U</v>
      </c>
      <c r="C990" s="318" t="s">
        <v>8202</v>
      </c>
      <c r="D990" s="318" t="s">
        <v>594</v>
      </c>
      <c r="E990" s="318" t="s">
        <v>6252</v>
      </c>
      <c r="F990" s="319" t="n">
        <v>206.28</v>
      </c>
      <c r="G990" s="318" t="s">
        <v>6233</v>
      </c>
    </row>
    <row r="991" customFormat="false" ht="15" hidden="false" customHeight="false" outlineLevel="0" collapsed="false">
      <c r="A991" s="318" t="s">
        <v>8203</v>
      </c>
      <c r="B991" s="318" t="str">
        <f aca="false">A991&amp;"U"</f>
        <v>93223U</v>
      </c>
      <c r="C991" s="318" t="s">
        <v>8204</v>
      </c>
      <c r="D991" s="318" t="s">
        <v>594</v>
      </c>
      <c r="E991" s="318" t="s">
        <v>7039</v>
      </c>
      <c r="F991" s="319" t="n">
        <v>162.62</v>
      </c>
      <c r="G991" s="318" t="s">
        <v>6233</v>
      </c>
    </row>
    <row r="992" customFormat="false" ht="15" hidden="false" customHeight="false" outlineLevel="0" collapsed="false">
      <c r="A992" s="318" t="s">
        <v>8205</v>
      </c>
      <c r="B992" s="318" t="str">
        <f aca="false">A992&amp;"U"</f>
        <v>93229U</v>
      </c>
      <c r="C992" s="318" t="s">
        <v>8206</v>
      </c>
      <c r="D992" s="318" t="s">
        <v>594</v>
      </c>
      <c r="E992" s="318" t="s">
        <v>6252</v>
      </c>
      <c r="F992" s="319" t="n">
        <v>0.23</v>
      </c>
      <c r="G992" s="318" t="s">
        <v>6233</v>
      </c>
    </row>
    <row r="993" customFormat="false" ht="15" hidden="false" customHeight="false" outlineLevel="0" collapsed="false">
      <c r="A993" s="318" t="s">
        <v>8207</v>
      </c>
      <c r="B993" s="318" t="str">
        <f aca="false">A993&amp;"U"</f>
        <v>93230U</v>
      </c>
      <c r="C993" s="318" t="s">
        <v>8208</v>
      </c>
      <c r="D993" s="318" t="s">
        <v>594</v>
      </c>
      <c r="E993" s="318" t="s">
        <v>6252</v>
      </c>
      <c r="F993" s="319" t="n">
        <v>0.05</v>
      </c>
      <c r="G993" s="318" t="s">
        <v>6233</v>
      </c>
    </row>
    <row r="994" customFormat="false" ht="15" hidden="false" customHeight="false" outlineLevel="0" collapsed="false">
      <c r="A994" s="318" t="s">
        <v>8209</v>
      </c>
      <c r="B994" s="318" t="str">
        <f aca="false">A994&amp;"U"</f>
        <v>93231U</v>
      </c>
      <c r="C994" s="318" t="s">
        <v>8210</v>
      </c>
      <c r="D994" s="318" t="s">
        <v>594</v>
      </c>
      <c r="E994" s="318" t="s">
        <v>6252</v>
      </c>
      <c r="F994" s="319" t="n">
        <v>0.22</v>
      </c>
      <c r="G994" s="318" t="s">
        <v>6233</v>
      </c>
    </row>
    <row r="995" customFormat="false" ht="15" hidden="false" customHeight="false" outlineLevel="0" collapsed="false">
      <c r="A995" s="318" t="s">
        <v>8211</v>
      </c>
      <c r="B995" s="318" t="str">
        <f aca="false">A995&amp;"U"</f>
        <v>93232U</v>
      </c>
      <c r="C995" s="318" t="s">
        <v>8212</v>
      </c>
      <c r="D995" s="318" t="s">
        <v>594</v>
      </c>
      <c r="E995" s="318" t="s">
        <v>7039</v>
      </c>
      <c r="F995" s="319" t="n">
        <v>3.59</v>
      </c>
      <c r="G995" s="318" t="s">
        <v>6233</v>
      </c>
    </row>
    <row r="996" customFormat="false" ht="15" hidden="false" customHeight="false" outlineLevel="0" collapsed="false">
      <c r="A996" s="318" t="s">
        <v>8213</v>
      </c>
      <c r="B996" s="318" t="str">
        <f aca="false">A996&amp;"U"</f>
        <v>93235U</v>
      </c>
      <c r="C996" s="318" t="s">
        <v>8214</v>
      </c>
      <c r="D996" s="318" t="s">
        <v>594</v>
      </c>
      <c r="E996" s="318" t="s">
        <v>6252</v>
      </c>
      <c r="F996" s="319" t="n">
        <v>1.14</v>
      </c>
      <c r="G996" s="318" t="s">
        <v>6233</v>
      </c>
    </row>
    <row r="997" customFormat="false" ht="15" hidden="false" customHeight="false" outlineLevel="0" collapsed="false">
      <c r="A997" s="318" t="s">
        <v>8215</v>
      </c>
      <c r="B997" s="318" t="str">
        <f aca="false">A997&amp;"U"</f>
        <v>93238U</v>
      </c>
      <c r="C997" s="318" t="s">
        <v>8216</v>
      </c>
      <c r="D997" s="318" t="s">
        <v>594</v>
      </c>
      <c r="E997" s="318" t="s">
        <v>6252</v>
      </c>
      <c r="F997" s="319" t="n">
        <v>1.11</v>
      </c>
      <c r="G997" s="318" t="s">
        <v>6233</v>
      </c>
    </row>
    <row r="998" customFormat="false" ht="15" hidden="false" customHeight="false" outlineLevel="0" collapsed="false">
      <c r="A998" s="318" t="s">
        <v>8217</v>
      </c>
      <c r="B998" s="318" t="str">
        <f aca="false">A998&amp;"U"</f>
        <v>93239U</v>
      </c>
      <c r="C998" s="318" t="s">
        <v>8218</v>
      </c>
      <c r="D998" s="318" t="s">
        <v>594</v>
      </c>
      <c r="E998" s="318" t="s">
        <v>6252</v>
      </c>
      <c r="F998" s="319" t="n">
        <v>5.04</v>
      </c>
      <c r="G998" s="318" t="s">
        <v>6233</v>
      </c>
    </row>
    <row r="999" customFormat="false" ht="15" hidden="false" customHeight="false" outlineLevel="0" collapsed="false">
      <c r="A999" s="318" t="s">
        <v>8219</v>
      </c>
      <c r="B999" s="318" t="str">
        <f aca="false">A999&amp;"U"</f>
        <v>93240U</v>
      </c>
      <c r="C999" s="318" t="s">
        <v>8220</v>
      </c>
      <c r="D999" s="318" t="s">
        <v>594</v>
      </c>
      <c r="E999" s="318" t="s">
        <v>7039</v>
      </c>
      <c r="F999" s="319" t="n">
        <v>7.78</v>
      </c>
      <c r="G999" s="318" t="s">
        <v>6233</v>
      </c>
    </row>
    <row r="1000" customFormat="false" ht="15" hidden="false" customHeight="false" outlineLevel="0" collapsed="false">
      <c r="A1000" s="318" t="s">
        <v>8221</v>
      </c>
      <c r="B1000" s="318" t="str">
        <f aca="false">A1000&amp;"U"</f>
        <v>93267U</v>
      </c>
      <c r="C1000" s="318" t="s">
        <v>8222</v>
      </c>
      <c r="D1000" s="318" t="s">
        <v>594</v>
      </c>
      <c r="E1000" s="318" t="s">
        <v>6232</v>
      </c>
      <c r="F1000" s="319" t="n">
        <v>24.73</v>
      </c>
      <c r="G1000" s="318" t="s">
        <v>6233</v>
      </c>
    </row>
    <row r="1001" customFormat="false" ht="15" hidden="false" customHeight="false" outlineLevel="0" collapsed="false">
      <c r="A1001" s="318" t="s">
        <v>8223</v>
      </c>
      <c r="B1001" s="318" t="str">
        <f aca="false">A1001&amp;"U"</f>
        <v>93269U</v>
      </c>
      <c r="C1001" s="318" t="s">
        <v>8224</v>
      </c>
      <c r="D1001" s="318" t="s">
        <v>594</v>
      </c>
      <c r="E1001" s="318" t="s">
        <v>6232</v>
      </c>
      <c r="F1001" s="319" t="n">
        <v>5.56</v>
      </c>
      <c r="G1001" s="318" t="s">
        <v>6233</v>
      </c>
    </row>
    <row r="1002" customFormat="false" ht="15" hidden="false" customHeight="false" outlineLevel="0" collapsed="false">
      <c r="A1002" s="318" t="s">
        <v>8225</v>
      </c>
      <c r="B1002" s="318" t="str">
        <f aca="false">A1002&amp;"U"</f>
        <v>93270U</v>
      </c>
      <c r="C1002" s="318" t="s">
        <v>8226</v>
      </c>
      <c r="D1002" s="318" t="s">
        <v>594</v>
      </c>
      <c r="E1002" s="318" t="s">
        <v>6232</v>
      </c>
      <c r="F1002" s="319" t="n">
        <v>27.05</v>
      </c>
      <c r="G1002" s="318" t="s">
        <v>6233</v>
      </c>
    </row>
    <row r="1003" customFormat="false" ht="15" hidden="false" customHeight="false" outlineLevel="0" collapsed="false">
      <c r="A1003" s="318" t="s">
        <v>8227</v>
      </c>
      <c r="B1003" s="318" t="str">
        <f aca="false">A1003&amp;"U"</f>
        <v>93271U</v>
      </c>
      <c r="C1003" s="318" t="s">
        <v>8228</v>
      </c>
      <c r="D1003" s="318" t="s">
        <v>594</v>
      </c>
      <c r="E1003" s="318" t="s">
        <v>6232</v>
      </c>
      <c r="F1003" s="319" t="n">
        <v>7.94</v>
      </c>
      <c r="G1003" s="318" t="s">
        <v>6233</v>
      </c>
    </row>
    <row r="1004" customFormat="false" ht="15" hidden="false" customHeight="false" outlineLevel="0" collapsed="false">
      <c r="A1004" s="318" t="s">
        <v>8229</v>
      </c>
      <c r="B1004" s="318" t="str">
        <f aca="false">A1004&amp;"U"</f>
        <v>93277U</v>
      </c>
      <c r="C1004" s="318" t="s">
        <v>8230</v>
      </c>
      <c r="D1004" s="318" t="s">
        <v>594</v>
      </c>
      <c r="E1004" s="318" t="s">
        <v>6232</v>
      </c>
      <c r="F1004" s="319" t="n">
        <v>0.28</v>
      </c>
      <c r="G1004" s="318" t="s">
        <v>6233</v>
      </c>
    </row>
    <row r="1005" customFormat="false" ht="15" hidden="false" customHeight="false" outlineLevel="0" collapsed="false">
      <c r="A1005" s="318" t="s">
        <v>8231</v>
      </c>
      <c r="B1005" s="318" t="str">
        <f aca="false">A1005&amp;"U"</f>
        <v>93278U</v>
      </c>
      <c r="C1005" s="318" t="s">
        <v>8232</v>
      </c>
      <c r="D1005" s="318" t="s">
        <v>594</v>
      </c>
      <c r="E1005" s="318" t="s">
        <v>6232</v>
      </c>
      <c r="F1005" s="319" t="n">
        <v>0.06</v>
      </c>
      <c r="G1005" s="318" t="s">
        <v>6233</v>
      </c>
    </row>
    <row r="1006" customFormat="false" ht="15" hidden="false" customHeight="false" outlineLevel="0" collapsed="false">
      <c r="A1006" s="318" t="s">
        <v>8233</v>
      </c>
      <c r="B1006" s="318" t="str">
        <f aca="false">A1006&amp;"U"</f>
        <v>93279U</v>
      </c>
      <c r="C1006" s="318" t="s">
        <v>8234</v>
      </c>
      <c r="D1006" s="318" t="s">
        <v>594</v>
      </c>
      <c r="E1006" s="318" t="s">
        <v>6232</v>
      </c>
      <c r="F1006" s="319" t="n">
        <v>0.26</v>
      </c>
      <c r="G1006" s="318" t="s">
        <v>6233</v>
      </c>
    </row>
    <row r="1007" customFormat="false" ht="15" hidden="false" customHeight="false" outlineLevel="0" collapsed="false">
      <c r="A1007" s="318" t="s">
        <v>8235</v>
      </c>
      <c r="B1007" s="318" t="str">
        <f aca="false">A1007&amp;"U"</f>
        <v>93280U</v>
      </c>
      <c r="C1007" s="318" t="s">
        <v>8236</v>
      </c>
      <c r="D1007" s="318" t="s">
        <v>594</v>
      </c>
      <c r="E1007" s="318" t="s">
        <v>6232</v>
      </c>
      <c r="F1007" s="319" t="n">
        <v>0.66</v>
      </c>
      <c r="G1007" s="318" t="s">
        <v>6233</v>
      </c>
    </row>
    <row r="1008" customFormat="false" ht="15" hidden="false" customHeight="false" outlineLevel="0" collapsed="false">
      <c r="A1008" s="318" t="s">
        <v>8237</v>
      </c>
      <c r="B1008" s="318" t="str">
        <f aca="false">A1008&amp;"U"</f>
        <v>93283U</v>
      </c>
      <c r="C1008" s="318" t="s">
        <v>8238</v>
      </c>
      <c r="D1008" s="318" t="s">
        <v>594</v>
      </c>
      <c r="E1008" s="318" t="s">
        <v>6232</v>
      </c>
      <c r="F1008" s="319" t="n">
        <v>51.98</v>
      </c>
      <c r="G1008" s="318" t="s">
        <v>6233</v>
      </c>
    </row>
    <row r="1009" customFormat="false" ht="15" hidden="false" customHeight="false" outlineLevel="0" collapsed="false">
      <c r="A1009" s="318" t="s">
        <v>8239</v>
      </c>
      <c r="B1009" s="318" t="str">
        <f aca="false">A1009&amp;"U"</f>
        <v>93284U</v>
      </c>
      <c r="C1009" s="318" t="s">
        <v>8240</v>
      </c>
      <c r="D1009" s="318" t="s">
        <v>594</v>
      </c>
      <c r="E1009" s="318" t="s">
        <v>6232</v>
      </c>
      <c r="F1009" s="319" t="n">
        <v>17.8</v>
      </c>
      <c r="G1009" s="318" t="s">
        <v>6233</v>
      </c>
    </row>
    <row r="1010" customFormat="false" ht="15" hidden="false" customHeight="false" outlineLevel="0" collapsed="false">
      <c r="A1010" s="318" t="s">
        <v>8241</v>
      </c>
      <c r="B1010" s="318" t="str">
        <f aca="false">A1010&amp;"U"</f>
        <v>93285U</v>
      </c>
      <c r="C1010" s="318" t="s">
        <v>8242</v>
      </c>
      <c r="D1010" s="318" t="s">
        <v>594</v>
      </c>
      <c r="E1010" s="318" t="s">
        <v>6232</v>
      </c>
      <c r="F1010" s="319" t="n">
        <v>83.56</v>
      </c>
      <c r="G1010" s="318" t="s">
        <v>6233</v>
      </c>
    </row>
    <row r="1011" customFormat="false" ht="15" hidden="false" customHeight="false" outlineLevel="0" collapsed="false">
      <c r="A1011" s="318" t="s">
        <v>8243</v>
      </c>
      <c r="B1011" s="318" t="str">
        <f aca="false">A1011&amp;"U"</f>
        <v>93286U</v>
      </c>
      <c r="C1011" s="318" t="s">
        <v>8244</v>
      </c>
      <c r="D1011" s="318" t="s">
        <v>594</v>
      </c>
      <c r="E1011" s="318" t="s">
        <v>6232</v>
      </c>
      <c r="F1011" s="319" t="n">
        <v>187.85</v>
      </c>
      <c r="G1011" s="318" t="s">
        <v>6233</v>
      </c>
    </row>
    <row r="1012" customFormat="false" ht="15" hidden="false" customHeight="false" outlineLevel="0" collapsed="false">
      <c r="A1012" s="318" t="s">
        <v>8245</v>
      </c>
      <c r="B1012" s="318" t="str">
        <f aca="false">A1012&amp;"U"</f>
        <v>93296U</v>
      </c>
      <c r="C1012" s="318" t="s">
        <v>8246</v>
      </c>
      <c r="D1012" s="318" t="s">
        <v>594</v>
      </c>
      <c r="E1012" s="318" t="s">
        <v>6232</v>
      </c>
      <c r="F1012" s="319" t="n">
        <v>3.63</v>
      </c>
      <c r="G1012" s="318" t="s">
        <v>6233</v>
      </c>
    </row>
    <row r="1013" customFormat="false" ht="15" hidden="false" customHeight="false" outlineLevel="0" collapsed="false">
      <c r="A1013" s="318" t="s">
        <v>8247</v>
      </c>
      <c r="B1013" s="318" t="str">
        <f aca="false">A1013&amp;"U"</f>
        <v>93397U</v>
      </c>
      <c r="C1013" s="318" t="s">
        <v>8248</v>
      </c>
      <c r="D1013" s="318" t="s">
        <v>594</v>
      </c>
      <c r="E1013" s="318" t="s">
        <v>6232</v>
      </c>
      <c r="F1013" s="319" t="n">
        <v>7.85</v>
      </c>
      <c r="G1013" s="318" t="s">
        <v>6233</v>
      </c>
    </row>
    <row r="1014" customFormat="false" ht="15" hidden="false" customHeight="false" outlineLevel="0" collapsed="false">
      <c r="A1014" s="318" t="s">
        <v>8249</v>
      </c>
      <c r="B1014" s="318" t="str">
        <f aca="false">A1014&amp;"U"</f>
        <v>93398U</v>
      </c>
      <c r="C1014" s="318" t="s">
        <v>8250</v>
      </c>
      <c r="D1014" s="318" t="s">
        <v>594</v>
      </c>
      <c r="E1014" s="318" t="s">
        <v>6232</v>
      </c>
      <c r="F1014" s="319" t="n">
        <v>3.14</v>
      </c>
      <c r="G1014" s="318" t="s">
        <v>6233</v>
      </c>
    </row>
    <row r="1015" customFormat="false" ht="15" hidden="false" customHeight="false" outlineLevel="0" collapsed="false">
      <c r="A1015" s="318" t="s">
        <v>8251</v>
      </c>
      <c r="B1015" s="318" t="str">
        <f aca="false">A1015&amp;"U"</f>
        <v>93399U</v>
      </c>
      <c r="C1015" s="318" t="s">
        <v>8252</v>
      </c>
      <c r="D1015" s="318" t="s">
        <v>594</v>
      </c>
      <c r="E1015" s="318" t="s">
        <v>6232</v>
      </c>
      <c r="F1015" s="319" t="n">
        <v>0.63</v>
      </c>
      <c r="G1015" s="318" t="s">
        <v>6233</v>
      </c>
    </row>
    <row r="1016" customFormat="false" ht="15" hidden="false" customHeight="false" outlineLevel="0" collapsed="false">
      <c r="A1016" s="318" t="s">
        <v>8253</v>
      </c>
      <c r="B1016" s="318" t="str">
        <f aca="false">A1016&amp;"U"</f>
        <v>93400U</v>
      </c>
      <c r="C1016" s="318" t="s">
        <v>8254</v>
      </c>
      <c r="D1016" s="318" t="s">
        <v>594</v>
      </c>
      <c r="E1016" s="318" t="s">
        <v>6232</v>
      </c>
      <c r="F1016" s="319" t="n">
        <v>14.74</v>
      </c>
      <c r="G1016" s="318" t="s">
        <v>6233</v>
      </c>
    </row>
    <row r="1017" customFormat="false" ht="15" hidden="false" customHeight="false" outlineLevel="0" collapsed="false">
      <c r="A1017" s="318" t="s">
        <v>8255</v>
      </c>
      <c r="B1017" s="318" t="str">
        <f aca="false">A1017&amp;"U"</f>
        <v>93401U</v>
      </c>
      <c r="C1017" s="318" t="s">
        <v>8256</v>
      </c>
      <c r="D1017" s="318" t="s">
        <v>594</v>
      </c>
      <c r="E1017" s="318" t="s">
        <v>7039</v>
      </c>
      <c r="F1017" s="319" t="n">
        <v>86.63</v>
      </c>
      <c r="G1017" s="318" t="s">
        <v>6233</v>
      </c>
    </row>
    <row r="1018" customFormat="false" ht="15" hidden="false" customHeight="false" outlineLevel="0" collapsed="false">
      <c r="A1018" s="318" t="s">
        <v>8257</v>
      </c>
      <c r="B1018" s="318" t="str">
        <f aca="false">A1018&amp;"U"</f>
        <v>93404U</v>
      </c>
      <c r="C1018" s="318" t="s">
        <v>8258</v>
      </c>
      <c r="D1018" s="318" t="s">
        <v>594</v>
      </c>
      <c r="E1018" s="318" t="s">
        <v>6252</v>
      </c>
      <c r="F1018" s="319" t="n">
        <v>3.65</v>
      </c>
      <c r="G1018" s="318" t="s">
        <v>6233</v>
      </c>
    </row>
    <row r="1019" customFormat="false" ht="15" hidden="false" customHeight="false" outlineLevel="0" collapsed="false">
      <c r="A1019" s="318" t="s">
        <v>8259</v>
      </c>
      <c r="B1019" s="318" t="str">
        <f aca="false">A1019&amp;"U"</f>
        <v>93405U</v>
      </c>
      <c r="C1019" s="318" t="s">
        <v>8260</v>
      </c>
      <c r="D1019" s="318" t="s">
        <v>594</v>
      </c>
      <c r="E1019" s="318" t="s">
        <v>6252</v>
      </c>
      <c r="F1019" s="319" t="n">
        <v>0.72</v>
      </c>
      <c r="G1019" s="318" t="s">
        <v>6233</v>
      </c>
    </row>
    <row r="1020" customFormat="false" ht="15" hidden="false" customHeight="false" outlineLevel="0" collapsed="false">
      <c r="A1020" s="318" t="s">
        <v>8261</v>
      </c>
      <c r="B1020" s="318" t="str">
        <f aca="false">A1020&amp;"U"</f>
        <v>93406U</v>
      </c>
      <c r="C1020" s="318" t="s">
        <v>8262</v>
      </c>
      <c r="D1020" s="318" t="s">
        <v>594</v>
      </c>
      <c r="E1020" s="318" t="s">
        <v>6252</v>
      </c>
      <c r="F1020" s="319" t="n">
        <v>4.56</v>
      </c>
      <c r="G1020" s="318" t="s">
        <v>6233</v>
      </c>
    </row>
    <row r="1021" customFormat="false" ht="15" hidden="false" customHeight="false" outlineLevel="0" collapsed="false">
      <c r="A1021" s="318" t="s">
        <v>8263</v>
      </c>
      <c r="B1021" s="318" t="str">
        <f aca="false">A1021&amp;"U"</f>
        <v>93407U</v>
      </c>
      <c r="C1021" s="318" t="s">
        <v>8264</v>
      </c>
      <c r="D1021" s="318" t="s">
        <v>594</v>
      </c>
      <c r="E1021" s="318" t="s">
        <v>7039</v>
      </c>
      <c r="F1021" s="319" t="n">
        <v>28.89</v>
      </c>
      <c r="G1021" s="318" t="s">
        <v>6233</v>
      </c>
    </row>
    <row r="1022" customFormat="false" ht="15" hidden="false" customHeight="false" outlineLevel="0" collapsed="false">
      <c r="A1022" s="318" t="s">
        <v>8265</v>
      </c>
      <c r="B1022" s="318" t="str">
        <f aca="false">A1022&amp;"U"</f>
        <v>93411U</v>
      </c>
      <c r="C1022" s="318" t="s">
        <v>8266</v>
      </c>
      <c r="D1022" s="318" t="s">
        <v>594</v>
      </c>
      <c r="E1022" s="318" t="s">
        <v>6252</v>
      </c>
      <c r="F1022" s="319" t="n">
        <v>0.16</v>
      </c>
      <c r="G1022" s="318" t="s">
        <v>6233</v>
      </c>
    </row>
    <row r="1023" customFormat="false" ht="15" hidden="false" customHeight="false" outlineLevel="0" collapsed="false">
      <c r="A1023" s="318" t="s">
        <v>8267</v>
      </c>
      <c r="B1023" s="318" t="str">
        <f aca="false">A1023&amp;"U"</f>
        <v>93412U</v>
      </c>
      <c r="C1023" s="318" t="s">
        <v>8268</v>
      </c>
      <c r="D1023" s="318" t="s">
        <v>594</v>
      </c>
      <c r="E1023" s="318" t="s">
        <v>6252</v>
      </c>
      <c r="F1023" s="319" t="n">
        <v>0.05</v>
      </c>
      <c r="G1023" s="318" t="s">
        <v>6233</v>
      </c>
    </row>
    <row r="1024" customFormat="false" ht="15" hidden="false" customHeight="false" outlineLevel="0" collapsed="false">
      <c r="A1024" s="318" t="s">
        <v>8269</v>
      </c>
      <c r="B1024" s="318" t="str">
        <f aca="false">A1024&amp;"U"</f>
        <v>93413U</v>
      </c>
      <c r="C1024" s="318" t="s">
        <v>8270</v>
      </c>
      <c r="D1024" s="318" t="s">
        <v>594</v>
      </c>
      <c r="E1024" s="318" t="s">
        <v>6252</v>
      </c>
      <c r="F1024" s="319" t="n">
        <v>0.14</v>
      </c>
      <c r="G1024" s="318" t="s">
        <v>6233</v>
      </c>
    </row>
    <row r="1025" customFormat="false" ht="15" hidden="false" customHeight="false" outlineLevel="0" collapsed="false">
      <c r="A1025" s="318" t="s">
        <v>8271</v>
      </c>
      <c r="B1025" s="318" t="str">
        <f aca="false">A1025&amp;"U"</f>
        <v>93414U</v>
      </c>
      <c r="C1025" s="318" t="s">
        <v>8272</v>
      </c>
      <c r="D1025" s="318" t="s">
        <v>594</v>
      </c>
      <c r="E1025" s="318" t="s">
        <v>7039</v>
      </c>
      <c r="F1025" s="319" t="n">
        <v>8.36</v>
      </c>
      <c r="G1025" s="318" t="s">
        <v>6233</v>
      </c>
    </row>
    <row r="1026" customFormat="false" ht="15" hidden="false" customHeight="false" outlineLevel="0" collapsed="false">
      <c r="A1026" s="318" t="s">
        <v>8273</v>
      </c>
      <c r="B1026" s="318" t="str">
        <f aca="false">A1026&amp;"U"</f>
        <v>93417U</v>
      </c>
      <c r="C1026" s="318" t="s">
        <v>8274</v>
      </c>
      <c r="D1026" s="318" t="s">
        <v>594</v>
      </c>
      <c r="E1026" s="318" t="s">
        <v>6252</v>
      </c>
      <c r="F1026" s="319" t="n">
        <v>2.11</v>
      </c>
      <c r="G1026" s="318" t="s">
        <v>6233</v>
      </c>
    </row>
    <row r="1027" customFormat="false" ht="15" hidden="false" customHeight="false" outlineLevel="0" collapsed="false">
      <c r="A1027" s="318" t="s">
        <v>8275</v>
      </c>
      <c r="B1027" s="318" t="str">
        <f aca="false">A1027&amp;"U"</f>
        <v>93418U</v>
      </c>
      <c r="C1027" s="318" t="s">
        <v>8276</v>
      </c>
      <c r="D1027" s="318" t="s">
        <v>594</v>
      </c>
      <c r="E1027" s="318" t="s">
        <v>6252</v>
      </c>
      <c r="F1027" s="319" t="n">
        <v>0.72</v>
      </c>
      <c r="G1027" s="318" t="s">
        <v>6233</v>
      </c>
    </row>
    <row r="1028" customFormat="false" ht="15" hidden="false" customHeight="false" outlineLevel="0" collapsed="false">
      <c r="A1028" s="318" t="s">
        <v>8277</v>
      </c>
      <c r="B1028" s="318" t="str">
        <f aca="false">A1028&amp;"U"</f>
        <v>93419U</v>
      </c>
      <c r="C1028" s="318" t="s">
        <v>8278</v>
      </c>
      <c r="D1028" s="318" t="s">
        <v>594</v>
      </c>
      <c r="E1028" s="318" t="s">
        <v>6252</v>
      </c>
      <c r="F1028" s="319" t="n">
        <v>1.88</v>
      </c>
      <c r="G1028" s="318" t="s">
        <v>6233</v>
      </c>
    </row>
    <row r="1029" customFormat="false" ht="15" hidden="false" customHeight="false" outlineLevel="0" collapsed="false">
      <c r="A1029" s="318" t="s">
        <v>8279</v>
      </c>
      <c r="B1029" s="318" t="str">
        <f aca="false">A1029&amp;"U"</f>
        <v>93420U</v>
      </c>
      <c r="C1029" s="318" t="s">
        <v>8280</v>
      </c>
      <c r="D1029" s="318" t="s">
        <v>594</v>
      </c>
      <c r="E1029" s="318" t="s">
        <v>7039</v>
      </c>
      <c r="F1029" s="319" t="n">
        <v>36.74</v>
      </c>
      <c r="G1029" s="318" t="s">
        <v>6233</v>
      </c>
    </row>
    <row r="1030" customFormat="false" ht="15" hidden="false" customHeight="false" outlineLevel="0" collapsed="false">
      <c r="A1030" s="318" t="s">
        <v>8281</v>
      </c>
      <c r="B1030" s="318" t="str">
        <f aca="false">A1030&amp;"U"</f>
        <v>93423U</v>
      </c>
      <c r="C1030" s="318" t="s">
        <v>8282</v>
      </c>
      <c r="D1030" s="318" t="s">
        <v>594</v>
      </c>
      <c r="E1030" s="318" t="s">
        <v>6252</v>
      </c>
      <c r="F1030" s="319" t="n">
        <v>2.98</v>
      </c>
      <c r="G1030" s="318" t="s">
        <v>6233</v>
      </c>
    </row>
    <row r="1031" customFormat="false" ht="15" hidden="false" customHeight="false" outlineLevel="0" collapsed="false">
      <c r="A1031" s="318" t="s">
        <v>8283</v>
      </c>
      <c r="B1031" s="318" t="str">
        <f aca="false">A1031&amp;"U"</f>
        <v>93424U</v>
      </c>
      <c r="C1031" s="318" t="s">
        <v>8284</v>
      </c>
      <c r="D1031" s="318" t="s">
        <v>594</v>
      </c>
      <c r="E1031" s="318" t="s">
        <v>6252</v>
      </c>
      <c r="F1031" s="319" t="n">
        <v>1.02</v>
      </c>
      <c r="G1031" s="318" t="s">
        <v>6233</v>
      </c>
    </row>
    <row r="1032" customFormat="false" ht="15" hidden="false" customHeight="false" outlineLevel="0" collapsed="false">
      <c r="A1032" s="318" t="s">
        <v>8285</v>
      </c>
      <c r="B1032" s="318" t="str">
        <f aca="false">A1032&amp;"U"</f>
        <v>93425U</v>
      </c>
      <c r="C1032" s="318" t="s">
        <v>8286</v>
      </c>
      <c r="D1032" s="318" t="s">
        <v>594</v>
      </c>
      <c r="E1032" s="318" t="s">
        <v>6252</v>
      </c>
      <c r="F1032" s="319" t="n">
        <v>2.66</v>
      </c>
      <c r="G1032" s="318" t="s">
        <v>6233</v>
      </c>
    </row>
    <row r="1033" customFormat="false" ht="15" hidden="false" customHeight="false" outlineLevel="0" collapsed="false">
      <c r="A1033" s="318" t="s">
        <v>8287</v>
      </c>
      <c r="B1033" s="318" t="str">
        <f aca="false">A1033&amp;"U"</f>
        <v>93426U</v>
      </c>
      <c r="C1033" s="318" t="s">
        <v>8288</v>
      </c>
      <c r="D1033" s="318" t="s">
        <v>594</v>
      </c>
      <c r="E1033" s="318" t="s">
        <v>7039</v>
      </c>
      <c r="F1033" s="319" t="n">
        <v>87.81</v>
      </c>
      <c r="G1033" s="318" t="s">
        <v>6233</v>
      </c>
    </row>
    <row r="1034" customFormat="false" ht="15" hidden="false" customHeight="false" outlineLevel="0" collapsed="false">
      <c r="A1034" s="318" t="s">
        <v>8289</v>
      </c>
      <c r="B1034" s="318" t="str">
        <f aca="false">A1034&amp;"U"</f>
        <v>93429U</v>
      </c>
      <c r="C1034" s="318" t="s">
        <v>8290</v>
      </c>
      <c r="D1034" s="318" t="s">
        <v>594</v>
      </c>
      <c r="E1034" s="318" t="s">
        <v>6252</v>
      </c>
      <c r="F1034" s="319" t="n">
        <v>64</v>
      </c>
      <c r="G1034" s="318" t="s">
        <v>6233</v>
      </c>
    </row>
    <row r="1035" customFormat="false" ht="15" hidden="false" customHeight="false" outlineLevel="0" collapsed="false">
      <c r="A1035" s="318" t="s">
        <v>8291</v>
      </c>
      <c r="B1035" s="318" t="str">
        <f aca="false">A1035&amp;"U"</f>
        <v>93430U</v>
      </c>
      <c r="C1035" s="318" t="s">
        <v>8292</v>
      </c>
      <c r="D1035" s="318" t="s">
        <v>594</v>
      </c>
      <c r="E1035" s="318" t="s">
        <v>6252</v>
      </c>
      <c r="F1035" s="319" t="n">
        <v>21.92</v>
      </c>
      <c r="G1035" s="318" t="s">
        <v>6233</v>
      </c>
    </row>
    <row r="1036" customFormat="false" ht="15" hidden="false" customHeight="false" outlineLevel="0" collapsed="false">
      <c r="A1036" s="318" t="s">
        <v>8293</v>
      </c>
      <c r="B1036" s="318" t="str">
        <f aca="false">A1036&amp;"U"</f>
        <v>93431U</v>
      </c>
      <c r="C1036" s="318" t="s">
        <v>8294</v>
      </c>
      <c r="D1036" s="318" t="s">
        <v>594</v>
      </c>
      <c r="E1036" s="318" t="s">
        <v>6252</v>
      </c>
      <c r="F1036" s="319" t="n">
        <v>102.88</v>
      </c>
      <c r="G1036" s="318" t="s">
        <v>6233</v>
      </c>
    </row>
    <row r="1037" customFormat="false" ht="15" hidden="false" customHeight="false" outlineLevel="0" collapsed="false">
      <c r="A1037" s="318" t="s">
        <v>8295</v>
      </c>
      <c r="B1037" s="318" t="str">
        <f aca="false">A1037&amp;"U"</f>
        <v>93432U</v>
      </c>
      <c r="C1037" s="318" t="s">
        <v>8296</v>
      </c>
      <c r="D1037" s="318" t="s">
        <v>594</v>
      </c>
      <c r="E1037" s="318" t="s">
        <v>7039</v>
      </c>
      <c r="F1037" s="320" t="n">
        <v>1660.8</v>
      </c>
      <c r="G1037" s="318" t="s">
        <v>6233</v>
      </c>
    </row>
    <row r="1038" customFormat="false" ht="15" hidden="false" customHeight="false" outlineLevel="0" collapsed="false">
      <c r="A1038" s="318" t="s">
        <v>8297</v>
      </c>
      <c r="B1038" s="318" t="str">
        <f aca="false">A1038&amp;"U"</f>
        <v>93435U</v>
      </c>
      <c r="C1038" s="318" t="s">
        <v>8298</v>
      </c>
      <c r="D1038" s="318" t="s">
        <v>594</v>
      </c>
      <c r="E1038" s="318" t="s">
        <v>6252</v>
      </c>
      <c r="F1038" s="319" t="n">
        <v>3.46</v>
      </c>
      <c r="G1038" s="318" t="s">
        <v>6233</v>
      </c>
    </row>
    <row r="1039" customFormat="false" ht="15" hidden="false" customHeight="false" outlineLevel="0" collapsed="false">
      <c r="A1039" s="318" t="s">
        <v>8299</v>
      </c>
      <c r="B1039" s="318" t="str">
        <f aca="false">A1039&amp;"U"</f>
        <v>93436U</v>
      </c>
      <c r="C1039" s="318" t="s">
        <v>8300</v>
      </c>
      <c r="D1039" s="318" t="s">
        <v>594</v>
      </c>
      <c r="E1039" s="318" t="s">
        <v>6252</v>
      </c>
      <c r="F1039" s="319" t="n">
        <v>1.38</v>
      </c>
      <c r="G1039" s="318" t="s">
        <v>6233</v>
      </c>
    </row>
    <row r="1040" customFormat="false" ht="15" hidden="false" customHeight="false" outlineLevel="0" collapsed="false">
      <c r="A1040" s="318" t="s">
        <v>8301</v>
      </c>
      <c r="B1040" s="318" t="str">
        <f aca="false">A1040&amp;"U"</f>
        <v>93437U</v>
      </c>
      <c r="C1040" s="318" t="s">
        <v>8302</v>
      </c>
      <c r="D1040" s="318" t="s">
        <v>594</v>
      </c>
      <c r="E1040" s="318" t="s">
        <v>6252</v>
      </c>
      <c r="F1040" s="319" t="n">
        <v>6.49</v>
      </c>
      <c r="G1040" s="318" t="s">
        <v>6233</v>
      </c>
    </row>
    <row r="1041" customFormat="false" ht="15" hidden="false" customHeight="false" outlineLevel="0" collapsed="false">
      <c r="A1041" s="318" t="s">
        <v>8303</v>
      </c>
      <c r="B1041" s="318" t="str">
        <f aca="false">A1041&amp;"U"</f>
        <v>93438U</v>
      </c>
      <c r="C1041" s="318" t="s">
        <v>8304</v>
      </c>
      <c r="D1041" s="318" t="s">
        <v>594</v>
      </c>
      <c r="E1041" s="318" t="s">
        <v>7039</v>
      </c>
      <c r="F1041" s="319" t="n">
        <v>16.29</v>
      </c>
      <c r="G1041" s="318" t="s">
        <v>6233</v>
      </c>
    </row>
    <row r="1042" customFormat="false" ht="15" hidden="false" customHeight="false" outlineLevel="0" collapsed="false">
      <c r="A1042" s="318" t="s">
        <v>8305</v>
      </c>
      <c r="B1042" s="318" t="str">
        <f aca="false">A1042&amp;"U"</f>
        <v>95114U</v>
      </c>
      <c r="C1042" s="318" t="s">
        <v>8306</v>
      </c>
      <c r="D1042" s="318" t="s">
        <v>594</v>
      </c>
      <c r="E1042" s="318" t="s">
        <v>6252</v>
      </c>
      <c r="F1042" s="319" t="n">
        <v>0.85</v>
      </c>
      <c r="G1042" s="318" t="s">
        <v>6233</v>
      </c>
    </row>
    <row r="1043" customFormat="false" ht="15" hidden="false" customHeight="false" outlineLevel="0" collapsed="false">
      <c r="A1043" s="318" t="s">
        <v>8307</v>
      </c>
      <c r="B1043" s="318" t="str">
        <f aca="false">A1043&amp;"U"</f>
        <v>95115U</v>
      </c>
      <c r="C1043" s="318" t="s">
        <v>8308</v>
      </c>
      <c r="D1043" s="318" t="s">
        <v>594</v>
      </c>
      <c r="E1043" s="318" t="s">
        <v>6252</v>
      </c>
      <c r="F1043" s="319" t="n">
        <v>0.19</v>
      </c>
      <c r="G1043" s="318" t="s">
        <v>6233</v>
      </c>
    </row>
    <row r="1044" customFormat="false" ht="15" hidden="false" customHeight="false" outlineLevel="0" collapsed="false">
      <c r="A1044" s="318" t="s">
        <v>8309</v>
      </c>
      <c r="B1044" s="318" t="str">
        <f aca="false">A1044&amp;"U"</f>
        <v>95116U</v>
      </c>
      <c r="C1044" s="318" t="s">
        <v>8310</v>
      </c>
      <c r="D1044" s="318" t="s">
        <v>594</v>
      </c>
      <c r="E1044" s="318" t="s">
        <v>6252</v>
      </c>
      <c r="F1044" s="319" t="n">
        <v>31.99</v>
      </c>
      <c r="G1044" s="318" t="s">
        <v>6233</v>
      </c>
    </row>
    <row r="1045" customFormat="false" ht="15" hidden="false" customHeight="false" outlineLevel="0" collapsed="false">
      <c r="A1045" s="318" t="s">
        <v>8311</v>
      </c>
      <c r="B1045" s="318" t="str">
        <f aca="false">A1045&amp;"U"</f>
        <v>95117U</v>
      </c>
      <c r="C1045" s="318" t="s">
        <v>8312</v>
      </c>
      <c r="D1045" s="318" t="s">
        <v>594</v>
      </c>
      <c r="E1045" s="318" t="s">
        <v>6252</v>
      </c>
      <c r="F1045" s="319" t="n">
        <v>9.59</v>
      </c>
      <c r="G1045" s="318" t="s">
        <v>6233</v>
      </c>
    </row>
    <row r="1046" customFormat="false" ht="15" hidden="false" customHeight="false" outlineLevel="0" collapsed="false">
      <c r="A1046" s="318" t="s">
        <v>8313</v>
      </c>
      <c r="B1046" s="318" t="str">
        <f aca="false">A1046&amp;"U"</f>
        <v>95118U</v>
      </c>
      <c r="C1046" s="318" t="s">
        <v>8314</v>
      </c>
      <c r="D1046" s="318" t="s">
        <v>594</v>
      </c>
      <c r="E1046" s="318" t="s">
        <v>6252</v>
      </c>
      <c r="F1046" s="319" t="n">
        <v>33.01</v>
      </c>
      <c r="G1046" s="318" t="s">
        <v>6233</v>
      </c>
    </row>
    <row r="1047" customFormat="false" ht="15" hidden="false" customHeight="false" outlineLevel="0" collapsed="false">
      <c r="A1047" s="318" t="s">
        <v>8315</v>
      </c>
      <c r="B1047" s="318" t="str">
        <f aca="false">A1047&amp;"U"</f>
        <v>95119U</v>
      </c>
      <c r="C1047" s="318" t="s">
        <v>8316</v>
      </c>
      <c r="D1047" s="318" t="s">
        <v>594</v>
      </c>
      <c r="E1047" s="318" t="s">
        <v>6252</v>
      </c>
      <c r="F1047" s="319" t="n">
        <v>11.3</v>
      </c>
      <c r="G1047" s="318" t="s">
        <v>6233</v>
      </c>
    </row>
    <row r="1048" customFormat="false" ht="15" hidden="false" customHeight="false" outlineLevel="0" collapsed="false">
      <c r="A1048" s="318" t="s">
        <v>8317</v>
      </c>
      <c r="B1048" s="318" t="str">
        <f aca="false">A1048&amp;"U"</f>
        <v>95120U</v>
      </c>
      <c r="C1048" s="318" t="s">
        <v>8318</v>
      </c>
      <c r="D1048" s="318" t="s">
        <v>594</v>
      </c>
      <c r="E1048" s="318" t="s">
        <v>6232</v>
      </c>
      <c r="F1048" s="319" t="n">
        <v>54.18</v>
      </c>
      <c r="G1048" s="318" t="s">
        <v>6233</v>
      </c>
    </row>
    <row r="1049" customFormat="false" ht="15" hidden="false" customHeight="false" outlineLevel="0" collapsed="false">
      <c r="A1049" s="318" t="s">
        <v>8319</v>
      </c>
      <c r="B1049" s="318" t="str">
        <f aca="false">A1049&amp;"U"</f>
        <v>95123U</v>
      </c>
      <c r="C1049" s="318" t="s">
        <v>8320</v>
      </c>
      <c r="D1049" s="318" t="s">
        <v>594</v>
      </c>
      <c r="E1049" s="318" t="s">
        <v>6252</v>
      </c>
      <c r="F1049" s="319" t="n">
        <v>11.4</v>
      </c>
      <c r="G1049" s="318" t="s">
        <v>6233</v>
      </c>
    </row>
    <row r="1050" customFormat="false" ht="15" hidden="false" customHeight="false" outlineLevel="0" collapsed="false">
      <c r="A1050" s="318" t="s">
        <v>8321</v>
      </c>
      <c r="B1050" s="318" t="str">
        <f aca="false">A1050&amp;"U"</f>
        <v>95124U</v>
      </c>
      <c r="C1050" s="318" t="s">
        <v>8322</v>
      </c>
      <c r="D1050" s="318" t="s">
        <v>594</v>
      </c>
      <c r="E1050" s="318" t="s">
        <v>6252</v>
      </c>
      <c r="F1050" s="319" t="n">
        <v>3.41</v>
      </c>
      <c r="G1050" s="318" t="s">
        <v>6233</v>
      </c>
    </row>
    <row r="1051" customFormat="false" ht="15" hidden="false" customHeight="false" outlineLevel="0" collapsed="false">
      <c r="A1051" s="318" t="s">
        <v>8323</v>
      </c>
      <c r="B1051" s="318" t="str">
        <f aca="false">A1051&amp;"U"</f>
        <v>95125U</v>
      </c>
      <c r="C1051" s="318" t="s">
        <v>8324</v>
      </c>
      <c r="D1051" s="318" t="s">
        <v>594</v>
      </c>
      <c r="E1051" s="318" t="s">
        <v>6252</v>
      </c>
      <c r="F1051" s="319" t="n">
        <v>12.47</v>
      </c>
      <c r="G1051" s="318" t="s">
        <v>6233</v>
      </c>
    </row>
    <row r="1052" customFormat="false" ht="15" hidden="false" customHeight="false" outlineLevel="0" collapsed="false">
      <c r="A1052" s="318" t="s">
        <v>8325</v>
      </c>
      <c r="B1052" s="318" t="str">
        <f aca="false">A1052&amp;"U"</f>
        <v>95126U</v>
      </c>
      <c r="C1052" s="318" t="s">
        <v>8326</v>
      </c>
      <c r="D1052" s="318" t="s">
        <v>594</v>
      </c>
      <c r="E1052" s="318" t="s">
        <v>7039</v>
      </c>
      <c r="F1052" s="319" t="n">
        <v>80.68</v>
      </c>
      <c r="G1052" s="318" t="s">
        <v>6233</v>
      </c>
    </row>
    <row r="1053" customFormat="false" ht="15" hidden="false" customHeight="false" outlineLevel="0" collapsed="false">
      <c r="A1053" s="318" t="s">
        <v>8327</v>
      </c>
      <c r="B1053" s="318" t="str">
        <f aca="false">A1053&amp;"U"</f>
        <v>95129U</v>
      </c>
      <c r="C1053" s="318" t="s">
        <v>8328</v>
      </c>
      <c r="D1053" s="318" t="s">
        <v>594</v>
      </c>
      <c r="E1053" s="318" t="s">
        <v>6252</v>
      </c>
      <c r="F1053" s="319" t="n">
        <v>20.23</v>
      </c>
      <c r="G1053" s="318" t="s">
        <v>6233</v>
      </c>
    </row>
    <row r="1054" customFormat="false" ht="15" hidden="false" customHeight="false" outlineLevel="0" collapsed="false">
      <c r="A1054" s="318" t="s">
        <v>8329</v>
      </c>
      <c r="B1054" s="318" t="str">
        <f aca="false">A1054&amp;"U"</f>
        <v>95130U</v>
      </c>
      <c r="C1054" s="318" t="s">
        <v>8330</v>
      </c>
      <c r="D1054" s="318" t="s">
        <v>594</v>
      </c>
      <c r="E1054" s="318" t="s">
        <v>6252</v>
      </c>
      <c r="F1054" s="319" t="n">
        <v>7.08</v>
      </c>
      <c r="G1054" s="318" t="s">
        <v>6233</v>
      </c>
    </row>
    <row r="1055" customFormat="false" ht="15" hidden="false" customHeight="false" outlineLevel="0" collapsed="false">
      <c r="A1055" s="318" t="s">
        <v>8331</v>
      </c>
      <c r="B1055" s="318" t="str">
        <f aca="false">A1055&amp;"U"</f>
        <v>95131U</v>
      </c>
      <c r="C1055" s="318" t="s">
        <v>8332</v>
      </c>
      <c r="D1055" s="318" t="s">
        <v>594</v>
      </c>
      <c r="E1055" s="318" t="s">
        <v>6252</v>
      </c>
      <c r="F1055" s="319" t="n">
        <v>37.94</v>
      </c>
      <c r="G1055" s="318" t="s">
        <v>6233</v>
      </c>
    </row>
    <row r="1056" customFormat="false" ht="15" hidden="false" customHeight="false" outlineLevel="0" collapsed="false">
      <c r="A1056" s="318" t="s">
        <v>8333</v>
      </c>
      <c r="B1056" s="318" t="str">
        <f aca="false">A1056&amp;"U"</f>
        <v>95132U</v>
      </c>
      <c r="C1056" s="318" t="s">
        <v>8334</v>
      </c>
      <c r="D1056" s="318" t="s">
        <v>594</v>
      </c>
      <c r="E1056" s="318" t="s">
        <v>7039</v>
      </c>
      <c r="F1056" s="319" t="n">
        <v>17.64</v>
      </c>
      <c r="G1056" s="318" t="s">
        <v>6233</v>
      </c>
    </row>
    <row r="1057" customFormat="false" ht="15" hidden="false" customHeight="false" outlineLevel="0" collapsed="false">
      <c r="A1057" s="318" t="s">
        <v>8335</v>
      </c>
      <c r="B1057" s="318" t="str">
        <f aca="false">A1057&amp;"U"</f>
        <v>95136U</v>
      </c>
      <c r="C1057" s="318" t="s">
        <v>8336</v>
      </c>
      <c r="D1057" s="318" t="s">
        <v>594</v>
      </c>
      <c r="E1057" s="318" t="s">
        <v>7039</v>
      </c>
      <c r="F1057" s="319" t="n">
        <v>0.03</v>
      </c>
      <c r="G1057" s="318" t="s">
        <v>6233</v>
      </c>
    </row>
    <row r="1058" customFormat="false" ht="15" hidden="false" customHeight="false" outlineLevel="0" collapsed="false">
      <c r="A1058" s="318" t="s">
        <v>8337</v>
      </c>
      <c r="B1058" s="318" t="str">
        <f aca="false">A1058&amp;"U"</f>
        <v>95137U</v>
      </c>
      <c r="C1058" s="318" t="s">
        <v>8338</v>
      </c>
      <c r="D1058" s="318" t="s">
        <v>594</v>
      </c>
      <c r="E1058" s="318" t="s">
        <v>7039</v>
      </c>
      <c r="F1058" s="319" t="n">
        <v>0.01</v>
      </c>
      <c r="G1058" s="318" t="s">
        <v>6233</v>
      </c>
    </row>
    <row r="1059" customFormat="false" ht="15" hidden="false" customHeight="false" outlineLevel="0" collapsed="false">
      <c r="A1059" s="318" t="s">
        <v>8339</v>
      </c>
      <c r="B1059" s="318" t="str">
        <f aca="false">A1059&amp;"U"</f>
        <v>95138U</v>
      </c>
      <c r="C1059" s="318" t="s">
        <v>8340</v>
      </c>
      <c r="D1059" s="318" t="s">
        <v>594</v>
      </c>
      <c r="E1059" s="318" t="s">
        <v>7039</v>
      </c>
      <c r="F1059" s="319" t="n">
        <v>0.02</v>
      </c>
      <c r="G1059" s="318" t="s">
        <v>6233</v>
      </c>
    </row>
    <row r="1060" customFormat="false" ht="15" hidden="false" customHeight="false" outlineLevel="0" collapsed="false">
      <c r="A1060" s="318" t="s">
        <v>8341</v>
      </c>
      <c r="B1060" s="318" t="str">
        <f aca="false">A1060&amp;"U"</f>
        <v>95208U</v>
      </c>
      <c r="C1060" s="318" t="s">
        <v>8342</v>
      </c>
      <c r="D1060" s="318" t="s">
        <v>594</v>
      </c>
      <c r="E1060" s="318" t="s">
        <v>6232</v>
      </c>
      <c r="F1060" s="319" t="n">
        <v>28.02</v>
      </c>
      <c r="G1060" s="318" t="s">
        <v>6233</v>
      </c>
    </row>
    <row r="1061" customFormat="false" ht="15" hidden="false" customHeight="false" outlineLevel="0" collapsed="false">
      <c r="A1061" s="318" t="s">
        <v>8343</v>
      </c>
      <c r="B1061" s="318" t="str">
        <f aca="false">A1061&amp;"U"</f>
        <v>95209U</v>
      </c>
      <c r="C1061" s="318" t="s">
        <v>8344</v>
      </c>
      <c r="D1061" s="318" t="s">
        <v>594</v>
      </c>
      <c r="E1061" s="318" t="s">
        <v>6232</v>
      </c>
      <c r="F1061" s="319" t="n">
        <v>6.3</v>
      </c>
      <c r="G1061" s="318" t="s">
        <v>6233</v>
      </c>
    </row>
    <row r="1062" customFormat="false" ht="15" hidden="false" customHeight="false" outlineLevel="0" collapsed="false">
      <c r="A1062" s="318" t="s">
        <v>8345</v>
      </c>
      <c r="B1062" s="318" t="str">
        <f aca="false">A1062&amp;"U"</f>
        <v>95210U</v>
      </c>
      <c r="C1062" s="318" t="s">
        <v>8346</v>
      </c>
      <c r="D1062" s="318" t="s">
        <v>594</v>
      </c>
      <c r="E1062" s="318" t="s">
        <v>6232</v>
      </c>
      <c r="F1062" s="319" t="n">
        <v>30.65</v>
      </c>
      <c r="G1062" s="318" t="s">
        <v>6233</v>
      </c>
    </row>
    <row r="1063" customFormat="false" ht="15" hidden="false" customHeight="false" outlineLevel="0" collapsed="false">
      <c r="A1063" s="318" t="s">
        <v>8347</v>
      </c>
      <c r="B1063" s="318" t="str">
        <f aca="false">A1063&amp;"U"</f>
        <v>95211U</v>
      </c>
      <c r="C1063" s="318" t="s">
        <v>8348</v>
      </c>
      <c r="D1063" s="318" t="s">
        <v>594</v>
      </c>
      <c r="E1063" s="318" t="s">
        <v>6232</v>
      </c>
      <c r="F1063" s="319" t="n">
        <v>7.94</v>
      </c>
      <c r="G1063" s="318" t="s">
        <v>6233</v>
      </c>
    </row>
    <row r="1064" customFormat="false" ht="15" hidden="false" customHeight="false" outlineLevel="0" collapsed="false">
      <c r="A1064" s="318" t="s">
        <v>8349</v>
      </c>
      <c r="B1064" s="318" t="str">
        <f aca="false">A1064&amp;"U"</f>
        <v>95214U</v>
      </c>
      <c r="C1064" s="318" t="s">
        <v>8350</v>
      </c>
      <c r="D1064" s="318" t="s">
        <v>594</v>
      </c>
      <c r="E1064" s="318" t="s">
        <v>6252</v>
      </c>
      <c r="F1064" s="319" t="n">
        <v>0.49</v>
      </c>
      <c r="G1064" s="318" t="s">
        <v>6233</v>
      </c>
    </row>
    <row r="1065" customFormat="false" ht="15" hidden="false" customHeight="false" outlineLevel="0" collapsed="false">
      <c r="A1065" s="318" t="s">
        <v>8351</v>
      </c>
      <c r="B1065" s="318" t="str">
        <f aca="false">A1065&amp;"U"</f>
        <v>95215U</v>
      </c>
      <c r="C1065" s="318" t="s">
        <v>8352</v>
      </c>
      <c r="D1065" s="318" t="s">
        <v>594</v>
      </c>
      <c r="E1065" s="318" t="s">
        <v>6252</v>
      </c>
      <c r="F1065" s="319" t="n">
        <v>0.09</v>
      </c>
      <c r="G1065" s="318" t="s">
        <v>6233</v>
      </c>
    </row>
    <row r="1066" customFormat="false" ht="15" hidden="false" customHeight="false" outlineLevel="0" collapsed="false">
      <c r="A1066" s="318" t="s">
        <v>8353</v>
      </c>
      <c r="B1066" s="318" t="str">
        <f aca="false">A1066&amp;"U"</f>
        <v>95216U</v>
      </c>
      <c r="C1066" s="318" t="s">
        <v>8354</v>
      </c>
      <c r="D1066" s="318" t="s">
        <v>594</v>
      </c>
      <c r="E1066" s="318" t="s">
        <v>6252</v>
      </c>
      <c r="F1066" s="319" t="n">
        <v>0.34</v>
      </c>
      <c r="G1066" s="318" t="s">
        <v>6233</v>
      </c>
    </row>
    <row r="1067" customFormat="false" ht="15" hidden="false" customHeight="false" outlineLevel="0" collapsed="false">
      <c r="A1067" s="318" t="s">
        <v>8355</v>
      </c>
      <c r="B1067" s="318" t="str">
        <f aca="false">A1067&amp;"U"</f>
        <v>95217U</v>
      </c>
      <c r="C1067" s="318" t="s">
        <v>8356</v>
      </c>
      <c r="D1067" s="318" t="s">
        <v>594</v>
      </c>
      <c r="E1067" s="318" t="s">
        <v>6232</v>
      </c>
      <c r="F1067" s="319" t="n">
        <v>0.53</v>
      </c>
      <c r="G1067" s="318" t="s">
        <v>6233</v>
      </c>
    </row>
    <row r="1068" customFormat="false" ht="15" hidden="false" customHeight="false" outlineLevel="0" collapsed="false">
      <c r="A1068" s="318" t="s">
        <v>8357</v>
      </c>
      <c r="B1068" s="318" t="str">
        <f aca="false">A1068&amp;"U"</f>
        <v>95255U</v>
      </c>
      <c r="C1068" s="318" t="s">
        <v>8358</v>
      </c>
      <c r="D1068" s="318" t="s">
        <v>594</v>
      </c>
      <c r="E1068" s="318" t="s">
        <v>6252</v>
      </c>
      <c r="F1068" s="319" t="n">
        <v>0.75</v>
      </c>
      <c r="G1068" s="318" t="s">
        <v>6233</v>
      </c>
    </row>
    <row r="1069" customFormat="false" ht="15" hidden="false" customHeight="false" outlineLevel="0" collapsed="false">
      <c r="A1069" s="318" t="s">
        <v>8359</v>
      </c>
      <c r="B1069" s="318" t="str">
        <f aca="false">A1069&amp;"U"</f>
        <v>95256U</v>
      </c>
      <c r="C1069" s="318" t="s">
        <v>8360</v>
      </c>
      <c r="D1069" s="318" t="s">
        <v>594</v>
      </c>
      <c r="E1069" s="318" t="s">
        <v>6252</v>
      </c>
      <c r="F1069" s="319" t="n">
        <v>0.17</v>
      </c>
      <c r="G1069" s="318" t="s">
        <v>6233</v>
      </c>
    </row>
    <row r="1070" customFormat="false" ht="15" hidden="false" customHeight="false" outlineLevel="0" collapsed="false">
      <c r="A1070" s="318" t="s">
        <v>8361</v>
      </c>
      <c r="B1070" s="318" t="str">
        <f aca="false">A1070&amp;"U"</f>
        <v>95257U</v>
      </c>
      <c r="C1070" s="318" t="s">
        <v>8362</v>
      </c>
      <c r="D1070" s="318" t="s">
        <v>594</v>
      </c>
      <c r="E1070" s="318" t="s">
        <v>6252</v>
      </c>
      <c r="F1070" s="319" t="n">
        <v>0.94</v>
      </c>
      <c r="G1070" s="318" t="s">
        <v>6233</v>
      </c>
    </row>
    <row r="1071" customFormat="false" ht="15" hidden="false" customHeight="false" outlineLevel="0" collapsed="false">
      <c r="A1071" s="318" t="s">
        <v>8363</v>
      </c>
      <c r="B1071" s="318" t="str">
        <f aca="false">A1071&amp;"U"</f>
        <v>95260U</v>
      </c>
      <c r="C1071" s="318" t="s">
        <v>8364</v>
      </c>
      <c r="D1071" s="318" t="s">
        <v>594</v>
      </c>
      <c r="E1071" s="318" t="s">
        <v>6252</v>
      </c>
      <c r="F1071" s="319" t="n">
        <v>0.56</v>
      </c>
      <c r="G1071" s="318" t="s">
        <v>6233</v>
      </c>
    </row>
    <row r="1072" customFormat="false" ht="15" hidden="false" customHeight="false" outlineLevel="0" collapsed="false">
      <c r="A1072" s="318" t="s">
        <v>8365</v>
      </c>
      <c r="B1072" s="318" t="str">
        <f aca="false">A1072&amp;"U"</f>
        <v>95261U</v>
      </c>
      <c r="C1072" s="318" t="s">
        <v>8366</v>
      </c>
      <c r="D1072" s="318" t="s">
        <v>594</v>
      </c>
      <c r="E1072" s="318" t="s">
        <v>6252</v>
      </c>
      <c r="F1072" s="319" t="n">
        <v>0.16</v>
      </c>
      <c r="G1072" s="318" t="s">
        <v>6233</v>
      </c>
    </row>
    <row r="1073" customFormat="false" ht="15" hidden="false" customHeight="false" outlineLevel="0" collapsed="false">
      <c r="A1073" s="318" t="s">
        <v>8367</v>
      </c>
      <c r="B1073" s="318" t="str">
        <f aca="false">A1073&amp;"U"</f>
        <v>95262U</v>
      </c>
      <c r="C1073" s="318" t="s">
        <v>8368</v>
      </c>
      <c r="D1073" s="318" t="s">
        <v>594</v>
      </c>
      <c r="E1073" s="318" t="s">
        <v>6252</v>
      </c>
      <c r="F1073" s="319" t="n">
        <v>0.78</v>
      </c>
      <c r="G1073" s="318" t="s">
        <v>6233</v>
      </c>
    </row>
    <row r="1074" customFormat="false" ht="15" hidden="false" customHeight="false" outlineLevel="0" collapsed="false">
      <c r="A1074" s="318" t="s">
        <v>8369</v>
      </c>
      <c r="B1074" s="318" t="str">
        <f aca="false">A1074&amp;"U"</f>
        <v>95263U</v>
      </c>
      <c r="C1074" s="318" t="s">
        <v>8370</v>
      </c>
      <c r="D1074" s="318" t="s">
        <v>594</v>
      </c>
      <c r="E1074" s="318" t="s">
        <v>7039</v>
      </c>
      <c r="F1074" s="319" t="n">
        <v>1.92</v>
      </c>
      <c r="G1074" s="318" t="s">
        <v>6233</v>
      </c>
    </row>
    <row r="1075" customFormat="false" ht="15" hidden="false" customHeight="false" outlineLevel="0" collapsed="false">
      <c r="A1075" s="318" t="s">
        <v>8371</v>
      </c>
      <c r="B1075" s="318" t="str">
        <f aca="false">A1075&amp;"U"</f>
        <v>95266U</v>
      </c>
      <c r="C1075" s="318" t="s">
        <v>8372</v>
      </c>
      <c r="D1075" s="318" t="s">
        <v>594</v>
      </c>
      <c r="E1075" s="318" t="s">
        <v>6252</v>
      </c>
      <c r="F1075" s="319" t="n">
        <v>0.41</v>
      </c>
      <c r="G1075" s="318" t="s">
        <v>6233</v>
      </c>
    </row>
    <row r="1076" customFormat="false" ht="15" hidden="false" customHeight="false" outlineLevel="0" collapsed="false">
      <c r="A1076" s="318" t="s">
        <v>8373</v>
      </c>
      <c r="B1076" s="318" t="str">
        <f aca="false">A1076&amp;"U"</f>
        <v>95267U</v>
      </c>
      <c r="C1076" s="318" t="s">
        <v>8374</v>
      </c>
      <c r="D1076" s="318" t="s">
        <v>594</v>
      </c>
      <c r="E1076" s="318" t="s">
        <v>6252</v>
      </c>
      <c r="F1076" s="319" t="n">
        <v>0.08</v>
      </c>
      <c r="G1076" s="318" t="s">
        <v>6233</v>
      </c>
    </row>
    <row r="1077" customFormat="false" ht="15" hidden="false" customHeight="false" outlineLevel="0" collapsed="false">
      <c r="A1077" s="318" t="s">
        <v>8375</v>
      </c>
      <c r="B1077" s="318" t="str">
        <f aca="false">A1077&amp;"U"</f>
        <v>95268U</v>
      </c>
      <c r="C1077" s="318" t="s">
        <v>8376</v>
      </c>
      <c r="D1077" s="318" t="s">
        <v>594</v>
      </c>
      <c r="E1077" s="318" t="s">
        <v>6252</v>
      </c>
      <c r="F1077" s="319" t="n">
        <v>0.4</v>
      </c>
      <c r="G1077" s="318" t="s">
        <v>6233</v>
      </c>
    </row>
    <row r="1078" customFormat="false" ht="15" hidden="false" customHeight="false" outlineLevel="0" collapsed="false">
      <c r="A1078" s="318" t="s">
        <v>8377</v>
      </c>
      <c r="B1078" s="318" t="str">
        <f aca="false">A1078&amp;"U"</f>
        <v>95269U</v>
      </c>
      <c r="C1078" s="318" t="s">
        <v>8378</v>
      </c>
      <c r="D1078" s="318" t="s">
        <v>594</v>
      </c>
      <c r="E1078" s="318" t="s">
        <v>7039</v>
      </c>
      <c r="F1078" s="319" t="n">
        <v>3.59</v>
      </c>
      <c r="G1078" s="318" t="s">
        <v>6233</v>
      </c>
    </row>
    <row r="1079" customFormat="false" ht="15" hidden="false" customHeight="false" outlineLevel="0" collapsed="false">
      <c r="A1079" s="318" t="s">
        <v>8379</v>
      </c>
      <c r="B1079" s="318" t="str">
        <f aca="false">A1079&amp;"U"</f>
        <v>95272U</v>
      </c>
      <c r="C1079" s="318" t="s">
        <v>8380</v>
      </c>
      <c r="D1079" s="318" t="s">
        <v>594</v>
      </c>
      <c r="E1079" s="318" t="s">
        <v>6252</v>
      </c>
      <c r="F1079" s="319" t="n">
        <v>0.4</v>
      </c>
      <c r="G1079" s="318" t="s">
        <v>6233</v>
      </c>
    </row>
    <row r="1080" customFormat="false" ht="15" hidden="false" customHeight="false" outlineLevel="0" collapsed="false">
      <c r="A1080" s="318" t="s">
        <v>8381</v>
      </c>
      <c r="B1080" s="318" t="str">
        <f aca="false">A1080&amp;"U"</f>
        <v>95273U</v>
      </c>
      <c r="C1080" s="318" t="s">
        <v>8382</v>
      </c>
      <c r="D1080" s="318" t="s">
        <v>594</v>
      </c>
      <c r="E1080" s="318" t="s">
        <v>6252</v>
      </c>
      <c r="F1080" s="319" t="n">
        <v>0.09</v>
      </c>
      <c r="G1080" s="318" t="s">
        <v>6233</v>
      </c>
    </row>
    <row r="1081" customFormat="false" ht="15" hidden="false" customHeight="false" outlineLevel="0" collapsed="false">
      <c r="A1081" s="318" t="s">
        <v>8383</v>
      </c>
      <c r="B1081" s="318" t="str">
        <f aca="false">A1081&amp;"U"</f>
        <v>95274U</v>
      </c>
      <c r="C1081" s="318" t="s">
        <v>8384</v>
      </c>
      <c r="D1081" s="318" t="s">
        <v>594</v>
      </c>
      <c r="E1081" s="318" t="s">
        <v>6252</v>
      </c>
      <c r="F1081" s="319" t="n">
        <v>0.31</v>
      </c>
      <c r="G1081" s="318" t="s">
        <v>6233</v>
      </c>
    </row>
    <row r="1082" customFormat="false" ht="15" hidden="false" customHeight="false" outlineLevel="0" collapsed="false">
      <c r="A1082" s="318" t="s">
        <v>8385</v>
      </c>
      <c r="B1082" s="318" t="str">
        <f aca="false">A1082&amp;"U"</f>
        <v>95275U</v>
      </c>
      <c r="C1082" s="318" t="s">
        <v>8386</v>
      </c>
      <c r="D1082" s="318" t="s">
        <v>594</v>
      </c>
      <c r="E1082" s="318" t="s">
        <v>6232</v>
      </c>
      <c r="F1082" s="319" t="n">
        <v>2.15</v>
      </c>
      <c r="G1082" s="318" t="s">
        <v>6233</v>
      </c>
    </row>
    <row r="1083" customFormat="false" ht="15" hidden="false" customHeight="false" outlineLevel="0" collapsed="false">
      <c r="A1083" s="318" t="s">
        <v>8387</v>
      </c>
      <c r="B1083" s="318" t="str">
        <f aca="false">A1083&amp;"U"</f>
        <v>95278U</v>
      </c>
      <c r="C1083" s="318" t="s">
        <v>8388</v>
      </c>
      <c r="D1083" s="318" t="s">
        <v>594</v>
      </c>
      <c r="E1083" s="318" t="s">
        <v>6252</v>
      </c>
      <c r="F1083" s="319" t="n">
        <v>0.43</v>
      </c>
      <c r="G1083" s="318" t="s">
        <v>6233</v>
      </c>
    </row>
    <row r="1084" customFormat="false" ht="15" hidden="false" customHeight="false" outlineLevel="0" collapsed="false">
      <c r="A1084" s="318" t="s">
        <v>8389</v>
      </c>
      <c r="B1084" s="318" t="str">
        <f aca="false">A1084&amp;"U"</f>
        <v>95279U</v>
      </c>
      <c r="C1084" s="318" t="s">
        <v>8390</v>
      </c>
      <c r="D1084" s="318" t="s">
        <v>594</v>
      </c>
      <c r="E1084" s="318" t="s">
        <v>6252</v>
      </c>
      <c r="F1084" s="319" t="n">
        <v>0.09</v>
      </c>
      <c r="G1084" s="318" t="s">
        <v>6233</v>
      </c>
    </row>
    <row r="1085" customFormat="false" ht="15" hidden="false" customHeight="false" outlineLevel="0" collapsed="false">
      <c r="A1085" s="318" t="s">
        <v>8391</v>
      </c>
      <c r="B1085" s="318" t="str">
        <f aca="false">A1085&amp;"U"</f>
        <v>95280U</v>
      </c>
      <c r="C1085" s="318" t="s">
        <v>8392</v>
      </c>
      <c r="D1085" s="318" t="s">
        <v>594</v>
      </c>
      <c r="E1085" s="318" t="s">
        <v>6252</v>
      </c>
      <c r="F1085" s="319" t="n">
        <v>0.34</v>
      </c>
      <c r="G1085" s="318" t="s">
        <v>6233</v>
      </c>
    </row>
    <row r="1086" customFormat="false" ht="15" hidden="false" customHeight="false" outlineLevel="0" collapsed="false">
      <c r="A1086" s="318" t="s">
        <v>8393</v>
      </c>
      <c r="B1086" s="318" t="str">
        <f aca="false">A1086&amp;"U"</f>
        <v>95281U</v>
      </c>
      <c r="C1086" s="318" t="s">
        <v>8394</v>
      </c>
      <c r="D1086" s="318" t="s">
        <v>594</v>
      </c>
      <c r="E1086" s="318" t="s">
        <v>7039</v>
      </c>
      <c r="F1086" s="319" t="n">
        <v>3.59</v>
      </c>
      <c r="G1086" s="318" t="s">
        <v>6233</v>
      </c>
    </row>
    <row r="1087" customFormat="false" ht="15" hidden="false" customHeight="false" outlineLevel="0" collapsed="false">
      <c r="A1087" s="318" t="s">
        <v>8395</v>
      </c>
      <c r="B1087" s="318" t="str">
        <f aca="false">A1087&amp;"U"</f>
        <v>95617U</v>
      </c>
      <c r="C1087" s="318" t="s">
        <v>8396</v>
      </c>
      <c r="D1087" s="318" t="s">
        <v>594</v>
      </c>
      <c r="E1087" s="318" t="s">
        <v>6252</v>
      </c>
      <c r="F1087" s="319" t="n">
        <v>0.62</v>
      </c>
      <c r="G1087" s="318" t="s">
        <v>6233</v>
      </c>
    </row>
    <row r="1088" customFormat="false" ht="15" hidden="false" customHeight="false" outlineLevel="0" collapsed="false">
      <c r="A1088" s="318" t="s">
        <v>8397</v>
      </c>
      <c r="B1088" s="318" t="str">
        <f aca="false">A1088&amp;"U"</f>
        <v>95618U</v>
      </c>
      <c r="C1088" s="318" t="s">
        <v>8398</v>
      </c>
      <c r="D1088" s="318" t="s">
        <v>594</v>
      </c>
      <c r="E1088" s="318" t="s">
        <v>6252</v>
      </c>
      <c r="F1088" s="319" t="n">
        <v>0.13</v>
      </c>
      <c r="G1088" s="318" t="s">
        <v>6233</v>
      </c>
    </row>
    <row r="1089" customFormat="false" ht="15" hidden="false" customHeight="false" outlineLevel="0" collapsed="false">
      <c r="A1089" s="318" t="s">
        <v>8399</v>
      </c>
      <c r="B1089" s="318" t="str">
        <f aca="false">A1089&amp;"U"</f>
        <v>95619U</v>
      </c>
      <c r="C1089" s="318" t="s">
        <v>8400</v>
      </c>
      <c r="D1089" s="318" t="s">
        <v>594</v>
      </c>
      <c r="E1089" s="318" t="s">
        <v>6252</v>
      </c>
      <c r="F1089" s="319" t="n">
        <v>0.77</v>
      </c>
      <c r="G1089" s="318" t="s">
        <v>6233</v>
      </c>
    </row>
    <row r="1090" customFormat="false" ht="15" hidden="false" customHeight="false" outlineLevel="0" collapsed="false">
      <c r="A1090" s="318" t="s">
        <v>8401</v>
      </c>
      <c r="B1090" s="318" t="str">
        <f aca="false">A1090&amp;"U"</f>
        <v>95627U</v>
      </c>
      <c r="C1090" s="318" t="s">
        <v>8402</v>
      </c>
      <c r="D1090" s="318" t="s">
        <v>594</v>
      </c>
      <c r="E1090" s="318" t="s">
        <v>6252</v>
      </c>
      <c r="F1090" s="319" t="n">
        <v>21.03</v>
      </c>
      <c r="G1090" s="318" t="s">
        <v>6233</v>
      </c>
    </row>
    <row r="1091" customFormat="false" ht="15" hidden="false" customHeight="false" outlineLevel="0" collapsed="false">
      <c r="A1091" s="318" t="s">
        <v>8403</v>
      </c>
      <c r="B1091" s="318" t="str">
        <f aca="false">A1091&amp;"U"</f>
        <v>95628U</v>
      </c>
      <c r="C1091" s="318" t="s">
        <v>8404</v>
      </c>
      <c r="D1091" s="318" t="s">
        <v>594</v>
      </c>
      <c r="E1091" s="318" t="s">
        <v>6252</v>
      </c>
      <c r="F1091" s="319" t="n">
        <v>5.52</v>
      </c>
      <c r="G1091" s="318" t="s">
        <v>6233</v>
      </c>
    </row>
    <row r="1092" customFormat="false" ht="15" hidden="false" customHeight="false" outlineLevel="0" collapsed="false">
      <c r="A1092" s="318" t="s">
        <v>8405</v>
      </c>
      <c r="B1092" s="318" t="str">
        <f aca="false">A1092&amp;"U"</f>
        <v>95629U</v>
      </c>
      <c r="C1092" s="318" t="s">
        <v>8406</v>
      </c>
      <c r="D1092" s="318" t="s">
        <v>594</v>
      </c>
      <c r="E1092" s="318" t="s">
        <v>6252</v>
      </c>
      <c r="F1092" s="319" t="n">
        <v>26.32</v>
      </c>
      <c r="G1092" s="318" t="s">
        <v>6233</v>
      </c>
    </row>
    <row r="1093" customFormat="false" ht="15" hidden="false" customHeight="false" outlineLevel="0" collapsed="false">
      <c r="A1093" s="318" t="s">
        <v>8407</v>
      </c>
      <c r="B1093" s="318" t="str">
        <f aca="false">A1093&amp;"U"</f>
        <v>95630U</v>
      </c>
      <c r="C1093" s="318" t="s">
        <v>8408</v>
      </c>
      <c r="D1093" s="318" t="s">
        <v>594</v>
      </c>
      <c r="E1093" s="318" t="s">
        <v>7039</v>
      </c>
      <c r="F1093" s="319" t="n">
        <v>58.09</v>
      </c>
      <c r="G1093" s="318" t="s">
        <v>6233</v>
      </c>
    </row>
    <row r="1094" customFormat="false" ht="15" hidden="false" customHeight="false" outlineLevel="0" collapsed="false">
      <c r="A1094" s="318" t="s">
        <v>8409</v>
      </c>
      <c r="B1094" s="318" t="str">
        <f aca="false">A1094&amp;"U"</f>
        <v>95698U</v>
      </c>
      <c r="C1094" s="318" t="s">
        <v>8410</v>
      </c>
      <c r="D1094" s="318" t="s">
        <v>594</v>
      </c>
      <c r="E1094" s="318" t="s">
        <v>6252</v>
      </c>
      <c r="F1094" s="319" t="n">
        <v>2.51</v>
      </c>
      <c r="G1094" s="318" t="s">
        <v>6233</v>
      </c>
    </row>
    <row r="1095" customFormat="false" ht="15" hidden="false" customHeight="false" outlineLevel="0" collapsed="false">
      <c r="A1095" s="318" t="s">
        <v>8411</v>
      </c>
      <c r="B1095" s="318" t="str">
        <f aca="false">A1095&amp;"U"</f>
        <v>95699U</v>
      </c>
      <c r="C1095" s="318" t="s">
        <v>8412</v>
      </c>
      <c r="D1095" s="318" t="s">
        <v>594</v>
      </c>
      <c r="E1095" s="318" t="s">
        <v>6252</v>
      </c>
      <c r="F1095" s="319" t="n">
        <v>0.56</v>
      </c>
      <c r="G1095" s="318" t="s">
        <v>6233</v>
      </c>
    </row>
    <row r="1096" customFormat="false" ht="15" hidden="false" customHeight="false" outlineLevel="0" collapsed="false">
      <c r="A1096" s="318" t="s">
        <v>8413</v>
      </c>
      <c r="B1096" s="318" t="str">
        <f aca="false">A1096&amp;"U"</f>
        <v>95700U</v>
      </c>
      <c r="C1096" s="318" t="s">
        <v>8414</v>
      </c>
      <c r="D1096" s="318" t="s">
        <v>594</v>
      </c>
      <c r="E1096" s="318" t="s">
        <v>6252</v>
      </c>
      <c r="F1096" s="319" t="n">
        <v>3.14</v>
      </c>
      <c r="G1096" s="318" t="s">
        <v>6233</v>
      </c>
    </row>
    <row r="1097" customFormat="false" ht="15" hidden="false" customHeight="false" outlineLevel="0" collapsed="false">
      <c r="A1097" s="318" t="s">
        <v>8415</v>
      </c>
      <c r="B1097" s="318" t="str">
        <f aca="false">A1097&amp;"U"</f>
        <v>95701U</v>
      </c>
      <c r="C1097" s="318" t="s">
        <v>8416</v>
      </c>
      <c r="D1097" s="318" t="s">
        <v>594</v>
      </c>
      <c r="E1097" s="318" t="s">
        <v>6232</v>
      </c>
      <c r="F1097" s="319" t="n">
        <v>2.66</v>
      </c>
      <c r="G1097" s="318" t="s">
        <v>6233</v>
      </c>
    </row>
    <row r="1098" customFormat="false" ht="15" hidden="false" customHeight="false" outlineLevel="0" collapsed="false">
      <c r="A1098" s="318" t="s">
        <v>8417</v>
      </c>
      <c r="B1098" s="318" t="str">
        <f aca="false">A1098&amp;"U"</f>
        <v>95704U</v>
      </c>
      <c r="C1098" s="318" t="s">
        <v>8418</v>
      </c>
      <c r="D1098" s="318" t="s">
        <v>594</v>
      </c>
      <c r="E1098" s="318" t="s">
        <v>6252</v>
      </c>
      <c r="F1098" s="319" t="n">
        <v>22.13</v>
      </c>
      <c r="G1098" s="318" t="s">
        <v>6233</v>
      </c>
    </row>
    <row r="1099" customFormat="false" ht="15" hidden="false" customHeight="false" outlineLevel="0" collapsed="false">
      <c r="A1099" s="318" t="s">
        <v>8419</v>
      </c>
      <c r="B1099" s="318" t="str">
        <f aca="false">A1099&amp;"U"</f>
        <v>95705U</v>
      </c>
      <c r="C1099" s="318" t="s">
        <v>8420</v>
      </c>
      <c r="D1099" s="318" t="s">
        <v>594</v>
      </c>
      <c r="E1099" s="318" t="s">
        <v>6252</v>
      </c>
      <c r="F1099" s="319" t="n">
        <v>5.81</v>
      </c>
      <c r="G1099" s="318" t="s">
        <v>6233</v>
      </c>
    </row>
    <row r="1100" customFormat="false" ht="15" hidden="false" customHeight="false" outlineLevel="0" collapsed="false">
      <c r="A1100" s="318" t="s">
        <v>8421</v>
      </c>
      <c r="B1100" s="318" t="str">
        <f aca="false">A1100&amp;"U"</f>
        <v>95706U</v>
      </c>
      <c r="C1100" s="318" t="s">
        <v>8422</v>
      </c>
      <c r="D1100" s="318" t="s">
        <v>594</v>
      </c>
      <c r="E1100" s="318" t="s">
        <v>6252</v>
      </c>
      <c r="F1100" s="319" t="n">
        <v>27.7</v>
      </c>
      <c r="G1100" s="318" t="s">
        <v>6233</v>
      </c>
    </row>
    <row r="1101" customFormat="false" ht="15" hidden="false" customHeight="false" outlineLevel="0" collapsed="false">
      <c r="A1101" s="318" t="s">
        <v>8423</v>
      </c>
      <c r="B1101" s="318" t="str">
        <f aca="false">A1101&amp;"U"</f>
        <v>95707U</v>
      </c>
      <c r="C1101" s="318" t="s">
        <v>8424</v>
      </c>
      <c r="D1101" s="318" t="s">
        <v>594</v>
      </c>
      <c r="E1101" s="318" t="s">
        <v>6232</v>
      </c>
      <c r="F1101" s="319" t="n">
        <v>29.64</v>
      </c>
      <c r="G1101" s="318" t="s">
        <v>6233</v>
      </c>
    </row>
    <row r="1102" customFormat="false" ht="15" hidden="false" customHeight="false" outlineLevel="0" collapsed="false">
      <c r="A1102" s="318" t="s">
        <v>8425</v>
      </c>
      <c r="B1102" s="318" t="str">
        <f aca="false">A1102&amp;"U"</f>
        <v>95710U</v>
      </c>
      <c r="C1102" s="318" t="s">
        <v>8426</v>
      </c>
      <c r="D1102" s="318" t="s">
        <v>594</v>
      </c>
      <c r="E1102" s="318" t="s">
        <v>6252</v>
      </c>
      <c r="F1102" s="319" t="n">
        <v>26.6</v>
      </c>
      <c r="G1102" s="318" t="s">
        <v>6233</v>
      </c>
    </row>
    <row r="1103" customFormat="false" ht="15" hidden="false" customHeight="false" outlineLevel="0" collapsed="false">
      <c r="A1103" s="318" t="s">
        <v>8427</v>
      </c>
      <c r="B1103" s="318" t="str">
        <f aca="false">A1103&amp;"U"</f>
        <v>95711U</v>
      </c>
      <c r="C1103" s="318" t="s">
        <v>8428</v>
      </c>
      <c r="D1103" s="318" t="s">
        <v>594</v>
      </c>
      <c r="E1103" s="318" t="s">
        <v>6252</v>
      </c>
      <c r="F1103" s="319" t="n">
        <v>6.84</v>
      </c>
      <c r="G1103" s="318" t="s">
        <v>6233</v>
      </c>
    </row>
    <row r="1104" customFormat="false" ht="15" hidden="false" customHeight="false" outlineLevel="0" collapsed="false">
      <c r="A1104" s="318" t="s">
        <v>8429</v>
      </c>
      <c r="B1104" s="318" t="str">
        <f aca="false">A1104&amp;"U"</f>
        <v>95712U</v>
      </c>
      <c r="C1104" s="318" t="s">
        <v>8430</v>
      </c>
      <c r="D1104" s="318" t="s">
        <v>594</v>
      </c>
      <c r="E1104" s="318" t="s">
        <v>6252</v>
      </c>
      <c r="F1104" s="319" t="n">
        <v>33.26</v>
      </c>
      <c r="G1104" s="318" t="s">
        <v>6233</v>
      </c>
    </row>
    <row r="1105" customFormat="false" ht="15" hidden="false" customHeight="false" outlineLevel="0" collapsed="false">
      <c r="A1105" s="318" t="s">
        <v>8431</v>
      </c>
      <c r="B1105" s="318" t="str">
        <f aca="false">A1105&amp;"U"</f>
        <v>95713U</v>
      </c>
      <c r="C1105" s="318" t="s">
        <v>8432</v>
      </c>
      <c r="D1105" s="318" t="s">
        <v>594</v>
      </c>
      <c r="E1105" s="318" t="s">
        <v>7039</v>
      </c>
      <c r="F1105" s="319" t="n">
        <v>72</v>
      </c>
      <c r="G1105" s="318" t="s">
        <v>6233</v>
      </c>
    </row>
    <row r="1106" customFormat="false" ht="15" hidden="false" customHeight="false" outlineLevel="0" collapsed="false">
      <c r="A1106" s="318" t="s">
        <v>8433</v>
      </c>
      <c r="B1106" s="318" t="str">
        <f aca="false">A1106&amp;"U"</f>
        <v>95716U</v>
      </c>
      <c r="C1106" s="318" t="s">
        <v>8434</v>
      </c>
      <c r="D1106" s="318" t="s">
        <v>594</v>
      </c>
      <c r="E1106" s="318" t="s">
        <v>6252</v>
      </c>
      <c r="F1106" s="319" t="n">
        <v>25.61</v>
      </c>
      <c r="G1106" s="318" t="s">
        <v>6233</v>
      </c>
    </row>
    <row r="1107" customFormat="false" ht="15" hidden="false" customHeight="false" outlineLevel="0" collapsed="false">
      <c r="A1107" s="318" t="s">
        <v>8435</v>
      </c>
      <c r="B1107" s="318" t="str">
        <f aca="false">A1107&amp;"U"</f>
        <v>95717U</v>
      </c>
      <c r="C1107" s="318" t="s">
        <v>8436</v>
      </c>
      <c r="D1107" s="318" t="s">
        <v>594</v>
      </c>
      <c r="E1107" s="318" t="s">
        <v>6252</v>
      </c>
      <c r="F1107" s="319" t="n">
        <v>6.58</v>
      </c>
      <c r="G1107" s="318" t="s">
        <v>6233</v>
      </c>
    </row>
    <row r="1108" customFormat="false" ht="15" hidden="false" customHeight="false" outlineLevel="0" collapsed="false">
      <c r="A1108" s="318" t="s">
        <v>8437</v>
      </c>
      <c r="B1108" s="318" t="str">
        <f aca="false">A1108&amp;"U"</f>
        <v>95718U</v>
      </c>
      <c r="C1108" s="318" t="s">
        <v>8438</v>
      </c>
      <c r="D1108" s="318" t="s">
        <v>594</v>
      </c>
      <c r="E1108" s="318" t="s">
        <v>6252</v>
      </c>
      <c r="F1108" s="319" t="n">
        <v>32.02</v>
      </c>
      <c r="G1108" s="318" t="s">
        <v>6233</v>
      </c>
    </row>
    <row r="1109" customFormat="false" ht="15" hidden="false" customHeight="false" outlineLevel="0" collapsed="false">
      <c r="A1109" s="318" t="s">
        <v>8439</v>
      </c>
      <c r="B1109" s="318" t="str">
        <f aca="false">A1109&amp;"U"</f>
        <v>95719U</v>
      </c>
      <c r="C1109" s="318" t="s">
        <v>8440</v>
      </c>
      <c r="D1109" s="318" t="s">
        <v>594</v>
      </c>
      <c r="E1109" s="318" t="s">
        <v>7039</v>
      </c>
      <c r="F1109" s="319" t="n">
        <v>72</v>
      </c>
      <c r="G1109" s="318" t="s">
        <v>6233</v>
      </c>
    </row>
    <row r="1110" customFormat="false" ht="15" hidden="false" customHeight="false" outlineLevel="0" collapsed="false">
      <c r="A1110" s="318" t="s">
        <v>8441</v>
      </c>
      <c r="B1110" s="318" t="str">
        <f aca="false">A1110&amp;"U"</f>
        <v>95869U</v>
      </c>
      <c r="C1110" s="318" t="s">
        <v>8442</v>
      </c>
      <c r="D1110" s="318" t="s">
        <v>594</v>
      </c>
      <c r="E1110" s="318" t="s">
        <v>6252</v>
      </c>
      <c r="F1110" s="319" t="n">
        <v>1.63</v>
      </c>
      <c r="G1110" s="318" t="s">
        <v>6233</v>
      </c>
    </row>
    <row r="1111" customFormat="false" ht="15" hidden="false" customHeight="false" outlineLevel="0" collapsed="false">
      <c r="A1111" s="318" t="s">
        <v>8443</v>
      </c>
      <c r="B1111" s="318" t="str">
        <f aca="false">A1111&amp;"U"</f>
        <v>95870U</v>
      </c>
      <c r="C1111" s="318" t="s">
        <v>8444</v>
      </c>
      <c r="D1111" s="318" t="s">
        <v>594</v>
      </c>
      <c r="E1111" s="318" t="s">
        <v>6252</v>
      </c>
      <c r="F1111" s="319" t="n">
        <v>4.26</v>
      </c>
      <c r="G1111" s="318" t="s">
        <v>6233</v>
      </c>
    </row>
    <row r="1112" customFormat="false" ht="15" hidden="false" customHeight="false" outlineLevel="0" collapsed="false">
      <c r="A1112" s="318" t="s">
        <v>8445</v>
      </c>
      <c r="B1112" s="318" t="str">
        <f aca="false">A1112&amp;"U"</f>
        <v>95871U</v>
      </c>
      <c r="C1112" s="318" t="s">
        <v>8446</v>
      </c>
      <c r="D1112" s="318" t="s">
        <v>594</v>
      </c>
      <c r="E1112" s="318" t="s">
        <v>7039</v>
      </c>
      <c r="F1112" s="319" t="n">
        <v>149.61</v>
      </c>
      <c r="G1112" s="318" t="s">
        <v>6233</v>
      </c>
    </row>
    <row r="1113" customFormat="false" ht="15" hidden="false" customHeight="false" outlineLevel="0" collapsed="false">
      <c r="A1113" s="318" t="s">
        <v>8447</v>
      </c>
      <c r="B1113" s="318" t="str">
        <f aca="false">A1113&amp;"U"</f>
        <v>95874U</v>
      </c>
      <c r="C1113" s="318" t="s">
        <v>8448</v>
      </c>
      <c r="D1113" s="318" t="s">
        <v>594</v>
      </c>
      <c r="E1113" s="318" t="s">
        <v>6252</v>
      </c>
      <c r="F1113" s="319" t="n">
        <v>4.77</v>
      </c>
      <c r="G1113" s="318" t="s">
        <v>6233</v>
      </c>
    </row>
    <row r="1114" customFormat="false" ht="15" hidden="false" customHeight="false" outlineLevel="0" collapsed="false">
      <c r="A1114" s="318" t="s">
        <v>8449</v>
      </c>
      <c r="B1114" s="318" t="str">
        <f aca="false">A1114&amp;"U"</f>
        <v>96008U</v>
      </c>
      <c r="C1114" s="318" t="s">
        <v>8450</v>
      </c>
      <c r="D1114" s="318" t="s">
        <v>594</v>
      </c>
      <c r="E1114" s="318" t="s">
        <v>6252</v>
      </c>
      <c r="F1114" s="319" t="n">
        <v>10.69</v>
      </c>
      <c r="G1114" s="318" t="s">
        <v>6233</v>
      </c>
    </row>
    <row r="1115" customFormat="false" ht="15" hidden="false" customHeight="false" outlineLevel="0" collapsed="false">
      <c r="A1115" s="318" t="s">
        <v>8451</v>
      </c>
      <c r="B1115" s="318" t="str">
        <f aca="false">A1115&amp;"U"</f>
        <v>96009U</v>
      </c>
      <c r="C1115" s="318" t="s">
        <v>8452</v>
      </c>
      <c r="D1115" s="318" t="s">
        <v>594</v>
      </c>
      <c r="E1115" s="318" t="s">
        <v>6252</v>
      </c>
      <c r="F1115" s="319" t="n">
        <v>2.8</v>
      </c>
      <c r="G1115" s="318" t="s">
        <v>6233</v>
      </c>
    </row>
    <row r="1116" customFormat="false" ht="15" hidden="false" customHeight="false" outlineLevel="0" collapsed="false">
      <c r="A1116" s="318" t="s">
        <v>8453</v>
      </c>
      <c r="B1116" s="318" t="str">
        <f aca="false">A1116&amp;"U"</f>
        <v>96011U</v>
      </c>
      <c r="C1116" s="318" t="s">
        <v>8454</v>
      </c>
      <c r="D1116" s="318" t="s">
        <v>594</v>
      </c>
      <c r="E1116" s="318" t="s">
        <v>6252</v>
      </c>
      <c r="F1116" s="319" t="n">
        <v>11.7</v>
      </c>
      <c r="G1116" s="318" t="s">
        <v>6233</v>
      </c>
    </row>
    <row r="1117" customFormat="false" ht="15" hidden="false" customHeight="false" outlineLevel="0" collapsed="false">
      <c r="A1117" s="318" t="s">
        <v>8455</v>
      </c>
      <c r="B1117" s="318" t="str">
        <f aca="false">A1117&amp;"U"</f>
        <v>96012U</v>
      </c>
      <c r="C1117" s="318" t="s">
        <v>8456</v>
      </c>
      <c r="D1117" s="318" t="s">
        <v>594</v>
      </c>
      <c r="E1117" s="318" t="s">
        <v>7039</v>
      </c>
      <c r="F1117" s="319" t="n">
        <v>55.91</v>
      </c>
      <c r="G1117" s="318" t="s">
        <v>6233</v>
      </c>
    </row>
    <row r="1118" customFormat="false" ht="15" hidden="false" customHeight="false" outlineLevel="0" collapsed="false">
      <c r="A1118" s="318" t="s">
        <v>8457</v>
      </c>
      <c r="B1118" s="318" t="str">
        <f aca="false">A1118&amp;"U"</f>
        <v>96015U</v>
      </c>
      <c r="C1118" s="318" t="s">
        <v>8458</v>
      </c>
      <c r="D1118" s="318" t="s">
        <v>594</v>
      </c>
      <c r="E1118" s="318" t="s">
        <v>6252</v>
      </c>
      <c r="F1118" s="319" t="n">
        <v>10.6</v>
      </c>
      <c r="G1118" s="318" t="s">
        <v>6233</v>
      </c>
    </row>
    <row r="1119" customFormat="false" ht="15" hidden="false" customHeight="false" outlineLevel="0" collapsed="false">
      <c r="A1119" s="318" t="s">
        <v>8459</v>
      </c>
      <c r="B1119" s="318" t="str">
        <f aca="false">A1119&amp;"U"</f>
        <v>96016U</v>
      </c>
      <c r="C1119" s="318" t="s">
        <v>8460</v>
      </c>
      <c r="D1119" s="318" t="s">
        <v>594</v>
      </c>
      <c r="E1119" s="318" t="s">
        <v>6252</v>
      </c>
      <c r="F1119" s="319" t="n">
        <v>2.78</v>
      </c>
      <c r="G1119" s="318" t="s">
        <v>6233</v>
      </c>
    </row>
    <row r="1120" customFormat="false" ht="15" hidden="false" customHeight="false" outlineLevel="0" collapsed="false">
      <c r="A1120" s="318" t="s">
        <v>8461</v>
      </c>
      <c r="B1120" s="318" t="str">
        <f aca="false">A1120&amp;"U"</f>
        <v>96018U</v>
      </c>
      <c r="C1120" s="318" t="s">
        <v>8462</v>
      </c>
      <c r="D1120" s="318" t="s">
        <v>594</v>
      </c>
      <c r="E1120" s="318" t="s">
        <v>6252</v>
      </c>
      <c r="F1120" s="319" t="n">
        <v>11.59</v>
      </c>
      <c r="G1120" s="318" t="s">
        <v>6233</v>
      </c>
    </row>
    <row r="1121" customFormat="false" ht="15" hidden="false" customHeight="false" outlineLevel="0" collapsed="false">
      <c r="A1121" s="318" t="s">
        <v>8463</v>
      </c>
      <c r="B1121" s="318" t="str">
        <f aca="false">A1121&amp;"U"</f>
        <v>96019U</v>
      </c>
      <c r="C1121" s="318" t="s">
        <v>8464</v>
      </c>
      <c r="D1121" s="318" t="s">
        <v>594</v>
      </c>
      <c r="E1121" s="318" t="s">
        <v>7039</v>
      </c>
      <c r="F1121" s="319" t="n">
        <v>55.91</v>
      </c>
      <c r="G1121" s="318" t="s">
        <v>6233</v>
      </c>
    </row>
    <row r="1122" customFormat="false" ht="15" hidden="false" customHeight="false" outlineLevel="0" collapsed="false">
      <c r="A1122" s="318" t="s">
        <v>8465</v>
      </c>
      <c r="B1122" s="318" t="str">
        <f aca="false">A1122&amp;"U"</f>
        <v>96023U</v>
      </c>
      <c r="C1122" s="318" t="s">
        <v>8466</v>
      </c>
      <c r="D1122" s="318" t="s">
        <v>594</v>
      </c>
      <c r="E1122" s="318" t="s">
        <v>6252</v>
      </c>
      <c r="F1122" s="319" t="n">
        <v>8.21</v>
      </c>
      <c r="G1122" s="318" t="s">
        <v>6233</v>
      </c>
    </row>
    <row r="1123" customFormat="false" ht="15" hidden="false" customHeight="false" outlineLevel="0" collapsed="false">
      <c r="A1123" s="318" t="s">
        <v>8467</v>
      </c>
      <c r="B1123" s="318" t="str">
        <f aca="false">A1123&amp;"U"</f>
        <v>96024U</v>
      </c>
      <c r="C1123" s="318" t="s">
        <v>8468</v>
      </c>
      <c r="D1123" s="318" t="s">
        <v>594</v>
      </c>
      <c r="E1123" s="318" t="s">
        <v>6252</v>
      </c>
      <c r="F1123" s="319" t="n">
        <v>2.15</v>
      </c>
      <c r="G1123" s="318" t="s">
        <v>6233</v>
      </c>
    </row>
    <row r="1124" customFormat="false" ht="15" hidden="false" customHeight="false" outlineLevel="0" collapsed="false">
      <c r="A1124" s="318" t="s">
        <v>8469</v>
      </c>
      <c r="B1124" s="318" t="str">
        <f aca="false">A1124&amp;"U"</f>
        <v>96026U</v>
      </c>
      <c r="C1124" s="318" t="s">
        <v>8470</v>
      </c>
      <c r="D1124" s="318" t="s">
        <v>594</v>
      </c>
      <c r="E1124" s="318" t="s">
        <v>6252</v>
      </c>
      <c r="F1124" s="319" t="n">
        <v>8.97</v>
      </c>
      <c r="G1124" s="318" t="s">
        <v>6233</v>
      </c>
    </row>
    <row r="1125" customFormat="false" ht="15" hidden="false" customHeight="false" outlineLevel="0" collapsed="false">
      <c r="A1125" s="318" t="s">
        <v>8471</v>
      </c>
      <c r="B1125" s="318" t="str">
        <f aca="false">A1125&amp;"U"</f>
        <v>96027U</v>
      </c>
      <c r="C1125" s="318" t="s">
        <v>8472</v>
      </c>
      <c r="D1125" s="318" t="s">
        <v>594</v>
      </c>
      <c r="E1125" s="318" t="s">
        <v>7039</v>
      </c>
      <c r="F1125" s="319" t="n">
        <v>38.95</v>
      </c>
      <c r="G1125" s="318" t="s">
        <v>6233</v>
      </c>
    </row>
    <row r="1126" customFormat="false" ht="15" hidden="false" customHeight="false" outlineLevel="0" collapsed="false">
      <c r="A1126" s="318" t="s">
        <v>8473</v>
      </c>
      <c r="B1126" s="318" t="str">
        <f aca="false">A1126&amp;"U"</f>
        <v>96030U</v>
      </c>
      <c r="C1126" s="318" t="s">
        <v>8474</v>
      </c>
      <c r="D1126" s="318" t="s">
        <v>594</v>
      </c>
      <c r="E1126" s="318" t="s">
        <v>6252</v>
      </c>
      <c r="F1126" s="319" t="n">
        <v>14.31</v>
      </c>
      <c r="G1126" s="318" t="s">
        <v>6233</v>
      </c>
    </row>
    <row r="1127" customFormat="false" ht="15" hidden="false" customHeight="false" outlineLevel="0" collapsed="false">
      <c r="A1127" s="318" t="s">
        <v>8475</v>
      </c>
      <c r="B1127" s="318" t="str">
        <f aca="false">A1127&amp;"U"</f>
        <v>96031U</v>
      </c>
      <c r="C1127" s="318" t="s">
        <v>8476</v>
      </c>
      <c r="D1127" s="318" t="s">
        <v>594</v>
      </c>
      <c r="E1127" s="318" t="s">
        <v>6252</v>
      </c>
      <c r="F1127" s="319" t="n">
        <v>5</v>
      </c>
      <c r="G1127" s="318" t="s">
        <v>6233</v>
      </c>
    </row>
    <row r="1128" customFormat="false" ht="15" hidden="false" customHeight="false" outlineLevel="0" collapsed="false">
      <c r="A1128" s="318" t="s">
        <v>8477</v>
      </c>
      <c r="B1128" s="318" t="str">
        <f aca="false">A1128&amp;"U"</f>
        <v>96032U</v>
      </c>
      <c r="C1128" s="318" t="s">
        <v>8478</v>
      </c>
      <c r="D1128" s="318" t="s">
        <v>594</v>
      </c>
      <c r="E1128" s="318" t="s">
        <v>6252</v>
      </c>
      <c r="F1128" s="319" t="n">
        <v>1.02</v>
      </c>
      <c r="G1128" s="318" t="s">
        <v>6233</v>
      </c>
    </row>
    <row r="1129" customFormat="false" ht="15" hidden="false" customHeight="false" outlineLevel="0" collapsed="false">
      <c r="A1129" s="318" t="s">
        <v>8479</v>
      </c>
      <c r="B1129" s="318" t="str">
        <f aca="false">A1129&amp;"U"</f>
        <v>96033U</v>
      </c>
      <c r="C1129" s="318" t="s">
        <v>8480</v>
      </c>
      <c r="D1129" s="318" t="s">
        <v>594</v>
      </c>
      <c r="E1129" s="318" t="s">
        <v>6252</v>
      </c>
      <c r="F1129" s="319" t="n">
        <v>26.84</v>
      </c>
      <c r="G1129" s="318" t="s">
        <v>6233</v>
      </c>
    </row>
    <row r="1130" customFormat="false" ht="15" hidden="false" customHeight="false" outlineLevel="0" collapsed="false">
      <c r="A1130" s="318" t="s">
        <v>8481</v>
      </c>
      <c r="B1130" s="318" t="str">
        <f aca="false">A1130&amp;"U"</f>
        <v>96034U</v>
      </c>
      <c r="C1130" s="318" t="s">
        <v>8482</v>
      </c>
      <c r="D1130" s="318" t="s">
        <v>594</v>
      </c>
      <c r="E1130" s="318" t="s">
        <v>7039</v>
      </c>
      <c r="F1130" s="319" t="n">
        <v>105.42</v>
      </c>
      <c r="G1130" s="318" t="s">
        <v>6233</v>
      </c>
    </row>
    <row r="1131" customFormat="false" ht="15" hidden="false" customHeight="false" outlineLevel="0" collapsed="false">
      <c r="A1131" s="318" t="s">
        <v>8483</v>
      </c>
      <c r="B1131" s="318" t="str">
        <f aca="false">A1131&amp;"U"</f>
        <v>96053U</v>
      </c>
      <c r="C1131" s="318" t="s">
        <v>8484</v>
      </c>
      <c r="D1131" s="318" t="s">
        <v>594</v>
      </c>
      <c r="E1131" s="318" t="s">
        <v>6252</v>
      </c>
      <c r="F1131" s="319" t="n">
        <v>8.3</v>
      </c>
      <c r="G1131" s="318" t="s">
        <v>6233</v>
      </c>
    </row>
    <row r="1132" customFormat="false" ht="15" hidden="false" customHeight="false" outlineLevel="0" collapsed="false">
      <c r="A1132" s="318" t="s">
        <v>8485</v>
      </c>
      <c r="B1132" s="318" t="str">
        <f aca="false">A1132&amp;"U"</f>
        <v>96054U</v>
      </c>
      <c r="C1132" s="318" t="s">
        <v>8486</v>
      </c>
      <c r="D1132" s="318" t="s">
        <v>594</v>
      </c>
      <c r="E1132" s="318" t="s">
        <v>6252</v>
      </c>
      <c r="F1132" s="319" t="n">
        <v>15</v>
      </c>
      <c r="G1132" s="318" t="s">
        <v>6233</v>
      </c>
    </row>
    <row r="1133" customFormat="false" ht="15" hidden="false" customHeight="false" outlineLevel="0" collapsed="false">
      <c r="A1133" s="318" t="s">
        <v>8487</v>
      </c>
      <c r="B1133" s="318" t="str">
        <f aca="false">A1133&amp;"U"</f>
        <v>96055U</v>
      </c>
      <c r="C1133" s="318" t="s">
        <v>8488</v>
      </c>
      <c r="D1133" s="318" t="s">
        <v>594</v>
      </c>
      <c r="E1133" s="318" t="s">
        <v>6252</v>
      </c>
      <c r="F1133" s="319" t="n">
        <v>2.17</v>
      </c>
      <c r="G1133" s="318" t="s">
        <v>6233</v>
      </c>
    </row>
    <row r="1134" customFormat="false" ht="15" hidden="false" customHeight="false" outlineLevel="0" collapsed="false">
      <c r="A1134" s="318" t="s">
        <v>8489</v>
      </c>
      <c r="B1134" s="318" t="str">
        <f aca="false">A1134&amp;"U"</f>
        <v>96056U</v>
      </c>
      <c r="C1134" s="318" t="s">
        <v>8490</v>
      </c>
      <c r="D1134" s="318" t="s">
        <v>594</v>
      </c>
      <c r="E1134" s="318" t="s">
        <v>6252</v>
      </c>
      <c r="F1134" s="319" t="n">
        <v>9.08</v>
      </c>
      <c r="G1134" s="318" t="s">
        <v>6233</v>
      </c>
    </row>
    <row r="1135" customFormat="false" ht="15" hidden="false" customHeight="false" outlineLevel="0" collapsed="false">
      <c r="A1135" s="318" t="s">
        <v>8491</v>
      </c>
      <c r="B1135" s="318" t="str">
        <f aca="false">A1135&amp;"U"</f>
        <v>96057U</v>
      </c>
      <c r="C1135" s="318" t="s">
        <v>8492</v>
      </c>
      <c r="D1135" s="318" t="s">
        <v>594</v>
      </c>
      <c r="E1135" s="318" t="s">
        <v>7039</v>
      </c>
      <c r="F1135" s="319" t="n">
        <v>38.95</v>
      </c>
      <c r="G1135" s="318" t="s">
        <v>6233</v>
      </c>
    </row>
    <row r="1136" customFormat="false" ht="15" hidden="false" customHeight="false" outlineLevel="0" collapsed="false">
      <c r="A1136" s="318" t="s">
        <v>8493</v>
      </c>
      <c r="B1136" s="318" t="str">
        <f aca="false">A1136&amp;"U"</f>
        <v>96060U</v>
      </c>
      <c r="C1136" s="318" t="s">
        <v>8494</v>
      </c>
      <c r="D1136" s="318" t="s">
        <v>594</v>
      </c>
      <c r="E1136" s="318" t="s">
        <v>6252</v>
      </c>
      <c r="F1136" s="319" t="n">
        <v>2.88</v>
      </c>
      <c r="G1136" s="318" t="s">
        <v>6233</v>
      </c>
    </row>
    <row r="1137" customFormat="false" ht="15" hidden="false" customHeight="false" outlineLevel="0" collapsed="false">
      <c r="A1137" s="318" t="s">
        <v>8495</v>
      </c>
      <c r="B1137" s="318" t="str">
        <f aca="false">A1137&amp;"U"</f>
        <v>96061U</v>
      </c>
      <c r="C1137" s="318" t="s">
        <v>8496</v>
      </c>
      <c r="D1137" s="318" t="s">
        <v>594</v>
      </c>
      <c r="E1137" s="318" t="s">
        <v>6252</v>
      </c>
      <c r="F1137" s="319" t="n">
        <v>18.76</v>
      </c>
      <c r="G1137" s="318" t="s">
        <v>6233</v>
      </c>
    </row>
    <row r="1138" customFormat="false" ht="15" hidden="false" customHeight="false" outlineLevel="0" collapsed="false">
      <c r="A1138" s="318" t="s">
        <v>8497</v>
      </c>
      <c r="B1138" s="318" t="str">
        <f aca="false">A1138&amp;"U"</f>
        <v>96062U</v>
      </c>
      <c r="C1138" s="318" t="s">
        <v>8498</v>
      </c>
      <c r="D1138" s="318" t="s">
        <v>594</v>
      </c>
      <c r="E1138" s="318" t="s">
        <v>7039</v>
      </c>
      <c r="F1138" s="319" t="n">
        <v>21.83</v>
      </c>
      <c r="G1138" s="318" t="s">
        <v>6233</v>
      </c>
    </row>
    <row r="1139" customFormat="false" ht="15" hidden="false" customHeight="false" outlineLevel="0" collapsed="false">
      <c r="A1139" s="318" t="s">
        <v>8499</v>
      </c>
      <c r="B1139" s="318" t="str">
        <f aca="false">A1139&amp;"U"</f>
        <v>96241U</v>
      </c>
      <c r="C1139" s="318" t="s">
        <v>8500</v>
      </c>
      <c r="D1139" s="318" t="s">
        <v>594</v>
      </c>
      <c r="E1139" s="318" t="s">
        <v>6232</v>
      </c>
      <c r="F1139" s="319" t="n">
        <v>13.17</v>
      </c>
      <c r="G1139" s="318" t="s">
        <v>6233</v>
      </c>
    </row>
    <row r="1140" customFormat="false" ht="15" hidden="false" customHeight="false" outlineLevel="0" collapsed="false">
      <c r="A1140" s="318" t="s">
        <v>8501</v>
      </c>
      <c r="B1140" s="318" t="str">
        <f aca="false">A1140&amp;"U"</f>
        <v>96242U</v>
      </c>
      <c r="C1140" s="318" t="s">
        <v>8502</v>
      </c>
      <c r="D1140" s="318" t="s">
        <v>594</v>
      </c>
      <c r="E1140" s="318" t="s">
        <v>6232</v>
      </c>
      <c r="F1140" s="319" t="n">
        <v>3.38</v>
      </c>
      <c r="G1140" s="318" t="s">
        <v>6233</v>
      </c>
    </row>
    <row r="1141" customFormat="false" ht="15" hidden="false" customHeight="false" outlineLevel="0" collapsed="false">
      <c r="A1141" s="318" t="s">
        <v>8503</v>
      </c>
      <c r="B1141" s="318" t="str">
        <f aca="false">A1141&amp;"U"</f>
        <v>96243U</v>
      </c>
      <c r="C1141" s="318" t="s">
        <v>8504</v>
      </c>
      <c r="D1141" s="318" t="s">
        <v>594</v>
      </c>
      <c r="E1141" s="318" t="s">
        <v>6232</v>
      </c>
      <c r="F1141" s="319" t="n">
        <v>16.47</v>
      </c>
      <c r="G1141" s="318" t="s">
        <v>6233</v>
      </c>
    </row>
    <row r="1142" customFormat="false" ht="15" hidden="false" customHeight="false" outlineLevel="0" collapsed="false">
      <c r="A1142" s="318" t="s">
        <v>8505</v>
      </c>
      <c r="B1142" s="318" t="str">
        <f aca="false">A1142&amp;"U"</f>
        <v>96244U</v>
      </c>
      <c r="C1142" s="318" t="s">
        <v>8506</v>
      </c>
      <c r="D1142" s="318" t="s">
        <v>594</v>
      </c>
      <c r="E1142" s="318" t="s">
        <v>7039</v>
      </c>
      <c r="F1142" s="319" t="n">
        <v>13.94</v>
      </c>
      <c r="G1142" s="318" t="s">
        <v>6233</v>
      </c>
    </row>
    <row r="1143" customFormat="false" ht="15" hidden="false" customHeight="false" outlineLevel="0" collapsed="false">
      <c r="A1143" s="318" t="s">
        <v>8507</v>
      </c>
      <c r="B1143" s="318" t="str">
        <f aca="false">A1143&amp;"U"</f>
        <v>96298U</v>
      </c>
      <c r="C1143" s="318" t="s">
        <v>8508</v>
      </c>
      <c r="D1143" s="318" t="s">
        <v>594</v>
      </c>
      <c r="E1143" s="318" t="s">
        <v>6252</v>
      </c>
      <c r="F1143" s="319" t="n">
        <v>34.56</v>
      </c>
      <c r="G1143" s="318" t="s">
        <v>6233</v>
      </c>
    </row>
    <row r="1144" customFormat="false" ht="15" hidden="false" customHeight="false" outlineLevel="0" collapsed="false">
      <c r="A1144" s="318" t="s">
        <v>8509</v>
      </c>
      <c r="B1144" s="318" t="str">
        <f aca="false">A1144&amp;"U"</f>
        <v>96299U</v>
      </c>
      <c r="C1144" s="318" t="s">
        <v>8510</v>
      </c>
      <c r="D1144" s="318" t="s">
        <v>594</v>
      </c>
      <c r="E1144" s="318" t="s">
        <v>6252</v>
      </c>
      <c r="F1144" s="319" t="n">
        <v>9.07</v>
      </c>
      <c r="G1144" s="318" t="s">
        <v>6233</v>
      </c>
    </row>
    <row r="1145" customFormat="false" ht="15" hidden="false" customHeight="false" outlineLevel="0" collapsed="false">
      <c r="A1145" s="318" t="s">
        <v>8511</v>
      </c>
      <c r="B1145" s="318" t="str">
        <f aca="false">A1145&amp;"U"</f>
        <v>96300U</v>
      </c>
      <c r="C1145" s="318" t="s">
        <v>8512</v>
      </c>
      <c r="D1145" s="318" t="s">
        <v>594</v>
      </c>
      <c r="E1145" s="318" t="s">
        <v>6252</v>
      </c>
      <c r="F1145" s="319" t="n">
        <v>43.25</v>
      </c>
      <c r="G1145" s="318" t="s">
        <v>6233</v>
      </c>
    </row>
    <row r="1146" customFormat="false" ht="15" hidden="false" customHeight="false" outlineLevel="0" collapsed="false">
      <c r="A1146" s="318" t="s">
        <v>8513</v>
      </c>
      <c r="B1146" s="318" t="str">
        <f aca="false">A1146&amp;"U"</f>
        <v>96301U</v>
      </c>
      <c r="C1146" s="318" t="s">
        <v>8514</v>
      </c>
      <c r="D1146" s="318" t="s">
        <v>594</v>
      </c>
      <c r="E1146" s="318" t="s">
        <v>7039</v>
      </c>
      <c r="F1146" s="319" t="n">
        <v>51.1</v>
      </c>
      <c r="G1146" s="318" t="s">
        <v>6233</v>
      </c>
    </row>
    <row r="1147" customFormat="false" ht="15" hidden="false" customHeight="false" outlineLevel="0" collapsed="false">
      <c r="A1147" s="318" t="s">
        <v>8515</v>
      </c>
      <c r="B1147" s="318" t="str">
        <f aca="false">A1147&amp;"U"</f>
        <v>96304U</v>
      </c>
      <c r="C1147" s="318" t="s">
        <v>8516</v>
      </c>
      <c r="D1147" s="318" t="s">
        <v>594</v>
      </c>
      <c r="E1147" s="318" t="s">
        <v>6252</v>
      </c>
      <c r="F1147" s="319" t="n">
        <v>0.09</v>
      </c>
      <c r="G1147" s="318" t="s">
        <v>6233</v>
      </c>
    </row>
    <row r="1148" customFormat="false" ht="15" hidden="false" customHeight="false" outlineLevel="0" collapsed="false">
      <c r="A1148" s="318" t="s">
        <v>8517</v>
      </c>
      <c r="B1148" s="318" t="str">
        <f aca="false">A1148&amp;"U"</f>
        <v>96305U</v>
      </c>
      <c r="C1148" s="318" t="s">
        <v>8518</v>
      </c>
      <c r="D1148" s="318" t="s">
        <v>594</v>
      </c>
      <c r="E1148" s="318" t="s">
        <v>6252</v>
      </c>
      <c r="F1148" s="319" t="n">
        <v>0.02</v>
      </c>
      <c r="G1148" s="318" t="s">
        <v>6233</v>
      </c>
    </row>
    <row r="1149" customFormat="false" ht="15" hidden="false" customHeight="false" outlineLevel="0" collapsed="false">
      <c r="A1149" s="318" t="s">
        <v>8519</v>
      </c>
      <c r="B1149" s="318" t="str">
        <f aca="false">A1149&amp;"U"</f>
        <v>96306U</v>
      </c>
      <c r="C1149" s="318" t="s">
        <v>8520</v>
      </c>
      <c r="D1149" s="318" t="s">
        <v>594</v>
      </c>
      <c r="E1149" s="318" t="s">
        <v>6252</v>
      </c>
      <c r="F1149" s="319" t="n">
        <v>0.12</v>
      </c>
      <c r="G1149" s="318" t="s">
        <v>6233</v>
      </c>
    </row>
    <row r="1150" customFormat="false" ht="15" hidden="false" customHeight="false" outlineLevel="0" collapsed="false">
      <c r="A1150" s="318" t="s">
        <v>8521</v>
      </c>
      <c r="B1150" s="318" t="str">
        <f aca="false">A1150&amp;"U"</f>
        <v>96307U</v>
      </c>
      <c r="C1150" s="318" t="s">
        <v>8522</v>
      </c>
      <c r="D1150" s="318" t="s">
        <v>594</v>
      </c>
      <c r="E1150" s="318" t="s">
        <v>6232</v>
      </c>
      <c r="F1150" s="319" t="n">
        <v>1.07</v>
      </c>
      <c r="G1150" s="318" t="s">
        <v>6233</v>
      </c>
    </row>
    <row r="1151" customFormat="false" ht="15" hidden="false" customHeight="false" outlineLevel="0" collapsed="false">
      <c r="A1151" s="318" t="s">
        <v>8523</v>
      </c>
      <c r="B1151" s="318" t="str">
        <f aca="false">A1151&amp;"U"</f>
        <v>96457U</v>
      </c>
      <c r="C1151" s="318" t="s">
        <v>8524</v>
      </c>
      <c r="D1151" s="318" t="s">
        <v>594</v>
      </c>
      <c r="E1151" s="318" t="s">
        <v>7039</v>
      </c>
      <c r="F1151" s="319" t="n">
        <v>51.1</v>
      </c>
      <c r="G1151" s="318" t="s">
        <v>6233</v>
      </c>
    </row>
    <row r="1152" customFormat="false" ht="15" hidden="false" customHeight="false" outlineLevel="0" collapsed="false">
      <c r="A1152" s="318" t="s">
        <v>8525</v>
      </c>
      <c r="B1152" s="318" t="str">
        <f aca="false">A1152&amp;"U"</f>
        <v>96458U</v>
      </c>
      <c r="C1152" s="318" t="s">
        <v>8526</v>
      </c>
      <c r="D1152" s="318" t="s">
        <v>594</v>
      </c>
      <c r="E1152" s="318" t="s">
        <v>6252</v>
      </c>
      <c r="F1152" s="319" t="n">
        <v>29.19</v>
      </c>
      <c r="G1152" s="318" t="s">
        <v>6233</v>
      </c>
    </row>
    <row r="1153" customFormat="false" ht="15" hidden="false" customHeight="false" outlineLevel="0" collapsed="false">
      <c r="A1153" s="318" t="s">
        <v>8527</v>
      </c>
      <c r="B1153" s="318" t="str">
        <f aca="false">A1153&amp;"U"</f>
        <v>96459U</v>
      </c>
      <c r="C1153" s="318" t="s">
        <v>8528</v>
      </c>
      <c r="D1153" s="318" t="s">
        <v>594</v>
      </c>
      <c r="E1153" s="318" t="s">
        <v>6252</v>
      </c>
      <c r="F1153" s="319" t="n">
        <v>6.12</v>
      </c>
      <c r="G1153" s="318" t="s">
        <v>6233</v>
      </c>
    </row>
    <row r="1154" customFormat="false" ht="15" hidden="false" customHeight="false" outlineLevel="0" collapsed="false">
      <c r="A1154" s="318" t="s">
        <v>8529</v>
      </c>
      <c r="B1154" s="318" t="str">
        <f aca="false">A1154&amp;"U"</f>
        <v>96460U</v>
      </c>
      <c r="C1154" s="318" t="s">
        <v>8530</v>
      </c>
      <c r="D1154" s="318" t="s">
        <v>594</v>
      </c>
      <c r="E1154" s="318" t="s">
        <v>6252</v>
      </c>
      <c r="F1154" s="319" t="n">
        <v>23.32</v>
      </c>
      <c r="G1154" s="318" t="s">
        <v>6233</v>
      </c>
    </row>
    <row r="1155" customFormat="false" ht="15" hidden="false" customHeight="false" outlineLevel="0" collapsed="false">
      <c r="A1155" s="318" t="s">
        <v>8531</v>
      </c>
      <c r="B1155" s="318" t="str">
        <f aca="false">A1155&amp;"U"</f>
        <v>98760U</v>
      </c>
      <c r="C1155" s="318" t="s">
        <v>8532</v>
      </c>
      <c r="D1155" s="318" t="s">
        <v>594</v>
      </c>
      <c r="E1155" s="318" t="s">
        <v>6232</v>
      </c>
      <c r="F1155" s="319" t="n">
        <v>0.05</v>
      </c>
      <c r="G1155" s="318" t="s">
        <v>6233</v>
      </c>
    </row>
    <row r="1156" customFormat="false" ht="15" hidden="false" customHeight="false" outlineLevel="0" collapsed="false">
      <c r="A1156" s="318" t="s">
        <v>8533</v>
      </c>
      <c r="B1156" s="318" t="str">
        <f aca="false">A1156&amp;"U"</f>
        <v>98761U</v>
      </c>
      <c r="C1156" s="318" t="s">
        <v>8534</v>
      </c>
      <c r="D1156" s="318" t="s">
        <v>594</v>
      </c>
      <c r="E1156" s="318" t="s">
        <v>6232</v>
      </c>
      <c r="F1156" s="319" t="n">
        <v>0.01</v>
      </c>
      <c r="G1156" s="318" t="s">
        <v>6233</v>
      </c>
    </row>
    <row r="1157" customFormat="false" ht="15" hidden="false" customHeight="false" outlineLevel="0" collapsed="false">
      <c r="A1157" s="318" t="s">
        <v>8535</v>
      </c>
      <c r="B1157" s="318" t="str">
        <f aca="false">A1157&amp;"U"</f>
        <v>98762U</v>
      </c>
      <c r="C1157" s="318" t="s">
        <v>8536</v>
      </c>
      <c r="D1157" s="318" t="s">
        <v>594</v>
      </c>
      <c r="E1157" s="318" t="s">
        <v>6232</v>
      </c>
      <c r="F1157" s="319" t="n">
        <v>0.06</v>
      </c>
      <c r="G1157" s="318" t="s">
        <v>6233</v>
      </c>
    </row>
    <row r="1158" customFormat="false" ht="15" hidden="false" customHeight="false" outlineLevel="0" collapsed="false">
      <c r="A1158" s="318" t="s">
        <v>8537</v>
      </c>
      <c r="B1158" s="318" t="str">
        <f aca="false">A1158&amp;"U"</f>
        <v>98763U</v>
      </c>
      <c r="C1158" s="318" t="s">
        <v>8538</v>
      </c>
      <c r="D1158" s="318" t="s">
        <v>594</v>
      </c>
      <c r="E1158" s="318" t="s">
        <v>6232</v>
      </c>
      <c r="F1158" s="319" t="n">
        <v>3.9</v>
      </c>
      <c r="G1158" s="318" t="s">
        <v>6233</v>
      </c>
    </row>
    <row r="1159" customFormat="false" ht="15" hidden="false" customHeight="false" outlineLevel="0" collapsed="false">
      <c r="A1159" s="318" t="s">
        <v>8539</v>
      </c>
      <c r="B1159" s="318" t="str">
        <f aca="false">A1159&amp;"U"</f>
        <v>55960U</v>
      </c>
      <c r="C1159" s="318" t="s">
        <v>8540</v>
      </c>
      <c r="D1159" s="318" t="s">
        <v>79</v>
      </c>
      <c r="E1159" s="318" t="s">
        <v>6232</v>
      </c>
      <c r="F1159" s="319" t="n">
        <v>4.06</v>
      </c>
      <c r="G1159" s="318" t="s">
        <v>6233</v>
      </c>
    </row>
    <row r="1160" customFormat="false" ht="15" hidden="false" customHeight="false" outlineLevel="0" collapsed="false">
      <c r="A1160" s="318" t="s">
        <v>8541</v>
      </c>
      <c r="B1160" s="318" t="str">
        <f aca="false">A1160&amp;"U"</f>
        <v>72085U</v>
      </c>
      <c r="C1160" s="318" t="s">
        <v>8542</v>
      </c>
      <c r="D1160" s="318" t="s">
        <v>86</v>
      </c>
      <c r="E1160" s="318" t="s">
        <v>6232</v>
      </c>
      <c r="F1160" s="319" t="n">
        <v>1.6</v>
      </c>
      <c r="G1160" s="318" t="s">
        <v>6233</v>
      </c>
    </row>
    <row r="1161" customFormat="false" ht="15" hidden="false" customHeight="false" outlineLevel="0" collapsed="false">
      <c r="A1161" s="318" t="s">
        <v>8543</v>
      </c>
      <c r="B1161" s="318" t="str">
        <f aca="false">A1161&amp;"U"</f>
        <v>72086U</v>
      </c>
      <c r="C1161" s="318" t="s">
        <v>8544</v>
      </c>
      <c r="D1161" s="318" t="s">
        <v>86</v>
      </c>
      <c r="E1161" s="318" t="s">
        <v>6232</v>
      </c>
      <c r="F1161" s="319" t="n">
        <v>4.94</v>
      </c>
      <c r="G1161" s="318" t="s">
        <v>6233</v>
      </c>
    </row>
    <row r="1162" customFormat="false" ht="15" hidden="false" customHeight="false" outlineLevel="0" collapsed="false">
      <c r="A1162" s="318" t="s">
        <v>8545</v>
      </c>
      <c r="B1162" s="318" t="str">
        <f aca="false">A1162&amp;"U"</f>
        <v>92259U</v>
      </c>
      <c r="C1162" s="318" t="s">
        <v>8546</v>
      </c>
      <c r="D1162" s="318" t="s">
        <v>30</v>
      </c>
      <c r="E1162" s="318" t="s">
        <v>6252</v>
      </c>
      <c r="F1162" s="319" t="n">
        <v>257.78</v>
      </c>
      <c r="G1162" s="318" t="s">
        <v>6233</v>
      </c>
    </row>
    <row r="1163" customFormat="false" ht="15" hidden="false" customHeight="false" outlineLevel="0" collapsed="false">
      <c r="A1163" s="318" t="s">
        <v>8547</v>
      </c>
      <c r="B1163" s="318" t="str">
        <f aca="false">A1163&amp;"U"</f>
        <v>92260U</v>
      </c>
      <c r="C1163" s="318" t="s">
        <v>8548</v>
      </c>
      <c r="D1163" s="318" t="s">
        <v>30</v>
      </c>
      <c r="E1163" s="318" t="s">
        <v>6252</v>
      </c>
      <c r="F1163" s="319" t="n">
        <v>299.69</v>
      </c>
      <c r="G1163" s="318" t="s">
        <v>6233</v>
      </c>
    </row>
    <row r="1164" customFormat="false" ht="15" hidden="false" customHeight="false" outlineLevel="0" collapsed="false">
      <c r="A1164" s="318" t="s">
        <v>8549</v>
      </c>
      <c r="B1164" s="318" t="str">
        <f aca="false">A1164&amp;"U"</f>
        <v>92261U</v>
      </c>
      <c r="C1164" s="318" t="s">
        <v>8550</v>
      </c>
      <c r="D1164" s="318" t="s">
        <v>30</v>
      </c>
      <c r="E1164" s="318" t="s">
        <v>6252</v>
      </c>
      <c r="F1164" s="319" t="n">
        <v>340.33</v>
      </c>
      <c r="G1164" s="318" t="s">
        <v>6233</v>
      </c>
    </row>
    <row r="1165" customFormat="false" ht="15" hidden="false" customHeight="false" outlineLevel="0" collapsed="false">
      <c r="A1165" s="318" t="s">
        <v>8551</v>
      </c>
      <c r="B1165" s="318" t="str">
        <f aca="false">A1165&amp;"U"</f>
        <v>92262U</v>
      </c>
      <c r="C1165" s="318" t="s">
        <v>8552</v>
      </c>
      <c r="D1165" s="318" t="s">
        <v>30</v>
      </c>
      <c r="E1165" s="318" t="s">
        <v>6252</v>
      </c>
      <c r="F1165" s="319" t="n">
        <v>405.75</v>
      </c>
      <c r="G1165" s="318" t="s">
        <v>6233</v>
      </c>
    </row>
    <row r="1166" customFormat="false" ht="15" hidden="false" customHeight="false" outlineLevel="0" collapsed="false">
      <c r="A1166" s="318" t="s">
        <v>8553</v>
      </c>
      <c r="B1166" s="318" t="str">
        <f aca="false">A1166&amp;"U"</f>
        <v>92539U</v>
      </c>
      <c r="C1166" s="318" t="s">
        <v>8554</v>
      </c>
      <c r="D1166" s="318" t="s">
        <v>79</v>
      </c>
      <c r="E1166" s="318" t="s">
        <v>6232</v>
      </c>
      <c r="F1166" s="319" t="n">
        <v>38.55</v>
      </c>
      <c r="G1166" s="318" t="s">
        <v>6233</v>
      </c>
    </row>
    <row r="1167" customFormat="false" ht="15" hidden="false" customHeight="false" outlineLevel="0" collapsed="false">
      <c r="A1167" s="318" t="s">
        <v>8555</v>
      </c>
      <c r="B1167" s="318" t="str">
        <f aca="false">A1167&amp;"U"</f>
        <v>92540U</v>
      </c>
      <c r="C1167" s="318" t="s">
        <v>8556</v>
      </c>
      <c r="D1167" s="318" t="s">
        <v>79</v>
      </c>
      <c r="E1167" s="318" t="s">
        <v>6232</v>
      </c>
      <c r="F1167" s="319" t="n">
        <v>44.71</v>
      </c>
      <c r="G1167" s="318" t="s">
        <v>6233</v>
      </c>
    </row>
    <row r="1168" customFormat="false" ht="15" hidden="false" customHeight="false" outlineLevel="0" collapsed="false">
      <c r="A1168" s="318" t="s">
        <v>8557</v>
      </c>
      <c r="B1168" s="318" t="str">
        <f aca="false">A1168&amp;"U"</f>
        <v>92541U</v>
      </c>
      <c r="C1168" s="318" t="s">
        <v>8558</v>
      </c>
      <c r="D1168" s="318" t="s">
        <v>79</v>
      </c>
      <c r="E1168" s="318" t="s">
        <v>6232</v>
      </c>
      <c r="F1168" s="319" t="n">
        <v>41.83</v>
      </c>
      <c r="G1168" s="318" t="s">
        <v>6233</v>
      </c>
    </row>
    <row r="1169" customFormat="false" ht="15" hidden="false" customHeight="false" outlineLevel="0" collapsed="false">
      <c r="A1169" s="318" t="s">
        <v>8559</v>
      </c>
      <c r="B1169" s="318" t="str">
        <f aca="false">A1169&amp;"U"</f>
        <v>92542U</v>
      </c>
      <c r="C1169" s="318" t="s">
        <v>8560</v>
      </c>
      <c r="D1169" s="318" t="s">
        <v>79</v>
      </c>
      <c r="E1169" s="318" t="s">
        <v>6232</v>
      </c>
      <c r="F1169" s="319" t="n">
        <v>51.73</v>
      </c>
      <c r="G1169" s="318" t="s">
        <v>6233</v>
      </c>
    </row>
    <row r="1170" customFormat="false" ht="15" hidden="false" customHeight="false" outlineLevel="0" collapsed="false">
      <c r="A1170" s="318" t="s">
        <v>8561</v>
      </c>
      <c r="B1170" s="318" t="str">
        <f aca="false">A1170&amp;"U"</f>
        <v>92543U</v>
      </c>
      <c r="C1170" s="318" t="s">
        <v>8562</v>
      </c>
      <c r="D1170" s="318" t="s">
        <v>79</v>
      </c>
      <c r="E1170" s="318" t="s">
        <v>6232</v>
      </c>
      <c r="F1170" s="319" t="n">
        <v>10.85</v>
      </c>
      <c r="G1170" s="318" t="s">
        <v>6233</v>
      </c>
    </row>
    <row r="1171" customFormat="false" ht="15" hidden="false" customHeight="false" outlineLevel="0" collapsed="false">
      <c r="A1171" s="318" t="s">
        <v>8563</v>
      </c>
      <c r="B1171" s="318" t="str">
        <f aca="false">A1171&amp;"U"</f>
        <v>92544U</v>
      </c>
      <c r="C1171" s="318" t="s">
        <v>8564</v>
      </c>
      <c r="D1171" s="318" t="s">
        <v>79</v>
      </c>
      <c r="E1171" s="318" t="s">
        <v>6232</v>
      </c>
      <c r="F1171" s="319" t="n">
        <v>9.13</v>
      </c>
      <c r="G1171" s="318" t="s">
        <v>6233</v>
      </c>
    </row>
    <row r="1172" customFormat="false" ht="15" hidden="false" customHeight="false" outlineLevel="0" collapsed="false">
      <c r="A1172" s="318" t="s">
        <v>8565</v>
      </c>
      <c r="B1172" s="318" t="str">
        <f aca="false">A1172&amp;"U"</f>
        <v>92545U</v>
      </c>
      <c r="C1172" s="318" t="s">
        <v>8566</v>
      </c>
      <c r="D1172" s="318" t="s">
        <v>30</v>
      </c>
      <c r="E1172" s="318" t="s">
        <v>6252</v>
      </c>
      <c r="F1172" s="319" t="n">
        <v>548.89</v>
      </c>
      <c r="G1172" s="318" t="s">
        <v>6233</v>
      </c>
    </row>
    <row r="1173" customFormat="false" ht="15" hidden="false" customHeight="false" outlineLevel="0" collapsed="false">
      <c r="A1173" s="318" t="s">
        <v>8567</v>
      </c>
      <c r="B1173" s="318" t="str">
        <f aca="false">A1173&amp;"U"</f>
        <v>92546U</v>
      </c>
      <c r="C1173" s="318" t="s">
        <v>8568</v>
      </c>
      <c r="D1173" s="318" t="s">
        <v>30</v>
      </c>
      <c r="E1173" s="318" t="s">
        <v>6252</v>
      </c>
      <c r="F1173" s="319" t="n">
        <v>672.7</v>
      </c>
      <c r="G1173" s="318" t="s">
        <v>6233</v>
      </c>
    </row>
    <row r="1174" customFormat="false" ht="15" hidden="false" customHeight="false" outlineLevel="0" collapsed="false">
      <c r="A1174" s="318" t="s">
        <v>8569</v>
      </c>
      <c r="B1174" s="318" t="str">
        <f aca="false">A1174&amp;"U"</f>
        <v>92547U</v>
      </c>
      <c r="C1174" s="318" t="s">
        <v>8570</v>
      </c>
      <c r="D1174" s="318" t="s">
        <v>30</v>
      </c>
      <c r="E1174" s="318" t="s">
        <v>6252</v>
      </c>
      <c r="F1174" s="319" t="n">
        <v>702.85</v>
      </c>
      <c r="G1174" s="318" t="s">
        <v>6233</v>
      </c>
    </row>
    <row r="1175" customFormat="false" ht="15" hidden="false" customHeight="false" outlineLevel="0" collapsed="false">
      <c r="A1175" s="318" t="s">
        <v>8571</v>
      </c>
      <c r="B1175" s="318" t="str">
        <f aca="false">A1175&amp;"U"</f>
        <v>92548U</v>
      </c>
      <c r="C1175" s="318" t="s">
        <v>8572</v>
      </c>
      <c r="D1175" s="318" t="s">
        <v>30</v>
      </c>
      <c r="E1175" s="318" t="s">
        <v>6252</v>
      </c>
      <c r="F1175" s="319" t="n">
        <v>777.43</v>
      </c>
      <c r="G1175" s="318" t="s">
        <v>6233</v>
      </c>
    </row>
    <row r="1176" customFormat="false" ht="15" hidden="false" customHeight="false" outlineLevel="0" collapsed="false">
      <c r="A1176" s="318" t="s">
        <v>8573</v>
      </c>
      <c r="B1176" s="318" t="str">
        <f aca="false">A1176&amp;"U"</f>
        <v>92549U</v>
      </c>
      <c r="C1176" s="318" t="s">
        <v>8574</v>
      </c>
      <c r="D1176" s="318" t="s">
        <v>30</v>
      </c>
      <c r="E1176" s="318" t="s">
        <v>6252</v>
      </c>
      <c r="F1176" s="319" t="n">
        <v>992.27</v>
      </c>
      <c r="G1176" s="318" t="s">
        <v>6233</v>
      </c>
    </row>
    <row r="1177" customFormat="false" ht="15" hidden="false" customHeight="false" outlineLevel="0" collapsed="false">
      <c r="A1177" s="318" t="s">
        <v>8575</v>
      </c>
      <c r="B1177" s="318" t="str">
        <f aca="false">A1177&amp;"U"</f>
        <v>92550U</v>
      </c>
      <c r="C1177" s="318" t="s">
        <v>8576</v>
      </c>
      <c r="D1177" s="318" t="s">
        <v>30</v>
      </c>
      <c r="E1177" s="318" t="s">
        <v>6252</v>
      </c>
      <c r="F1177" s="320" t="n">
        <v>1198.16</v>
      </c>
      <c r="G1177" s="318" t="s">
        <v>6233</v>
      </c>
    </row>
    <row r="1178" customFormat="false" ht="15" hidden="false" customHeight="false" outlineLevel="0" collapsed="false">
      <c r="A1178" s="318" t="s">
        <v>8577</v>
      </c>
      <c r="B1178" s="318" t="str">
        <f aca="false">A1178&amp;"U"</f>
        <v>92551U</v>
      </c>
      <c r="C1178" s="318" t="s">
        <v>8578</v>
      </c>
      <c r="D1178" s="318" t="s">
        <v>30</v>
      </c>
      <c r="E1178" s="318" t="s">
        <v>6252</v>
      </c>
      <c r="F1178" s="320" t="n">
        <v>1237.87</v>
      </c>
      <c r="G1178" s="318" t="s">
        <v>6233</v>
      </c>
    </row>
    <row r="1179" customFormat="false" ht="15" hidden="false" customHeight="false" outlineLevel="0" collapsed="false">
      <c r="A1179" s="318" t="s">
        <v>8579</v>
      </c>
      <c r="B1179" s="318" t="str">
        <f aca="false">A1179&amp;"U"</f>
        <v>92552U</v>
      </c>
      <c r="C1179" s="318" t="s">
        <v>8580</v>
      </c>
      <c r="D1179" s="318" t="s">
        <v>30</v>
      </c>
      <c r="E1179" s="318" t="s">
        <v>6252</v>
      </c>
      <c r="F1179" s="320" t="n">
        <v>1348.79</v>
      </c>
      <c r="G1179" s="318" t="s">
        <v>6233</v>
      </c>
    </row>
    <row r="1180" customFormat="false" ht="15" hidden="false" customHeight="false" outlineLevel="0" collapsed="false">
      <c r="A1180" s="318" t="s">
        <v>8581</v>
      </c>
      <c r="B1180" s="318" t="str">
        <f aca="false">A1180&amp;"U"</f>
        <v>92553U</v>
      </c>
      <c r="C1180" s="318" t="s">
        <v>8582</v>
      </c>
      <c r="D1180" s="318" t="s">
        <v>30</v>
      </c>
      <c r="E1180" s="318" t="s">
        <v>6252</v>
      </c>
      <c r="F1180" s="320" t="n">
        <v>1568.29</v>
      </c>
      <c r="G1180" s="318" t="s">
        <v>6233</v>
      </c>
    </row>
    <row r="1181" customFormat="false" ht="15" hidden="false" customHeight="false" outlineLevel="0" collapsed="false">
      <c r="A1181" s="318" t="s">
        <v>8583</v>
      </c>
      <c r="B1181" s="318" t="str">
        <f aca="false">A1181&amp;"U"</f>
        <v>92554U</v>
      </c>
      <c r="C1181" s="318" t="s">
        <v>8584</v>
      </c>
      <c r="D1181" s="318" t="s">
        <v>30</v>
      </c>
      <c r="E1181" s="318" t="s">
        <v>6252</v>
      </c>
      <c r="F1181" s="320" t="n">
        <v>1613.39</v>
      </c>
      <c r="G1181" s="318" t="s">
        <v>6233</v>
      </c>
    </row>
    <row r="1182" customFormat="false" ht="15" hidden="false" customHeight="false" outlineLevel="0" collapsed="false">
      <c r="A1182" s="318" t="s">
        <v>8585</v>
      </c>
      <c r="B1182" s="318" t="str">
        <f aca="false">A1182&amp;"U"</f>
        <v>92555U</v>
      </c>
      <c r="C1182" s="318" t="s">
        <v>8586</v>
      </c>
      <c r="D1182" s="318" t="s">
        <v>30</v>
      </c>
      <c r="E1182" s="318" t="s">
        <v>6252</v>
      </c>
      <c r="F1182" s="319" t="n">
        <v>543.11</v>
      </c>
      <c r="G1182" s="318" t="s">
        <v>6233</v>
      </c>
    </row>
    <row r="1183" customFormat="false" ht="15" hidden="false" customHeight="false" outlineLevel="0" collapsed="false">
      <c r="A1183" s="318" t="s">
        <v>8587</v>
      </c>
      <c r="B1183" s="318" t="str">
        <f aca="false">A1183&amp;"U"</f>
        <v>92556U</v>
      </c>
      <c r="C1183" s="318" t="s">
        <v>8588</v>
      </c>
      <c r="D1183" s="318" t="s">
        <v>30</v>
      </c>
      <c r="E1183" s="318" t="s">
        <v>6252</v>
      </c>
      <c r="F1183" s="319" t="n">
        <v>663.15</v>
      </c>
      <c r="G1183" s="318" t="s">
        <v>6233</v>
      </c>
    </row>
    <row r="1184" customFormat="false" ht="15" hidden="false" customHeight="false" outlineLevel="0" collapsed="false">
      <c r="A1184" s="318" t="s">
        <v>8589</v>
      </c>
      <c r="B1184" s="318" t="str">
        <f aca="false">A1184&amp;"U"</f>
        <v>92557U</v>
      </c>
      <c r="C1184" s="318" t="s">
        <v>8590</v>
      </c>
      <c r="D1184" s="318" t="s">
        <v>30</v>
      </c>
      <c r="E1184" s="318" t="s">
        <v>6252</v>
      </c>
      <c r="F1184" s="319" t="n">
        <v>693.3</v>
      </c>
      <c r="G1184" s="318" t="s">
        <v>6233</v>
      </c>
    </row>
    <row r="1185" customFormat="false" ht="15" hidden="false" customHeight="false" outlineLevel="0" collapsed="false">
      <c r="A1185" s="318" t="s">
        <v>8591</v>
      </c>
      <c r="B1185" s="318" t="str">
        <f aca="false">A1185&amp;"U"</f>
        <v>92558U</v>
      </c>
      <c r="C1185" s="318" t="s">
        <v>8592</v>
      </c>
      <c r="D1185" s="318" t="s">
        <v>30</v>
      </c>
      <c r="E1185" s="318" t="s">
        <v>6252</v>
      </c>
      <c r="F1185" s="319" t="n">
        <v>774.91</v>
      </c>
      <c r="G1185" s="318" t="s">
        <v>6233</v>
      </c>
    </row>
    <row r="1186" customFormat="false" ht="15" hidden="false" customHeight="false" outlineLevel="0" collapsed="false">
      <c r="A1186" s="318" t="s">
        <v>8593</v>
      </c>
      <c r="B1186" s="318" t="str">
        <f aca="false">A1186&amp;"U"</f>
        <v>92559U</v>
      </c>
      <c r="C1186" s="318" t="s">
        <v>8594</v>
      </c>
      <c r="D1186" s="318" t="s">
        <v>30</v>
      </c>
      <c r="E1186" s="318" t="s">
        <v>6252</v>
      </c>
      <c r="F1186" s="319" t="n">
        <v>982.1</v>
      </c>
      <c r="G1186" s="318" t="s">
        <v>6233</v>
      </c>
    </row>
    <row r="1187" customFormat="false" ht="15" hidden="false" customHeight="false" outlineLevel="0" collapsed="false">
      <c r="A1187" s="318" t="s">
        <v>8595</v>
      </c>
      <c r="B1187" s="318" t="str">
        <f aca="false">A1187&amp;"U"</f>
        <v>92560U</v>
      </c>
      <c r="C1187" s="318" t="s">
        <v>8596</v>
      </c>
      <c r="D1187" s="318" t="s">
        <v>30</v>
      </c>
      <c r="E1187" s="318" t="s">
        <v>6252</v>
      </c>
      <c r="F1187" s="320" t="n">
        <v>1182.65</v>
      </c>
      <c r="G1187" s="318" t="s">
        <v>6233</v>
      </c>
    </row>
    <row r="1188" customFormat="false" ht="15" hidden="false" customHeight="false" outlineLevel="0" collapsed="false">
      <c r="A1188" s="318" t="s">
        <v>8597</v>
      </c>
      <c r="B1188" s="318" t="str">
        <f aca="false">A1188&amp;"U"</f>
        <v>92561U</v>
      </c>
      <c r="C1188" s="318" t="s">
        <v>8598</v>
      </c>
      <c r="D1188" s="318" t="s">
        <v>30</v>
      </c>
      <c r="E1188" s="318" t="s">
        <v>6252</v>
      </c>
      <c r="F1188" s="320" t="n">
        <v>1223.06</v>
      </c>
      <c r="G1188" s="318" t="s">
        <v>6233</v>
      </c>
    </row>
    <row r="1189" customFormat="false" ht="15" hidden="false" customHeight="false" outlineLevel="0" collapsed="false">
      <c r="A1189" s="318" t="s">
        <v>8599</v>
      </c>
      <c r="B1189" s="318" t="str">
        <f aca="false">A1189&amp;"U"</f>
        <v>92562U</v>
      </c>
      <c r="C1189" s="318" t="s">
        <v>8600</v>
      </c>
      <c r="D1189" s="318" t="s">
        <v>30</v>
      </c>
      <c r="E1189" s="318" t="s">
        <v>6252</v>
      </c>
      <c r="F1189" s="320" t="n">
        <v>1324.43</v>
      </c>
      <c r="G1189" s="318" t="s">
        <v>6233</v>
      </c>
    </row>
    <row r="1190" customFormat="false" ht="15" hidden="false" customHeight="false" outlineLevel="0" collapsed="false">
      <c r="A1190" s="318" t="s">
        <v>8601</v>
      </c>
      <c r="B1190" s="318" t="str">
        <f aca="false">A1190&amp;"U"</f>
        <v>92563U</v>
      </c>
      <c r="C1190" s="318" t="s">
        <v>8602</v>
      </c>
      <c r="D1190" s="318" t="s">
        <v>30</v>
      </c>
      <c r="E1190" s="318" t="s">
        <v>6252</v>
      </c>
      <c r="F1190" s="320" t="n">
        <v>1538.67</v>
      </c>
      <c r="G1190" s="318" t="s">
        <v>6233</v>
      </c>
    </row>
    <row r="1191" customFormat="false" ht="15" hidden="false" customHeight="false" outlineLevel="0" collapsed="false">
      <c r="A1191" s="318" t="s">
        <v>8603</v>
      </c>
      <c r="B1191" s="318" t="str">
        <f aca="false">A1191&amp;"U"</f>
        <v>92564U</v>
      </c>
      <c r="C1191" s="318" t="s">
        <v>8604</v>
      </c>
      <c r="D1191" s="318" t="s">
        <v>30</v>
      </c>
      <c r="E1191" s="318" t="s">
        <v>6252</v>
      </c>
      <c r="F1191" s="320" t="n">
        <v>1577.37</v>
      </c>
      <c r="G1191" s="318" t="s">
        <v>6233</v>
      </c>
    </row>
    <row r="1192" customFormat="false" ht="15" hidden="false" customHeight="false" outlineLevel="0" collapsed="false">
      <c r="A1192" s="318" t="s">
        <v>8605</v>
      </c>
      <c r="B1192" s="318" t="str">
        <f aca="false">A1192&amp;"U"</f>
        <v>92565U</v>
      </c>
      <c r="C1192" s="318" t="s">
        <v>8606</v>
      </c>
      <c r="D1192" s="318" t="s">
        <v>79</v>
      </c>
      <c r="E1192" s="318" t="s">
        <v>6232</v>
      </c>
      <c r="F1192" s="319" t="n">
        <v>20.52</v>
      </c>
      <c r="G1192" s="318" t="s">
        <v>6233</v>
      </c>
    </row>
    <row r="1193" customFormat="false" ht="15" hidden="false" customHeight="false" outlineLevel="0" collapsed="false">
      <c r="A1193" s="318" t="s">
        <v>8607</v>
      </c>
      <c r="B1193" s="318" t="str">
        <f aca="false">A1193&amp;"U"</f>
        <v>92566U</v>
      </c>
      <c r="C1193" s="318" t="s">
        <v>8608</v>
      </c>
      <c r="D1193" s="318" t="s">
        <v>79</v>
      </c>
      <c r="E1193" s="318" t="s">
        <v>6232</v>
      </c>
      <c r="F1193" s="319" t="n">
        <v>11.83</v>
      </c>
      <c r="G1193" s="318" t="s">
        <v>6233</v>
      </c>
    </row>
    <row r="1194" customFormat="false" ht="15" hidden="false" customHeight="false" outlineLevel="0" collapsed="false">
      <c r="A1194" s="318" t="s">
        <v>8609</v>
      </c>
      <c r="B1194" s="318" t="str">
        <f aca="false">A1194&amp;"U"</f>
        <v>92567U</v>
      </c>
      <c r="C1194" s="318" t="s">
        <v>8610</v>
      </c>
      <c r="D1194" s="318" t="s">
        <v>79</v>
      </c>
      <c r="E1194" s="318" t="s">
        <v>6232</v>
      </c>
      <c r="F1194" s="319" t="n">
        <v>18.08</v>
      </c>
      <c r="G1194" s="318" t="s">
        <v>6233</v>
      </c>
    </row>
    <row r="1195" customFormat="false" ht="15" hidden="false" customHeight="false" outlineLevel="0" collapsed="false">
      <c r="A1195" s="318" t="s">
        <v>8611</v>
      </c>
      <c r="B1195" s="318" t="str">
        <f aca="false">A1195&amp;"U"</f>
        <v>72089U</v>
      </c>
      <c r="C1195" s="318" t="s">
        <v>8612</v>
      </c>
      <c r="D1195" s="318" t="s">
        <v>79</v>
      </c>
      <c r="E1195" s="318" t="s">
        <v>6232</v>
      </c>
      <c r="F1195" s="319" t="n">
        <v>10.68</v>
      </c>
      <c r="G1195" s="318" t="s">
        <v>6233</v>
      </c>
    </row>
    <row r="1196" customFormat="false" ht="15" hidden="false" customHeight="false" outlineLevel="0" collapsed="false">
      <c r="A1196" s="318" t="s">
        <v>8613</v>
      </c>
      <c r="B1196" s="318" t="str">
        <f aca="false">A1196&amp;"U"</f>
        <v>94189U</v>
      </c>
      <c r="C1196" s="318" t="s">
        <v>8614</v>
      </c>
      <c r="D1196" s="318" t="s">
        <v>79</v>
      </c>
      <c r="E1196" s="318" t="s">
        <v>6232</v>
      </c>
      <c r="F1196" s="319" t="n">
        <v>36.83</v>
      </c>
      <c r="G1196" s="318" t="s">
        <v>6233</v>
      </c>
    </row>
    <row r="1197" customFormat="false" ht="15" hidden="false" customHeight="false" outlineLevel="0" collapsed="false">
      <c r="A1197" s="318" t="s">
        <v>8615</v>
      </c>
      <c r="B1197" s="318" t="str">
        <f aca="false">A1197&amp;"U"</f>
        <v>94192U</v>
      </c>
      <c r="C1197" s="318" t="s">
        <v>8616</v>
      </c>
      <c r="D1197" s="318" t="s">
        <v>79</v>
      </c>
      <c r="E1197" s="318" t="s">
        <v>6232</v>
      </c>
      <c r="F1197" s="319" t="n">
        <v>38.54</v>
      </c>
      <c r="G1197" s="318" t="s">
        <v>6233</v>
      </c>
    </row>
    <row r="1198" customFormat="false" ht="15" hidden="false" customHeight="false" outlineLevel="0" collapsed="false">
      <c r="A1198" s="318" t="s">
        <v>8617</v>
      </c>
      <c r="B1198" s="318" t="str">
        <f aca="false">A1198&amp;"U"</f>
        <v>94195U</v>
      </c>
      <c r="C1198" s="318" t="s">
        <v>8618</v>
      </c>
      <c r="D1198" s="318" t="s">
        <v>79</v>
      </c>
      <c r="E1198" s="318" t="s">
        <v>6232</v>
      </c>
      <c r="F1198" s="319" t="n">
        <v>23.23</v>
      </c>
      <c r="G1198" s="318" t="s">
        <v>6233</v>
      </c>
    </row>
    <row r="1199" customFormat="false" ht="15" hidden="false" customHeight="false" outlineLevel="0" collapsed="false">
      <c r="A1199" s="318" t="s">
        <v>8619</v>
      </c>
      <c r="B1199" s="318" t="str">
        <f aca="false">A1199&amp;"U"</f>
        <v>94198U</v>
      </c>
      <c r="C1199" s="318" t="s">
        <v>8620</v>
      </c>
      <c r="D1199" s="318" t="s">
        <v>79</v>
      </c>
      <c r="E1199" s="318" t="s">
        <v>6232</v>
      </c>
      <c r="F1199" s="319" t="n">
        <v>25.49</v>
      </c>
      <c r="G1199" s="318" t="s">
        <v>6233</v>
      </c>
    </row>
    <row r="1200" customFormat="false" ht="15" hidden="false" customHeight="false" outlineLevel="0" collapsed="false">
      <c r="A1200" s="318" t="s">
        <v>8621</v>
      </c>
      <c r="B1200" s="318" t="str">
        <f aca="false">A1200&amp;"U"</f>
        <v>94201U</v>
      </c>
      <c r="C1200" s="318" t="s">
        <v>8622</v>
      </c>
      <c r="D1200" s="318" t="s">
        <v>79</v>
      </c>
      <c r="E1200" s="318" t="s">
        <v>6232</v>
      </c>
      <c r="F1200" s="319" t="n">
        <v>33.09</v>
      </c>
      <c r="G1200" s="318" t="s">
        <v>6233</v>
      </c>
    </row>
    <row r="1201" customFormat="false" ht="15" hidden="false" customHeight="false" outlineLevel="0" collapsed="false">
      <c r="A1201" s="318" t="s">
        <v>8623</v>
      </c>
      <c r="B1201" s="318" t="str">
        <f aca="false">A1201&amp;"U"</f>
        <v>94204U</v>
      </c>
      <c r="C1201" s="318" t="s">
        <v>8624</v>
      </c>
      <c r="D1201" s="318" t="s">
        <v>79</v>
      </c>
      <c r="E1201" s="318" t="s">
        <v>6232</v>
      </c>
      <c r="F1201" s="319" t="n">
        <v>36.92</v>
      </c>
      <c r="G1201" s="318" t="s">
        <v>6233</v>
      </c>
    </row>
    <row r="1202" customFormat="false" ht="15" hidden="false" customHeight="false" outlineLevel="0" collapsed="false">
      <c r="A1202" s="318" t="s">
        <v>8625</v>
      </c>
      <c r="B1202" s="318" t="str">
        <f aca="false">A1202&amp;"U"</f>
        <v>94224U</v>
      </c>
      <c r="C1202" s="318" t="s">
        <v>8626</v>
      </c>
      <c r="D1202" s="318" t="s">
        <v>86</v>
      </c>
      <c r="E1202" s="318" t="s">
        <v>6252</v>
      </c>
      <c r="F1202" s="319" t="n">
        <v>17.23</v>
      </c>
      <c r="G1202" s="318" t="s">
        <v>6233</v>
      </c>
    </row>
    <row r="1203" customFormat="false" ht="15" hidden="false" customHeight="false" outlineLevel="0" collapsed="false">
      <c r="A1203" s="318" t="s">
        <v>8627</v>
      </c>
      <c r="B1203" s="318" t="str">
        <f aca="false">A1203&amp;"U"</f>
        <v>94225U</v>
      </c>
      <c r="C1203" s="318" t="s">
        <v>8628</v>
      </c>
      <c r="D1203" s="318" t="s">
        <v>79</v>
      </c>
      <c r="E1203" s="318" t="s">
        <v>6252</v>
      </c>
      <c r="F1203" s="319" t="n">
        <v>23.36</v>
      </c>
      <c r="G1203" s="318" t="s">
        <v>6233</v>
      </c>
    </row>
    <row r="1204" customFormat="false" ht="15" hidden="false" customHeight="false" outlineLevel="0" collapsed="false">
      <c r="A1204" s="318" t="s">
        <v>8629</v>
      </c>
      <c r="B1204" s="318" t="str">
        <f aca="false">A1204&amp;"U"</f>
        <v>94226U</v>
      </c>
      <c r="C1204" s="318" t="s">
        <v>8630</v>
      </c>
      <c r="D1204" s="318" t="s">
        <v>79</v>
      </c>
      <c r="E1204" s="318" t="s">
        <v>6232</v>
      </c>
      <c r="F1204" s="319" t="n">
        <v>14.06</v>
      </c>
      <c r="G1204" s="318" t="s">
        <v>6233</v>
      </c>
    </row>
    <row r="1205" customFormat="false" ht="15" hidden="false" customHeight="false" outlineLevel="0" collapsed="false">
      <c r="A1205" s="318" t="s">
        <v>8631</v>
      </c>
      <c r="B1205" s="318" t="str">
        <f aca="false">A1205&amp;"U"</f>
        <v>94232U</v>
      </c>
      <c r="C1205" s="318" t="s">
        <v>8632</v>
      </c>
      <c r="D1205" s="318" t="s">
        <v>30</v>
      </c>
      <c r="E1205" s="318" t="s">
        <v>6232</v>
      </c>
      <c r="F1205" s="319" t="n">
        <v>1.98</v>
      </c>
      <c r="G1205" s="318" t="s">
        <v>6233</v>
      </c>
    </row>
    <row r="1206" customFormat="false" ht="15" hidden="false" customHeight="false" outlineLevel="0" collapsed="false">
      <c r="A1206" s="318" t="s">
        <v>8633</v>
      </c>
      <c r="B1206" s="318" t="str">
        <f aca="false">A1206&amp;"U"</f>
        <v>94440U</v>
      </c>
      <c r="C1206" s="318" t="s">
        <v>8634</v>
      </c>
      <c r="D1206" s="318" t="s">
        <v>79</v>
      </c>
      <c r="E1206" s="318" t="s">
        <v>6232</v>
      </c>
      <c r="F1206" s="319" t="n">
        <v>23.23</v>
      </c>
      <c r="G1206" s="318" t="s">
        <v>6233</v>
      </c>
    </row>
    <row r="1207" customFormat="false" ht="15" hidden="false" customHeight="false" outlineLevel="0" collapsed="false">
      <c r="A1207" s="318" t="s">
        <v>8635</v>
      </c>
      <c r="B1207" s="318" t="str">
        <f aca="false">A1207&amp;"U"</f>
        <v>94441U</v>
      </c>
      <c r="C1207" s="318" t="s">
        <v>8636</v>
      </c>
      <c r="D1207" s="318" t="s">
        <v>79</v>
      </c>
      <c r="E1207" s="318" t="s">
        <v>6232</v>
      </c>
      <c r="F1207" s="319" t="n">
        <v>25.49</v>
      </c>
      <c r="G1207" s="318" t="s">
        <v>6233</v>
      </c>
    </row>
    <row r="1208" customFormat="false" ht="15" hidden="false" customHeight="false" outlineLevel="0" collapsed="false">
      <c r="A1208" s="318" t="s">
        <v>8637</v>
      </c>
      <c r="B1208" s="318" t="str">
        <f aca="false">A1208&amp;"U"</f>
        <v>94442U</v>
      </c>
      <c r="C1208" s="318" t="s">
        <v>8638</v>
      </c>
      <c r="D1208" s="318" t="s">
        <v>79</v>
      </c>
      <c r="E1208" s="318" t="s">
        <v>6232</v>
      </c>
      <c r="F1208" s="319" t="n">
        <v>23.23</v>
      </c>
      <c r="G1208" s="318" t="s">
        <v>6233</v>
      </c>
    </row>
    <row r="1209" customFormat="false" ht="15" hidden="false" customHeight="false" outlineLevel="0" collapsed="false">
      <c r="A1209" s="318" t="s">
        <v>8639</v>
      </c>
      <c r="B1209" s="318" t="str">
        <f aca="false">A1209&amp;"U"</f>
        <v>94443U</v>
      </c>
      <c r="C1209" s="318" t="s">
        <v>8640</v>
      </c>
      <c r="D1209" s="318" t="s">
        <v>79</v>
      </c>
      <c r="E1209" s="318" t="s">
        <v>6232</v>
      </c>
      <c r="F1209" s="319" t="n">
        <v>25.49</v>
      </c>
      <c r="G1209" s="318" t="s">
        <v>6233</v>
      </c>
    </row>
    <row r="1210" customFormat="false" ht="15" hidden="false" customHeight="false" outlineLevel="0" collapsed="false">
      <c r="A1210" s="318" t="s">
        <v>8641</v>
      </c>
      <c r="B1210" s="318" t="str">
        <f aca="false">A1210&amp;"U"</f>
        <v>94445U</v>
      </c>
      <c r="C1210" s="318" t="s">
        <v>8642</v>
      </c>
      <c r="D1210" s="318" t="s">
        <v>79</v>
      </c>
      <c r="E1210" s="318" t="s">
        <v>6232</v>
      </c>
      <c r="F1210" s="319" t="n">
        <v>33.09</v>
      </c>
      <c r="G1210" s="318" t="s">
        <v>6233</v>
      </c>
    </row>
    <row r="1211" customFormat="false" ht="15" hidden="false" customHeight="false" outlineLevel="0" collapsed="false">
      <c r="A1211" s="318" t="s">
        <v>8643</v>
      </c>
      <c r="B1211" s="318" t="str">
        <f aca="false">A1211&amp;"U"</f>
        <v>94446U</v>
      </c>
      <c r="C1211" s="318" t="s">
        <v>8644</v>
      </c>
      <c r="D1211" s="318" t="s">
        <v>79</v>
      </c>
      <c r="E1211" s="318" t="s">
        <v>6232</v>
      </c>
      <c r="F1211" s="319" t="n">
        <v>36.92</v>
      </c>
      <c r="G1211" s="318" t="s">
        <v>6233</v>
      </c>
    </row>
    <row r="1212" customFormat="false" ht="15" hidden="false" customHeight="false" outlineLevel="0" collapsed="false">
      <c r="A1212" s="318" t="s">
        <v>8645</v>
      </c>
      <c r="B1212" s="318" t="str">
        <f aca="false">A1212&amp;"U"</f>
        <v>94447U</v>
      </c>
      <c r="C1212" s="318" t="s">
        <v>8646</v>
      </c>
      <c r="D1212" s="318" t="s">
        <v>79</v>
      </c>
      <c r="E1212" s="318" t="s">
        <v>6232</v>
      </c>
      <c r="F1212" s="319" t="n">
        <v>33.09</v>
      </c>
      <c r="G1212" s="318" t="s">
        <v>6233</v>
      </c>
    </row>
    <row r="1213" customFormat="false" ht="15" hidden="false" customHeight="false" outlineLevel="0" collapsed="false">
      <c r="A1213" s="318" t="s">
        <v>8647</v>
      </c>
      <c r="B1213" s="318" t="str">
        <f aca="false">A1213&amp;"U"</f>
        <v>94448U</v>
      </c>
      <c r="C1213" s="318" t="s">
        <v>8648</v>
      </c>
      <c r="D1213" s="318" t="s">
        <v>79</v>
      </c>
      <c r="E1213" s="318" t="s">
        <v>6232</v>
      </c>
      <c r="F1213" s="319" t="n">
        <v>36.92</v>
      </c>
      <c r="G1213" s="318" t="s">
        <v>6233</v>
      </c>
    </row>
    <row r="1214" customFormat="false" ht="15" hidden="false" customHeight="false" outlineLevel="0" collapsed="false">
      <c r="A1214" s="318" t="s">
        <v>8649</v>
      </c>
      <c r="B1214" s="318" t="str">
        <f aca="false">A1214&amp;"U"</f>
        <v>94207U</v>
      </c>
      <c r="C1214" s="318" t="s">
        <v>8650</v>
      </c>
      <c r="D1214" s="318" t="s">
        <v>79</v>
      </c>
      <c r="E1214" s="318" t="s">
        <v>6232</v>
      </c>
      <c r="F1214" s="319" t="n">
        <v>34.89</v>
      </c>
      <c r="G1214" s="318" t="s">
        <v>6233</v>
      </c>
    </row>
    <row r="1215" customFormat="false" ht="15" hidden="false" customHeight="false" outlineLevel="0" collapsed="false">
      <c r="A1215" s="318" t="s">
        <v>8651</v>
      </c>
      <c r="B1215" s="318" t="str">
        <f aca="false">A1215&amp;"U"</f>
        <v>94210U</v>
      </c>
      <c r="C1215" s="318" t="s">
        <v>8652</v>
      </c>
      <c r="D1215" s="318" t="s">
        <v>79</v>
      </c>
      <c r="E1215" s="318" t="s">
        <v>6232</v>
      </c>
      <c r="F1215" s="319" t="n">
        <v>37.09</v>
      </c>
      <c r="G1215" s="318" t="s">
        <v>6233</v>
      </c>
    </row>
    <row r="1216" customFormat="false" ht="15" hidden="false" customHeight="false" outlineLevel="0" collapsed="false">
      <c r="A1216" s="318" t="s">
        <v>8653</v>
      </c>
      <c r="B1216" s="318" t="str">
        <f aca="false">A1216&amp;"U"</f>
        <v>94218U</v>
      </c>
      <c r="C1216" s="318" t="s">
        <v>8654</v>
      </c>
      <c r="D1216" s="318" t="s">
        <v>79</v>
      </c>
      <c r="E1216" s="318" t="s">
        <v>6232</v>
      </c>
      <c r="F1216" s="319" t="n">
        <v>78.03</v>
      </c>
      <c r="G1216" s="318" t="s">
        <v>6233</v>
      </c>
    </row>
    <row r="1217" customFormat="false" ht="15" hidden="false" customHeight="false" outlineLevel="0" collapsed="false">
      <c r="A1217" s="318" t="s">
        <v>8655</v>
      </c>
      <c r="B1217" s="318" t="str">
        <f aca="false">A1217&amp;"U"</f>
        <v>73866/4U</v>
      </c>
      <c r="C1217" s="318" t="s">
        <v>8656</v>
      </c>
      <c r="D1217" s="318" t="s">
        <v>79</v>
      </c>
      <c r="E1217" s="318" t="s">
        <v>6252</v>
      </c>
      <c r="F1217" s="319" t="n">
        <v>356.55</v>
      </c>
      <c r="G1217" s="318" t="s">
        <v>6233</v>
      </c>
    </row>
    <row r="1218" customFormat="false" ht="15" hidden="false" customHeight="false" outlineLevel="0" collapsed="false">
      <c r="A1218" s="318" t="s">
        <v>8657</v>
      </c>
      <c r="B1218" s="318" t="str">
        <f aca="false">A1218&amp;"U"</f>
        <v>73866/5U</v>
      </c>
      <c r="C1218" s="318" t="s">
        <v>8658</v>
      </c>
      <c r="D1218" s="318" t="s">
        <v>79</v>
      </c>
      <c r="E1218" s="318" t="s">
        <v>6252</v>
      </c>
      <c r="F1218" s="319" t="n">
        <v>379.15</v>
      </c>
      <c r="G1218" s="318" t="s">
        <v>6233</v>
      </c>
    </row>
    <row r="1219" customFormat="false" ht="15" hidden="false" customHeight="false" outlineLevel="0" collapsed="false">
      <c r="A1219" s="318" t="s">
        <v>8659</v>
      </c>
      <c r="B1219" s="318" t="str">
        <f aca="false">A1219&amp;"U"</f>
        <v>73866/6U</v>
      </c>
      <c r="C1219" s="318" t="s">
        <v>8660</v>
      </c>
      <c r="D1219" s="318" t="s">
        <v>79</v>
      </c>
      <c r="E1219" s="318" t="s">
        <v>6252</v>
      </c>
      <c r="F1219" s="319" t="n">
        <v>397.45</v>
      </c>
      <c r="G1219" s="318" t="s">
        <v>6233</v>
      </c>
    </row>
    <row r="1220" customFormat="false" ht="15" hidden="false" customHeight="false" outlineLevel="0" collapsed="false">
      <c r="A1220" s="318" t="s">
        <v>8661</v>
      </c>
      <c r="B1220" s="318" t="str">
        <f aca="false">A1220&amp;"U"</f>
        <v>73866/7U</v>
      </c>
      <c r="C1220" s="318" t="s">
        <v>8662</v>
      </c>
      <c r="D1220" s="318" t="s">
        <v>79</v>
      </c>
      <c r="E1220" s="318" t="s">
        <v>6252</v>
      </c>
      <c r="F1220" s="319" t="n">
        <v>431.86</v>
      </c>
      <c r="G1220" s="318" t="s">
        <v>6233</v>
      </c>
    </row>
    <row r="1221" customFormat="false" ht="15" hidden="false" customHeight="false" outlineLevel="0" collapsed="false">
      <c r="A1221" s="318" t="s">
        <v>8663</v>
      </c>
      <c r="B1221" s="318" t="str">
        <f aca="false">A1221&amp;"U"</f>
        <v>73866/8U</v>
      </c>
      <c r="C1221" s="318" t="s">
        <v>8664</v>
      </c>
      <c r="D1221" s="318" t="s">
        <v>79</v>
      </c>
      <c r="E1221" s="318" t="s">
        <v>6252</v>
      </c>
      <c r="F1221" s="319" t="n">
        <v>514.72</v>
      </c>
      <c r="G1221" s="318" t="s">
        <v>6233</v>
      </c>
    </row>
    <row r="1222" customFormat="false" ht="15" hidden="false" customHeight="false" outlineLevel="0" collapsed="false">
      <c r="A1222" s="318" t="s">
        <v>8665</v>
      </c>
      <c r="B1222" s="318" t="str">
        <f aca="false">A1222&amp;"U"</f>
        <v>73866/9U</v>
      </c>
      <c r="C1222" s="318" t="s">
        <v>8666</v>
      </c>
      <c r="D1222" s="318" t="s">
        <v>79</v>
      </c>
      <c r="E1222" s="318" t="s">
        <v>6252</v>
      </c>
      <c r="F1222" s="319" t="n">
        <v>533.67</v>
      </c>
      <c r="G1222" s="318" t="s">
        <v>6233</v>
      </c>
    </row>
    <row r="1223" customFormat="false" ht="15" hidden="false" customHeight="false" outlineLevel="0" collapsed="false">
      <c r="A1223" s="318" t="s">
        <v>8667</v>
      </c>
      <c r="B1223" s="318" t="str">
        <f aca="false">A1223&amp;"U"</f>
        <v>73867/1U</v>
      </c>
      <c r="C1223" s="318" t="s">
        <v>8668</v>
      </c>
      <c r="D1223" s="318" t="s">
        <v>79</v>
      </c>
      <c r="E1223" s="318" t="s">
        <v>6252</v>
      </c>
      <c r="F1223" s="319" t="n">
        <v>192.78</v>
      </c>
      <c r="G1223" s="318" t="s">
        <v>6233</v>
      </c>
    </row>
    <row r="1224" customFormat="false" ht="15" hidden="false" customHeight="false" outlineLevel="0" collapsed="false">
      <c r="A1224" s="318" t="s">
        <v>8669</v>
      </c>
      <c r="B1224" s="318" t="str">
        <f aca="false">A1224&amp;"U"</f>
        <v>73867/2U</v>
      </c>
      <c r="C1224" s="318" t="s">
        <v>8670</v>
      </c>
      <c r="D1224" s="318" t="s">
        <v>79</v>
      </c>
      <c r="E1224" s="318" t="s">
        <v>6252</v>
      </c>
      <c r="F1224" s="319" t="n">
        <v>211.84</v>
      </c>
      <c r="G1224" s="318" t="s">
        <v>6233</v>
      </c>
    </row>
    <row r="1225" customFormat="false" ht="15" hidden="false" customHeight="false" outlineLevel="0" collapsed="false">
      <c r="A1225" s="318" t="s">
        <v>8671</v>
      </c>
      <c r="B1225" s="318" t="str">
        <f aca="false">A1225&amp;"U"</f>
        <v>73867/3U</v>
      </c>
      <c r="C1225" s="318" t="s">
        <v>8672</v>
      </c>
      <c r="D1225" s="318" t="s">
        <v>79</v>
      </c>
      <c r="E1225" s="318" t="s">
        <v>6252</v>
      </c>
      <c r="F1225" s="319" t="n">
        <v>254.2</v>
      </c>
      <c r="G1225" s="318" t="s">
        <v>6233</v>
      </c>
    </row>
    <row r="1226" customFormat="false" ht="15" hidden="false" customHeight="false" outlineLevel="0" collapsed="false">
      <c r="A1226" s="318" t="s">
        <v>8673</v>
      </c>
      <c r="B1226" s="318" t="str">
        <f aca="false">A1226&amp;"U"</f>
        <v>73867/4U</v>
      </c>
      <c r="C1226" s="318" t="s">
        <v>8674</v>
      </c>
      <c r="D1226" s="318" t="s">
        <v>79</v>
      </c>
      <c r="E1226" s="318" t="s">
        <v>6252</v>
      </c>
      <c r="F1226" s="319" t="n">
        <v>262.68</v>
      </c>
      <c r="G1226" s="318" t="s">
        <v>6233</v>
      </c>
    </row>
    <row r="1227" customFormat="false" ht="15" hidden="false" customHeight="false" outlineLevel="0" collapsed="false">
      <c r="A1227" s="318" t="s">
        <v>8675</v>
      </c>
      <c r="B1227" s="318" t="str">
        <f aca="false">A1227&amp;"U"</f>
        <v>75220U</v>
      </c>
      <c r="C1227" s="318" t="s">
        <v>8676</v>
      </c>
      <c r="D1227" s="318" t="s">
        <v>86</v>
      </c>
      <c r="E1227" s="318" t="s">
        <v>6252</v>
      </c>
      <c r="F1227" s="319" t="n">
        <v>38.7</v>
      </c>
      <c r="G1227" s="318" t="s">
        <v>6233</v>
      </c>
    </row>
    <row r="1228" customFormat="false" ht="15" hidden="false" customHeight="false" outlineLevel="0" collapsed="false">
      <c r="A1228" s="318" t="s">
        <v>8677</v>
      </c>
      <c r="B1228" s="318" t="str">
        <f aca="false">A1228&amp;"U"</f>
        <v>94213U</v>
      </c>
      <c r="C1228" s="318" t="s">
        <v>8678</v>
      </c>
      <c r="D1228" s="318" t="s">
        <v>79</v>
      </c>
      <c r="E1228" s="318" t="s">
        <v>6252</v>
      </c>
      <c r="F1228" s="319" t="n">
        <v>42.37</v>
      </c>
      <c r="G1228" s="318" t="s">
        <v>6233</v>
      </c>
    </row>
    <row r="1229" customFormat="false" ht="15" hidden="false" customHeight="false" outlineLevel="0" collapsed="false">
      <c r="A1229" s="318" t="s">
        <v>8679</v>
      </c>
      <c r="B1229" s="318" t="str">
        <f aca="false">A1229&amp;"U"</f>
        <v>94216U</v>
      </c>
      <c r="C1229" s="318" t="s">
        <v>8680</v>
      </c>
      <c r="D1229" s="318" t="s">
        <v>79</v>
      </c>
      <c r="E1229" s="318" t="s">
        <v>6252</v>
      </c>
      <c r="F1229" s="319" t="n">
        <v>122.91</v>
      </c>
      <c r="G1229" s="318" t="s">
        <v>6233</v>
      </c>
    </row>
    <row r="1230" customFormat="false" ht="15" hidden="false" customHeight="false" outlineLevel="0" collapsed="false">
      <c r="A1230" s="318" t="s">
        <v>8681</v>
      </c>
      <c r="B1230" s="318" t="str">
        <f aca="false">A1230&amp;"U"</f>
        <v>94219U</v>
      </c>
      <c r="C1230" s="318" t="s">
        <v>8682</v>
      </c>
      <c r="D1230" s="318" t="s">
        <v>86</v>
      </c>
      <c r="E1230" s="318" t="s">
        <v>6252</v>
      </c>
      <c r="F1230" s="319" t="n">
        <v>21.59</v>
      </c>
      <c r="G1230" s="318" t="s">
        <v>6233</v>
      </c>
    </row>
    <row r="1231" customFormat="false" ht="15" hidden="false" customHeight="false" outlineLevel="0" collapsed="false">
      <c r="A1231" s="318" t="s">
        <v>8683</v>
      </c>
      <c r="B1231" s="318" t="str">
        <f aca="false">A1231&amp;"U"</f>
        <v>94220U</v>
      </c>
      <c r="C1231" s="318" t="s">
        <v>8684</v>
      </c>
      <c r="D1231" s="318" t="s">
        <v>86</v>
      </c>
      <c r="E1231" s="318" t="s">
        <v>6252</v>
      </c>
      <c r="F1231" s="319" t="n">
        <v>40.52</v>
      </c>
      <c r="G1231" s="318" t="s">
        <v>6233</v>
      </c>
    </row>
    <row r="1232" customFormat="false" ht="15" hidden="false" customHeight="false" outlineLevel="0" collapsed="false">
      <c r="A1232" s="318" t="s">
        <v>8685</v>
      </c>
      <c r="B1232" s="318" t="str">
        <f aca="false">A1232&amp;"U"</f>
        <v>94221U</v>
      </c>
      <c r="C1232" s="318" t="s">
        <v>8686</v>
      </c>
      <c r="D1232" s="318" t="s">
        <v>86</v>
      </c>
      <c r="E1232" s="318" t="s">
        <v>6252</v>
      </c>
      <c r="F1232" s="319" t="n">
        <v>17.13</v>
      </c>
      <c r="G1232" s="318" t="s">
        <v>6233</v>
      </c>
    </row>
    <row r="1233" customFormat="false" ht="15" hidden="false" customHeight="false" outlineLevel="0" collapsed="false">
      <c r="A1233" s="318" t="s">
        <v>8687</v>
      </c>
      <c r="B1233" s="318" t="str">
        <f aca="false">A1233&amp;"U"</f>
        <v>94222U</v>
      </c>
      <c r="C1233" s="318" t="s">
        <v>8688</v>
      </c>
      <c r="D1233" s="318" t="s">
        <v>86</v>
      </c>
      <c r="E1233" s="318" t="s">
        <v>6252</v>
      </c>
      <c r="F1233" s="319" t="n">
        <v>36.06</v>
      </c>
      <c r="G1233" s="318" t="s">
        <v>6233</v>
      </c>
    </row>
    <row r="1234" customFormat="false" ht="15" hidden="false" customHeight="false" outlineLevel="0" collapsed="false">
      <c r="A1234" s="318" t="s">
        <v>8689</v>
      </c>
      <c r="B1234" s="318" t="str">
        <f aca="false">A1234&amp;"U"</f>
        <v>74045/2U</v>
      </c>
      <c r="C1234" s="318" t="s">
        <v>8690</v>
      </c>
      <c r="D1234" s="318" t="s">
        <v>86</v>
      </c>
      <c r="E1234" s="318" t="s">
        <v>6232</v>
      </c>
      <c r="F1234" s="319" t="n">
        <v>44.61</v>
      </c>
      <c r="G1234" s="318" t="s">
        <v>6233</v>
      </c>
    </row>
    <row r="1235" customFormat="false" ht="15" hidden="false" customHeight="false" outlineLevel="0" collapsed="false">
      <c r="A1235" s="318" t="s">
        <v>8691</v>
      </c>
      <c r="B1235" s="318" t="str">
        <f aca="false">A1235&amp;"U"</f>
        <v>94223U</v>
      </c>
      <c r="C1235" s="318" t="s">
        <v>8692</v>
      </c>
      <c r="D1235" s="318" t="s">
        <v>86</v>
      </c>
      <c r="E1235" s="318" t="s">
        <v>6232</v>
      </c>
      <c r="F1235" s="319" t="n">
        <v>44.99</v>
      </c>
      <c r="G1235" s="318" t="s">
        <v>6233</v>
      </c>
    </row>
    <row r="1236" customFormat="false" ht="15" hidden="false" customHeight="false" outlineLevel="0" collapsed="false">
      <c r="A1236" s="318" t="s">
        <v>8693</v>
      </c>
      <c r="B1236" s="318" t="str">
        <f aca="false">A1236&amp;"U"</f>
        <v>94451U</v>
      </c>
      <c r="C1236" s="318" t="s">
        <v>8694</v>
      </c>
      <c r="D1236" s="318" t="s">
        <v>86</v>
      </c>
      <c r="E1236" s="318" t="s">
        <v>6232</v>
      </c>
      <c r="F1236" s="319" t="n">
        <v>102.44</v>
      </c>
      <c r="G1236" s="318" t="s">
        <v>6233</v>
      </c>
    </row>
    <row r="1237" customFormat="false" ht="15" hidden="false" customHeight="false" outlineLevel="0" collapsed="false">
      <c r="A1237" s="318" t="s">
        <v>8695</v>
      </c>
      <c r="B1237" s="318" t="str">
        <f aca="false">A1237&amp;"U"</f>
        <v>94230U</v>
      </c>
      <c r="C1237" s="318" t="s">
        <v>8696</v>
      </c>
      <c r="D1237" s="318" t="s">
        <v>86</v>
      </c>
      <c r="E1237" s="318" t="s">
        <v>6252</v>
      </c>
      <c r="F1237" s="319" t="n">
        <v>68.48</v>
      </c>
      <c r="G1237" s="318" t="s">
        <v>6233</v>
      </c>
    </row>
    <row r="1238" customFormat="false" ht="15" hidden="false" customHeight="false" outlineLevel="0" collapsed="false">
      <c r="A1238" s="318" t="s">
        <v>8697</v>
      </c>
      <c r="B1238" s="318" t="str">
        <f aca="false">A1238&amp;"U"</f>
        <v>94227U</v>
      </c>
      <c r="C1238" s="318" t="s">
        <v>8698</v>
      </c>
      <c r="D1238" s="318" t="s">
        <v>86</v>
      </c>
      <c r="E1238" s="318" t="s">
        <v>6252</v>
      </c>
      <c r="F1238" s="319" t="n">
        <v>36.46</v>
      </c>
      <c r="G1238" s="318" t="s">
        <v>6233</v>
      </c>
    </row>
    <row r="1239" customFormat="false" ht="15" hidden="false" customHeight="false" outlineLevel="0" collapsed="false">
      <c r="A1239" s="318" t="s">
        <v>8699</v>
      </c>
      <c r="B1239" s="318" t="str">
        <f aca="false">A1239&amp;"U"</f>
        <v>94228U</v>
      </c>
      <c r="C1239" s="318" t="s">
        <v>8700</v>
      </c>
      <c r="D1239" s="318" t="s">
        <v>86</v>
      </c>
      <c r="E1239" s="318" t="s">
        <v>6252</v>
      </c>
      <c r="F1239" s="319" t="n">
        <v>50.59</v>
      </c>
      <c r="G1239" s="318" t="s">
        <v>6233</v>
      </c>
    </row>
    <row r="1240" customFormat="false" ht="15" hidden="false" customHeight="false" outlineLevel="0" collapsed="false">
      <c r="A1240" s="318" t="s">
        <v>8701</v>
      </c>
      <c r="B1240" s="318" t="str">
        <f aca="false">A1240&amp;"U"</f>
        <v>94229U</v>
      </c>
      <c r="C1240" s="318" t="s">
        <v>8702</v>
      </c>
      <c r="D1240" s="318" t="s">
        <v>86</v>
      </c>
      <c r="E1240" s="318" t="s">
        <v>6252</v>
      </c>
      <c r="F1240" s="319" t="n">
        <v>98.53</v>
      </c>
      <c r="G1240" s="318" t="s">
        <v>6233</v>
      </c>
    </row>
    <row r="1241" customFormat="false" ht="15" hidden="false" customHeight="false" outlineLevel="0" collapsed="false">
      <c r="A1241" s="318" t="s">
        <v>8703</v>
      </c>
      <c r="B1241" s="318" t="str">
        <f aca="false">A1241&amp;"U"</f>
        <v>94231U</v>
      </c>
      <c r="C1241" s="318" t="s">
        <v>152</v>
      </c>
      <c r="D1241" s="318" t="s">
        <v>86</v>
      </c>
      <c r="E1241" s="318" t="s">
        <v>6252</v>
      </c>
      <c r="F1241" s="319" t="n">
        <v>26.22</v>
      </c>
      <c r="G1241" s="318" t="s">
        <v>6233</v>
      </c>
    </row>
    <row r="1242" customFormat="false" ht="15" hidden="false" customHeight="false" outlineLevel="0" collapsed="false">
      <c r="A1242" s="318" t="s">
        <v>8704</v>
      </c>
      <c r="B1242" s="318" t="str">
        <f aca="false">A1242&amp;"U"</f>
        <v>94450U</v>
      </c>
      <c r="C1242" s="318" t="s">
        <v>8705</v>
      </c>
      <c r="D1242" s="318" t="s">
        <v>86</v>
      </c>
      <c r="E1242" s="318" t="s">
        <v>6232</v>
      </c>
      <c r="F1242" s="319" t="n">
        <v>45.41</v>
      </c>
      <c r="G1242" s="318" t="s">
        <v>6233</v>
      </c>
    </row>
    <row r="1243" customFormat="false" ht="15" hidden="false" customHeight="false" outlineLevel="0" collapsed="false">
      <c r="A1243" s="318" t="s">
        <v>8706</v>
      </c>
      <c r="B1243" s="318" t="str">
        <f aca="false">A1243&amp;"U"</f>
        <v>94449U</v>
      </c>
      <c r="C1243" s="318" t="s">
        <v>8707</v>
      </c>
      <c r="D1243" s="318" t="s">
        <v>79</v>
      </c>
      <c r="E1243" s="318" t="s">
        <v>6252</v>
      </c>
      <c r="F1243" s="319" t="n">
        <v>42.58</v>
      </c>
      <c r="G1243" s="318" t="s">
        <v>6233</v>
      </c>
    </row>
    <row r="1244" customFormat="false" ht="15" hidden="false" customHeight="false" outlineLevel="0" collapsed="false">
      <c r="A1244" s="318" t="s">
        <v>8708</v>
      </c>
      <c r="B1244" s="318" t="str">
        <f aca="false">A1244&amp;"U"</f>
        <v>73970/1U</v>
      </c>
      <c r="C1244" s="318" t="s">
        <v>8709</v>
      </c>
      <c r="D1244" s="318" t="s">
        <v>285</v>
      </c>
      <c r="E1244" s="318" t="s">
        <v>6252</v>
      </c>
      <c r="F1244" s="319" t="n">
        <v>9.86</v>
      </c>
      <c r="G1244" s="318" t="s">
        <v>6233</v>
      </c>
    </row>
    <row r="1245" customFormat="false" ht="15" hidden="false" customHeight="false" outlineLevel="0" collapsed="false">
      <c r="A1245" s="318" t="s">
        <v>8710</v>
      </c>
      <c r="B1245" s="318" t="str">
        <f aca="false">A1245&amp;"U"</f>
        <v>73970/2U</v>
      </c>
      <c r="C1245" s="318" t="s">
        <v>8711</v>
      </c>
      <c r="D1245" s="318" t="s">
        <v>285</v>
      </c>
      <c r="E1245" s="318" t="s">
        <v>6252</v>
      </c>
      <c r="F1245" s="319" t="n">
        <v>7.44</v>
      </c>
      <c r="G1245" s="318" t="s">
        <v>6233</v>
      </c>
    </row>
    <row r="1246" customFormat="false" ht="15" hidden="false" customHeight="false" outlineLevel="0" collapsed="false">
      <c r="A1246" s="318" t="s">
        <v>8712</v>
      </c>
      <c r="B1246" s="318" t="str">
        <f aca="false">A1246&amp;"U"</f>
        <v>92255U</v>
      </c>
      <c r="C1246" s="318" t="s">
        <v>8713</v>
      </c>
      <c r="D1246" s="318" t="s">
        <v>30</v>
      </c>
      <c r="E1246" s="318" t="s">
        <v>6252</v>
      </c>
      <c r="F1246" s="319" t="n">
        <v>155.35</v>
      </c>
      <c r="G1246" s="318" t="s">
        <v>6233</v>
      </c>
    </row>
    <row r="1247" customFormat="false" ht="15" hidden="false" customHeight="false" outlineLevel="0" collapsed="false">
      <c r="A1247" s="318" t="s">
        <v>8714</v>
      </c>
      <c r="B1247" s="318" t="str">
        <f aca="false">A1247&amp;"U"</f>
        <v>92256U</v>
      </c>
      <c r="C1247" s="318" t="s">
        <v>8715</v>
      </c>
      <c r="D1247" s="318" t="s">
        <v>30</v>
      </c>
      <c r="E1247" s="318" t="s">
        <v>6252</v>
      </c>
      <c r="F1247" s="319" t="n">
        <v>195.99</v>
      </c>
      <c r="G1247" s="318" t="s">
        <v>6233</v>
      </c>
    </row>
    <row r="1248" customFormat="false" ht="15" hidden="false" customHeight="false" outlineLevel="0" collapsed="false">
      <c r="A1248" s="318" t="s">
        <v>8716</v>
      </c>
      <c r="B1248" s="318" t="str">
        <f aca="false">A1248&amp;"U"</f>
        <v>92257U</v>
      </c>
      <c r="C1248" s="318" t="s">
        <v>8717</v>
      </c>
      <c r="D1248" s="318" t="s">
        <v>30</v>
      </c>
      <c r="E1248" s="318" t="s">
        <v>6252</v>
      </c>
      <c r="F1248" s="319" t="n">
        <v>235.92</v>
      </c>
      <c r="G1248" s="318" t="s">
        <v>6233</v>
      </c>
    </row>
    <row r="1249" customFormat="false" ht="15" hidden="false" customHeight="false" outlineLevel="0" collapsed="false">
      <c r="A1249" s="318" t="s">
        <v>8718</v>
      </c>
      <c r="B1249" s="318" t="str">
        <f aca="false">A1249&amp;"U"</f>
        <v>92258U</v>
      </c>
      <c r="C1249" s="318" t="s">
        <v>8719</v>
      </c>
      <c r="D1249" s="318" t="s">
        <v>30</v>
      </c>
      <c r="E1249" s="318" t="s">
        <v>6252</v>
      </c>
      <c r="F1249" s="319" t="n">
        <v>300.14</v>
      </c>
      <c r="G1249" s="318" t="s">
        <v>6233</v>
      </c>
    </row>
    <row r="1250" customFormat="false" ht="15" hidden="false" customHeight="false" outlineLevel="0" collapsed="false">
      <c r="A1250" s="318" t="s">
        <v>8720</v>
      </c>
      <c r="B1250" s="318" t="str">
        <f aca="false">A1250&amp;"U"</f>
        <v>92568U</v>
      </c>
      <c r="C1250" s="318" t="s">
        <v>8721</v>
      </c>
      <c r="D1250" s="318" t="s">
        <v>79</v>
      </c>
      <c r="E1250" s="318" t="s">
        <v>6252</v>
      </c>
      <c r="F1250" s="319" t="n">
        <v>71.47</v>
      </c>
      <c r="G1250" s="318" t="s">
        <v>6233</v>
      </c>
    </row>
    <row r="1251" customFormat="false" ht="15" hidden="false" customHeight="false" outlineLevel="0" collapsed="false">
      <c r="A1251" s="318" t="s">
        <v>8722</v>
      </c>
      <c r="B1251" s="318" t="str">
        <f aca="false">A1251&amp;"U"</f>
        <v>92569U</v>
      </c>
      <c r="C1251" s="318" t="s">
        <v>8723</v>
      </c>
      <c r="D1251" s="318" t="s">
        <v>79</v>
      </c>
      <c r="E1251" s="318" t="s">
        <v>6252</v>
      </c>
      <c r="F1251" s="319" t="n">
        <v>32.4</v>
      </c>
      <c r="G1251" s="318" t="s">
        <v>6233</v>
      </c>
    </row>
    <row r="1252" customFormat="false" ht="15" hidden="false" customHeight="false" outlineLevel="0" collapsed="false">
      <c r="A1252" s="318" t="s">
        <v>8724</v>
      </c>
      <c r="B1252" s="318" t="str">
        <f aca="false">A1252&amp;"U"</f>
        <v>92570U</v>
      </c>
      <c r="C1252" s="318" t="s">
        <v>8725</v>
      </c>
      <c r="D1252" s="318" t="s">
        <v>79</v>
      </c>
      <c r="E1252" s="318" t="s">
        <v>6252</v>
      </c>
      <c r="F1252" s="319" t="n">
        <v>14.71</v>
      </c>
      <c r="G1252" s="318" t="s">
        <v>6233</v>
      </c>
    </row>
    <row r="1253" customFormat="false" ht="15" hidden="false" customHeight="false" outlineLevel="0" collapsed="false">
      <c r="A1253" s="318" t="s">
        <v>8726</v>
      </c>
      <c r="B1253" s="318" t="str">
        <f aca="false">A1253&amp;"U"</f>
        <v>92571U</v>
      </c>
      <c r="C1253" s="318" t="s">
        <v>8727</v>
      </c>
      <c r="D1253" s="318" t="s">
        <v>79</v>
      </c>
      <c r="E1253" s="318" t="s">
        <v>6252</v>
      </c>
      <c r="F1253" s="319" t="n">
        <v>78.88</v>
      </c>
      <c r="G1253" s="318" t="s">
        <v>6233</v>
      </c>
    </row>
    <row r="1254" customFormat="false" ht="15" hidden="false" customHeight="false" outlineLevel="0" collapsed="false">
      <c r="A1254" s="318" t="s">
        <v>8728</v>
      </c>
      <c r="B1254" s="318" t="str">
        <f aca="false">A1254&amp;"U"</f>
        <v>92572U</v>
      </c>
      <c r="C1254" s="318" t="s">
        <v>8729</v>
      </c>
      <c r="D1254" s="318" t="s">
        <v>79</v>
      </c>
      <c r="E1254" s="318" t="s">
        <v>6252</v>
      </c>
      <c r="F1254" s="319" t="n">
        <v>36.91</v>
      </c>
      <c r="G1254" s="318" t="s">
        <v>6233</v>
      </c>
    </row>
    <row r="1255" customFormat="false" ht="15" hidden="false" customHeight="false" outlineLevel="0" collapsed="false">
      <c r="A1255" s="318" t="s">
        <v>8730</v>
      </c>
      <c r="B1255" s="318" t="str">
        <f aca="false">A1255&amp;"U"</f>
        <v>92573U</v>
      </c>
      <c r="C1255" s="318" t="s">
        <v>8731</v>
      </c>
      <c r="D1255" s="318" t="s">
        <v>79</v>
      </c>
      <c r="E1255" s="318" t="s">
        <v>6252</v>
      </c>
      <c r="F1255" s="319" t="n">
        <v>17.86</v>
      </c>
      <c r="G1255" s="318" t="s">
        <v>6233</v>
      </c>
    </row>
    <row r="1256" customFormat="false" ht="15" hidden="false" customHeight="false" outlineLevel="0" collapsed="false">
      <c r="A1256" s="318" t="s">
        <v>8732</v>
      </c>
      <c r="B1256" s="318" t="str">
        <f aca="false">A1256&amp;"U"</f>
        <v>92574U</v>
      </c>
      <c r="C1256" s="318" t="s">
        <v>8733</v>
      </c>
      <c r="D1256" s="318" t="s">
        <v>79</v>
      </c>
      <c r="E1256" s="318" t="s">
        <v>6252</v>
      </c>
      <c r="F1256" s="319" t="n">
        <v>78.01</v>
      </c>
      <c r="G1256" s="318" t="s">
        <v>6233</v>
      </c>
    </row>
    <row r="1257" customFormat="false" ht="15" hidden="false" customHeight="false" outlineLevel="0" collapsed="false">
      <c r="A1257" s="318" t="s">
        <v>8734</v>
      </c>
      <c r="B1257" s="318" t="str">
        <f aca="false">A1257&amp;"U"</f>
        <v>92575U</v>
      </c>
      <c r="C1257" s="318" t="s">
        <v>8735</v>
      </c>
      <c r="D1257" s="318" t="s">
        <v>79</v>
      </c>
      <c r="E1257" s="318" t="s">
        <v>6252</v>
      </c>
      <c r="F1257" s="319" t="n">
        <v>32.45</v>
      </c>
      <c r="G1257" s="318" t="s">
        <v>6233</v>
      </c>
    </row>
    <row r="1258" customFormat="false" ht="15" hidden="false" customHeight="false" outlineLevel="0" collapsed="false">
      <c r="A1258" s="318" t="s">
        <v>8736</v>
      </c>
      <c r="B1258" s="318" t="str">
        <f aca="false">A1258&amp;"U"</f>
        <v>92576U</v>
      </c>
      <c r="C1258" s="318" t="s">
        <v>8737</v>
      </c>
      <c r="D1258" s="318" t="s">
        <v>79</v>
      </c>
      <c r="E1258" s="318" t="s">
        <v>6252</v>
      </c>
      <c r="F1258" s="319" t="n">
        <v>11.96</v>
      </c>
      <c r="G1258" s="318" t="s">
        <v>6233</v>
      </c>
    </row>
    <row r="1259" customFormat="false" ht="15" hidden="false" customHeight="false" outlineLevel="0" collapsed="false">
      <c r="A1259" s="318" t="s">
        <v>8738</v>
      </c>
      <c r="B1259" s="318" t="str">
        <f aca="false">A1259&amp;"U"</f>
        <v>92577U</v>
      </c>
      <c r="C1259" s="318" t="s">
        <v>8739</v>
      </c>
      <c r="D1259" s="318" t="s">
        <v>79</v>
      </c>
      <c r="E1259" s="318" t="s">
        <v>6252</v>
      </c>
      <c r="F1259" s="319" t="n">
        <v>85.75</v>
      </c>
      <c r="G1259" s="318" t="s">
        <v>6233</v>
      </c>
    </row>
    <row r="1260" customFormat="false" ht="15" hidden="false" customHeight="false" outlineLevel="0" collapsed="false">
      <c r="A1260" s="318" t="s">
        <v>8740</v>
      </c>
      <c r="B1260" s="318" t="str">
        <f aca="false">A1260&amp;"U"</f>
        <v>92578U</v>
      </c>
      <c r="C1260" s="318" t="s">
        <v>8741</v>
      </c>
      <c r="D1260" s="318" t="s">
        <v>79</v>
      </c>
      <c r="E1260" s="318" t="s">
        <v>6252</v>
      </c>
      <c r="F1260" s="319" t="n">
        <v>36.75</v>
      </c>
      <c r="G1260" s="318" t="s">
        <v>6233</v>
      </c>
    </row>
    <row r="1261" customFormat="false" ht="15" hidden="false" customHeight="false" outlineLevel="0" collapsed="false">
      <c r="A1261" s="318" t="s">
        <v>8742</v>
      </c>
      <c r="B1261" s="318" t="str">
        <f aca="false">A1261&amp;"U"</f>
        <v>92579U</v>
      </c>
      <c r="C1261" s="318" t="s">
        <v>8743</v>
      </c>
      <c r="D1261" s="318" t="s">
        <v>79</v>
      </c>
      <c r="E1261" s="318" t="s">
        <v>6252</v>
      </c>
      <c r="F1261" s="319" t="n">
        <v>14.48</v>
      </c>
      <c r="G1261" s="318" t="s">
        <v>6233</v>
      </c>
    </row>
    <row r="1262" customFormat="false" ht="15" hidden="false" customHeight="false" outlineLevel="0" collapsed="false">
      <c r="A1262" s="318" t="s">
        <v>8744</v>
      </c>
      <c r="B1262" s="318" t="str">
        <f aca="false">A1262&amp;"U"</f>
        <v>92580U</v>
      </c>
      <c r="C1262" s="318" t="s">
        <v>149</v>
      </c>
      <c r="D1262" s="318" t="s">
        <v>79</v>
      </c>
      <c r="E1262" s="318" t="s">
        <v>6252</v>
      </c>
      <c r="F1262" s="319" t="n">
        <v>34.73</v>
      </c>
      <c r="G1262" s="318" t="s">
        <v>6233</v>
      </c>
    </row>
    <row r="1263" customFormat="false" ht="15" hidden="false" customHeight="false" outlineLevel="0" collapsed="false">
      <c r="A1263" s="318" t="s">
        <v>8745</v>
      </c>
      <c r="B1263" s="318" t="str">
        <f aca="false">A1263&amp;"U"</f>
        <v>92581U</v>
      </c>
      <c r="C1263" s="318" t="s">
        <v>8746</v>
      </c>
      <c r="D1263" s="318" t="s">
        <v>79</v>
      </c>
      <c r="E1263" s="318" t="s">
        <v>6252</v>
      </c>
      <c r="F1263" s="319" t="n">
        <v>35.99</v>
      </c>
      <c r="G1263" s="318" t="s">
        <v>6233</v>
      </c>
    </row>
    <row r="1264" customFormat="false" ht="15" hidden="false" customHeight="false" outlineLevel="0" collapsed="false">
      <c r="A1264" s="318" t="s">
        <v>8747</v>
      </c>
      <c r="B1264" s="318" t="str">
        <f aca="false">A1264&amp;"U"</f>
        <v>92582U</v>
      </c>
      <c r="C1264" s="318" t="s">
        <v>8748</v>
      </c>
      <c r="D1264" s="318" t="s">
        <v>30</v>
      </c>
      <c r="E1264" s="318" t="s">
        <v>6252</v>
      </c>
      <c r="F1264" s="319" t="n">
        <v>511.49</v>
      </c>
      <c r="G1264" s="318" t="s">
        <v>6233</v>
      </c>
    </row>
    <row r="1265" customFormat="false" ht="15" hidden="false" customHeight="false" outlineLevel="0" collapsed="false">
      <c r="A1265" s="318" t="s">
        <v>8749</v>
      </c>
      <c r="B1265" s="318" t="str">
        <f aca="false">A1265&amp;"U"</f>
        <v>92584U</v>
      </c>
      <c r="C1265" s="318" t="s">
        <v>8750</v>
      </c>
      <c r="D1265" s="318" t="s">
        <v>30</v>
      </c>
      <c r="E1265" s="318" t="s">
        <v>6252</v>
      </c>
      <c r="F1265" s="319" t="n">
        <v>591.76</v>
      </c>
      <c r="G1265" s="318" t="s">
        <v>6233</v>
      </c>
    </row>
    <row r="1266" customFormat="false" ht="15" hidden="false" customHeight="false" outlineLevel="0" collapsed="false">
      <c r="A1266" s="318" t="s">
        <v>8751</v>
      </c>
      <c r="B1266" s="318" t="str">
        <f aca="false">A1266&amp;"U"</f>
        <v>92586U</v>
      </c>
      <c r="C1266" s="318" t="s">
        <v>8752</v>
      </c>
      <c r="D1266" s="318" t="s">
        <v>30</v>
      </c>
      <c r="E1266" s="318" t="s">
        <v>6252</v>
      </c>
      <c r="F1266" s="319" t="n">
        <v>672.02</v>
      </c>
      <c r="G1266" s="318" t="s">
        <v>6233</v>
      </c>
    </row>
    <row r="1267" customFormat="false" ht="15" hidden="false" customHeight="false" outlineLevel="0" collapsed="false">
      <c r="A1267" s="318" t="s">
        <v>8753</v>
      </c>
      <c r="B1267" s="318" t="str">
        <f aca="false">A1267&amp;"U"</f>
        <v>92588U</v>
      </c>
      <c r="C1267" s="318" t="s">
        <v>8754</v>
      </c>
      <c r="D1267" s="318" t="s">
        <v>30</v>
      </c>
      <c r="E1267" s="318" t="s">
        <v>6252</v>
      </c>
      <c r="F1267" s="319" t="n">
        <v>845.72</v>
      </c>
      <c r="G1267" s="318" t="s">
        <v>6233</v>
      </c>
    </row>
    <row r="1268" customFormat="false" ht="15" hidden="false" customHeight="false" outlineLevel="0" collapsed="false">
      <c r="A1268" s="318" t="s">
        <v>8755</v>
      </c>
      <c r="B1268" s="318" t="str">
        <f aca="false">A1268&amp;"U"</f>
        <v>92590U</v>
      </c>
      <c r="C1268" s="318" t="s">
        <v>8756</v>
      </c>
      <c r="D1268" s="318" t="s">
        <v>30</v>
      </c>
      <c r="E1268" s="318" t="s">
        <v>6252</v>
      </c>
      <c r="F1268" s="319" t="n">
        <v>925.99</v>
      </c>
      <c r="G1268" s="318" t="s">
        <v>6233</v>
      </c>
    </row>
    <row r="1269" customFormat="false" ht="15" hidden="false" customHeight="false" outlineLevel="0" collapsed="false">
      <c r="A1269" s="318" t="s">
        <v>8757</v>
      </c>
      <c r="B1269" s="318" t="str">
        <f aca="false">A1269&amp;"U"</f>
        <v>92592U</v>
      </c>
      <c r="C1269" s="318" t="s">
        <v>8758</v>
      </c>
      <c r="D1269" s="318" t="s">
        <v>30</v>
      </c>
      <c r="E1269" s="318" t="s">
        <v>6252</v>
      </c>
      <c r="F1269" s="320" t="n">
        <v>1046.19</v>
      </c>
      <c r="G1269" s="318" t="s">
        <v>6233</v>
      </c>
    </row>
    <row r="1270" customFormat="false" ht="15" hidden="false" customHeight="false" outlineLevel="0" collapsed="false">
      <c r="A1270" s="318" t="s">
        <v>8759</v>
      </c>
      <c r="B1270" s="318" t="str">
        <f aca="false">A1270&amp;"U"</f>
        <v>92593U</v>
      </c>
      <c r="C1270" s="318" t="s">
        <v>8760</v>
      </c>
      <c r="D1270" s="318" t="s">
        <v>285</v>
      </c>
      <c r="E1270" s="318" t="s">
        <v>6252</v>
      </c>
      <c r="F1270" s="319" t="n">
        <v>7.91</v>
      </c>
      <c r="G1270" s="318" t="s">
        <v>6233</v>
      </c>
    </row>
    <row r="1271" customFormat="false" ht="15" hidden="false" customHeight="false" outlineLevel="0" collapsed="false">
      <c r="A1271" s="318" t="s">
        <v>8761</v>
      </c>
      <c r="B1271" s="318" t="str">
        <f aca="false">A1271&amp;"U"</f>
        <v>92594U</v>
      </c>
      <c r="C1271" s="318" t="s">
        <v>8762</v>
      </c>
      <c r="D1271" s="318" t="s">
        <v>30</v>
      </c>
      <c r="E1271" s="318" t="s">
        <v>6252</v>
      </c>
      <c r="F1271" s="320" t="n">
        <v>1194.88</v>
      </c>
      <c r="G1271" s="318" t="s">
        <v>6233</v>
      </c>
    </row>
    <row r="1272" customFormat="false" ht="15" hidden="false" customHeight="false" outlineLevel="0" collapsed="false">
      <c r="A1272" s="318" t="s">
        <v>8763</v>
      </c>
      <c r="B1272" s="318" t="str">
        <f aca="false">A1272&amp;"U"</f>
        <v>92596U</v>
      </c>
      <c r="C1272" s="318" t="s">
        <v>8764</v>
      </c>
      <c r="D1272" s="318" t="s">
        <v>30</v>
      </c>
      <c r="E1272" s="318" t="s">
        <v>6252</v>
      </c>
      <c r="F1272" s="320" t="n">
        <v>1342.01</v>
      </c>
      <c r="G1272" s="318" t="s">
        <v>6233</v>
      </c>
    </row>
    <row r="1273" customFormat="false" ht="15" hidden="false" customHeight="false" outlineLevel="0" collapsed="false">
      <c r="A1273" s="318" t="s">
        <v>8765</v>
      </c>
      <c r="B1273" s="318" t="str">
        <f aca="false">A1273&amp;"U"</f>
        <v>92598U</v>
      </c>
      <c r="C1273" s="318" t="s">
        <v>8766</v>
      </c>
      <c r="D1273" s="318" t="s">
        <v>30</v>
      </c>
      <c r="E1273" s="318" t="s">
        <v>6252</v>
      </c>
      <c r="F1273" s="320" t="n">
        <v>1422.27</v>
      </c>
      <c r="G1273" s="318" t="s">
        <v>6233</v>
      </c>
    </row>
    <row r="1274" customFormat="false" ht="15" hidden="false" customHeight="false" outlineLevel="0" collapsed="false">
      <c r="A1274" s="318" t="s">
        <v>8767</v>
      </c>
      <c r="B1274" s="318" t="str">
        <f aca="false">A1274&amp;"U"</f>
        <v>92600U</v>
      </c>
      <c r="C1274" s="318" t="s">
        <v>8768</v>
      </c>
      <c r="D1274" s="318" t="s">
        <v>30</v>
      </c>
      <c r="E1274" s="318" t="s">
        <v>6252</v>
      </c>
      <c r="F1274" s="320" t="n">
        <v>1518.17</v>
      </c>
      <c r="G1274" s="318" t="s">
        <v>6233</v>
      </c>
    </row>
    <row r="1275" customFormat="false" ht="15" hidden="false" customHeight="false" outlineLevel="0" collapsed="false">
      <c r="A1275" s="318" t="s">
        <v>8769</v>
      </c>
      <c r="B1275" s="318" t="str">
        <f aca="false">A1275&amp;"U"</f>
        <v>92602U</v>
      </c>
      <c r="C1275" s="318" t="s">
        <v>8770</v>
      </c>
      <c r="D1275" s="318" t="s">
        <v>30</v>
      </c>
      <c r="E1275" s="318" t="s">
        <v>6252</v>
      </c>
      <c r="F1275" s="319" t="n">
        <v>511.49</v>
      </c>
      <c r="G1275" s="318" t="s">
        <v>6233</v>
      </c>
    </row>
    <row r="1276" customFormat="false" ht="15" hidden="false" customHeight="false" outlineLevel="0" collapsed="false">
      <c r="A1276" s="318" t="s">
        <v>8771</v>
      </c>
      <c r="B1276" s="318" t="str">
        <f aca="false">A1276&amp;"U"</f>
        <v>92604U</v>
      </c>
      <c r="C1276" s="318" t="s">
        <v>8772</v>
      </c>
      <c r="D1276" s="318" t="s">
        <v>30</v>
      </c>
      <c r="E1276" s="318" t="s">
        <v>6252</v>
      </c>
      <c r="F1276" s="319" t="n">
        <v>576.13</v>
      </c>
      <c r="G1276" s="318" t="s">
        <v>6233</v>
      </c>
    </row>
    <row r="1277" customFormat="false" ht="15" hidden="false" customHeight="false" outlineLevel="0" collapsed="false">
      <c r="A1277" s="318" t="s">
        <v>8773</v>
      </c>
      <c r="B1277" s="318" t="str">
        <f aca="false">A1277&amp;"U"</f>
        <v>92606U</v>
      </c>
      <c r="C1277" s="318" t="s">
        <v>8774</v>
      </c>
      <c r="D1277" s="318" t="s">
        <v>30</v>
      </c>
      <c r="E1277" s="318" t="s">
        <v>6252</v>
      </c>
      <c r="F1277" s="319" t="n">
        <v>656.39</v>
      </c>
      <c r="G1277" s="318" t="s">
        <v>6233</v>
      </c>
    </row>
    <row r="1278" customFormat="false" ht="15" hidden="false" customHeight="false" outlineLevel="0" collapsed="false">
      <c r="A1278" s="318" t="s">
        <v>8775</v>
      </c>
      <c r="B1278" s="318" t="str">
        <f aca="false">A1278&amp;"U"</f>
        <v>92608U</v>
      </c>
      <c r="C1278" s="318" t="s">
        <v>8776</v>
      </c>
      <c r="D1278" s="318" t="s">
        <v>30</v>
      </c>
      <c r="E1278" s="318" t="s">
        <v>6252</v>
      </c>
      <c r="F1278" s="319" t="n">
        <v>814.46</v>
      </c>
      <c r="G1278" s="318" t="s">
        <v>6233</v>
      </c>
    </row>
    <row r="1279" customFormat="false" ht="15" hidden="false" customHeight="false" outlineLevel="0" collapsed="false">
      <c r="A1279" s="318" t="s">
        <v>8777</v>
      </c>
      <c r="B1279" s="318" t="str">
        <f aca="false">A1279&amp;"U"</f>
        <v>92610U</v>
      </c>
      <c r="C1279" s="318" t="s">
        <v>8778</v>
      </c>
      <c r="D1279" s="318" t="s">
        <v>30</v>
      </c>
      <c r="E1279" s="318" t="s">
        <v>6252</v>
      </c>
      <c r="F1279" s="319" t="n">
        <v>894.73</v>
      </c>
      <c r="G1279" s="318" t="s">
        <v>6233</v>
      </c>
    </row>
    <row r="1280" customFormat="false" ht="15" hidden="false" customHeight="false" outlineLevel="0" collapsed="false">
      <c r="A1280" s="318" t="s">
        <v>8779</v>
      </c>
      <c r="B1280" s="318" t="str">
        <f aca="false">A1280&amp;"U"</f>
        <v>92612U</v>
      </c>
      <c r="C1280" s="318" t="s">
        <v>8780</v>
      </c>
      <c r="D1280" s="318" t="s">
        <v>30</v>
      </c>
      <c r="E1280" s="318" t="s">
        <v>6252</v>
      </c>
      <c r="F1280" s="320" t="n">
        <v>1014.93</v>
      </c>
      <c r="G1280" s="318" t="s">
        <v>6233</v>
      </c>
    </row>
    <row r="1281" customFormat="false" ht="15" hidden="false" customHeight="false" outlineLevel="0" collapsed="false">
      <c r="A1281" s="318" t="s">
        <v>8781</v>
      </c>
      <c r="B1281" s="318" t="str">
        <f aca="false">A1281&amp;"U"</f>
        <v>92614U</v>
      </c>
      <c r="C1281" s="318" t="s">
        <v>8782</v>
      </c>
      <c r="D1281" s="318" t="s">
        <v>30</v>
      </c>
      <c r="E1281" s="318" t="s">
        <v>6252</v>
      </c>
      <c r="F1281" s="320" t="n">
        <v>1132.37</v>
      </c>
      <c r="G1281" s="318" t="s">
        <v>6233</v>
      </c>
    </row>
    <row r="1282" customFormat="false" ht="15" hidden="false" customHeight="false" outlineLevel="0" collapsed="false">
      <c r="A1282" s="318" t="s">
        <v>8783</v>
      </c>
      <c r="B1282" s="318" t="str">
        <f aca="false">A1282&amp;"U"</f>
        <v>92616U</v>
      </c>
      <c r="C1282" s="318" t="s">
        <v>8784</v>
      </c>
      <c r="D1282" s="318" t="s">
        <v>30</v>
      </c>
      <c r="E1282" s="318" t="s">
        <v>6252</v>
      </c>
      <c r="F1282" s="320" t="n">
        <v>1295.12</v>
      </c>
      <c r="G1282" s="318" t="s">
        <v>6233</v>
      </c>
    </row>
    <row r="1283" customFormat="false" ht="15" hidden="false" customHeight="false" outlineLevel="0" collapsed="false">
      <c r="A1283" s="318" t="s">
        <v>8785</v>
      </c>
      <c r="B1283" s="318" t="str">
        <f aca="false">A1283&amp;"U"</f>
        <v>92618U</v>
      </c>
      <c r="C1283" s="318" t="s">
        <v>8786</v>
      </c>
      <c r="D1283" s="318" t="s">
        <v>30</v>
      </c>
      <c r="E1283" s="318" t="s">
        <v>6252</v>
      </c>
      <c r="F1283" s="320" t="n">
        <v>1375.39</v>
      </c>
      <c r="G1283" s="318" t="s">
        <v>6233</v>
      </c>
    </row>
    <row r="1284" customFormat="false" ht="15" hidden="false" customHeight="false" outlineLevel="0" collapsed="false">
      <c r="A1284" s="318" t="s">
        <v>8787</v>
      </c>
      <c r="B1284" s="318" t="str">
        <f aca="false">A1284&amp;"U"</f>
        <v>92620U</v>
      </c>
      <c r="C1284" s="318" t="s">
        <v>8788</v>
      </c>
      <c r="D1284" s="318" t="s">
        <v>30</v>
      </c>
      <c r="E1284" s="318" t="s">
        <v>6252</v>
      </c>
      <c r="F1284" s="320" t="n">
        <v>1455.66</v>
      </c>
      <c r="G1284" s="318" t="s">
        <v>6233</v>
      </c>
    </row>
    <row r="1285" customFormat="false" ht="15" hidden="false" customHeight="false" outlineLevel="0" collapsed="false">
      <c r="A1285" s="318" t="s">
        <v>8789</v>
      </c>
      <c r="B1285" s="318" t="str">
        <f aca="false">A1285&amp;"U"</f>
        <v>94444U</v>
      </c>
      <c r="C1285" s="318" t="s">
        <v>8790</v>
      </c>
      <c r="D1285" s="318" t="s">
        <v>79</v>
      </c>
      <c r="E1285" s="318" t="s">
        <v>6232</v>
      </c>
      <c r="F1285" s="319" t="n">
        <v>566.35</v>
      </c>
      <c r="G1285" s="318" t="s">
        <v>6233</v>
      </c>
    </row>
    <row r="1286" customFormat="false" ht="15" hidden="false" customHeight="false" outlineLevel="0" collapsed="false">
      <c r="A1286" s="318" t="s">
        <v>8791</v>
      </c>
      <c r="B1286" s="318" t="str">
        <f aca="false">A1286&amp;"U"</f>
        <v>73891/1U</v>
      </c>
      <c r="C1286" s="318" t="s">
        <v>8792</v>
      </c>
      <c r="D1286" s="318" t="s">
        <v>594</v>
      </c>
      <c r="E1286" s="318" t="s">
        <v>6232</v>
      </c>
      <c r="F1286" s="319" t="n">
        <v>5.17</v>
      </c>
      <c r="G1286" s="318" t="s">
        <v>6233</v>
      </c>
    </row>
    <row r="1287" customFormat="false" ht="15" hidden="false" customHeight="false" outlineLevel="0" collapsed="false">
      <c r="A1287" s="318" t="s">
        <v>8793</v>
      </c>
      <c r="B1287" s="318" t="str">
        <f aca="false">A1287&amp;"U"</f>
        <v>73882/1U</v>
      </c>
      <c r="C1287" s="318" t="s">
        <v>8794</v>
      </c>
      <c r="D1287" s="318" t="s">
        <v>86</v>
      </c>
      <c r="E1287" s="318" t="s">
        <v>6232</v>
      </c>
      <c r="F1287" s="319" t="n">
        <v>22.51</v>
      </c>
      <c r="G1287" s="318" t="s">
        <v>6233</v>
      </c>
    </row>
    <row r="1288" customFormat="false" ht="15" hidden="false" customHeight="false" outlineLevel="0" collapsed="false">
      <c r="A1288" s="318" t="s">
        <v>8795</v>
      </c>
      <c r="B1288" s="318" t="str">
        <f aca="false">A1288&amp;"U"</f>
        <v>73882/5U</v>
      </c>
      <c r="C1288" s="318" t="s">
        <v>8796</v>
      </c>
      <c r="D1288" s="318" t="s">
        <v>86</v>
      </c>
      <c r="E1288" s="318" t="s">
        <v>6232</v>
      </c>
      <c r="F1288" s="319" t="n">
        <v>63.17</v>
      </c>
      <c r="G1288" s="318" t="s">
        <v>6233</v>
      </c>
    </row>
    <row r="1289" customFormat="false" ht="15" hidden="false" customHeight="false" outlineLevel="0" collapsed="false">
      <c r="A1289" s="318" t="s">
        <v>8797</v>
      </c>
      <c r="B1289" s="318" t="str">
        <f aca="false">A1289&amp;"U"</f>
        <v>73816/1U</v>
      </c>
      <c r="C1289" s="318" t="s">
        <v>8798</v>
      </c>
      <c r="D1289" s="318" t="s">
        <v>86</v>
      </c>
      <c r="E1289" s="318" t="s">
        <v>6252</v>
      </c>
      <c r="F1289" s="319" t="n">
        <v>26.05</v>
      </c>
      <c r="G1289" s="318" t="s">
        <v>6233</v>
      </c>
    </row>
    <row r="1290" customFormat="false" ht="15" hidden="false" customHeight="false" outlineLevel="0" collapsed="false">
      <c r="A1290" s="318" t="s">
        <v>8799</v>
      </c>
      <c r="B1290" s="318" t="str">
        <f aca="false">A1290&amp;"U"</f>
        <v>73816/2U</v>
      </c>
      <c r="C1290" s="318" t="s">
        <v>8800</v>
      </c>
      <c r="D1290" s="318" t="s">
        <v>86</v>
      </c>
      <c r="E1290" s="318" t="s">
        <v>6252</v>
      </c>
      <c r="F1290" s="319" t="n">
        <v>21.9</v>
      </c>
      <c r="G1290" s="318" t="s">
        <v>6233</v>
      </c>
    </row>
    <row r="1291" customFormat="false" ht="15" hidden="false" customHeight="false" outlineLevel="0" collapsed="false">
      <c r="A1291" s="318" t="s">
        <v>8801</v>
      </c>
      <c r="B1291" s="318" t="str">
        <f aca="false">A1291&amp;"U"</f>
        <v>73881/1U</v>
      </c>
      <c r="C1291" s="318" t="s">
        <v>8802</v>
      </c>
      <c r="D1291" s="318" t="s">
        <v>79</v>
      </c>
      <c r="E1291" s="318" t="s">
        <v>6232</v>
      </c>
      <c r="F1291" s="319" t="n">
        <v>4.7</v>
      </c>
      <c r="G1291" s="318" t="s">
        <v>6233</v>
      </c>
    </row>
    <row r="1292" customFormat="false" ht="15" hidden="false" customHeight="false" outlineLevel="0" collapsed="false">
      <c r="A1292" s="318" t="s">
        <v>8803</v>
      </c>
      <c r="B1292" s="318" t="str">
        <f aca="false">A1292&amp;"U"</f>
        <v>73881/3U</v>
      </c>
      <c r="C1292" s="318" t="s">
        <v>8804</v>
      </c>
      <c r="D1292" s="318" t="s">
        <v>79</v>
      </c>
      <c r="E1292" s="318" t="s">
        <v>6232</v>
      </c>
      <c r="F1292" s="319" t="n">
        <v>9.18</v>
      </c>
      <c r="G1292" s="318" t="s">
        <v>6233</v>
      </c>
    </row>
    <row r="1293" customFormat="false" ht="15" hidden="false" customHeight="false" outlineLevel="0" collapsed="false">
      <c r="A1293" s="318" t="s">
        <v>8805</v>
      </c>
      <c r="B1293" s="318" t="str">
        <f aca="false">A1293&amp;"U"</f>
        <v>73883/1U</v>
      </c>
      <c r="C1293" s="318" t="s">
        <v>8806</v>
      </c>
      <c r="D1293" s="318" t="s">
        <v>116</v>
      </c>
      <c r="E1293" s="318" t="s">
        <v>6232</v>
      </c>
      <c r="F1293" s="319" t="n">
        <v>103.64</v>
      </c>
      <c r="G1293" s="318" t="s">
        <v>6233</v>
      </c>
    </row>
    <row r="1294" customFormat="false" ht="15" hidden="false" customHeight="false" outlineLevel="0" collapsed="false">
      <c r="A1294" s="318" t="s">
        <v>8807</v>
      </c>
      <c r="B1294" s="318" t="str">
        <f aca="false">A1294&amp;"U"</f>
        <v>73883/2U</v>
      </c>
      <c r="C1294" s="318" t="s">
        <v>8808</v>
      </c>
      <c r="D1294" s="318" t="s">
        <v>116</v>
      </c>
      <c r="E1294" s="318" t="s">
        <v>6232</v>
      </c>
      <c r="F1294" s="319" t="n">
        <v>86.43</v>
      </c>
      <c r="G1294" s="318" t="s">
        <v>6233</v>
      </c>
    </row>
    <row r="1295" customFormat="false" ht="15" hidden="false" customHeight="false" outlineLevel="0" collapsed="false">
      <c r="A1295" s="318" t="s">
        <v>8809</v>
      </c>
      <c r="B1295" s="318" t="str">
        <f aca="false">A1295&amp;"U"</f>
        <v>73883/3U</v>
      </c>
      <c r="C1295" s="318" t="s">
        <v>8810</v>
      </c>
      <c r="D1295" s="318" t="s">
        <v>116</v>
      </c>
      <c r="E1295" s="318" t="s">
        <v>6232</v>
      </c>
      <c r="F1295" s="319" t="n">
        <v>53.5</v>
      </c>
      <c r="G1295" s="318" t="s">
        <v>6233</v>
      </c>
    </row>
    <row r="1296" customFormat="false" ht="15" hidden="false" customHeight="false" outlineLevel="0" collapsed="false">
      <c r="A1296" s="318" t="s">
        <v>8811</v>
      </c>
      <c r="B1296" s="318" t="str">
        <f aca="false">A1296&amp;"U"</f>
        <v>73902/1U</v>
      </c>
      <c r="C1296" s="318" t="s">
        <v>8812</v>
      </c>
      <c r="D1296" s="318" t="s">
        <v>116</v>
      </c>
      <c r="E1296" s="318" t="s">
        <v>6232</v>
      </c>
      <c r="F1296" s="319" t="n">
        <v>90.19</v>
      </c>
      <c r="G1296" s="318" t="s">
        <v>6233</v>
      </c>
    </row>
    <row r="1297" customFormat="false" ht="15" hidden="false" customHeight="false" outlineLevel="0" collapsed="false">
      <c r="A1297" s="318" t="s">
        <v>8813</v>
      </c>
      <c r="B1297" s="318" t="str">
        <f aca="false">A1297&amp;"U"</f>
        <v>73968/1U</v>
      </c>
      <c r="C1297" s="318" t="s">
        <v>8814</v>
      </c>
      <c r="D1297" s="318" t="s">
        <v>79</v>
      </c>
      <c r="E1297" s="318" t="s">
        <v>6232</v>
      </c>
      <c r="F1297" s="319" t="n">
        <v>36.98</v>
      </c>
      <c r="G1297" s="318" t="s">
        <v>6233</v>
      </c>
    </row>
    <row r="1298" customFormat="false" ht="15" hidden="false" customHeight="false" outlineLevel="0" collapsed="false">
      <c r="A1298" s="318" t="s">
        <v>8815</v>
      </c>
      <c r="B1298" s="318" t="str">
        <f aca="false">A1298&amp;"U"</f>
        <v>73969/1U</v>
      </c>
      <c r="C1298" s="318" t="s">
        <v>8816</v>
      </c>
      <c r="D1298" s="318" t="s">
        <v>86</v>
      </c>
      <c r="E1298" s="318" t="s">
        <v>6232</v>
      </c>
      <c r="F1298" s="319" t="n">
        <v>54.87</v>
      </c>
      <c r="G1298" s="318" t="s">
        <v>6233</v>
      </c>
    </row>
    <row r="1299" customFormat="false" ht="15" hidden="false" customHeight="false" outlineLevel="0" collapsed="false">
      <c r="A1299" s="318" t="s">
        <v>8817</v>
      </c>
      <c r="B1299" s="318" t="str">
        <f aca="false">A1299&amp;"U"</f>
        <v>74017/1U</v>
      </c>
      <c r="C1299" s="318" t="s">
        <v>8818</v>
      </c>
      <c r="D1299" s="318" t="s">
        <v>86</v>
      </c>
      <c r="E1299" s="318" t="s">
        <v>6252</v>
      </c>
      <c r="F1299" s="319" t="n">
        <v>40.81</v>
      </c>
      <c r="G1299" s="318" t="s">
        <v>6233</v>
      </c>
    </row>
    <row r="1300" customFormat="false" ht="15" hidden="false" customHeight="false" outlineLevel="0" collapsed="false">
      <c r="A1300" s="318" t="s">
        <v>8819</v>
      </c>
      <c r="B1300" s="318" t="str">
        <f aca="false">A1300&amp;"U"</f>
        <v>74017/2U</v>
      </c>
      <c r="C1300" s="318" t="s">
        <v>8820</v>
      </c>
      <c r="D1300" s="318" t="s">
        <v>86</v>
      </c>
      <c r="E1300" s="318" t="s">
        <v>6252</v>
      </c>
      <c r="F1300" s="319" t="n">
        <v>59.77</v>
      </c>
      <c r="G1300" s="318" t="s">
        <v>6233</v>
      </c>
    </row>
    <row r="1301" customFormat="false" ht="15" hidden="false" customHeight="false" outlineLevel="0" collapsed="false">
      <c r="A1301" s="318" t="s">
        <v>8821</v>
      </c>
      <c r="B1301" s="318" t="str">
        <f aca="false">A1301&amp;"U"</f>
        <v>75029/1U</v>
      </c>
      <c r="C1301" s="318" t="s">
        <v>8822</v>
      </c>
      <c r="D1301" s="318" t="s">
        <v>86</v>
      </c>
      <c r="E1301" s="318" t="s">
        <v>6252</v>
      </c>
      <c r="F1301" s="319" t="n">
        <v>43.35</v>
      </c>
      <c r="G1301" s="318" t="s">
        <v>6233</v>
      </c>
    </row>
    <row r="1302" customFormat="false" ht="15" hidden="false" customHeight="false" outlineLevel="0" collapsed="false">
      <c r="A1302" s="318" t="s">
        <v>8823</v>
      </c>
      <c r="B1302" s="318" t="str">
        <f aca="false">A1302&amp;"U"</f>
        <v>83651U</v>
      </c>
      <c r="C1302" s="318" t="s">
        <v>8824</v>
      </c>
      <c r="D1302" s="318" t="s">
        <v>86</v>
      </c>
      <c r="E1302" s="318" t="s">
        <v>6252</v>
      </c>
      <c r="F1302" s="319" t="n">
        <v>30.3</v>
      </c>
      <c r="G1302" s="318" t="s">
        <v>6233</v>
      </c>
    </row>
    <row r="1303" customFormat="false" ht="15" hidden="false" customHeight="false" outlineLevel="0" collapsed="false">
      <c r="A1303" s="318" t="s">
        <v>8825</v>
      </c>
      <c r="B1303" s="318" t="str">
        <f aca="false">A1303&amp;"U"</f>
        <v>83656U</v>
      </c>
      <c r="C1303" s="318" t="s">
        <v>8826</v>
      </c>
      <c r="D1303" s="318" t="s">
        <v>79</v>
      </c>
      <c r="E1303" s="318" t="s">
        <v>6232</v>
      </c>
      <c r="F1303" s="319" t="n">
        <v>31.63</v>
      </c>
      <c r="G1303" s="318" t="s">
        <v>6233</v>
      </c>
    </row>
    <row r="1304" customFormat="false" ht="15" hidden="false" customHeight="false" outlineLevel="0" collapsed="false">
      <c r="A1304" s="318" t="s">
        <v>8827</v>
      </c>
      <c r="B1304" s="318" t="str">
        <f aca="false">A1304&amp;"U"</f>
        <v>83658U</v>
      </c>
      <c r="C1304" s="318" t="s">
        <v>8828</v>
      </c>
      <c r="D1304" s="318" t="s">
        <v>86</v>
      </c>
      <c r="E1304" s="318" t="s">
        <v>6232</v>
      </c>
      <c r="F1304" s="319" t="n">
        <v>146.6</v>
      </c>
      <c r="G1304" s="318" t="s">
        <v>6233</v>
      </c>
    </row>
    <row r="1305" customFormat="false" ht="15" hidden="false" customHeight="false" outlineLevel="0" collapsed="false">
      <c r="A1305" s="318" t="s">
        <v>8829</v>
      </c>
      <c r="B1305" s="318" t="str">
        <f aca="false">A1305&amp;"U"</f>
        <v>83661U</v>
      </c>
      <c r="C1305" s="318" t="s">
        <v>8830</v>
      </c>
      <c r="D1305" s="318" t="s">
        <v>86</v>
      </c>
      <c r="E1305" s="318" t="s">
        <v>6232</v>
      </c>
      <c r="F1305" s="319" t="n">
        <v>95.58</v>
      </c>
      <c r="G1305" s="318" t="s">
        <v>6233</v>
      </c>
    </row>
    <row r="1306" customFormat="false" ht="15" hidden="false" customHeight="false" outlineLevel="0" collapsed="false">
      <c r="A1306" s="318" t="s">
        <v>8831</v>
      </c>
      <c r="B1306" s="318" t="str">
        <f aca="false">A1306&amp;"U"</f>
        <v>83662U</v>
      </c>
      <c r="C1306" s="318" t="s">
        <v>8832</v>
      </c>
      <c r="D1306" s="318" t="s">
        <v>116</v>
      </c>
      <c r="E1306" s="318" t="s">
        <v>6232</v>
      </c>
      <c r="F1306" s="319" t="n">
        <v>82.94</v>
      </c>
      <c r="G1306" s="318" t="s">
        <v>6233</v>
      </c>
    </row>
    <row r="1307" customFormat="false" ht="15" hidden="false" customHeight="false" outlineLevel="0" collapsed="false">
      <c r="A1307" s="318" t="s">
        <v>8833</v>
      </c>
      <c r="B1307" s="318" t="str">
        <f aca="false">A1307&amp;"U"</f>
        <v>83664U</v>
      </c>
      <c r="C1307" s="318" t="s">
        <v>8834</v>
      </c>
      <c r="D1307" s="318" t="s">
        <v>86</v>
      </c>
      <c r="E1307" s="318" t="s">
        <v>6232</v>
      </c>
      <c r="F1307" s="319" t="n">
        <v>55</v>
      </c>
      <c r="G1307" s="318" t="s">
        <v>6233</v>
      </c>
    </row>
    <row r="1308" customFormat="false" ht="15" hidden="false" customHeight="false" outlineLevel="0" collapsed="false">
      <c r="A1308" s="318" t="s">
        <v>8835</v>
      </c>
      <c r="B1308" s="318" t="str">
        <f aca="false">A1308&amp;"U"</f>
        <v>83665U</v>
      </c>
      <c r="C1308" s="318" t="s">
        <v>8836</v>
      </c>
      <c r="D1308" s="318" t="s">
        <v>79</v>
      </c>
      <c r="E1308" s="318" t="s">
        <v>6232</v>
      </c>
      <c r="F1308" s="319" t="n">
        <v>6.09</v>
      </c>
      <c r="G1308" s="318" t="s">
        <v>6233</v>
      </c>
    </row>
    <row r="1309" customFormat="false" ht="15" hidden="false" customHeight="false" outlineLevel="0" collapsed="false">
      <c r="A1309" s="318" t="s">
        <v>8837</v>
      </c>
      <c r="B1309" s="318" t="str">
        <f aca="false">A1309&amp;"U"</f>
        <v>83667U</v>
      </c>
      <c r="C1309" s="318" t="s">
        <v>8838</v>
      </c>
      <c r="D1309" s="318" t="s">
        <v>116</v>
      </c>
      <c r="E1309" s="318" t="s">
        <v>6232</v>
      </c>
      <c r="F1309" s="319" t="n">
        <v>111.11</v>
      </c>
      <c r="G1309" s="318" t="s">
        <v>6233</v>
      </c>
    </row>
    <row r="1310" customFormat="false" ht="15" hidden="false" customHeight="false" outlineLevel="0" collapsed="false">
      <c r="A1310" s="318" t="s">
        <v>8839</v>
      </c>
      <c r="B1310" s="318" t="str">
        <f aca="false">A1310&amp;"U"</f>
        <v>83668U</v>
      </c>
      <c r="C1310" s="318" t="s">
        <v>8840</v>
      </c>
      <c r="D1310" s="318" t="s">
        <v>116</v>
      </c>
      <c r="E1310" s="318" t="s">
        <v>6232</v>
      </c>
      <c r="F1310" s="319" t="n">
        <v>89.55</v>
      </c>
      <c r="G1310" s="318" t="s">
        <v>6233</v>
      </c>
    </row>
    <row r="1311" customFormat="false" ht="15" hidden="false" customHeight="false" outlineLevel="0" collapsed="false">
      <c r="A1311" s="318" t="s">
        <v>8841</v>
      </c>
      <c r="B1311" s="318" t="str">
        <f aca="false">A1311&amp;"U"</f>
        <v>83669U</v>
      </c>
      <c r="C1311" s="318" t="s">
        <v>8842</v>
      </c>
      <c r="D1311" s="318" t="s">
        <v>79</v>
      </c>
      <c r="E1311" s="318" t="s">
        <v>6232</v>
      </c>
      <c r="F1311" s="319" t="n">
        <v>7.23</v>
      </c>
      <c r="G1311" s="318" t="s">
        <v>6233</v>
      </c>
    </row>
    <row r="1312" customFormat="false" ht="15" hidden="false" customHeight="false" outlineLevel="0" collapsed="false">
      <c r="A1312" s="318" t="s">
        <v>8843</v>
      </c>
      <c r="B1312" s="318" t="str">
        <f aca="false">A1312&amp;"U"</f>
        <v>83670U</v>
      </c>
      <c r="C1312" s="318" t="s">
        <v>8844</v>
      </c>
      <c r="D1312" s="318" t="s">
        <v>86</v>
      </c>
      <c r="E1312" s="318" t="s">
        <v>6232</v>
      </c>
      <c r="F1312" s="319" t="n">
        <v>40.3</v>
      </c>
      <c r="G1312" s="318" t="s">
        <v>6233</v>
      </c>
    </row>
    <row r="1313" customFormat="false" ht="15" hidden="false" customHeight="false" outlineLevel="0" collapsed="false">
      <c r="A1313" s="318" t="s">
        <v>8845</v>
      </c>
      <c r="B1313" s="318" t="str">
        <f aca="false">A1313&amp;"U"</f>
        <v>83671U</v>
      </c>
      <c r="C1313" s="318" t="s">
        <v>8846</v>
      </c>
      <c r="D1313" s="318" t="s">
        <v>86</v>
      </c>
      <c r="E1313" s="318" t="s">
        <v>6232</v>
      </c>
      <c r="F1313" s="319" t="n">
        <v>43.3</v>
      </c>
      <c r="G1313" s="318" t="s">
        <v>6233</v>
      </c>
    </row>
    <row r="1314" customFormat="false" ht="15" hidden="false" customHeight="false" outlineLevel="0" collapsed="false">
      <c r="A1314" s="318" t="s">
        <v>8847</v>
      </c>
      <c r="B1314" s="318" t="str">
        <f aca="false">A1314&amp;"U"</f>
        <v>83675U</v>
      </c>
      <c r="C1314" s="318" t="s">
        <v>8848</v>
      </c>
      <c r="D1314" s="318" t="s">
        <v>86</v>
      </c>
      <c r="E1314" s="318" t="s">
        <v>6232</v>
      </c>
      <c r="F1314" s="319" t="n">
        <v>71.98</v>
      </c>
      <c r="G1314" s="318" t="s">
        <v>6233</v>
      </c>
    </row>
    <row r="1315" customFormat="false" ht="15" hidden="false" customHeight="false" outlineLevel="0" collapsed="false">
      <c r="A1315" s="318" t="s">
        <v>8849</v>
      </c>
      <c r="B1315" s="318" t="str">
        <f aca="false">A1315&amp;"U"</f>
        <v>83676U</v>
      </c>
      <c r="C1315" s="318" t="s">
        <v>8850</v>
      </c>
      <c r="D1315" s="318" t="s">
        <v>86</v>
      </c>
      <c r="E1315" s="318" t="s">
        <v>6232</v>
      </c>
      <c r="F1315" s="319" t="n">
        <v>88.7</v>
      </c>
      <c r="G1315" s="318" t="s">
        <v>6233</v>
      </c>
    </row>
    <row r="1316" customFormat="false" ht="15" hidden="false" customHeight="false" outlineLevel="0" collapsed="false">
      <c r="A1316" s="318" t="s">
        <v>8851</v>
      </c>
      <c r="B1316" s="318" t="str">
        <f aca="false">A1316&amp;"U"</f>
        <v>83677U</v>
      </c>
      <c r="C1316" s="318" t="s">
        <v>8852</v>
      </c>
      <c r="D1316" s="318" t="s">
        <v>86</v>
      </c>
      <c r="E1316" s="318" t="s">
        <v>6232</v>
      </c>
      <c r="F1316" s="319" t="n">
        <v>111.07</v>
      </c>
      <c r="G1316" s="318" t="s">
        <v>6233</v>
      </c>
    </row>
    <row r="1317" customFormat="false" ht="15" hidden="false" customHeight="false" outlineLevel="0" collapsed="false">
      <c r="A1317" s="318" t="s">
        <v>8853</v>
      </c>
      <c r="B1317" s="318" t="str">
        <f aca="false">A1317&amp;"U"</f>
        <v>83678U</v>
      </c>
      <c r="C1317" s="318" t="s">
        <v>8854</v>
      </c>
      <c r="D1317" s="318" t="s">
        <v>86</v>
      </c>
      <c r="E1317" s="318" t="s">
        <v>6232</v>
      </c>
      <c r="F1317" s="319" t="n">
        <v>142.48</v>
      </c>
      <c r="G1317" s="318" t="s">
        <v>6233</v>
      </c>
    </row>
    <row r="1318" customFormat="false" ht="15" hidden="false" customHeight="false" outlineLevel="0" collapsed="false">
      <c r="A1318" s="318" t="s">
        <v>8855</v>
      </c>
      <c r="B1318" s="318" t="str">
        <f aca="false">A1318&amp;"U"</f>
        <v>83679U</v>
      </c>
      <c r="C1318" s="318" t="s">
        <v>8856</v>
      </c>
      <c r="D1318" s="318" t="s">
        <v>86</v>
      </c>
      <c r="E1318" s="318" t="s">
        <v>6232</v>
      </c>
      <c r="F1318" s="319" t="n">
        <v>12.36</v>
      </c>
      <c r="G1318" s="318" t="s">
        <v>6233</v>
      </c>
    </row>
    <row r="1319" customFormat="false" ht="15" hidden="false" customHeight="false" outlineLevel="0" collapsed="false">
      <c r="A1319" s="318" t="s">
        <v>8857</v>
      </c>
      <c r="B1319" s="318" t="str">
        <f aca="false">A1319&amp;"U"</f>
        <v>83680U</v>
      </c>
      <c r="C1319" s="318" t="s">
        <v>8858</v>
      </c>
      <c r="D1319" s="318" t="s">
        <v>86</v>
      </c>
      <c r="E1319" s="318" t="s">
        <v>6232</v>
      </c>
      <c r="F1319" s="319" t="n">
        <v>15.03</v>
      </c>
      <c r="G1319" s="318" t="s">
        <v>6233</v>
      </c>
    </row>
    <row r="1320" customFormat="false" ht="15" hidden="false" customHeight="false" outlineLevel="0" collapsed="false">
      <c r="A1320" s="318" t="s">
        <v>8859</v>
      </c>
      <c r="B1320" s="318" t="str">
        <f aca="false">A1320&amp;"U"</f>
        <v>83681U</v>
      </c>
      <c r="C1320" s="318" t="s">
        <v>8860</v>
      </c>
      <c r="D1320" s="318" t="s">
        <v>86</v>
      </c>
      <c r="E1320" s="318" t="s">
        <v>6232</v>
      </c>
      <c r="F1320" s="319" t="n">
        <v>16.23</v>
      </c>
      <c r="G1320" s="318" t="s">
        <v>6233</v>
      </c>
    </row>
    <row r="1321" customFormat="false" ht="15" hidden="false" customHeight="false" outlineLevel="0" collapsed="false">
      <c r="A1321" s="318" t="s">
        <v>8861</v>
      </c>
      <c r="B1321" s="318" t="str">
        <f aca="false">A1321&amp;"U"</f>
        <v>83682U</v>
      </c>
      <c r="C1321" s="318" t="s">
        <v>8862</v>
      </c>
      <c r="D1321" s="318" t="s">
        <v>116</v>
      </c>
      <c r="E1321" s="318" t="s">
        <v>6232</v>
      </c>
      <c r="F1321" s="319" t="n">
        <v>90.18</v>
      </c>
      <c r="G1321" s="318" t="s">
        <v>6233</v>
      </c>
    </row>
    <row r="1322" customFormat="false" ht="15" hidden="false" customHeight="false" outlineLevel="0" collapsed="false">
      <c r="A1322" s="318" t="s">
        <v>8863</v>
      </c>
      <c r="B1322" s="318" t="str">
        <f aca="false">A1322&amp;"U"</f>
        <v>83683U</v>
      </c>
      <c r="C1322" s="318" t="s">
        <v>8864</v>
      </c>
      <c r="D1322" s="318" t="s">
        <v>116</v>
      </c>
      <c r="E1322" s="318" t="s">
        <v>6232</v>
      </c>
      <c r="F1322" s="319" t="n">
        <v>98.7</v>
      </c>
      <c r="G1322" s="318" t="s">
        <v>6233</v>
      </c>
    </row>
    <row r="1323" customFormat="false" ht="15" hidden="false" customHeight="false" outlineLevel="0" collapsed="false">
      <c r="A1323" s="318" t="s">
        <v>8865</v>
      </c>
      <c r="B1323" s="318" t="str">
        <f aca="false">A1323&amp;"U"</f>
        <v>83729U</v>
      </c>
      <c r="C1323" s="318" t="s">
        <v>8866</v>
      </c>
      <c r="D1323" s="318" t="s">
        <v>79</v>
      </c>
      <c r="E1323" s="318" t="s">
        <v>6232</v>
      </c>
      <c r="F1323" s="319" t="n">
        <v>14.16</v>
      </c>
      <c r="G1323" s="318" t="s">
        <v>6233</v>
      </c>
    </row>
    <row r="1324" customFormat="false" ht="15" hidden="false" customHeight="false" outlineLevel="0" collapsed="false">
      <c r="A1324" s="318" t="s">
        <v>8867</v>
      </c>
      <c r="B1324" s="318" t="str">
        <f aca="false">A1324&amp;"U"</f>
        <v>83739U</v>
      </c>
      <c r="C1324" s="318" t="s">
        <v>8868</v>
      </c>
      <c r="D1324" s="318" t="s">
        <v>79</v>
      </c>
      <c r="E1324" s="318" t="s">
        <v>6232</v>
      </c>
      <c r="F1324" s="319" t="n">
        <v>4.95</v>
      </c>
      <c r="G1324" s="318" t="s">
        <v>6233</v>
      </c>
    </row>
    <row r="1325" customFormat="false" ht="15" hidden="false" customHeight="false" outlineLevel="0" collapsed="false">
      <c r="A1325" s="318" t="s">
        <v>8869</v>
      </c>
      <c r="B1325" s="318" t="str">
        <f aca="false">A1325&amp;"U"</f>
        <v>6454U</v>
      </c>
      <c r="C1325" s="318" t="s">
        <v>8870</v>
      </c>
      <c r="D1325" s="318" t="s">
        <v>116</v>
      </c>
      <c r="E1325" s="318" t="s">
        <v>6232</v>
      </c>
      <c r="F1325" s="319" t="n">
        <v>137.64</v>
      </c>
      <c r="G1325" s="318" t="s">
        <v>6233</v>
      </c>
    </row>
    <row r="1326" customFormat="false" ht="15" hidden="false" customHeight="false" outlineLevel="0" collapsed="false">
      <c r="A1326" s="318" t="s">
        <v>8871</v>
      </c>
      <c r="B1326" s="318" t="str">
        <f aca="false">A1326&amp;"U"</f>
        <v>73611U</v>
      </c>
      <c r="C1326" s="318" t="s">
        <v>8872</v>
      </c>
      <c r="D1326" s="318" t="s">
        <v>116</v>
      </c>
      <c r="E1326" s="318" t="s">
        <v>6232</v>
      </c>
      <c r="F1326" s="319" t="n">
        <v>315.67</v>
      </c>
      <c r="G1326" s="318" t="s">
        <v>6233</v>
      </c>
    </row>
    <row r="1327" customFormat="false" ht="15" hidden="false" customHeight="false" outlineLevel="0" collapsed="false">
      <c r="A1327" s="318" t="s">
        <v>8873</v>
      </c>
      <c r="B1327" s="318" t="str">
        <f aca="false">A1327&amp;"U"</f>
        <v>73697U</v>
      </c>
      <c r="C1327" s="318" t="s">
        <v>8874</v>
      </c>
      <c r="D1327" s="318" t="s">
        <v>116</v>
      </c>
      <c r="E1327" s="318" t="s">
        <v>6232</v>
      </c>
      <c r="F1327" s="319" t="n">
        <v>136.38</v>
      </c>
      <c r="G1327" s="318" t="s">
        <v>6233</v>
      </c>
    </row>
    <row r="1328" customFormat="false" ht="15" hidden="false" customHeight="false" outlineLevel="0" collapsed="false">
      <c r="A1328" s="318" t="s">
        <v>8875</v>
      </c>
      <c r="B1328" s="318" t="str">
        <f aca="false">A1328&amp;"U"</f>
        <v>73698U</v>
      </c>
      <c r="C1328" s="318" t="s">
        <v>8876</v>
      </c>
      <c r="D1328" s="318" t="s">
        <v>116</v>
      </c>
      <c r="E1328" s="318" t="s">
        <v>6232</v>
      </c>
      <c r="F1328" s="319" t="n">
        <v>181.28</v>
      </c>
      <c r="G1328" s="318" t="s">
        <v>6233</v>
      </c>
    </row>
    <row r="1329" customFormat="false" ht="15" hidden="false" customHeight="false" outlineLevel="0" collapsed="false">
      <c r="A1329" s="318" t="s">
        <v>8877</v>
      </c>
      <c r="B1329" s="318" t="str">
        <f aca="false">A1329&amp;"U"</f>
        <v>73890/1U</v>
      </c>
      <c r="C1329" s="318" t="s">
        <v>8878</v>
      </c>
      <c r="D1329" s="318" t="s">
        <v>79</v>
      </c>
      <c r="E1329" s="318" t="s">
        <v>6232</v>
      </c>
      <c r="F1329" s="319" t="n">
        <v>102.09</v>
      </c>
      <c r="G1329" s="318" t="s">
        <v>6233</v>
      </c>
    </row>
    <row r="1330" customFormat="false" ht="15" hidden="false" customHeight="false" outlineLevel="0" collapsed="false">
      <c r="A1330" s="318" t="s">
        <v>8879</v>
      </c>
      <c r="B1330" s="318" t="str">
        <f aca="false">A1330&amp;"U"</f>
        <v>73890/2U</v>
      </c>
      <c r="C1330" s="318" t="s">
        <v>8880</v>
      </c>
      <c r="D1330" s="318" t="s">
        <v>79</v>
      </c>
      <c r="E1330" s="318" t="s">
        <v>6232</v>
      </c>
      <c r="F1330" s="319" t="n">
        <v>256.64</v>
      </c>
      <c r="G1330" s="318" t="s">
        <v>6233</v>
      </c>
    </row>
    <row r="1331" customFormat="false" ht="15" hidden="false" customHeight="false" outlineLevel="0" collapsed="false">
      <c r="A1331" s="318" t="s">
        <v>8881</v>
      </c>
      <c r="B1331" s="318" t="str">
        <f aca="false">A1331&amp;"U"</f>
        <v>92743U</v>
      </c>
      <c r="C1331" s="318" t="s">
        <v>8882</v>
      </c>
      <c r="D1331" s="318" t="s">
        <v>116</v>
      </c>
      <c r="E1331" s="318" t="s">
        <v>6252</v>
      </c>
      <c r="F1331" s="319" t="n">
        <v>468.46</v>
      </c>
      <c r="G1331" s="318" t="s">
        <v>6233</v>
      </c>
    </row>
    <row r="1332" customFormat="false" ht="15" hidden="false" customHeight="false" outlineLevel="0" collapsed="false">
      <c r="A1332" s="318" t="s">
        <v>8883</v>
      </c>
      <c r="B1332" s="318" t="str">
        <f aca="false">A1332&amp;"U"</f>
        <v>92744U</v>
      </c>
      <c r="C1332" s="318" t="s">
        <v>8884</v>
      </c>
      <c r="D1332" s="318" t="s">
        <v>116</v>
      </c>
      <c r="E1332" s="318" t="s">
        <v>6252</v>
      </c>
      <c r="F1332" s="319" t="n">
        <v>457.56</v>
      </c>
      <c r="G1332" s="318" t="s">
        <v>6233</v>
      </c>
    </row>
    <row r="1333" customFormat="false" ht="15" hidden="false" customHeight="false" outlineLevel="0" collapsed="false">
      <c r="A1333" s="318" t="s">
        <v>8885</v>
      </c>
      <c r="B1333" s="318" t="str">
        <f aca="false">A1333&amp;"U"</f>
        <v>92745U</v>
      </c>
      <c r="C1333" s="318" t="s">
        <v>8886</v>
      </c>
      <c r="D1333" s="318" t="s">
        <v>116</v>
      </c>
      <c r="E1333" s="318" t="s">
        <v>6252</v>
      </c>
      <c r="F1333" s="319" t="n">
        <v>588.64</v>
      </c>
      <c r="G1333" s="318" t="s">
        <v>6233</v>
      </c>
    </row>
    <row r="1334" customFormat="false" ht="15" hidden="false" customHeight="false" outlineLevel="0" collapsed="false">
      <c r="A1334" s="318" t="s">
        <v>8887</v>
      </c>
      <c r="B1334" s="318" t="str">
        <f aca="false">A1334&amp;"U"</f>
        <v>92746U</v>
      </c>
      <c r="C1334" s="318" t="s">
        <v>8888</v>
      </c>
      <c r="D1334" s="318" t="s">
        <v>116</v>
      </c>
      <c r="E1334" s="318" t="s">
        <v>6252</v>
      </c>
      <c r="F1334" s="319" t="n">
        <v>545.53</v>
      </c>
      <c r="G1334" s="318" t="s">
        <v>6233</v>
      </c>
    </row>
    <row r="1335" customFormat="false" ht="15" hidden="false" customHeight="false" outlineLevel="0" collapsed="false">
      <c r="A1335" s="318" t="s">
        <v>8889</v>
      </c>
      <c r="B1335" s="318" t="str">
        <f aca="false">A1335&amp;"U"</f>
        <v>92747U</v>
      </c>
      <c r="C1335" s="318" t="s">
        <v>8890</v>
      </c>
      <c r="D1335" s="318" t="s">
        <v>116</v>
      </c>
      <c r="E1335" s="318" t="s">
        <v>6252</v>
      </c>
      <c r="F1335" s="319" t="n">
        <v>657.33</v>
      </c>
      <c r="G1335" s="318" t="s">
        <v>6233</v>
      </c>
    </row>
    <row r="1336" customFormat="false" ht="15" hidden="false" customHeight="false" outlineLevel="0" collapsed="false">
      <c r="A1336" s="318" t="s">
        <v>8891</v>
      </c>
      <c r="B1336" s="318" t="str">
        <f aca="false">A1336&amp;"U"</f>
        <v>92748U</v>
      </c>
      <c r="C1336" s="318" t="s">
        <v>8892</v>
      </c>
      <c r="D1336" s="318" t="s">
        <v>116</v>
      </c>
      <c r="E1336" s="318" t="s">
        <v>6252</v>
      </c>
      <c r="F1336" s="319" t="n">
        <v>596.16</v>
      </c>
      <c r="G1336" s="318" t="s">
        <v>6233</v>
      </c>
    </row>
    <row r="1337" customFormat="false" ht="15" hidden="false" customHeight="false" outlineLevel="0" collapsed="false">
      <c r="A1337" s="318" t="s">
        <v>8893</v>
      </c>
      <c r="B1337" s="318" t="str">
        <f aca="false">A1337&amp;"U"</f>
        <v>92749U</v>
      </c>
      <c r="C1337" s="318" t="s">
        <v>8894</v>
      </c>
      <c r="D1337" s="318" t="s">
        <v>116</v>
      </c>
      <c r="E1337" s="318" t="s">
        <v>6252</v>
      </c>
      <c r="F1337" s="319" t="n">
        <v>685.78</v>
      </c>
      <c r="G1337" s="318" t="s">
        <v>6233</v>
      </c>
    </row>
    <row r="1338" customFormat="false" ht="15" hidden="false" customHeight="false" outlineLevel="0" collapsed="false">
      <c r="A1338" s="318" t="s">
        <v>8895</v>
      </c>
      <c r="B1338" s="318" t="str">
        <f aca="false">A1338&amp;"U"</f>
        <v>92750U</v>
      </c>
      <c r="C1338" s="318" t="s">
        <v>8896</v>
      </c>
      <c r="D1338" s="318" t="s">
        <v>116</v>
      </c>
      <c r="E1338" s="318" t="s">
        <v>6252</v>
      </c>
      <c r="F1338" s="320" t="n">
        <v>1205.43</v>
      </c>
      <c r="G1338" s="318" t="s">
        <v>6233</v>
      </c>
    </row>
    <row r="1339" customFormat="false" ht="15" hidden="false" customHeight="false" outlineLevel="0" collapsed="false">
      <c r="A1339" s="318" t="s">
        <v>8897</v>
      </c>
      <c r="B1339" s="318" t="str">
        <f aca="false">A1339&amp;"U"</f>
        <v>92751U</v>
      </c>
      <c r="C1339" s="318" t="s">
        <v>8898</v>
      </c>
      <c r="D1339" s="318" t="s">
        <v>116</v>
      </c>
      <c r="E1339" s="318" t="s">
        <v>6252</v>
      </c>
      <c r="F1339" s="320" t="n">
        <v>1508.02</v>
      </c>
      <c r="G1339" s="318" t="s">
        <v>6233</v>
      </c>
    </row>
    <row r="1340" customFormat="false" ht="15" hidden="false" customHeight="false" outlineLevel="0" collapsed="false">
      <c r="A1340" s="318" t="s">
        <v>8899</v>
      </c>
      <c r="B1340" s="318" t="str">
        <f aca="false">A1340&amp;"U"</f>
        <v>92752U</v>
      </c>
      <c r="C1340" s="318" t="s">
        <v>8900</v>
      </c>
      <c r="D1340" s="318" t="s">
        <v>116</v>
      </c>
      <c r="E1340" s="318" t="s">
        <v>6252</v>
      </c>
      <c r="F1340" s="320" t="n">
        <v>1809.55</v>
      </c>
      <c r="G1340" s="318" t="s">
        <v>6233</v>
      </c>
    </row>
    <row r="1341" customFormat="false" ht="15" hidden="false" customHeight="false" outlineLevel="0" collapsed="false">
      <c r="A1341" s="318" t="s">
        <v>8901</v>
      </c>
      <c r="B1341" s="318" t="str">
        <f aca="false">A1341&amp;"U"</f>
        <v>92753U</v>
      </c>
      <c r="C1341" s="318" t="s">
        <v>8902</v>
      </c>
      <c r="D1341" s="318" t="s">
        <v>116</v>
      </c>
      <c r="E1341" s="318" t="s">
        <v>6252</v>
      </c>
      <c r="F1341" s="319" t="n">
        <v>463.56</v>
      </c>
      <c r="G1341" s="318" t="s">
        <v>6233</v>
      </c>
    </row>
    <row r="1342" customFormat="false" ht="15" hidden="false" customHeight="false" outlineLevel="0" collapsed="false">
      <c r="A1342" s="318" t="s">
        <v>8903</v>
      </c>
      <c r="B1342" s="318" t="str">
        <f aca="false">A1342&amp;"U"</f>
        <v>92754U</v>
      </c>
      <c r="C1342" s="318" t="s">
        <v>8904</v>
      </c>
      <c r="D1342" s="318" t="s">
        <v>116</v>
      </c>
      <c r="E1342" s="318" t="s">
        <v>6252</v>
      </c>
      <c r="F1342" s="319" t="n">
        <v>425.02</v>
      </c>
      <c r="G1342" s="318" t="s">
        <v>6233</v>
      </c>
    </row>
    <row r="1343" customFormat="false" ht="15" hidden="false" customHeight="false" outlineLevel="0" collapsed="false">
      <c r="A1343" s="318" t="s">
        <v>8905</v>
      </c>
      <c r="B1343" s="318" t="str">
        <f aca="false">A1343&amp;"U"</f>
        <v>92755U</v>
      </c>
      <c r="C1343" s="318" t="s">
        <v>8906</v>
      </c>
      <c r="D1343" s="318" t="s">
        <v>79</v>
      </c>
      <c r="E1343" s="318" t="s">
        <v>6252</v>
      </c>
      <c r="F1343" s="319" t="n">
        <v>175.57</v>
      </c>
      <c r="G1343" s="318" t="s">
        <v>6233</v>
      </c>
    </row>
    <row r="1344" customFormat="false" ht="15" hidden="false" customHeight="false" outlineLevel="0" collapsed="false">
      <c r="A1344" s="318" t="s">
        <v>8907</v>
      </c>
      <c r="B1344" s="318" t="str">
        <f aca="false">A1344&amp;"U"</f>
        <v>92756U</v>
      </c>
      <c r="C1344" s="318" t="s">
        <v>8908</v>
      </c>
      <c r="D1344" s="318" t="s">
        <v>79</v>
      </c>
      <c r="E1344" s="318" t="s">
        <v>6252</v>
      </c>
      <c r="F1344" s="319" t="n">
        <v>198.29</v>
      </c>
      <c r="G1344" s="318" t="s">
        <v>6233</v>
      </c>
    </row>
    <row r="1345" customFormat="false" ht="15" hidden="false" customHeight="false" outlineLevel="0" collapsed="false">
      <c r="A1345" s="318" t="s">
        <v>8909</v>
      </c>
      <c r="B1345" s="318" t="str">
        <f aca="false">A1345&amp;"U"</f>
        <v>92757U</v>
      </c>
      <c r="C1345" s="318" t="s">
        <v>8910</v>
      </c>
      <c r="D1345" s="318" t="s">
        <v>79</v>
      </c>
      <c r="E1345" s="318" t="s">
        <v>6252</v>
      </c>
      <c r="F1345" s="319" t="n">
        <v>226.02</v>
      </c>
      <c r="G1345" s="318" t="s">
        <v>6233</v>
      </c>
    </row>
    <row r="1346" customFormat="false" ht="15" hidden="false" customHeight="false" outlineLevel="0" collapsed="false">
      <c r="A1346" s="318" t="s">
        <v>8911</v>
      </c>
      <c r="B1346" s="318" t="str">
        <f aca="false">A1346&amp;"U"</f>
        <v>92758U</v>
      </c>
      <c r="C1346" s="318" t="s">
        <v>8912</v>
      </c>
      <c r="D1346" s="318" t="s">
        <v>116</v>
      </c>
      <c r="E1346" s="318" t="s">
        <v>6252</v>
      </c>
      <c r="F1346" s="319" t="n">
        <v>545.37</v>
      </c>
      <c r="G1346" s="318" t="s">
        <v>6233</v>
      </c>
    </row>
    <row r="1347" customFormat="false" ht="15" hidden="false" customHeight="false" outlineLevel="0" collapsed="false">
      <c r="A1347" s="318" t="s">
        <v>8913</v>
      </c>
      <c r="B1347" s="318" t="str">
        <f aca="false">A1347&amp;"U"</f>
        <v>73843/1U</v>
      </c>
      <c r="C1347" s="318" t="s">
        <v>8914</v>
      </c>
      <c r="D1347" s="318" t="s">
        <v>116</v>
      </c>
      <c r="E1347" s="318" t="s">
        <v>6232</v>
      </c>
      <c r="F1347" s="319" t="n">
        <v>298</v>
      </c>
      <c r="G1347" s="318" t="s">
        <v>6233</v>
      </c>
    </row>
    <row r="1348" customFormat="false" ht="15" hidden="false" customHeight="false" outlineLevel="0" collapsed="false">
      <c r="A1348" s="318" t="s">
        <v>8915</v>
      </c>
      <c r="B1348" s="318" t="str">
        <f aca="false">A1348&amp;"U"</f>
        <v>73844/1U</v>
      </c>
      <c r="C1348" s="318" t="s">
        <v>8916</v>
      </c>
      <c r="D1348" s="318" t="s">
        <v>116</v>
      </c>
      <c r="E1348" s="318" t="s">
        <v>6232</v>
      </c>
      <c r="F1348" s="319" t="n">
        <v>440.02</v>
      </c>
      <c r="G1348" s="318" t="s">
        <v>6233</v>
      </c>
    </row>
    <row r="1349" customFormat="false" ht="15" hidden="false" customHeight="false" outlineLevel="0" collapsed="false">
      <c r="A1349" s="318" t="s">
        <v>8917</v>
      </c>
      <c r="B1349" s="318" t="str">
        <f aca="false">A1349&amp;"U"</f>
        <v>73844/2U</v>
      </c>
      <c r="C1349" s="318" t="s">
        <v>8918</v>
      </c>
      <c r="D1349" s="318" t="s">
        <v>116</v>
      </c>
      <c r="E1349" s="318" t="s">
        <v>6232</v>
      </c>
      <c r="F1349" s="319" t="n">
        <v>427.21</v>
      </c>
      <c r="G1349" s="318" t="s">
        <v>6233</v>
      </c>
    </row>
    <row r="1350" customFormat="false" ht="15" hidden="false" customHeight="false" outlineLevel="0" collapsed="false">
      <c r="A1350" s="318" t="s">
        <v>8919</v>
      </c>
      <c r="B1350" s="318" t="str">
        <f aca="false">A1350&amp;"U"</f>
        <v>73846/1U</v>
      </c>
      <c r="C1350" s="318" t="s">
        <v>8920</v>
      </c>
      <c r="D1350" s="318" t="s">
        <v>116</v>
      </c>
      <c r="E1350" s="318" t="s">
        <v>6252</v>
      </c>
      <c r="F1350" s="319" t="n">
        <v>249.38</v>
      </c>
      <c r="G1350" s="318" t="s">
        <v>6233</v>
      </c>
    </row>
    <row r="1351" customFormat="false" ht="15" hidden="false" customHeight="false" outlineLevel="0" collapsed="false">
      <c r="A1351" s="318" t="s">
        <v>8921</v>
      </c>
      <c r="B1351" s="318" t="str">
        <f aca="false">A1351&amp;"U"</f>
        <v>73846/2U</v>
      </c>
      <c r="C1351" s="318" t="s">
        <v>8922</v>
      </c>
      <c r="D1351" s="318" t="s">
        <v>116</v>
      </c>
      <c r="E1351" s="318" t="s">
        <v>6232</v>
      </c>
      <c r="F1351" s="319" t="n">
        <v>105.63</v>
      </c>
      <c r="G1351" s="318" t="s">
        <v>6233</v>
      </c>
    </row>
    <row r="1352" customFormat="false" ht="15" hidden="false" customHeight="false" outlineLevel="0" collapsed="false">
      <c r="A1352" s="318" t="s">
        <v>8923</v>
      </c>
      <c r="B1352" s="318" t="str">
        <f aca="false">A1352&amp;"U"</f>
        <v>91069U</v>
      </c>
      <c r="C1352" s="318" t="s">
        <v>8924</v>
      </c>
      <c r="D1352" s="318" t="s">
        <v>79</v>
      </c>
      <c r="E1352" s="318" t="s">
        <v>6252</v>
      </c>
      <c r="F1352" s="319" t="n">
        <v>76.58</v>
      </c>
      <c r="G1352" s="318" t="s">
        <v>6233</v>
      </c>
    </row>
    <row r="1353" customFormat="false" ht="15" hidden="false" customHeight="false" outlineLevel="0" collapsed="false">
      <c r="A1353" s="318" t="s">
        <v>8925</v>
      </c>
      <c r="B1353" s="318" t="str">
        <f aca="false">A1353&amp;"U"</f>
        <v>91070U</v>
      </c>
      <c r="C1353" s="318" t="s">
        <v>8926</v>
      </c>
      <c r="D1353" s="318" t="s">
        <v>79</v>
      </c>
      <c r="E1353" s="318" t="s">
        <v>6252</v>
      </c>
      <c r="F1353" s="319" t="n">
        <v>84.77</v>
      </c>
      <c r="G1353" s="318" t="s">
        <v>6233</v>
      </c>
    </row>
    <row r="1354" customFormat="false" ht="15" hidden="false" customHeight="false" outlineLevel="0" collapsed="false">
      <c r="A1354" s="318" t="s">
        <v>8927</v>
      </c>
      <c r="B1354" s="318" t="str">
        <f aca="false">A1354&amp;"U"</f>
        <v>91071U</v>
      </c>
      <c r="C1354" s="318" t="s">
        <v>8928</v>
      </c>
      <c r="D1354" s="318" t="s">
        <v>79</v>
      </c>
      <c r="E1354" s="318" t="s">
        <v>6252</v>
      </c>
      <c r="F1354" s="319" t="n">
        <v>108.63</v>
      </c>
      <c r="G1354" s="318" t="s">
        <v>6233</v>
      </c>
    </row>
    <row r="1355" customFormat="false" ht="15" hidden="false" customHeight="false" outlineLevel="0" collapsed="false">
      <c r="A1355" s="318" t="s">
        <v>8929</v>
      </c>
      <c r="B1355" s="318" t="str">
        <f aca="false">A1355&amp;"U"</f>
        <v>91072U</v>
      </c>
      <c r="C1355" s="318" t="s">
        <v>8930</v>
      </c>
      <c r="D1355" s="318" t="s">
        <v>79</v>
      </c>
      <c r="E1355" s="318" t="s">
        <v>6252</v>
      </c>
      <c r="F1355" s="319" t="n">
        <v>116.75</v>
      </c>
      <c r="G1355" s="318" t="s">
        <v>6233</v>
      </c>
    </row>
    <row r="1356" customFormat="false" ht="15" hidden="false" customHeight="false" outlineLevel="0" collapsed="false">
      <c r="A1356" s="318" t="s">
        <v>8931</v>
      </c>
      <c r="B1356" s="318" t="str">
        <f aca="false">A1356&amp;"U"</f>
        <v>91073U</v>
      </c>
      <c r="C1356" s="318" t="s">
        <v>8932</v>
      </c>
      <c r="D1356" s="318" t="s">
        <v>79</v>
      </c>
      <c r="E1356" s="318" t="s">
        <v>6252</v>
      </c>
      <c r="F1356" s="319" t="n">
        <v>88.78</v>
      </c>
      <c r="G1356" s="318" t="s">
        <v>6233</v>
      </c>
    </row>
    <row r="1357" customFormat="false" ht="15" hidden="false" customHeight="false" outlineLevel="0" collapsed="false">
      <c r="A1357" s="318" t="s">
        <v>8933</v>
      </c>
      <c r="B1357" s="318" t="str">
        <f aca="false">A1357&amp;"U"</f>
        <v>91074U</v>
      </c>
      <c r="C1357" s="318" t="s">
        <v>8934</v>
      </c>
      <c r="D1357" s="318" t="s">
        <v>79</v>
      </c>
      <c r="E1357" s="318" t="s">
        <v>6252</v>
      </c>
      <c r="F1357" s="319" t="n">
        <v>98.22</v>
      </c>
      <c r="G1357" s="318" t="s">
        <v>6233</v>
      </c>
    </row>
    <row r="1358" customFormat="false" ht="15" hidden="false" customHeight="false" outlineLevel="0" collapsed="false">
      <c r="A1358" s="318" t="s">
        <v>8935</v>
      </c>
      <c r="B1358" s="318" t="str">
        <f aca="false">A1358&amp;"U"</f>
        <v>91075U</v>
      </c>
      <c r="C1358" s="318" t="s">
        <v>8936</v>
      </c>
      <c r="D1358" s="318" t="s">
        <v>79</v>
      </c>
      <c r="E1358" s="318" t="s">
        <v>6252</v>
      </c>
      <c r="F1358" s="319" t="n">
        <v>122.88</v>
      </c>
      <c r="G1358" s="318" t="s">
        <v>6233</v>
      </c>
    </row>
    <row r="1359" customFormat="false" ht="15" hidden="false" customHeight="false" outlineLevel="0" collapsed="false">
      <c r="A1359" s="318" t="s">
        <v>8937</v>
      </c>
      <c r="B1359" s="318" t="str">
        <f aca="false">A1359&amp;"U"</f>
        <v>91076U</v>
      </c>
      <c r="C1359" s="318" t="s">
        <v>8938</v>
      </c>
      <c r="D1359" s="318" t="s">
        <v>79</v>
      </c>
      <c r="E1359" s="318" t="s">
        <v>6252</v>
      </c>
      <c r="F1359" s="319" t="n">
        <v>132.29</v>
      </c>
      <c r="G1359" s="318" t="s">
        <v>6233</v>
      </c>
    </row>
    <row r="1360" customFormat="false" ht="15" hidden="false" customHeight="false" outlineLevel="0" collapsed="false">
      <c r="A1360" s="318" t="s">
        <v>8939</v>
      </c>
      <c r="B1360" s="318" t="str">
        <f aca="false">A1360&amp;"U"</f>
        <v>91077U</v>
      </c>
      <c r="C1360" s="318" t="s">
        <v>8940</v>
      </c>
      <c r="D1360" s="318" t="s">
        <v>79</v>
      </c>
      <c r="E1360" s="318" t="s">
        <v>6252</v>
      </c>
      <c r="F1360" s="319" t="n">
        <v>107.58</v>
      </c>
      <c r="G1360" s="318" t="s">
        <v>6233</v>
      </c>
    </row>
    <row r="1361" customFormat="false" ht="15" hidden="false" customHeight="false" outlineLevel="0" collapsed="false">
      <c r="A1361" s="318" t="s">
        <v>8941</v>
      </c>
      <c r="B1361" s="318" t="str">
        <f aca="false">A1361&amp;"U"</f>
        <v>91078U</v>
      </c>
      <c r="C1361" s="318" t="s">
        <v>8942</v>
      </c>
      <c r="D1361" s="318" t="s">
        <v>79</v>
      </c>
      <c r="E1361" s="318" t="s">
        <v>6252</v>
      </c>
      <c r="F1361" s="319" t="n">
        <v>126.75</v>
      </c>
      <c r="G1361" s="318" t="s">
        <v>6233</v>
      </c>
    </row>
    <row r="1362" customFormat="false" ht="15" hidden="false" customHeight="false" outlineLevel="0" collapsed="false">
      <c r="A1362" s="318" t="s">
        <v>8943</v>
      </c>
      <c r="B1362" s="318" t="str">
        <f aca="false">A1362&amp;"U"</f>
        <v>91079U</v>
      </c>
      <c r="C1362" s="318" t="s">
        <v>8944</v>
      </c>
      <c r="D1362" s="318" t="s">
        <v>79</v>
      </c>
      <c r="E1362" s="318" t="s">
        <v>6252</v>
      </c>
      <c r="F1362" s="319" t="n">
        <v>111.87</v>
      </c>
      <c r="G1362" s="318" t="s">
        <v>6233</v>
      </c>
    </row>
    <row r="1363" customFormat="false" ht="15" hidden="false" customHeight="false" outlineLevel="0" collapsed="false">
      <c r="A1363" s="318" t="s">
        <v>8945</v>
      </c>
      <c r="B1363" s="318" t="str">
        <f aca="false">A1363&amp;"U"</f>
        <v>91080U</v>
      </c>
      <c r="C1363" s="318" t="s">
        <v>8946</v>
      </c>
      <c r="D1363" s="318" t="s">
        <v>79</v>
      </c>
      <c r="E1363" s="318" t="s">
        <v>6252</v>
      </c>
      <c r="F1363" s="319" t="n">
        <v>130.87</v>
      </c>
      <c r="G1363" s="318" t="s">
        <v>6233</v>
      </c>
    </row>
    <row r="1364" customFormat="false" ht="15" hidden="false" customHeight="false" outlineLevel="0" collapsed="false">
      <c r="A1364" s="318" t="s">
        <v>8947</v>
      </c>
      <c r="B1364" s="318" t="str">
        <f aca="false">A1364&amp;"U"</f>
        <v>91081U</v>
      </c>
      <c r="C1364" s="318" t="s">
        <v>8948</v>
      </c>
      <c r="D1364" s="318" t="s">
        <v>79</v>
      </c>
      <c r="E1364" s="318" t="s">
        <v>6252</v>
      </c>
      <c r="F1364" s="319" t="n">
        <v>121.05</v>
      </c>
      <c r="G1364" s="318" t="s">
        <v>6233</v>
      </c>
    </row>
    <row r="1365" customFormat="false" ht="15" hidden="false" customHeight="false" outlineLevel="0" collapsed="false">
      <c r="A1365" s="318" t="s">
        <v>8949</v>
      </c>
      <c r="B1365" s="318" t="str">
        <f aca="false">A1365&amp;"U"</f>
        <v>91082U</v>
      </c>
      <c r="C1365" s="318" t="s">
        <v>8950</v>
      </c>
      <c r="D1365" s="318" t="s">
        <v>79</v>
      </c>
      <c r="E1365" s="318" t="s">
        <v>6252</v>
      </c>
      <c r="F1365" s="319" t="n">
        <v>141.31</v>
      </c>
      <c r="G1365" s="318" t="s">
        <v>6233</v>
      </c>
    </row>
    <row r="1366" customFormat="false" ht="15" hidden="false" customHeight="false" outlineLevel="0" collapsed="false">
      <c r="A1366" s="318" t="s">
        <v>8951</v>
      </c>
      <c r="B1366" s="318" t="str">
        <f aca="false">A1366&amp;"U"</f>
        <v>91083U</v>
      </c>
      <c r="C1366" s="318" t="s">
        <v>8952</v>
      </c>
      <c r="D1366" s="318" t="s">
        <v>79</v>
      </c>
      <c r="E1366" s="318" t="s">
        <v>6252</v>
      </c>
      <c r="F1366" s="319" t="n">
        <v>128.64</v>
      </c>
      <c r="G1366" s="318" t="s">
        <v>6233</v>
      </c>
    </row>
    <row r="1367" customFormat="false" ht="15" hidden="false" customHeight="false" outlineLevel="0" collapsed="false">
      <c r="A1367" s="318" t="s">
        <v>8953</v>
      </c>
      <c r="B1367" s="318" t="str">
        <f aca="false">A1367&amp;"U"</f>
        <v>91084U</v>
      </c>
      <c r="C1367" s="318" t="s">
        <v>8954</v>
      </c>
      <c r="D1367" s="318" t="s">
        <v>79</v>
      </c>
      <c r="E1367" s="318" t="s">
        <v>6252</v>
      </c>
      <c r="F1367" s="319" t="n">
        <v>148.65</v>
      </c>
      <c r="G1367" s="318" t="s">
        <v>6233</v>
      </c>
    </row>
    <row r="1368" customFormat="false" ht="15" hidden="false" customHeight="false" outlineLevel="0" collapsed="false">
      <c r="A1368" s="318" t="s">
        <v>8955</v>
      </c>
      <c r="B1368" s="318" t="str">
        <f aca="false">A1368&amp;"U"</f>
        <v>91086U</v>
      </c>
      <c r="C1368" s="318" t="s">
        <v>8956</v>
      </c>
      <c r="D1368" s="318" t="s">
        <v>79</v>
      </c>
      <c r="E1368" s="318" t="s">
        <v>6252</v>
      </c>
      <c r="F1368" s="319" t="n">
        <v>85.15</v>
      </c>
      <c r="G1368" s="318" t="s">
        <v>6233</v>
      </c>
    </row>
    <row r="1369" customFormat="false" ht="15" hidden="false" customHeight="false" outlineLevel="0" collapsed="false">
      <c r="A1369" s="318" t="s">
        <v>8957</v>
      </c>
      <c r="B1369" s="318" t="str">
        <f aca="false">A1369&amp;"U"</f>
        <v>91087U</v>
      </c>
      <c r="C1369" s="318" t="s">
        <v>8958</v>
      </c>
      <c r="D1369" s="318" t="s">
        <v>79</v>
      </c>
      <c r="E1369" s="318" t="s">
        <v>6252</v>
      </c>
      <c r="F1369" s="319" t="n">
        <v>93.61</v>
      </c>
      <c r="G1369" s="318" t="s">
        <v>6233</v>
      </c>
    </row>
    <row r="1370" customFormat="false" ht="15" hidden="false" customHeight="false" outlineLevel="0" collapsed="false">
      <c r="A1370" s="318" t="s">
        <v>8959</v>
      </c>
      <c r="B1370" s="318" t="str">
        <f aca="false">A1370&amp;"U"</f>
        <v>91088U</v>
      </c>
      <c r="C1370" s="318" t="s">
        <v>8960</v>
      </c>
      <c r="D1370" s="318" t="s">
        <v>79</v>
      </c>
      <c r="E1370" s="318" t="s">
        <v>6252</v>
      </c>
      <c r="F1370" s="319" t="n">
        <v>118.19</v>
      </c>
      <c r="G1370" s="318" t="s">
        <v>6233</v>
      </c>
    </row>
    <row r="1371" customFormat="false" ht="15" hidden="false" customHeight="false" outlineLevel="0" collapsed="false">
      <c r="A1371" s="318" t="s">
        <v>8961</v>
      </c>
      <c r="B1371" s="318" t="str">
        <f aca="false">A1371&amp;"U"</f>
        <v>91089U</v>
      </c>
      <c r="C1371" s="318" t="s">
        <v>8962</v>
      </c>
      <c r="D1371" s="318" t="s">
        <v>79</v>
      </c>
      <c r="E1371" s="318" t="s">
        <v>6252</v>
      </c>
      <c r="F1371" s="319" t="n">
        <v>126.72</v>
      </c>
      <c r="G1371" s="318" t="s">
        <v>6233</v>
      </c>
    </row>
    <row r="1372" customFormat="false" ht="15" hidden="false" customHeight="false" outlineLevel="0" collapsed="false">
      <c r="A1372" s="318" t="s">
        <v>8963</v>
      </c>
      <c r="B1372" s="318" t="str">
        <f aca="false">A1372&amp;"U"</f>
        <v>91090U</v>
      </c>
      <c r="C1372" s="318" t="s">
        <v>8964</v>
      </c>
      <c r="D1372" s="318" t="s">
        <v>79</v>
      </c>
      <c r="E1372" s="318" t="s">
        <v>6252</v>
      </c>
      <c r="F1372" s="319" t="n">
        <v>95.81</v>
      </c>
      <c r="G1372" s="318" t="s">
        <v>6233</v>
      </c>
    </row>
    <row r="1373" customFormat="false" ht="15" hidden="false" customHeight="false" outlineLevel="0" collapsed="false">
      <c r="A1373" s="318" t="s">
        <v>8965</v>
      </c>
      <c r="B1373" s="318" t="str">
        <f aca="false">A1373&amp;"U"</f>
        <v>91091U</v>
      </c>
      <c r="C1373" s="318" t="s">
        <v>8966</v>
      </c>
      <c r="D1373" s="318" t="s">
        <v>79</v>
      </c>
      <c r="E1373" s="318" t="s">
        <v>6252</v>
      </c>
      <c r="F1373" s="319" t="n">
        <v>105.68</v>
      </c>
      <c r="G1373" s="318" t="s">
        <v>6233</v>
      </c>
    </row>
    <row r="1374" customFormat="false" ht="15" hidden="false" customHeight="false" outlineLevel="0" collapsed="false">
      <c r="A1374" s="318" t="s">
        <v>8967</v>
      </c>
      <c r="B1374" s="318" t="str">
        <f aca="false">A1374&amp;"U"</f>
        <v>91092U</v>
      </c>
      <c r="C1374" s="318" t="s">
        <v>8968</v>
      </c>
      <c r="D1374" s="318" t="s">
        <v>79</v>
      </c>
      <c r="E1374" s="318" t="s">
        <v>6252</v>
      </c>
      <c r="F1374" s="319" t="n">
        <v>130.56</v>
      </c>
      <c r="G1374" s="318" t="s">
        <v>6233</v>
      </c>
    </row>
    <row r="1375" customFormat="false" ht="15" hidden="false" customHeight="false" outlineLevel="0" collapsed="false">
      <c r="A1375" s="318" t="s">
        <v>8969</v>
      </c>
      <c r="B1375" s="318" t="str">
        <f aca="false">A1375&amp;"U"</f>
        <v>91093U</v>
      </c>
      <c r="C1375" s="318" t="s">
        <v>8970</v>
      </c>
      <c r="D1375" s="318" t="s">
        <v>79</v>
      </c>
      <c r="E1375" s="318" t="s">
        <v>6252</v>
      </c>
      <c r="F1375" s="319" t="n">
        <v>140.61</v>
      </c>
      <c r="G1375" s="318" t="s">
        <v>6233</v>
      </c>
    </row>
    <row r="1376" customFormat="false" ht="15" hidden="false" customHeight="false" outlineLevel="0" collapsed="false">
      <c r="A1376" s="318" t="s">
        <v>8971</v>
      </c>
      <c r="B1376" s="318" t="str">
        <f aca="false">A1376&amp;"U"</f>
        <v>91094U</v>
      </c>
      <c r="C1376" s="318" t="s">
        <v>8972</v>
      </c>
      <c r="D1376" s="318" t="s">
        <v>79</v>
      </c>
      <c r="E1376" s="318" t="s">
        <v>6252</v>
      </c>
      <c r="F1376" s="319" t="n">
        <v>112.84</v>
      </c>
      <c r="G1376" s="318" t="s">
        <v>6233</v>
      </c>
    </row>
    <row r="1377" customFormat="false" ht="15" hidden="false" customHeight="false" outlineLevel="0" collapsed="false">
      <c r="A1377" s="318" t="s">
        <v>8973</v>
      </c>
      <c r="B1377" s="318" t="str">
        <f aca="false">A1377&amp;"U"</f>
        <v>91095U</v>
      </c>
      <c r="C1377" s="318" t="s">
        <v>8974</v>
      </c>
      <c r="D1377" s="318" t="s">
        <v>79</v>
      </c>
      <c r="E1377" s="318" t="s">
        <v>6252</v>
      </c>
      <c r="F1377" s="319" t="n">
        <v>132.35</v>
      </c>
      <c r="G1377" s="318" t="s">
        <v>6233</v>
      </c>
    </row>
    <row r="1378" customFormat="false" ht="15" hidden="false" customHeight="false" outlineLevel="0" collapsed="false">
      <c r="A1378" s="318" t="s">
        <v>8975</v>
      </c>
      <c r="B1378" s="318" t="str">
        <f aca="false">A1378&amp;"U"</f>
        <v>91096U</v>
      </c>
      <c r="C1378" s="318" t="s">
        <v>8976</v>
      </c>
      <c r="D1378" s="318" t="s">
        <v>79</v>
      </c>
      <c r="E1378" s="318" t="s">
        <v>6252</v>
      </c>
      <c r="F1378" s="319" t="n">
        <v>114.71</v>
      </c>
      <c r="G1378" s="318" t="s">
        <v>6233</v>
      </c>
    </row>
    <row r="1379" customFormat="false" ht="15" hidden="false" customHeight="false" outlineLevel="0" collapsed="false">
      <c r="A1379" s="318" t="s">
        <v>8977</v>
      </c>
      <c r="B1379" s="318" t="str">
        <f aca="false">A1379&amp;"U"</f>
        <v>91097U</v>
      </c>
      <c r="C1379" s="318" t="s">
        <v>8978</v>
      </c>
      <c r="D1379" s="318" t="s">
        <v>79</v>
      </c>
      <c r="E1379" s="318" t="s">
        <v>6252</v>
      </c>
      <c r="F1379" s="319" t="n">
        <v>134.06</v>
      </c>
      <c r="G1379" s="318" t="s">
        <v>6233</v>
      </c>
    </row>
    <row r="1380" customFormat="false" ht="15" hidden="false" customHeight="false" outlineLevel="0" collapsed="false">
      <c r="A1380" s="318" t="s">
        <v>8979</v>
      </c>
      <c r="B1380" s="318" t="str">
        <f aca="false">A1380&amp;"U"</f>
        <v>91098U</v>
      </c>
      <c r="C1380" s="318" t="s">
        <v>8980</v>
      </c>
      <c r="D1380" s="318" t="s">
        <v>79</v>
      </c>
      <c r="E1380" s="318" t="s">
        <v>6252</v>
      </c>
      <c r="F1380" s="319" t="n">
        <v>126.23</v>
      </c>
      <c r="G1380" s="318" t="s">
        <v>6233</v>
      </c>
    </row>
    <row r="1381" customFormat="false" ht="15" hidden="false" customHeight="false" outlineLevel="0" collapsed="false">
      <c r="A1381" s="318" t="s">
        <v>8981</v>
      </c>
      <c r="B1381" s="318" t="str">
        <f aca="false">A1381&amp;"U"</f>
        <v>91099U</v>
      </c>
      <c r="C1381" s="318" t="s">
        <v>8982</v>
      </c>
      <c r="D1381" s="318" t="s">
        <v>79</v>
      </c>
      <c r="E1381" s="318" t="s">
        <v>6252</v>
      </c>
      <c r="F1381" s="319" t="n">
        <v>146.91</v>
      </c>
      <c r="G1381" s="318" t="s">
        <v>6233</v>
      </c>
    </row>
    <row r="1382" customFormat="false" ht="15" hidden="false" customHeight="false" outlineLevel="0" collapsed="false">
      <c r="A1382" s="318" t="s">
        <v>8983</v>
      </c>
      <c r="B1382" s="318" t="str">
        <f aca="false">A1382&amp;"U"</f>
        <v>91100U</v>
      </c>
      <c r="C1382" s="318" t="s">
        <v>8984</v>
      </c>
      <c r="D1382" s="318" t="s">
        <v>79</v>
      </c>
      <c r="E1382" s="318" t="s">
        <v>6252</v>
      </c>
      <c r="F1382" s="319" t="n">
        <v>131.99</v>
      </c>
      <c r="G1382" s="318" t="s">
        <v>6233</v>
      </c>
    </row>
    <row r="1383" customFormat="false" ht="15" hidden="false" customHeight="false" outlineLevel="0" collapsed="false">
      <c r="A1383" s="318" t="s">
        <v>8985</v>
      </c>
      <c r="B1383" s="318" t="str">
        <f aca="false">A1383&amp;"U"</f>
        <v>91101U</v>
      </c>
      <c r="C1383" s="318" t="s">
        <v>8986</v>
      </c>
      <c r="D1383" s="318" t="s">
        <v>79</v>
      </c>
      <c r="E1383" s="318" t="s">
        <v>6252</v>
      </c>
      <c r="F1383" s="319" t="n">
        <v>152.56</v>
      </c>
      <c r="G1383" s="318" t="s">
        <v>6233</v>
      </c>
    </row>
    <row r="1384" customFormat="false" ht="15" hidden="false" customHeight="false" outlineLevel="0" collapsed="false">
      <c r="A1384" s="318" t="s">
        <v>8987</v>
      </c>
      <c r="B1384" s="318" t="str">
        <f aca="false">A1384&amp;"U"</f>
        <v>93952U</v>
      </c>
      <c r="C1384" s="318" t="s">
        <v>8988</v>
      </c>
      <c r="D1384" s="318" t="s">
        <v>86</v>
      </c>
      <c r="E1384" s="318" t="s">
        <v>6252</v>
      </c>
      <c r="F1384" s="319" t="n">
        <v>158.35</v>
      </c>
      <c r="G1384" s="318" t="s">
        <v>6233</v>
      </c>
    </row>
    <row r="1385" customFormat="false" ht="15" hidden="false" customHeight="false" outlineLevel="0" collapsed="false">
      <c r="A1385" s="318" t="s">
        <v>8989</v>
      </c>
      <c r="B1385" s="318" t="str">
        <f aca="false">A1385&amp;"U"</f>
        <v>93953U</v>
      </c>
      <c r="C1385" s="318" t="s">
        <v>8990</v>
      </c>
      <c r="D1385" s="318" t="s">
        <v>86</v>
      </c>
      <c r="E1385" s="318" t="s">
        <v>6252</v>
      </c>
      <c r="F1385" s="319" t="n">
        <v>146.92</v>
      </c>
      <c r="G1385" s="318" t="s">
        <v>6233</v>
      </c>
    </row>
    <row r="1386" customFormat="false" ht="15" hidden="false" customHeight="false" outlineLevel="0" collapsed="false">
      <c r="A1386" s="318" t="s">
        <v>8991</v>
      </c>
      <c r="B1386" s="318" t="str">
        <f aca="false">A1386&amp;"U"</f>
        <v>93954U</v>
      </c>
      <c r="C1386" s="318" t="s">
        <v>8992</v>
      </c>
      <c r="D1386" s="318" t="s">
        <v>86</v>
      </c>
      <c r="E1386" s="318" t="s">
        <v>6252</v>
      </c>
      <c r="F1386" s="319" t="n">
        <v>140.09</v>
      </c>
      <c r="G1386" s="318" t="s">
        <v>6233</v>
      </c>
    </row>
    <row r="1387" customFormat="false" ht="15" hidden="false" customHeight="false" outlineLevel="0" collapsed="false">
      <c r="A1387" s="318" t="s">
        <v>8993</v>
      </c>
      <c r="B1387" s="318" t="str">
        <f aca="false">A1387&amp;"U"</f>
        <v>93955U</v>
      </c>
      <c r="C1387" s="318" t="s">
        <v>8994</v>
      </c>
      <c r="D1387" s="318" t="s">
        <v>86</v>
      </c>
      <c r="E1387" s="318" t="s">
        <v>6252</v>
      </c>
      <c r="F1387" s="319" t="n">
        <v>135.29</v>
      </c>
      <c r="G1387" s="318" t="s">
        <v>6233</v>
      </c>
    </row>
    <row r="1388" customFormat="false" ht="15" hidden="false" customHeight="false" outlineLevel="0" collapsed="false">
      <c r="A1388" s="318" t="s">
        <v>8995</v>
      </c>
      <c r="B1388" s="318" t="str">
        <f aca="false">A1388&amp;"U"</f>
        <v>93956U</v>
      </c>
      <c r="C1388" s="318" t="s">
        <v>8996</v>
      </c>
      <c r="D1388" s="318" t="s">
        <v>86</v>
      </c>
      <c r="E1388" s="318" t="s">
        <v>6252</v>
      </c>
      <c r="F1388" s="319" t="n">
        <v>131.47</v>
      </c>
      <c r="G1388" s="318" t="s">
        <v>6233</v>
      </c>
    </row>
    <row r="1389" customFormat="false" ht="15" hidden="false" customHeight="false" outlineLevel="0" collapsed="false">
      <c r="A1389" s="318" t="s">
        <v>8997</v>
      </c>
      <c r="B1389" s="318" t="str">
        <f aca="false">A1389&amp;"U"</f>
        <v>93957U</v>
      </c>
      <c r="C1389" s="318" t="s">
        <v>8998</v>
      </c>
      <c r="D1389" s="318" t="s">
        <v>86</v>
      </c>
      <c r="E1389" s="318" t="s">
        <v>6252</v>
      </c>
      <c r="F1389" s="319" t="n">
        <v>164.26</v>
      </c>
      <c r="G1389" s="318" t="s">
        <v>6233</v>
      </c>
    </row>
    <row r="1390" customFormat="false" ht="15" hidden="false" customHeight="false" outlineLevel="0" collapsed="false">
      <c r="A1390" s="318" t="s">
        <v>8999</v>
      </c>
      <c r="B1390" s="318" t="str">
        <f aca="false">A1390&amp;"U"</f>
        <v>93958U</v>
      </c>
      <c r="C1390" s="318" t="s">
        <v>9000</v>
      </c>
      <c r="D1390" s="318" t="s">
        <v>86</v>
      </c>
      <c r="E1390" s="318" t="s">
        <v>6252</v>
      </c>
      <c r="F1390" s="319" t="n">
        <v>152.22</v>
      </c>
      <c r="G1390" s="318" t="s">
        <v>6233</v>
      </c>
    </row>
    <row r="1391" customFormat="false" ht="15" hidden="false" customHeight="false" outlineLevel="0" collapsed="false">
      <c r="A1391" s="318" t="s">
        <v>9001</v>
      </c>
      <c r="B1391" s="318" t="str">
        <f aca="false">A1391&amp;"U"</f>
        <v>93959U</v>
      </c>
      <c r="C1391" s="318" t="s">
        <v>9002</v>
      </c>
      <c r="D1391" s="318" t="s">
        <v>86</v>
      </c>
      <c r="E1391" s="318" t="s">
        <v>6252</v>
      </c>
      <c r="F1391" s="319" t="n">
        <v>145.09</v>
      </c>
      <c r="G1391" s="318" t="s">
        <v>6233</v>
      </c>
    </row>
    <row r="1392" customFormat="false" ht="15" hidden="false" customHeight="false" outlineLevel="0" collapsed="false">
      <c r="A1392" s="318" t="s">
        <v>9003</v>
      </c>
      <c r="B1392" s="318" t="str">
        <f aca="false">A1392&amp;"U"</f>
        <v>93960U</v>
      </c>
      <c r="C1392" s="318" t="s">
        <v>9004</v>
      </c>
      <c r="D1392" s="318" t="s">
        <v>86</v>
      </c>
      <c r="E1392" s="318" t="s">
        <v>6252</v>
      </c>
      <c r="F1392" s="319" t="n">
        <v>140.07</v>
      </c>
      <c r="G1392" s="318" t="s">
        <v>6233</v>
      </c>
    </row>
    <row r="1393" customFormat="false" ht="15" hidden="false" customHeight="false" outlineLevel="0" collapsed="false">
      <c r="A1393" s="318" t="s">
        <v>9005</v>
      </c>
      <c r="B1393" s="318" t="str">
        <f aca="false">A1393&amp;"U"</f>
        <v>93961U</v>
      </c>
      <c r="C1393" s="318" t="s">
        <v>9006</v>
      </c>
      <c r="D1393" s="318" t="s">
        <v>86</v>
      </c>
      <c r="E1393" s="318" t="s">
        <v>6252</v>
      </c>
      <c r="F1393" s="319" t="n">
        <v>136.16</v>
      </c>
      <c r="G1393" s="318" t="s">
        <v>6233</v>
      </c>
    </row>
    <row r="1394" customFormat="false" ht="15" hidden="false" customHeight="false" outlineLevel="0" collapsed="false">
      <c r="A1394" s="318" t="s">
        <v>9007</v>
      </c>
      <c r="B1394" s="318" t="str">
        <f aca="false">A1394&amp;"U"</f>
        <v>93962U</v>
      </c>
      <c r="C1394" s="318" t="s">
        <v>9008</v>
      </c>
      <c r="D1394" s="318" t="s">
        <v>86</v>
      </c>
      <c r="E1394" s="318" t="s">
        <v>6252</v>
      </c>
      <c r="F1394" s="319" t="n">
        <v>149.84</v>
      </c>
      <c r="G1394" s="318" t="s">
        <v>6233</v>
      </c>
    </row>
    <row r="1395" customFormat="false" ht="15" hidden="false" customHeight="false" outlineLevel="0" collapsed="false">
      <c r="A1395" s="318" t="s">
        <v>9009</v>
      </c>
      <c r="B1395" s="318" t="str">
        <f aca="false">A1395&amp;"U"</f>
        <v>93963U</v>
      </c>
      <c r="C1395" s="318" t="s">
        <v>9010</v>
      </c>
      <c r="D1395" s="318" t="s">
        <v>86</v>
      </c>
      <c r="E1395" s="318" t="s">
        <v>6252</v>
      </c>
      <c r="F1395" s="319" t="n">
        <v>138.45</v>
      </c>
      <c r="G1395" s="318" t="s">
        <v>6233</v>
      </c>
    </row>
    <row r="1396" customFormat="false" ht="15" hidden="false" customHeight="false" outlineLevel="0" collapsed="false">
      <c r="A1396" s="318" t="s">
        <v>9011</v>
      </c>
      <c r="B1396" s="318" t="str">
        <f aca="false">A1396&amp;"U"</f>
        <v>93964U</v>
      </c>
      <c r="C1396" s="318" t="s">
        <v>9012</v>
      </c>
      <c r="D1396" s="318" t="s">
        <v>86</v>
      </c>
      <c r="E1396" s="318" t="s">
        <v>6252</v>
      </c>
      <c r="F1396" s="319" t="n">
        <v>131.64</v>
      </c>
      <c r="G1396" s="318" t="s">
        <v>6233</v>
      </c>
    </row>
    <row r="1397" customFormat="false" ht="15" hidden="false" customHeight="false" outlineLevel="0" collapsed="false">
      <c r="A1397" s="318" t="s">
        <v>9013</v>
      </c>
      <c r="B1397" s="318" t="str">
        <f aca="false">A1397&amp;"U"</f>
        <v>93965U</v>
      </c>
      <c r="C1397" s="318" t="s">
        <v>9014</v>
      </c>
      <c r="D1397" s="318" t="s">
        <v>86</v>
      </c>
      <c r="E1397" s="318" t="s">
        <v>6252</v>
      </c>
      <c r="F1397" s="319" t="n">
        <v>124.54</v>
      </c>
      <c r="G1397" s="318" t="s">
        <v>6233</v>
      </c>
    </row>
    <row r="1398" customFormat="false" ht="15" hidden="false" customHeight="false" outlineLevel="0" collapsed="false">
      <c r="A1398" s="318" t="s">
        <v>9015</v>
      </c>
      <c r="B1398" s="318" t="str">
        <f aca="false">A1398&amp;"U"</f>
        <v>93966U</v>
      </c>
      <c r="C1398" s="318" t="s">
        <v>9016</v>
      </c>
      <c r="D1398" s="318" t="s">
        <v>86</v>
      </c>
      <c r="E1398" s="318" t="s">
        <v>6252</v>
      </c>
      <c r="F1398" s="319" t="n">
        <v>123.1</v>
      </c>
      <c r="G1398" s="318" t="s">
        <v>6233</v>
      </c>
    </row>
    <row r="1399" customFormat="false" ht="15" hidden="false" customHeight="false" outlineLevel="0" collapsed="false">
      <c r="A1399" s="318" t="s">
        <v>9017</v>
      </c>
      <c r="B1399" s="318" t="str">
        <f aca="false">A1399&amp;"U"</f>
        <v>93967U</v>
      </c>
      <c r="C1399" s="318" t="s">
        <v>9018</v>
      </c>
      <c r="D1399" s="318" t="s">
        <v>86</v>
      </c>
      <c r="E1399" s="318" t="s">
        <v>6252</v>
      </c>
      <c r="F1399" s="319" t="n">
        <v>155.74</v>
      </c>
      <c r="G1399" s="318" t="s">
        <v>6233</v>
      </c>
    </row>
    <row r="1400" customFormat="false" ht="15" hidden="false" customHeight="false" outlineLevel="0" collapsed="false">
      <c r="A1400" s="318" t="s">
        <v>9019</v>
      </c>
      <c r="B1400" s="318" t="str">
        <f aca="false">A1400&amp;"U"</f>
        <v>93968U</v>
      </c>
      <c r="C1400" s="318" t="s">
        <v>9020</v>
      </c>
      <c r="D1400" s="318" t="s">
        <v>86</v>
      </c>
      <c r="E1400" s="318" t="s">
        <v>6252</v>
      </c>
      <c r="F1400" s="319" t="n">
        <v>143.74</v>
      </c>
      <c r="G1400" s="318" t="s">
        <v>6233</v>
      </c>
    </row>
    <row r="1401" customFormat="false" ht="15" hidden="false" customHeight="false" outlineLevel="0" collapsed="false">
      <c r="A1401" s="318" t="s">
        <v>9021</v>
      </c>
      <c r="B1401" s="318" t="str">
        <f aca="false">A1401&amp;"U"</f>
        <v>93969U</v>
      </c>
      <c r="C1401" s="318" t="s">
        <v>9022</v>
      </c>
      <c r="D1401" s="318" t="s">
        <v>86</v>
      </c>
      <c r="E1401" s="318" t="s">
        <v>6252</v>
      </c>
      <c r="F1401" s="319" t="n">
        <v>136.63</v>
      </c>
      <c r="G1401" s="318" t="s">
        <v>6233</v>
      </c>
    </row>
    <row r="1402" customFormat="false" ht="15" hidden="false" customHeight="false" outlineLevel="0" collapsed="false">
      <c r="A1402" s="318" t="s">
        <v>9023</v>
      </c>
      <c r="B1402" s="318" t="str">
        <f aca="false">A1402&amp;"U"</f>
        <v>93970U</v>
      </c>
      <c r="C1402" s="318" t="s">
        <v>9024</v>
      </c>
      <c r="D1402" s="318" t="s">
        <v>86</v>
      </c>
      <c r="E1402" s="318" t="s">
        <v>6252</v>
      </c>
      <c r="F1402" s="319" t="n">
        <v>131.67</v>
      </c>
      <c r="G1402" s="318" t="s">
        <v>6233</v>
      </c>
    </row>
    <row r="1403" customFormat="false" ht="15" hidden="false" customHeight="false" outlineLevel="0" collapsed="false">
      <c r="A1403" s="318" t="s">
        <v>9025</v>
      </c>
      <c r="B1403" s="318" t="str">
        <f aca="false">A1403&amp;"U"</f>
        <v>93971U</v>
      </c>
      <c r="C1403" s="318" t="s">
        <v>9026</v>
      </c>
      <c r="D1403" s="318" t="s">
        <v>86</v>
      </c>
      <c r="E1403" s="318" t="s">
        <v>6252</v>
      </c>
      <c r="F1403" s="319" t="n">
        <v>123.73</v>
      </c>
      <c r="G1403" s="318" t="s">
        <v>6233</v>
      </c>
    </row>
    <row r="1404" customFormat="false" ht="15" hidden="false" customHeight="false" outlineLevel="0" collapsed="false">
      <c r="A1404" s="318" t="s">
        <v>9027</v>
      </c>
      <c r="B1404" s="318" t="str">
        <f aca="false">A1404&amp;"U"</f>
        <v>95108U</v>
      </c>
      <c r="C1404" s="318" t="s">
        <v>9028</v>
      </c>
      <c r="D1404" s="318" t="s">
        <v>30</v>
      </c>
      <c r="E1404" s="318" t="s">
        <v>6252</v>
      </c>
      <c r="F1404" s="319" t="n">
        <v>19.52</v>
      </c>
      <c r="G1404" s="318" t="s">
        <v>6233</v>
      </c>
    </row>
    <row r="1405" customFormat="false" ht="15" hidden="false" customHeight="false" outlineLevel="0" collapsed="false">
      <c r="A1405" s="318" t="s">
        <v>9029</v>
      </c>
      <c r="B1405" s="318" t="str">
        <f aca="false">A1405&amp;"U"</f>
        <v>83690U</v>
      </c>
      <c r="C1405" s="318" t="s">
        <v>9030</v>
      </c>
      <c r="D1405" s="318" t="s">
        <v>116</v>
      </c>
      <c r="E1405" s="318" t="s">
        <v>6252</v>
      </c>
      <c r="F1405" s="319" t="n">
        <v>429.08</v>
      </c>
      <c r="G1405" s="318" t="s">
        <v>6233</v>
      </c>
    </row>
    <row r="1406" customFormat="false" ht="15" hidden="false" customHeight="false" outlineLevel="0" collapsed="false">
      <c r="A1406" s="318" t="s">
        <v>9031</v>
      </c>
      <c r="B1406" s="318" t="str">
        <f aca="false">A1406&amp;"U"</f>
        <v>73799/1U</v>
      </c>
      <c r="C1406" s="318" t="s">
        <v>9032</v>
      </c>
      <c r="D1406" s="318" t="s">
        <v>30</v>
      </c>
      <c r="E1406" s="318" t="s">
        <v>6252</v>
      </c>
      <c r="F1406" s="319" t="n">
        <v>293.67</v>
      </c>
      <c r="G1406" s="318" t="s">
        <v>6233</v>
      </c>
    </row>
    <row r="1407" customFormat="false" ht="15" hidden="false" customHeight="false" outlineLevel="0" collapsed="false">
      <c r="A1407" s="318" t="s">
        <v>9033</v>
      </c>
      <c r="B1407" s="318" t="str">
        <f aca="false">A1407&amp;"U"</f>
        <v>73856/1U</v>
      </c>
      <c r="C1407" s="318" t="s">
        <v>9034</v>
      </c>
      <c r="D1407" s="318" t="s">
        <v>30</v>
      </c>
      <c r="E1407" s="318" t="s">
        <v>6252</v>
      </c>
      <c r="F1407" s="319" t="n">
        <v>488.51</v>
      </c>
      <c r="G1407" s="318" t="s">
        <v>6233</v>
      </c>
    </row>
    <row r="1408" customFormat="false" ht="15" hidden="false" customHeight="false" outlineLevel="0" collapsed="false">
      <c r="A1408" s="318" t="s">
        <v>9035</v>
      </c>
      <c r="B1408" s="318" t="str">
        <f aca="false">A1408&amp;"U"</f>
        <v>73856/2U</v>
      </c>
      <c r="C1408" s="318" t="s">
        <v>9036</v>
      </c>
      <c r="D1408" s="318" t="s">
        <v>30</v>
      </c>
      <c r="E1408" s="318" t="s">
        <v>6252</v>
      </c>
      <c r="F1408" s="319" t="n">
        <v>800.26</v>
      </c>
      <c r="G1408" s="318" t="s">
        <v>6233</v>
      </c>
    </row>
    <row r="1409" customFormat="false" ht="15" hidden="false" customHeight="false" outlineLevel="0" collapsed="false">
      <c r="A1409" s="318" t="s">
        <v>9037</v>
      </c>
      <c r="B1409" s="318" t="str">
        <f aca="false">A1409&amp;"U"</f>
        <v>73856/3U</v>
      </c>
      <c r="C1409" s="318" t="s">
        <v>9038</v>
      </c>
      <c r="D1409" s="318" t="s">
        <v>30</v>
      </c>
      <c r="E1409" s="318" t="s">
        <v>6252</v>
      </c>
      <c r="F1409" s="320" t="n">
        <v>1198.94</v>
      </c>
      <c r="G1409" s="318" t="s">
        <v>6233</v>
      </c>
    </row>
    <row r="1410" customFormat="false" ht="15" hidden="false" customHeight="false" outlineLevel="0" collapsed="false">
      <c r="A1410" s="318" t="s">
        <v>9039</v>
      </c>
      <c r="B1410" s="318" t="str">
        <f aca="false">A1410&amp;"U"</f>
        <v>73856/4U</v>
      </c>
      <c r="C1410" s="318" t="s">
        <v>9040</v>
      </c>
      <c r="D1410" s="318" t="s">
        <v>30</v>
      </c>
      <c r="E1410" s="318" t="s">
        <v>6252</v>
      </c>
      <c r="F1410" s="320" t="n">
        <v>1690.37</v>
      </c>
      <c r="G1410" s="318" t="s">
        <v>6233</v>
      </c>
    </row>
    <row r="1411" customFormat="false" ht="15" hidden="false" customHeight="false" outlineLevel="0" collapsed="false">
      <c r="A1411" s="318" t="s">
        <v>9041</v>
      </c>
      <c r="B1411" s="318" t="str">
        <f aca="false">A1411&amp;"U"</f>
        <v>73856/5U</v>
      </c>
      <c r="C1411" s="318" t="s">
        <v>9042</v>
      </c>
      <c r="D1411" s="318" t="s">
        <v>30</v>
      </c>
      <c r="E1411" s="318" t="s">
        <v>6252</v>
      </c>
      <c r="F1411" s="320" t="n">
        <v>2279.12</v>
      </c>
      <c r="G1411" s="318" t="s">
        <v>6233</v>
      </c>
    </row>
    <row r="1412" customFormat="false" ht="15" hidden="false" customHeight="false" outlineLevel="0" collapsed="false">
      <c r="A1412" s="318" t="s">
        <v>9043</v>
      </c>
      <c r="B1412" s="318" t="str">
        <f aca="false">A1412&amp;"U"</f>
        <v>73856/6U</v>
      </c>
      <c r="C1412" s="318" t="s">
        <v>9044</v>
      </c>
      <c r="D1412" s="318" t="s">
        <v>30</v>
      </c>
      <c r="E1412" s="318" t="s">
        <v>6252</v>
      </c>
      <c r="F1412" s="319" t="n">
        <v>689.57</v>
      </c>
      <c r="G1412" s="318" t="s">
        <v>6233</v>
      </c>
    </row>
    <row r="1413" customFormat="false" ht="15" hidden="false" customHeight="false" outlineLevel="0" collapsed="false">
      <c r="A1413" s="318" t="s">
        <v>9045</v>
      </c>
      <c r="B1413" s="318" t="str">
        <f aca="false">A1413&amp;"U"</f>
        <v>73856/7U</v>
      </c>
      <c r="C1413" s="318" t="s">
        <v>9046</v>
      </c>
      <c r="D1413" s="318" t="s">
        <v>30</v>
      </c>
      <c r="E1413" s="318" t="s">
        <v>6252</v>
      </c>
      <c r="F1413" s="320" t="n">
        <v>1136.24</v>
      </c>
      <c r="G1413" s="318" t="s">
        <v>6233</v>
      </c>
    </row>
    <row r="1414" customFormat="false" ht="15" hidden="false" customHeight="false" outlineLevel="0" collapsed="false">
      <c r="A1414" s="318" t="s">
        <v>9047</v>
      </c>
      <c r="B1414" s="318" t="str">
        <f aca="false">A1414&amp;"U"</f>
        <v>73856/8U</v>
      </c>
      <c r="C1414" s="318" t="s">
        <v>9048</v>
      </c>
      <c r="D1414" s="318" t="s">
        <v>30</v>
      </c>
      <c r="E1414" s="318" t="s">
        <v>6252</v>
      </c>
      <c r="F1414" s="320" t="n">
        <v>1705.33</v>
      </c>
      <c r="G1414" s="318" t="s">
        <v>6233</v>
      </c>
    </row>
    <row r="1415" customFormat="false" ht="15" hidden="false" customHeight="false" outlineLevel="0" collapsed="false">
      <c r="A1415" s="318" t="s">
        <v>9049</v>
      </c>
      <c r="B1415" s="318" t="str">
        <f aca="false">A1415&amp;"U"</f>
        <v>73856/9U</v>
      </c>
      <c r="C1415" s="318" t="s">
        <v>9050</v>
      </c>
      <c r="D1415" s="318" t="s">
        <v>30</v>
      </c>
      <c r="E1415" s="318" t="s">
        <v>6252</v>
      </c>
      <c r="F1415" s="320" t="n">
        <v>2144.86</v>
      </c>
      <c r="G1415" s="318" t="s">
        <v>6233</v>
      </c>
    </row>
    <row r="1416" customFormat="false" ht="15" hidden="false" customHeight="false" outlineLevel="0" collapsed="false">
      <c r="A1416" s="318" t="s">
        <v>9051</v>
      </c>
      <c r="B1416" s="318" t="str">
        <f aca="false">A1416&amp;"U"</f>
        <v>73856/10U</v>
      </c>
      <c r="C1416" s="318" t="s">
        <v>9052</v>
      </c>
      <c r="D1416" s="318" t="s">
        <v>30</v>
      </c>
      <c r="E1416" s="318" t="s">
        <v>6252</v>
      </c>
      <c r="F1416" s="320" t="n">
        <v>3236.06</v>
      </c>
      <c r="G1416" s="318" t="s">
        <v>6233</v>
      </c>
    </row>
    <row r="1417" customFormat="false" ht="15" hidden="false" customHeight="false" outlineLevel="0" collapsed="false">
      <c r="A1417" s="318" t="s">
        <v>9053</v>
      </c>
      <c r="B1417" s="318" t="str">
        <f aca="false">A1417&amp;"U"</f>
        <v>73856/11U</v>
      </c>
      <c r="C1417" s="318" t="s">
        <v>9054</v>
      </c>
      <c r="D1417" s="318" t="s">
        <v>30</v>
      </c>
      <c r="E1417" s="318" t="s">
        <v>6252</v>
      </c>
      <c r="F1417" s="319" t="n">
        <v>890.26</v>
      </c>
      <c r="G1417" s="318" t="s">
        <v>6233</v>
      </c>
    </row>
    <row r="1418" customFormat="false" ht="15" hidden="false" customHeight="false" outlineLevel="0" collapsed="false">
      <c r="A1418" s="318" t="s">
        <v>9055</v>
      </c>
      <c r="B1418" s="318" t="str">
        <f aca="false">A1418&amp;"U"</f>
        <v>73856/12U</v>
      </c>
      <c r="C1418" s="318" t="s">
        <v>9056</v>
      </c>
      <c r="D1418" s="318" t="s">
        <v>30</v>
      </c>
      <c r="E1418" s="318" t="s">
        <v>6252</v>
      </c>
      <c r="F1418" s="320" t="n">
        <v>1471.83</v>
      </c>
      <c r="G1418" s="318" t="s">
        <v>6233</v>
      </c>
    </row>
    <row r="1419" customFormat="false" ht="15" hidden="false" customHeight="false" outlineLevel="0" collapsed="false">
      <c r="A1419" s="318" t="s">
        <v>9057</v>
      </c>
      <c r="B1419" s="318" t="str">
        <f aca="false">A1419&amp;"U"</f>
        <v>73856/13U</v>
      </c>
      <c r="C1419" s="318" t="s">
        <v>9058</v>
      </c>
      <c r="D1419" s="318" t="s">
        <v>30</v>
      </c>
      <c r="E1419" s="318" t="s">
        <v>6252</v>
      </c>
      <c r="F1419" s="320" t="n">
        <v>2211.38</v>
      </c>
      <c r="G1419" s="318" t="s">
        <v>6233</v>
      </c>
    </row>
    <row r="1420" customFormat="false" ht="15" hidden="false" customHeight="false" outlineLevel="0" collapsed="false">
      <c r="A1420" s="318" t="s">
        <v>9059</v>
      </c>
      <c r="B1420" s="318" t="str">
        <f aca="false">A1420&amp;"U"</f>
        <v>73856/14U</v>
      </c>
      <c r="C1420" s="318" t="s">
        <v>9060</v>
      </c>
      <c r="D1420" s="318" t="s">
        <v>30</v>
      </c>
      <c r="E1420" s="318" t="s">
        <v>6252</v>
      </c>
      <c r="F1420" s="320" t="n">
        <v>3116.14</v>
      </c>
      <c r="G1420" s="318" t="s">
        <v>6233</v>
      </c>
    </row>
    <row r="1421" customFormat="false" ht="15" hidden="false" customHeight="false" outlineLevel="0" collapsed="false">
      <c r="A1421" s="318" t="s">
        <v>9061</v>
      </c>
      <c r="B1421" s="318" t="str">
        <f aca="false">A1421&amp;"U"</f>
        <v>73856/15U</v>
      </c>
      <c r="C1421" s="318" t="s">
        <v>9062</v>
      </c>
      <c r="D1421" s="318" t="s">
        <v>30</v>
      </c>
      <c r="E1421" s="318" t="s">
        <v>6252</v>
      </c>
      <c r="F1421" s="320" t="n">
        <v>4193.08</v>
      </c>
      <c r="G1421" s="318" t="s">
        <v>6233</v>
      </c>
    </row>
    <row r="1422" customFormat="false" ht="15" hidden="false" customHeight="false" outlineLevel="0" collapsed="false">
      <c r="A1422" s="318" t="s">
        <v>9063</v>
      </c>
      <c r="B1422" s="318" t="str">
        <f aca="false">A1422&amp;"U"</f>
        <v>74224/1U</v>
      </c>
      <c r="C1422" s="318" t="s">
        <v>9064</v>
      </c>
      <c r="D1422" s="318" t="s">
        <v>30</v>
      </c>
      <c r="E1422" s="318" t="s">
        <v>6252</v>
      </c>
      <c r="F1422" s="320" t="n">
        <v>1258.8</v>
      </c>
      <c r="G1422" s="318" t="s">
        <v>6233</v>
      </c>
    </row>
    <row r="1423" customFormat="false" ht="15" hidden="false" customHeight="false" outlineLevel="0" collapsed="false">
      <c r="A1423" s="318" t="s">
        <v>9065</v>
      </c>
      <c r="B1423" s="318" t="str">
        <f aca="false">A1423&amp;"U"</f>
        <v>83659U</v>
      </c>
      <c r="C1423" s="318" t="s">
        <v>9066</v>
      </c>
      <c r="D1423" s="318" t="s">
        <v>30</v>
      </c>
      <c r="E1423" s="318" t="s">
        <v>6232</v>
      </c>
      <c r="F1423" s="319" t="n">
        <v>657.2</v>
      </c>
      <c r="G1423" s="318" t="s">
        <v>6233</v>
      </c>
    </row>
    <row r="1424" customFormat="false" ht="15" hidden="false" customHeight="false" outlineLevel="0" collapsed="false">
      <c r="A1424" s="318" t="s">
        <v>9067</v>
      </c>
      <c r="B1424" s="318" t="str">
        <f aca="false">A1424&amp;"U"</f>
        <v>83716U</v>
      </c>
      <c r="C1424" s="318" t="s">
        <v>9068</v>
      </c>
      <c r="D1424" s="318" t="s">
        <v>30</v>
      </c>
      <c r="E1424" s="318" t="s">
        <v>6252</v>
      </c>
      <c r="F1424" s="319" t="n">
        <v>293.02</v>
      </c>
      <c r="G1424" s="318" t="s">
        <v>6233</v>
      </c>
    </row>
    <row r="1425" customFormat="false" ht="15" hidden="false" customHeight="false" outlineLevel="0" collapsed="false">
      <c r="A1425" s="318" t="s">
        <v>9069</v>
      </c>
      <c r="B1425" s="318" t="str">
        <f aca="false">A1425&amp;"U"</f>
        <v>97976U</v>
      </c>
      <c r="C1425" s="318" t="s">
        <v>9070</v>
      </c>
      <c r="D1425" s="318" t="s">
        <v>30</v>
      </c>
      <c r="E1425" s="318" t="s">
        <v>6252</v>
      </c>
      <c r="F1425" s="319" t="n">
        <v>756.59</v>
      </c>
      <c r="G1425" s="318" t="s">
        <v>6233</v>
      </c>
    </row>
    <row r="1426" customFormat="false" ht="15" hidden="false" customHeight="false" outlineLevel="0" collapsed="false">
      <c r="A1426" s="318" t="s">
        <v>9071</v>
      </c>
      <c r="B1426" s="318" t="str">
        <f aca="false">A1426&amp;"U"</f>
        <v>97977U</v>
      </c>
      <c r="C1426" s="318" t="s">
        <v>9072</v>
      </c>
      <c r="D1426" s="318" t="s">
        <v>30</v>
      </c>
      <c r="E1426" s="318" t="s">
        <v>6252</v>
      </c>
      <c r="F1426" s="320" t="n">
        <v>1100.66</v>
      </c>
      <c r="G1426" s="318" t="s">
        <v>6233</v>
      </c>
    </row>
    <row r="1427" customFormat="false" ht="15" hidden="false" customHeight="false" outlineLevel="0" collapsed="false">
      <c r="A1427" s="318" t="s">
        <v>9073</v>
      </c>
      <c r="B1427" s="318" t="str">
        <f aca="false">A1427&amp;"U"</f>
        <v>97980U</v>
      </c>
      <c r="C1427" s="318" t="s">
        <v>9074</v>
      </c>
      <c r="D1427" s="318" t="s">
        <v>30</v>
      </c>
      <c r="E1427" s="318" t="s">
        <v>6252</v>
      </c>
      <c r="F1427" s="320" t="n">
        <v>1414.9</v>
      </c>
      <c r="G1427" s="318" t="s">
        <v>6233</v>
      </c>
    </row>
    <row r="1428" customFormat="false" ht="15" hidden="false" customHeight="false" outlineLevel="0" collapsed="false">
      <c r="A1428" s="318" t="s">
        <v>9075</v>
      </c>
      <c r="B1428" s="318" t="str">
        <f aca="false">A1428&amp;"U"</f>
        <v>97981U</v>
      </c>
      <c r="C1428" s="318" t="s">
        <v>9076</v>
      </c>
      <c r="D1428" s="318" t="s">
        <v>86</v>
      </c>
      <c r="E1428" s="318" t="s">
        <v>6252</v>
      </c>
      <c r="F1428" s="319" t="n">
        <v>840.66</v>
      </c>
      <c r="G1428" s="318" t="s">
        <v>6233</v>
      </c>
    </row>
    <row r="1429" customFormat="false" ht="15" hidden="false" customHeight="false" outlineLevel="0" collapsed="false">
      <c r="A1429" s="318" t="s">
        <v>9077</v>
      </c>
      <c r="B1429" s="318" t="str">
        <f aca="false">A1429&amp;"U"</f>
        <v>97983U</v>
      </c>
      <c r="C1429" s="318" t="s">
        <v>9078</v>
      </c>
      <c r="D1429" s="318" t="s">
        <v>86</v>
      </c>
      <c r="E1429" s="318" t="s">
        <v>6252</v>
      </c>
      <c r="F1429" s="319" t="n">
        <v>296.23</v>
      </c>
      <c r="G1429" s="318" t="s">
        <v>6233</v>
      </c>
    </row>
    <row r="1430" customFormat="false" ht="15" hidden="false" customHeight="false" outlineLevel="0" collapsed="false">
      <c r="A1430" s="318" t="s">
        <v>9079</v>
      </c>
      <c r="B1430" s="318" t="str">
        <f aca="false">A1430&amp;"U"</f>
        <v>97985U</v>
      </c>
      <c r="C1430" s="318" t="s">
        <v>9080</v>
      </c>
      <c r="D1430" s="318" t="s">
        <v>86</v>
      </c>
      <c r="E1430" s="318" t="s">
        <v>6252</v>
      </c>
      <c r="F1430" s="320" t="n">
        <v>1016.48</v>
      </c>
      <c r="G1430" s="318" t="s">
        <v>6233</v>
      </c>
    </row>
    <row r="1431" customFormat="false" ht="15" hidden="false" customHeight="false" outlineLevel="0" collapsed="false">
      <c r="A1431" s="318" t="s">
        <v>9081</v>
      </c>
      <c r="B1431" s="318" t="str">
        <f aca="false">A1431&amp;"U"</f>
        <v>97987U</v>
      </c>
      <c r="C1431" s="318" t="s">
        <v>9082</v>
      </c>
      <c r="D1431" s="318" t="s">
        <v>86</v>
      </c>
      <c r="E1431" s="318" t="s">
        <v>6252</v>
      </c>
      <c r="F1431" s="319" t="n">
        <v>333.58</v>
      </c>
      <c r="G1431" s="318" t="s">
        <v>6233</v>
      </c>
    </row>
    <row r="1432" customFormat="false" ht="15" hidden="false" customHeight="false" outlineLevel="0" collapsed="false">
      <c r="A1432" s="318" t="s">
        <v>9083</v>
      </c>
      <c r="B1432" s="318" t="str">
        <f aca="false">A1432&amp;"U"</f>
        <v>97988U</v>
      </c>
      <c r="C1432" s="318" t="s">
        <v>9084</v>
      </c>
      <c r="D1432" s="318" t="s">
        <v>30</v>
      </c>
      <c r="E1432" s="318" t="s">
        <v>6252</v>
      </c>
      <c r="F1432" s="320" t="n">
        <v>2050.61</v>
      </c>
      <c r="G1432" s="318" t="s">
        <v>6233</v>
      </c>
    </row>
    <row r="1433" customFormat="false" ht="15" hidden="false" customHeight="false" outlineLevel="0" collapsed="false">
      <c r="A1433" s="318" t="s">
        <v>9085</v>
      </c>
      <c r="B1433" s="318" t="str">
        <f aca="false">A1433&amp;"U"</f>
        <v>97989U</v>
      </c>
      <c r="C1433" s="318" t="s">
        <v>9086</v>
      </c>
      <c r="D1433" s="318" t="s">
        <v>86</v>
      </c>
      <c r="E1433" s="318" t="s">
        <v>6252</v>
      </c>
      <c r="F1433" s="320" t="n">
        <v>1192.31</v>
      </c>
      <c r="G1433" s="318" t="s">
        <v>6233</v>
      </c>
    </row>
    <row r="1434" customFormat="false" ht="15" hidden="false" customHeight="false" outlineLevel="0" collapsed="false">
      <c r="A1434" s="318" t="s">
        <v>9087</v>
      </c>
      <c r="B1434" s="318" t="str">
        <f aca="false">A1434&amp;"U"</f>
        <v>97991U</v>
      </c>
      <c r="C1434" s="318" t="s">
        <v>9088</v>
      </c>
      <c r="D1434" s="318" t="s">
        <v>86</v>
      </c>
      <c r="E1434" s="318" t="s">
        <v>6252</v>
      </c>
      <c r="F1434" s="319" t="n">
        <v>517.32</v>
      </c>
      <c r="G1434" s="318" t="s">
        <v>6233</v>
      </c>
    </row>
    <row r="1435" customFormat="false" ht="15" hidden="false" customHeight="false" outlineLevel="0" collapsed="false">
      <c r="A1435" s="318" t="s">
        <v>9089</v>
      </c>
      <c r="B1435" s="318" t="str">
        <f aca="false">A1435&amp;"U"</f>
        <v>97992U</v>
      </c>
      <c r="C1435" s="318" t="s">
        <v>9090</v>
      </c>
      <c r="D1435" s="318" t="s">
        <v>30</v>
      </c>
      <c r="E1435" s="318" t="s">
        <v>6252</v>
      </c>
      <c r="F1435" s="320" t="n">
        <v>2606.84</v>
      </c>
      <c r="G1435" s="318" t="s">
        <v>6233</v>
      </c>
    </row>
    <row r="1436" customFormat="false" ht="15" hidden="false" customHeight="false" outlineLevel="0" collapsed="false">
      <c r="A1436" s="318" t="s">
        <v>9091</v>
      </c>
      <c r="B1436" s="318" t="str">
        <f aca="false">A1436&amp;"U"</f>
        <v>97993U</v>
      </c>
      <c r="C1436" s="318" t="s">
        <v>9092</v>
      </c>
      <c r="D1436" s="318" t="s">
        <v>86</v>
      </c>
      <c r="E1436" s="318" t="s">
        <v>6252</v>
      </c>
      <c r="F1436" s="320" t="n">
        <v>1456.04</v>
      </c>
      <c r="G1436" s="318" t="s">
        <v>6233</v>
      </c>
    </row>
    <row r="1437" customFormat="false" ht="15" hidden="false" customHeight="false" outlineLevel="0" collapsed="false">
      <c r="A1437" s="318" t="s">
        <v>9093</v>
      </c>
      <c r="B1437" s="318" t="str">
        <f aca="false">A1437&amp;"U"</f>
        <v>97994U</v>
      </c>
      <c r="C1437" s="318" t="s">
        <v>9094</v>
      </c>
      <c r="D1437" s="318" t="s">
        <v>30</v>
      </c>
      <c r="E1437" s="318" t="s">
        <v>6252</v>
      </c>
      <c r="F1437" s="320" t="n">
        <v>1788.72</v>
      </c>
      <c r="G1437" s="318" t="s">
        <v>6233</v>
      </c>
    </row>
    <row r="1438" customFormat="false" ht="15" hidden="false" customHeight="false" outlineLevel="0" collapsed="false">
      <c r="A1438" s="318" t="s">
        <v>9095</v>
      </c>
      <c r="B1438" s="318" t="str">
        <f aca="false">A1438&amp;"U"</f>
        <v>97995U</v>
      </c>
      <c r="C1438" s="318" t="s">
        <v>9096</v>
      </c>
      <c r="D1438" s="318" t="s">
        <v>86</v>
      </c>
      <c r="E1438" s="318" t="s">
        <v>6252</v>
      </c>
      <c r="F1438" s="319" t="n">
        <v>907.5</v>
      </c>
      <c r="G1438" s="318" t="s">
        <v>6233</v>
      </c>
    </row>
    <row r="1439" customFormat="false" ht="15" hidden="false" customHeight="false" outlineLevel="0" collapsed="false">
      <c r="A1439" s="318" t="s">
        <v>9097</v>
      </c>
      <c r="B1439" s="318" t="str">
        <f aca="false">A1439&amp;"U"</f>
        <v>97996U</v>
      </c>
      <c r="C1439" s="318" t="s">
        <v>9098</v>
      </c>
      <c r="D1439" s="318" t="s">
        <v>30</v>
      </c>
      <c r="E1439" s="318" t="s">
        <v>6252</v>
      </c>
      <c r="F1439" s="320" t="n">
        <v>2260.93</v>
      </c>
      <c r="G1439" s="318" t="s">
        <v>6233</v>
      </c>
    </row>
    <row r="1440" customFormat="false" ht="15" hidden="false" customHeight="false" outlineLevel="0" collapsed="false">
      <c r="A1440" s="318" t="s">
        <v>9099</v>
      </c>
      <c r="B1440" s="318" t="str">
        <f aca="false">A1440&amp;"U"</f>
        <v>97997U</v>
      </c>
      <c r="C1440" s="318" t="s">
        <v>9100</v>
      </c>
      <c r="D1440" s="318" t="s">
        <v>86</v>
      </c>
      <c r="E1440" s="318" t="s">
        <v>6252</v>
      </c>
      <c r="F1440" s="320" t="n">
        <v>1086.72</v>
      </c>
      <c r="G1440" s="318" t="s">
        <v>6233</v>
      </c>
    </row>
    <row r="1441" customFormat="false" ht="15" hidden="false" customHeight="false" outlineLevel="0" collapsed="false">
      <c r="A1441" s="318" t="s">
        <v>9101</v>
      </c>
      <c r="B1441" s="318" t="str">
        <f aca="false">A1441&amp;"U"</f>
        <v>97999U</v>
      </c>
      <c r="C1441" s="318" t="s">
        <v>9102</v>
      </c>
      <c r="D1441" s="318" t="s">
        <v>86</v>
      </c>
      <c r="E1441" s="318" t="s">
        <v>6252</v>
      </c>
      <c r="F1441" s="320" t="n">
        <v>1265.93</v>
      </c>
      <c r="G1441" s="318" t="s">
        <v>6233</v>
      </c>
    </row>
    <row r="1442" customFormat="false" ht="15" hidden="false" customHeight="false" outlineLevel="0" collapsed="false">
      <c r="A1442" s="318" t="s">
        <v>9103</v>
      </c>
      <c r="B1442" s="318" t="str">
        <f aca="false">A1442&amp;"U"</f>
        <v>98001U</v>
      </c>
      <c r="C1442" s="318" t="s">
        <v>9104</v>
      </c>
      <c r="D1442" s="318" t="s">
        <v>86</v>
      </c>
      <c r="E1442" s="318" t="s">
        <v>6252</v>
      </c>
      <c r="F1442" s="320" t="n">
        <v>1445.14</v>
      </c>
      <c r="G1442" s="318" t="s">
        <v>6233</v>
      </c>
    </row>
    <row r="1443" customFormat="false" ht="15" hidden="false" customHeight="false" outlineLevel="0" collapsed="false">
      <c r="A1443" s="318" t="s">
        <v>9105</v>
      </c>
      <c r="B1443" s="318" t="str">
        <f aca="false">A1443&amp;"U"</f>
        <v>98002U</v>
      </c>
      <c r="C1443" s="318" t="s">
        <v>9106</v>
      </c>
      <c r="D1443" s="318" t="s">
        <v>30</v>
      </c>
      <c r="E1443" s="318" t="s">
        <v>6252</v>
      </c>
      <c r="F1443" s="320" t="n">
        <v>3700.31</v>
      </c>
      <c r="G1443" s="318" t="s">
        <v>6233</v>
      </c>
    </row>
    <row r="1444" customFormat="false" ht="15" hidden="false" customHeight="false" outlineLevel="0" collapsed="false">
      <c r="A1444" s="318" t="s">
        <v>9107</v>
      </c>
      <c r="B1444" s="318" t="str">
        <f aca="false">A1444&amp;"U"</f>
        <v>98003U</v>
      </c>
      <c r="C1444" s="318" t="s">
        <v>9108</v>
      </c>
      <c r="D1444" s="318" t="s">
        <v>86</v>
      </c>
      <c r="E1444" s="318" t="s">
        <v>6252</v>
      </c>
      <c r="F1444" s="320" t="n">
        <v>1624.39</v>
      </c>
      <c r="G1444" s="318" t="s">
        <v>6233</v>
      </c>
    </row>
    <row r="1445" customFormat="false" ht="15" hidden="false" customHeight="false" outlineLevel="0" collapsed="false">
      <c r="A1445" s="318" t="s">
        <v>9109</v>
      </c>
      <c r="B1445" s="318" t="str">
        <f aca="false">A1445&amp;"U"</f>
        <v>98005U</v>
      </c>
      <c r="C1445" s="318" t="s">
        <v>9110</v>
      </c>
      <c r="D1445" s="318" t="s">
        <v>86</v>
      </c>
      <c r="E1445" s="318" t="s">
        <v>6252</v>
      </c>
      <c r="F1445" s="320" t="n">
        <v>1803.6</v>
      </c>
      <c r="G1445" s="318" t="s">
        <v>6233</v>
      </c>
    </row>
    <row r="1446" customFormat="false" ht="15" hidden="false" customHeight="false" outlineLevel="0" collapsed="false">
      <c r="A1446" s="318" t="s">
        <v>9111</v>
      </c>
      <c r="B1446" s="318" t="str">
        <f aca="false">A1446&amp;"U"</f>
        <v>98006U</v>
      </c>
      <c r="C1446" s="318" t="s">
        <v>9112</v>
      </c>
      <c r="D1446" s="318" t="s">
        <v>30</v>
      </c>
      <c r="E1446" s="318" t="s">
        <v>6252</v>
      </c>
      <c r="F1446" s="320" t="n">
        <v>4650.4</v>
      </c>
      <c r="G1446" s="318" t="s">
        <v>6233</v>
      </c>
    </row>
    <row r="1447" customFormat="false" ht="15" hidden="false" customHeight="false" outlineLevel="0" collapsed="false">
      <c r="A1447" s="318" t="s">
        <v>9113</v>
      </c>
      <c r="B1447" s="318" t="str">
        <f aca="false">A1447&amp;"U"</f>
        <v>98007U</v>
      </c>
      <c r="C1447" s="318" t="s">
        <v>9114</v>
      </c>
      <c r="D1447" s="318" t="s">
        <v>86</v>
      </c>
      <c r="E1447" s="318" t="s">
        <v>6252</v>
      </c>
      <c r="F1447" s="320" t="n">
        <v>1982.81</v>
      </c>
      <c r="G1447" s="318" t="s">
        <v>6233</v>
      </c>
    </row>
    <row r="1448" customFormat="false" ht="15" hidden="false" customHeight="false" outlineLevel="0" collapsed="false">
      <c r="A1448" s="318" t="s">
        <v>9115</v>
      </c>
      <c r="B1448" s="318" t="str">
        <f aca="false">A1448&amp;"U"</f>
        <v>98008U</v>
      </c>
      <c r="C1448" s="318" t="s">
        <v>9116</v>
      </c>
      <c r="D1448" s="318" t="s">
        <v>30</v>
      </c>
      <c r="E1448" s="318" t="s">
        <v>6252</v>
      </c>
      <c r="F1448" s="320" t="n">
        <v>2802.72</v>
      </c>
      <c r="G1448" s="318" t="s">
        <v>6233</v>
      </c>
    </row>
    <row r="1449" customFormat="false" ht="15" hidden="false" customHeight="false" outlineLevel="0" collapsed="false">
      <c r="A1449" s="318" t="s">
        <v>9117</v>
      </c>
      <c r="B1449" s="318" t="str">
        <f aca="false">A1449&amp;"U"</f>
        <v>98009U</v>
      </c>
      <c r="C1449" s="318" t="s">
        <v>9118</v>
      </c>
      <c r="D1449" s="318" t="s">
        <v>86</v>
      </c>
      <c r="E1449" s="318" t="s">
        <v>6252</v>
      </c>
      <c r="F1449" s="320" t="n">
        <v>1265.93</v>
      </c>
      <c r="G1449" s="318" t="s">
        <v>6233</v>
      </c>
    </row>
    <row r="1450" customFormat="false" ht="15" hidden="false" customHeight="false" outlineLevel="0" collapsed="false">
      <c r="A1450" s="318" t="s">
        <v>9119</v>
      </c>
      <c r="B1450" s="318" t="str">
        <f aca="false">A1450&amp;"U"</f>
        <v>98010U</v>
      </c>
      <c r="C1450" s="318" t="s">
        <v>9120</v>
      </c>
      <c r="D1450" s="318" t="s">
        <v>30</v>
      </c>
      <c r="E1450" s="318" t="s">
        <v>6252</v>
      </c>
      <c r="F1450" s="320" t="n">
        <v>3415.95</v>
      </c>
      <c r="G1450" s="318" t="s">
        <v>6233</v>
      </c>
    </row>
    <row r="1451" customFormat="false" ht="15" hidden="false" customHeight="false" outlineLevel="0" collapsed="false">
      <c r="A1451" s="318" t="s">
        <v>9121</v>
      </c>
      <c r="B1451" s="318" t="str">
        <f aca="false">A1451&amp;"U"</f>
        <v>98011U</v>
      </c>
      <c r="C1451" s="318" t="s">
        <v>9122</v>
      </c>
      <c r="D1451" s="318" t="s">
        <v>86</v>
      </c>
      <c r="E1451" s="318" t="s">
        <v>6252</v>
      </c>
      <c r="F1451" s="320" t="n">
        <v>1445.14</v>
      </c>
      <c r="G1451" s="318" t="s">
        <v>6233</v>
      </c>
    </row>
    <row r="1452" customFormat="false" ht="15" hidden="false" customHeight="false" outlineLevel="0" collapsed="false">
      <c r="A1452" s="318" t="s">
        <v>9123</v>
      </c>
      <c r="B1452" s="318" t="str">
        <f aca="false">A1452&amp;"U"</f>
        <v>98012U</v>
      </c>
      <c r="C1452" s="318" t="s">
        <v>9124</v>
      </c>
      <c r="D1452" s="318" t="s">
        <v>30</v>
      </c>
      <c r="E1452" s="318" t="s">
        <v>6252</v>
      </c>
      <c r="F1452" s="320" t="n">
        <v>4011.17</v>
      </c>
      <c r="G1452" s="318" t="s">
        <v>6233</v>
      </c>
    </row>
    <row r="1453" customFormat="false" ht="15" hidden="false" customHeight="false" outlineLevel="0" collapsed="false">
      <c r="A1453" s="318" t="s">
        <v>9125</v>
      </c>
      <c r="B1453" s="318" t="str">
        <f aca="false">A1453&amp;"U"</f>
        <v>98013U</v>
      </c>
      <c r="C1453" s="318" t="s">
        <v>9126</v>
      </c>
      <c r="D1453" s="318" t="s">
        <v>86</v>
      </c>
      <c r="E1453" s="318" t="s">
        <v>6252</v>
      </c>
      <c r="F1453" s="320" t="n">
        <v>1624.39</v>
      </c>
      <c r="G1453" s="318" t="s">
        <v>6233</v>
      </c>
    </row>
    <row r="1454" customFormat="false" ht="15" hidden="false" customHeight="false" outlineLevel="0" collapsed="false">
      <c r="A1454" s="318" t="s">
        <v>9127</v>
      </c>
      <c r="B1454" s="318" t="str">
        <f aca="false">A1454&amp;"U"</f>
        <v>98014U</v>
      </c>
      <c r="C1454" s="318" t="s">
        <v>9128</v>
      </c>
      <c r="D1454" s="318" t="s">
        <v>30</v>
      </c>
      <c r="E1454" s="318" t="s">
        <v>6252</v>
      </c>
      <c r="F1454" s="320" t="n">
        <v>4606.23</v>
      </c>
      <c r="G1454" s="318" t="s">
        <v>6233</v>
      </c>
    </row>
    <row r="1455" customFormat="false" ht="15" hidden="false" customHeight="false" outlineLevel="0" collapsed="false">
      <c r="A1455" s="318" t="s">
        <v>9129</v>
      </c>
      <c r="B1455" s="318" t="str">
        <f aca="false">A1455&amp;"U"</f>
        <v>98015U</v>
      </c>
      <c r="C1455" s="318" t="s">
        <v>9130</v>
      </c>
      <c r="D1455" s="318" t="s">
        <v>86</v>
      </c>
      <c r="E1455" s="318" t="s">
        <v>6252</v>
      </c>
      <c r="F1455" s="320" t="n">
        <v>1803.6</v>
      </c>
      <c r="G1455" s="318" t="s">
        <v>6233</v>
      </c>
    </row>
    <row r="1456" customFormat="false" ht="15" hidden="false" customHeight="false" outlineLevel="0" collapsed="false">
      <c r="A1456" s="318" t="s">
        <v>9131</v>
      </c>
      <c r="B1456" s="318" t="str">
        <f aca="false">A1456&amp;"U"</f>
        <v>98016U</v>
      </c>
      <c r="C1456" s="318" t="s">
        <v>9132</v>
      </c>
      <c r="D1456" s="318" t="s">
        <v>30</v>
      </c>
      <c r="E1456" s="318" t="s">
        <v>6252</v>
      </c>
      <c r="F1456" s="320" t="n">
        <v>5201.43</v>
      </c>
      <c r="G1456" s="318" t="s">
        <v>6233</v>
      </c>
    </row>
    <row r="1457" customFormat="false" ht="15" hidden="false" customHeight="false" outlineLevel="0" collapsed="false">
      <c r="A1457" s="318" t="s">
        <v>9133</v>
      </c>
      <c r="B1457" s="318" t="str">
        <f aca="false">A1457&amp;"U"</f>
        <v>98017U</v>
      </c>
      <c r="C1457" s="318" t="s">
        <v>9134</v>
      </c>
      <c r="D1457" s="318" t="s">
        <v>86</v>
      </c>
      <c r="E1457" s="318" t="s">
        <v>6252</v>
      </c>
      <c r="F1457" s="320" t="n">
        <v>1982.81</v>
      </c>
      <c r="G1457" s="318" t="s">
        <v>6233</v>
      </c>
    </row>
    <row r="1458" customFormat="false" ht="15" hidden="false" customHeight="false" outlineLevel="0" collapsed="false">
      <c r="A1458" s="318" t="s">
        <v>9135</v>
      </c>
      <c r="B1458" s="318" t="str">
        <f aca="false">A1458&amp;"U"</f>
        <v>98018U</v>
      </c>
      <c r="C1458" s="318" t="s">
        <v>9136</v>
      </c>
      <c r="D1458" s="318" t="s">
        <v>30</v>
      </c>
      <c r="E1458" s="318" t="s">
        <v>6252</v>
      </c>
      <c r="F1458" s="320" t="n">
        <v>5796.61</v>
      </c>
      <c r="G1458" s="318" t="s">
        <v>6233</v>
      </c>
    </row>
    <row r="1459" customFormat="false" ht="15" hidden="false" customHeight="false" outlineLevel="0" collapsed="false">
      <c r="A1459" s="318" t="s">
        <v>9137</v>
      </c>
      <c r="B1459" s="318" t="str">
        <f aca="false">A1459&amp;"U"</f>
        <v>98019U</v>
      </c>
      <c r="C1459" s="318" t="s">
        <v>9138</v>
      </c>
      <c r="D1459" s="318" t="s">
        <v>86</v>
      </c>
      <c r="E1459" s="318" t="s">
        <v>6252</v>
      </c>
      <c r="F1459" s="320" t="n">
        <v>2187.49</v>
      </c>
      <c r="G1459" s="318" t="s">
        <v>6233</v>
      </c>
    </row>
    <row r="1460" customFormat="false" ht="15" hidden="false" customHeight="false" outlineLevel="0" collapsed="false">
      <c r="A1460" s="318" t="s">
        <v>9139</v>
      </c>
      <c r="B1460" s="318" t="str">
        <f aca="false">A1460&amp;"U"</f>
        <v>98020U</v>
      </c>
      <c r="C1460" s="318" t="s">
        <v>9140</v>
      </c>
      <c r="D1460" s="318" t="s">
        <v>30</v>
      </c>
      <c r="E1460" s="318" t="s">
        <v>6252</v>
      </c>
      <c r="F1460" s="320" t="n">
        <v>4134.36</v>
      </c>
      <c r="G1460" s="318" t="s">
        <v>6233</v>
      </c>
    </row>
    <row r="1461" customFormat="false" ht="15" hidden="false" customHeight="false" outlineLevel="0" collapsed="false">
      <c r="A1461" s="318" t="s">
        <v>9141</v>
      </c>
      <c r="B1461" s="318" t="str">
        <f aca="false">A1461&amp;"U"</f>
        <v>98021U</v>
      </c>
      <c r="C1461" s="318" t="s">
        <v>9142</v>
      </c>
      <c r="D1461" s="318" t="s">
        <v>86</v>
      </c>
      <c r="E1461" s="318" t="s">
        <v>6252</v>
      </c>
      <c r="F1461" s="320" t="n">
        <v>1649.85</v>
      </c>
      <c r="G1461" s="318" t="s">
        <v>6233</v>
      </c>
    </row>
    <row r="1462" customFormat="false" ht="15" hidden="false" customHeight="false" outlineLevel="0" collapsed="false">
      <c r="A1462" s="318" t="s">
        <v>9143</v>
      </c>
      <c r="B1462" s="318" t="str">
        <f aca="false">A1462&amp;"U"</f>
        <v>98022U</v>
      </c>
      <c r="C1462" s="318" t="s">
        <v>9144</v>
      </c>
      <c r="D1462" s="318" t="s">
        <v>30</v>
      </c>
      <c r="E1462" s="318" t="s">
        <v>6252</v>
      </c>
      <c r="F1462" s="320" t="n">
        <v>4842.72</v>
      </c>
      <c r="G1462" s="318" t="s">
        <v>6233</v>
      </c>
    </row>
    <row r="1463" customFormat="false" ht="15" hidden="false" customHeight="false" outlineLevel="0" collapsed="false">
      <c r="A1463" s="318" t="s">
        <v>9145</v>
      </c>
      <c r="B1463" s="318" t="str">
        <f aca="false">A1463&amp;"U"</f>
        <v>98023U</v>
      </c>
      <c r="C1463" s="318" t="s">
        <v>9146</v>
      </c>
      <c r="D1463" s="318" t="s">
        <v>86</v>
      </c>
      <c r="E1463" s="318" t="s">
        <v>6252</v>
      </c>
      <c r="F1463" s="320" t="n">
        <v>1829.06</v>
      </c>
      <c r="G1463" s="318" t="s">
        <v>6233</v>
      </c>
    </row>
    <row r="1464" customFormat="false" ht="15" hidden="false" customHeight="false" outlineLevel="0" collapsed="false">
      <c r="A1464" s="318" t="s">
        <v>9147</v>
      </c>
      <c r="B1464" s="318" t="str">
        <f aca="false">A1464&amp;"U"</f>
        <v>98024U</v>
      </c>
      <c r="C1464" s="318" t="s">
        <v>9148</v>
      </c>
      <c r="D1464" s="318" t="s">
        <v>30</v>
      </c>
      <c r="E1464" s="318" t="s">
        <v>6252</v>
      </c>
      <c r="F1464" s="320" t="n">
        <v>5592.24</v>
      </c>
      <c r="G1464" s="318" t="s">
        <v>6233</v>
      </c>
    </row>
    <row r="1465" customFormat="false" ht="15" hidden="false" customHeight="false" outlineLevel="0" collapsed="false">
      <c r="A1465" s="318" t="s">
        <v>9149</v>
      </c>
      <c r="B1465" s="318" t="str">
        <f aca="false">A1465&amp;"U"</f>
        <v>98025U</v>
      </c>
      <c r="C1465" s="318" t="s">
        <v>9150</v>
      </c>
      <c r="D1465" s="318" t="s">
        <v>86</v>
      </c>
      <c r="E1465" s="318" t="s">
        <v>6252</v>
      </c>
      <c r="F1465" s="320" t="n">
        <v>2008.26</v>
      </c>
      <c r="G1465" s="318" t="s">
        <v>6233</v>
      </c>
    </row>
    <row r="1466" customFormat="false" ht="15" hidden="false" customHeight="false" outlineLevel="0" collapsed="false">
      <c r="A1466" s="318" t="s">
        <v>9151</v>
      </c>
      <c r="B1466" s="318" t="str">
        <f aca="false">A1466&amp;"U"</f>
        <v>98026U</v>
      </c>
      <c r="C1466" s="318" t="s">
        <v>9152</v>
      </c>
      <c r="D1466" s="318" t="s">
        <v>30</v>
      </c>
      <c r="E1466" s="318" t="s">
        <v>6252</v>
      </c>
      <c r="F1466" s="320" t="n">
        <v>6305.72</v>
      </c>
      <c r="G1466" s="318" t="s">
        <v>6233</v>
      </c>
    </row>
    <row r="1467" customFormat="false" ht="15" hidden="false" customHeight="false" outlineLevel="0" collapsed="false">
      <c r="A1467" s="318" t="s">
        <v>9153</v>
      </c>
      <c r="B1467" s="318" t="str">
        <f aca="false">A1467&amp;"U"</f>
        <v>98027U</v>
      </c>
      <c r="C1467" s="318" t="s">
        <v>9154</v>
      </c>
      <c r="D1467" s="318" t="s">
        <v>86</v>
      </c>
      <c r="E1467" s="318" t="s">
        <v>6252</v>
      </c>
      <c r="F1467" s="320" t="n">
        <v>2187.49</v>
      </c>
      <c r="G1467" s="318" t="s">
        <v>6233</v>
      </c>
    </row>
    <row r="1468" customFormat="false" ht="15" hidden="false" customHeight="false" outlineLevel="0" collapsed="false">
      <c r="A1468" s="318" t="s">
        <v>9155</v>
      </c>
      <c r="B1468" s="318" t="str">
        <f aca="false">A1468&amp;"U"</f>
        <v>98028U</v>
      </c>
      <c r="C1468" s="318" t="s">
        <v>9156</v>
      </c>
      <c r="D1468" s="318" t="s">
        <v>30</v>
      </c>
      <c r="E1468" s="318" t="s">
        <v>6252</v>
      </c>
      <c r="F1468" s="320" t="n">
        <v>7019.13</v>
      </c>
      <c r="G1468" s="318" t="s">
        <v>6233</v>
      </c>
    </row>
    <row r="1469" customFormat="false" ht="15" hidden="false" customHeight="false" outlineLevel="0" collapsed="false">
      <c r="A1469" s="318" t="s">
        <v>9157</v>
      </c>
      <c r="B1469" s="318" t="str">
        <f aca="false">A1469&amp;"U"</f>
        <v>98029U</v>
      </c>
      <c r="C1469" s="318" t="s">
        <v>9158</v>
      </c>
      <c r="D1469" s="318" t="s">
        <v>86</v>
      </c>
      <c r="E1469" s="318" t="s">
        <v>6252</v>
      </c>
      <c r="F1469" s="320" t="n">
        <v>2371.96</v>
      </c>
      <c r="G1469" s="318" t="s">
        <v>6233</v>
      </c>
    </row>
    <row r="1470" customFormat="false" ht="15" hidden="false" customHeight="false" outlineLevel="0" collapsed="false">
      <c r="A1470" s="318" t="s">
        <v>9159</v>
      </c>
      <c r="B1470" s="318" t="str">
        <f aca="false">A1470&amp;"U"</f>
        <v>98030U</v>
      </c>
      <c r="C1470" s="318" t="s">
        <v>9160</v>
      </c>
      <c r="D1470" s="318" t="s">
        <v>30</v>
      </c>
      <c r="E1470" s="318" t="s">
        <v>6252</v>
      </c>
      <c r="F1470" s="320" t="n">
        <v>5731.92</v>
      </c>
      <c r="G1470" s="318" t="s">
        <v>6233</v>
      </c>
    </row>
    <row r="1471" customFormat="false" ht="15" hidden="false" customHeight="false" outlineLevel="0" collapsed="false">
      <c r="A1471" s="318" t="s">
        <v>9161</v>
      </c>
      <c r="B1471" s="318" t="str">
        <f aca="false">A1471&amp;"U"</f>
        <v>98031U</v>
      </c>
      <c r="C1471" s="318" t="s">
        <v>9162</v>
      </c>
      <c r="D1471" s="318" t="s">
        <v>86</v>
      </c>
      <c r="E1471" s="318" t="s">
        <v>6252</v>
      </c>
      <c r="F1471" s="320" t="n">
        <v>2013.58</v>
      </c>
      <c r="G1471" s="318" t="s">
        <v>6233</v>
      </c>
    </row>
    <row r="1472" customFormat="false" ht="15" hidden="false" customHeight="false" outlineLevel="0" collapsed="false">
      <c r="A1472" s="318" t="s">
        <v>9163</v>
      </c>
      <c r="B1472" s="318" t="str">
        <f aca="false">A1472&amp;"U"</f>
        <v>98032U</v>
      </c>
      <c r="C1472" s="318" t="s">
        <v>9164</v>
      </c>
      <c r="D1472" s="318" t="s">
        <v>30</v>
      </c>
      <c r="E1472" s="318" t="s">
        <v>6252</v>
      </c>
      <c r="F1472" s="320" t="n">
        <v>6591.51</v>
      </c>
      <c r="G1472" s="318" t="s">
        <v>6233</v>
      </c>
    </row>
    <row r="1473" customFormat="false" ht="15" hidden="false" customHeight="false" outlineLevel="0" collapsed="false">
      <c r="A1473" s="318" t="s">
        <v>9165</v>
      </c>
      <c r="B1473" s="318" t="str">
        <f aca="false">A1473&amp;"U"</f>
        <v>98033U</v>
      </c>
      <c r="C1473" s="318" t="s">
        <v>9166</v>
      </c>
      <c r="D1473" s="318" t="s">
        <v>86</v>
      </c>
      <c r="E1473" s="318" t="s">
        <v>6252</v>
      </c>
      <c r="F1473" s="320" t="n">
        <v>2192.81</v>
      </c>
      <c r="G1473" s="318" t="s">
        <v>6233</v>
      </c>
    </row>
    <row r="1474" customFormat="false" ht="15" hidden="false" customHeight="false" outlineLevel="0" collapsed="false">
      <c r="A1474" s="318" t="s">
        <v>9167</v>
      </c>
      <c r="B1474" s="318" t="str">
        <f aca="false">A1474&amp;"U"</f>
        <v>98034U</v>
      </c>
      <c r="C1474" s="318" t="s">
        <v>9168</v>
      </c>
      <c r="D1474" s="318" t="s">
        <v>30</v>
      </c>
      <c r="E1474" s="318" t="s">
        <v>6252</v>
      </c>
      <c r="F1474" s="320" t="n">
        <v>7451.1</v>
      </c>
      <c r="G1474" s="318" t="s">
        <v>6233</v>
      </c>
    </row>
    <row r="1475" customFormat="false" ht="15" hidden="false" customHeight="false" outlineLevel="0" collapsed="false">
      <c r="A1475" s="318" t="s">
        <v>9169</v>
      </c>
      <c r="B1475" s="318" t="str">
        <f aca="false">A1475&amp;"U"</f>
        <v>98035U</v>
      </c>
      <c r="C1475" s="318" t="s">
        <v>9170</v>
      </c>
      <c r="D1475" s="318" t="s">
        <v>86</v>
      </c>
      <c r="E1475" s="318" t="s">
        <v>6252</v>
      </c>
      <c r="F1475" s="320" t="n">
        <v>2371.96</v>
      </c>
      <c r="G1475" s="318" t="s">
        <v>6233</v>
      </c>
    </row>
    <row r="1476" customFormat="false" ht="15" hidden="false" customHeight="false" outlineLevel="0" collapsed="false">
      <c r="A1476" s="318" t="s">
        <v>9171</v>
      </c>
      <c r="B1476" s="318" t="str">
        <f aca="false">A1476&amp;"U"</f>
        <v>98036U</v>
      </c>
      <c r="C1476" s="318" t="s">
        <v>9172</v>
      </c>
      <c r="D1476" s="318" t="s">
        <v>30</v>
      </c>
      <c r="E1476" s="318" t="s">
        <v>6252</v>
      </c>
      <c r="F1476" s="320" t="n">
        <v>8310.71</v>
      </c>
      <c r="G1476" s="318" t="s">
        <v>6233</v>
      </c>
    </row>
    <row r="1477" customFormat="false" ht="15" hidden="false" customHeight="false" outlineLevel="0" collapsed="false">
      <c r="A1477" s="318" t="s">
        <v>9173</v>
      </c>
      <c r="B1477" s="318" t="str">
        <f aca="false">A1477&amp;"U"</f>
        <v>98037U</v>
      </c>
      <c r="C1477" s="318" t="s">
        <v>9174</v>
      </c>
      <c r="D1477" s="318" t="s">
        <v>86</v>
      </c>
      <c r="E1477" s="318" t="s">
        <v>6252</v>
      </c>
      <c r="F1477" s="320" t="n">
        <v>2556.48</v>
      </c>
      <c r="G1477" s="318" t="s">
        <v>6233</v>
      </c>
    </row>
    <row r="1478" customFormat="false" ht="15" hidden="false" customHeight="false" outlineLevel="0" collapsed="false">
      <c r="A1478" s="318" t="s">
        <v>9175</v>
      </c>
      <c r="B1478" s="318" t="str">
        <f aca="false">A1478&amp;"U"</f>
        <v>98038U</v>
      </c>
      <c r="C1478" s="318" t="s">
        <v>9176</v>
      </c>
      <c r="D1478" s="318" t="s">
        <v>30</v>
      </c>
      <c r="E1478" s="318" t="s">
        <v>6252</v>
      </c>
      <c r="F1478" s="320" t="n">
        <v>7623.47</v>
      </c>
      <c r="G1478" s="318" t="s">
        <v>6233</v>
      </c>
    </row>
    <row r="1479" customFormat="false" ht="15" hidden="false" customHeight="false" outlineLevel="0" collapsed="false">
      <c r="A1479" s="318" t="s">
        <v>9177</v>
      </c>
      <c r="B1479" s="318" t="str">
        <f aca="false">A1479&amp;"U"</f>
        <v>98039U</v>
      </c>
      <c r="C1479" s="318" t="s">
        <v>9178</v>
      </c>
      <c r="D1479" s="318" t="s">
        <v>86</v>
      </c>
      <c r="E1479" s="318" t="s">
        <v>6252</v>
      </c>
      <c r="F1479" s="320" t="n">
        <v>2377.27</v>
      </c>
      <c r="G1479" s="318" t="s">
        <v>6233</v>
      </c>
    </row>
    <row r="1480" customFormat="false" ht="15" hidden="false" customHeight="false" outlineLevel="0" collapsed="false">
      <c r="A1480" s="318" t="s">
        <v>9179</v>
      </c>
      <c r="B1480" s="318" t="str">
        <f aca="false">A1480&amp;"U"</f>
        <v>98040U</v>
      </c>
      <c r="C1480" s="318" t="s">
        <v>9180</v>
      </c>
      <c r="D1480" s="318" t="s">
        <v>30</v>
      </c>
      <c r="E1480" s="318" t="s">
        <v>6252</v>
      </c>
      <c r="F1480" s="320" t="n">
        <v>8614.04</v>
      </c>
      <c r="G1480" s="318" t="s">
        <v>6233</v>
      </c>
    </row>
    <row r="1481" customFormat="false" ht="15" hidden="false" customHeight="false" outlineLevel="0" collapsed="false">
      <c r="A1481" s="318" t="s">
        <v>9181</v>
      </c>
      <c r="B1481" s="318" t="str">
        <f aca="false">A1481&amp;"U"</f>
        <v>98041U</v>
      </c>
      <c r="C1481" s="318" t="s">
        <v>9182</v>
      </c>
      <c r="D1481" s="318" t="s">
        <v>86</v>
      </c>
      <c r="E1481" s="318" t="s">
        <v>6252</v>
      </c>
      <c r="F1481" s="320" t="n">
        <v>2556.48</v>
      </c>
      <c r="G1481" s="318" t="s">
        <v>6233</v>
      </c>
    </row>
    <row r="1482" customFormat="false" ht="15" hidden="false" customHeight="false" outlineLevel="0" collapsed="false">
      <c r="A1482" s="318" t="s">
        <v>9183</v>
      </c>
      <c r="B1482" s="318" t="str">
        <f aca="false">A1482&amp;"U"</f>
        <v>98042U</v>
      </c>
      <c r="C1482" s="318" t="s">
        <v>9184</v>
      </c>
      <c r="D1482" s="318" t="s">
        <v>30</v>
      </c>
      <c r="E1482" s="318" t="s">
        <v>6252</v>
      </c>
      <c r="F1482" s="320" t="n">
        <v>9604.63</v>
      </c>
      <c r="G1482" s="318" t="s">
        <v>6233</v>
      </c>
    </row>
    <row r="1483" customFormat="false" ht="15" hidden="false" customHeight="false" outlineLevel="0" collapsed="false">
      <c r="A1483" s="318" t="s">
        <v>9185</v>
      </c>
      <c r="B1483" s="318" t="str">
        <f aca="false">A1483&amp;"U"</f>
        <v>98043U</v>
      </c>
      <c r="C1483" s="318" t="s">
        <v>9186</v>
      </c>
      <c r="D1483" s="318" t="s">
        <v>86</v>
      </c>
      <c r="E1483" s="318" t="s">
        <v>6252</v>
      </c>
      <c r="F1483" s="320" t="n">
        <v>2741.01</v>
      </c>
      <c r="G1483" s="318" t="s">
        <v>6233</v>
      </c>
    </row>
    <row r="1484" customFormat="false" ht="15" hidden="false" customHeight="false" outlineLevel="0" collapsed="false">
      <c r="A1484" s="318" t="s">
        <v>9187</v>
      </c>
      <c r="B1484" s="318" t="str">
        <f aca="false">A1484&amp;"U"</f>
        <v>98044U</v>
      </c>
      <c r="C1484" s="318" t="s">
        <v>9188</v>
      </c>
      <c r="D1484" s="318" t="s">
        <v>30</v>
      </c>
      <c r="E1484" s="318" t="s">
        <v>6252</v>
      </c>
      <c r="F1484" s="320" t="n">
        <v>9784.43</v>
      </c>
      <c r="G1484" s="318" t="s">
        <v>6233</v>
      </c>
    </row>
    <row r="1485" customFormat="false" ht="15" hidden="false" customHeight="false" outlineLevel="0" collapsed="false">
      <c r="A1485" s="318" t="s">
        <v>9189</v>
      </c>
      <c r="B1485" s="318" t="str">
        <f aca="false">A1485&amp;"U"</f>
        <v>98045U</v>
      </c>
      <c r="C1485" s="318" t="s">
        <v>9190</v>
      </c>
      <c r="D1485" s="318" t="s">
        <v>86</v>
      </c>
      <c r="E1485" s="318" t="s">
        <v>6252</v>
      </c>
      <c r="F1485" s="320" t="n">
        <v>2741.01</v>
      </c>
      <c r="G1485" s="318" t="s">
        <v>6233</v>
      </c>
    </row>
    <row r="1486" customFormat="false" ht="15" hidden="false" customHeight="false" outlineLevel="0" collapsed="false">
      <c r="A1486" s="318" t="s">
        <v>9191</v>
      </c>
      <c r="B1486" s="318" t="str">
        <f aca="false">A1486&amp;"U"</f>
        <v>98046U</v>
      </c>
      <c r="C1486" s="318" t="s">
        <v>9192</v>
      </c>
      <c r="D1486" s="318" t="s">
        <v>30</v>
      </c>
      <c r="E1486" s="318" t="s">
        <v>6252</v>
      </c>
      <c r="F1486" s="320" t="n">
        <v>10907.1</v>
      </c>
      <c r="G1486" s="318" t="s">
        <v>6233</v>
      </c>
    </row>
    <row r="1487" customFormat="false" ht="15" hidden="false" customHeight="false" outlineLevel="0" collapsed="false">
      <c r="A1487" s="318" t="s">
        <v>9193</v>
      </c>
      <c r="B1487" s="318" t="str">
        <f aca="false">A1487&amp;"U"</f>
        <v>98047U</v>
      </c>
      <c r="C1487" s="318" t="s">
        <v>9194</v>
      </c>
      <c r="D1487" s="318" t="s">
        <v>86</v>
      </c>
      <c r="E1487" s="318" t="s">
        <v>6252</v>
      </c>
      <c r="F1487" s="320" t="n">
        <v>2925.53</v>
      </c>
      <c r="G1487" s="318" t="s">
        <v>6233</v>
      </c>
    </row>
    <row r="1488" customFormat="false" ht="15" hidden="false" customHeight="false" outlineLevel="0" collapsed="false">
      <c r="A1488" s="318" t="s">
        <v>9195</v>
      </c>
      <c r="B1488" s="318" t="str">
        <f aca="false">A1488&amp;"U"</f>
        <v>98048U</v>
      </c>
      <c r="C1488" s="318" t="s">
        <v>9196</v>
      </c>
      <c r="D1488" s="318" t="s">
        <v>30</v>
      </c>
      <c r="E1488" s="318" t="s">
        <v>6252</v>
      </c>
      <c r="F1488" s="320" t="n">
        <v>12218.25</v>
      </c>
      <c r="G1488" s="318" t="s">
        <v>6233</v>
      </c>
    </row>
    <row r="1489" customFormat="false" ht="15" hidden="false" customHeight="false" outlineLevel="0" collapsed="false">
      <c r="A1489" s="318" t="s">
        <v>9197</v>
      </c>
      <c r="B1489" s="318" t="str">
        <f aca="false">A1489&amp;"U"</f>
        <v>98049U</v>
      </c>
      <c r="C1489" s="318" t="s">
        <v>9198</v>
      </c>
      <c r="D1489" s="318" t="s">
        <v>86</v>
      </c>
      <c r="E1489" s="318" t="s">
        <v>6252</v>
      </c>
      <c r="F1489" s="320" t="n">
        <v>3058.1</v>
      </c>
      <c r="G1489" s="318" t="s">
        <v>6233</v>
      </c>
    </row>
    <row r="1490" customFormat="false" ht="15" hidden="false" customHeight="false" outlineLevel="0" collapsed="false">
      <c r="A1490" s="318" t="s">
        <v>9199</v>
      </c>
      <c r="B1490" s="318" t="str">
        <f aca="false">A1490&amp;"U"</f>
        <v>98050U</v>
      </c>
      <c r="C1490" s="318" t="s">
        <v>9200</v>
      </c>
      <c r="D1490" s="318" t="s">
        <v>86</v>
      </c>
      <c r="E1490" s="318" t="s">
        <v>6252</v>
      </c>
      <c r="F1490" s="319" t="n">
        <v>158.22</v>
      </c>
      <c r="G1490" s="318" t="s">
        <v>6233</v>
      </c>
    </row>
    <row r="1491" customFormat="false" ht="15" hidden="false" customHeight="false" outlineLevel="0" collapsed="false">
      <c r="A1491" s="318" t="s">
        <v>9201</v>
      </c>
      <c r="B1491" s="318" t="str">
        <f aca="false">A1491&amp;"U"</f>
        <v>98051U</v>
      </c>
      <c r="C1491" s="318" t="s">
        <v>9202</v>
      </c>
      <c r="D1491" s="318" t="s">
        <v>86</v>
      </c>
      <c r="E1491" s="318" t="s">
        <v>6252</v>
      </c>
      <c r="F1491" s="319" t="n">
        <v>663.41</v>
      </c>
      <c r="G1491" s="318" t="s">
        <v>6233</v>
      </c>
    </row>
    <row r="1492" customFormat="false" ht="15" hidden="false" customHeight="false" outlineLevel="0" collapsed="false">
      <c r="A1492" s="318" t="s">
        <v>9203</v>
      </c>
      <c r="B1492" s="318" t="str">
        <f aca="false">A1492&amp;"U"</f>
        <v>98405U</v>
      </c>
      <c r="C1492" s="318" t="s">
        <v>9204</v>
      </c>
      <c r="D1492" s="318" t="s">
        <v>30</v>
      </c>
      <c r="E1492" s="318" t="s">
        <v>6252</v>
      </c>
      <c r="F1492" s="320" t="n">
        <v>1735.07</v>
      </c>
      <c r="G1492" s="318" t="s">
        <v>6233</v>
      </c>
    </row>
    <row r="1493" customFormat="false" ht="15" hidden="false" customHeight="false" outlineLevel="0" collapsed="false">
      <c r="A1493" s="318" t="s">
        <v>9205</v>
      </c>
      <c r="B1493" s="318" t="str">
        <f aca="false">A1493&amp;"U"</f>
        <v>98406U</v>
      </c>
      <c r="C1493" s="318" t="s">
        <v>9206</v>
      </c>
      <c r="D1493" s="318" t="s">
        <v>30</v>
      </c>
      <c r="E1493" s="318" t="s">
        <v>6252</v>
      </c>
      <c r="F1493" s="320" t="n">
        <v>4175.3</v>
      </c>
      <c r="G1493" s="318" t="s">
        <v>6233</v>
      </c>
    </row>
    <row r="1494" customFormat="false" ht="15" hidden="false" customHeight="false" outlineLevel="0" collapsed="false">
      <c r="A1494" s="318" t="s">
        <v>9207</v>
      </c>
      <c r="B1494" s="318" t="str">
        <f aca="false">A1494&amp;"U"</f>
        <v>98407U</v>
      </c>
      <c r="C1494" s="318" t="s">
        <v>9208</v>
      </c>
      <c r="D1494" s="318" t="s">
        <v>30</v>
      </c>
      <c r="E1494" s="318" t="s">
        <v>6252</v>
      </c>
      <c r="F1494" s="320" t="n">
        <v>2733.05</v>
      </c>
      <c r="G1494" s="318" t="s">
        <v>6233</v>
      </c>
    </row>
    <row r="1495" customFormat="false" ht="15" hidden="false" customHeight="false" outlineLevel="0" collapsed="false">
      <c r="A1495" s="318" t="s">
        <v>9209</v>
      </c>
      <c r="B1495" s="318" t="str">
        <f aca="false">A1495&amp;"U"</f>
        <v>98408U</v>
      </c>
      <c r="C1495" s="318" t="s">
        <v>9210</v>
      </c>
      <c r="D1495" s="318" t="s">
        <v>30</v>
      </c>
      <c r="E1495" s="318" t="s">
        <v>6252</v>
      </c>
      <c r="F1495" s="320" t="n">
        <v>3205.2</v>
      </c>
      <c r="G1495" s="318" t="s">
        <v>6233</v>
      </c>
    </row>
    <row r="1496" customFormat="false" ht="15" hidden="false" customHeight="false" outlineLevel="0" collapsed="false">
      <c r="A1496" s="318" t="s">
        <v>9211</v>
      </c>
      <c r="B1496" s="318" t="str">
        <f aca="false">A1496&amp;"U"</f>
        <v>98409U</v>
      </c>
      <c r="C1496" s="318" t="s">
        <v>9212</v>
      </c>
      <c r="D1496" s="318" t="s">
        <v>86</v>
      </c>
      <c r="E1496" s="318" t="s">
        <v>6252</v>
      </c>
      <c r="F1496" s="319" t="n">
        <v>244.8</v>
      </c>
      <c r="G1496" s="318" t="s">
        <v>6233</v>
      </c>
    </row>
    <row r="1497" customFormat="false" ht="15" hidden="false" customHeight="false" outlineLevel="0" collapsed="false">
      <c r="A1497" s="318" t="s">
        <v>9213</v>
      </c>
      <c r="B1497" s="318" t="str">
        <f aca="false">A1497&amp;"U"</f>
        <v>98414U</v>
      </c>
      <c r="C1497" s="318" t="s">
        <v>9214</v>
      </c>
      <c r="D1497" s="318" t="s">
        <v>30</v>
      </c>
      <c r="E1497" s="318" t="s">
        <v>6252</v>
      </c>
      <c r="F1497" s="319" t="n">
        <v>811.61</v>
      </c>
      <c r="G1497" s="318" t="s">
        <v>6233</v>
      </c>
    </row>
    <row r="1498" customFormat="false" ht="15" hidden="false" customHeight="false" outlineLevel="0" collapsed="false">
      <c r="A1498" s="318" t="s">
        <v>9215</v>
      </c>
      <c r="B1498" s="318" t="str">
        <f aca="false">A1498&amp;"U"</f>
        <v>98415U</v>
      </c>
      <c r="C1498" s="318" t="s">
        <v>9216</v>
      </c>
      <c r="D1498" s="318" t="s">
        <v>30</v>
      </c>
      <c r="E1498" s="318" t="s">
        <v>6252</v>
      </c>
      <c r="F1498" s="319" t="n">
        <v>811.61</v>
      </c>
      <c r="G1498" s="318" t="s">
        <v>6233</v>
      </c>
    </row>
    <row r="1499" customFormat="false" ht="15" hidden="false" customHeight="false" outlineLevel="0" collapsed="false">
      <c r="A1499" s="318" t="s">
        <v>9217</v>
      </c>
      <c r="B1499" s="318" t="str">
        <f aca="false">A1499&amp;"U"</f>
        <v>98416U</v>
      </c>
      <c r="C1499" s="318" t="s">
        <v>9218</v>
      </c>
      <c r="D1499" s="318" t="s">
        <v>30</v>
      </c>
      <c r="E1499" s="318" t="s">
        <v>6252</v>
      </c>
      <c r="F1499" s="319" t="n">
        <v>959.72</v>
      </c>
      <c r="G1499" s="318" t="s">
        <v>6233</v>
      </c>
    </row>
    <row r="1500" customFormat="false" ht="15" hidden="false" customHeight="false" outlineLevel="0" collapsed="false">
      <c r="A1500" s="318" t="s">
        <v>9219</v>
      </c>
      <c r="B1500" s="318" t="str">
        <f aca="false">A1500&amp;"U"</f>
        <v>98417U</v>
      </c>
      <c r="C1500" s="318" t="s">
        <v>9220</v>
      </c>
      <c r="D1500" s="318" t="s">
        <v>30</v>
      </c>
      <c r="E1500" s="318" t="s">
        <v>6252</v>
      </c>
      <c r="F1500" s="320" t="n">
        <v>1107.84</v>
      </c>
      <c r="G1500" s="318" t="s">
        <v>6233</v>
      </c>
    </row>
    <row r="1501" customFormat="false" ht="15" hidden="false" customHeight="false" outlineLevel="0" collapsed="false">
      <c r="A1501" s="318" t="s">
        <v>9221</v>
      </c>
      <c r="B1501" s="318" t="str">
        <f aca="false">A1501&amp;"U"</f>
        <v>98418U</v>
      </c>
      <c r="C1501" s="318" t="s">
        <v>9222</v>
      </c>
      <c r="D1501" s="318" t="s">
        <v>30</v>
      </c>
      <c r="E1501" s="318" t="s">
        <v>6252</v>
      </c>
      <c r="F1501" s="320" t="n">
        <v>1186.95</v>
      </c>
      <c r="G1501" s="318" t="s">
        <v>6233</v>
      </c>
    </row>
    <row r="1502" customFormat="false" ht="15" hidden="false" customHeight="false" outlineLevel="0" collapsed="false">
      <c r="A1502" s="318" t="s">
        <v>9223</v>
      </c>
      <c r="B1502" s="318" t="str">
        <f aca="false">A1502&amp;"U"</f>
        <v>98419U</v>
      </c>
      <c r="C1502" s="318" t="s">
        <v>9224</v>
      </c>
      <c r="D1502" s="318" t="s">
        <v>30</v>
      </c>
      <c r="E1502" s="318" t="s">
        <v>6252</v>
      </c>
      <c r="F1502" s="320" t="n">
        <v>1266.06</v>
      </c>
      <c r="G1502" s="318" t="s">
        <v>6233</v>
      </c>
    </row>
    <row r="1503" customFormat="false" ht="15" hidden="false" customHeight="false" outlineLevel="0" collapsed="false">
      <c r="A1503" s="318" t="s">
        <v>9225</v>
      </c>
      <c r="B1503" s="318" t="str">
        <f aca="false">A1503&amp;"U"</f>
        <v>98420U</v>
      </c>
      <c r="C1503" s="318" t="s">
        <v>9226</v>
      </c>
      <c r="D1503" s="318" t="s">
        <v>30</v>
      </c>
      <c r="E1503" s="318" t="s">
        <v>6252</v>
      </c>
      <c r="F1503" s="320" t="n">
        <v>1207.09</v>
      </c>
      <c r="G1503" s="318" t="s">
        <v>6233</v>
      </c>
    </row>
    <row r="1504" customFormat="false" ht="15" hidden="false" customHeight="false" outlineLevel="0" collapsed="false">
      <c r="A1504" s="318" t="s">
        <v>9227</v>
      </c>
      <c r="B1504" s="318" t="str">
        <f aca="false">A1504&amp;"U"</f>
        <v>98421U</v>
      </c>
      <c r="C1504" s="318" t="s">
        <v>9228</v>
      </c>
      <c r="D1504" s="318" t="s">
        <v>30</v>
      </c>
      <c r="E1504" s="318" t="s">
        <v>6252</v>
      </c>
      <c r="F1504" s="320" t="n">
        <v>1355.2</v>
      </c>
      <c r="G1504" s="318" t="s">
        <v>6233</v>
      </c>
    </row>
    <row r="1505" customFormat="false" ht="15" hidden="false" customHeight="false" outlineLevel="0" collapsed="false">
      <c r="A1505" s="318" t="s">
        <v>9229</v>
      </c>
      <c r="B1505" s="318" t="str">
        <f aca="false">A1505&amp;"U"</f>
        <v>98422U</v>
      </c>
      <c r="C1505" s="318" t="s">
        <v>9230</v>
      </c>
      <c r="D1505" s="318" t="s">
        <v>30</v>
      </c>
      <c r="E1505" s="318" t="s">
        <v>6252</v>
      </c>
      <c r="F1505" s="320" t="n">
        <v>1503.32</v>
      </c>
      <c r="G1505" s="318" t="s">
        <v>6233</v>
      </c>
    </row>
    <row r="1506" customFormat="false" ht="15" hidden="false" customHeight="false" outlineLevel="0" collapsed="false">
      <c r="A1506" s="318" t="s">
        <v>9231</v>
      </c>
      <c r="B1506" s="318" t="str">
        <f aca="false">A1506&amp;"U"</f>
        <v>98423U</v>
      </c>
      <c r="C1506" s="318" t="s">
        <v>9232</v>
      </c>
      <c r="D1506" s="318" t="s">
        <v>30</v>
      </c>
      <c r="E1506" s="318" t="s">
        <v>6252</v>
      </c>
      <c r="F1506" s="320" t="n">
        <v>1582.43</v>
      </c>
      <c r="G1506" s="318" t="s">
        <v>6233</v>
      </c>
    </row>
    <row r="1507" customFormat="false" ht="15" hidden="false" customHeight="false" outlineLevel="0" collapsed="false">
      <c r="A1507" s="318" t="s">
        <v>9233</v>
      </c>
      <c r="B1507" s="318" t="str">
        <f aca="false">A1507&amp;"U"</f>
        <v>98424U</v>
      </c>
      <c r="C1507" s="318" t="s">
        <v>9234</v>
      </c>
      <c r="D1507" s="318" t="s">
        <v>30</v>
      </c>
      <c r="E1507" s="318" t="s">
        <v>6252</v>
      </c>
      <c r="F1507" s="320" t="n">
        <v>1661.54</v>
      </c>
      <c r="G1507" s="318" t="s">
        <v>6233</v>
      </c>
    </row>
    <row r="1508" customFormat="false" ht="15" hidden="false" customHeight="false" outlineLevel="0" collapsed="false">
      <c r="A1508" s="318" t="s">
        <v>9235</v>
      </c>
      <c r="B1508" s="318" t="str">
        <f aca="false">A1508&amp;"U"</f>
        <v>98425U</v>
      </c>
      <c r="C1508" s="318" t="s">
        <v>9236</v>
      </c>
      <c r="D1508" s="318" t="s">
        <v>30</v>
      </c>
      <c r="E1508" s="318" t="s">
        <v>6252</v>
      </c>
      <c r="F1508" s="320" t="n">
        <v>2050.61</v>
      </c>
      <c r="G1508" s="318" t="s">
        <v>6233</v>
      </c>
    </row>
    <row r="1509" customFormat="false" ht="15" hidden="false" customHeight="false" outlineLevel="0" collapsed="false">
      <c r="A1509" s="318" t="s">
        <v>9237</v>
      </c>
      <c r="B1509" s="318" t="str">
        <f aca="false">A1509&amp;"U"</f>
        <v>98426U</v>
      </c>
      <c r="C1509" s="318" t="s">
        <v>9238</v>
      </c>
      <c r="D1509" s="318" t="s">
        <v>30</v>
      </c>
      <c r="E1509" s="318" t="s">
        <v>6252</v>
      </c>
      <c r="F1509" s="320" t="n">
        <v>2646.76</v>
      </c>
      <c r="G1509" s="318" t="s">
        <v>6233</v>
      </c>
    </row>
    <row r="1510" customFormat="false" ht="15" hidden="false" customHeight="false" outlineLevel="0" collapsed="false">
      <c r="A1510" s="318" t="s">
        <v>9239</v>
      </c>
      <c r="B1510" s="318" t="str">
        <f aca="false">A1510&amp;"U"</f>
        <v>98427U</v>
      </c>
      <c r="C1510" s="318" t="s">
        <v>9240</v>
      </c>
      <c r="D1510" s="318" t="s">
        <v>30</v>
      </c>
      <c r="E1510" s="318" t="s">
        <v>6252</v>
      </c>
      <c r="F1510" s="320" t="n">
        <v>3242.92</v>
      </c>
      <c r="G1510" s="318" t="s">
        <v>6233</v>
      </c>
    </row>
    <row r="1511" customFormat="false" ht="15" hidden="false" customHeight="false" outlineLevel="0" collapsed="false">
      <c r="A1511" s="318" t="s">
        <v>9241</v>
      </c>
      <c r="B1511" s="318" t="str">
        <f aca="false">A1511&amp;"U"</f>
        <v>98428U</v>
      </c>
      <c r="C1511" s="318" t="s">
        <v>9242</v>
      </c>
      <c r="D1511" s="318" t="s">
        <v>30</v>
      </c>
      <c r="E1511" s="318" t="s">
        <v>6252</v>
      </c>
      <c r="F1511" s="320" t="n">
        <v>3574.62</v>
      </c>
      <c r="G1511" s="318" t="s">
        <v>6233</v>
      </c>
    </row>
    <row r="1512" customFormat="false" ht="15" hidden="false" customHeight="false" outlineLevel="0" collapsed="false">
      <c r="A1512" s="318" t="s">
        <v>9243</v>
      </c>
      <c r="B1512" s="318" t="str">
        <f aca="false">A1512&amp;"U"</f>
        <v>98429U</v>
      </c>
      <c r="C1512" s="318" t="s">
        <v>9244</v>
      </c>
      <c r="D1512" s="318" t="s">
        <v>30</v>
      </c>
      <c r="E1512" s="318" t="s">
        <v>6252</v>
      </c>
      <c r="F1512" s="320" t="n">
        <v>3906.33</v>
      </c>
      <c r="G1512" s="318" t="s">
        <v>6233</v>
      </c>
    </row>
    <row r="1513" customFormat="false" ht="15" hidden="false" customHeight="false" outlineLevel="0" collapsed="false">
      <c r="A1513" s="318" t="s">
        <v>9245</v>
      </c>
      <c r="B1513" s="318" t="str">
        <f aca="false">A1513&amp;"U"</f>
        <v>98430U</v>
      </c>
      <c r="C1513" s="318" t="s">
        <v>9246</v>
      </c>
      <c r="D1513" s="318" t="s">
        <v>30</v>
      </c>
      <c r="E1513" s="318" t="s">
        <v>6252</v>
      </c>
      <c r="F1513" s="320" t="n">
        <v>2446.09</v>
      </c>
      <c r="G1513" s="318" t="s">
        <v>6233</v>
      </c>
    </row>
    <row r="1514" customFormat="false" ht="15" hidden="false" customHeight="false" outlineLevel="0" collapsed="false">
      <c r="A1514" s="318" t="s">
        <v>9247</v>
      </c>
      <c r="B1514" s="318" t="str">
        <f aca="false">A1514&amp;"U"</f>
        <v>98431U</v>
      </c>
      <c r="C1514" s="318" t="s">
        <v>9248</v>
      </c>
      <c r="D1514" s="318" t="s">
        <v>30</v>
      </c>
      <c r="E1514" s="318" t="s">
        <v>6252</v>
      </c>
      <c r="F1514" s="320" t="n">
        <v>3042.24</v>
      </c>
      <c r="G1514" s="318" t="s">
        <v>6233</v>
      </c>
    </row>
    <row r="1515" customFormat="false" ht="15" hidden="false" customHeight="false" outlineLevel="0" collapsed="false">
      <c r="A1515" s="318" t="s">
        <v>9249</v>
      </c>
      <c r="B1515" s="318" t="str">
        <f aca="false">A1515&amp;"U"</f>
        <v>98432U</v>
      </c>
      <c r="C1515" s="318" t="s">
        <v>9250</v>
      </c>
      <c r="D1515" s="318" t="s">
        <v>30</v>
      </c>
      <c r="E1515" s="318" t="s">
        <v>6252</v>
      </c>
      <c r="F1515" s="320" t="n">
        <v>3638.4</v>
      </c>
      <c r="G1515" s="318" t="s">
        <v>6233</v>
      </c>
    </row>
    <row r="1516" customFormat="false" ht="15" hidden="false" customHeight="false" outlineLevel="0" collapsed="false">
      <c r="A1516" s="318" t="s">
        <v>9251</v>
      </c>
      <c r="B1516" s="318" t="str">
        <f aca="false">A1516&amp;"U"</f>
        <v>98433U</v>
      </c>
      <c r="C1516" s="318" t="s">
        <v>9252</v>
      </c>
      <c r="D1516" s="318" t="s">
        <v>30</v>
      </c>
      <c r="E1516" s="318" t="s">
        <v>6252</v>
      </c>
      <c r="F1516" s="320" t="n">
        <v>3970.1</v>
      </c>
      <c r="G1516" s="318" t="s">
        <v>6233</v>
      </c>
    </row>
    <row r="1517" customFormat="false" ht="15" hidden="false" customHeight="false" outlineLevel="0" collapsed="false">
      <c r="A1517" s="318" t="s">
        <v>9253</v>
      </c>
      <c r="B1517" s="318" t="str">
        <f aca="false">A1517&amp;"U"</f>
        <v>98434U</v>
      </c>
      <c r="C1517" s="318" t="s">
        <v>9254</v>
      </c>
      <c r="D1517" s="318" t="s">
        <v>30</v>
      </c>
      <c r="E1517" s="318" t="s">
        <v>6252</v>
      </c>
      <c r="F1517" s="320" t="n">
        <v>4301.81</v>
      </c>
      <c r="G1517" s="318" t="s">
        <v>6233</v>
      </c>
    </row>
    <row r="1518" customFormat="false" ht="15" hidden="false" customHeight="false" outlineLevel="0" collapsed="false">
      <c r="A1518" s="318" t="s">
        <v>9255</v>
      </c>
      <c r="B1518" s="318" t="str">
        <f aca="false">A1518&amp;"U"</f>
        <v>99240U</v>
      </c>
      <c r="C1518" s="318" t="s">
        <v>9256</v>
      </c>
      <c r="D1518" s="318" t="s">
        <v>86</v>
      </c>
      <c r="E1518" s="318" t="s">
        <v>6252</v>
      </c>
      <c r="F1518" s="319" t="n">
        <v>325.69</v>
      </c>
      <c r="G1518" s="318" t="s">
        <v>6233</v>
      </c>
    </row>
    <row r="1519" customFormat="false" ht="15" hidden="false" customHeight="false" outlineLevel="0" collapsed="false">
      <c r="A1519" s="318" t="s">
        <v>9257</v>
      </c>
      <c r="B1519" s="318" t="str">
        <f aca="false">A1519&amp;"U"</f>
        <v>99241U</v>
      </c>
      <c r="C1519" s="318" t="s">
        <v>9258</v>
      </c>
      <c r="D1519" s="318" t="s">
        <v>86</v>
      </c>
      <c r="E1519" s="318" t="s">
        <v>6252</v>
      </c>
      <c r="F1519" s="320" t="n">
        <v>1224.6</v>
      </c>
      <c r="G1519" s="318" t="s">
        <v>6233</v>
      </c>
    </row>
    <row r="1520" customFormat="false" ht="15" hidden="false" customHeight="false" outlineLevel="0" collapsed="false">
      <c r="A1520" s="318" t="s">
        <v>9259</v>
      </c>
      <c r="B1520" s="318" t="str">
        <f aca="false">A1520&amp;"U"</f>
        <v>99242U</v>
      </c>
      <c r="C1520" s="318" t="s">
        <v>9260</v>
      </c>
      <c r="D1520" s="318" t="s">
        <v>30</v>
      </c>
      <c r="E1520" s="318" t="s">
        <v>6252</v>
      </c>
      <c r="F1520" s="320" t="n">
        <v>1984.18</v>
      </c>
      <c r="G1520" s="318" t="s">
        <v>6233</v>
      </c>
    </row>
    <row r="1521" customFormat="false" ht="15" hidden="false" customHeight="false" outlineLevel="0" collapsed="false">
      <c r="A1521" s="318" t="s">
        <v>9261</v>
      </c>
      <c r="B1521" s="318" t="str">
        <f aca="false">A1521&amp;"U"</f>
        <v>99243U</v>
      </c>
      <c r="C1521" s="318" t="s">
        <v>9262</v>
      </c>
      <c r="D1521" s="318" t="s">
        <v>86</v>
      </c>
      <c r="E1521" s="318" t="s">
        <v>6252</v>
      </c>
      <c r="F1521" s="320" t="n">
        <v>1139.08</v>
      </c>
      <c r="G1521" s="318" t="s">
        <v>6233</v>
      </c>
    </row>
    <row r="1522" customFormat="false" ht="15" hidden="false" customHeight="false" outlineLevel="0" collapsed="false">
      <c r="A1522" s="318" t="s">
        <v>9263</v>
      </c>
      <c r="B1522" s="318" t="str">
        <f aca="false">A1522&amp;"U"</f>
        <v>99244U</v>
      </c>
      <c r="C1522" s="318" t="s">
        <v>9264</v>
      </c>
      <c r="D1522" s="318" t="s">
        <v>30</v>
      </c>
      <c r="E1522" s="318" t="s">
        <v>6252</v>
      </c>
      <c r="F1522" s="320" t="n">
        <v>3330.89</v>
      </c>
      <c r="G1522" s="318" t="s">
        <v>6233</v>
      </c>
    </row>
    <row r="1523" customFormat="false" ht="15" hidden="false" customHeight="false" outlineLevel="0" collapsed="false">
      <c r="A1523" s="318" t="s">
        <v>9265</v>
      </c>
      <c r="B1523" s="318" t="str">
        <f aca="false">A1523&amp;"U"</f>
        <v>99246U</v>
      </c>
      <c r="C1523" s="318" t="s">
        <v>9266</v>
      </c>
      <c r="D1523" s="318" t="s">
        <v>86</v>
      </c>
      <c r="E1523" s="318" t="s">
        <v>6252</v>
      </c>
      <c r="F1523" s="319" t="n">
        <v>506.56</v>
      </c>
      <c r="G1523" s="318" t="s">
        <v>6233</v>
      </c>
    </row>
    <row r="1524" customFormat="false" ht="15" hidden="false" customHeight="false" outlineLevel="0" collapsed="false">
      <c r="A1524" s="318" t="s">
        <v>9267</v>
      </c>
      <c r="B1524" s="318" t="str">
        <f aca="false">A1524&amp;"U"</f>
        <v>99247U</v>
      </c>
      <c r="C1524" s="318" t="s">
        <v>9268</v>
      </c>
      <c r="D1524" s="318" t="s">
        <v>86</v>
      </c>
      <c r="E1524" s="318" t="s">
        <v>6252</v>
      </c>
      <c r="F1524" s="320" t="n">
        <v>1397.74</v>
      </c>
      <c r="G1524" s="318" t="s">
        <v>6233</v>
      </c>
    </row>
    <row r="1525" customFormat="false" ht="15" hidden="false" customHeight="false" outlineLevel="0" collapsed="false">
      <c r="A1525" s="318" t="s">
        <v>9269</v>
      </c>
      <c r="B1525" s="318" t="str">
        <f aca="false">A1525&amp;"U"</f>
        <v>99248U</v>
      </c>
      <c r="C1525" s="318" t="s">
        <v>9270</v>
      </c>
      <c r="D1525" s="318" t="s">
        <v>30</v>
      </c>
      <c r="E1525" s="318" t="s">
        <v>6252</v>
      </c>
      <c r="F1525" s="320" t="n">
        <v>2524.39</v>
      </c>
      <c r="G1525" s="318" t="s">
        <v>6233</v>
      </c>
    </row>
    <row r="1526" customFormat="false" ht="15" hidden="false" customHeight="false" outlineLevel="0" collapsed="false">
      <c r="A1526" s="318" t="s">
        <v>9271</v>
      </c>
      <c r="B1526" s="318" t="str">
        <f aca="false">A1526&amp;"U"</f>
        <v>99249U</v>
      </c>
      <c r="C1526" s="318" t="s">
        <v>9272</v>
      </c>
      <c r="D1526" s="318" t="s">
        <v>86</v>
      </c>
      <c r="E1526" s="318" t="s">
        <v>6252</v>
      </c>
      <c r="F1526" s="320" t="n">
        <v>1394.52</v>
      </c>
      <c r="G1526" s="318" t="s">
        <v>6233</v>
      </c>
    </row>
    <row r="1527" customFormat="false" ht="15" hidden="false" customHeight="false" outlineLevel="0" collapsed="false">
      <c r="A1527" s="318" t="s">
        <v>9273</v>
      </c>
      <c r="B1527" s="318" t="str">
        <f aca="false">A1527&amp;"U"</f>
        <v>99252U</v>
      </c>
      <c r="C1527" s="318" t="s">
        <v>9274</v>
      </c>
      <c r="D1527" s="318" t="s">
        <v>30</v>
      </c>
      <c r="E1527" s="318" t="s">
        <v>6252</v>
      </c>
      <c r="F1527" s="320" t="n">
        <v>1745.12</v>
      </c>
      <c r="G1527" s="318" t="s">
        <v>6233</v>
      </c>
    </row>
    <row r="1528" customFormat="false" ht="15" hidden="false" customHeight="false" outlineLevel="0" collapsed="false">
      <c r="A1528" s="318" t="s">
        <v>9275</v>
      </c>
      <c r="B1528" s="318" t="str">
        <f aca="false">A1528&amp;"U"</f>
        <v>99254U</v>
      </c>
      <c r="C1528" s="318" t="s">
        <v>9276</v>
      </c>
      <c r="D1528" s="318" t="s">
        <v>86</v>
      </c>
      <c r="E1528" s="318" t="s">
        <v>6252</v>
      </c>
      <c r="F1528" s="319" t="n">
        <v>878.32</v>
      </c>
      <c r="G1528" s="318" t="s">
        <v>6233</v>
      </c>
    </row>
    <row r="1529" customFormat="false" ht="15" hidden="false" customHeight="false" outlineLevel="0" collapsed="false">
      <c r="A1529" s="318" t="s">
        <v>9277</v>
      </c>
      <c r="B1529" s="318" t="str">
        <f aca="false">A1529&amp;"U"</f>
        <v>99256U</v>
      </c>
      <c r="C1529" s="318" t="s">
        <v>9278</v>
      </c>
      <c r="D1529" s="318" t="s">
        <v>30</v>
      </c>
      <c r="E1529" s="318" t="s">
        <v>6252</v>
      </c>
      <c r="F1529" s="320" t="n">
        <v>3910.72</v>
      </c>
      <c r="G1529" s="318" t="s">
        <v>6233</v>
      </c>
    </row>
    <row r="1530" customFormat="false" ht="15" hidden="false" customHeight="false" outlineLevel="0" collapsed="false">
      <c r="A1530" s="318" t="s">
        <v>9279</v>
      </c>
      <c r="B1530" s="318" t="str">
        <f aca="false">A1530&amp;"U"</f>
        <v>99259U</v>
      </c>
      <c r="C1530" s="318" t="s">
        <v>9280</v>
      </c>
      <c r="D1530" s="318" t="s">
        <v>30</v>
      </c>
      <c r="E1530" s="318" t="s">
        <v>6252</v>
      </c>
      <c r="F1530" s="320" t="n">
        <v>2205.59</v>
      </c>
      <c r="G1530" s="318" t="s">
        <v>6233</v>
      </c>
    </row>
    <row r="1531" customFormat="false" ht="15" hidden="false" customHeight="false" outlineLevel="0" collapsed="false">
      <c r="A1531" s="318" t="s">
        <v>9281</v>
      </c>
      <c r="B1531" s="318" t="str">
        <f aca="false">A1531&amp;"U"</f>
        <v>99261U</v>
      </c>
      <c r="C1531" s="318" t="s">
        <v>9282</v>
      </c>
      <c r="D1531" s="318" t="s">
        <v>86</v>
      </c>
      <c r="E1531" s="318" t="s">
        <v>6252</v>
      </c>
      <c r="F1531" s="320" t="n">
        <v>1051.47</v>
      </c>
      <c r="G1531" s="318" t="s">
        <v>6233</v>
      </c>
    </row>
    <row r="1532" customFormat="false" ht="15" hidden="false" customHeight="false" outlineLevel="0" collapsed="false">
      <c r="A1532" s="318" t="s">
        <v>9283</v>
      </c>
      <c r="B1532" s="318" t="str">
        <f aca="false">A1532&amp;"U"</f>
        <v>99263U</v>
      </c>
      <c r="C1532" s="318" t="s">
        <v>9284</v>
      </c>
      <c r="D1532" s="318" t="s">
        <v>86</v>
      </c>
      <c r="E1532" s="318" t="s">
        <v>6252</v>
      </c>
      <c r="F1532" s="320" t="n">
        <v>1570.91</v>
      </c>
      <c r="G1532" s="318" t="s">
        <v>6233</v>
      </c>
    </row>
    <row r="1533" customFormat="false" ht="15" hidden="false" customHeight="false" outlineLevel="0" collapsed="false">
      <c r="A1533" s="318" t="s">
        <v>9285</v>
      </c>
      <c r="B1533" s="318" t="str">
        <f aca="false">A1533&amp;"U"</f>
        <v>99265U</v>
      </c>
      <c r="C1533" s="318" t="s">
        <v>9286</v>
      </c>
      <c r="D1533" s="318" t="s">
        <v>30</v>
      </c>
      <c r="E1533" s="318" t="s">
        <v>6252</v>
      </c>
      <c r="F1533" s="320" t="n">
        <v>2666</v>
      </c>
      <c r="G1533" s="318" t="s">
        <v>6233</v>
      </c>
    </row>
    <row r="1534" customFormat="false" ht="15" hidden="false" customHeight="false" outlineLevel="0" collapsed="false">
      <c r="A1534" s="318" t="s">
        <v>9287</v>
      </c>
      <c r="B1534" s="318" t="str">
        <f aca="false">A1534&amp;"U"</f>
        <v>99266U</v>
      </c>
      <c r="C1534" s="318" t="s">
        <v>9288</v>
      </c>
      <c r="D1534" s="318" t="s">
        <v>86</v>
      </c>
      <c r="E1534" s="318" t="s">
        <v>6252</v>
      </c>
      <c r="F1534" s="320" t="n">
        <v>1224.6</v>
      </c>
      <c r="G1534" s="318" t="s">
        <v>6233</v>
      </c>
    </row>
    <row r="1535" customFormat="false" ht="15" hidden="false" customHeight="false" outlineLevel="0" collapsed="false">
      <c r="A1535" s="318" t="s">
        <v>9289</v>
      </c>
      <c r="B1535" s="318" t="str">
        <f aca="false">A1535&amp;"U"</f>
        <v>99267U</v>
      </c>
      <c r="C1535" s="318" t="s">
        <v>9290</v>
      </c>
      <c r="D1535" s="318" t="s">
        <v>30</v>
      </c>
      <c r="E1535" s="318" t="s">
        <v>6252</v>
      </c>
      <c r="F1535" s="320" t="n">
        <v>3126.42</v>
      </c>
      <c r="G1535" s="318" t="s">
        <v>6233</v>
      </c>
    </row>
    <row r="1536" customFormat="false" ht="15" hidden="false" customHeight="false" outlineLevel="0" collapsed="false">
      <c r="A1536" s="318" t="s">
        <v>9291</v>
      </c>
      <c r="B1536" s="318" t="str">
        <f aca="false">A1536&amp;"U"</f>
        <v>99269U</v>
      </c>
      <c r="C1536" s="318" t="s">
        <v>9292</v>
      </c>
      <c r="D1536" s="318" t="s">
        <v>86</v>
      </c>
      <c r="E1536" s="318" t="s">
        <v>6252</v>
      </c>
      <c r="F1536" s="320" t="n">
        <v>1397.74</v>
      </c>
      <c r="G1536" s="318" t="s">
        <v>6233</v>
      </c>
    </row>
    <row r="1537" customFormat="false" ht="15" hidden="false" customHeight="false" outlineLevel="0" collapsed="false">
      <c r="A1537" s="318" t="s">
        <v>9293</v>
      </c>
      <c r="B1537" s="318" t="str">
        <f aca="false">A1537&amp;"U"</f>
        <v>99271U</v>
      </c>
      <c r="C1537" s="318" t="s">
        <v>9294</v>
      </c>
      <c r="D1537" s="318" t="s">
        <v>30</v>
      </c>
      <c r="E1537" s="318" t="s">
        <v>6252</v>
      </c>
      <c r="F1537" s="320" t="n">
        <v>4490.41</v>
      </c>
      <c r="G1537" s="318" t="s">
        <v>6233</v>
      </c>
    </row>
    <row r="1538" customFormat="false" ht="15" hidden="false" customHeight="false" outlineLevel="0" collapsed="false">
      <c r="A1538" s="318" t="s">
        <v>9295</v>
      </c>
      <c r="B1538" s="318" t="str">
        <f aca="false">A1538&amp;"U"</f>
        <v>99272U</v>
      </c>
      <c r="C1538" s="318" t="s">
        <v>9296</v>
      </c>
      <c r="D1538" s="318" t="s">
        <v>30</v>
      </c>
      <c r="E1538" s="318" t="s">
        <v>6252</v>
      </c>
      <c r="F1538" s="319" t="n">
        <v>728.52</v>
      </c>
      <c r="G1538" s="318" t="s">
        <v>6233</v>
      </c>
    </row>
    <row r="1539" customFormat="false" ht="15" hidden="false" customHeight="false" outlineLevel="0" collapsed="false">
      <c r="A1539" s="318" t="s">
        <v>9297</v>
      </c>
      <c r="B1539" s="318" t="str">
        <f aca="false">A1539&amp;"U"</f>
        <v>99273U</v>
      </c>
      <c r="C1539" s="318" t="s">
        <v>9298</v>
      </c>
      <c r="D1539" s="318" t="s">
        <v>30</v>
      </c>
      <c r="E1539" s="318" t="s">
        <v>6252</v>
      </c>
      <c r="F1539" s="320" t="n">
        <v>1053.04</v>
      </c>
      <c r="G1539" s="318" t="s">
        <v>6233</v>
      </c>
    </row>
    <row r="1540" customFormat="false" ht="15" hidden="false" customHeight="false" outlineLevel="0" collapsed="false">
      <c r="A1540" s="318" t="s">
        <v>9299</v>
      </c>
      <c r="B1540" s="318" t="str">
        <f aca="false">A1540&amp;"U"</f>
        <v>99274U</v>
      </c>
      <c r="C1540" s="318" t="s">
        <v>9300</v>
      </c>
      <c r="D1540" s="318" t="s">
        <v>30</v>
      </c>
      <c r="E1540" s="318" t="s">
        <v>6252</v>
      </c>
      <c r="F1540" s="320" t="n">
        <v>3609.8</v>
      </c>
      <c r="G1540" s="318" t="s">
        <v>6233</v>
      </c>
    </row>
    <row r="1541" customFormat="false" ht="15" hidden="false" customHeight="false" outlineLevel="0" collapsed="false">
      <c r="A1541" s="318" t="s">
        <v>9301</v>
      </c>
      <c r="B1541" s="318" t="str">
        <f aca="false">A1541&amp;"U"</f>
        <v>99276U</v>
      </c>
      <c r="C1541" s="318" t="s">
        <v>9302</v>
      </c>
      <c r="D1541" s="318" t="s">
        <v>86</v>
      </c>
      <c r="E1541" s="318" t="s">
        <v>6252</v>
      </c>
      <c r="F1541" s="320" t="n">
        <v>1744.04</v>
      </c>
      <c r="G1541" s="318" t="s">
        <v>6233</v>
      </c>
    </row>
    <row r="1542" customFormat="false" ht="15" hidden="false" customHeight="false" outlineLevel="0" collapsed="false">
      <c r="A1542" s="318" t="s">
        <v>9303</v>
      </c>
      <c r="B1542" s="318" t="str">
        <f aca="false">A1542&amp;"U"</f>
        <v>99277U</v>
      </c>
      <c r="C1542" s="318" t="s">
        <v>9304</v>
      </c>
      <c r="D1542" s="318" t="s">
        <v>86</v>
      </c>
      <c r="E1542" s="318" t="s">
        <v>6252</v>
      </c>
      <c r="F1542" s="320" t="n">
        <v>1570.91</v>
      </c>
      <c r="G1542" s="318" t="s">
        <v>6233</v>
      </c>
    </row>
    <row r="1543" customFormat="false" ht="15" hidden="false" customHeight="false" outlineLevel="0" collapsed="false">
      <c r="A1543" s="318" t="s">
        <v>9305</v>
      </c>
      <c r="B1543" s="318" t="str">
        <f aca="false">A1543&amp;"U"</f>
        <v>99278U</v>
      </c>
      <c r="C1543" s="318" t="s">
        <v>9306</v>
      </c>
      <c r="D1543" s="318" t="s">
        <v>86</v>
      </c>
      <c r="E1543" s="318" t="s">
        <v>6252</v>
      </c>
      <c r="F1543" s="319" t="n">
        <v>240.02</v>
      </c>
      <c r="G1543" s="318" t="s">
        <v>6233</v>
      </c>
    </row>
    <row r="1544" customFormat="false" ht="15" hidden="false" customHeight="false" outlineLevel="0" collapsed="false">
      <c r="A1544" s="318" t="s">
        <v>9307</v>
      </c>
      <c r="B1544" s="318" t="str">
        <f aca="false">A1544&amp;"U"</f>
        <v>99279U</v>
      </c>
      <c r="C1544" s="318" t="s">
        <v>9308</v>
      </c>
      <c r="D1544" s="318" t="s">
        <v>30</v>
      </c>
      <c r="E1544" s="318" t="s">
        <v>6252</v>
      </c>
      <c r="F1544" s="320" t="n">
        <v>4073.07</v>
      </c>
      <c r="G1544" s="318" t="s">
        <v>6233</v>
      </c>
    </row>
    <row r="1545" customFormat="false" ht="15" hidden="false" customHeight="false" outlineLevel="0" collapsed="false">
      <c r="A1545" s="318" t="s">
        <v>9309</v>
      </c>
      <c r="B1545" s="318" t="str">
        <f aca="false">A1545&amp;"U"</f>
        <v>99280U</v>
      </c>
      <c r="C1545" s="318" t="s">
        <v>9310</v>
      </c>
      <c r="D1545" s="318" t="s">
        <v>30</v>
      </c>
      <c r="E1545" s="318" t="s">
        <v>6252</v>
      </c>
      <c r="F1545" s="320" t="n">
        <v>1364.41</v>
      </c>
      <c r="G1545" s="318" t="s">
        <v>6233</v>
      </c>
    </row>
    <row r="1546" customFormat="false" ht="15" hidden="false" customHeight="false" outlineLevel="0" collapsed="false">
      <c r="A1546" s="318" t="s">
        <v>9311</v>
      </c>
      <c r="B1546" s="318" t="str">
        <f aca="false">A1546&amp;"U"</f>
        <v>99281U</v>
      </c>
      <c r="C1546" s="318" t="s">
        <v>9312</v>
      </c>
      <c r="D1546" s="318" t="s">
        <v>86</v>
      </c>
      <c r="E1546" s="318" t="s">
        <v>6252</v>
      </c>
      <c r="F1546" s="320" t="n">
        <v>1744.04</v>
      </c>
      <c r="G1546" s="318" t="s">
        <v>6233</v>
      </c>
    </row>
    <row r="1547" customFormat="false" ht="15" hidden="false" customHeight="false" outlineLevel="0" collapsed="false">
      <c r="A1547" s="318" t="s">
        <v>9313</v>
      </c>
      <c r="B1547" s="318" t="str">
        <f aca="false">A1547&amp;"U"</f>
        <v>99282U</v>
      </c>
      <c r="C1547" s="318" t="s">
        <v>9314</v>
      </c>
      <c r="D1547" s="318" t="s">
        <v>86</v>
      </c>
      <c r="E1547" s="318" t="s">
        <v>6252</v>
      </c>
      <c r="F1547" s="320" t="n">
        <v>1943.52</v>
      </c>
      <c r="G1547" s="318" t="s">
        <v>6233</v>
      </c>
    </row>
    <row r="1548" customFormat="false" ht="15" hidden="false" customHeight="false" outlineLevel="0" collapsed="false">
      <c r="A1548" s="318" t="s">
        <v>9315</v>
      </c>
      <c r="B1548" s="318" t="str">
        <f aca="false">A1548&amp;"U"</f>
        <v>99283U</v>
      </c>
      <c r="C1548" s="318" t="s">
        <v>9316</v>
      </c>
      <c r="D1548" s="318" t="s">
        <v>86</v>
      </c>
      <c r="E1548" s="318" t="s">
        <v>6252</v>
      </c>
      <c r="F1548" s="319" t="n">
        <v>798.47</v>
      </c>
      <c r="G1548" s="318" t="s">
        <v>6233</v>
      </c>
    </row>
    <row r="1549" customFormat="false" ht="15" hidden="false" customHeight="false" outlineLevel="0" collapsed="false">
      <c r="A1549" s="318" t="s">
        <v>9317</v>
      </c>
      <c r="B1549" s="318" t="str">
        <f aca="false">A1549&amp;"U"</f>
        <v>99284U</v>
      </c>
      <c r="C1549" s="318" t="s">
        <v>9318</v>
      </c>
      <c r="D1549" s="318" t="s">
        <v>30</v>
      </c>
      <c r="E1549" s="318" t="s">
        <v>6252</v>
      </c>
      <c r="F1549" s="320" t="n">
        <v>5070.23</v>
      </c>
      <c r="G1549" s="318" t="s">
        <v>6233</v>
      </c>
    </row>
    <row r="1550" customFormat="false" ht="15" hidden="false" customHeight="false" outlineLevel="0" collapsed="false">
      <c r="A1550" s="318" t="s">
        <v>9319</v>
      </c>
      <c r="B1550" s="318" t="str">
        <f aca="false">A1550&amp;"U"</f>
        <v>99286U</v>
      </c>
      <c r="C1550" s="318" t="s">
        <v>9320</v>
      </c>
      <c r="D1550" s="318" t="s">
        <v>30</v>
      </c>
      <c r="E1550" s="318" t="s">
        <v>6252</v>
      </c>
      <c r="F1550" s="320" t="n">
        <v>4536.44</v>
      </c>
      <c r="G1550" s="318" t="s">
        <v>6233</v>
      </c>
    </row>
    <row r="1551" customFormat="false" ht="15" hidden="false" customHeight="false" outlineLevel="0" collapsed="false">
      <c r="A1551" s="318" t="s">
        <v>9321</v>
      </c>
      <c r="B1551" s="318" t="str">
        <f aca="false">A1551&amp;"U"</f>
        <v>99287U</v>
      </c>
      <c r="C1551" s="318" t="s">
        <v>9322</v>
      </c>
      <c r="D1551" s="318" t="s">
        <v>30</v>
      </c>
      <c r="E1551" s="318" t="s">
        <v>6252</v>
      </c>
      <c r="F1551" s="320" t="n">
        <v>6415.59</v>
      </c>
      <c r="G1551" s="318" t="s">
        <v>6233</v>
      </c>
    </row>
    <row r="1552" customFormat="false" ht="15" hidden="false" customHeight="false" outlineLevel="0" collapsed="false">
      <c r="A1552" s="318" t="s">
        <v>9323</v>
      </c>
      <c r="B1552" s="318" t="str">
        <f aca="false">A1552&amp;"U"</f>
        <v>99288U</v>
      </c>
      <c r="C1552" s="318" t="s">
        <v>9324</v>
      </c>
      <c r="D1552" s="318" t="s">
        <v>86</v>
      </c>
      <c r="E1552" s="318" t="s">
        <v>6252</v>
      </c>
      <c r="F1552" s="319" t="n">
        <v>289.95</v>
      </c>
      <c r="G1552" s="318" t="s">
        <v>6233</v>
      </c>
    </row>
    <row r="1553" customFormat="false" ht="15" hidden="false" customHeight="false" outlineLevel="0" collapsed="false">
      <c r="A1553" s="318" t="s">
        <v>9325</v>
      </c>
      <c r="B1553" s="318" t="str">
        <f aca="false">A1553&amp;"U"</f>
        <v>99289U</v>
      </c>
      <c r="C1553" s="318" t="s">
        <v>9326</v>
      </c>
      <c r="D1553" s="318" t="s">
        <v>86</v>
      </c>
      <c r="E1553" s="318" t="s">
        <v>6252</v>
      </c>
      <c r="F1553" s="320" t="n">
        <v>1917.17</v>
      </c>
      <c r="G1553" s="318" t="s">
        <v>6233</v>
      </c>
    </row>
    <row r="1554" customFormat="false" ht="15" hidden="false" customHeight="false" outlineLevel="0" collapsed="false">
      <c r="A1554" s="318" t="s">
        <v>9327</v>
      </c>
      <c r="B1554" s="318" t="str">
        <f aca="false">A1554&amp;"U"</f>
        <v>99290U</v>
      </c>
      <c r="C1554" s="318" t="s">
        <v>9328</v>
      </c>
      <c r="D1554" s="318" t="s">
        <v>30</v>
      </c>
      <c r="E1554" s="318" t="s">
        <v>6252</v>
      </c>
      <c r="F1554" s="320" t="n">
        <v>2733.04</v>
      </c>
      <c r="G1554" s="318" t="s">
        <v>6233</v>
      </c>
    </row>
    <row r="1555" customFormat="false" ht="15" hidden="false" customHeight="false" outlineLevel="0" collapsed="false">
      <c r="A1555" s="318" t="s">
        <v>9329</v>
      </c>
      <c r="B1555" s="318" t="str">
        <f aca="false">A1555&amp;"U"</f>
        <v>99291U</v>
      </c>
      <c r="C1555" s="318" t="s">
        <v>9330</v>
      </c>
      <c r="D1555" s="318" t="s">
        <v>86</v>
      </c>
      <c r="E1555" s="318" t="s">
        <v>6252</v>
      </c>
      <c r="F1555" s="320" t="n">
        <v>1917.17</v>
      </c>
      <c r="G1555" s="318" t="s">
        <v>6233</v>
      </c>
    </row>
    <row r="1556" customFormat="false" ht="15" hidden="false" customHeight="false" outlineLevel="0" collapsed="false">
      <c r="A1556" s="318" t="s">
        <v>9331</v>
      </c>
      <c r="B1556" s="318" t="str">
        <f aca="false">A1556&amp;"U"</f>
        <v>99292U</v>
      </c>
      <c r="C1556" s="318" t="s">
        <v>9332</v>
      </c>
      <c r="D1556" s="318" t="s">
        <v>30</v>
      </c>
      <c r="E1556" s="318" t="s">
        <v>6252</v>
      </c>
      <c r="F1556" s="320" t="n">
        <v>1676.48</v>
      </c>
      <c r="G1556" s="318" t="s">
        <v>6233</v>
      </c>
    </row>
    <row r="1557" customFormat="false" ht="15" hidden="false" customHeight="false" outlineLevel="0" collapsed="false">
      <c r="A1557" s="318" t="s">
        <v>9333</v>
      </c>
      <c r="B1557" s="318" t="str">
        <f aca="false">A1557&amp;"U"</f>
        <v>99293U</v>
      </c>
      <c r="C1557" s="318" t="s">
        <v>9334</v>
      </c>
      <c r="D1557" s="318" t="s">
        <v>86</v>
      </c>
      <c r="E1557" s="318" t="s">
        <v>6252</v>
      </c>
      <c r="F1557" s="319" t="n">
        <v>968.77</v>
      </c>
      <c r="G1557" s="318" t="s">
        <v>6233</v>
      </c>
    </row>
    <row r="1558" customFormat="false" ht="15" hidden="false" customHeight="false" outlineLevel="0" collapsed="false">
      <c r="A1558" s="318" t="s">
        <v>9335</v>
      </c>
      <c r="B1558" s="318" t="str">
        <f aca="false">A1558&amp;"U"</f>
        <v>99294U</v>
      </c>
      <c r="C1558" s="318" t="s">
        <v>9336</v>
      </c>
      <c r="D1558" s="318" t="s">
        <v>30</v>
      </c>
      <c r="E1558" s="318" t="s">
        <v>6252</v>
      </c>
      <c r="F1558" s="320" t="n">
        <v>5650.02</v>
      </c>
      <c r="G1558" s="318" t="s">
        <v>6233</v>
      </c>
    </row>
    <row r="1559" customFormat="false" ht="15" hidden="false" customHeight="false" outlineLevel="0" collapsed="false">
      <c r="A1559" s="318" t="s">
        <v>9337</v>
      </c>
      <c r="B1559" s="318" t="str">
        <f aca="false">A1559&amp;"U"</f>
        <v>99296U</v>
      </c>
      <c r="C1559" s="318" t="s">
        <v>9338</v>
      </c>
      <c r="D1559" s="318" t="s">
        <v>86</v>
      </c>
      <c r="E1559" s="318" t="s">
        <v>6252</v>
      </c>
      <c r="F1559" s="320" t="n">
        <v>2116.67</v>
      </c>
      <c r="G1559" s="318" t="s">
        <v>6233</v>
      </c>
    </row>
    <row r="1560" customFormat="false" ht="15" hidden="false" customHeight="false" outlineLevel="0" collapsed="false">
      <c r="A1560" s="318" t="s">
        <v>9339</v>
      </c>
      <c r="B1560" s="318" t="str">
        <f aca="false">A1560&amp;"U"</f>
        <v>99297U</v>
      </c>
      <c r="C1560" s="318" t="s">
        <v>9340</v>
      </c>
      <c r="D1560" s="318" t="s">
        <v>86</v>
      </c>
      <c r="E1560" s="318" t="s">
        <v>6252</v>
      </c>
      <c r="F1560" s="320" t="n">
        <v>2112.12</v>
      </c>
      <c r="G1560" s="318" t="s">
        <v>6233</v>
      </c>
    </row>
    <row r="1561" customFormat="false" ht="15" hidden="false" customHeight="false" outlineLevel="0" collapsed="false">
      <c r="A1561" s="318" t="s">
        <v>9341</v>
      </c>
      <c r="B1561" s="318" t="str">
        <f aca="false">A1561&amp;"U"</f>
        <v>99298U</v>
      </c>
      <c r="C1561" s="318" t="s">
        <v>9342</v>
      </c>
      <c r="D1561" s="318" t="s">
        <v>30</v>
      </c>
      <c r="E1561" s="318" t="s">
        <v>6252</v>
      </c>
      <c r="F1561" s="320" t="n">
        <v>7250.84</v>
      </c>
      <c r="G1561" s="318" t="s">
        <v>6233</v>
      </c>
    </row>
    <row r="1562" customFormat="false" ht="15" hidden="false" customHeight="false" outlineLevel="0" collapsed="false">
      <c r="A1562" s="318" t="s">
        <v>9343</v>
      </c>
      <c r="B1562" s="318" t="str">
        <f aca="false">A1562&amp;"U"</f>
        <v>99299U</v>
      </c>
      <c r="C1562" s="318" t="s">
        <v>9344</v>
      </c>
      <c r="D1562" s="318" t="s">
        <v>86</v>
      </c>
      <c r="E1562" s="318" t="s">
        <v>6252</v>
      </c>
      <c r="F1562" s="320" t="n">
        <v>2289.74</v>
      </c>
      <c r="G1562" s="318" t="s">
        <v>6233</v>
      </c>
    </row>
    <row r="1563" customFormat="false" ht="15" hidden="false" customHeight="false" outlineLevel="0" collapsed="false">
      <c r="A1563" s="318" t="s">
        <v>9345</v>
      </c>
      <c r="B1563" s="318" t="str">
        <f aca="false">A1563&amp;"U"</f>
        <v>99300U</v>
      </c>
      <c r="C1563" s="318" t="s">
        <v>9346</v>
      </c>
      <c r="D1563" s="318" t="s">
        <v>30</v>
      </c>
      <c r="E1563" s="318" t="s">
        <v>6252</v>
      </c>
      <c r="F1563" s="320" t="n">
        <v>8086.12</v>
      </c>
      <c r="G1563" s="318" t="s">
        <v>6233</v>
      </c>
    </row>
    <row r="1564" customFormat="false" ht="15" hidden="false" customHeight="false" outlineLevel="0" collapsed="false">
      <c r="A1564" s="318" t="s">
        <v>9347</v>
      </c>
      <c r="B1564" s="318" t="str">
        <f aca="false">A1564&amp;"U"</f>
        <v>99301U</v>
      </c>
      <c r="C1564" s="318" t="s">
        <v>9348</v>
      </c>
      <c r="D1564" s="318" t="s">
        <v>30</v>
      </c>
      <c r="E1564" s="318" t="s">
        <v>6252</v>
      </c>
      <c r="F1564" s="320" t="n">
        <v>4029.21</v>
      </c>
      <c r="G1564" s="318" t="s">
        <v>6233</v>
      </c>
    </row>
    <row r="1565" customFormat="false" ht="15" hidden="false" customHeight="false" outlineLevel="0" collapsed="false">
      <c r="A1565" s="318" t="s">
        <v>9349</v>
      </c>
      <c r="B1565" s="318" t="str">
        <f aca="false">A1565&amp;"U"</f>
        <v>99302U</v>
      </c>
      <c r="C1565" s="318" t="s">
        <v>9350</v>
      </c>
      <c r="D1565" s="318" t="s">
        <v>86</v>
      </c>
      <c r="E1565" s="318" t="s">
        <v>6252</v>
      </c>
      <c r="F1565" s="320" t="n">
        <v>2467.43</v>
      </c>
      <c r="G1565" s="318" t="s">
        <v>6233</v>
      </c>
    </row>
    <row r="1566" customFormat="false" ht="15" hidden="false" customHeight="false" outlineLevel="0" collapsed="false">
      <c r="A1566" s="318" t="s">
        <v>9351</v>
      </c>
      <c r="B1566" s="318" t="str">
        <f aca="false">A1566&amp;"U"</f>
        <v>99303U</v>
      </c>
      <c r="C1566" s="318" t="s">
        <v>9352</v>
      </c>
      <c r="D1566" s="318" t="s">
        <v>30</v>
      </c>
      <c r="E1566" s="318" t="s">
        <v>6252</v>
      </c>
      <c r="F1566" s="320" t="n">
        <v>7416.13</v>
      </c>
      <c r="G1566" s="318" t="s">
        <v>6233</v>
      </c>
    </row>
    <row r="1567" customFormat="false" ht="15" hidden="false" customHeight="false" outlineLevel="0" collapsed="false">
      <c r="A1567" s="318" t="s">
        <v>9353</v>
      </c>
      <c r="B1567" s="318" t="str">
        <f aca="false">A1567&amp;"U"</f>
        <v>99304U</v>
      </c>
      <c r="C1567" s="318" t="s">
        <v>9354</v>
      </c>
      <c r="D1567" s="318" t="s">
        <v>86</v>
      </c>
      <c r="E1567" s="318" t="s">
        <v>6252</v>
      </c>
      <c r="F1567" s="320" t="n">
        <v>2294.29</v>
      </c>
      <c r="G1567" s="318" t="s">
        <v>6233</v>
      </c>
    </row>
    <row r="1568" customFormat="false" ht="15" hidden="false" customHeight="false" outlineLevel="0" collapsed="false">
      <c r="A1568" s="318" t="s">
        <v>9355</v>
      </c>
      <c r="B1568" s="318" t="str">
        <f aca="false">A1568&amp;"U"</f>
        <v>99305U</v>
      </c>
      <c r="C1568" s="318" t="s">
        <v>9356</v>
      </c>
      <c r="D1568" s="318" t="s">
        <v>30</v>
      </c>
      <c r="E1568" s="318" t="s">
        <v>6252</v>
      </c>
      <c r="F1568" s="320" t="n">
        <v>8378.05</v>
      </c>
      <c r="G1568" s="318" t="s">
        <v>6233</v>
      </c>
    </row>
    <row r="1569" customFormat="false" ht="15" hidden="false" customHeight="false" outlineLevel="0" collapsed="false">
      <c r="A1569" s="318" t="s">
        <v>9357</v>
      </c>
      <c r="B1569" s="318" t="str">
        <f aca="false">A1569&amp;"U"</f>
        <v>99306U</v>
      </c>
      <c r="C1569" s="318" t="s">
        <v>9358</v>
      </c>
      <c r="D1569" s="318" t="s">
        <v>86</v>
      </c>
      <c r="E1569" s="318" t="s">
        <v>6252</v>
      </c>
      <c r="F1569" s="320" t="n">
        <v>2467.43</v>
      </c>
      <c r="G1569" s="318" t="s">
        <v>6233</v>
      </c>
    </row>
    <row r="1570" customFormat="false" ht="15" hidden="false" customHeight="false" outlineLevel="0" collapsed="false">
      <c r="A1570" s="318" t="s">
        <v>9359</v>
      </c>
      <c r="B1570" s="318" t="str">
        <f aca="false">A1570&amp;"U"</f>
        <v>99307U</v>
      </c>
      <c r="C1570" s="318" t="s">
        <v>9360</v>
      </c>
      <c r="D1570" s="318" t="s">
        <v>86</v>
      </c>
      <c r="E1570" s="318" t="s">
        <v>6252</v>
      </c>
      <c r="F1570" s="320" t="n">
        <v>1592.71</v>
      </c>
      <c r="G1570" s="318" t="s">
        <v>6233</v>
      </c>
    </row>
    <row r="1571" customFormat="false" ht="15" hidden="false" customHeight="false" outlineLevel="0" collapsed="false">
      <c r="A1571" s="318" t="s">
        <v>9361</v>
      </c>
      <c r="B1571" s="318" t="str">
        <f aca="false">A1571&amp;"U"</f>
        <v>99308U</v>
      </c>
      <c r="C1571" s="318" t="s">
        <v>9362</v>
      </c>
      <c r="D1571" s="318" t="s">
        <v>30</v>
      </c>
      <c r="E1571" s="318" t="s">
        <v>6252</v>
      </c>
      <c r="F1571" s="320" t="n">
        <v>9339.98</v>
      </c>
      <c r="G1571" s="318" t="s">
        <v>6233</v>
      </c>
    </row>
    <row r="1572" customFormat="false" ht="15" hidden="false" customHeight="false" outlineLevel="0" collapsed="false">
      <c r="A1572" s="318" t="s">
        <v>9363</v>
      </c>
      <c r="B1572" s="318" t="str">
        <f aca="false">A1572&amp;"U"</f>
        <v>99309U</v>
      </c>
      <c r="C1572" s="318" t="s">
        <v>9364</v>
      </c>
      <c r="D1572" s="318" t="s">
        <v>86</v>
      </c>
      <c r="E1572" s="318" t="s">
        <v>6252</v>
      </c>
      <c r="F1572" s="320" t="n">
        <v>2645.11</v>
      </c>
      <c r="G1572" s="318" t="s">
        <v>6233</v>
      </c>
    </row>
    <row r="1573" customFormat="false" ht="15" hidden="false" customHeight="false" outlineLevel="0" collapsed="false">
      <c r="A1573" s="318" t="s">
        <v>9365</v>
      </c>
      <c r="B1573" s="318" t="str">
        <f aca="false">A1573&amp;"U"</f>
        <v>99310U</v>
      </c>
      <c r="C1573" s="318" t="s">
        <v>9366</v>
      </c>
      <c r="D1573" s="318" t="s">
        <v>30</v>
      </c>
      <c r="E1573" s="318" t="s">
        <v>6252</v>
      </c>
      <c r="F1573" s="320" t="n">
        <v>9512.15</v>
      </c>
      <c r="G1573" s="318" t="s">
        <v>6233</v>
      </c>
    </row>
    <row r="1574" customFormat="false" ht="15" hidden="false" customHeight="false" outlineLevel="0" collapsed="false">
      <c r="A1574" s="318" t="s">
        <v>9367</v>
      </c>
      <c r="B1574" s="318" t="str">
        <f aca="false">A1574&amp;"U"</f>
        <v>99311U</v>
      </c>
      <c r="C1574" s="318" t="s">
        <v>9368</v>
      </c>
      <c r="D1574" s="318" t="s">
        <v>86</v>
      </c>
      <c r="E1574" s="318" t="s">
        <v>6252</v>
      </c>
      <c r="F1574" s="320" t="n">
        <v>2645.11</v>
      </c>
      <c r="G1574" s="318" t="s">
        <v>6233</v>
      </c>
    </row>
    <row r="1575" customFormat="false" ht="15" hidden="false" customHeight="false" outlineLevel="0" collapsed="false">
      <c r="A1575" s="318" t="s">
        <v>9369</v>
      </c>
      <c r="B1575" s="318" t="str">
        <f aca="false">A1575&amp;"U"</f>
        <v>99312U</v>
      </c>
      <c r="C1575" s="318" t="s">
        <v>9370</v>
      </c>
      <c r="D1575" s="318" t="s">
        <v>30</v>
      </c>
      <c r="E1575" s="318" t="s">
        <v>6252</v>
      </c>
      <c r="F1575" s="320" t="n">
        <v>4718.79</v>
      </c>
      <c r="G1575" s="318" t="s">
        <v>6233</v>
      </c>
    </row>
    <row r="1576" customFormat="false" ht="15" hidden="false" customHeight="false" outlineLevel="0" collapsed="false">
      <c r="A1576" s="318" t="s">
        <v>9371</v>
      </c>
      <c r="B1576" s="318" t="str">
        <f aca="false">A1576&amp;"U"</f>
        <v>99313U</v>
      </c>
      <c r="C1576" s="318" t="s">
        <v>9372</v>
      </c>
      <c r="D1576" s="318" t="s">
        <v>30</v>
      </c>
      <c r="E1576" s="318" t="s">
        <v>6252</v>
      </c>
      <c r="F1576" s="320" t="n">
        <v>10601.75</v>
      </c>
      <c r="G1576" s="318" t="s">
        <v>6233</v>
      </c>
    </row>
    <row r="1577" customFormat="false" ht="15" hidden="false" customHeight="false" outlineLevel="0" collapsed="false">
      <c r="A1577" s="318" t="s">
        <v>9373</v>
      </c>
      <c r="B1577" s="318" t="str">
        <f aca="false">A1577&amp;"U"</f>
        <v>99314U</v>
      </c>
      <c r="C1577" s="318" t="s">
        <v>9374</v>
      </c>
      <c r="D1577" s="318" t="s">
        <v>86</v>
      </c>
      <c r="E1577" s="318" t="s">
        <v>6252</v>
      </c>
      <c r="F1577" s="320" t="n">
        <v>2822.8</v>
      </c>
      <c r="G1577" s="318" t="s">
        <v>6233</v>
      </c>
    </row>
    <row r="1578" customFormat="false" ht="15" hidden="false" customHeight="false" outlineLevel="0" collapsed="false">
      <c r="A1578" s="318" t="s">
        <v>9375</v>
      </c>
      <c r="B1578" s="318" t="str">
        <f aca="false">A1578&amp;"U"</f>
        <v>99315U</v>
      </c>
      <c r="C1578" s="318" t="s">
        <v>9376</v>
      </c>
      <c r="D1578" s="318" t="s">
        <v>30</v>
      </c>
      <c r="E1578" s="318" t="s">
        <v>6252</v>
      </c>
      <c r="F1578" s="320" t="n">
        <v>11871.59</v>
      </c>
      <c r="G1578" s="318" t="s">
        <v>6233</v>
      </c>
    </row>
    <row r="1579" customFormat="false" ht="15" hidden="false" customHeight="false" outlineLevel="0" collapsed="false">
      <c r="A1579" s="318" t="s">
        <v>9377</v>
      </c>
      <c r="B1579" s="318" t="str">
        <f aca="false">A1579&amp;"U"</f>
        <v>99317U</v>
      </c>
      <c r="C1579" s="318" t="s">
        <v>9378</v>
      </c>
      <c r="D1579" s="318" t="s">
        <v>86</v>
      </c>
      <c r="E1579" s="318" t="s">
        <v>6252</v>
      </c>
      <c r="F1579" s="320" t="n">
        <v>1765.84</v>
      </c>
      <c r="G1579" s="318" t="s">
        <v>6233</v>
      </c>
    </row>
    <row r="1580" customFormat="false" ht="15" hidden="false" customHeight="false" outlineLevel="0" collapsed="false">
      <c r="A1580" s="318" t="s">
        <v>9379</v>
      </c>
      <c r="B1580" s="318" t="str">
        <f aca="false">A1580&amp;"U"</f>
        <v>99318U</v>
      </c>
      <c r="C1580" s="318" t="s">
        <v>9380</v>
      </c>
      <c r="D1580" s="318" t="s">
        <v>86</v>
      </c>
      <c r="E1580" s="318" t="s">
        <v>6252</v>
      </c>
      <c r="F1580" s="319" t="n">
        <v>156.07</v>
      </c>
      <c r="G1580" s="318" t="s">
        <v>6233</v>
      </c>
    </row>
    <row r="1581" customFormat="false" ht="15" hidden="false" customHeight="false" outlineLevel="0" collapsed="false">
      <c r="A1581" s="318" t="s">
        <v>9381</v>
      </c>
      <c r="B1581" s="318" t="str">
        <f aca="false">A1581&amp;"U"</f>
        <v>99319U</v>
      </c>
      <c r="C1581" s="318" t="s">
        <v>9382</v>
      </c>
      <c r="D1581" s="318" t="s">
        <v>86</v>
      </c>
      <c r="E1581" s="318" t="s">
        <v>6252</v>
      </c>
      <c r="F1581" s="319" t="n">
        <v>628.11</v>
      </c>
      <c r="G1581" s="318" t="s">
        <v>6233</v>
      </c>
    </row>
    <row r="1582" customFormat="false" ht="15" hidden="false" customHeight="false" outlineLevel="0" collapsed="false">
      <c r="A1582" s="318" t="s">
        <v>9383</v>
      </c>
      <c r="B1582" s="318" t="str">
        <f aca="false">A1582&amp;"U"</f>
        <v>99320U</v>
      </c>
      <c r="C1582" s="318" t="s">
        <v>9384</v>
      </c>
      <c r="D1582" s="318" t="s">
        <v>30</v>
      </c>
      <c r="E1582" s="318" t="s">
        <v>6252</v>
      </c>
      <c r="F1582" s="320" t="n">
        <v>5449.53</v>
      </c>
      <c r="G1582" s="318" t="s">
        <v>6233</v>
      </c>
    </row>
    <row r="1583" customFormat="false" ht="15" hidden="false" customHeight="false" outlineLevel="0" collapsed="false">
      <c r="A1583" s="318" t="s">
        <v>9385</v>
      </c>
      <c r="B1583" s="318" t="str">
        <f aca="false">A1583&amp;"U"</f>
        <v>99321U</v>
      </c>
      <c r="C1583" s="318" t="s">
        <v>9386</v>
      </c>
      <c r="D1583" s="318" t="s">
        <v>86</v>
      </c>
      <c r="E1583" s="318" t="s">
        <v>6252</v>
      </c>
      <c r="F1583" s="320" t="n">
        <v>1938.97</v>
      </c>
      <c r="G1583" s="318" t="s">
        <v>6233</v>
      </c>
    </row>
    <row r="1584" customFormat="false" ht="15" hidden="false" customHeight="false" outlineLevel="0" collapsed="false">
      <c r="A1584" s="318" t="s">
        <v>9387</v>
      </c>
      <c r="B1584" s="318" t="str">
        <f aca="false">A1584&amp;"U"</f>
        <v>99322U</v>
      </c>
      <c r="C1584" s="318" t="s">
        <v>9388</v>
      </c>
      <c r="D1584" s="318" t="s">
        <v>30</v>
      </c>
      <c r="E1584" s="318" t="s">
        <v>6252</v>
      </c>
      <c r="F1584" s="320" t="n">
        <v>6144.23</v>
      </c>
      <c r="G1584" s="318" t="s">
        <v>6233</v>
      </c>
    </row>
    <row r="1585" customFormat="false" ht="15" hidden="false" customHeight="false" outlineLevel="0" collapsed="false">
      <c r="A1585" s="318" t="s">
        <v>9389</v>
      </c>
      <c r="B1585" s="318" t="str">
        <f aca="false">A1585&amp;"U"</f>
        <v>99323U</v>
      </c>
      <c r="C1585" s="318" t="s">
        <v>9390</v>
      </c>
      <c r="D1585" s="318" t="s">
        <v>86</v>
      </c>
      <c r="E1585" s="318" t="s">
        <v>6252</v>
      </c>
      <c r="F1585" s="320" t="n">
        <v>2112.12</v>
      </c>
      <c r="G1585" s="318" t="s">
        <v>6233</v>
      </c>
    </row>
    <row r="1586" customFormat="false" ht="15" hidden="false" customHeight="false" outlineLevel="0" collapsed="false">
      <c r="A1586" s="318" t="s">
        <v>9391</v>
      </c>
      <c r="B1586" s="318" t="str">
        <f aca="false">A1586&amp;"U"</f>
        <v>99324U</v>
      </c>
      <c r="C1586" s="318" t="s">
        <v>9392</v>
      </c>
      <c r="D1586" s="318" t="s">
        <v>30</v>
      </c>
      <c r="E1586" s="318" t="s">
        <v>6252</v>
      </c>
      <c r="F1586" s="320" t="n">
        <v>6838.87</v>
      </c>
      <c r="G1586" s="318" t="s">
        <v>6233</v>
      </c>
    </row>
    <row r="1587" customFormat="false" ht="15" hidden="false" customHeight="false" outlineLevel="0" collapsed="false">
      <c r="A1587" s="318" t="s">
        <v>9393</v>
      </c>
      <c r="B1587" s="318" t="str">
        <f aca="false">A1587&amp;"U"</f>
        <v>99325U</v>
      </c>
      <c r="C1587" s="318" t="s">
        <v>9394</v>
      </c>
      <c r="D1587" s="318" t="s">
        <v>86</v>
      </c>
      <c r="E1587" s="318" t="s">
        <v>6252</v>
      </c>
      <c r="F1587" s="320" t="n">
        <v>2289.74</v>
      </c>
      <c r="G1587" s="318" t="s">
        <v>6233</v>
      </c>
    </row>
    <row r="1588" customFormat="false" ht="15" hidden="false" customHeight="false" outlineLevel="0" collapsed="false">
      <c r="A1588" s="318" t="s">
        <v>9395</v>
      </c>
      <c r="B1588" s="318" t="str">
        <f aca="false">A1588&amp;"U"</f>
        <v>99326U</v>
      </c>
      <c r="C1588" s="318" t="s">
        <v>9396</v>
      </c>
      <c r="D1588" s="318" t="s">
        <v>30</v>
      </c>
      <c r="E1588" s="318" t="s">
        <v>6252</v>
      </c>
      <c r="F1588" s="320" t="n">
        <v>5580.33</v>
      </c>
      <c r="G1588" s="318" t="s">
        <v>6233</v>
      </c>
    </row>
    <row r="1589" customFormat="false" ht="15" hidden="false" customHeight="false" outlineLevel="0" collapsed="false">
      <c r="A1589" s="318" t="s">
        <v>9397</v>
      </c>
      <c r="B1589" s="318" t="str">
        <f aca="false">A1589&amp;"U"</f>
        <v>99327U</v>
      </c>
      <c r="C1589" s="318" t="s">
        <v>9398</v>
      </c>
      <c r="D1589" s="318" t="s">
        <v>86</v>
      </c>
      <c r="E1589" s="318" t="s">
        <v>6252</v>
      </c>
      <c r="F1589" s="320" t="n">
        <v>2955.98</v>
      </c>
      <c r="G1589" s="318" t="s">
        <v>6233</v>
      </c>
    </row>
    <row r="1590" customFormat="false" ht="15" hidden="false" customHeight="false" outlineLevel="0" collapsed="false">
      <c r="A1590" s="318" t="s">
        <v>9399</v>
      </c>
      <c r="B1590" s="318" t="str">
        <f aca="false">A1590&amp;"U"</f>
        <v>94263U</v>
      </c>
      <c r="C1590" s="318" t="s">
        <v>9400</v>
      </c>
      <c r="D1590" s="318" t="s">
        <v>86</v>
      </c>
      <c r="E1590" s="318" t="s">
        <v>6252</v>
      </c>
      <c r="F1590" s="319" t="n">
        <v>20.49</v>
      </c>
      <c r="G1590" s="318" t="s">
        <v>6233</v>
      </c>
    </row>
    <row r="1591" customFormat="false" ht="15" hidden="false" customHeight="false" outlineLevel="0" collapsed="false">
      <c r="A1591" s="318" t="s">
        <v>9401</v>
      </c>
      <c r="B1591" s="318" t="str">
        <f aca="false">A1591&amp;"U"</f>
        <v>94264U</v>
      </c>
      <c r="C1591" s="318" t="s">
        <v>9402</v>
      </c>
      <c r="D1591" s="318" t="s">
        <v>86</v>
      </c>
      <c r="E1591" s="318" t="s">
        <v>6252</v>
      </c>
      <c r="F1591" s="319" t="n">
        <v>22.96</v>
      </c>
      <c r="G1591" s="318" t="s">
        <v>6233</v>
      </c>
    </row>
    <row r="1592" customFormat="false" ht="15" hidden="false" customHeight="false" outlineLevel="0" collapsed="false">
      <c r="A1592" s="318" t="s">
        <v>9403</v>
      </c>
      <c r="B1592" s="318" t="str">
        <f aca="false">A1592&amp;"U"</f>
        <v>94265U</v>
      </c>
      <c r="C1592" s="318" t="s">
        <v>9404</v>
      </c>
      <c r="D1592" s="318" t="s">
        <v>86</v>
      </c>
      <c r="E1592" s="318" t="s">
        <v>6252</v>
      </c>
      <c r="F1592" s="319" t="n">
        <v>26.49</v>
      </c>
      <c r="G1592" s="318" t="s">
        <v>6233</v>
      </c>
    </row>
    <row r="1593" customFormat="false" ht="15" hidden="false" customHeight="false" outlineLevel="0" collapsed="false">
      <c r="A1593" s="318" t="s">
        <v>9405</v>
      </c>
      <c r="B1593" s="318" t="str">
        <f aca="false">A1593&amp;"U"</f>
        <v>94266U</v>
      </c>
      <c r="C1593" s="318" t="s">
        <v>9406</v>
      </c>
      <c r="D1593" s="318" t="s">
        <v>86</v>
      </c>
      <c r="E1593" s="318" t="s">
        <v>6252</v>
      </c>
      <c r="F1593" s="319" t="n">
        <v>29.33</v>
      </c>
      <c r="G1593" s="318" t="s">
        <v>6233</v>
      </c>
    </row>
    <row r="1594" customFormat="false" ht="15" hidden="false" customHeight="false" outlineLevel="0" collapsed="false">
      <c r="A1594" s="318" t="s">
        <v>9407</v>
      </c>
      <c r="B1594" s="318" t="str">
        <f aca="false">A1594&amp;"U"</f>
        <v>94267U</v>
      </c>
      <c r="C1594" s="318" t="s">
        <v>9408</v>
      </c>
      <c r="D1594" s="318" t="s">
        <v>86</v>
      </c>
      <c r="E1594" s="318" t="s">
        <v>6252</v>
      </c>
      <c r="F1594" s="319" t="n">
        <v>31.43</v>
      </c>
      <c r="G1594" s="318" t="s">
        <v>6233</v>
      </c>
    </row>
    <row r="1595" customFormat="false" ht="15" hidden="false" customHeight="false" outlineLevel="0" collapsed="false">
      <c r="A1595" s="318" t="s">
        <v>9409</v>
      </c>
      <c r="B1595" s="318" t="str">
        <f aca="false">A1595&amp;"U"</f>
        <v>94268U</v>
      </c>
      <c r="C1595" s="318" t="s">
        <v>9410</v>
      </c>
      <c r="D1595" s="318" t="s">
        <v>86</v>
      </c>
      <c r="E1595" s="318" t="s">
        <v>6252</v>
      </c>
      <c r="F1595" s="319" t="n">
        <v>34.54</v>
      </c>
      <c r="G1595" s="318" t="s">
        <v>6233</v>
      </c>
    </row>
    <row r="1596" customFormat="false" ht="15" hidden="false" customHeight="false" outlineLevel="0" collapsed="false">
      <c r="A1596" s="318" t="s">
        <v>9411</v>
      </c>
      <c r="B1596" s="318" t="str">
        <f aca="false">A1596&amp;"U"</f>
        <v>94269U</v>
      </c>
      <c r="C1596" s="318" t="s">
        <v>9412</v>
      </c>
      <c r="D1596" s="318" t="s">
        <v>86</v>
      </c>
      <c r="E1596" s="318" t="s">
        <v>6252</v>
      </c>
      <c r="F1596" s="319" t="n">
        <v>44.54</v>
      </c>
      <c r="G1596" s="318" t="s">
        <v>6233</v>
      </c>
    </row>
    <row r="1597" customFormat="false" ht="15" hidden="false" customHeight="false" outlineLevel="0" collapsed="false">
      <c r="A1597" s="318" t="s">
        <v>9413</v>
      </c>
      <c r="B1597" s="318" t="str">
        <f aca="false">A1597&amp;"U"</f>
        <v>94270U</v>
      </c>
      <c r="C1597" s="318" t="s">
        <v>9414</v>
      </c>
      <c r="D1597" s="318" t="s">
        <v>86</v>
      </c>
      <c r="E1597" s="318" t="s">
        <v>6252</v>
      </c>
      <c r="F1597" s="319" t="n">
        <v>48.87</v>
      </c>
      <c r="G1597" s="318" t="s">
        <v>6233</v>
      </c>
    </row>
    <row r="1598" customFormat="false" ht="15" hidden="false" customHeight="false" outlineLevel="0" collapsed="false">
      <c r="A1598" s="318" t="s">
        <v>9415</v>
      </c>
      <c r="B1598" s="318" t="str">
        <f aca="false">A1598&amp;"U"</f>
        <v>94271U</v>
      </c>
      <c r="C1598" s="318" t="s">
        <v>9416</v>
      </c>
      <c r="D1598" s="318" t="s">
        <v>86</v>
      </c>
      <c r="E1598" s="318" t="s">
        <v>6252</v>
      </c>
      <c r="F1598" s="319" t="n">
        <v>54.31</v>
      </c>
      <c r="G1598" s="318" t="s">
        <v>6233</v>
      </c>
    </row>
    <row r="1599" customFormat="false" ht="15" hidden="false" customHeight="false" outlineLevel="0" collapsed="false">
      <c r="A1599" s="318" t="s">
        <v>9417</v>
      </c>
      <c r="B1599" s="318" t="str">
        <f aca="false">A1599&amp;"U"</f>
        <v>94272U</v>
      </c>
      <c r="C1599" s="318" t="s">
        <v>9418</v>
      </c>
      <c r="D1599" s="318" t="s">
        <v>86</v>
      </c>
      <c r="E1599" s="318" t="s">
        <v>6252</v>
      </c>
      <c r="F1599" s="319" t="n">
        <v>60.1</v>
      </c>
      <c r="G1599" s="318" t="s">
        <v>6233</v>
      </c>
    </row>
    <row r="1600" customFormat="false" ht="15" hidden="false" customHeight="false" outlineLevel="0" collapsed="false">
      <c r="A1600" s="318" t="s">
        <v>9419</v>
      </c>
      <c r="B1600" s="318" t="str">
        <f aca="false">A1600&amp;"U"</f>
        <v>94273U</v>
      </c>
      <c r="C1600" s="318" t="s">
        <v>9420</v>
      </c>
      <c r="D1600" s="318" t="s">
        <v>86</v>
      </c>
      <c r="E1600" s="318" t="s">
        <v>6232</v>
      </c>
      <c r="F1600" s="319" t="n">
        <v>34.85</v>
      </c>
      <c r="G1600" s="318" t="s">
        <v>6233</v>
      </c>
    </row>
    <row r="1601" customFormat="false" ht="15" hidden="false" customHeight="false" outlineLevel="0" collapsed="false">
      <c r="A1601" s="318" t="s">
        <v>9421</v>
      </c>
      <c r="B1601" s="318" t="str">
        <f aca="false">A1601&amp;"U"</f>
        <v>94274U</v>
      </c>
      <c r="C1601" s="318" t="s">
        <v>9422</v>
      </c>
      <c r="D1601" s="318" t="s">
        <v>86</v>
      </c>
      <c r="E1601" s="318" t="s">
        <v>6232</v>
      </c>
      <c r="F1601" s="319" t="n">
        <v>37.56</v>
      </c>
      <c r="G1601" s="318" t="s">
        <v>6233</v>
      </c>
    </row>
    <row r="1602" customFormat="false" ht="15" hidden="false" customHeight="false" outlineLevel="0" collapsed="false">
      <c r="A1602" s="318" t="s">
        <v>9423</v>
      </c>
      <c r="B1602" s="318" t="str">
        <f aca="false">A1602&amp;"U"</f>
        <v>94275U</v>
      </c>
      <c r="C1602" s="318" t="s">
        <v>9424</v>
      </c>
      <c r="D1602" s="318" t="s">
        <v>86</v>
      </c>
      <c r="E1602" s="318" t="s">
        <v>6232</v>
      </c>
      <c r="F1602" s="319" t="n">
        <v>33.43</v>
      </c>
      <c r="G1602" s="318" t="s">
        <v>6233</v>
      </c>
    </row>
    <row r="1603" customFormat="false" ht="15" hidden="false" customHeight="false" outlineLevel="0" collapsed="false">
      <c r="A1603" s="318" t="s">
        <v>9425</v>
      </c>
      <c r="B1603" s="318" t="str">
        <f aca="false">A1603&amp;"U"</f>
        <v>94276U</v>
      </c>
      <c r="C1603" s="318" t="s">
        <v>9426</v>
      </c>
      <c r="D1603" s="318" t="s">
        <v>86</v>
      </c>
      <c r="E1603" s="318" t="s">
        <v>6232</v>
      </c>
      <c r="F1603" s="319" t="n">
        <v>36.14</v>
      </c>
      <c r="G1603" s="318" t="s">
        <v>6233</v>
      </c>
    </row>
    <row r="1604" customFormat="false" ht="15" hidden="false" customHeight="false" outlineLevel="0" collapsed="false">
      <c r="A1604" s="318" t="s">
        <v>9427</v>
      </c>
      <c r="B1604" s="318" t="str">
        <f aca="false">A1604&amp;"U"</f>
        <v>94281U</v>
      </c>
      <c r="C1604" s="318" t="s">
        <v>9428</v>
      </c>
      <c r="D1604" s="318" t="s">
        <v>86</v>
      </c>
      <c r="E1604" s="318" t="s">
        <v>6232</v>
      </c>
      <c r="F1604" s="319" t="n">
        <v>31.73</v>
      </c>
      <c r="G1604" s="318" t="s">
        <v>6233</v>
      </c>
    </row>
    <row r="1605" customFormat="false" ht="15" hidden="false" customHeight="false" outlineLevel="0" collapsed="false">
      <c r="A1605" s="318" t="s">
        <v>9429</v>
      </c>
      <c r="B1605" s="318" t="str">
        <f aca="false">A1605&amp;"U"</f>
        <v>94282U</v>
      </c>
      <c r="C1605" s="318" t="s">
        <v>9430</v>
      </c>
      <c r="D1605" s="318" t="s">
        <v>86</v>
      </c>
      <c r="E1605" s="318" t="s">
        <v>6232</v>
      </c>
      <c r="F1605" s="319" t="n">
        <v>39.99</v>
      </c>
      <c r="G1605" s="318" t="s">
        <v>6233</v>
      </c>
    </row>
    <row r="1606" customFormat="false" ht="15" hidden="false" customHeight="false" outlineLevel="0" collapsed="false">
      <c r="A1606" s="318" t="s">
        <v>9431</v>
      </c>
      <c r="B1606" s="318" t="str">
        <f aca="false">A1606&amp;"U"</f>
        <v>94283U</v>
      </c>
      <c r="C1606" s="318" t="s">
        <v>9432</v>
      </c>
      <c r="D1606" s="318" t="s">
        <v>86</v>
      </c>
      <c r="E1606" s="318" t="s">
        <v>6232</v>
      </c>
      <c r="F1606" s="319" t="n">
        <v>40.69</v>
      </c>
      <c r="G1606" s="318" t="s">
        <v>6233</v>
      </c>
    </row>
    <row r="1607" customFormat="false" ht="15" hidden="false" customHeight="false" outlineLevel="0" collapsed="false">
      <c r="A1607" s="318" t="s">
        <v>9433</v>
      </c>
      <c r="B1607" s="318" t="str">
        <f aca="false">A1607&amp;"U"</f>
        <v>94284U</v>
      </c>
      <c r="C1607" s="318" t="s">
        <v>9434</v>
      </c>
      <c r="D1607" s="318" t="s">
        <v>86</v>
      </c>
      <c r="E1607" s="318" t="s">
        <v>6232</v>
      </c>
      <c r="F1607" s="319" t="n">
        <v>48.94</v>
      </c>
      <c r="G1607" s="318" t="s">
        <v>6233</v>
      </c>
    </row>
    <row r="1608" customFormat="false" ht="15" hidden="false" customHeight="false" outlineLevel="0" collapsed="false">
      <c r="A1608" s="318" t="s">
        <v>9435</v>
      </c>
      <c r="B1608" s="318" t="str">
        <f aca="false">A1608&amp;"U"</f>
        <v>94285U</v>
      </c>
      <c r="C1608" s="318" t="s">
        <v>9436</v>
      </c>
      <c r="D1608" s="318" t="s">
        <v>86</v>
      </c>
      <c r="E1608" s="318" t="s">
        <v>6232</v>
      </c>
      <c r="F1608" s="319" t="n">
        <v>49.26</v>
      </c>
      <c r="G1608" s="318" t="s">
        <v>6233</v>
      </c>
    </row>
    <row r="1609" customFormat="false" ht="15" hidden="false" customHeight="false" outlineLevel="0" collapsed="false">
      <c r="A1609" s="318" t="s">
        <v>9437</v>
      </c>
      <c r="B1609" s="318" t="str">
        <f aca="false">A1609&amp;"U"</f>
        <v>94286U</v>
      </c>
      <c r="C1609" s="318" t="s">
        <v>9438</v>
      </c>
      <c r="D1609" s="318" t="s">
        <v>86</v>
      </c>
      <c r="E1609" s="318" t="s">
        <v>6232</v>
      </c>
      <c r="F1609" s="319" t="n">
        <v>57.5</v>
      </c>
      <c r="G1609" s="318" t="s">
        <v>6233</v>
      </c>
    </row>
    <row r="1610" customFormat="false" ht="15" hidden="false" customHeight="false" outlineLevel="0" collapsed="false">
      <c r="A1610" s="318" t="s">
        <v>9439</v>
      </c>
      <c r="B1610" s="318" t="str">
        <f aca="false">A1610&amp;"U"</f>
        <v>94287U</v>
      </c>
      <c r="C1610" s="318" t="s">
        <v>9440</v>
      </c>
      <c r="D1610" s="318" t="s">
        <v>86</v>
      </c>
      <c r="E1610" s="318" t="s">
        <v>6232</v>
      </c>
      <c r="F1610" s="319" t="n">
        <v>25.12</v>
      </c>
      <c r="G1610" s="318" t="s">
        <v>6233</v>
      </c>
    </row>
    <row r="1611" customFormat="false" ht="15" hidden="false" customHeight="false" outlineLevel="0" collapsed="false">
      <c r="A1611" s="318" t="s">
        <v>9441</v>
      </c>
      <c r="B1611" s="318" t="str">
        <f aca="false">A1611&amp;"U"</f>
        <v>94288U</v>
      </c>
      <c r="C1611" s="318" t="s">
        <v>9442</v>
      </c>
      <c r="D1611" s="318" t="s">
        <v>86</v>
      </c>
      <c r="E1611" s="318" t="s">
        <v>6232</v>
      </c>
      <c r="F1611" s="319" t="n">
        <v>32.33</v>
      </c>
      <c r="G1611" s="318" t="s">
        <v>6233</v>
      </c>
    </row>
    <row r="1612" customFormat="false" ht="15" hidden="false" customHeight="false" outlineLevel="0" collapsed="false">
      <c r="A1612" s="318" t="s">
        <v>9443</v>
      </c>
      <c r="B1612" s="318" t="str">
        <f aca="false">A1612&amp;"U"</f>
        <v>94289U</v>
      </c>
      <c r="C1612" s="318" t="s">
        <v>9444</v>
      </c>
      <c r="D1612" s="318" t="s">
        <v>86</v>
      </c>
      <c r="E1612" s="318" t="s">
        <v>6232</v>
      </c>
      <c r="F1612" s="319" t="n">
        <v>31.59</v>
      </c>
      <c r="G1612" s="318" t="s">
        <v>6233</v>
      </c>
    </row>
    <row r="1613" customFormat="false" ht="15" hidden="false" customHeight="false" outlineLevel="0" collapsed="false">
      <c r="A1613" s="318" t="s">
        <v>9445</v>
      </c>
      <c r="B1613" s="318" t="str">
        <f aca="false">A1613&amp;"U"</f>
        <v>94290U</v>
      </c>
      <c r="C1613" s="318" t="s">
        <v>9446</v>
      </c>
      <c r="D1613" s="318" t="s">
        <v>86</v>
      </c>
      <c r="E1613" s="318" t="s">
        <v>6232</v>
      </c>
      <c r="F1613" s="319" t="n">
        <v>38.81</v>
      </c>
      <c r="G1613" s="318" t="s">
        <v>6233</v>
      </c>
    </row>
    <row r="1614" customFormat="false" ht="15" hidden="false" customHeight="false" outlineLevel="0" collapsed="false">
      <c r="A1614" s="318" t="s">
        <v>9447</v>
      </c>
      <c r="B1614" s="318" t="str">
        <f aca="false">A1614&amp;"U"</f>
        <v>94291U</v>
      </c>
      <c r="C1614" s="318" t="s">
        <v>9448</v>
      </c>
      <c r="D1614" s="318" t="s">
        <v>86</v>
      </c>
      <c r="E1614" s="318" t="s">
        <v>6232</v>
      </c>
      <c r="F1614" s="319" t="n">
        <v>37.72</v>
      </c>
      <c r="G1614" s="318" t="s">
        <v>6233</v>
      </c>
    </row>
    <row r="1615" customFormat="false" ht="15" hidden="false" customHeight="false" outlineLevel="0" collapsed="false">
      <c r="A1615" s="318" t="s">
        <v>9449</v>
      </c>
      <c r="B1615" s="318" t="str">
        <f aca="false">A1615&amp;"U"</f>
        <v>94292U</v>
      </c>
      <c r="C1615" s="318" t="s">
        <v>9450</v>
      </c>
      <c r="D1615" s="318" t="s">
        <v>86</v>
      </c>
      <c r="E1615" s="318" t="s">
        <v>6232</v>
      </c>
      <c r="F1615" s="319" t="n">
        <v>44.94</v>
      </c>
      <c r="G1615" s="318" t="s">
        <v>6233</v>
      </c>
    </row>
    <row r="1616" customFormat="false" ht="15" hidden="false" customHeight="false" outlineLevel="0" collapsed="false">
      <c r="A1616" s="318" t="s">
        <v>9451</v>
      </c>
      <c r="B1616" s="318" t="str">
        <f aca="false">A1616&amp;"U"</f>
        <v>94293U</v>
      </c>
      <c r="C1616" s="318" t="s">
        <v>9452</v>
      </c>
      <c r="D1616" s="318" t="s">
        <v>86</v>
      </c>
      <c r="E1616" s="318" t="s">
        <v>6232</v>
      </c>
      <c r="F1616" s="319" t="n">
        <v>95.64</v>
      </c>
      <c r="G1616" s="318" t="s">
        <v>6233</v>
      </c>
    </row>
    <row r="1617" customFormat="false" ht="15" hidden="false" customHeight="false" outlineLevel="0" collapsed="false">
      <c r="A1617" s="318" t="s">
        <v>9453</v>
      </c>
      <c r="B1617" s="318" t="str">
        <f aca="false">A1617&amp;"U"</f>
        <v>94294U</v>
      </c>
      <c r="C1617" s="318" t="s">
        <v>9454</v>
      </c>
      <c r="D1617" s="318" t="s">
        <v>86</v>
      </c>
      <c r="E1617" s="318" t="s">
        <v>6252</v>
      </c>
      <c r="F1617" s="319" t="n">
        <v>5.66</v>
      </c>
      <c r="G1617" s="318" t="s">
        <v>6233</v>
      </c>
    </row>
    <row r="1618" customFormat="false" ht="15" hidden="false" customHeight="false" outlineLevel="0" collapsed="false">
      <c r="A1618" s="318" t="s">
        <v>9455</v>
      </c>
      <c r="B1618" s="318" t="str">
        <f aca="false">A1618&amp;"U"</f>
        <v>94037U</v>
      </c>
      <c r="C1618" s="318" t="s">
        <v>9456</v>
      </c>
      <c r="D1618" s="318" t="s">
        <v>79</v>
      </c>
      <c r="E1618" s="318" t="s">
        <v>6232</v>
      </c>
      <c r="F1618" s="319" t="n">
        <v>13.82</v>
      </c>
      <c r="G1618" s="318" t="s">
        <v>6233</v>
      </c>
    </row>
    <row r="1619" customFormat="false" ht="15" hidden="false" customHeight="false" outlineLevel="0" collapsed="false">
      <c r="A1619" s="318" t="s">
        <v>9457</v>
      </c>
      <c r="B1619" s="318" t="str">
        <f aca="false">A1619&amp;"U"</f>
        <v>94038U</v>
      </c>
      <c r="C1619" s="318" t="s">
        <v>9458</v>
      </c>
      <c r="D1619" s="318" t="s">
        <v>79</v>
      </c>
      <c r="E1619" s="318" t="s">
        <v>6232</v>
      </c>
      <c r="F1619" s="319" t="n">
        <v>19.25</v>
      </c>
      <c r="G1619" s="318" t="s">
        <v>6233</v>
      </c>
    </row>
    <row r="1620" customFormat="false" ht="15" hidden="false" customHeight="false" outlineLevel="0" collapsed="false">
      <c r="A1620" s="318" t="s">
        <v>9459</v>
      </c>
      <c r="B1620" s="318" t="str">
        <f aca="false">A1620&amp;"U"</f>
        <v>94039U</v>
      </c>
      <c r="C1620" s="318" t="s">
        <v>9460</v>
      </c>
      <c r="D1620" s="318" t="s">
        <v>79</v>
      </c>
      <c r="E1620" s="318" t="s">
        <v>6232</v>
      </c>
      <c r="F1620" s="319" t="n">
        <v>10.84</v>
      </c>
      <c r="G1620" s="318" t="s">
        <v>6233</v>
      </c>
    </row>
    <row r="1621" customFormat="false" ht="15" hidden="false" customHeight="false" outlineLevel="0" collapsed="false">
      <c r="A1621" s="318" t="s">
        <v>9461</v>
      </c>
      <c r="B1621" s="318" t="str">
        <f aca="false">A1621&amp;"U"</f>
        <v>94040U</v>
      </c>
      <c r="C1621" s="318" t="s">
        <v>9462</v>
      </c>
      <c r="D1621" s="318" t="s">
        <v>79</v>
      </c>
      <c r="E1621" s="318" t="s">
        <v>6232</v>
      </c>
      <c r="F1621" s="319" t="n">
        <v>16.3</v>
      </c>
      <c r="G1621" s="318" t="s">
        <v>6233</v>
      </c>
    </row>
    <row r="1622" customFormat="false" ht="15" hidden="false" customHeight="false" outlineLevel="0" collapsed="false">
      <c r="A1622" s="318" t="s">
        <v>9463</v>
      </c>
      <c r="B1622" s="318" t="str">
        <f aca="false">A1622&amp;"U"</f>
        <v>94041U</v>
      </c>
      <c r="C1622" s="318" t="s">
        <v>9464</v>
      </c>
      <c r="D1622" s="318" t="s">
        <v>79</v>
      </c>
      <c r="E1622" s="318" t="s">
        <v>6232</v>
      </c>
      <c r="F1622" s="319" t="n">
        <v>8.23</v>
      </c>
      <c r="G1622" s="318" t="s">
        <v>6233</v>
      </c>
    </row>
    <row r="1623" customFormat="false" ht="15" hidden="false" customHeight="false" outlineLevel="0" collapsed="false">
      <c r="A1623" s="318" t="s">
        <v>9465</v>
      </c>
      <c r="B1623" s="318" t="str">
        <f aca="false">A1623&amp;"U"</f>
        <v>94042U</v>
      </c>
      <c r="C1623" s="318" t="s">
        <v>9466</v>
      </c>
      <c r="D1623" s="318" t="s">
        <v>79</v>
      </c>
      <c r="E1623" s="318" t="s">
        <v>6232</v>
      </c>
      <c r="F1623" s="319" t="n">
        <v>13.84</v>
      </c>
      <c r="G1623" s="318" t="s">
        <v>6233</v>
      </c>
    </row>
    <row r="1624" customFormat="false" ht="15" hidden="false" customHeight="false" outlineLevel="0" collapsed="false">
      <c r="A1624" s="318" t="s">
        <v>9467</v>
      </c>
      <c r="B1624" s="318" t="str">
        <f aca="false">A1624&amp;"U"</f>
        <v>94043U</v>
      </c>
      <c r="C1624" s="318" t="s">
        <v>9468</v>
      </c>
      <c r="D1624" s="318" t="s">
        <v>79</v>
      </c>
      <c r="E1624" s="318" t="s">
        <v>6232</v>
      </c>
      <c r="F1624" s="319" t="n">
        <v>12.96</v>
      </c>
      <c r="G1624" s="318" t="s">
        <v>6233</v>
      </c>
    </row>
    <row r="1625" customFormat="false" ht="15" hidden="false" customHeight="false" outlineLevel="0" collapsed="false">
      <c r="A1625" s="318" t="s">
        <v>9469</v>
      </c>
      <c r="B1625" s="318" t="str">
        <f aca="false">A1625&amp;"U"</f>
        <v>94044U</v>
      </c>
      <c r="C1625" s="318" t="s">
        <v>9470</v>
      </c>
      <c r="D1625" s="318" t="s">
        <v>79</v>
      </c>
      <c r="E1625" s="318" t="s">
        <v>6232</v>
      </c>
      <c r="F1625" s="319" t="n">
        <v>18.42</v>
      </c>
      <c r="G1625" s="318" t="s">
        <v>6233</v>
      </c>
    </row>
    <row r="1626" customFormat="false" ht="15" hidden="false" customHeight="false" outlineLevel="0" collapsed="false">
      <c r="A1626" s="318" t="s">
        <v>9471</v>
      </c>
      <c r="B1626" s="318" t="str">
        <f aca="false">A1626&amp;"U"</f>
        <v>94045U</v>
      </c>
      <c r="C1626" s="318" t="s">
        <v>9472</v>
      </c>
      <c r="D1626" s="318" t="s">
        <v>79</v>
      </c>
      <c r="E1626" s="318" t="s">
        <v>6232</v>
      </c>
      <c r="F1626" s="319" t="n">
        <v>10.01</v>
      </c>
      <c r="G1626" s="318" t="s">
        <v>6233</v>
      </c>
    </row>
    <row r="1627" customFormat="false" ht="15" hidden="false" customHeight="false" outlineLevel="0" collapsed="false">
      <c r="A1627" s="318" t="s">
        <v>9473</v>
      </c>
      <c r="B1627" s="318" t="str">
        <f aca="false">A1627&amp;"U"</f>
        <v>94046U</v>
      </c>
      <c r="C1627" s="318" t="s">
        <v>9474</v>
      </c>
      <c r="D1627" s="318" t="s">
        <v>79</v>
      </c>
      <c r="E1627" s="318" t="s">
        <v>6232</v>
      </c>
      <c r="F1627" s="319" t="n">
        <v>15.44</v>
      </c>
      <c r="G1627" s="318" t="s">
        <v>6233</v>
      </c>
    </row>
    <row r="1628" customFormat="false" ht="15" hidden="false" customHeight="false" outlineLevel="0" collapsed="false">
      <c r="A1628" s="318" t="s">
        <v>9475</v>
      </c>
      <c r="B1628" s="318" t="str">
        <f aca="false">A1628&amp;"U"</f>
        <v>94047U</v>
      </c>
      <c r="C1628" s="318" t="s">
        <v>9476</v>
      </c>
      <c r="D1628" s="318" t="s">
        <v>79</v>
      </c>
      <c r="E1628" s="318" t="s">
        <v>6232</v>
      </c>
      <c r="F1628" s="319" t="n">
        <v>7.41</v>
      </c>
      <c r="G1628" s="318" t="s">
        <v>6233</v>
      </c>
    </row>
    <row r="1629" customFormat="false" ht="15" hidden="false" customHeight="false" outlineLevel="0" collapsed="false">
      <c r="A1629" s="318" t="s">
        <v>9477</v>
      </c>
      <c r="B1629" s="318" t="str">
        <f aca="false">A1629&amp;"U"</f>
        <v>94048U</v>
      </c>
      <c r="C1629" s="318" t="s">
        <v>9478</v>
      </c>
      <c r="D1629" s="318" t="s">
        <v>79</v>
      </c>
      <c r="E1629" s="318" t="s">
        <v>6232</v>
      </c>
      <c r="F1629" s="319" t="n">
        <v>12.98</v>
      </c>
      <c r="G1629" s="318" t="s">
        <v>6233</v>
      </c>
    </row>
    <row r="1630" customFormat="false" ht="15" hidden="false" customHeight="false" outlineLevel="0" collapsed="false">
      <c r="A1630" s="318" t="s">
        <v>9479</v>
      </c>
      <c r="B1630" s="318" t="str">
        <f aca="false">A1630&amp;"U"</f>
        <v>94049U</v>
      </c>
      <c r="C1630" s="318" t="s">
        <v>9480</v>
      </c>
      <c r="D1630" s="318" t="s">
        <v>79</v>
      </c>
      <c r="E1630" s="318" t="s">
        <v>6232</v>
      </c>
      <c r="F1630" s="319" t="n">
        <v>22.15</v>
      </c>
      <c r="G1630" s="318" t="s">
        <v>6233</v>
      </c>
    </row>
    <row r="1631" customFormat="false" ht="15" hidden="false" customHeight="false" outlineLevel="0" collapsed="false">
      <c r="A1631" s="318" t="s">
        <v>9481</v>
      </c>
      <c r="B1631" s="318" t="str">
        <f aca="false">A1631&amp;"U"</f>
        <v>94050U</v>
      </c>
      <c r="C1631" s="318" t="s">
        <v>9482</v>
      </c>
      <c r="D1631" s="318" t="s">
        <v>79</v>
      </c>
      <c r="E1631" s="318" t="s">
        <v>6232</v>
      </c>
      <c r="F1631" s="319" t="n">
        <v>29.24</v>
      </c>
      <c r="G1631" s="318" t="s">
        <v>6233</v>
      </c>
    </row>
    <row r="1632" customFormat="false" ht="15" hidden="false" customHeight="false" outlineLevel="0" collapsed="false">
      <c r="A1632" s="318" t="s">
        <v>9483</v>
      </c>
      <c r="B1632" s="318" t="str">
        <f aca="false">A1632&amp;"U"</f>
        <v>94051U</v>
      </c>
      <c r="C1632" s="318" t="s">
        <v>9484</v>
      </c>
      <c r="D1632" s="318" t="s">
        <v>79</v>
      </c>
      <c r="E1632" s="318" t="s">
        <v>6232</v>
      </c>
      <c r="F1632" s="319" t="n">
        <v>18.08</v>
      </c>
      <c r="G1632" s="318" t="s">
        <v>6233</v>
      </c>
    </row>
    <row r="1633" customFormat="false" ht="15" hidden="false" customHeight="false" outlineLevel="0" collapsed="false">
      <c r="A1633" s="318" t="s">
        <v>9485</v>
      </c>
      <c r="B1633" s="318" t="str">
        <f aca="false">A1633&amp;"U"</f>
        <v>94052U</v>
      </c>
      <c r="C1633" s="318" t="s">
        <v>9486</v>
      </c>
      <c r="D1633" s="318" t="s">
        <v>79</v>
      </c>
      <c r="E1633" s="318" t="s">
        <v>6232</v>
      </c>
      <c r="F1633" s="319" t="n">
        <v>25.03</v>
      </c>
      <c r="G1633" s="318" t="s">
        <v>6233</v>
      </c>
    </row>
    <row r="1634" customFormat="false" ht="15" hidden="false" customHeight="false" outlineLevel="0" collapsed="false">
      <c r="A1634" s="318" t="s">
        <v>9487</v>
      </c>
      <c r="B1634" s="318" t="str">
        <f aca="false">A1634&amp;"U"</f>
        <v>94053U</v>
      </c>
      <c r="C1634" s="318" t="s">
        <v>9488</v>
      </c>
      <c r="D1634" s="318" t="s">
        <v>79</v>
      </c>
      <c r="E1634" s="318" t="s">
        <v>6232</v>
      </c>
      <c r="F1634" s="319" t="n">
        <v>15.25</v>
      </c>
      <c r="G1634" s="318" t="s">
        <v>6233</v>
      </c>
    </row>
    <row r="1635" customFormat="false" ht="15" hidden="false" customHeight="false" outlineLevel="0" collapsed="false">
      <c r="A1635" s="318" t="s">
        <v>9489</v>
      </c>
      <c r="B1635" s="318" t="str">
        <f aca="false">A1635&amp;"U"</f>
        <v>94054U</v>
      </c>
      <c r="C1635" s="318" t="s">
        <v>9490</v>
      </c>
      <c r="D1635" s="318" t="s">
        <v>79</v>
      </c>
      <c r="E1635" s="318" t="s">
        <v>6232</v>
      </c>
      <c r="F1635" s="319" t="n">
        <v>22.34</v>
      </c>
      <c r="G1635" s="318" t="s">
        <v>6233</v>
      </c>
    </row>
    <row r="1636" customFormat="false" ht="15" hidden="false" customHeight="false" outlineLevel="0" collapsed="false">
      <c r="A1636" s="318" t="s">
        <v>9491</v>
      </c>
      <c r="B1636" s="318" t="str">
        <f aca="false">A1636&amp;"U"</f>
        <v>94055U</v>
      </c>
      <c r="C1636" s="318" t="s">
        <v>9492</v>
      </c>
      <c r="D1636" s="318" t="s">
        <v>79</v>
      </c>
      <c r="E1636" s="318" t="s">
        <v>6232</v>
      </c>
      <c r="F1636" s="319" t="n">
        <v>21.05</v>
      </c>
      <c r="G1636" s="318" t="s">
        <v>6233</v>
      </c>
    </row>
    <row r="1637" customFormat="false" ht="15" hidden="false" customHeight="false" outlineLevel="0" collapsed="false">
      <c r="A1637" s="318" t="s">
        <v>9493</v>
      </c>
      <c r="B1637" s="318" t="str">
        <f aca="false">A1637&amp;"U"</f>
        <v>94056U</v>
      </c>
      <c r="C1637" s="318" t="s">
        <v>9494</v>
      </c>
      <c r="D1637" s="318" t="s">
        <v>79</v>
      </c>
      <c r="E1637" s="318" t="s">
        <v>6232</v>
      </c>
      <c r="F1637" s="319" t="n">
        <v>28.16</v>
      </c>
      <c r="G1637" s="318" t="s">
        <v>6233</v>
      </c>
    </row>
    <row r="1638" customFormat="false" ht="15" hidden="false" customHeight="false" outlineLevel="0" collapsed="false">
      <c r="A1638" s="318" t="s">
        <v>9495</v>
      </c>
      <c r="B1638" s="318" t="str">
        <f aca="false">A1638&amp;"U"</f>
        <v>94057U</v>
      </c>
      <c r="C1638" s="318" t="s">
        <v>9496</v>
      </c>
      <c r="D1638" s="318" t="s">
        <v>79</v>
      </c>
      <c r="E1638" s="318" t="s">
        <v>6232</v>
      </c>
      <c r="F1638" s="319" t="n">
        <v>17</v>
      </c>
      <c r="G1638" s="318" t="s">
        <v>6233</v>
      </c>
    </row>
    <row r="1639" customFormat="false" ht="15" hidden="false" customHeight="false" outlineLevel="0" collapsed="false">
      <c r="A1639" s="318" t="s">
        <v>9497</v>
      </c>
      <c r="B1639" s="318" t="str">
        <f aca="false">A1639&amp;"U"</f>
        <v>94058U</v>
      </c>
      <c r="C1639" s="318" t="s">
        <v>9498</v>
      </c>
      <c r="D1639" s="318" t="s">
        <v>79</v>
      </c>
      <c r="E1639" s="318" t="s">
        <v>6232</v>
      </c>
      <c r="F1639" s="319" t="n">
        <v>23.93</v>
      </c>
      <c r="G1639" s="318" t="s">
        <v>6233</v>
      </c>
    </row>
    <row r="1640" customFormat="false" ht="15" hidden="false" customHeight="false" outlineLevel="0" collapsed="false">
      <c r="A1640" s="318" t="s">
        <v>9499</v>
      </c>
      <c r="B1640" s="318" t="str">
        <f aca="false">A1640&amp;"U"</f>
        <v>94059U</v>
      </c>
      <c r="C1640" s="318" t="s">
        <v>9500</v>
      </c>
      <c r="D1640" s="318" t="s">
        <v>79</v>
      </c>
      <c r="E1640" s="318" t="s">
        <v>6232</v>
      </c>
      <c r="F1640" s="319" t="n">
        <v>14.17</v>
      </c>
      <c r="G1640" s="318" t="s">
        <v>6233</v>
      </c>
    </row>
    <row r="1641" customFormat="false" ht="15" hidden="false" customHeight="false" outlineLevel="0" collapsed="false">
      <c r="A1641" s="318" t="s">
        <v>9501</v>
      </c>
      <c r="B1641" s="318" t="str">
        <f aca="false">A1641&amp;"U"</f>
        <v>94060U</v>
      </c>
      <c r="C1641" s="318" t="s">
        <v>9502</v>
      </c>
      <c r="D1641" s="318" t="s">
        <v>79</v>
      </c>
      <c r="E1641" s="318" t="s">
        <v>6232</v>
      </c>
      <c r="F1641" s="319" t="n">
        <v>21.24</v>
      </c>
      <c r="G1641" s="318" t="s">
        <v>6233</v>
      </c>
    </row>
    <row r="1642" customFormat="false" ht="15" hidden="false" customHeight="false" outlineLevel="0" collapsed="false">
      <c r="A1642" s="318" t="s">
        <v>9503</v>
      </c>
      <c r="B1642" s="318" t="str">
        <f aca="false">A1642&amp;"U"</f>
        <v>83770U</v>
      </c>
      <c r="C1642" s="318" t="s">
        <v>9504</v>
      </c>
      <c r="D1642" s="318" t="s">
        <v>79</v>
      </c>
      <c r="E1642" s="318" t="s">
        <v>6252</v>
      </c>
      <c r="F1642" s="319" t="n">
        <v>125.87</v>
      </c>
      <c r="G1642" s="318" t="s">
        <v>6233</v>
      </c>
    </row>
    <row r="1643" customFormat="false" ht="15" hidden="false" customHeight="false" outlineLevel="0" collapsed="false">
      <c r="A1643" s="318" t="s">
        <v>9505</v>
      </c>
      <c r="B1643" s="318" t="str">
        <f aca="false">A1643&amp;"U"</f>
        <v>73301U</v>
      </c>
      <c r="C1643" s="318" t="s">
        <v>9506</v>
      </c>
      <c r="D1643" s="318" t="s">
        <v>116</v>
      </c>
      <c r="E1643" s="318" t="s">
        <v>6232</v>
      </c>
      <c r="F1643" s="319" t="n">
        <v>8.27</v>
      </c>
      <c r="G1643" s="318" t="s">
        <v>6233</v>
      </c>
    </row>
    <row r="1644" customFormat="false" ht="15" hidden="false" customHeight="false" outlineLevel="0" collapsed="false">
      <c r="A1644" s="318" t="s">
        <v>9507</v>
      </c>
      <c r="B1644" s="318" t="str">
        <f aca="false">A1644&amp;"U"</f>
        <v>83515U</v>
      </c>
      <c r="C1644" s="318" t="s">
        <v>9508</v>
      </c>
      <c r="D1644" s="318" t="s">
        <v>116</v>
      </c>
      <c r="E1644" s="318" t="s">
        <v>6232</v>
      </c>
      <c r="F1644" s="319" t="n">
        <v>14</v>
      </c>
      <c r="G1644" s="318" t="s">
        <v>6233</v>
      </c>
    </row>
    <row r="1645" customFormat="false" ht="15" hidden="false" customHeight="false" outlineLevel="0" collapsed="false">
      <c r="A1645" s="318" t="s">
        <v>9509</v>
      </c>
      <c r="B1645" s="318" t="str">
        <f aca="false">A1645&amp;"U"</f>
        <v>83516U</v>
      </c>
      <c r="C1645" s="318" t="s">
        <v>9510</v>
      </c>
      <c r="D1645" s="318" t="s">
        <v>116</v>
      </c>
      <c r="E1645" s="318" t="s">
        <v>6232</v>
      </c>
      <c r="F1645" s="319" t="n">
        <v>16.15</v>
      </c>
      <c r="G1645" s="318" t="s">
        <v>6233</v>
      </c>
    </row>
    <row r="1646" customFormat="false" ht="15" hidden="false" customHeight="false" outlineLevel="0" collapsed="false">
      <c r="A1646" s="318" t="s">
        <v>9511</v>
      </c>
      <c r="B1646" s="318" t="str">
        <f aca="false">A1646&amp;"U"</f>
        <v>72144U</v>
      </c>
      <c r="C1646" s="318" t="s">
        <v>9512</v>
      </c>
      <c r="D1646" s="318" t="s">
        <v>30</v>
      </c>
      <c r="E1646" s="318" t="s">
        <v>6232</v>
      </c>
      <c r="F1646" s="319" t="n">
        <v>76.69</v>
      </c>
      <c r="G1646" s="318" t="s">
        <v>6233</v>
      </c>
    </row>
    <row r="1647" customFormat="false" ht="15" hidden="false" customHeight="false" outlineLevel="0" collapsed="false">
      <c r="A1647" s="318" t="s">
        <v>9513</v>
      </c>
      <c r="B1647" s="318" t="str">
        <f aca="false">A1647&amp;"U"</f>
        <v>73910/8U</v>
      </c>
      <c r="C1647" s="318" t="s">
        <v>9514</v>
      </c>
      <c r="D1647" s="318" t="s">
        <v>30</v>
      </c>
      <c r="E1647" s="318" t="s">
        <v>6252</v>
      </c>
      <c r="F1647" s="319" t="n">
        <v>662.59</v>
      </c>
      <c r="G1647" s="318" t="s">
        <v>6233</v>
      </c>
    </row>
    <row r="1648" customFormat="false" ht="15" hidden="false" customHeight="false" outlineLevel="0" collapsed="false">
      <c r="A1648" s="318" t="s">
        <v>9515</v>
      </c>
      <c r="B1648" s="318" t="str">
        <f aca="false">A1648&amp;"U"</f>
        <v>73910/9U</v>
      </c>
      <c r="C1648" s="318" t="s">
        <v>9516</v>
      </c>
      <c r="D1648" s="318" t="s">
        <v>30</v>
      </c>
      <c r="E1648" s="318" t="s">
        <v>6252</v>
      </c>
      <c r="F1648" s="319" t="n">
        <v>901.31</v>
      </c>
      <c r="G1648" s="318" t="s">
        <v>6233</v>
      </c>
    </row>
    <row r="1649" customFormat="false" ht="15" hidden="false" customHeight="false" outlineLevel="0" collapsed="false">
      <c r="A1649" s="318" t="s">
        <v>9517</v>
      </c>
      <c r="B1649" s="318" t="str">
        <f aca="false">A1649&amp;"U"</f>
        <v>84874U</v>
      </c>
      <c r="C1649" s="318" t="s">
        <v>9518</v>
      </c>
      <c r="D1649" s="318" t="s">
        <v>30</v>
      </c>
      <c r="E1649" s="318" t="s">
        <v>6252</v>
      </c>
      <c r="F1649" s="319" t="n">
        <v>234.56</v>
      </c>
      <c r="G1649" s="318" t="s">
        <v>6233</v>
      </c>
    </row>
    <row r="1650" customFormat="false" ht="15" hidden="false" customHeight="false" outlineLevel="0" collapsed="false">
      <c r="A1650" s="318" t="s">
        <v>9519</v>
      </c>
      <c r="B1650" s="318" t="str">
        <f aca="false">A1650&amp;"U"</f>
        <v>84876U</v>
      </c>
      <c r="C1650" s="318" t="s">
        <v>9520</v>
      </c>
      <c r="D1650" s="318" t="s">
        <v>79</v>
      </c>
      <c r="E1650" s="318" t="s">
        <v>6252</v>
      </c>
      <c r="F1650" s="319" t="n">
        <v>567.43</v>
      </c>
      <c r="G1650" s="318" t="s">
        <v>6233</v>
      </c>
    </row>
    <row r="1651" customFormat="false" ht="15" hidden="false" customHeight="false" outlineLevel="0" collapsed="false">
      <c r="A1651" s="318" t="s">
        <v>9521</v>
      </c>
      <c r="B1651" s="318" t="str">
        <f aca="false">A1651&amp;"U"</f>
        <v>90800U</v>
      </c>
      <c r="C1651" s="318" t="s">
        <v>9522</v>
      </c>
      <c r="D1651" s="318" t="s">
        <v>30</v>
      </c>
      <c r="E1651" s="318" t="s">
        <v>6232</v>
      </c>
      <c r="F1651" s="319" t="n">
        <v>180.45</v>
      </c>
      <c r="G1651" s="318" t="s">
        <v>6233</v>
      </c>
    </row>
    <row r="1652" customFormat="false" ht="15" hidden="false" customHeight="false" outlineLevel="0" collapsed="false">
      <c r="A1652" s="318" t="s">
        <v>9523</v>
      </c>
      <c r="B1652" s="318" t="str">
        <f aca="false">A1652&amp;"U"</f>
        <v>90801U</v>
      </c>
      <c r="C1652" s="318" t="s">
        <v>9524</v>
      </c>
      <c r="D1652" s="318" t="s">
        <v>30</v>
      </c>
      <c r="E1652" s="318" t="s">
        <v>6232</v>
      </c>
      <c r="F1652" s="319" t="n">
        <v>187.66</v>
      </c>
      <c r="G1652" s="318" t="s">
        <v>6233</v>
      </c>
    </row>
    <row r="1653" customFormat="false" ht="15" hidden="false" customHeight="false" outlineLevel="0" collapsed="false">
      <c r="A1653" s="318" t="s">
        <v>9525</v>
      </c>
      <c r="B1653" s="318" t="str">
        <f aca="false">A1653&amp;"U"</f>
        <v>90802U</v>
      </c>
      <c r="C1653" s="318" t="s">
        <v>9526</v>
      </c>
      <c r="D1653" s="318" t="s">
        <v>30</v>
      </c>
      <c r="E1653" s="318" t="s">
        <v>6232</v>
      </c>
      <c r="F1653" s="319" t="n">
        <v>194.89</v>
      </c>
      <c r="G1653" s="318" t="s">
        <v>6233</v>
      </c>
    </row>
    <row r="1654" customFormat="false" ht="15" hidden="false" customHeight="false" outlineLevel="0" collapsed="false">
      <c r="A1654" s="318" t="s">
        <v>9527</v>
      </c>
      <c r="B1654" s="318" t="str">
        <f aca="false">A1654&amp;"U"</f>
        <v>90803U</v>
      </c>
      <c r="C1654" s="318" t="s">
        <v>9528</v>
      </c>
      <c r="D1654" s="318" t="s">
        <v>30</v>
      </c>
      <c r="E1654" s="318" t="s">
        <v>6232</v>
      </c>
      <c r="F1654" s="319" t="n">
        <v>202.1</v>
      </c>
      <c r="G1654" s="318" t="s">
        <v>6233</v>
      </c>
    </row>
    <row r="1655" customFormat="false" ht="15" hidden="false" customHeight="false" outlineLevel="0" collapsed="false">
      <c r="A1655" s="318" t="s">
        <v>9529</v>
      </c>
      <c r="B1655" s="318" t="str">
        <f aca="false">A1655&amp;"U"</f>
        <v>90804U</v>
      </c>
      <c r="C1655" s="318" t="s">
        <v>9530</v>
      </c>
      <c r="D1655" s="318" t="s">
        <v>30</v>
      </c>
      <c r="E1655" s="318" t="s">
        <v>6232</v>
      </c>
      <c r="F1655" s="319" t="n">
        <v>236.08</v>
      </c>
      <c r="G1655" s="318" t="s">
        <v>6233</v>
      </c>
    </row>
    <row r="1656" customFormat="false" ht="15" hidden="false" customHeight="false" outlineLevel="0" collapsed="false">
      <c r="A1656" s="318" t="s">
        <v>9531</v>
      </c>
      <c r="B1656" s="318" t="str">
        <f aca="false">A1656&amp;"U"</f>
        <v>90805U</v>
      </c>
      <c r="C1656" s="318" t="s">
        <v>9532</v>
      </c>
      <c r="D1656" s="318" t="s">
        <v>30</v>
      </c>
      <c r="E1656" s="318" t="s">
        <v>6232</v>
      </c>
      <c r="F1656" s="319" t="n">
        <v>55.63</v>
      </c>
      <c r="G1656" s="318" t="s">
        <v>6233</v>
      </c>
    </row>
    <row r="1657" customFormat="false" ht="15" hidden="false" customHeight="false" outlineLevel="0" collapsed="false">
      <c r="A1657" s="318" t="s">
        <v>9533</v>
      </c>
      <c r="B1657" s="318" t="str">
        <f aca="false">A1657&amp;"U"</f>
        <v>90806U</v>
      </c>
      <c r="C1657" s="318" t="s">
        <v>9534</v>
      </c>
      <c r="D1657" s="318" t="s">
        <v>30</v>
      </c>
      <c r="E1657" s="318" t="s">
        <v>6232</v>
      </c>
      <c r="F1657" s="319" t="n">
        <v>247.93</v>
      </c>
      <c r="G1657" s="318" t="s">
        <v>6233</v>
      </c>
    </row>
    <row r="1658" customFormat="false" ht="15" hidden="false" customHeight="false" outlineLevel="0" collapsed="false">
      <c r="A1658" s="318" t="s">
        <v>9535</v>
      </c>
      <c r="B1658" s="318" t="str">
        <f aca="false">A1658&amp;"U"</f>
        <v>90807U</v>
      </c>
      <c r="C1658" s="318" t="s">
        <v>9536</v>
      </c>
      <c r="D1658" s="318" t="s">
        <v>30</v>
      </c>
      <c r="E1658" s="318" t="s">
        <v>6232</v>
      </c>
      <c r="F1658" s="319" t="n">
        <v>60.27</v>
      </c>
      <c r="G1658" s="318" t="s">
        <v>6233</v>
      </c>
    </row>
    <row r="1659" customFormat="false" ht="15" hidden="false" customHeight="false" outlineLevel="0" collapsed="false">
      <c r="A1659" s="318" t="s">
        <v>9537</v>
      </c>
      <c r="B1659" s="318" t="str">
        <f aca="false">A1659&amp;"U"</f>
        <v>90816U</v>
      </c>
      <c r="C1659" s="318" t="s">
        <v>9538</v>
      </c>
      <c r="D1659" s="318" t="s">
        <v>30</v>
      </c>
      <c r="E1659" s="318" t="s">
        <v>6232</v>
      </c>
      <c r="F1659" s="319" t="n">
        <v>259.81</v>
      </c>
      <c r="G1659" s="318" t="s">
        <v>6233</v>
      </c>
    </row>
    <row r="1660" customFormat="false" ht="15" hidden="false" customHeight="false" outlineLevel="0" collapsed="false">
      <c r="A1660" s="318" t="s">
        <v>9539</v>
      </c>
      <c r="B1660" s="318" t="str">
        <f aca="false">A1660&amp;"U"</f>
        <v>90817U</v>
      </c>
      <c r="C1660" s="318" t="s">
        <v>9540</v>
      </c>
      <c r="D1660" s="318" t="s">
        <v>30</v>
      </c>
      <c r="E1660" s="318" t="s">
        <v>6232</v>
      </c>
      <c r="F1660" s="319" t="n">
        <v>64.92</v>
      </c>
      <c r="G1660" s="318" t="s">
        <v>6233</v>
      </c>
    </row>
    <row r="1661" customFormat="false" ht="15" hidden="false" customHeight="false" outlineLevel="0" collapsed="false">
      <c r="A1661" s="318" t="s">
        <v>9541</v>
      </c>
      <c r="B1661" s="318" t="str">
        <f aca="false">A1661&amp;"U"</f>
        <v>90818U</v>
      </c>
      <c r="C1661" s="318" t="s">
        <v>9542</v>
      </c>
      <c r="D1661" s="318" t="s">
        <v>30</v>
      </c>
      <c r="E1661" s="318" t="s">
        <v>6232</v>
      </c>
      <c r="F1661" s="319" t="n">
        <v>271.72</v>
      </c>
      <c r="G1661" s="318" t="s">
        <v>6233</v>
      </c>
    </row>
    <row r="1662" customFormat="false" ht="15" hidden="false" customHeight="false" outlineLevel="0" collapsed="false">
      <c r="A1662" s="318" t="s">
        <v>9543</v>
      </c>
      <c r="B1662" s="318" t="str">
        <f aca="false">A1662&amp;"U"</f>
        <v>90819U</v>
      </c>
      <c r="C1662" s="318" t="s">
        <v>9544</v>
      </c>
      <c r="D1662" s="318" t="s">
        <v>30</v>
      </c>
      <c r="E1662" s="318" t="s">
        <v>6232</v>
      </c>
      <c r="F1662" s="319" t="n">
        <v>69.62</v>
      </c>
      <c r="G1662" s="318" t="s">
        <v>6233</v>
      </c>
    </row>
    <row r="1663" customFormat="false" ht="15" hidden="false" customHeight="false" outlineLevel="0" collapsed="false">
      <c r="A1663" s="318" t="s">
        <v>9545</v>
      </c>
      <c r="B1663" s="318" t="str">
        <f aca="false">A1663&amp;"U"</f>
        <v>90820U</v>
      </c>
      <c r="C1663" s="318" t="s">
        <v>9546</v>
      </c>
      <c r="D1663" s="318" t="s">
        <v>30</v>
      </c>
      <c r="E1663" s="318" t="s">
        <v>6252</v>
      </c>
      <c r="F1663" s="319" t="n">
        <v>321.11</v>
      </c>
      <c r="G1663" s="318" t="s">
        <v>6233</v>
      </c>
    </row>
    <row r="1664" customFormat="false" ht="15" hidden="false" customHeight="false" outlineLevel="0" collapsed="false">
      <c r="A1664" s="318" t="s">
        <v>9547</v>
      </c>
      <c r="B1664" s="318" t="str">
        <f aca="false">A1664&amp;"U"</f>
        <v>90821U</v>
      </c>
      <c r="C1664" s="318" t="s">
        <v>9548</v>
      </c>
      <c r="D1664" s="318" t="s">
        <v>30</v>
      </c>
      <c r="E1664" s="318" t="s">
        <v>6252</v>
      </c>
      <c r="F1664" s="319" t="n">
        <v>344.52</v>
      </c>
      <c r="G1664" s="318" t="s">
        <v>6233</v>
      </c>
    </row>
    <row r="1665" customFormat="false" ht="15" hidden="false" customHeight="false" outlineLevel="0" collapsed="false">
      <c r="A1665" s="318" t="s">
        <v>9549</v>
      </c>
      <c r="B1665" s="318" t="str">
        <f aca="false">A1665&amp;"U"</f>
        <v>90822U</v>
      </c>
      <c r="C1665" s="318" t="s">
        <v>9550</v>
      </c>
      <c r="D1665" s="318" t="s">
        <v>30</v>
      </c>
      <c r="E1665" s="318" t="s">
        <v>6252</v>
      </c>
      <c r="F1665" s="319" t="n">
        <v>341.77</v>
      </c>
      <c r="G1665" s="318" t="s">
        <v>6233</v>
      </c>
    </row>
    <row r="1666" customFormat="false" ht="15" hidden="false" customHeight="false" outlineLevel="0" collapsed="false">
      <c r="A1666" s="318" t="s">
        <v>9551</v>
      </c>
      <c r="B1666" s="318" t="str">
        <f aca="false">A1666&amp;"U"</f>
        <v>90823U</v>
      </c>
      <c r="C1666" s="318" t="s">
        <v>9552</v>
      </c>
      <c r="D1666" s="318" t="s">
        <v>30</v>
      </c>
      <c r="E1666" s="318" t="s">
        <v>6252</v>
      </c>
      <c r="F1666" s="319" t="n">
        <v>356.77</v>
      </c>
      <c r="G1666" s="318" t="s">
        <v>6233</v>
      </c>
    </row>
    <row r="1667" customFormat="false" ht="15" hidden="false" customHeight="false" outlineLevel="0" collapsed="false">
      <c r="A1667" s="318" t="s">
        <v>9553</v>
      </c>
      <c r="B1667" s="318" t="str">
        <f aca="false">A1667&amp;"U"</f>
        <v>90826U</v>
      </c>
      <c r="C1667" s="318" t="s">
        <v>9554</v>
      </c>
      <c r="D1667" s="318" t="s">
        <v>30</v>
      </c>
      <c r="E1667" s="318" t="s">
        <v>6232</v>
      </c>
      <c r="F1667" s="319" t="n">
        <v>27.39</v>
      </c>
      <c r="G1667" s="318" t="s">
        <v>6233</v>
      </c>
    </row>
    <row r="1668" customFormat="false" ht="15" hidden="false" customHeight="false" outlineLevel="0" collapsed="false">
      <c r="A1668" s="318" t="s">
        <v>9555</v>
      </c>
      <c r="B1668" s="318" t="str">
        <f aca="false">A1668&amp;"U"</f>
        <v>90827U</v>
      </c>
      <c r="C1668" s="318" t="s">
        <v>9556</v>
      </c>
      <c r="D1668" s="318" t="s">
        <v>30</v>
      </c>
      <c r="E1668" s="318" t="s">
        <v>6232</v>
      </c>
      <c r="F1668" s="319" t="n">
        <v>28.8</v>
      </c>
      <c r="G1668" s="318" t="s">
        <v>6233</v>
      </c>
    </row>
    <row r="1669" customFormat="false" ht="15" hidden="false" customHeight="false" outlineLevel="0" collapsed="false">
      <c r="A1669" s="318" t="s">
        <v>9557</v>
      </c>
      <c r="B1669" s="318" t="str">
        <f aca="false">A1669&amp;"U"</f>
        <v>90828U</v>
      </c>
      <c r="C1669" s="318" t="s">
        <v>9558</v>
      </c>
      <c r="D1669" s="318" t="s">
        <v>30</v>
      </c>
      <c r="E1669" s="318" t="s">
        <v>6232</v>
      </c>
      <c r="F1669" s="319" t="n">
        <v>30.21</v>
      </c>
      <c r="G1669" s="318" t="s">
        <v>6233</v>
      </c>
    </row>
    <row r="1670" customFormat="false" ht="15" hidden="false" customHeight="false" outlineLevel="0" collapsed="false">
      <c r="A1670" s="318" t="s">
        <v>9559</v>
      </c>
      <c r="B1670" s="318" t="str">
        <f aca="false">A1670&amp;"U"</f>
        <v>90829U</v>
      </c>
      <c r="C1670" s="318" t="s">
        <v>9560</v>
      </c>
      <c r="D1670" s="318" t="s">
        <v>30</v>
      </c>
      <c r="E1670" s="318" t="s">
        <v>6232</v>
      </c>
      <c r="F1670" s="319" t="n">
        <v>31.67</v>
      </c>
      <c r="G1670" s="318" t="s">
        <v>6233</v>
      </c>
    </row>
    <row r="1671" customFormat="false" ht="15" hidden="false" customHeight="false" outlineLevel="0" collapsed="false">
      <c r="A1671" s="318" t="s">
        <v>9561</v>
      </c>
      <c r="B1671" s="318" t="str">
        <f aca="false">A1671&amp;"U"</f>
        <v>90830U</v>
      </c>
      <c r="C1671" s="318" t="s">
        <v>9562</v>
      </c>
      <c r="D1671" s="318" t="s">
        <v>30</v>
      </c>
      <c r="E1671" s="318" t="s">
        <v>6232</v>
      </c>
      <c r="F1671" s="319" t="n">
        <v>97.98</v>
      </c>
      <c r="G1671" s="318" t="s">
        <v>6233</v>
      </c>
    </row>
    <row r="1672" customFormat="false" ht="15" hidden="false" customHeight="false" outlineLevel="0" collapsed="false">
      <c r="A1672" s="318" t="s">
        <v>9563</v>
      </c>
      <c r="B1672" s="318" t="str">
        <f aca="false">A1672&amp;"U"</f>
        <v>90831U</v>
      </c>
      <c r="C1672" s="318" t="s">
        <v>252</v>
      </c>
      <c r="D1672" s="318" t="s">
        <v>30</v>
      </c>
      <c r="E1672" s="318" t="s">
        <v>6232</v>
      </c>
      <c r="F1672" s="319" t="n">
        <v>76.77</v>
      </c>
      <c r="G1672" s="318" t="s">
        <v>6233</v>
      </c>
    </row>
    <row r="1673" customFormat="false" ht="15" hidden="false" customHeight="false" outlineLevel="0" collapsed="false">
      <c r="A1673" s="318" t="s">
        <v>9564</v>
      </c>
      <c r="B1673" s="318" t="str">
        <f aca="false">A1673&amp;"U"</f>
        <v>90841U</v>
      </c>
      <c r="C1673" s="318" t="s">
        <v>9565</v>
      </c>
      <c r="D1673" s="318" t="s">
        <v>30</v>
      </c>
      <c r="E1673" s="318" t="s">
        <v>6252</v>
      </c>
      <c r="F1673" s="319" t="n">
        <v>688.74</v>
      </c>
      <c r="G1673" s="318" t="s">
        <v>6233</v>
      </c>
    </row>
    <row r="1674" customFormat="false" ht="15" hidden="false" customHeight="false" outlineLevel="0" collapsed="false">
      <c r="A1674" s="318" t="s">
        <v>9566</v>
      </c>
      <c r="B1674" s="318" t="str">
        <f aca="false">A1674&amp;"U"</f>
        <v>90842U</v>
      </c>
      <c r="C1674" s="318" t="s">
        <v>9567</v>
      </c>
      <c r="D1674" s="318" t="s">
        <v>30</v>
      </c>
      <c r="E1674" s="318" t="s">
        <v>6252</v>
      </c>
      <c r="F1674" s="319" t="n">
        <v>733.55</v>
      </c>
      <c r="G1674" s="318" t="s">
        <v>6233</v>
      </c>
    </row>
    <row r="1675" customFormat="false" ht="15" hidden="false" customHeight="false" outlineLevel="0" collapsed="false">
      <c r="A1675" s="318" t="s">
        <v>9568</v>
      </c>
      <c r="B1675" s="318" t="str">
        <f aca="false">A1675&amp;"U"</f>
        <v>90843U</v>
      </c>
      <c r="C1675" s="318" t="s">
        <v>9569</v>
      </c>
      <c r="D1675" s="318" t="s">
        <v>30</v>
      </c>
      <c r="E1675" s="318" t="s">
        <v>6252</v>
      </c>
      <c r="F1675" s="319" t="n">
        <v>759.98</v>
      </c>
      <c r="G1675" s="318" t="s">
        <v>6233</v>
      </c>
    </row>
    <row r="1676" customFormat="false" ht="15" hidden="false" customHeight="false" outlineLevel="0" collapsed="false">
      <c r="A1676" s="318" t="s">
        <v>9570</v>
      </c>
      <c r="B1676" s="318" t="str">
        <f aca="false">A1676&amp;"U"</f>
        <v>90844U</v>
      </c>
      <c r="C1676" s="318" t="s">
        <v>9571</v>
      </c>
      <c r="D1676" s="318" t="s">
        <v>30</v>
      </c>
      <c r="E1676" s="318" t="s">
        <v>6252</v>
      </c>
      <c r="F1676" s="319" t="n">
        <v>789.81</v>
      </c>
      <c r="G1676" s="318" t="s">
        <v>6233</v>
      </c>
    </row>
    <row r="1677" customFormat="false" ht="15" hidden="false" customHeight="false" outlineLevel="0" collapsed="false">
      <c r="A1677" s="318" t="s">
        <v>9572</v>
      </c>
      <c r="B1677" s="318" t="str">
        <f aca="false">A1677&amp;"U"</f>
        <v>90847U</v>
      </c>
      <c r="C1677" s="318" t="s">
        <v>9573</v>
      </c>
      <c r="D1677" s="318" t="s">
        <v>30</v>
      </c>
      <c r="E1677" s="318" t="s">
        <v>6252</v>
      </c>
      <c r="F1677" s="319" t="n">
        <v>611.97</v>
      </c>
      <c r="G1677" s="318" t="s">
        <v>6233</v>
      </c>
    </row>
    <row r="1678" customFormat="false" ht="15" hidden="false" customHeight="false" outlineLevel="0" collapsed="false">
      <c r="A1678" s="318" t="s">
        <v>9574</v>
      </c>
      <c r="B1678" s="318" t="str">
        <f aca="false">A1678&amp;"U"</f>
        <v>90848U</v>
      </c>
      <c r="C1678" s="318" t="s">
        <v>9575</v>
      </c>
      <c r="D1678" s="318" t="s">
        <v>30</v>
      </c>
      <c r="E1678" s="318" t="s">
        <v>6252</v>
      </c>
      <c r="F1678" s="319" t="n">
        <v>650.05</v>
      </c>
      <c r="G1678" s="318" t="s">
        <v>6233</v>
      </c>
    </row>
    <row r="1679" customFormat="false" ht="15" hidden="false" customHeight="false" outlineLevel="0" collapsed="false">
      <c r="A1679" s="318" t="s">
        <v>9576</v>
      </c>
      <c r="B1679" s="318" t="str">
        <f aca="false">A1679&amp;"U"</f>
        <v>90849U</v>
      </c>
      <c r="C1679" s="318" t="s">
        <v>9577</v>
      </c>
      <c r="D1679" s="318" t="s">
        <v>30</v>
      </c>
      <c r="E1679" s="318" t="s">
        <v>6252</v>
      </c>
      <c r="F1679" s="319" t="n">
        <v>662</v>
      </c>
      <c r="G1679" s="318" t="s">
        <v>6233</v>
      </c>
    </row>
    <row r="1680" customFormat="false" ht="15" hidden="false" customHeight="false" outlineLevel="0" collapsed="false">
      <c r="A1680" s="318" t="s">
        <v>9578</v>
      </c>
      <c r="B1680" s="318" t="str">
        <f aca="false">A1680&amp;"U"</f>
        <v>90850U</v>
      </c>
      <c r="C1680" s="318" t="s">
        <v>9579</v>
      </c>
      <c r="D1680" s="318" t="s">
        <v>30</v>
      </c>
      <c r="E1680" s="318" t="s">
        <v>6252</v>
      </c>
      <c r="F1680" s="319" t="n">
        <v>691.83</v>
      </c>
      <c r="G1680" s="318" t="s">
        <v>6233</v>
      </c>
    </row>
    <row r="1681" customFormat="false" ht="15" hidden="false" customHeight="false" outlineLevel="0" collapsed="false">
      <c r="A1681" s="318" t="s">
        <v>9580</v>
      </c>
      <c r="B1681" s="318" t="str">
        <f aca="false">A1681&amp;"U"</f>
        <v>91009U</v>
      </c>
      <c r="C1681" s="318" t="s">
        <v>9581</v>
      </c>
      <c r="D1681" s="318" t="s">
        <v>30</v>
      </c>
      <c r="E1681" s="318" t="s">
        <v>6252</v>
      </c>
      <c r="F1681" s="319" t="n">
        <v>327.26</v>
      </c>
      <c r="G1681" s="318" t="s">
        <v>6233</v>
      </c>
    </row>
    <row r="1682" customFormat="false" ht="15" hidden="false" customHeight="false" outlineLevel="0" collapsed="false">
      <c r="A1682" s="318" t="s">
        <v>9582</v>
      </c>
      <c r="B1682" s="318" t="str">
        <f aca="false">A1682&amp;"U"</f>
        <v>91010U</v>
      </c>
      <c r="C1682" s="318" t="s">
        <v>9583</v>
      </c>
      <c r="D1682" s="318" t="s">
        <v>30</v>
      </c>
      <c r="E1682" s="318" t="s">
        <v>6252</v>
      </c>
      <c r="F1682" s="319" t="n">
        <v>277.08</v>
      </c>
      <c r="G1682" s="318" t="s">
        <v>6233</v>
      </c>
    </row>
    <row r="1683" customFormat="false" ht="15" hidden="false" customHeight="false" outlineLevel="0" collapsed="false">
      <c r="A1683" s="318" t="s">
        <v>9584</v>
      </c>
      <c r="B1683" s="318" t="str">
        <f aca="false">A1683&amp;"U"</f>
        <v>91011U</v>
      </c>
      <c r="C1683" s="318" t="s">
        <v>9585</v>
      </c>
      <c r="D1683" s="318" t="s">
        <v>30</v>
      </c>
      <c r="E1683" s="318" t="s">
        <v>6252</v>
      </c>
      <c r="F1683" s="319" t="n">
        <v>364.81</v>
      </c>
      <c r="G1683" s="318" t="s">
        <v>6233</v>
      </c>
    </row>
    <row r="1684" customFormat="false" ht="15" hidden="false" customHeight="false" outlineLevel="0" collapsed="false">
      <c r="A1684" s="318" t="s">
        <v>9586</v>
      </c>
      <c r="B1684" s="318" t="str">
        <f aca="false">A1684&amp;"U"</f>
        <v>91012U</v>
      </c>
      <c r="C1684" s="318" t="s">
        <v>239</v>
      </c>
      <c r="D1684" s="318" t="s">
        <v>30</v>
      </c>
      <c r="E1684" s="318" t="s">
        <v>6252</v>
      </c>
      <c r="F1684" s="319" t="n">
        <v>352.03</v>
      </c>
      <c r="G1684" s="318" t="s">
        <v>6233</v>
      </c>
    </row>
    <row r="1685" customFormat="false" ht="15" hidden="false" customHeight="false" outlineLevel="0" collapsed="false">
      <c r="A1685" s="318" t="s">
        <v>9587</v>
      </c>
      <c r="B1685" s="318" t="str">
        <f aca="false">A1685&amp;"U"</f>
        <v>91013U</v>
      </c>
      <c r="C1685" s="318" t="s">
        <v>9588</v>
      </c>
      <c r="D1685" s="318" t="s">
        <v>30</v>
      </c>
      <c r="E1685" s="318" t="s">
        <v>6252</v>
      </c>
      <c r="F1685" s="319" t="n">
        <v>618.12</v>
      </c>
      <c r="G1685" s="318" t="s">
        <v>6233</v>
      </c>
    </row>
    <row r="1686" customFormat="false" ht="15" hidden="false" customHeight="false" outlineLevel="0" collapsed="false">
      <c r="A1686" s="318" t="s">
        <v>9589</v>
      </c>
      <c r="B1686" s="318" t="str">
        <f aca="false">A1686&amp;"U"</f>
        <v>91014U</v>
      </c>
      <c r="C1686" s="318" t="s">
        <v>9590</v>
      </c>
      <c r="D1686" s="318" t="s">
        <v>30</v>
      </c>
      <c r="E1686" s="318" t="s">
        <v>6252</v>
      </c>
      <c r="F1686" s="319" t="n">
        <v>582.61</v>
      </c>
      <c r="G1686" s="318" t="s">
        <v>6233</v>
      </c>
    </row>
    <row r="1687" customFormat="false" ht="15" hidden="false" customHeight="false" outlineLevel="0" collapsed="false">
      <c r="A1687" s="318" t="s">
        <v>9591</v>
      </c>
      <c r="B1687" s="318" t="str">
        <f aca="false">A1687&amp;"U"</f>
        <v>91015U</v>
      </c>
      <c r="C1687" s="318" t="s">
        <v>9592</v>
      </c>
      <c r="D1687" s="318" t="s">
        <v>30</v>
      </c>
      <c r="E1687" s="318" t="s">
        <v>6252</v>
      </c>
      <c r="F1687" s="319" t="n">
        <v>685.04</v>
      </c>
      <c r="G1687" s="318" t="s">
        <v>6233</v>
      </c>
    </row>
    <row r="1688" customFormat="false" ht="15" hidden="false" customHeight="false" outlineLevel="0" collapsed="false">
      <c r="A1688" s="318" t="s">
        <v>9593</v>
      </c>
      <c r="B1688" s="318" t="str">
        <f aca="false">A1688&amp;"U"</f>
        <v>91016U</v>
      </c>
      <c r="C1688" s="318" t="s">
        <v>9594</v>
      </c>
      <c r="D1688" s="318" t="s">
        <v>30</v>
      </c>
      <c r="E1688" s="318" t="s">
        <v>6252</v>
      </c>
      <c r="F1688" s="319" t="n">
        <v>687.09</v>
      </c>
      <c r="G1688" s="318" t="s">
        <v>6233</v>
      </c>
    </row>
    <row r="1689" customFormat="false" ht="15" hidden="false" customHeight="false" outlineLevel="0" collapsed="false">
      <c r="A1689" s="318" t="s">
        <v>9595</v>
      </c>
      <c r="B1689" s="318" t="str">
        <f aca="false">A1689&amp;"U"</f>
        <v>91286U</v>
      </c>
      <c r="C1689" s="318" t="s">
        <v>9596</v>
      </c>
      <c r="D1689" s="318" t="s">
        <v>30</v>
      </c>
      <c r="E1689" s="318" t="s">
        <v>6232</v>
      </c>
      <c r="F1689" s="319" t="n">
        <v>143.15</v>
      </c>
      <c r="G1689" s="318" t="s">
        <v>6233</v>
      </c>
    </row>
    <row r="1690" customFormat="false" ht="15" hidden="false" customHeight="false" outlineLevel="0" collapsed="false">
      <c r="A1690" s="318" t="s">
        <v>9597</v>
      </c>
      <c r="B1690" s="318" t="str">
        <f aca="false">A1690&amp;"U"</f>
        <v>91287U</v>
      </c>
      <c r="C1690" s="318" t="s">
        <v>9598</v>
      </c>
      <c r="D1690" s="318" t="s">
        <v>30</v>
      </c>
      <c r="E1690" s="318" t="s">
        <v>6232</v>
      </c>
      <c r="F1690" s="319" t="n">
        <v>150.36</v>
      </c>
      <c r="G1690" s="318" t="s">
        <v>6233</v>
      </c>
    </row>
    <row r="1691" customFormat="false" ht="15" hidden="false" customHeight="false" outlineLevel="0" collapsed="false">
      <c r="A1691" s="318" t="s">
        <v>9599</v>
      </c>
      <c r="B1691" s="318" t="str">
        <f aca="false">A1691&amp;"U"</f>
        <v>91288U</v>
      </c>
      <c r="C1691" s="318" t="s">
        <v>9600</v>
      </c>
      <c r="D1691" s="318" t="s">
        <v>30</v>
      </c>
      <c r="E1691" s="318" t="s">
        <v>6232</v>
      </c>
      <c r="F1691" s="319" t="n">
        <v>157.59</v>
      </c>
      <c r="G1691" s="318" t="s">
        <v>6233</v>
      </c>
    </row>
    <row r="1692" customFormat="false" ht="15" hidden="false" customHeight="false" outlineLevel="0" collapsed="false">
      <c r="A1692" s="318" t="s">
        <v>9601</v>
      </c>
      <c r="B1692" s="318" t="str">
        <f aca="false">A1692&amp;"U"</f>
        <v>91290U</v>
      </c>
      <c r="C1692" s="318" t="s">
        <v>9602</v>
      </c>
      <c r="D1692" s="318" t="s">
        <v>30</v>
      </c>
      <c r="E1692" s="318" t="s">
        <v>6232</v>
      </c>
      <c r="F1692" s="319" t="n">
        <v>164.8</v>
      </c>
      <c r="G1692" s="318" t="s">
        <v>6233</v>
      </c>
    </row>
    <row r="1693" customFormat="false" ht="15" hidden="false" customHeight="false" outlineLevel="0" collapsed="false">
      <c r="A1693" s="318" t="s">
        <v>9603</v>
      </c>
      <c r="B1693" s="318" t="str">
        <f aca="false">A1693&amp;"U"</f>
        <v>91291U</v>
      </c>
      <c r="C1693" s="318" t="s">
        <v>9604</v>
      </c>
      <c r="D1693" s="318" t="s">
        <v>30</v>
      </c>
      <c r="E1693" s="318" t="s">
        <v>6232</v>
      </c>
      <c r="F1693" s="319" t="n">
        <v>198.78</v>
      </c>
      <c r="G1693" s="318" t="s">
        <v>6233</v>
      </c>
    </row>
    <row r="1694" customFormat="false" ht="15" hidden="false" customHeight="false" outlineLevel="0" collapsed="false">
      <c r="A1694" s="318" t="s">
        <v>9605</v>
      </c>
      <c r="B1694" s="318" t="str">
        <f aca="false">A1694&amp;"U"</f>
        <v>91292U</v>
      </c>
      <c r="C1694" s="318" t="s">
        <v>9606</v>
      </c>
      <c r="D1694" s="318" t="s">
        <v>30</v>
      </c>
      <c r="E1694" s="318" t="s">
        <v>6232</v>
      </c>
      <c r="F1694" s="319" t="n">
        <v>210.63</v>
      </c>
      <c r="G1694" s="318" t="s">
        <v>6233</v>
      </c>
    </row>
    <row r="1695" customFormat="false" ht="15" hidden="false" customHeight="false" outlineLevel="0" collapsed="false">
      <c r="A1695" s="318" t="s">
        <v>9607</v>
      </c>
      <c r="B1695" s="318" t="str">
        <f aca="false">A1695&amp;"U"</f>
        <v>91293U</v>
      </c>
      <c r="C1695" s="318" t="s">
        <v>9608</v>
      </c>
      <c r="D1695" s="318" t="s">
        <v>30</v>
      </c>
      <c r="E1695" s="318" t="s">
        <v>6232</v>
      </c>
      <c r="F1695" s="319" t="n">
        <v>222.51</v>
      </c>
      <c r="G1695" s="318" t="s">
        <v>6233</v>
      </c>
    </row>
    <row r="1696" customFormat="false" ht="15" hidden="false" customHeight="false" outlineLevel="0" collapsed="false">
      <c r="A1696" s="318" t="s">
        <v>9609</v>
      </c>
      <c r="B1696" s="318" t="str">
        <f aca="false">A1696&amp;"U"</f>
        <v>91294U</v>
      </c>
      <c r="C1696" s="318" t="s">
        <v>242</v>
      </c>
      <c r="D1696" s="318" t="s">
        <v>30</v>
      </c>
      <c r="E1696" s="318" t="s">
        <v>6232</v>
      </c>
      <c r="F1696" s="319" t="n">
        <v>234.42</v>
      </c>
      <c r="G1696" s="318" t="s">
        <v>6233</v>
      </c>
    </row>
    <row r="1697" customFormat="false" ht="15" hidden="false" customHeight="false" outlineLevel="0" collapsed="false">
      <c r="A1697" s="318" t="s">
        <v>9610</v>
      </c>
      <c r="B1697" s="318" t="str">
        <f aca="false">A1697&amp;"U"</f>
        <v>91295U</v>
      </c>
      <c r="C1697" s="318" t="s">
        <v>9611</v>
      </c>
      <c r="D1697" s="318" t="s">
        <v>30</v>
      </c>
      <c r="E1697" s="318" t="s">
        <v>6252</v>
      </c>
      <c r="F1697" s="319" t="n">
        <v>310.73</v>
      </c>
      <c r="G1697" s="318" t="s">
        <v>6233</v>
      </c>
    </row>
    <row r="1698" customFormat="false" ht="15" hidden="false" customHeight="false" outlineLevel="0" collapsed="false">
      <c r="A1698" s="318" t="s">
        <v>9612</v>
      </c>
      <c r="B1698" s="318" t="str">
        <f aca="false">A1698&amp;"U"</f>
        <v>91296U</v>
      </c>
      <c r="C1698" s="318" t="s">
        <v>9613</v>
      </c>
      <c r="D1698" s="318" t="s">
        <v>30</v>
      </c>
      <c r="E1698" s="318" t="s">
        <v>6252</v>
      </c>
      <c r="F1698" s="319" t="n">
        <v>326.54</v>
      </c>
      <c r="G1698" s="318" t="s">
        <v>6233</v>
      </c>
    </row>
    <row r="1699" customFormat="false" ht="15" hidden="false" customHeight="false" outlineLevel="0" collapsed="false">
      <c r="A1699" s="318" t="s">
        <v>9614</v>
      </c>
      <c r="B1699" s="318" t="str">
        <f aca="false">A1699&amp;"U"</f>
        <v>91297U</v>
      </c>
      <c r="C1699" s="318" t="s">
        <v>9615</v>
      </c>
      <c r="D1699" s="318" t="s">
        <v>30</v>
      </c>
      <c r="E1699" s="318" t="s">
        <v>6252</v>
      </c>
      <c r="F1699" s="319" t="n">
        <v>366.5</v>
      </c>
      <c r="G1699" s="318" t="s">
        <v>6233</v>
      </c>
    </row>
    <row r="1700" customFormat="false" ht="15" hidden="false" customHeight="false" outlineLevel="0" collapsed="false">
      <c r="A1700" s="318" t="s">
        <v>9616</v>
      </c>
      <c r="B1700" s="318" t="str">
        <f aca="false">A1700&amp;"U"</f>
        <v>91298U</v>
      </c>
      <c r="C1700" s="318" t="s">
        <v>9617</v>
      </c>
      <c r="D1700" s="318" t="s">
        <v>30</v>
      </c>
      <c r="E1700" s="318" t="s">
        <v>6252</v>
      </c>
      <c r="F1700" s="319" t="n">
        <v>544.12</v>
      </c>
      <c r="G1700" s="318" t="s">
        <v>6233</v>
      </c>
    </row>
    <row r="1701" customFormat="false" ht="15" hidden="false" customHeight="false" outlineLevel="0" collapsed="false">
      <c r="A1701" s="318" t="s">
        <v>9618</v>
      </c>
      <c r="B1701" s="318" t="str">
        <f aca="false">A1701&amp;"U"</f>
        <v>91299U</v>
      </c>
      <c r="C1701" s="318" t="s">
        <v>9619</v>
      </c>
      <c r="D1701" s="318" t="s">
        <v>30</v>
      </c>
      <c r="E1701" s="318" t="s">
        <v>6252</v>
      </c>
      <c r="F1701" s="319" t="n">
        <v>728.37</v>
      </c>
      <c r="G1701" s="318" t="s">
        <v>6233</v>
      </c>
    </row>
    <row r="1702" customFormat="false" ht="15" hidden="false" customHeight="false" outlineLevel="0" collapsed="false">
      <c r="A1702" s="318" t="s">
        <v>9620</v>
      </c>
      <c r="B1702" s="318" t="str">
        <f aca="false">A1702&amp;"U"</f>
        <v>91300U</v>
      </c>
      <c r="C1702" s="318" t="s">
        <v>9621</v>
      </c>
      <c r="D1702" s="318" t="s">
        <v>30</v>
      </c>
      <c r="E1702" s="318" t="s">
        <v>6232</v>
      </c>
      <c r="F1702" s="319" t="n">
        <v>23.03</v>
      </c>
      <c r="G1702" s="318" t="s">
        <v>6233</v>
      </c>
    </row>
    <row r="1703" customFormat="false" ht="15" hidden="false" customHeight="false" outlineLevel="0" collapsed="false">
      <c r="A1703" s="318" t="s">
        <v>9622</v>
      </c>
      <c r="B1703" s="318" t="str">
        <f aca="false">A1703&amp;"U"</f>
        <v>91301U</v>
      </c>
      <c r="C1703" s="318" t="s">
        <v>9623</v>
      </c>
      <c r="D1703" s="318" t="s">
        <v>30</v>
      </c>
      <c r="E1703" s="318" t="s">
        <v>6232</v>
      </c>
      <c r="F1703" s="319" t="n">
        <v>24.35</v>
      </c>
      <c r="G1703" s="318" t="s">
        <v>6233</v>
      </c>
    </row>
    <row r="1704" customFormat="false" ht="15" hidden="false" customHeight="false" outlineLevel="0" collapsed="false">
      <c r="A1704" s="318" t="s">
        <v>9624</v>
      </c>
      <c r="B1704" s="318" t="str">
        <f aca="false">A1704&amp;"U"</f>
        <v>91302U</v>
      </c>
      <c r="C1704" s="318" t="s">
        <v>9625</v>
      </c>
      <c r="D1704" s="318" t="s">
        <v>30</v>
      </c>
      <c r="E1704" s="318" t="s">
        <v>6232</v>
      </c>
      <c r="F1704" s="319" t="n">
        <v>25.69</v>
      </c>
      <c r="G1704" s="318" t="s">
        <v>6233</v>
      </c>
    </row>
    <row r="1705" customFormat="false" ht="15" hidden="false" customHeight="false" outlineLevel="0" collapsed="false">
      <c r="A1705" s="318" t="s">
        <v>9626</v>
      </c>
      <c r="B1705" s="318" t="str">
        <f aca="false">A1705&amp;"U"</f>
        <v>91303U</v>
      </c>
      <c r="C1705" s="318" t="s">
        <v>245</v>
      </c>
      <c r="D1705" s="318" t="s">
        <v>30</v>
      </c>
      <c r="E1705" s="318" t="s">
        <v>6232</v>
      </c>
      <c r="F1705" s="319" t="n">
        <v>27.07</v>
      </c>
      <c r="G1705" s="318" t="s">
        <v>6233</v>
      </c>
    </row>
    <row r="1706" customFormat="false" ht="15" hidden="false" customHeight="false" outlineLevel="0" collapsed="false">
      <c r="A1706" s="318" t="s">
        <v>9627</v>
      </c>
      <c r="B1706" s="318" t="str">
        <f aca="false">A1706&amp;"U"</f>
        <v>91304U</v>
      </c>
      <c r="C1706" s="318" t="s">
        <v>9628</v>
      </c>
      <c r="D1706" s="318" t="s">
        <v>30</v>
      </c>
      <c r="E1706" s="318" t="s">
        <v>6232</v>
      </c>
      <c r="F1706" s="319" t="n">
        <v>74.41</v>
      </c>
      <c r="G1706" s="318" t="s">
        <v>6233</v>
      </c>
    </row>
    <row r="1707" customFormat="false" ht="15" hidden="false" customHeight="false" outlineLevel="0" collapsed="false">
      <c r="A1707" s="318" t="s">
        <v>9629</v>
      </c>
      <c r="B1707" s="318" t="str">
        <f aca="false">A1707&amp;"U"</f>
        <v>91305U</v>
      </c>
      <c r="C1707" s="318" t="s">
        <v>9630</v>
      </c>
      <c r="D1707" s="318" t="s">
        <v>30</v>
      </c>
      <c r="E1707" s="318" t="s">
        <v>6232</v>
      </c>
      <c r="F1707" s="319" t="n">
        <v>56.17</v>
      </c>
      <c r="G1707" s="318" t="s">
        <v>6233</v>
      </c>
    </row>
    <row r="1708" customFormat="false" ht="15" hidden="false" customHeight="false" outlineLevel="0" collapsed="false">
      <c r="A1708" s="318" t="s">
        <v>9631</v>
      </c>
      <c r="B1708" s="318" t="str">
        <f aca="false">A1708&amp;"U"</f>
        <v>91306U</v>
      </c>
      <c r="C1708" s="318" t="s">
        <v>255</v>
      </c>
      <c r="D1708" s="318" t="s">
        <v>30</v>
      </c>
      <c r="E1708" s="318" t="s">
        <v>6232</v>
      </c>
      <c r="F1708" s="319" t="n">
        <v>83.5</v>
      </c>
      <c r="G1708" s="318" t="s">
        <v>6233</v>
      </c>
    </row>
    <row r="1709" customFormat="false" ht="15" hidden="false" customHeight="false" outlineLevel="0" collapsed="false">
      <c r="A1709" s="318" t="s">
        <v>9632</v>
      </c>
      <c r="B1709" s="318" t="str">
        <f aca="false">A1709&amp;"U"</f>
        <v>91307U</v>
      </c>
      <c r="C1709" s="318" t="s">
        <v>9633</v>
      </c>
      <c r="D1709" s="318" t="s">
        <v>30</v>
      </c>
      <c r="E1709" s="318" t="s">
        <v>6232</v>
      </c>
      <c r="F1709" s="319" t="n">
        <v>58.94</v>
      </c>
      <c r="G1709" s="318" t="s">
        <v>6233</v>
      </c>
    </row>
    <row r="1710" customFormat="false" ht="15" hidden="false" customHeight="false" outlineLevel="0" collapsed="false">
      <c r="A1710" s="318" t="s">
        <v>9634</v>
      </c>
      <c r="B1710" s="318" t="str">
        <f aca="false">A1710&amp;"U"</f>
        <v>91312U</v>
      </c>
      <c r="C1710" s="318" t="s">
        <v>9635</v>
      </c>
      <c r="D1710" s="318" t="s">
        <v>30</v>
      </c>
      <c r="E1710" s="318" t="s">
        <v>6252</v>
      </c>
      <c r="F1710" s="319" t="n">
        <v>622.12</v>
      </c>
      <c r="G1710" s="318" t="s">
        <v>6233</v>
      </c>
    </row>
    <row r="1711" customFormat="false" ht="15" hidden="false" customHeight="false" outlineLevel="0" collapsed="false">
      <c r="A1711" s="318" t="s">
        <v>9636</v>
      </c>
      <c r="B1711" s="318" t="str">
        <f aca="false">A1711&amp;"U"</f>
        <v>91313U</v>
      </c>
      <c r="C1711" s="318" t="s">
        <v>9637</v>
      </c>
      <c r="D1711" s="318" t="s">
        <v>30</v>
      </c>
      <c r="E1711" s="318" t="s">
        <v>6252</v>
      </c>
      <c r="F1711" s="319" t="n">
        <v>662.79</v>
      </c>
      <c r="G1711" s="318" t="s">
        <v>6233</v>
      </c>
    </row>
    <row r="1712" customFormat="false" ht="15" hidden="false" customHeight="false" outlineLevel="0" collapsed="false">
      <c r="A1712" s="318" t="s">
        <v>9638</v>
      </c>
      <c r="B1712" s="318" t="str">
        <f aca="false">A1712&amp;"U"</f>
        <v>91314U</v>
      </c>
      <c r="C1712" s="318" t="s">
        <v>9639</v>
      </c>
      <c r="D1712" s="318" t="s">
        <v>30</v>
      </c>
      <c r="E1712" s="318" t="s">
        <v>6252</v>
      </c>
      <c r="F1712" s="319" t="n">
        <v>690.07</v>
      </c>
      <c r="G1712" s="318" t="s">
        <v>6233</v>
      </c>
    </row>
    <row r="1713" customFormat="false" ht="15" hidden="false" customHeight="false" outlineLevel="0" collapsed="false">
      <c r="A1713" s="318" t="s">
        <v>9640</v>
      </c>
      <c r="B1713" s="318" t="str">
        <f aca="false">A1713&amp;"U"</f>
        <v>91315U</v>
      </c>
      <c r="C1713" s="318" t="s">
        <v>9641</v>
      </c>
      <c r="D1713" s="318" t="s">
        <v>30</v>
      </c>
      <c r="E1713" s="318" t="s">
        <v>6252</v>
      </c>
      <c r="F1713" s="319" t="n">
        <v>719.74</v>
      </c>
      <c r="G1713" s="318" t="s">
        <v>6233</v>
      </c>
    </row>
    <row r="1714" customFormat="false" ht="15" hidden="false" customHeight="false" outlineLevel="0" collapsed="false">
      <c r="A1714" s="318" t="s">
        <v>9642</v>
      </c>
      <c r="B1714" s="318" t="str">
        <f aca="false">A1714&amp;"U"</f>
        <v>91318U</v>
      </c>
      <c r="C1714" s="318" t="s">
        <v>9643</v>
      </c>
      <c r="D1714" s="318" t="s">
        <v>30</v>
      </c>
      <c r="E1714" s="318" t="s">
        <v>6252</v>
      </c>
      <c r="F1714" s="319" t="n">
        <v>565.95</v>
      </c>
      <c r="G1714" s="318" t="s">
        <v>6233</v>
      </c>
    </row>
    <row r="1715" customFormat="false" ht="15" hidden="false" customHeight="false" outlineLevel="0" collapsed="false">
      <c r="A1715" s="318" t="s">
        <v>9644</v>
      </c>
      <c r="B1715" s="318" t="str">
        <f aca="false">A1715&amp;"U"</f>
        <v>91319U</v>
      </c>
      <c r="C1715" s="318" t="s">
        <v>9645</v>
      </c>
      <c r="D1715" s="318" t="s">
        <v>30</v>
      </c>
      <c r="E1715" s="318" t="s">
        <v>6252</v>
      </c>
      <c r="F1715" s="319" t="n">
        <v>603.85</v>
      </c>
      <c r="G1715" s="318" t="s">
        <v>6233</v>
      </c>
    </row>
    <row r="1716" customFormat="false" ht="15" hidden="false" customHeight="false" outlineLevel="0" collapsed="false">
      <c r="A1716" s="318" t="s">
        <v>9646</v>
      </c>
      <c r="B1716" s="318" t="str">
        <f aca="false">A1716&amp;"U"</f>
        <v>91320U</v>
      </c>
      <c r="C1716" s="318" t="s">
        <v>9647</v>
      </c>
      <c r="D1716" s="318" t="s">
        <v>30</v>
      </c>
      <c r="E1716" s="318" t="s">
        <v>6252</v>
      </c>
      <c r="F1716" s="319" t="n">
        <v>615.66</v>
      </c>
      <c r="G1716" s="318" t="s">
        <v>6233</v>
      </c>
    </row>
    <row r="1717" customFormat="false" ht="15" hidden="false" customHeight="false" outlineLevel="0" collapsed="false">
      <c r="A1717" s="318" t="s">
        <v>9648</v>
      </c>
      <c r="B1717" s="318" t="str">
        <f aca="false">A1717&amp;"U"</f>
        <v>91321U</v>
      </c>
      <c r="C1717" s="318" t="s">
        <v>9649</v>
      </c>
      <c r="D1717" s="318" t="s">
        <v>30</v>
      </c>
      <c r="E1717" s="318" t="s">
        <v>6252</v>
      </c>
      <c r="F1717" s="319" t="n">
        <v>645.33</v>
      </c>
      <c r="G1717" s="318" t="s">
        <v>6233</v>
      </c>
    </row>
    <row r="1718" customFormat="false" ht="15" hidden="false" customHeight="false" outlineLevel="0" collapsed="false">
      <c r="A1718" s="318" t="s">
        <v>9650</v>
      </c>
      <c r="B1718" s="318" t="str">
        <f aca="false">A1718&amp;"U"</f>
        <v>91324U</v>
      </c>
      <c r="C1718" s="318" t="s">
        <v>9651</v>
      </c>
      <c r="D1718" s="318" t="s">
        <v>30</v>
      </c>
      <c r="E1718" s="318" t="s">
        <v>6252</v>
      </c>
      <c r="F1718" s="319" t="n">
        <v>572.1</v>
      </c>
      <c r="G1718" s="318" t="s">
        <v>6233</v>
      </c>
    </row>
    <row r="1719" customFormat="false" ht="15" hidden="false" customHeight="false" outlineLevel="0" collapsed="false">
      <c r="A1719" s="318" t="s">
        <v>9652</v>
      </c>
      <c r="B1719" s="318" t="str">
        <f aca="false">A1719&amp;"U"</f>
        <v>91325U</v>
      </c>
      <c r="C1719" s="318" t="s">
        <v>9653</v>
      </c>
      <c r="D1719" s="318" t="s">
        <v>30</v>
      </c>
      <c r="E1719" s="318" t="s">
        <v>6252</v>
      </c>
      <c r="F1719" s="319" t="n">
        <v>536.41</v>
      </c>
      <c r="G1719" s="318" t="s">
        <v>6233</v>
      </c>
    </row>
    <row r="1720" customFormat="false" ht="15" hidden="false" customHeight="false" outlineLevel="0" collapsed="false">
      <c r="A1720" s="318" t="s">
        <v>9654</v>
      </c>
      <c r="B1720" s="318" t="str">
        <f aca="false">A1720&amp;"U"</f>
        <v>91326U</v>
      </c>
      <c r="C1720" s="318" t="s">
        <v>9655</v>
      </c>
      <c r="D1720" s="318" t="s">
        <v>30</v>
      </c>
      <c r="E1720" s="318" t="s">
        <v>6252</v>
      </c>
      <c r="F1720" s="319" t="n">
        <v>638.7</v>
      </c>
      <c r="G1720" s="318" t="s">
        <v>6233</v>
      </c>
    </row>
    <row r="1721" customFormat="false" ht="15" hidden="false" customHeight="false" outlineLevel="0" collapsed="false">
      <c r="A1721" s="318" t="s">
        <v>9656</v>
      </c>
      <c r="B1721" s="318" t="str">
        <f aca="false">A1721&amp;"U"</f>
        <v>91327U</v>
      </c>
      <c r="C1721" s="318" t="s">
        <v>9657</v>
      </c>
      <c r="D1721" s="318" t="s">
        <v>30</v>
      </c>
      <c r="E1721" s="318" t="s">
        <v>6252</v>
      </c>
      <c r="F1721" s="319" t="n">
        <v>640.59</v>
      </c>
      <c r="G1721" s="318" t="s">
        <v>6233</v>
      </c>
    </row>
    <row r="1722" customFormat="false" ht="15" hidden="false" customHeight="false" outlineLevel="0" collapsed="false">
      <c r="A1722" s="318" t="s">
        <v>9658</v>
      </c>
      <c r="B1722" s="318" t="str">
        <f aca="false">A1722&amp;"U"</f>
        <v>91328U</v>
      </c>
      <c r="C1722" s="318" t="s">
        <v>9659</v>
      </c>
      <c r="D1722" s="318" t="s">
        <v>30</v>
      </c>
      <c r="E1722" s="318" t="s">
        <v>6252</v>
      </c>
      <c r="F1722" s="319" t="n">
        <v>601.59</v>
      </c>
      <c r="G1722" s="318" t="s">
        <v>6233</v>
      </c>
    </row>
    <row r="1723" customFormat="false" ht="15" hidden="false" customHeight="false" outlineLevel="0" collapsed="false">
      <c r="A1723" s="318" t="s">
        <v>9660</v>
      </c>
      <c r="B1723" s="318" t="str">
        <f aca="false">A1723&amp;"U"</f>
        <v>91329U</v>
      </c>
      <c r="C1723" s="318" t="s">
        <v>9661</v>
      </c>
      <c r="D1723" s="318" t="s">
        <v>30</v>
      </c>
      <c r="E1723" s="318" t="s">
        <v>6252</v>
      </c>
      <c r="F1723" s="319" t="n">
        <v>555.57</v>
      </c>
      <c r="G1723" s="318" t="s">
        <v>6233</v>
      </c>
    </row>
    <row r="1724" customFormat="false" ht="15" hidden="false" customHeight="false" outlineLevel="0" collapsed="false">
      <c r="A1724" s="318" t="s">
        <v>9662</v>
      </c>
      <c r="B1724" s="318" t="str">
        <f aca="false">A1724&amp;"U"</f>
        <v>91330U</v>
      </c>
      <c r="C1724" s="318" t="s">
        <v>9663</v>
      </c>
      <c r="D1724" s="318" t="s">
        <v>30</v>
      </c>
      <c r="E1724" s="318" t="s">
        <v>6252</v>
      </c>
      <c r="F1724" s="319" t="n">
        <v>632.07</v>
      </c>
      <c r="G1724" s="318" t="s">
        <v>6233</v>
      </c>
    </row>
    <row r="1725" customFormat="false" ht="15" hidden="false" customHeight="false" outlineLevel="0" collapsed="false">
      <c r="A1725" s="318" t="s">
        <v>9664</v>
      </c>
      <c r="B1725" s="318" t="str">
        <f aca="false">A1725&amp;"U"</f>
        <v>91331U</v>
      </c>
      <c r="C1725" s="318" t="s">
        <v>9665</v>
      </c>
      <c r="D1725" s="318" t="s">
        <v>30</v>
      </c>
      <c r="E1725" s="318" t="s">
        <v>6252</v>
      </c>
      <c r="F1725" s="319" t="n">
        <v>585.87</v>
      </c>
      <c r="G1725" s="318" t="s">
        <v>6233</v>
      </c>
    </row>
    <row r="1726" customFormat="false" ht="15" hidden="false" customHeight="false" outlineLevel="0" collapsed="false">
      <c r="A1726" s="318" t="s">
        <v>9666</v>
      </c>
      <c r="B1726" s="318" t="str">
        <f aca="false">A1726&amp;"U"</f>
        <v>91332U</v>
      </c>
      <c r="C1726" s="318" t="s">
        <v>9667</v>
      </c>
      <c r="D1726" s="318" t="s">
        <v>30</v>
      </c>
      <c r="E1726" s="318" t="s">
        <v>6252</v>
      </c>
      <c r="F1726" s="319" t="n">
        <v>686.73</v>
      </c>
      <c r="G1726" s="318" t="s">
        <v>6233</v>
      </c>
    </row>
    <row r="1727" customFormat="false" ht="15" hidden="false" customHeight="false" outlineLevel="0" collapsed="false">
      <c r="A1727" s="318" t="s">
        <v>9668</v>
      </c>
      <c r="B1727" s="318" t="str">
        <f aca="false">A1727&amp;"U"</f>
        <v>91333U</v>
      </c>
      <c r="C1727" s="318" t="s">
        <v>9669</v>
      </c>
      <c r="D1727" s="318" t="s">
        <v>30</v>
      </c>
      <c r="E1727" s="318" t="s">
        <v>6252</v>
      </c>
      <c r="F1727" s="319" t="n">
        <v>640.39</v>
      </c>
      <c r="G1727" s="318" t="s">
        <v>6233</v>
      </c>
    </row>
    <row r="1728" customFormat="false" ht="15" hidden="false" customHeight="false" outlineLevel="0" collapsed="false">
      <c r="A1728" s="318" t="s">
        <v>9670</v>
      </c>
      <c r="B1728" s="318" t="str">
        <f aca="false">A1728&amp;"U"</f>
        <v>91334U</v>
      </c>
      <c r="C1728" s="318" t="s">
        <v>9671</v>
      </c>
      <c r="D1728" s="318" t="s">
        <v>30</v>
      </c>
      <c r="E1728" s="318" t="s">
        <v>6252</v>
      </c>
      <c r="F1728" s="319" t="n">
        <v>864.35</v>
      </c>
      <c r="G1728" s="318" t="s">
        <v>6233</v>
      </c>
    </row>
    <row r="1729" customFormat="false" ht="15" hidden="false" customHeight="false" outlineLevel="0" collapsed="false">
      <c r="A1729" s="318" t="s">
        <v>9672</v>
      </c>
      <c r="B1729" s="318" t="str">
        <f aca="false">A1729&amp;"U"</f>
        <v>91335U</v>
      </c>
      <c r="C1729" s="318" t="s">
        <v>9673</v>
      </c>
      <c r="D1729" s="318" t="s">
        <v>30</v>
      </c>
      <c r="E1729" s="318" t="s">
        <v>6252</v>
      </c>
      <c r="F1729" s="319" t="n">
        <v>818.01</v>
      </c>
      <c r="G1729" s="318" t="s">
        <v>6233</v>
      </c>
    </row>
    <row r="1730" customFormat="false" ht="15" hidden="false" customHeight="false" outlineLevel="0" collapsed="false">
      <c r="A1730" s="318" t="s">
        <v>9674</v>
      </c>
      <c r="B1730" s="318" t="str">
        <f aca="false">A1730&amp;"U"</f>
        <v>91336U</v>
      </c>
      <c r="C1730" s="318" t="s">
        <v>9675</v>
      </c>
      <c r="D1730" s="318" t="s">
        <v>30</v>
      </c>
      <c r="E1730" s="318" t="s">
        <v>6252</v>
      </c>
      <c r="F1730" s="320" t="n">
        <v>1048.6</v>
      </c>
      <c r="G1730" s="318" t="s">
        <v>6233</v>
      </c>
    </row>
    <row r="1731" customFormat="false" ht="15" hidden="false" customHeight="false" outlineLevel="0" collapsed="false">
      <c r="A1731" s="318" t="s">
        <v>9676</v>
      </c>
      <c r="B1731" s="318" t="str">
        <f aca="false">A1731&amp;"U"</f>
        <v>91337U</v>
      </c>
      <c r="C1731" s="318" t="s">
        <v>9677</v>
      </c>
      <c r="D1731" s="318" t="s">
        <v>30</v>
      </c>
      <c r="E1731" s="318" t="s">
        <v>6252</v>
      </c>
      <c r="F1731" s="320" t="n">
        <v>1002.26</v>
      </c>
      <c r="G1731" s="318" t="s">
        <v>6233</v>
      </c>
    </row>
    <row r="1732" customFormat="false" ht="15" hidden="false" customHeight="false" outlineLevel="0" collapsed="false">
      <c r="A1732" s="318" t="s">
        <v>9678</v>
      </c>
      <c r="B1732" s="318" t="str">
        <f aca="false">A1732&amp;"U"</f>
        <v>73813/1U</v>
      </c>
      <c r="C1732" s="318" t="s">
        <v>9679</v>
      </c>
      <c r="D1732" s="318" t="s">
        <v>30</v>
      </c>
      <c r="E1732" s="318" t="s">
        <v>6252</v>
      </c>
      <c r="F1732" s="320" t="n">
        <v>1724.94</v>
      </c>
      <c r="G1732" s="318" t="s">
        <v>6233</v>
      </c>
    </row>
    <row r="1733" customFormat="false" ht="15" hidden="false" customHeight="false" outlineLevel="0" collapsed="false">
      <c r="A1733" s="318" t="s">
        <v>9680</v>
      </c>
      <c r="B1733" s="318" t="str">
        <f aca="false">A1733&amp;"U"</f>
        <v>84844U</v>
      </c>
      <c r="C1733" s="318" t="s">
        <v>9681</v>
      </c>
      <c r="D1733" s="318" t="s">
        <v>79</v>
      </c>
      <c r="E1733" s="318" t="s">
        <v>6252</v>
      </c>
      <c r="F1733" s="319" t="n">
        <v>466</v>
      </c>
      <c r="G1733" s="318" t="s">
        <v>6233</v>
      </c>
    </row>
    <row r="1734" customFormat="false" ht="15" hidden="false" customHeight="false" outlineLevel="0" collapsed="false">
      <c r="A1734" s="318" t="s">
        <v>9682</v>
      </c>
      <c r="B1734" s="318" t="str">
        <f aca="false">A1734&amp;"U"</f>
        <v>84845U</v>
      </c>
      <c r="C1734" s="318" t="s">
        <v>9683</v>
      </c>
      <c r="D1734" s="318" t="s">
        <v>79</v>
      </c>
      <c r="E1734" s="318" t="s">
        <v>6252</v>
      </c>
      <c r="F1734" s="319" t="n">
        <v>721.62</v>
      </c>
      <c r="G1734" s="318" t="s">
        <v>6233</v>
      </c>
    </row>
    <row r="1735" customFormat="false" ht="15" hidden="false" customHeight="false" outlineLevel="0" collapsed="false">
      <c r="A1735" s="318" t="s">
        <v>9684</v>
      </c>
      <c r="B1735" s="318" t="str">
        <f aca="false">A1735&amp;"U"</f>
        <v>84846U</v>
      </c>
      <c r="C1735" s="318" t="s">
        <v>9685</v>
      </c>
      <c r="D1735" s="318" t="s">
        <v>79</v>
      </c>
      <c r="E1735" s="318" t="s">
        <v>6252</v>
      </c>
      <c r="F1735" s="319" t="n">
        <v>732.7</v>
      </c>
      <c r="G1735" s="318" t="s">
        <v>6233</v>
      </c>
    </row>
    <row r="1736" customFormat="false" ht="15" hidden="false" customHeight="false" outlineLevel="0" collapsed="false">
      <c r="A1736" s="318" t="s">
        <v>9686</v>
      </c>
      <c r="B1736" s="318" t="str">
        <f aca="false">A1736&amp;"U"</f>
        <v>84847U</v>
      </c>
      <c r="C1736" s="318" t="s">
        <v>9687</v>
      </c>
      <c r="D1736" s="318" t="s">
        <v>79</v>
      </c>
      <c r="E1736" s="318" t="s">
        <v>6252</v>
      </c>
      <c r="F1736" s="319" t="n">
        <v>732.7</v>
      </c>
      <c r="G1736" s="318" t="s">
        <v>6233</v>
      </c>
    </row>
    <row r="1737" customFormat="false" ht="15" hidden="false" customHeight="false" outlineLevel="0" collapsed="false">
      <c r="A1737" s="318" t="s">
        <v>9688</v>
      </c>
      <c r="B1737" s="318" t="str">
        <f aca="false">A1737&amp;"U"</f>
        <v>84848U</v>
      </c>
      <c r="C1737" s="318" t="s">
        <v>9689</v>
      </c>
      <c r="D1737" s="318" t="s">
        <v>79</v>
      </c>
      <c r="E1737" s="318" t="s">
        <v>6252</v>
      </c>
      <c r="F1737" s="319" t="n">
        <v>576.49</v>
      </c>
      <c r="G1737" s="318" t="s">
        <v>6233</v>
      </c>
    </row>
    <row r="1738" customFormat="false" ht="15" hidden="false" customHeight="false" outlineLevel="0" collapsed="false">
      <c r="A1738" s="318" t="s">
        <v>9690</v>
      </c>
      <c r="B1738" s="318" t="str">
        <f aca="false">A1738&amp;"U"</f>
        <v>84849U</v>
      </c>
      <c r="C1738" s="318" t="s">
        <v>9691</v>
      </c>
      <c r="D1738" s="318" t="s">
        <v>30</v>
      </c>
      <c r="E1738" s="318" t="s">
        <v>6252</v>
      </c>
      <c r="F1738" s="319" t="n">
        <v>82.18</v>
      </c>
      <c r="G1738" s="318" t="s">
        <v>6233</v>
      </c>
    </row>
    <row r="1739" customFormat="false" ht="15" hidden="false" customHeight="false" outlineLevel="0" collapsed="false">
      <c r="A1739" s="318" t="s">
        <v>9692</v>
      </c>
      <c r="B1739" s="318" t="str">
        <f aca="false">A1739&amp;"U"</f>
        <v>73933/1U</v>
      </c>
      <c r="C1739" s="318" t="s">
        <v>9693</v>
      </c>
      <c r="D1739" s="318" t="s">
        <v>79</v>
      </c>
      <c r="E1739" s="318" t="s">
        <v>6232</v>
      </c>
      <c r="F1739" s="319" t="n">
        <v>486.14</v>
      </c>
      <c r="G1739" s="318" t="s">
        <v>6233</v>
      </c>
    </row>
    <row r="1740" customFormat="false" ht="15" hidden="false" customHeight="false" outlineLevel="0" collapsed="false">
      <c r="A1740" s="318" t="s">
        <v>9694</v>
      </c>
      <c r="B1740" s="318" t="str">
        <f aca="false">A1740&amp;"U"</f>
        <v>73933/3U</v>
      </c>
      <c r="C1740" s="318" t="s">
        <v>9695</v>
      </c>
      <c r="D1740" s="318" t="s">
        <v>79</v>
      </c>
      <c r="E1740" s="318" t="s">
        <v>6232</v>
      </c>
      <c r="F1740" s="319" t="n">
        <v>333.97</v>
      </c>
      <c r="G1740" s="318" t="s">
        <v>6233</v>
      </c>
    </row>
    <row r="1741" customFormat="false" ht="15" hidden="false" customHeight="false" outlineLevel="0" collapsed="false">
      <c r="A1741" s="318" t="s">
        <v>9696</v>
      </c>
      <c r="B1741" s="318" t="str">
        <f aca="false">A1741&amp;"U"</f>
        <v>73933/4U</v>
      </c>
      <c r="C1741" s="318" t="s">
        <v>9697</v>
      </c>
      <c r="D1741" s="318" t="s">
        <v>79</v>
      </c>
      <c r="E1741" s="318" t="s">
        <v>6232</v>
      </c>
      <c r="F1741" s="319" t="n">
        <v>459.21</v>
      </c>
      <c r="G1741" s="318" t="s">
        <v>6233</v>
      </c>
    </row>
    <row r="1742" customFormat="false" ht="15" hidden="false" customHeight="false" outlineLevel="0" collapsed="false">
      <c r="A1742" s="318" t="s">
        <v>9698</v>
      </c>
      <c r="B1742" s="318" t="str">
        <f aca="false">A1742&amp;"U"</f>
        <v>74073/1U</v>
      </c>
      <c r="C1742" s="318" t="s">
        <v>9699</v>
      </c>
      <c r="D1742" s="318" t="s">
        <v>30</v>
      </c>
      <c r="E1742" s="318" t="s">
        <v>6252</v>
      </c>
      <c r="F1742" s="319" t="n">
        <v>128.98</v>
      </c>
      <c r="G1742" s="318" t="s">
        <v>6233</v>
      </c>
    </row>
    <row r="1743" customFormat="false" ht="15" hidden="false" customHeight="false" outlineLevel="0" collapsed="false">
      <c r="A1743" s="318" t="s">
        <v>9700</v>
      </c>
      <c r="B1743" s="318" t="str">
        <f aca="false">A1743&amp;"U"</f>
        <v>74073/2U</v>
      </c>
      <c r="C1743" s="318" t="s">
        <v>9701</v>
      </c>
      <c r="D1743" s="318" t="s">
        <v>30</v>
      </c>
      <c r="E1743" s="318" t="s">
        <v>6252</v>
      </c>
      <c r="F1743" s="319" t="n">
        <v>140.2</v>
      </c>
      <c r="G1743" s="318" t="s">
        <v>6233</v>
      </c>
    </row>
    <row r="1744" customFormat="false" ht="15" hidden="false" customHeight="false" outlineLevel="0" collapsed="false">
      <c r="A1744" s="318" t="s">
        <v>9702</v>
      </c>
      <c r="B1744" s="318" t="str">
        <f aca="false">A1744&amp;"U"</f>
        <v>74136/1U</v>
      </c>
      <c r="C1744" s="318" t="s">
        <v>9703</v>
      </c>
      <c r="D1744" s="318" t="s">
        <v>79</v>
      </c>
      <c r="E1744" s="318" t="s">
        <v>6252</v>
      </c>
      <c r="F1744" s="319" t="n">
        <v>383.12</v>
      </c>
      <c r="G1744" s="318" t="s">
        <v>6233</v>
      </c>
    </row>
    <row r="1745" customFormat="false" ht="15" hidden="false" customHeight="false" outlineLevel="0" collapsed="false">
      <c r="A1745" s="318" t="s">
        <v>9704</v>
      </c>
      <c r="B1745" s="318" t="str">
        <f aca="false">A1745&amp;"U"</f>
        <v>74136/2U</v>
      </c>
      <c r="C1745" s="318" t="s">
        <v>9705</v>
      </c>
      <c r="D1745" s="318" t="s">
        <v>79</v>
      </c>
      <c r="E1745" s="318" t="s">
        <v>6252</v>
      </c>
      <c r="F1745" s="319" t="n">
        <v>328.35</v>
      </c>
      <c r="G1745" s="318" t="s">
        <v>6233</v>
      </c>
    </row>
    <row r="1746" customFormat="false" ht="15" hidden="false" customHeight="false" outlineLevel="0" collapsed="false">
      <c r="A1746" s="318" t="s">
        <v>9706</v>
      </c>
      <c r="B1746" s="318" t="str">
        <f aca="false">A1746&amp;"U"</f>
        <v>74136/3U</v>
      </c>
      <c r="C1746" s="318" t="s">
        <v>9707</v>
      </c>
      <c r="D1746" s="318" t="s">
        <v>79</v>
      </c>
      <c r="E1746" s="318" t="s">
        <v>6252</v>
      </c>
      <c r="F1746" s="319" t="n">
        <v>238.84</v>
      </c>
      <c r="G1746" s="318" t="s">
        <v>6233</v>
      </c>
    </row>
    <row r="1747" customFormat="false" ht="15" hidden="false" customHeight="false" outlineLevel="0" collapsed="false">
      <c r="A1747" s="318" t="s">
        <v>9708</v>
      </c>
      <c r="B1747" s="318" t="str">
        <f aca="false">A1747&amp;"U"</f>
        <v>84854U</v>
      </c>
      <c r="C1747" s="318" t="s">
        <v>9709</v>
      </c>
      <c r="D1747" s="318" t="s">
        <v>86</v>
      </c>
      <c r="E1747" s="318" t="s">
        <v>6232</v>
      </c>
      <c r="F1747" s="319" t="n">
        <v>28.73</v>
      </c>
      <c r="G1747" s="318" t="s">
        <v>6233</v>
      </c>
    </row>
    <row r="1748" customFormat="false" ht="15" hidden="false" customHeight="false" outlineLevel="0" collapsed="false">
      <c r="A1748" s="318" t="s">
        <v>9710</v>
      </c>
      <c r="B1748" s="318" t="str">
        <f aca="false">A1748&amp;"U"</f>
        <v>94559U</v>
      </c>
      <c r="C1748" s="318" t="s">
        <v>9711</v>
      </c>
      <c r="D1748" s="318" t="s">
        <v>79</v>
      </c>
      <c r="E1748" s="318" t="s">
        <v>6252</v>
      </c>
      <c r="F1748" s="319" t="n">
        <v>521.54</v>
      </c>
      <c r="G1748" s="318" t="s">
        <v>6233</v>
      </c>
    </row>
    <row r="1749" customFormat="false" ht="15" hidden="false" customHeight="false" outlineLevel="0" collapsed="false">
      <c r="A1749" s="318" t="s">
        <v>9712</v>
      </c>
      <c r="B1749" s="318" t="str">
        <f aca="false">A1749&amp;"U"</f>
        <v>94560U</v>
      </c>
      <c r="C1749" s="318" t="s">
        <v>9713</v>
      </c>
      <c r="D1749" s="318" t="s">
        <v>79</v>
      </c>
      <c r="E1749" s="318" t="s">
        <v>6252</v>
      </c>
      <c r="F1749" s="319" t="n">
        <v>475.51</v>
      </c>
      <c r="G1749" s="318" t="s">
        <v>6233</v>
      </c>
    </row>
    <row r="1750" customFormat="false" ht="15" hidden="false" customHeight="false" outlineLevel="0" collapsed="false">
      <c r="A1750" s="318" t="s">
        <v>9714</v>
      </c>
      <c r="B1750" s="318" t="str">
        <f aca="false">A1750&amp;"U"</f>
        <v>94562U</v>
      </c>
      <c r="C1750" s="318" t="s">
        <v>9715</v>
      </c>
      <c r="D1750" s="318" t="s">
        <v>79</v>
      </c>
      <c r="E1750" s="318" t="s">
        <v>6252</v>
      </c>
      <c r="F1750" s="319" t="n">
        <v>499.21</v>
      </c>
      <c r="G1750" s="318" t="s">
        <v>6233</v>
      </c>
    </row>
    <row r="1751" customFormat="false" ht="15" hidden="false" customHeight="false" outlineLevel="0" collapsed="false">
      <c r="A1751" s="318" t="s">
        <v>9716</v>
      </c>
      <c r="B1751" s="318" t="str">
        <f aca="false">A1751&amp;"U"</f>
        <v>94563U</v>
      </c>
      <c r="C1751" s="318" t="s">
        <v>9717</v>
      </c>
      <c r="D1751" s="318" t="s">
        <v>79</v>
      </c>
      <c r="E1751" s="318" t="s">
        <v>6252</v>
      </c>
      <c r="F1751" s="319" t="n">
        <v>627.65</v>
      </c>
      <c r="G1751" s="318" t="s">
        <v>6233</v>
      </c>
    </row>
    <row r="1752" customFormat="false" ht="15" hidden="false" customHeight="false" outlineLevel="0" collapsed="false">
      <c r="A1752" s="318" t="s">
        <v>9718</v>
      </c>
      <c r="B1752" s="318" t="str">
        <f aca="false">A1752&amp;"U"</f>
        <v>94564U</v>
      </c>
      <c r="C1752" s="318" t="s">
        <v>9719</v>
      </c>
      <c r="D1752" s="318" t="s">
        <v>79</v>
      </c>
      <c r="E1752" s="318" t="s">
        <v>6252</v>
      </c>
      <c r="F1752" s="319" t="n">
        <v>477.97</v>
      </c>
      <c r="G1752" s="318" t="s">
        <v>6233</v>
      </c>
    </row>
    <row r="1753" customFormat="false" ht="15" hidden="false" customHeight="false" outlineLevel="0" collapsed="false">
      <c r="A1753" s="318" t="s">
        <v>9720</v>
      </c>
      <c r="B1753" s="318" t="str">
        <f aca="false">A1753&amp;"U"</f>
        <v>94565U</v>
      </c>
      <c r="C1753" s="318" t="s">
        <v>9721</v>
      </c>
      <c r="D1753" s="318" t="s">
        <v>79</v>
      </c>
      <c r="E1753" s="318" t="s">
        <v>6252</v>
      </c>
      <c r="F1753" s="319" t="n">
        <v>461.22</v>
      </c>
      <c r="G1753" s="318" t="s">
        <v>6233</v>
      </c>
    </row>
    <row r="1754" customFormat="false" ht="15" hidden="false" customHeight="false" outlineLevel="0" collapsed="false">
      <c r="A1754" s="318" t="s">
        <v>9722</v>
      </c>
      <c r="B1754" s="318" t="str">
        <f aca="false">A1754&amp;"U"</f>
        <v>94567U</v>
      </c>
      <c r="C1754" s="318" t="s">
        <v>9723</v>
      </c>
      <c r="D1754" s="318" t="s">
        <v>79</v>
      </c>
      <c r="E1754" s="318" t="s">
        <v>6252</v>
      </c>
      <c r="F1754" s="319" t="n">
        <v>480.15</v>
      </c>
      <c r="G1754" s="318" t="s">
        <v>6233</v>
      </c>
    </row>
    <row r="1755" customFormat="false" ht="15" hidden="false" customHeight="false" outlineLevel="0" collapsed="false">
      <c r="A1755" s="318" t="s">
        <v>9724</v>
      </c>
      <c r="B1755" s="318" t="str">
        <f aca="false">A1755&amp;"U"</f>
        <v>94568U</v>
      </c>
      <c r="C1755" s="318" t="s">
        <v>9725</v>
      </c>
      <c r="D1755" s="318" t="s">
        <v>79</v>
      </c>
      <c r="E1755" s="318" t="s">
        <v>6252</v>
      </c>
      <c r="F1755" s="319" t="n">
        <v>605.16</v>
      </c>
      <c r="G1755" s="318" t="s">
        <v>6233</v>
      </c>
    </row>
    <row r="1756" customFormat="false" ht="15" hidden="false" customHeight="false" outlineLevel="0" collapsed="false">
      <c r="A1756" s="318" t="s">
        <v>9726</v>
      </c>
      <c r="B1756" s="318" t="str">
        <f aca="false">A1756&amp;"U"</f>
        <v>73932/1U</v>
      </c>
      <c r="C1756" s="318" t="s">
        <v>9727</v>
      </c>
      <c r="D1756" s="318" t="s">
        <v>79</v>
      </c>
      <c r="E1756" s="318" t="s">
        <v>6232</v>
      </c>
      <c r="F1756" s="319" t="n">
        <v>289.7</v>
      </c>
      <c r="G1756" s="318" t="s">
        <v>6233</v>
      </c>
    </row>
    <row r="1757" customFormat="false" ht="15" hidden="false" customHeight="false" outlineLevel="0" collapsed="false">
      <c r="A1757" s="318" t="s">
        <v>9728</v>
      </c>
      <c r="B1757" s="318" t="str">
        <f aca="false">A1757&amp;"U"</f>
        <v>73631U</v>
      </c>
      <c r="C1757" s="318" t="s">
        <v>9729</v>
      </c>
      <c r="D1757" s="318" t="s">
        <v>79</v>
      </c>
      <c r="E1757" s="318" t="s">
        <v>6252</v>
      </c>
      <c r="F1757" s="319" t="n">
        <v>297.94</v>
      </c>
      <c r="G1757" s="318" t="s">
        <v>6233</v>
      </c>
    </row>
    <row r="1758" customFormat="false" ht="15" hidden="false" customHeight="false" outlineLevel="0" collapsed="false">
      <c r="A1758" s="318" t="s">
        <v>9730</v>
      </c>
      <c r="B1758" s="318" t="str">
        <f aca="false">A1758&amp;"U"</f>
        <v>74195/1U</v>
      </c>
      <c r="C1758" s="318" t="s">
        <v>9731</v>
      </c>
      <c r="D1758" s="318" t="s">
        <v>86</v>
      </c>
      <c r="E1758" s="318" t="s">
        <v>6232</v>
      </c>
      <c r="F1758" s="319" t="n">
        <v>347.18</v>
      </c>
      <c r="G1758" s="318" t="s">
        <v>6233</v>
      </c>
    </row>
    <row r="1759" customFormat="false" ht="15" hidden="false" customHeight="false" outlineLevel="0" collapsed="false">
      <c r="A1759" s="318" t="s">
        <v>9732</v>
      </c>
      <c r="B1759" s="318" t="str">
        <f aca="false">A1759&amp;"U"</f>
        <v>73665U</v>
      </c>
      <c r="C1759" s="318" t="s">
        <v>9733</v>
      </c>
      <c r="D1759" s="318" t="s">
        <v>86</v>
      </c>
      <c r="E1759" s="318" t="s">
        <v>6232</v>
      </c>
      <c r="F1759" s="319" t="n">
        <v>55.46</v>
      </c>
      <c r="G1759" s="318" t="s">
        <v>6233</v>
      </c>
    </row>
    <row r="1760" customFormat="false" ht="15" hidden="false" customHeight="false" outlineLevel="0" collapsed="false">
      <c r="A1760" s="318" t="s">
        <v>9734</v>
      </c>
      <c r="B1760" s="318" t="str">
        <f aca="false">A1760&amp;"U"</f>
        <v>74072/2U</v>
      </c>
      <c r="C1760" s="318" t="s">
        <v>9735</v>
      </c>
      <c r="D1760" s="318" t="s">
        <v>86</v>
      </c>
      <c r="E1760" s="318" t="s">
        <v>6252</v>
      </c>
      <c r="F1760" s="319" t="n">
        <v>98.31</v>
      </c>
      <c r="G1760" s="318" t="s">
        <v>6233</v>
      </c>
    </row>
    <row r="1761" customFormat="false" ht="15" hidden="false" customHeight="false" outlineLevel="0" collapsed="false">
      <c r="A1761" s="318" t="s">
        <v>9736</v>
      </c>
      <c r="B1761" s="318" t="str">
        <f aca="false">A1761&amp;"U"</f>
        <v>74072/3U</v>
      </c>
      <c r="C1761" s="318" t="s">
        <v>9737</v>
      </c>
      <c r="D1761" s="318" t="s">
        <v>86</v>
      </c>
      <c r="E1761" s="318" t="s">
        <v>6252</v>
      </c>
      <c r="F1761" s="319" t="n">
        <v>70.5</v>
      </c>
      <c r="G1761" s="318" t="s">
        <v>6233</v>
      </c>
    </row>
    <row r="1762" customFormat="false" ht="15" hidden="false" customHeight="false" outlineLevel="0" collapsed="false">
      <c r="A1762" s="318" t="s">
        <v>9738</v>
      </c>
      <c r="B1762" s="318" t="str">
        <f aca="false">A1762&amp;"U"</f>
        <v>74194/1U</v>
      </c>
      <c r="C1762" s="318" t="s">
        <v>541</v>
      </c>
      <c r="D1762" s="318" t="s">
        <v>86</v>
      </c>
      <c r="E1762" s="318" t="s">
        <v>6252</v>
      </c>
      <c r="F1762" s="319" t="n">
        <v>220.69</v>
      </c>
      <c r="G1762" s="318" t="s">
        <v>6233</v>
      </c>
    </row>
    <row r="1763" customFormat="false" ht="15" hidden="false" customHeight="false" outlineLevel="0" collapsed="false">
      <c r="A1763" s="318" t="s">
        <v>9739</v>
      </c>
      <c r="B1763" s="318" t="str">
        <f aca="false">A1763&amp;"U"</f>
        <v>84862U</v>
      </c>
      <c r="C1763" s="318" t="s">
        <v>9740</v>
      </c>
      <c r="D1763" s="318" t="s">
        <v>86</v>
      </c>
      <c r="E1763" s="318" t="s">
        <v>6252</v>
      </c>
      <c r="F1763" s="319" t="n">
        <v>196.44</v>
      </c>
      <c r="G1763" s="318" t="s">
        <v>6233</v>
      </c>
    </row>
    <row r="1764" customFormat="false" ht="15" hidden="false" customHeight="false" outlineLevel="0" collapsed="false">
      <c r="A1764" s="318" t="s">
        <v>9741</v>
      </c>
      <c r="B1764" s="318" t="str">
        <f aca="false">A1764&amp;"U"</f>
        <v>68050U</v>
      </c>
      <c r="C1764" s="318" t="s">
        <v>9742</v>
      </c>
      <c r="D1764" s="318" t="s">
        <v>79</v>
      </c>
      <c r="E1764" s="318" t="s">
        <v>6252</v>
      </c>
      <c r="F1764" s="319" t="n">
        <v>473.31</v>
      </c>
      <c r="G1764" s="318" t="s">
        <v>6233</v>
      </c>
    </row>
    <row r="1765" customFormat="false" ht="15" hidden="false" customHeight="false" outlineLevel="0" collapsed="false">
      <c r="A1765" s="318" t="s">
        <v>9743</v>
      </c>
      <c r="B1765" s="318" t="str">
        <f aca="false">A1765&amp;"U"</f>
        <v>90838U</v>
      </c>
      <c r="C1765" s="318" t="s">
        <v>9744</v>
      </c>
      <c r="D1765" s="318" t="s">
        <v>30</v>
      </c>
      <c r="E1765" s="318" t="s">
        <v>6232</v>
      </c>
      <c r="F1765" s="319" t="n">
        <v>938.77</v>
      </c>
      <c r="G1765" s="318" t="s">
        <v>6233</v>
      </c>
    </row>
    <row r="1766" customFormat="false" ht="15" hidden="false" customHeight="false" outlineLevel="0" collapsed="false">
      <c r="A1766" s="318" t="s">
        <v>9745</v>
      </c>
      <c r="B1766" s="318" t="str">
        <f aca="false">A1766&amp;"U"</f>
        <v>91338U</v>
      </c>
      <c r="C1766" s="318" t="s">
        <v>9746</v>
      </c>
      <c r="D1766" s="318" t="s">
        <v>79</v>
      </c>
      <c r="E1766" s="318" t="s">
        <v>6232</v>
      </c>
      <c r="F1766" s="319" t="n">
        <v>794.72</v>
      </c>
      <c r="G1766" s="318" t="s">
        <v>6233</v>
      </c>
    </row>
    <row r="1767" customFormat="false" ht="15" hidden="false" customHeight="false" outlineLevel="0" collapsed="false">
      <c r="A1767" s="318" t="s">
        <v>9747</v>
      </c>
      <c r="B1767" s="318" t="str">
        <f aca="false">A1767&amp;"U"</f>
        <v>91341U</v>
      </c>
      <c r="C1767" s="318" t="s">
        <v>9748</v>
      </c>
      <c r="D1767" s="318" t="s">
        <v>79</v>
      </c>
      <c r="E1767" s="318" t="s">
        <v>6232</v>
      </c>
      <c r="F1767" s="319" t="n">
        <v>587.45</v>
      </c>
      <c r="G1767" s="318" t="s">
        <v>6233</v>
      </c>
    </row>
    <row r="1768" customFormat="false" ht="15" hidden="false" customHeight="false" outlineLevel="0" collapsed="false">
      <c r="A1768" s="318" t="s">
        <v>9749</v>
      </c>
      <c r="B1768" s="318" t="str">
        <f aca="false">A1768&amp;"U"</f>
        <v>94805U</v>
      </c>
      <c r="C1768" s="318" t="s">
        <v>9750</v>
      </c>
      <c r="D1768" s="318" t="s">
        <v>30</v>
      </c>
      <c r="E1768" s="318" t="s">
        <v>6232</v>
      </c>
      <c r="F1768" s="319" t="n">
        <v>901.99</v>
      </c>
      <c r="G1768" s="318" t="s">
        <v>6233</v>
      </c>
    </row>
    <row r="1769" customFormat="false" ht="15" hidden="false" customHeight="false" outlineLevel="0" collapsed="false">
      <c r="A1769" s="318" t="s">
        <v>9751</v>
      </c>
      <c r="B1769" s="318" t="str">
        <f aca="false">A1769&amp;"U"</f>
        <v>94806U</v>
      </c>
      <c r="C1769" s="318" t="s">
        <v>9752</v>
      </c>
      <c r="D1769" s="318" t="s">
        <v>30</v>
      </c>
      <c r="E1769" s="318" t="s">
        <v>6232</v>
      </c>
      <c r="F1769" s="319" t="n">
        <v>453.15</v>
      </c>
      <c r="G1769" s="318" t="s">
        <v>6233</v>
      </c>
    </row>
    <row r="1770" customFormat="false" ht="15" hidden="false" customHeight="false" outlineLevel="0" collapsed="false">
      <c r="A1770" s="318" t="s">
        <v>9753</v>
      </c>
      <c r="B1770" s="318" t="str">
        <f aca="false">A1770&amp;"U"</f>
        <v>94807U</v>
      </c>
      <c r="C1770" s="318" t="s">
        <v>180</v>
      </c>
      <c r="D1770" s="318" t="s">
        <v>30</v>
      </c>
      <c r="E1770" s="318" t="s">
        <v>6232</v>
      </c>
      <c r="F1770" s="319" t="n">
        <v>543.71</v>
      </c>
      <c r="G1770" s="318" t="s">
        <v>6233</v>
      </c>
    </row>
    <row r="1771" customFormat="false" ht="15" hidden="false" customHeight="false" outlineLevel="0" collapsed="false">
      <c r="A1771" s="318" t="s">
        <v>9754</v>
      </c>
      <c r="B1771" s="318" t="str">
        <f aca="false">A1771&amp;"U"</f>
        <v>73737/1U</v>
      </c>
      <c r="C1771" s="318" t="s">
        <v>9755</v>
      </c>
      <c r="D1771" s="318" t="s">
        <v>86</v>
      </c>
      <c r="E1771" s="318" t="s">
        <v>6252</v>
      </c>
      <c r="F1771" s="319" t="n">
        <v>119.95</v>
      </c>
      <c r="G1771" s="318" t="s">
        <v>6233</v>
      </c>
    </row>
    <row r="1772" customFormat="false" ht="15" hidden="false" customHeight="false" outlineLevel="0" collapsed="false">
      <c r="A1772" s="318" t="s">
        <v>9756</v>
      </c>
      <c r="B1772" s="318" t="str">
        <f aca="false">A1772&amp;"U"</f>
        <v>73737/2U</v>
      </c>
      <c r="C1772" s="318" t="s">
        <v>9757</v>
      </c>
      <c r="D1772" s="318" t="s">
        <v>86</v>
      </c>
      <c r="E1772" s="318" t="s">
        <v>6252</v>
      </c>
      <c r="F1772" s="319" t="n">
        <v>244.63</v>
      </c>
      <c r="G1772" s="318" t="s">
        <v>6233</v>
      </c>
    </row>
    <row r="1773" customFormat="false" ht="15" hidden="false" customHeight="false" outlineLevel="0" collapsed="false">
      <c r="A1773" s="318" t="s">
        <v>9758</v>
      </c>
      <c r="B1773" s="318" t="str">
        <f aca="false">A1773&amp;"U"</f>
        <v>73737/3U</v>
      </c>
      <c r="C1773" s="318" t="s">
        <v>9759</v>
      </c>
      <c r="D1773" s="318" t="s">
        <v>86</v>
      </c>
      <c r="E1773" s="318" t="s">
        <v>6252</v>
      </c>
      <c r="F1773" s="319" t="n">
        <v>284.87</v>
      </c>
      <c r="G1773" s="318" t="s">
        <v>6233</v>
      </c>
    </row>
    <row r="1774" customFormat="false" ht="15" hidden="false" customHeight="false" outlineLevel="0" collapsed="false">
      <c r="A1774" s="318" t="s">
        <v>9760</v>
      </c>
      <c r="B1774" s="318" t="str">
        <f aca="false">A1774&amp;"U"</f>
        <v>85096U</v>
      </c>
      <c r="C1774" s="318" t="s">
        <v>9761</v>
      </c>
      <c r="D1774" s="318" t="s">
        <v>79</v>
      </c>
      <c r="E1774" s="318" t="s">
        <v>6252</v>
      </c>
      <c r="F1774" s="319" t="n">
        <v>247.19</v>
      </c>
      <c r="G1774" s="318" t="s">
        <v>6233</v>
      </c>
    </row>
    <row r="1775" customFormat="false" ht="15" hidden="false" customHeight="false" outlineLevel="0" collapsed="false">
      <c r="A1775" s="318" t="s">
        <v>9762</v>
      </c>
      <c r="B1775" s="318" t="str">
        <f aca="false">A1775&amp;"U"</f>
        <v>73736/1U</v>
      </c>
      <c r="C1775" s="318" t="s">
        <v>9763</v>
      </c>
      <c r="D1775" s="318" t="s">
        <v>30</v>
      </c>
      <c r="E1775" s="318" t="s">
        <v>6252</v>
      </c>
      <c r="F1775" s="319" t="n">
        <v>130.83</v>
      </c>
      <c r="G1775" s="318" t="s">
        <v>6233</v>
      </c>
    </row>
    <row r="1776" customFormat="false" ht="15" hidden="false" customHeight="false" outlineLevel="0" collapsed="false">
      <c r="A1776" s="318" t="s">
        <v>9764</v>
      </c>
      <c r="B1776" s="318" t="str">
        <f aca="false">A1776&amp;"U"</f>
        <v>84885U</v>
      </c>
      <c r="C1776" s="318" t="s">
        <v>9765</v>
      </c>
      <c r="D1776" s="318" t="s">
        <v>30</v>
      </c>
      <c r="E1776" s="318" t="s">
        <v>6232</v>
      </c>
      <c r="F1776" s="319" t="n">
        <v>641.24</v>
      </c>
      <c r="G1776" s="318" t="s">
        <v>6233</v>
      </c>
    </row>
    <row r="1777" customFormat="false" ht="15" hidden="false" customHeight="false" outlineLevel="0" collapsed="false">
      <c r="A1777" s="318" t="s">
        <v>9766</v>
      </c>
      <c r="B1777" s="318" t="str">
        <f aca="false">A1777&amp;"U"</f>
        <v>84886U</v>
      </c>
      <c r="C1777" s="318" t="s">
        <v>9767</v>
      </c>
      <c r="D1777" s="318" t="s">
        <v>30</v>
      </c>
      <c r="E1777" s="318" t="s">
        <v>6232</v>
      </c>
      <c r="F1777" s="320" t="n">
        <v>1173.98</v>
      </c>
      <c r="G1777" s="318" t="s">
        <v>6233</v>
      </c>
    </row>
    <row r="1778" customFormat="false" ht="15" hidden="false" customHeight="false" outlineLevel="0" collapsed="false">
      <c r="A1778" s="318" t="s">
        <v>9768</v>
      </c>
      <c r="B1778" s="318" t="str">
        <f aca="false">A1778&amp;"U"</f>
        <v>84889U</v>
      </c>
      <c r="C1778" s="318" t="s">
        <v>9769</v>
      </c>
      <c r="D1778" s="318" t="s">
        <v>30</v>
      </c>
      <c r="E1778" s="318" t="s">
        <v>6232</v>
      </c>
      <c r="F1778" s="319" t="n">
        <v>16.94</v>
      </c>
      <c r="G1778" s="318" t="s">
        <v>6233</v>
      </c>
    </row>
    <row r="1779" customFormat="false" ht="15" hidden="false" customHeight="false" outlineLevel="0" collapsed="false">
      <c r="A1779" s="318" t="s">
        <v>9770</v>
      </c>
      <c r="B1779" s="318" t="str">
        <f aca="false">A1779&amp;"U"</f>
        <v>84891U</v>
      </c>
      <c r="C1779" s="318" t="s">
        <v>9771</v>
      </c>
      <c r="D1779" s="318" t="s">
        <v>30</v>
      </c>
      <c r="E1779" s="318" t="s">
        <v>6232</v>
      </c>
      <c r="F1779" s="319" t="n">
        <v>182.72</v>
      </c>
      <c r="G1779" s="318" t="s">
        <v>6233</v>
      </c>
    </row>
    <row r="1780" customFormat="false" ht="15" hidden="false" customHeight="false" outlineLevel="0" collapsed="false">
      <c r="A1780" s="318" t="s">
        <v>9772</v>
      </c>
      <c r="B1780" s="318" t="str">
        <f aca="false">A1780&amp;"U"</f>
        <v>74046/2U</v>
      </c>
      <c r="C1780" s="318" t="s">
        <v>9773</v>
      </c>
      <c r="D1780" s="318" t="s">
        <v>30</v>
      </c>
      <c r="E1780" s="318" t="s">
        <v>6232</v>
      </c>
      <c r="F1780" s="319" t="n">
        <v>31.98</v>
      </c>
      <c r="G1780" s="318" t="s">
        <v>6233</v>
      </c>
    </row>
    <row r="1781" customFormat="false" ht="15" hidden="false" customHeight="false" outlineLevel="0" collapsed="false">
      <c r="A1781" s="318" t="s">
        <v>9774</v>
      </c>
      <c r="B1781" s="318" t="str">
        <f aca="false">A1781&amp;"U"</f>
        <v>74047/2U</v>
      </c>
      <c r="C1781" s="318" t="s">
        <v>9775</v>
      </c>
      <c r="D1781" s="318" t="s">
        <v>30</v>
      </c>
      <c r="E1781" s="318" t="s">
        <v>6252</v>
      </c>
      <c r="F1781" s="319" t="n">
        <v>33.63</v>
      </c>
      <c r="G1781" s="318" t="s">
        <v>6233</v>
      </c>
    </row>
    <row r="1782" customFormat="false" ht="15" hidden="false" customHeight="false" outlineLevel="0" collapsed="false">
      <c r="A1782" s="318" t="s">
        <v>9776</v>
      </c>
      <c r="B1782" s="318" t="str">
        <f aca="false">A1782&amp;"U"</f>
        <v>74084/1U</v>
      </c>
      <c r="C1782" s="318" t="s">
        <v>9777</v>
      </c>
      <c r="D1782" s="318" t="s">
        <v>30</v>
      </c>
      <c r="E1782" s="318" t="s">
        <v>6232</v>
      </c>
      <c r="F1782" s="319" t="n">
        <v>135.12</v>
      </c>
      <c r="G1782" s="318" t="s">
        <v>6233</v>
      </c>
    </row>
    <row r="1783" customFormat="false" ht="15" hidden="false" customHeight="false" outlineLevel="0" collapsed="false">
      <c r="A1783" s="318" t="s">
        <v>9778</v>
      </c>
      <c r="B1783" s="318" t="str">
        <f aca="false">A1783&amp;"U"</f>
        <v>84950U</v>
      </c>
      <c r="C1783" s="318" t="s">
        <v>9779</v>
      </c>
      <c r="D1783" s="318" t="s">
        <v>30</v>
      </c>
      <c r="E1783" s="318" t="s">
        <v>6232</v>
      </c>
      <c r="F1783" s="319" t="n">
        <v>45.71</v>
      </c>
      <c r="G1783" s="318" t="s">
        <v>6233</v>
      </c>
    </row>
    <row r="1784" customFormat="false" ht="15" hidden="false" customHeight="false" outlineLevel="0" collapsed="false">
      <c r="A1784" s="318" t="s">
        <v>9780</v>
      </c>
      <c r="B1784" s="318" t="str">
        <f aca="false">A1784&amp;"U"</f>
        <v>84952U</v>
      </c>
      <c r="C1784" s="318" t="s">
        <v>9781</v>
      </c>
      <c r="D1784" s="318" t="s">
        <v>30</v>
      </c>
      <c r="E1784" s="318" t="s">
        <v>6232</v>
      </c>
      <c r="F1784" s="319" t="n">
        <v>34.92</v>
      </c>
      <c r="G1784" s="318" t="s">
        <v>6233</v>
      </c>
    </row>
    <row r="1785" customFormat="false" ht="15" hidden="false" customHeight="false" outlineLevel="0" collapsed="false">
      <c r="A1785" s="318" t="s">
        <v>9782</v>
      </c>
      <c r="B1785" s="318" t="str">
        <f aca="false">A1785&amp;"U"</f>
        <v>72116U</v>
      </c>
      <c r="C1785" s="318" t="s">
        <v>9783</v>
      </c>
      <c r="D1785" s="318" t="s">
        <v>79</v>
      </c>
      <c r="E1785" s="318" t="s">
        <v>6232</v>
      </c>
      <c r="F1785" s="319" t="n">
        <v>96.23</v>
      </c>
      <c r="G1785" s="318" t="s">
        <v>6233</v>
      </c>
    </row>
    <row r="1786" customFormat="false" ht="15" hidden="false" customHeight="false" outlineLevel="0" collapsed="false">
      <c r="A1786" s="318" t="s">
        <v>9784</v>
      </c>
      <c r="B1786" s="318" t="str">
        <f aca="false">A1786&amp;"U"</f>
        <v>72117U</v>
      </c>
      <c r="C1786" s="318" t="s">
        <v>9785</v>
      </c>
      <c r="D1786" s="318" t="s">
        <v>79</v>
      </c>
      <c r="E1786" s="318" t="s">
        <v>6232</v>
      </c>
      <c r="F1786" s="319" t="n">
        <v>123.32</v>
      </c>
      <c r="G1786" s="318" t="s">
        <v>6233</v>
      </c>
    </row>
    <row r="1787" customFormat="false" ht="15" hidden="false" customHeight="false" outlineLevel="0" collapsed="false">
      <c r="A1787" s="318" t="s">
        <v>9786</v>
      </c>
      <c r="B1787" s="318" t="str">
        <f aca="false">A1787&amp;"U"</f>
        <v>72118U</v>
      </c>
      <c r="C1787" s="318" t="s">
        <v>9787</v>
      </c>
      <c r="D1787" s="318" t="s">
        <v>79</v>
      </c>
      <c r="E1787" s="318" t="s">
        <v>6232</v>
      </c>
      <c r="F1787" s="319" t="n">
        <v>125.8</v>
      </c>
      <c r="G1787" s="318" t="s">
        <v>6233</v>
      </c>
    </row>
    <row r="1788" customFormat="false" ht="15" hidden="false" customHeight="false" outlineLevel="0" collapsed="false">
      <c r="A1788" s="318" t="s">
        <v>9788</v>
      </c>
      <c r="B1788" s="318" t="str">
        <f aca="false">A1788&amp;"U"</f>
        <v>72119U</v>
      </c>
      <c r="C1788" s="318" t="s">
        <v>9789</v>
      </c>
      <c r="D1788" s="318" t="s">
        <v>79</v>
      </c>
      <c r="E1788" s="318" t="s">
        <v>6232</v>
      </c>
      <c r="F1788" s="319" t="n">
        <v>156.85</v>
      </c>
      <c r="G1788" s="318" t="s">
        <v>6233</v>
      </c>
    </row>
    <row r="1789" customFormat="false" ht="15" hidden="false" customHeight="false" outlineLevel="0" collapsed="false">
      <c r="A1789" s="318" t="s">
        <v>9790</v>
      </c>
      <c r="B1789" s="318" t="str">
        <f aca="false">A1789&amp;"U"</f>
        <v>72120U</v>
      </c>
      <c r="C1789" s="318" t="s">
        <v>9791</v>
      </c>
      <c r="D1789" s="318" t="s">
        <v>79</v>
      </c>
      <c r="E1789" s="318" t="s">
        <v>6232</v>
      </c>
      <c r="F1789" s="319" t="n">
        <v>196.42</v>
      </c>
      <c r="G1789" s="318" t="s">
        <v>6233</v>
      </c>
    </row>
    <row r="1790" customFormat="false" ht="15" hidden="false" customHeight="false" outlineLevel="0" collapsed="false">
      <c r="A1790" s="318" t="s">
        <v>9792</v>
      </c>
      <c r="B1790" s="318" t="str">
        <f aca="false">A1790&amp;"U"</f>
        <v>72122U</v>
      </c>
      <c r="C1790" s="318" t="s">
        <v>9793</v>
      </c>
      <c r="D1790" s="318" t="s">
        <v>79</v>
      </c>
      <c r="E1790" s="318" t="s">
        <v>6232</v>
      </c>
      <c r="F1790" s="319" t="n">
        <v>106.02</v>
      </c>
      <c r="G1790" s="318" t="s">
        <v>6233</v>
      </c>
    </row>
    <row r="1791" customFormat="false" ht="15" hidden="false" customHeight="false" outlineLevel="0" collapsed="false">
      <c r="A1791" s="318" t="s">
        <v>9794</v>
      </c>
      <c r="B1791" s="318" t="str">
        <f aca="false">A1791&amp;"U"</f>
        <v>72123U</v>
      </c>
      <c r="C1791" s="318" t="s">
        <v>9795</v>
      </c>
      <c r="D1791" s="318" t="s">
        <v>79</v>
      </c>
      <c r="E1791" s="318" t="s">
        <v>6232</v>
      </c>
      <c r="F1791" s="319" t="n">
        <v>281.02</v>
      </c>
      <c r="G1791" s="318" t="s">
        <v>6233</v>
      </c>
    </row>
    <row r="1792" customFormat="false" ht="15" hidden="false" customHeight="false" outlineLevel="0" collapsed="false">
      <c r="A1792" s="318" t="s">
        <v>9796</v>
      </c>
      <c r="B1792" s="318" t="str">
        <f aca="false">A1792&amp;"U"</f>
        <v>73838/1U</v>
      </c>
      <c r="C1792" s="318" t="s">
        <v>9797</v>
      </c>
      <c r="D1792" s="318" t="s">
        <v>30</v>
      </c>
      <c r="E1792" s="318" t="s">
        <v>6232</v>
      </c>
      <c r="F1792" s="320" t="n">
        <v>1887.93</v>
      </c>
      <c r="G1792" s="318" t="s">
        <v>6233</v>
      </c>
    </row>
    <row r="1793" customFormat="false" ht="15" hidden="false" customHeight="false" outlineLevel="0" collapsed="false">
      <c r="A1793" s="318" t="s">
        <v>9798</v>
      </c>
      <c r="B1793" s="318" t="str">
        <f aca="false">A1793&amp;"U"</f>
        <v>74125/1U</v>
      </c>
      <c r="C1793" s="318" t="s">
        <v>9799</v>
      </c>
      <c r="D1793" s="318" t="s">
        <v>79</v>
      </c>
      <c r="E1793" s="318" t="s">
        <v>6232</v>
      </c>
      <c r="F1793" s="319" t="n">
        <v>376.38</v>
      </c>
      <c r="G1793" s="318" t="s">
        <v>6233</v>
      </c>
    </row>
    <row r="1794" customFormat="false" ht="15" hidden="false" customHeight="false" outlineLevel="0" collapsed="false">
      <c r="A1794" s="318" t="s">
        <v>9800</v>
      </c>
      <c r="B1794" s="318" t="str">
        <f aca="false">A1794&amp;"U"</f>
        <v>74125/2U</v>
      </c>
      <c r="C1794" s="318" t="s">
        <v>9801</v>
      </c>
      <c r="D1794" s="318" t="s">
        <v>79</v>
      </c>
      <c r="E1794" s="318" t="s">
        <v>6252</v>
      </c>
      <c r="F1794" s="319" t="n">
        <v>394.9</v>
      </c>
      <c r="G1794" s="318" t="s">
        <v>6233</v>
      </c>
    </row>
    <row r="1795" customFormat="false" ht="15" hidden="false" customHeight="false" outlineLevel="0" collapsed="false">
      <c r="A1795" s="318" t="s">
        <v>9802</v>
      </c>
      <c r="B1795" s="318" t="str">
        <f aca="false">A1795&amp;"U"</f>
        <v>84957U</v>
      </c>
      <c r="C1795" s="318" t="s">
        <v>9803</v>
      </c>
      <c r="D1795" s="318" t="s">
        <v>79</v>
      </c>
      <c r="E1795" s="318" t="s">
        <v>6232</v>
      </c>
      <c r="F1795" s="319" t="n">
        <v>148.4</v>
      </c>
      <c r="G1795" s="318" t="s">
        <v>6233</v>
      </c>
    </row>
    <row r="1796" customFormat="false" ht="15" hidden="false" customHeight="false" outlineLevel="0" collapsed="false">
      <c r="A1796" s="318" t="s">
        <v>9804</v>
      </c>
      <c r="B1796" s="318" t="str">
        <f aca="false">A1796&amp;"U"</f>
        <v>84959U</v>
      </c>
      <c r="C1796" s="318" t="s">
        <v>9805</v>
      </c>
      <c r="D1796" s="318" t="s">
        <v>79</v>
      </c>
      <c r="E1796" s="318" t="s">
        <v>6232</v>
      </c>
      <c r="F1796" s="319" t="n">
        <v>173.4</v>
      </c>
      <c r="G1796" s="318" t="s">
        <v>6233</v>
      </c>
    </row>
    <row r="1797" customFormat="false" ht="15" hidden="false" customHeight="false" outlineLevel="0" collapsed="false">
      <c r="A1797" s="318" t="s">
        <v>9806</v>
      </c>
      <c r="B1797" s="318" t="str">
        <f aca="false">A1797&amp;"U"</f>
        <v>85001U</v>
      </c>
      <c r="C1797" s="318" t="s">
        <v>9807</v>
      </c>
      <c r="D1797" s="318" t="s">
        <v>79</v>
      </c>
      <c r="E1797" s="318" t="s">
        <v>6232</v>
      </c>
      <c r="F1797" s="319" t="n">
        <v>165.07</v>
      </c>
      <c r="G1797" s="318" t="s">
        <v>6233</v>
      </c>
    </row>
    <row r="1798" customFormat="false" ht="15" hidden="false" customHeight="false" outlineLevel="0" collapsed="false">
      <c r="A1798" s="318" t="s">
        <v>9808</v>
      </c>
      <c r="B1798" s="318" t="str">
        <f aca="false">A1798&amp;"U"</f>
        <v>85002U</v>
      </c>
      <c r="C1798" s="318" t="s">
        <v>9809</v>
      </c>
      <c r="D1798" s="318" t="s">
        <v>79</v>
      </c>
      <c r="E1798" s="318" t="s">
        <v>6232</v>
      </c>
      <c r="F1798" s="319" t="n">
        <v>231.74</v>
      </c>
      <c r="G1798" s="318" t="s">
        <v>6233</v>
      </c>
    </row>
    <row r="1799" customFormat="false" ht="15" hidden="false" customHeight="false" outlineLevel="0" collapsed="false">
      <c r="A1799" s="318" t="s">
        <v>9810</v>
      </c>
      <c r="B1799" s="318" t="str">
        <f aca="false">A1799&amp;"U"</f>
        <v>85004U</v>
      </c>
      <c r="C1799" s="318" t="s">
        <v>9811</v>
      </c>
      <c r="D1799" s="318" t="s">
        <v>79</v>
      </c>
      <c r="E1799" s="318" t="s">
        <v>6232</v>
      </c>
      <c r="F1799" s="319" t="n">
        <v>115.07</v>
      </c>
      <c r="G1799" s="318" t="s">
        <v>6233</v>
      </c>
    </row>
    <row r="1800" customFormat="false" ht="15" hidden="false" customHeight="false" outlineLevel="0" collapsed="false">
      <c r="A1800" s="318" t="s">
        <v>9812</v>
      </c>
      <c r="B1800" s="318" t="str">
        <f aca="false">A1800&amp;"U"</f>
        <v>85005U</v>
      </c>
      <c r="C1800" s="318" t="s">
        <v>9813</v>
      </c>
      <c r="D1800" s="318" t="s">
        <v>79</v>
      </c>
      <c r="E1800" s="318" t="s">
        <v>6232</v>
      </c>
      <c r="F1800" s="319" t="n">
        <v>335.46</v>
      </c>
      <c r="G1800" s="318" t="s">
        <v>6233</v>
      </c>
    </row>
    <row r="1801" customFormat="false" ht="15" hidden="false" customHeight="false" outlineLevel="0" collapsed="false">
      <c r="A1801" s="318" t="s">
        <v>9814</v>
      </c>
      <c r="B1801" s="318" t="str">
        <f aca="false">A1801&amp;"U"</f>
        <v>68054U</v>
      </c>
      <c r="C1801" s="318" t="s">
        <v>9815</v>
      </c>
      <c r="D1801" s="318" t="s">
        <v>79</v>
      </c>
      <c r="E1801" s="318" t="s">
        <v>6252</v>
      </c>
      <c r="F1801" s="319" t="n">
        <v>226.72</v>
      </c>
      <c r="G1801" s="318" t="s">
        <v>6233</v>
      </c>
    </row>
    <row r="1802" customFormat="false" ht="15" hidden="false" customHeight="false" outlineLevel="0" collapsed="false">
      <c r="A1802" s="318" t="s">
        <v>9816</v>
      </c>
      <c r="B1802" s="318" t="str">
        <f aca="false">A1802&amp;"U"</f>
        <v>74100/1U</v>
      </c>
      <c r="C1802" s="318" t="s">
        <v>9817</v>
      </c>
      <c r="D1802" s="318" t="s">
        <v>79</v>
      </c>
      <c r="E1802" s="318" t="s">
        <v>6232</v>
      </c>
      <c r="F1802" s="319" t="n">
        <v>415.54</v>
      </c>
      <c r="G1802" s="318" t="s">
        <v>6233</v>
      </c>
    </row>
    <row r="1803" customFormat="false" ht="15" hidden="false" customHeight="false" outlineLevel="0" collapsed="false">
      <c r="A1803" s="318" t="s">
        <v>9818</v>
      </c>
      <c r="B1803" s="318" t="str">
        <f aca="false">A1803&amp;"U"</f>
        <v>74238/2U</v>
      </c>
      <c r="C1803" s="318" t="s">
        <v>9819</v>
      </c>
      <c r="D1803" s="318" t="s">
        <v>79</v>
      </c>
      <c r="E1803" s="318" t="s">
        <v>6252</v>
      </c>
      <c r="F1803" s="319" t="n">
        <v>594.75</v>
      </c>
      <c r="G1803" s="318" t="s">
        <v>6233</v>
      </c>
    </row>
    <row r="1804" customFormat="false" ht="15" hidden="false" customHeight="false" outlineLevel="0" collapsed="false">
      <c r="A1804" s="318" t="s">
        <v>9820</v>
      </c>
      <c r="B1804" s="318" t="str">
        <f aca="false">A1804&amp;"U"</f>
        <v>85188U</v>
      </c>
      <c r="C1804" s="318" t="s">
        <v>9821</v>
      </c>
      <c r="D1804" s="318" t="s">
        <v>30</v>
      </c>
      <c r="E1804" s="318" t="s">
        <v>6252</v>
      </c>
      <c r="F1804" s="319" t="n">
        <v>564.9</v>
      </c>
      <c r="G1804" s="318" t="s">
        <v>6233</v>
      </c>
    </row>
    <row r="1805" customFormat="false" ht="15" hidden="false" customHeight="false" outlineLevel="0" collapsed="false">
      <c r="A1805" s="318" t="s">
        <v>9822</v>
      </c>
      <c r="B1805" s="318" t="str">
        <f aca="false">A1805&amp;"U"</f>
        <v>85189U</v>
      </c>
      <c r="C1805" s="318" t="s">
        <v>9823</v>
      </c>
      <c r="D1805" s="318" t="s">
        <v>30</v>
      </c>
      <c r="E1805" s="318" t="s">
        <v>6252</v>
      </c>
      <c r="F1805" s="320" t="n">
        <v>1150.42</v>
      </c>
      <c r="G1805" s="318" t="s">
        <v>6233</v>
      </c>
    </row>
    <row r="1806" customFormat="false" ht="15" hidden="false" customHeight="false" outlineLevel="0" collapsed="false">
      <c r="A1806" s="318" t="s">
        <v>9824</v>
      </c>
      <c r="B1806" s="318" t="str">
        <f aca="false">A1806&amp;"U"</f>
        <v>85010U</v>
      </c>
      <c r="C1806" s="318" t="s">
        <v>9825</v>
      </c>
      <c r="D1806" s="318" t="s">
        <v>79</v>
      </c>
      <c r="E1806" s="318" t="s">
        <v>6232</v>
      </c>
      <c r="F1806" s="319" t="n">
        <v>444.46</v>
      </c>
      <c r="G1806" s="318" t="s">
        <v>6233</v>
      </c>
    </row>
    <row r="1807" customFormat="false" ht="15" hidden="false" customHeight="false" outlineLevel="0" collapsed="false">
      <c r="A1807" s="318" t="s">
        <v>9826</v>
      </c>
      <c r="B1807" s="318" t="str">
        <f aca="false">A1807&amp;"U"</f>
        <v>85014U</v>
      </c>
      <c r="C1807" s="318" t="s">
        <v>9827</v>
      </c>
      <c r="D1807" s="318" t="s">
        <v>79</v>
      </c>
      <c r="E1807" s="318" t="s">
        <v>6232</v>
      </c>
      <c r="F1807" s="319" t="n">
        <v>533.38</v>
      </c>
      <c r="G1807" s="318" t="s">
        <v>6233</v>
      </c>
    </row>
    <row r="1808" customFormat="false" ht="15" hidden="false" customHeight="false" outlineLevel="0" collapsed="false">
      <c r="A1808" s="318" t="s">
        <v>9828</v>
      </c>
      <c r="B1808" s="318" t="str">
        <f aca="false">A1808&amp;"U"</f>
        <v>94569U</v>
      </c>
      <c r="C1808" s="318" t="s">
        <v>9829</v>
      </c>
      <c r="D1808" s="318" t="s">
        <v>79</v>
      </c>
      <c r="E1808" s="318" t="s">
        <v>6252</v>
      </c>
      <c r="F1808" s="319" t="n">
        <v>607.34</v>
      </c>
      <c r="G1808" s="318" t="s">
        <v>6233</v>
      </c>
    </row>
    <row r="1809" customFormat="false" ht="15" hidden="false" customHeight="false" outlineLevel="0" collapsed="false">
      <c r="A1809" s="318" t="s">
        <v>9830</v>
      </c>
      <c r="B1809" s="318" t="str">
        <f aca="false">A1809&amp;"U"</f>
        <v>94570U</v>
      </c>
      <c r="C1809" s="318" t="s">
        <v>9831</v>
      </c>
      <c r="D1809" s="318" t="s">
        <v>79</v>
      </c>
      <c r="E1809" s="318" t="s">
        <v>6252</v>
      </c>
      <c r="F1809" s="319" t="n">
        <v>391.72</v>
      </c>
      <c r="G1809" s="318" t="s">
        <v>6233</v>
      </c>
    </row>
    <row r="1810" customFormat="false" ht="15" hidden="false" customHeight="false" outlineLevel="0" collapsed="false">
      <c r="A1810" s="318" t="s">
        <v>9832</v>
      </c>
      <c r="B1810" s="318" t="str">
        <f aca="false">A1810&amp;"U"</f>
        <v>94572U</v>
      </c>
      <c r="C1810" s="318" t="s">
        <v>248</v>
      </c>
      <c r="D1810" s="318" t="s">
        <v>79</v>
      </c>
      <c r="E1810" s="318" t="s">
        <v>6252</v>
      </c>
      <c r="F1810" s="319" t="n">
        <v>593</v>
      </c>
      <c r="G1810" s="318" t="s">
        <v>6233</v>
      </c>
    </row>
    <row r="1811" customFormat="false" ht="15" hidden="false" customHeight="false" outlineLevel="0" collapsed="false">
      <c r="A1811" s="318" t="s">
        <v>9833</v>
      </c>
      <c r="B1811" s="318" t="str">
        <f aca="false">A1811&amp;"U"</f>
        <v>94573U</v>
      </c>
      <c r="C1811" s="318" t="s">
        <v>9834</v>
      </c>
      <c r="D1811" s="318" t="s">
        <v>79</v>
      </c>
      <c r="E1811" s="318" t="s">
        <v>6252</v>
      </c>
      <c r="F1811" s="319" t="n">
        <v>449.46</v>
      </c>
      <c r="G1811" s="318" t="s">
        <v>6233</v>
      </c>
    </row>
    <row r="1812" customFormat="false" ht="15" hidden="false" customHeight="false" outlineLevel="0" collapsed="false">
      <c r="A1812" s="318" t="s">
        <v>9835</v>
      </c>
      <c r="B1812" s="318" t="str">
        <f aca="false">A1812&amp;"U"</f>
        <v>94574U</v>
      </c>
      <c r="C1812" s="318" t="s">
        <v>9836</v>
      </c>
      <c r="D1812" s="318" t="s">
        <v>79</v>
      </c>
      <c r="E1812" s="318" t="s">
        <v>6252</v>
      </c>
      <c r="F1812" s="319" t="n">
        <v>667.35</v>
      </c>
      <c r="G1812" s="318" t="s">
        <v>6233</v>
      </c>
    </row>
    <row r="1813" customFormat="false" ht="15" hidden="false" customHeight="false" outlineLevel="0" collapsed="false">
      <c r="A1813" s="318" t="s">
        <v>9837</v>
      </c>
      <c r="B1813" s="318" t="str">
        <f aca="false">A1813&amp;"U"</f>
        <v>94575U</v>
      </c>
      <c r="C1813" s="318" t="s">
        <v>9838</v>
      </c>
      <c r="D1813" s="318" t="s">
        <v>79</v>
      </c>
      <c r="E1813" s="318" t="s">
        <v>6232</v>
      </c>
      <c r="F1813" s="319" t="n">
        <v>642.61</v>
      </c>
      <c r="G1813" s="318" t="s">
        <v>6233</v>
      </c>
    </row>
    <row r="1814" customFormat="false" ht="15" hidden="false" customHeight="false" outlineLevel="0" collapsed="false">
      <c r="A1814" s="318" t="s">
        <v>9839</v>
      </c>
      <c r="B1814" s="318" t="str">
        <f aca="false">A1814&amp;"U"</f>
        <v>94576U</v>
      </c>
      <c r="C1814" s="318" t="s">
        <v>9840</v>
      </c>
      <c r="D1814" s="318" t="s">
        <v>79</v>
      </c>
      <c r="E1814" s="318" t="s">
        <v>6232</v>
      </c>
      <c r="F1814" s="319" t="n">
        <v>401.66</v>
      </c>
      <c r="G1814" s="318" t="s">
        <v>6233</v>
      </c>
    </row>
    <row r="1815" customFormat="false" ht="15" hidden="false" customHeight="false" outlineLevel="0" collapsed="false">
      <c r="A1815" s="318" t="s">
        <v>9841</v>
      </c>
      <c r="B1815" s="318" t="str">
        <f aca="false">A1815&amp;"U"</f>
        <v>94578U</v>
      </c>
      <c r="C1815" s="318" t="s">
        <v>9842</v>
      </c>
      <c r="D1815" s="318" t="s">
        <v>79</v>
      </c>
      <c r="E1815" s="318" t="s">
        <v>6232</v>
      </c>
      <c r="F1815" s="319" t="n">
        <v>603.11</v>
      </c>
      <c r="G1815" s="318" t="s">
        <v>6233</v>
      </c>
    </row>
    <row r="1816" customFormat="false" ht="15" hidden="false" customHeight="false" outlineLevel="0" collapsed="false">
      <c r="A1816" s="318" t="s">
        <v>9843</v>
      </c>
      <c r="B1816" s="318" t="str">
        <f aca="false">A1816&amp;"U"</f>
        <v>94579U</v>
      </c>
      <c r="C1816" s="318" t="s">
        <v>9844</v>
      </c>
      <c r="D1816" s="318" t="s">
        <v>79</v>
      </c>
      <c r="E1816" s="318" t="s">
        <v>6232</v>
      </c>
      <c r="F1816" s="319" t="n">
        <v>460.25</v>
      </c>
      <c r="G1816" s="318" t="s">
        <v>6233</v>
      </c>
    </row>
    <row r="1817" customFormat="false" ht="15" hidden="false" customHeight="false" outlineLevel="0" collapsed="false">
      <c r="A1817" s="318" t="s">
        <v>9845</v>
      </c>
      <c r="B1817" s="318" t="str">
        <f aca="false">A1817&amp;"U"</f>
        <v>94580U</v>
      </c>
      <c r="C1817" s="318" t="s">
        <v>9846</v>
      </c>
      <c r="D1817" s="318" t="s">
        <v>79</v>
      </c>
      <c r="E1817" s="318" t="s">
        <v>6232</v>
      </c>
      <c r="F1817" s="319" t="n">
        <v>677.79</v>
      </c>
      <c r="G1817" s="318" t="s">
        <v>6233</v>
      </c>
    </row>
    <row r="1818" customFormat="false" ht="15" hidden="false" customHeight="false" outlineLevel="0" collapsed="false">
      <c r="A1818" s="318" t="s">
        <v>9847</v>
      </c>
      <c r="B1818" s="318" t="str">
        <f aca="false">A1818&amp;"U"</f>
        <v>94581U</v>
      </c>
      <c r="C1818" s="318" t="s">
        <v>9848</v>
      </c>
      <c r="D1818" s="318" t="s">
        <v>79</v>
      </c>
      <c r="E1818" s="318" t="s">
        <v>6232</v>
      </c>
      <c r="F1818" s="319" t="n">
        <v>639.45</v>
      </c>
      <c r="G1818" s="318" t="s">
        <v>6233</v>
      </c>
    </row>
    <row r="1819" customFormat="false" ht="15" hidden="false" customHeight="false" outlineLevel="0" collapsed="false">
      <c r="A1819" s="318" t="s">
        <v>9849</v>
      </c>
      <c r="B1819" s="318" t="str">
        <f aca="false">A1819&amp;"U"</f>
        <v>94582U</v>
      </c>
      <c r="C1819" s="318" t="s">
        <v>9850</v>
      </c>
      <c r="D1819" s="318" t="s">
        <v>79</v>
      </c>
      <c r="E1819" s="318" t="s">
        <v>6232</v>
      </c>
      <c r="F1819" s="319" t="n">
        <v>400.82</v>
      </c>
      <c r="G1819" s="318" t="s">
        <v>6233</v>
      </c>
    </row>
    <row r="1820" customFormat="false" ht="15" hidden="false" customHeight="false" outlineLevel="0" collapsed="false">
      <c r="A1820" s="318" t="s">
        <v>9851</v>
      </c>
      <c r="B1820" s="318" t="str">
        <f aca="false">A1820&amp;"U"</f>
        <v>94584U</v>
      </c>
      <c r="C1820" s="318" t="s">
        <v>9852</v>
      </c>
      <c r="D1820" s="318" t="s">
        <v>79</v>
      </c>
      <c r="E1820" s="318" t="s">
        <v>6232</v>
      </c>
      <c r="F1820" s="319" t="n">
        <v>607.62</v>
      </c>
      <c r="G1820" s="318" t="s">
        <v>6233</v>
      </c>
    </row>
    <row r="1821" customFormat="false" ht="15" hidden="false" customHeight="false" outlineLevel="0" collapsed="false">
      <c r="A1821" s="318" t="s">
        <v>9853</v>
      </c>
      <c r="B1821" s="318" t="str">
        <f aca="false">A1821&amp;"U"</f>
        <v>94585U</v>
      </c>
      <c r="C1821" s="318" t="s">
        <v>9854</v>
      </c>
      <c r="D1821" s="318" t="s">
        <v>79</v>
      </c>
      <c r="E1821" s="318" t="s">
        <v>6232</v>
      </c>
      <c r="F1821" s="319" t="n">
        <v>458.85</v>
      </c>
      <c r="G1821" s="318" t="s">
        <v>6233</v>
      </c>
    </row>
    <row r="1822" customFormat="false" ht="15" hidden="false" customHeight="false" outlineLevel="0" collapsed="false">
      <c r="A1822" s="318" t="s">
        <v>9855</v>
      </c>
      <c r="B1822" s="318" t="str">
        <f aca="false">A1822&amp;"U"</f>
        <v>94586U</v>
      </c>
      <c r="C1822" s="318" t="s">
        <v>9856</v>
      </c>
      <c r="D1822" s="318" t="s">
        <v>79</v>
      </c>
      <c r="E1822" s="318" t="s">
        <v>6232</v>
      </c>
      <c r="F1822" s="319" t="n">
        <v>683.27</v>
      </c>
      <c r="G1822" s="318" t="s">
        <v>6233</v>
      </c>
    </row>
    <row r="1823" customFormat="false" ht="15" hidden="false" customHeight="false" outlineLevel="0" collapsed="false">
      <c r="A1823" s="318" t="s">
        <v>9857</v>
      </c>
      <c r="B1823" s="318" t="str">
        <f aca="false">A1823&amp;"U"</f>
        <v>73908/1U</v>
      </c>
      <c r="C1823" s="318" t="s">
        <v>9858</v>
      </c>
      <c r="D1823" s="318" t="s">
        <v>86</v>
      </c>
      <c r="E1823" s="318" t="s">
        <v>6252</v>
      </c>
      <c r="F1823" s="319" t="n">
        <v>33.97</v>
      </c>
      <c r="G1823" s="318" t="s">
        <v>6233</v>
      </c>
    </row>
    <row r="1824" customFormat="false" ht="15" hidden="false" customHeight="false" outlineLevel="0" collapsed="false">
      <c r="A1824" s="318" t="s">
        <v>9859</v>
      </c>
      <c r="B1824" s="318" t="str">
        <f aca="false">A1824&amp;"U"</f>
        <v>73908/2U</v>
      </c>
      <c r="C1824" s="318" t="s">
        <v>9860</v>
      </c>
      <c r="D1824" s="318" t="s">
        <v>86</v>
      </c>
      <c r="E1824" s="318" t="s">
        <v>6252</v>
      </c>
      <c r="F1824" s="319" t="n">
        <v>26.51</v>
      </c>
      <c r="G1824" s="318" t="s">
        <v>6233</v>
      </c>
    </row>
    <row r="1825" customFormat="false" ht="15" hidden="false" customHeight="false" outlineLevel="0" collapsed="false">
      <c r="A1825" s="318" t="s">
        <v>9861</v>
      </c>
      <c r="B1825" s="318" t="str">
        <f aca="false">A1825&amp;"U"</f>
        <v>85015U</v>
      </c>
      <c r="C1825" s="318" t="s">
        <v>9862</v>
      </c>
      <c r="D1825" s="318" t="s">
        <v>86</v>
      </c>
      <c r="E1825" s="318" t="s">
        <v>6232</v>
      </c>
      <c r="F1825" s="319" t="n">
        <v>21.27</v>
      </c>
      <c r="G1825" s="318" t="s">
        <v>6233</v>
      </c>
    </row>
    <row r="1826" customFormat="false" ht="15" hidden="false" customHeight="false" outlineLevel="0" collapsed="false">
      <c r="A1826" s="318" t="s">
        <v>9863</v>
      </c>
      <c r="B1826" s="318" t="str">
        <f aca="false">A1826&amp;"U"</f>
        <v>85016U</v>
      </c>
      <c r="C1826" s="318" t="s">
        <v>9864</v>
      </c>
      <c r="D1826" s="318" t="s">
        <v>86</v>
      </c>
      <c r="E1826" s="318" t="s">
        <v>6232</v>
      </c>
      <c r="F1826" s="319" t="n">
        <v>26.52</v>
      </c>
      <c r="G1826" s="318" t="s">
        <v>6233</v>
      </c>
    </row>
    <row r="1827" customFormat="false" ht="15" hidden="false" customHeight="false" outlineLevel="0" collapsed="false">
      <c r="A1827" s="318" t="s">
        <v>9865</v>
      </c>
      <c r="B1827" s="318" t="str">
        <f aca="false">A1827&amp;"U"</f>
        <v>97751U</v>
      </c>
      <c r="C1827" s="318" t="s">
        <v>9866</v>
      </c>
      <c r="D1827" s="318" t="s">
        <v>116</v>
      </c>
      <c r="E1827" s="318" t="s">
        <v>6252</v>
      </c>
      <c r="F1827" s="319" t="n">
        <v>657.97</v>
      </c>
      <c r="G1827" s="318" t="s">
        <v>6233</v>
      </c>
    </row>
    <row r="1828" customFormat="false" ht="15" hidden="false" customHeight="false" outlineLevel="0" collapsed="false">
      <c r="A1828" s="318" t="s">
        <v>9867</v>
      </c>
      <c r="B1828" s="318" t="str">
        <f aca="false">A1828&amp;"U"</f>
        <v>97752U</v>
      </c>
      <c r="C1828" s="318" t="s">
        <v>9868</v>
      </c>
      <c r="D1828" s="318" t="s">
        <v>116</v>
      </c>
      <c r="E1828" s="318" t="s">
        <v>6252</v>
      </c>
      <c r="F1828" s="319" t="n">
        <v>618.35</v>
      </c>
      <c r="G1828" s="318" t="s">
        <v>6233</v>
      </c>
    </row>
    <row r="1829" customFormat="false" ht="15" hidden="false" customHeight="false" outlineLevel="0" collapsed="false">
      <c r="A1829" s="318" t="s">
        <v>9869</v>
      </c>
      <c r="B1829" s="318" t="str">
        <f aca="false">A1829&amp;"U"</f>
        <v>97753U</v>
      </c>
      <c r="C1829" s="318" t="s">
        <v>9870</v>
      </c>
      <c r="D1829" s="318" t="s">
        <v>116</v>
      </c>
      <c r="E1829" s="318" t="s">
        <v>6252</v>
      </c>
      <c r="F1829" s="319" t="n">
        <v>563.14</v>
      </c>
      <c r="G1829" s="318" t="s">
        <v>6233</v>
      </c>
    </row>
    <row r="1830" customFormat="false" ht="15" hidden="false" customHeight="false" outlineLevel="0" collapsed="false">
      <c r="A1830" s="318" t="s">
        <v>9871</v>
      </c>
      <c r="B1830" s="318" t="str">
        <f aca="false">A1830&amp;"U"</f>
        <v>97754U</v>
      </c>
      <c r="C1830" s="318" t="s">
        <v>9872</v>
      </c>
      <c r="D1830" s="318" t="s">
        <v>116</v>
      </c>
      <c r="E1830" s="318" t="s">
        <v>6252</v>
      </c>
      <c r="F1830" s="319" t="n">
        <v>526.85</v>
      </c>
      <c r="G1830" s="318" t="s">
        <v>6233</v>
      </c>
    </row>
    <row r="1831" customFormat="false" ht="15" hidden="false" customHeight="false" outlineLevel="0" collapsed="false">
      <c r="A1831" s="318" t="s">
        <v>9873</v>
      </c>
      <c r="B1831" s="318" t="str">
        <f aca="false">A1831&amp;"U"</f>
        <v>97755U</v>
      </c>
      <c r="C1831" s="318" t="s">
        <v>9874</v>
      </c>
      <c r="D1831" s="318" t="s">
        <v>116</v>
      </c>
      <c r="E1831" s="318" t="s">
        <v>6252</v>
      </c>
      <c r="F1831" s="319" t="n">
        <v>646.71</v>
      </c>
      <c r="G1831" s="318" t="s">
        <v>6233</v>
      </c>
    </row>
    <row r="1832" customFormat="false" ht="15" hidden="false" customHeight="false" outlineLevel="0" collapsed="false">
      <c r="A1832" s="318" t="s">
        <v>9875</v>
      </c>
      <c r="B1832" s="318" t="str">
        <f aca="false">A1832&amp;"U"</f>
        <v>97756U</v>
      </c>
      <c r="C1832" s="318" t="s">
        <v>9876</v>
      </c>
      <c r="D1832" s="318" t="s">
        <v>116</v>
      </c>
      <c r="E1832" s="318" t="s">
        <v>6252</v>
      </c>
      <c r="F1832" s="319" t="n">
        <v>608.49</v>
      </c>
      <c r="G1832" s="318" t="s">
        <v>6233</v>
      </c>
    </row>
    <row r="1833" customFormat="false" ht="15" hidden="false" customHeight="false" outlineLevel="0" collapsed="false">
      <c r="A1833" s="318" t="s">
        <v>9877</v>
      </c>
      <c r="B1833" s="318" t="str">
        <f aca="false">A1833&amp;"U"</f>
        <v>97757U</v>
      </c>
      <c r="C1833" s="318" t="s">
        <v>9878</v>
      </c>
      <c r="D1833" s="318" t="s">
        <v>116</v>
      </c>
      <c r="E1833" s="318" t="s">
        <v>6252</v>
      </c>
      <c r="F1833" s="319" t="n">
        <v>548.94</v>
      </c>
      <c r="G1833" s="318" t="s">
        <v>6233</v>
      </c>
    </row>
    <row r="1834" customFormat="false" ht="15" hidden="false" customHeight="false" outlineLevel="0" collapsed="false">
      <c r="A1834" s="318" t="s">
        <v>9879</v>
      </c>
      <c r="B1834" s="318" t="str">
        <f aca="false">A1834&amp;"U"</f>
        <v>97758U</v>
      </c>
      <c r="C1834" s="318" t="s">
        <v>9880</v>
      </c>
      <c r="D1834" s="318" t="s">
        <v>116</v>
      </c>
      <c r="E1834" s="318" t="s">
        <v>6252</v>
      </c>
      <c r="F1834" s="319" t="n">
        <v>506.28</v>
      </c>
      <c r="G1834" s="318" t="s">
        <v>6233</v>
      </c>
    </row>
    <row r="1835" customFormat="false" ht="15" hidden="false" customHeight="false" outlineLevel="0" collapsed="false">
      <c r="A1835" s="318" t="s">
        <v>9881</v>
      </c>
      <c r="B1835" s="318" t="str">
        <f aca="false">A1835&amp;"U"</f>
        <v>97759U</v>
      </c>
      <c r="C1835" s="318" t="s">
        <v>9882</v>
      </c>
      <c r="D1835" s="318" t="s">
        <v>116</v>
      </c>
      <c r="E1835" s="318" t="s">
        <v>6252</v>
      </c>
      <c r="F1835" s="319" t="n">
        <v>651.11</v>
      </c>
      <c r="G1835" s="318" t="s">
        <v>6233</v>
      </c>
    </row>
    <row r="1836" customFormat="false" ht="15" hidden="false" customHeight="false" outlineLevel="0" collapsed="false">
      <c r="A1836" s="318" t="s">
        <v>9883</v>
      </c>
      <c r="B1836" s="318" t="str">
        <f aca="false">A1836&amp;"U"</f>
        <v>97760U</v>
      </c>
      <c r="C1836" s="318" t="s">
        <v>9884</v>
      </c>
      <c r="D1836" s="318" t="s">
        <v>116</v>
      </c>
      <c r="E1836" s="318" t="s">
        <v>6252</v>
      </c>
      <c r="F1836" s="319" t="n">
        <v>604.25</v>
      </c>
      <c r="G1836" s="318" t="s">
        <v>6233</v>
      </c>
    </row>
    <row r="1837" customFormat="false" ht="15" hidden="false" customHeight="false" outlineLevel="0" collapsed="false">
      <c r="A1837" s="318" t="s">
        <v>9885</v>
      </c>
      <c r="B1837" s="318" t="str">
        <f aca="false">A1837&amp;"U"</f>
        <v>97761U</v>
      </c>
      <c r="C1837" s="318" t="s">
        <v>9886</v>
      </c>
      <c r="D1837" s="318" t="s">
        <v>116</v>
      </c>
      <c r="E1837" s="318" t="s">
        <v>6252</v>
      </c>
      <c r="F1837" s="319" t="n">
        <v>538.65</v>
      </c>
      <c r="G1837" s="318" t="s">
        <v>6233</v>
      </c>
    </row>
    <row r="1838" customFormat="false" ht="15" hidden="false" customHeight="false" outlineLevel="0" collapsed="false">
      <c r="A1838" s="318" t="s">
        <v>9887</v>
      </c>
      <c r="B1838" s="318" t="str">
        <f aca="false">A1838&amp;"U"</f>
        <v>97762U</v>
      </c>
      <c r="C1838" s="318" t="s">
        <v>9888</v>
      </c>
      <c r="D1838" s="318" t="s">
        <v>116</v>
      </c>
      <c r="E1838" s="318" t="s">
        <v>6252</v>
      </c>
      <c r="F1838" s="319" t="n">
        <v>491.55</v>
      </c>
      <c r="G1838" s="318" t="s">
        <v>6233</v>
      </c>
    </row>
    <row r="1839" customFormat="false" ht="15" hidden="false" customHeight="false" outlineLevel="0" collapsed="false">
      <c r="A1839" s="318" t="s">
        <v>9889</v>
      </c>
      <c r="B1839" s="318" t="str">
        <f aca="false">A1839&amp;"U"</f>
        <v>97763U</v>
      </c>
      <c r="C1839" s="318" t="s">
        <v>9890</v>
      </c>
      <c r="D1839" s="318" t="s">
        <v>116</v>
      </c>
      <c r="E1839" s="318" t="s">
        <v>6252</v>
      </c>
      <c r="F1839" s="319" t="n">
        <v>630.22</v>
      </c>
      <c r="G1839" s="318" t="s">
        <v>6233</v>
      </c>
    </row>
    <row r="1840" customFormat="false" ht="15" hidden="false" customHeight="false" outlineLevel="0" collapsed="false">
      <c r="A1840" s="318" t="s">
        <v>9891</v>
      </c>
      <c r="B1840" s="318" t="str">
        <f aca="false">A1840&amp;"U"</f>
        <v>97764U</v>
      </c>
      <c r="C1840" s="318" t="s">
        <v>9892</v>
      </c>
      <c r="D1840" s="318" t="s">
        <v>116</v>
      </c>
      <c r="E1840" s="318" t="s">
        <v>6252</v>
      </c>
      <c r="F1840" s="319" t="n">
        <v>474.74</v>
      </c>
      <c r="G1840" s="318" t="s">
        <v>6233</v>
      </c>
    </row>
    <row r="1841" customFormat="false" ht="15" hidden="false" customHeight="false" outlineLevel="0" collapsed="false">
      <c r="A1841" s="318" t="s">
        <v>9893</v>
      </c>
      <c r="B1841" s="318" t="str">
        <f aca="false">A1841&amp;"U"</f>
        <v>97765U</v>
      </c>
      <c r="C1841" s="318" t="s">
        <v>9894</v>
      </c>
      <c r="D1841" s="318" t="s">
        <v>116</v>
      </c>
      <c r="E1841" s="318" t="s">
        <v>6252</v>
      </c>
      <c r="F1841" s="319" t="n">
        <v>449</v>
      </c>
      <c r="G1841" s="318" t="s">
        <v>6233</v>
      </c>
    </row>
    <row r="1842" customFormat="false" ht="15" hidden="false" customHeight="false" outlineLevel="0" collapsed="false">
      <c r="A1842" s="318" t="s">
        <v>9895</v>
      </c>
      <c r="B1842" s="318" t="str">
        <f aca="false">A1842&amp;"U"</f>
        <v>97766U</v>
      </c>
      <c r="C1842" s="318" t="s">
        <v>9896</v>
      </c>
      <c r="D1842" s="318" t="s">
        <v>116</v>
      </c>
      <c r="E1842" s="318" t="s">
        <v>6252</v>
      </c>
      <c r="F1842" s="319" t="n">
        <v>432.83</v>
      </c>
      <c r="G1842" s="318" t="s">
        <v>6233</v>
      </c>
    </row>
    <row r="1843" customFormat="false" ht="15" hidden="false" customHeight="false" outlineLevel="0" collapsed="false">
      <c r="A1843" s="318" t="s">
        <v>9897</v>
      </c>
      <c r="B1843" s="318" t="str">
        <f aca="false">A1843&amp;"U"</f>
        <v>97767U</v>
      </c>
      <c r="C1843" s="318" t="s">
        <v>9898</v>
      </c>
      <c r="D1843" s="318" t="s">
        <v>116</v>
      </c>
      <c r="E1843" s="318" t="s">
        <v>6252</v>
      </c>
      <c r="F1843" s="319" t="n">
        <v>449.66</v>
      </c>
      <c r="G1843" s="318" t="s">
        <v>6233</v>
      </c>
    </row>
    <row r="1844" customFormat="false" ht="15" hidden="false" customHeight="false" outlineLevel="0" collapsed="false">
      <c r="A1844" s="318" t="s">
        <v>9899</v>
      </c>
      <c r="B1844" s="318" t="str">
        <f aca="false">A1844&amp;"U"</f>
        <v>97768U</v>
      </c>
      <c r="C1844" s="318" t="s">
        <v>9900</v>
      </c>
      <c r="D1844" s="318" t="s">
        <v>116</v>
      </c>
      <c r="E1844" s="318" t="s">
        <v>6252</v>
      </c>
      <c r="F1844" s="319" t="n">
        <v>438.8</v>
      </c>
      <c r="G1844" s="318" t="s">
        <v>6233</v>
      </c>
    </row>
    <row r="1845" customFormat="false" ht="15" hidden="false" customHeight="false" outlineLevel="0" collapsed="false">
      <c r="A1845" s="318" t="s">
        <v>9901</v>
      </c>
      <c r="B1845" s="318" t="str">
        <f aca="false">A1845&amp;"U"</f>
        <v>97769U</v>
      </c>
      <c r="C1845" s="318" t="s">
        <v>9902</v>
      </c>
      <c r="D1845" s="318" t="s">
        <v>116</v>
      </c>
      <c r="E1845" s="318" t="s">
        <v>6252</v>
      </c>
      <c r="F1845" s="319" t="n">
        <v>416.59</v>
      </c>
      <c r="G1845" s="318" t="s">
        <v>6233</v>
      </c>
    </row>
    <row r="1846" customFormat="false" ht="15" hidden="false" customHeight="false" outlineLevel="0" collapsed="false">
      <c r="A1846" s="318" t="s">
        <v>9903</v>
      </c>
      <c r="B1846" s="318" t="str">
        <f aca="false">A1846&amp;"U"</f>
        <v>97770U</v>
      </c>
      <c r="C1846" s="318" t="s">
        <v>9904</v>
      </c>
      <c r="D1846" s="318" t="s">
        <v>116</v>
      </c>
      <c r="E1846" s="318" t="s">
        <v>6252</v>
      </c>
      <c r="F1846" s="319" t="n">
        <v>398.1</v>
      </c>
      <c r="G1846" s="318" t="s">
        <v>6233</v>
      </c>
    </row>
    <row r="1847" customFormat="false" ht="15" hidden="false" customHeight="false" outlineLevel="0" collapsed="false">
      <c r="A1847" s="318" t="s">
        <v>9905</v>
      </c>
      <c r="B1847" s="318" t="str">
        <f aca="false">A1847&amp;"U"</f>
        <v>97771U</v>
      </c>
      <c r="C1847" s="318" t="s">
        <v>9906</v>
      </c>
      <c r="D1847" s="318" t="s">
        <v>116</v>
      </c>
      <c r="E1847" s="318" t="s">
        <v>6252</v>
      </c>
      <c r="F1847" s="319" t="n">
        <v>432.03</v>
      </c>
      <c r="G1847" s="318" t="s">
        <v>6233</v>
      </c>
    </row>
    <row r="1848" customFormat="false" ht="15" hidden="false" customHeight="false" outlineLevel="0" collapsed="false">
      <c r="A1848" s="318" t="s">
        <v>9907</v>
      </c>
      <c r="B1848" s="318" t="str">
        <f aca="false">A1848&amp;"U"</f>
        <v>97772U</v>
      </c>
      <c r="C1848" s="318" t="s">
        <v>9908</v>
      </c>
      <c r="D1848" s="318" t="s">
        <v>116</v>
      </c>
      <c r="E1848" s="318" t="s">
        <v>6252</v>
      </c>
      <c r="F1848" s="319" t="n">
        <v>417.39</v>
      </c>
      <c r="G1848" s="318" t="s">
        <v>6233</v>
      </c>
    </row>
    <row r="1849" customFormat="false" ht="15" hidden="false" customHeight="false" outlineLevel="0" collapsed="false">
      <c r="A1849" s="318" t="s">
        <v>9909</v>
      </c>
      <c r="B1849" s="318" t="str">
        <f aca="false">A1849&amp;"U"</f>
        <v>97773U</v>
      </c>
      <c r="C1849" s="318" t="s">
        <v>9910</v>
      </c>
      <c r="D1849" s="318" t="s">
        <v>116</v>
      </c>
      <c r="E1849" s="318" t="s">
        <v>6252</v>
      </c>
      <c r="F1849" s="319" t="n">
        <v>394.51</v>
      </c>
      <c r="G1849" s="318" t="s">
        <v>6233</v>
      </c>
    </row>
    <row r="1850" customFormat="false" ht="15" hidden="false" customHeight="false" outlineLevel="0" collapsed="false">
      <c r="A1850" s="318" t="s">
        <v>9911</v>
      </c>
      <c r="B1850" s="318" t="str">
        <f aca="false">A1850&amp;"U"</f>
        <v>97774U</v>
      </c>
      <c r="C1850" s="318" t="s">
        <v>9912</v>
      </c>
      <c r="D1850" s="318" t="s">
        <v>116</v>
      </c>
      <c r="E1850" s="318" t="s">
        <v>6252</v>
      </c>
      <c r="F1850" s="319" t="n">
        <v>374.74</v>
      </c>
      <c r="G1850" s="318" t="s">
        <v>6233</v>
      </c>
    </row>
    <row r="1851" customFormat="false" ht="15" hidden="false" customHeight="false" outlineLevel="0" collapsed="false">
      <c r="A1851" s="318" t="s">
        <v>9913</v>
      </c>
      <c r="B1851" s="318" t="str">
        <f aca="false">A1851&amp;"U"</f>
        <v>97775U</v>
      </c>
      <c r="C1851" s="318" t="s">
        <v>9914</v>
      </c>
      <c r="D1851" s="318" t="s">
        <v>116</v>
      </c>
      <c r="E1851" s="318" t="s">
        <v>6252</v>
      </c>
      <c r="F1851" s="319" t="n">
        <v>661.59</v>
      </c>
      <c r="G1851" s="318" t="s">
        <v>6233</v>
      </c>
    </row>
    <row r="1852" customFormat="false" ht="15" hidden="false" customHeight="false" outlineLevel="0" collapsed="false">
      <c r="A1852" s="318" t="s">
        <v>9915</v>
      </c>
      <c r="B1852" s="318" t="str">
        <f aca="false">A1852&amp;"U"</f>
        <v>97776U</v>
      </c>
      <c r="C1852" s="318" t="s">
        <v>9916</v>
      </c>
      <c r="D1852" s="318" t="s">
        <v>116</v>
      </c>
      <c r="E1852" s="318" t="s">
        <v>6252</v>
      </c>
      <c r="F1852" s="319" t="n">
        <v>621.44</v>
      </c>
      <c r="G1852" s="318" t="s">
        <v>6233</v>
      </c>
    </row>
    <row r="1853" customFormat="false" ht="15" hidden="false" customHeight="false" outlineLevel="0" collapsed="false">
      <c r="A1853" s="318" t="s">
        <v>9917</v>
      </c>
      <c r="B1853" s="318" t="str">
        <f aca="false">A1853&amp;"U"</f>
        <v>97777U</v>
      </c>
      <c r="C1853" s="318" t="s">
        <v>9918</v>
      </c>
      <c r="D1853" s="318" t="s">
        <v>116</v>
      </c>
      <c r="E1853" s="318" t="s">
        <v>6252</v>
      </c>
      <c r="F1853" s="319" t="n">
        <v>565.97</v>
      </c>
      <c r="G1853" s="318" t="s">
        <v>6233</v>
      </c>
    </row>
    <row r="1854" customFormat="false" ht="15" hidden="false" customHeight="false" outlineLevel="0" collapsed="false">
      <c r="A1854" s="318" t="s">
        <v>9919</v>
      </c>
      <c r="B1854" s="318" t="str">
        <f aca="false">A1854&amp;"U"</f>
        <v>97778U</v>
      </c>
      <c r="C1854" s="318" t="s">
        <v>9920</v>
      </c>
      <c r="D1854" s="318" t="s">
        <v>116</v>
      </c>
      <c r="E1854" s="318" t="s">
        <v>6252</v>
      </c>
      <c r="F1854" s="319" t="n">
        <v>529.9</v>
      </c>
      <c r="G1854" s="318" t="s">
        <v>6233</v>
      </c>
    </row>
    <row r="1855" customFormat="false" ht="15" hidden="false" customHeight="false" outlineLevel="0" collapsed="false">
      <c r="A1855" s="318" t="s">
        <v>9921</v>
      </c>
      <c r="B1855" s="318" t="str">
        <f aca="false">A1855&amp;"U"</f>
        <v>97779U</v>
      </c>
      <c r="C1855" s="318" t="s">
        <v>9922</v>
      </c>
      <c r="D1855" s="318" t="s">
        <v>116</v>
      </c>
      <c r="E1855" s="318" t="s">
        <v>6252</v>
      </c>
      <c r="F1855" s="319" t="n">
        <v>643.1</v>
      </c>
      <c r="G1855" s="318" t="s">
        <v>6233</v>
      </c>
    </row>
    <row r="1856" customFormat="false" ht="15" hidden="false" customHeight="false" outlineLevel="0" collapsed="false">
      <c r="A1856" s="318" t="s">
        <v>9923</v>
      </c>
      <c r="B1856" s="318" t="str">
        <f aca="false">A1856&amp;"U"</f>
        <v>97780U</v>
      </c>
      <c r="C1856" s="318" t="s">
        <v>9924</v>
      </c>
      <c r="D1856" s="318" t="s">
        <v>116</v>
      </c>
      <c r="E1856" s="318" t="s">
        <v>6252</v>
      </c>
      <c r="F1856" s="319" t="n">
        <v>605.13</v>
      </c>
      <c r="G1856" s="318" t="s">
        <v>6233</v>
      </c>
    </row>
    <row r="1857" customFormat="false" ht="15" hidden="false" customHeight="false" outlineLevel="0" collapsed="false">
      <c r="A1857" s="318" t="s">
        <v>9925</v>
      </c>
      <c r="B1857" s="318" t="str">
        <f aca="false">A1857&amp;"U"</f>
        <v>97781U</v>
      </c>
      <c r="C1857" s="318" t="s">
        <v>9926</v>
      </c>
      <c r="D1857" s="318" t="s">
        <v>116</v>
      </c>
      <c r="E1857" s="318" t="s">
        <v>6252</v>
      </c>
      <c r="F1857" s="319" t="n">
        <v>545.98</v>
      </c>
      <c r="G1857" s="318" t="s">
        <v>6233</v>
      </c>
    </row>
    <row r="1858" customFormat="false" ht="15" hidden="false" customHeight="false" outlineLevel="0" collapsed="false">
      <c r="A1858" s="318" t="s">
        <v>9927</v>
      </c>
      <c r="B1858" s="318" t="str">
        <f aca="false">A1858&amp;"U"</f>
        <v>97782U</v>
      </c>
      <c r="C1858" s="318" t="s">
        <v>9928</v>
      </c>
      <c r="D1858" s="318" t="s">
        <v>116</v>
      </c>
      <c r="E1858" s="318" t="s">
        <v>6252</v>
      </c>
      <c r="F1858" s="319" t="n">
        <v>503.68</v>
      </c>
      <c r="G1858" s="318" t="s">
        <v>6233</v>
      </c>
    </row>
    <row r="1859" customFormat="false" ht="15" hidden="false" customHeight="false" outlineLevel="0" collapsed="false">
      <c r="A1859" s="318" t="s">
        <v>9929</v>
      </c>
      <c r="B1859" s="318" t="str">
        <f aca="false">A1859&amp;"U"</f>
        <v>97783U</v>
      </c>
      <c r="C1859" s="318" t="s">
        <v>9930</v>
      </c>
      <c r="D1859" s="318" t="s">
        <v>116</v>
      </c>
      <c r="E1859" s="318" t="s">
        <v>6252</v>
      </c>
      <c r="F1859" s="319" t="n">
        <v>647.85</v>
      </c>
      <c r="G1859" s="318" t="s">
        <v>6233</v>
      </c>
    </row>
    <row r="1860" customFormat="false" ht="15" hidden="false" customHeight="false" outlineLevel="0" collapsed="false">
      <c r="A1860" s="318" t="s">
        <v>9931</v>
      </c>
      <c r="B1860" s="318" t="str">
        <f aca="false">A1860&amp;"U"</f>
        <v>97784U</v>
      </c>
      <c r="C1860" s="318" t="s">
        <v>9932</v>
      </c>
      <c r="D1860" s="318" t="s">
        <v>116</v>
      </c>
      <c r="E1860" s="318" t="s">
        <v>6252</v>
      </c>
      <c r="F1860" s="319" t="n">
        <v>601.18</v>
      </c>
      <c r="G1860" s="318" t="s">
        <v>6233</v>
      </c>
    </row>
    <row r="1861" customFormat="false" ht="15" hidden="false" customHeight="false" outlineLevel="0" collapsed="false">
      <c r="A1861" s="318" t="s">
        <v>9933</v>
      </c>
      <c r="B1861" s="318" t="str">
        <f aca="false">A1861&amp;"U"</f>
        <v>97785U</v>
      </c>
      <c r="C1861" s="318" t="s">
        <v>9934</v>
      </c>
      <c r="D1861" s="318" t="s">
        <v>116</v>
      </c>
      <c r="E1861" s="318" t="s">
        <v>6252</v>
      </c>
      <c r="F1861" s="319" t="n">
        <v>536</v>
      </c>
      <c r="G1861" s="318" t="s">
        <v>6233</v>
      </c>
    </row>
    <row r="1862" customFormat="false" ht="15" hidden="false" customHeight="false" outlineLevel="0" collapsed="false">
      <c r="A1862" s="318" t="s">
        <v>9935</v>
      </c>
      <c r="B1862" s="318" t="str">
        <f aca="false">A1862&amp;"U"</f>
        <v>97786U</v>
      </c>
      <c r="C1862" s="318" t="s">
        <v>9936</v>
      </c>
      <c r="D1862" s="318" t="s">
        <v>116</v>
      </c>
      <c r="E1862" s="318" t="s">
        <v>6252</v>
      </c>
      <c r="F1862" s="319" t="n">
        <v>489.17</v>
      </c>
      <c r="G1862" s="318" t="s">
        <v>6233</v>
      </c>
    </row>
    <row r="1863" customFormat="false" ht="15" hidden="false" customHeight="false" outlineLevel="0" collapsed="false">
      <c r="A1863" s="318" t="s">
        <v>9937</v>
      </c>
      <c r="B1863" s="318" t="str">
        <f aca="false">A1863&amp;"U"</f>
        <v>97787U</v>
      </c>
      <c r="C1863" s="318" t="s">
        <v>9938</v>
      </c>
      <c r="D1863" s="318" t="s">
        <v>116</v>
      </c>
      <c r="E1863" s="318" t="s">
        <v>6252</v>
      </c>
      <c r="F1863" s="319" t="n">
        <v>497.46</v>
      </c>
      <c r="G1863" s="318" t="s">
        <v>6233</v>
      </c>
    </row>
    <row r="1864" customFormat="false" ht="15" hidden="false" customHeight="false" outlineLevel="0" collapsed="false">
      <c r="A1864" s="318" t="s">
        <v>9939</v>
      </c>
      <c r="B1864" s="318" t="str">
        <f aca="false">A1864&amp;"U"</f>
        <v>97788U</v>
      </c>
      <c r="C1864" s="318" t="s">
        <v>9940</v>
      </c>
      <c r="D1864" s="318" t="s">
        <v>116</v>
      </c>
      <c r="E1864" s="318" t="s">
        <v>6252</v>
      </c>
      <c r="F1864" s="319" t="n">
        <v>477.83</v>
      </c>
      <c r="G1864" s="318" t="s">
        <v>6233</v>
      </c>
    </row>
    <row r="1865" customFormat="false" ht="15" hidden="false" customHeight="false" outlineLevel="0" collapsed="false">
      <c r="A1865" s="318" t="s">
        <v>9941</v>
      </c>
      <c r="B1865" s="318" t="str">
        <f aca="false">A1865&amp;"U"</f>
        <v>97789U</v>
      </c>
      <c r="C1865" s="318" t="s">
        <v>9942</v>
      </c>
      <c r="D1865" s="318" t="s">
        <v>116</v>
      </c>
      <c r="E1865" s="318" t="s">
        <v>6252</v>
      </c>
      <c r="F1865" s="319" t="n">
        <v>451.83</v>
      </c>
      <c r="G1865" s="318" t="s">
        <v>6233</v>
      </c>
    </row>
    <row r="1866" customFormat="false" ht="15" hidden="false" customHeight="false" outlineLevel="0" collapsed="false">
      <c r="A1866" s="318" t="s">
        <v>9943</v>
      </c>
      <c r="B1866" s="318" t="str">
        <f aca="false">A1866&amp;"U"</f>
        <v>97790U</v>
      </c>
      <c r="C1866" s="318" t="s">
        <v>9944</v>
      </c>
      <c r="D1866" s="318" t="s">
        <v>116</v>
      </c>
      <c r="E1866" s="318" t="s">
        <v>6252</v>
      </c>
      <c r="F1866" s="319" t="n">
        <v>435.88</v>
      </c>
      <c r="G1866" s="318" t="s">
        <v>6233</v>
      </c>
    </row>
    <row r="1867" customFormat="false" ht="15" hidden="false" customHeight="false" outlineLevel="0" collapsed="false">
      <c r="A1867" s="318" t="s">
        <v>9945</v>
      </c>
      <c r="B1867" s="318" t="str">
        <f aca="false">A1867&amp;"U"</f>
        <v>97791U</v>
      </c>
      <c r="C1867" s="318" t="s">
        <v>9946</v>
      </c>
      <c r="D1867" s="318" t="s">
        <v>116</v>
      </c>
      <c r="E1867" s="318" t="s">
        <v>6252</v>
      </c>
      <c r="F1867" s="319" t="n">
        <v>446.05</v>
      </c>
      <c r="G1867" s="318" t="s">
        <v>6233</v>
      </c>
    </row>
    <row r="1868" customFormat="false" ht="15" hidden="false" customHeight="false" outlineLevel="0" collapsed="false">
      <c r="A1868" s="318" t="s">
        <v>9947</v>
      </c>
      <c r="B1868" s="318" t="str">
        <f aca="false">A1868&amp;"U"</f>
        <v>97792U</v>
      </c>
      <c r="C1868" s="318" t="s">
        <v>9948</v>
      </c>
      <c r="D1868" s="318" t="s">
        <v>116</v>
      </c>
      <c r="E1868" s="318" t="s">
        <v>6252</v>
      </c>
      <c r="F1868" s="319" t="n">
        <v>435.44</v>
      </c>
      <c r="G1868" s="318" t="s">
        <v>6233</v>
      </c>
    </row>
    <row r="1869" customFormat="false" ht="15" hidden="false" customHeight="false" outlineLevel="0" collapsed="false">
      <c r="A1869" s="318" t="s">
        <v>9949</v>
      </c>
      <c r="B1869" s="318" t="str">
        <f aca="false">A1869&amp;"U"</f>
        <v>97793U</v>
      </c>
      <c r="C1869" s="318" t="s">
        <v>9950</v>
      </c>
      <c r="D1869" s="318" t="s">
        <v>116</v>
      </c>
      <c r="E1869" s="318" t="s">
        <v>6252</v>
      </c>
      <c r="F1869" s="319" t="n">
        <v>413.63</v>
      </c>
      <c r="G1869" s="318" t="s">
        <v>6233</v>
      </c>
    </row>
    <row r="1870" customFormat="false" ht="15" hidden="false" customHeight="false" outlineLevel="0" collapsed="false">
      <c r="A1870" s="318" t="s">
        <v>9951</v>
      </c>
      <c r="B1870" s="318" t="str">
        <f aca="false">A1870&amp;"U"</f>
        <v>97794U</v>
      </c>
      <c r="C1870" s="318" t="s">
        <v>9952</v>
      </c>
      <c r="D1870" s="318" t="s">
        <v>116</v>
      </c>
      <c r="E1870" s="318" t="s">
        <v>6252</v>
      </c>
      <c r="F1870" s="319" t="n">
        <v>395.5</v>
      </c>
      <c r="G1870" s="318" t="s">
        <v>6233</v>
      </c>
    </row>
    <row r="1871" customFormat="false" ht="15" hidden="false" customHeight="false" outlineLevel="0" collapsed="false">
      <c r="A1871" s="318" t="s">
        <v>9953</v>
      </c>
      <c r="B1871" s="318" t="str">
        <f aca="false">A1871&amp;"U"</f>
        <v>97795U</v>
      </c>
      <c r="C1871" s="318" t="s">
        <v>9954</v>
      </c>
      <c r="D1871" s="318" t="s">
        <v>116</v>
      </c>
      <c r="E1871" s="318" t="s">
        <v>6252</v>
      </c>
      <c r="F1871" s="319" t="n">
        <v>428.77</v>
      </c>
      <c r="G1871" s="318" t="s">
        <v>6233</v>
      </c>
    </row>
    <row r="1872" customFormat="false" ht="15" hidden="false" customHeight="false" outlineLevel="0" collapsed="false">
      <c r="A1872" s="318" t="s">
        <v>9955</v>
      </c>
      <c r="B1872" s="318" t="str">
        <f aca="false">A1872&amp;"U"</f>
        <v>97796U</v>
      </c>
      <c r="C1872" s="318" t="s">
        <v>9956</v>
      </c>
      <c r="D1872" s="318" t="s">
        <v>116</v>
      </c>
      <c r="E1872" s="318" t="s">
        <v>6252</v>
      </c>
      <c r="F1872" s="319" t="n">
        <v>414.32</v>
      </c>
      <c r="G1872" s="318" t="s">
        <v>6233</v>
      </c>
    </row>
    <row r="1873" customFormat="false" ht="15" hidden="false" customHeight="false" outlineLevel="0" collapsed="false">
      <c r="A1873" s="318" t="s">
        <v>9957</v>
      </c>
      <c r="B1873" s="318" t="str">
        <f aca="false">A1873&amp;"U"</f>
        <v>97797U</v>
      </c>
      <c r="C1873" s="318" t="s">
        <v>9958</v>
      </c>
      <c r="D1873" s="318" t="s">
        <v>116</v>
      </c>
      <c r="E1873" s="318" t="s">
        <v>6252</v>
      </c>
      <c r="F1873" s="319" t="n">
        <v>391.86</v>
      </c>
      <c r="G1873" s="318" t="s">
        <v>6233</v>
      </c>
    </row>
    <row r="1874" customFormat="false" ht="15" hidden="false" customHeight="false" outlineLevel="0" collapsed="false">
      <c r="A1874" s="318" t="s">
        <v>9959</v>
      </c>
      <c r="B1874" s="318" t="str">
        <f aca="false">A1874&amp;"U"</f>
        <v>97798U</v>
      </c>
      <c r="C1874" s="318" t="s">
        <v>9960</v>
      </c>
      <c r="D1874" s="318" t="s">
        <v>116</v>
      </c>
      <c r="E1874" s="318" t="s">
        <v>6252</v>
      </c>
      <c r="F1874" s="319" t="n">
        <v>372.36</v>
      </c>
      <c r="G1874" s="318" t="s">
        <v>6233</v>
      </c>
    </row>
    <row r="1875" customFormat="false" ht="15" hidden="false" customHeight="false" outlineLevel="0" collapsed="false">
      <c r="A1875" s="318" t="s">
        <v>9961</v>
      </c>
      <c r="B1875" s="318" t="str">
        <f aca="false">A1875&amp;"U"</f>
        <v>97799U</v>
      </c>
      <c r="C1875" s="318" t="s">
        <v>9962</v>
      </c>
      <c r="D1875" s="318" t="s">
        <v>116</v>
      </c>
      <c r="E1875" s="318" t="s">
        <v>6252</v>
      </c>
      <c r="F1875" s="319" t="n">
        <v>541.74</v>
      </c>
      <c r="G1875" s="318" t="s">
        <v>6233</v>
      </c>
    </row>
    <row r="1876" customFormat="false" ht="15" hidden="false" customHeight="false" outlineLevel="0" collapsed="false">
      <c r="A1876" s="318" t="s">
        <v>9963</v>
      </c>
      <c r="B1876" s="318" t="str">
        <f aca="false">A1876&amp;"U"</f>
        <v>97800U</v>
      </c>
      <c r="C1876" s="318" t="s">
        <v>9964</v>
      </c>
      <c r="D1876" s="318" t="s">
        <v>116</v>
      </c>
      <c r="E1876" s="318" t="s">
        <v>6252</v>
      </c>
      <c r="F1876" s="319" t="n">
        <v>547.45</v>
      </c>
      <c r="G1876" s="318" t="s">
        <v>6233</v>
      </c>
    </row>
    <row r="1877" customFormat="false" ht="15" hidden="false" customHeight="false" outlineLevel="0" collapsed="false">
      <c r="A1877" s="318" t="s">
        <v>9965</v>
      </c>
      <c r="B1877" s="318" t="str">
        <f aca="false">A1877&amp;"U"</f>
        <v>89198U</v>
      </c>
      <c r="C1877" s="318" t="s">
        <v>9966</v>
      </c>
      <c r="D1877" s="318" t="s">
        <v>86</v>
      </c>
      <c r="E1877" s="318" t="s">
        <v>6252</v>
      </c>
      <c r="F1877" s="319" t="n">
        <v>76.37</v>
      </c>
      <c r="G1877" s="318" t="s">
        <v>6233</v>
      </c>
    </row>
    <row r="1878" customFormat="false" ht="15" hidden="false" customHeight="false" outlineLevel="0" collapsed="false">
      <c r="A1878" s="318" t="s">
        <v>9967</v>
      </c>
      <c r="B1878" s="318" t="str">
        <f aca="false">A1878&amp;"U"</f>
        <v>89199U</v>
      </c>
      <c r="C1878" s="318" t="s">
        <v>9968</v>
      </c>
      <c r="D1878" s="318" t="s">
        <v>86</v>
      </c>
      <c r="E1878" s="318" t="s">
        <v>6252</v>
      </c>
      <c r="F1878" s="319" t="n">
        <v>100.19</v>
      </c>
      <c r="G1878" s="318" t="s">
        <v>6233</v>
      </c>
    </row>
    <row r="1879" customFormat="false" ht="15" hidden="false" customHeight="false" outlineLevel="0" collapsed="false">
      <c r="A1879" s="318" t="s">
        <v>9969</v>
      </c>
      <c r="B1879" s="318" t="str">
        <f aca="false">A1879&amp;"U"</f>
        <v>89200U</v>
      </c>
      <c r="C1879" s="318" t="s">
        <v>9970</v>
      </c>
      <c r="D1879" s="318" t="s">
        <v>86</v>
      </c>
      <c r="E1879" s="318" t="s">
        <v>6252</v>
      </c>
      <c r="F1879" s="319" t="n">
        <v>232.55</v>
      </c>
      <c r="G1879" s="318" t="s">
        <v>6233</v>
      </c>
    </row>
    <row r="1880" customFormat="false" ht="15" hidden="false" customHeight="false" outlineLevel="0" collapsed="false">
      <c r="A1880" s="318" t="s">
        <v>9971</v>
      </c>
      <c r="B1880" s="318" t="str">
        <f aca="false">A1880&amp;"U"</f>
        <v>89201U</v>
      </c>
      <c r="C1880" s="318" t="s">
        <v>9972</v>
      </c>
      <c r="D1880" s="318" t="s">
        <v>86</v>
      </c>
      <c r="E1880" s="318" t="s">
        <v>6252</v>
      </c>
      <c r="F1880" s="319" t="n">
        <v>60.1</v>
      </c>
      <c r="G1880" s="318" t="s">
        <v>6233</v>
      </c>
    </row>
    <row r="1881" customFormat="false" ht="15" hidden="false" customHeight="false" outlineLevel="0" collapsed="false">
      <c r="A1881" s="318" t="s">
        <v>9973</v>
      </c>
      <c r="B1881" s="318" t="str">
        <f aca="false">A1881&amp;"U"</f>
        <v>89202U</v>
      </c>
      <c r="C1881" s="318" t="s">
        <v>9974</v>
      </c>
      <c r="D1881" s="318" t="s">
        <v>86</v>
      </c>
      <c r="E1881" s="318" t="s">
        <v>6252</v>
      </c>
      <c r="F1881" s="319" t="n">
        <v>77.58</v>
      </c>
      <c r="G1881" s="318" t="s">
        <v>6233</v>
      </c>
    </row>
    <row r="1882" customFormat="false" ht="15" hidden="false" customHeight="false" outlineLevel="0" collapsed="false">
      <c r="A1882" s="318" t="s">
        <v>9975</v>
      </c>
      <c r="B1882" s="318" t="str">
        <f aca="false">A1882&amp;"U"</f>
        <v>89203U</v>
      </c>
      <c r="C1882" s="318" t="s">
        <v>9976</v>
      </c>
      <c r="D1882" s="318" t="s">
        <v>86</v>
      </c>
      <c r="E1882" s="318" t="s">
        <v>6252</v>
      </c>
      <c r="F1882" s="319" t="n">
        <v>179.43</v>
      </c>
      <c r="G1882" s="318" t="s">
        <v>6233</v>
      </c>
    </row>
    <row r="1883" customFormat="false" ht="15" hidden="false" customHeight="false" outlineLevel="0" collapsed="false">
      <c r="A1883" s="318" t="s">
        <v>9977</v>
      </c>
      <c r="B1883" s="318" t="str">
        <f aca="false">A1883&amp;"U"</f>
        <v>89204U</v>
      </c>
      <c r="C1883" s="318" t="s">
        <v>9978</v>
      </c>
      <c r="D1883" s="318" t="s">
        <v>86</v>
      </c>
      <c r="E1883" s="318" t="s">
        <v>6252</v>
      </c>
      <c r="F1883" s="319" t="n">
        <v>54.31</v>
      </c>
      <c r="G1883" s="318" t="s">
        <v>6233</v>
      </c>
    </row>
    <row r="1884" customFormat="false" ht="15" hidden="false" customHeight="false" outlineLevel="0" collapsed="false">
      <c r="A1884" s="318" t="s">
        <v>9979</v>
      </c>
      <c r="B1884" s="318" t="str">
        <f aca="false">A1884&amp;"U"</f>
        <v>89205U</v>
      </c>
      <c r="C1884" s="318" t="s">
        <v>9980</v>
      </c>
      <c r="D1884" s="318" t="s">
        <v>86</v>
      </c>
      <c r="E1884" s="318" t="s">
        <v>6252</v>
      </c>
      <c r="F1884" s="319" t="n">
        <v>70.82</v>
      </c>
      <c r="G1884" s="318" t="s">
        <v>6233</v>
      </c>
    </row>
    <row r="1885" customFormat="false" ht="15" hidden="false" customHeight="false" outlineLevel="0" collapsed="false">
      <c r="A1885" s="318" t="s">
        <v>9981</v>
      </c>
      <c r="B1885" s="318" t="str">
        <f aca="false">A1885&amp;"U"</f>
        <v>89206U</v>
      </c>
      <c r="C1885" s="318" t="s">
        <v>9982</v>
      </c>
      <c r="D1885" s="318" t="s">
        <v>86</v>
      </c>
      <c r="E1885" s="318" t="s">
        <v>6252</v>
      </c>
      <c r="F1885" s="319" t="n">
        <v>166.84</v>
      </c>
      <c r="G1885" s="318" t="s">
        <v>6233</v>
      </c>
    </row>
    <row r="1886" customFormat="false" ht="15" hidden="false" customHeight="false" outlineLevel="0" collapsed="false">
      <c r="A1886" s="318" t="s">
        <v>9983</v>
      </c>
      <c r="B1886" s="318" t="str">
        <f aca="false">A1886&amp;"U"</f>
        <v>90808U</v>
      </c>
      <c r="C1886" s="318" t="s">
        <v>9984</v>
      </c>
      <c r="D1886" s="318" t="s">
        <v>86</v>
      </c>
      <c r="E1886" s="318" t="s">
        <v>6252</v>
      </c>
      <c r="F1886" s="319" t="n">
        <v>60.75</v>
      </c>
      <c r="G1886" s="318" t="s">
        <v>6233</v>
      </c>
    </row>
    <row r="1887" customFormat="false" ht="15" hidden="false" customHeight="false" outlineLevel="0" collapsed="false">
      <c r="A1887" s="318" t="s">
        <v>9985</v>
      </c>
      <c r="B1887" s="318" t="str">
        <f aca="false">A1887&amp;"U"</f>
        <v>90809U</v>
      </c>
      <c r="C1887" s="318" t="s">
        <v>9986</v>
      </c>
      <c r="D1887" s="318" t="s">
        <v>86</v>
      </c>
      <c r="E1887" s="318" t="s">
        <v>6252</v>
      </c>
      <c r="F1887" s="319" t="n">
        <v>58.64</v>
      </c>
      <c r="G1887" s="318" t="s">
        <v>6233</v>
      </c>
    </row>
    <row r="1888" customFormat="false" ht="15" hidden="false" customHeight="false" outlineLevel="0" collapsed="false">
      <c r="A1888" s="318" t="s">
        <v>9987</v>
      </c>
      <c r="B1888" s="318" t="str">
        <f aca="false">A1888&amp;"U"</f>
        <v>90810U</v>
      </c>
      <c r="C1888" s="318" t="s">
        <v>9988</v>
      </c>
      <c r="D1888" s="318" t="s">
        <v>86</v>
      </c>
      <c r="E1888" s="318" t="s">
        <v>6252</v>
      </c>
      <c r="F1888" s="319" t="n">
        <v>129.62</v>
      </c>
      <c r="G1888" s="318" t="s">
        <v>6233</v>
      </c>
    </row>
    <row r="1889" customFormat="false" ht="15" hidden="false" customHeight="false" outlineLevel="0" collapsed="false">
      <c r="A1889" s="318" t="s">
        <v>9989</v>
      </c>
      <c r="B1889" s="318" t="str">
        <f aca="false">A1889&amp;"U"</f>
        <v>90811U</v>
      </c>
      <c r="C1889" s="318" t="s">
        <v>9990</v>
      </c>
      <c r="D1889" s="318" t="s">
        <v>86</v>
      </c>
      <c r="E1889" s="318" t="s">
        <v>6252</v>
      </c>
      <c r="F1889" s="319" t="n">
        <v>123.23</v>
      </c>
      <c r="G1889" s="318" t="s">
        <v>6233</v>
      </c>
    </row>
    <row r="1890" customFormat="false" ht="15" hidden="false" customHeight="false" outlineLevel="0" collapsed="false">
      <c r="A1890" s="318" t="s">
        <v>9991</v>
      </c>
      <c r="B1890" s="318" t="str">
        <f aca="false">A1890&amp;"U"</f>
        <v>90812U</v>
      </c>
      <c r="C1890" s="318" t="s">
        <v>9992</v>
      </c>
      <c r="D1890" s="318" t="s">
        <v>86</v>
      </c>
      <c r="E1890" s="318" t="s">
        <v>6252</v>
      </c>
      <c r="F1890" s="319" t="n">
        <v>222.38</v>
      </c>
      <c r="G1890" s="318" t="s">
        <v>6233</v>
      </c>
    </row>
    <row r="1891" customFormat="false" ht="15" hidden="false" customHeight="false" outlineLevel="0" collapsed="false">
      <c r="A1891" s="318" t="s">
        <v>9993</v>
      </c>
      <c r="B1891" s="318" t="str">
        <f aca="false">A1891&amp;"U"</f>
        <v>90813U</v>
      </c>
      <c r="C1891" s="318" t="s">
        <v>9994</v>
      </c>
      <c r="D1891" s="318" t="s">
        <v>86</v>
      </c>
      <c r="E1891" s="318" t="s">
        <v>6252</v>
      </c>
      <c r="F1891" s="319" t="n">
        <v>213.57</v>
      </c>
      <c r="G1891" s="318" t="s">
        <v>6233</v>
      </c>
    </row>
    <row r="1892" customFormat="false" ht="15" hidden="false" customHeight="false" outlineLevel="0" collapsed="false">
      <c r="A1892" s="318" t="s">
        <v>9995</v>
      </c>
      <c r="B1892" s="318" t="str">
        <f aca="false">A1892&amp;"U"</f>
        <v>90814U</v>
      </c>
      <c r="C1892" s="318" t="s">
        <v>9996</v>
      </c>
      <c r="D1892" s="318" t="s">
        <v>86</v>
      </c>
      <c r="E1892" s="318" t="s">
        <v>6252</v>
      </c>
      <c r="F1892" s="319" t="n">
        <v>269.16</v>
      </c>
      <c r="G1892" s="318" t="s">
        <v>6233</v>
      </c>
    </row>
    <row r="1893" customFormat="false" ht="15" hidden="false" customHeight="false" outlineLevel="0" collapsed="false">
      <c r="A1893" s="318" t="s">
        <v>9997</v>
      </c>
      <c r="B1893" s="318" t="str">
        <f aca="false">A1893&amp;"U"</f>
        <v>90815U</v>
      </c>
      <c r="C1893" s="318" t="s">
        <v>9998</v>
      </c>
      <c r="D1893" s="318" t="s">
        <v>86</v>
      </c>
      <c r="E1893" s="318" t="s">
        <v>6252</v>
      </c>
      <c r="F1893" s="319" t="n">
        <v>326.52</v>
      </c>
      <c r="G1893" s="318" t="s">
        <v>6233</v>
      </c>
    </row>
    <row r="1894" customFormat="false" ht="15" hidden="false" customHeight="false" outlineLevel="0" collapsed="false">
      <c r="A1894" s="318" t="s">
        <v>9999</v>
      </c>
      <c r="B1894" s="318" t="str">
        <f aca="false">A1894&amp;"U"</f>
        <v>90877U</v>
      </c>
      <c r="C1894" s="318" t="s">
        <v>10000</v>
      </c>
      <c r="D1894" s="318" t="s">
        <v>86</v>
      </c>
      <c r="E1894" s="318" t="s">
        <v>6252</v>
      </c>
      <c r="F1894" s="319" t="n">
        <v>38.21</v>
      </c>
      <c r="G1894" s="318" t="s">
        <v>6233</v>
      </c>
    </row>
    <row r="1895" customFormat="false" ht="15" hidden="false" customHeight="false" outlineLevel="0" collapsed="false">
      <c r="A1895" s="318" t="s">
        <v>10001</v>
      </c>
      <c r="B1895" s="318" t="str">
        <f aca="false">A1895&amp;"U"</f>
        <v>90878U</v>
      </c>
      <c r="C1895" s="318" t="s">
        <v>10002</v>
      </c>
      <c r="D1895" s="318" t="s">
        <v>86</v>
      </c>
      <c r="E1895" s="318" t="s">
        <v>6252</v>
      </c>
      <c r="F1895" s="319" t="n">
        <v>36.62</v>
      </c>
      <c r="G1895" s="318" t="s">
        <v>6233</v>
      </c>
    </row>
    <row r="1896" customFormat="false" ht="15" hidden="false" customHeight="false" outlineLevel="0" collapsed="false">
      <c r="A1896" s="318" t="s">
        <v>10003</v>
      </c>
      <c r="B1896" s="318" t="str">
        <f aca="false">A1896&amp;"U"</f>
        <v>90880U</v>
      </c>
      <c r="C1896" s="318" t="s">
        <v>10004</v>
      </c>
      <c r="D1896" s="318" t="s">
        <v>86</v>
      </c>
      <c r="E1896" s="318" t="s">
        <v>6252</v>
      </c>
      <c r="F1896" s="319" t="n">
        <v>48.81</v>
      </c>
      <c r="G1896" s="318" t="s">
        <v>6233</v>
      </c>
    </row>
    <row r="1897" customFormat="false" ht="15" hidden="false" customHeight="false" outlineLevel="0" collapsed="false">
      <c r="A1897" s="318" t="s">
        <v>10005</v>
      </c>
      <c r="B1897" s="318" t="str">
        <f aca="false">A1897&amp;"U"</f>
        <v>90881U</v>
      </c>
      <c r="C1897" s="318" t="s">
        <v>10006</v>
      </c>
      <c r="D1897" s="318" t="s">
        <v>86</v>
      </c>
      <c r="E1897" s="318" t="s">
        <v>6252</v>
      </c>
      <c r="F1897" s="319" t="n">
        <v>45.14</v>
      </c>
      <c r="G1897" s="318" t="s">
        <v>6233</v>
      </c>
    </row>
    <row r="1898" customFormat="false" ht="15" hidden="false" customHeight="false" outlineLevel="0" collapsed="false">
      <c r="A1898" s="318" t="s">
        <v>10007</v>
      </c>
      <c r="B1898" s="318" t="str">
        <f aca="false">A1898&amp;"U"</f>
        <v>90883U</v>
      </c>
      <c r="C1898" s="318" t="s">
        <v>10008</v>
      </c>
      <c r="D1898" s="318" t="s">
        <v>86</v>
      </c>
      <c r="E1898" s="318" t="s">
        <v>6252</v>
      </c>
      <c r="F1898" s="319" t="n">
        <v>64.89</v>
      </c>
      <c r="G1898" s="318" t="s">
        <v>6233</v>
      </c>
    </row>
    <row r="1899" customFormat="false" ht="15" hidden="false" customHeight="false" outlineLevel="0" collapsed="false">
      <c r="A1899" s="318" t="s">
        <v>10009</v>
      </c>
      <c r="B1899" s="318" t="str">
        <f aca="false">A1899&amp;"U"</f>
        <v>90884U</v>
      </c>
      <c r="C1899" s="318" t="s">
        <v>10010</v>
      </c>
      <c r="D1899" s="318" t="s">
        <v>86</v>
      </c>
      <c r="E1899" s="318" t="s">
        <v>6252</v>
      </c>
      <c r="F1899" s="319" t="n">
        <v>63.1</v>
      </c>
      <c r="G1899" s="318" t="s">
        <v>6233</v>
      </c>
    </row>
    <row r="1900" customFormat="false" ht="15" hidden="false" customHeight="false" outlineLevel="0" collapsed="false">
      <c r="A1900" s="318" t="s">
        <v>10011</v>
      </c>
      <c r="B1900" s="318" t="str">
        <f aca="false">A1900&amp;"U"</f>
        <v>90885U</v>
      </c>
      <c r="C1900" s="318" t="s">
        <v>10012</v>
      </c>
      <c r="D1900" s="318" t="s">
        <v>86</v>
      </c>
      <c r="E1900" s="318" t="s">
        <v>6252</v>
      </c>
      <c r="F1900" s="319" t="n">
        <v>62.3</v>
      </c>
      <c r="G1900" s="318" t="s">
        <v>6233</v>
      </c>
    </row>
    <row r="1901" customFormat="false" ht="15" hidden="false" customHeight="false" outlineLevel="0" collapsed="false">
      <c r="A1901" s="318" t="s">
        <v>10013</v>
      </c>
      <c r="B1901" s="318" t="str">
        <f aca="false">A1901&amp;"U"</f>
        <v>90886U</v>
      </c>
      <c r="C1901" s="318" t="s">
        <v>10014</v>
      </c>
      <c r="D1901" s="318" t="s">
        <v>86</v>
      </c>
      <c r="E1901" s="318" t="s">
        <v>6252</v>
      </c>
      <c r="F1901" s="319" t="n">
        <v>125.79</v>
      </c>
      <c r="G1901" s="318" t="s">
        <v>6233</v>
      </c>
    </row>
    <row r="1902" customFormat="false" ht="15" hidden="false" customHeight="false" outlineLevel="0" collapsed="false">
      <c r="A1902" s="318" t="s">
        <v>10015</v>
      </c>
      <c r="B1902" s="318" t="str">
        <f aca="false">A1902&amp;"U"</f>
        <v>90887U</v>
      </c>
      <c r="C1902" s="318" t="s">
        <v>10016</v>
      </c>
      <c r="D1902" s="318" t="s">
        <v>86</v>
      </c>
      <c r="E1902" s="318" t="s">
        <v>6252</v>
      </c>
      <c r="F1902" s="319" t="n">
        <v>123.82</v>
      </c>
      <c r="G1902" s="318" t="s">
        <v>6233</v>
      </c>
    </row>
    <row r="1903" customFormat="false" ht="15" hidden="false" customHeight="false" outlineLevel="0" collapsed="false">
      <c r="A1903" s="318" t="s">
        <v>10017</v>
      </c>
      <c r="B1903" s="318" t="str">
        <f aca="false">A1903&amp;"U"</f>
        <v>90888U</v>
      </c>
      <c r="C1903" s="318" t="s">
        <v>10018</v>
      </c>
      <c r="D1903" s="318" t="s">
        <v>86</v>
      </c>
      <c r="E1903" s="318" t="s">
        <v>6252</v>
      </c>
      <c r="F1903" s="319" t="n">
        <v>122.99</v>
      </c>
      <c r="G1903" s="318" t="s">
        <v>6233</v>
      </c>
    </row>
    <row r="1904" customFormat="false" ht="15" hidden="false" customHeight="false" outlineLevel="0" collapsed="false">
      <c r="A1904" s="318" t="s">
        <v>10019</v>
      </c>
      <c r="B1904" s="318" t="str">
        <f aca="false">A1904&amp;"U"</f>
        <v>90889U</v>
      </c>
      <c r="C1904" s="318" t="s">
        <v>10020</v>
      </c>
      <c r="D1904" s="318" t="s">
        <v>86</v>
      </c>
      <c r="E1904" s="318" t="s">
        <v>6252</v>
      </c>
      <c r="F1904" s="319" t="n">
        <v>147.86</v>
      </c>
      <c r="G1904" s="318" t="s">
        <v>6233</v>
      </c>
    </row>
    <row r="1905" customFormat="false" ht="15" hidden="false" customHeight="false" outlineLevel="0" collapsed="false">
      <c r="A1905" s="318" t="s">
        <v>10021</v>
      </c>
      <c r="B1905" s="318" t="str">
        <f aca="false">A1905&amp;"U"</f>
        <v>90890U</v>
      </c>
      <c r="C1905" s="318" t="s">
        <v>10022</v>
      </c>
      <c r="D1905" s="318" t="s">
        <v>86</v>
      </c>
      <c r="E1905" s="318" t="s">
        <v>6252</v>
      </c>
      <c r="F1905" s="319" t="n">
        <v>144.99</v>
      </c>
      <c r="G1905" s="318" t="s">
        <v>6233</v>
      </c>
    </row>
    <row r="1906" customFormat="false" ht="15" hidden="false" customHeight="false" outlineLevel="0" collapsed="false">
      <c r="A1906" s="318" t="s">
        <v>10023</v>
      </c>
      <c r="B1906" s="318" t="str">
        <f aca="false">A1906&amp;"U"</f>
        <v>90891U</v>
      </c>
      <c r="C1906" s="318" t="s">
        <v>10024</v>
      </c>
      <c r="D1906" s="318" t="s">
        <v>86</v>
      </c>
      <c r="E1906" s="318" t="s">
        <v>6252</v>
      </c>
      <c r="F1906" s="319" t="n">
        <v>143.74</v>
      </c>
      <c r="G1906" s="318" t="s">
        <v>6233</v>
      </c>
    </row>
    <row r="1907" customFormat="false" ht="15" hidden="false" customHeight="false" outlineLevel="0" collapsed="false">
      <c r="A1907" s="318" t="s">
        <v>10025</v>
      </c>
      <c r="B1907" s="318" t="str">
        <f aca="false">A1907&amp;"U"</f>
        <v>95601U</v>
      </c>
      <c r="C1907" s="318" t="s">
        <v>10026</v>
      </c>
      <c r="D1907" s="318" t="s">
        <v>30</v>
      </c>
      <c r="E1907" s="318" t="s">
        <v>6252</v>
      </c>
      <c r="F1907" s="319" t="n">
        <v>15.87</v>
      </c>
      <c r="G1907" s="318" t="s">
        <v>6233</v>
      </c>
    </row>
    <row r="1908" customFormat="false" ht="15" hidden="false" customHeight="false" outlineLevel="0" collapsed="false">
      <c r="A1908" s="318" t="s">
        <v>10027</v>
      </c>
      <c r="B1908" s="318" t="str">
        <f aca="false">A1908&amp;"U"</f>
        <v>95602U</v>
      </c>
      <c r="C1908" s="318" t="s">
        <v>10028</v>
      </c>
      <c r="D1908" s="318" t="s">
        <v>30</v>
      </c>
      <c r="E1908" s="318" t="s">
        <v>6252</v>
      </c>
      <c r="F1908" s="319" t="n">
        <v>20.21</v>
      </c>
      <c r="G1908" s="318" t="s">
        <v>6233</v>
      </c>
    </row>
    <row r="1909" customFormat="false" ht="15" hidden="false" customHeight="false" outlineLevel="0" collapsed="false">
      <c r="A1909" s="318" t="s">
        <v>10029</v>
      </c>
      <c r="B1909" s="318" t="str">
        <f aca="false">A1909&amp;"U"</f>
        <v>95603U</v>
      </c>
      <c r="C1909" s="318" t="s">
        <v>10030</v>
      </c>
      <c r="D1909" s="318" t="s">
        <v>30</v>
      </c>
      <c r="E1909" s="318" t="s">
        <v>6252</v>
      </c>
      <c r="F1909" s="319" t="n">
        <v>26.52</v>
      </c>
      <c r="G1909" s="318" t="s">
        <v>6233</v>
      </c>
    </row>
    <row r="1910" customFormat="false" ht="15" hidden="false" customHeight="false" outlineLevel="0" collapsed="false">
      <c r="A1910" s="318" t="s">
        <v>10031</v>
      </c>
      <c r="B1910" s="318" t="str">
        <f aca="false">A1910&amp;"U"</f>
        <v>95604U</v>
      </c>
      <c r="C1910" s="318" t="s">
        <v>10032</v>
      </c>
      <c r="D1910" s="318" t="s">
        <v>30</v>
      </c>
      <c r="E1910" s="318" t="s">
        <v>6252</v>
      </c>
      <c r="F1910" s="319" t="n">
        <v>34.92</v>
      </c>
      <c r="G1910" s="318" t="s">
        <v>6233</v>
      </c>
    </row>
    <row r="1911" customFormat="false" ht="15" hidden="false" customHeight="false" outlineLevel="0" collapsed="false">
      <c r="A1911" s="318" t="s">
        <v>10033</v>
      </c>
      <c r="B1911" s="318" t="str">
        <f aca="false">A1911&amp;"U"</f>
        <v>95605U</v>
      </c>
      <c r="C1911" s="318" t="s">
        <v>10034</v>
      </c>
      <c r="D1911" s="318" t="s">
        <v>30</v>
      </c>
      <c r="E1911" s="318" t="s">
        <v>6252</v>
      </c>
      <c r="F1911" s="319" t="n">
        <v>54.74</v>
      </c>
      <c r="G1911" s="318" t="s">
        <v>6233</v>
      </c>
    </row>
    <row r="1912" customFormat="false" ht="15" hidden="false" customHeight="false" outlineLevel="0" collapsed="false">
      <c r="A1912" s="318" t="s">
        <v>10035</v>
      </c>
      <c r="B1912" s="318" t="str">
        <f aca="false">A1912&amp;"U"</f>
        <v>95607U</v>
      </c>
      <c r="C1912" s="318" t="s">
        <v>10036</v>
      </c>
      <c r="D1912" s="318" t="s">
        <v>30</v>
      </c>
      <c r="E1912" s="318" t="s">
        <v>6232</v>
      </c>
      <c r="F1912" s="319" t="n">
        <v>4.27</v>
      </c>
      <c r="G1912" s="318" t="s">
        <v>6233</v>
      </c>
    </row>
    <row r="1913" customFormat="false" ht="15" hidden="false" customHeight="false" outlineLevel="0" collapsed="false">
      <c r="A1913" s="318" t="s">
        <v>10037</v>
      </c>
      <c r="B1913" s="318" t="str">
        <f aca="false">A1913&amp;"U"</f>
        <v>95608U</v>
      </c>
      <c r="C1913" s="318" t="s">
        <v>10038</v>
      </c>
      <c r="D1913" s="318" t="s">
        <v>30</v>
      </c>
      <c r="E1913" s="318" t="s">
        <v>6232</v>
      </c>
      <c r="F1913" s="319" t="n">
        <v>4.93</v>
      </c>
      <c r="G1913" s="318" t="s">
        <v>6233</v>
      </c>
    </row>
    <row r="1914" customFormat="false" ht="15" hidden="false" customHeight="false" outlineLevel="0" collapsed="false">
      <c r="A1914" s="318" t="s">
        <v>10039</v>
      </c>
      <c r="B1914" s="318" t="str">
        <f aca="false">A1914&amp;"U"</f>
        <v>95609U</v>
      </c>
      <c r="C1914" s="318" t="s">
        <v>10040</v>
      </c>
      <c r="D1914" s="318" t="s">
        <v>30</v>
      </c>
      <c r="E1914" s="318" t="s">
        <v>6232</v>
      </c>
      <c r="F1914" s="319" t="n">
        <v>5.49</v>
      </c>
      <c r="G1914" s="318" t="s">
        <v>6233</v>
      </c>
    </row>
    <row r="1915" customFormat="false" ht="15" hidden="false" customHeight="false" outlineLevel="0" collapsed="false">
      <c r="A1915" s="318" t="s">
        <v>10041</v>
      </c>
      <c r="B1915" s="318" t="str">
        <f aca="false">A1915&amp;"U"</f>
        <v>96160U</v>
      </c>
      <c r="C1915" s="318" t="s">
        <v>10042</v>
      </c>
      <c r="D1915" s="318" t="s">
        <v>86</v>
      </c>
      <c r="E1915" s="318" t="s">
        <v>6252</v>
      </c>
      <c r="F1915" s="319" t="n">
        <v>166.89</v>
      </c>
      <c r="G1915" s="318" t="s">
        <v>6233</v>
      </c>
    </row>
    <row r="1916" customFormat="false" ht="15" hidden="false" customHeight="false" outlineLevel="0" collapsed="false">
      <c r="A1916" s="318" t="s">
        <v>10043</v>
      </c>
      <c r="B1916" s="318" t="str">
        <f aca="false">A1916&amp;"U"</f>
        <v>96161U</v>
      </c>
      <c r="C1916" s="318" t="s">
        <v>10044</v>
      </c>
      <c r="D1916" s="318" t="s">
        <v>86</v>
      </c>
      <c r="E1916" s="318" t="s">
        <v>6252</v>
      </c>
      <c r="F1916" s="319" t="n">
        <v>247.32</v>
      </c>
      <c r="G1916" s="318" t="s">
        <v>6233</v>
      </c>
    </row>
    <row r="1917" customFormat="false" ht="15" hidden="false" customHeight="false" outlineLevel="0" collapsed="false">
      <c r="A1917" s="318" t="s">
        <v>10045</v>
      </c>
      <c r="B1917" s="318" t="str">
        <f aca="false">A1917&amp;"U"</f>
        <v>96162U</v>
      </c>
      <c r="C1917" s="318" t="s">
        <v>10046</v>
      </c>
      <c r="D1917" s="318" t="s">
        <v>86</v>
      </c>
      <c r="E1917" s="318" t="s">
        <v>6252</v>
      </c>
      <c r="F1917" s="319" t="n">
        <v>321.96</v>
      </c>
      <c r="G1917" s="318" t="s">
        <v>6233</v>
      </c>
    </row>
    <row r="1918" customFormat="false" ht="15" hidden="false" customHeight="false" outlineLevel="0" collapsed="false">
      <c r="A1918" s="318" t="s">
        <v>10047</v>
      </c>
      <c r="B1918" s="318" t="str">
        <f aca="false">A1918&amp;"U"</f>
        <v>96163U</v>
      </c>
      <c r="C1918" s="318" t="s">
        <v>10048</v>
      </c>
      <c r="D1918" s="318" t="s">
        <v>86</v>
      </c>
      <c r="E1918" s="318" t="s">
        <v>6252</v>
      </c>
      <c r="F1918" s="319" t="n">
        <v>364.94</v>
      </c>
      <c r="G1918" s="318" t="s">
        <v>6233</v>
      </c>
    </row>
    <row r="1919" customFormat="false" ht="15" hidden="false" customHeight="false" outlineLevel="0" collapsed="false">
      <c r="A1919" s="318" t="s">
        <v>10049</v>
      </c>
      <c r="B1919" s="318" t="str">
        <f aca="false">A1919&amp;"U"</f>
        <v>96164U</v>
      </c>
      <c r="C1919" s="318" t="s">
        <v>10050</v>
      </c>
      <c r="D1919" s="318" t="s">
        <v>86</v>
      </c>
      <c r="E1919" s="318" t="s">
        <v>6252</v>
      </c>
      <c r="F1919" s="319" t="n">
        <v>152.51</v>
      </c>
      <c r="G1919" s="318" t="s">
        <v>6233</v>
      </c>
    </row>
    <row r="1920" customFormat="false" ht="15" hidden="false" customHeight="false" outlineLevel="0" collapsed="false">
      <c r="A1920" s="318" t="s">
        <v>10051</v>
      </c>
      <c r="B1920" s="318" t="str">
        <f aca="false">A1920&amp;"U"</f>
        <v>96165U</v>
      </c>
      <c r="C1920" s="318" t="s">
        <v>10052</v>
      </c>
      <c r="D1920" s="318" t="s">
        <v>86</v>
      </c>
      <c r="E1920" s="318" t="s">
        <v>6252</v>
      </c>
      <c r="F1920" s="319" t="n">
        <v>227.61</v>
      </c>
      <c r="G1920" s="318" t="s">
        <v>6233</v>
      </c>
    </row>
    <row r="1921" customFormat="false" ht="15" hidden="false" customHeight="false" outlineLevel="0" collapsed="false">
      <c r="A1921" s="318" t="s">
        <v>10053</v>
      </c>
      <c r="B1921" s="318" t="str">
        <f aca="false">A1921&amp;"U"</f>
        <v>96166U</v>
      </c>
      <c r="C1921" s="318" t="s">
        <v>10054</v>
      </c>
      <c r="D1921" s="318" t="s">
        <v>86</v>
      </c>
      <c r="E1921" s="318" t="s">
        <v>6252</v>
      </c>
      <c r="F1921" s="319" t="n">
        <v>291.64</v>
      </c>
      <c r="G1921" s="318" t="s">
        <v>6233</v>
      </c>
    </row>
    <row r="1922" customFormat="false" ht="15" hidden="false" customHeight="false" outlineLevel="0" collapsed="false">
      <c r="A1922" s="318" t="s">
        <v>10055</v>
      </c>
      <c r="B1922" s="318" t="str">
        <f aca="false">A1922&amp;"U"</f>
        <v>96167U</v>
      </c>
      <c r="C1922" s="318" t="s">
        <v>10056</v>
      </c>
      <c r="D1922" s="318" t="s">
        <v>86</v>
      </c>
      <c r="E1922" s="318" t="s">
        <v>6252</v>
      </c>
      <c r="F1922" s="319" t="n">
        <v>321.91</v>
      </c>
      <c r="G1922" s="318" t="s">
        <v>6233</v>
      </c>
    </row>
    <row r="1923" customFormat="false" ht="15" hidden="false" customHeight="false" outlineLevel="0" collapsed="false">
      <c r="A1923" s="318" t="s">
        <v>10057</v>
      </c>
      <c r="B1923" s="318" t="str">
        <f aca="false">A1923&amp;"U"</f>
        <v>96168U</v>
      </c>
      <c r="C1923" s="318" t="s">
        <v>10058</v>
      </c>
      <c r="D1923" s="318" t="s">
        <v>86</v>
      </c>
      <c r="E1923" s="318" t="s">
        <v>6252</v>
      </c>
      <c r="F1923" s="319" t="n">
        <v>145.57</v>
      </c>
      <c r="G1923" s="318" t="s">
        <v>6233</v>
      </c>
    </row>
    <row r="1924" customFormat="false" ht="15" hidden="false" customHeight="false" outlineLevel="0" collapsed="false">
      <c r="A1924" s="318" t="s">
        <v>10059</v>
      </c>
      <c r="B1924" s="318" t="str">
        <f aca="false">A1924&amp;"U"</f>
        <v>96169U</v>
      </c>
      <c r="C1924" s="318" t="s">
        <v>10060</v>
      </c>
      <c r="D1924" s="318" t="s">
        <v>86</v>
      </c>
      <c r="E1924" s="318" t="s">
        <v>6252</v>
      </c>
      <c r="F1924" s="319" t="n">
        <v>218.66</v>
      </c>
      <c r="G1924" s="318" t="s">
        <v>6233</v>
      </c>
    </row>
    <row r="1925" customFormat="false" ht="15" hidden="false" customHeight="false" outlineLevel="0" collapsed="false">
      <c r="A1925" s="318" t="s">
        <v>10061</v>
      </c>
      <c r="B1925" s="318" t="str">
        <f aca="false">A1925&amp;"U"</f>
        <v>96170U</v>
      </c>
      <c r="C1925" s="318" t="s">
        <v>10062</v>
      </c>
      <c r="D1925" s="318" t="s">
        <v>86</v>
      </c>
      <c r="E1925" s="318" t="s">
        <v>6252</v>
      </c>
      <c r="F1925" s="319" t="n">
        <v>280.69</v>
      </c>
      <c r="G1925" s="318" t="s">
        <v>6233</v>
      </c>
    </row>
    <row r="1926" customFormat="false" ht="15" hidden="false" customHeight="false" outlineLevel="0" collapsed="false">
      <c r="A1926" s="318" t="s">
        <v>10063</v>
      </c>
      <c r="B1926" s="318" t="str">
        <f aca="false">A1926&amp;"U"</f>
        <v>96171U</v>
      </c>
      <c r="C1926" s="318" t="s">
        <v>10064</v>
      </c>
      <c r="D1926" s="318" t="s">
        <v>86</v>
      </c>
      <c r="E1926" s="318" t="s">
        <v>6252</v>
      </c>
      <c r="F1926" s="319" t="n">
        <v>307.14</v>
      </c>
      <c r="G1926" s="318" t="s">
        <v>6233</v>
      </c>
    </row>
    <row r="1927" customFormat="false" ht="15" hidden="false" customHeight="false" outlineLevel="0" collapsed="false">
      <c r="A1927" s="318" t="s">
        <v>10065</v>
      </c>
      <c r="B1927" s="318" t="str">
        <f aca="false">A1927&amp;"U"</f>
        <v>96172U</v>
      </c>
      <c r="C1927" s="318" t="s">
        <v>10066</v>
      </c>
      <c r="D1927" s="318" t="s">
        <v>86</v>
      </c>
      <c r="E1927" s="318" t="s">
        <v>6252</v>
      </c>
      <c r="F1927" s="319" t="n">
        <v>177.02</v>
      </c>
      <c r="G1927" s="318" t="s">
        <v>6233</v>
      </c>
    </row>
    <row r="1928" customFormat="false" ht="15" hidden="false" customHeight="false" outlineLevel="0" collapsed="false">
      <c r="A1928" s="318" t="s">
        <v>10067</v>
      </c>
      <c r="B1928" s="318" t="str">
        <f aca="false">A1928&amp;"U"</f>
        <v>96173U</v>
      </c>
      <c r="C1928" s="318" t="s">
        <v>10068</v>
      </c>
      <c r="D1928" s="318" t="s">
        <v>86</v>
      </c>
      <c r="E1928" s="318" t="s">
        <v>6252</v>
      </c>
      <c r="F1928" s="319" t="n">
        <v>260.02</v>
      </c>
      <c r="G1928" s="318" t="s">
        <v>6233</v>
      </c>
    </row>
    <row r="1929" customFormat="false" ht="15" hidden="false" customHeight="false" outlineLevel="0" collapsed="false">
      <c r="A1929" s="318" t="s">
        <v>10069</v>
      </c>
      <c r="B1929" s="318" t="str">
        <f aca="false">A1929&amp;"U"</f>
        <v>96174U</v>
      </c>
      <c r="C1929" s="318" t="s">
        <v>10070</v>
      </c>
      <c r="D1929" s="318" t="s">
        <v>86</v>
      </c>
      <c r="E1929" s="318" t="s">
        <v>6252</v>
      </c>
      <c r="F1929" s="319" t="n">
        <v>338.17</v>
      </c>
      <c r="G1929" s="318" t="s">
        <v>6233</v>
      </c>
    </row>
    <row r="1930" customFormat="false" ht="15" hidden="false" customHeight="false" outlineLevel="0" collapsed="false">
      <c r="A1930" s="318" t="s">
        <v>10071</v>
      </c>
      <c r="B1930" s="318" t="str">
        <f aca="false">A1930&amp;"U"</f>
        <v>96175U</v>
      </c>
      <c r="C1930" s="318" t="s">
        <v>10072</v>
      </c>
      <c r="D1930" s="318" t="s">
        <v>86</v>
      </c>
      <c r="E1930" s="318" t="s">
        <v>6252</v>
      </c>
      <c r="F1930" s="319" t="n">
        <v>383.79</v>
      </c>
      <c r="G1930" s="318" t="s">
        <v>6233</v>
      </c>
    </row>
    <row r="1931" customFormat="false" ht="15" hidden="false" customHeight="false" outlineLevel="0" collapsed="false">
      <c r="A1931" s="318" t="s">
        <v>10073</v>
      </c>
      <c r="B1931" s="318" t="str">
        <f aca="false">A1931&amp;"U"</f>
        <v>96176U</v>
      </c>
      <c r="C1931" s="318" t="s">
        <v>10074</v>
      </c>
      <c r="D1931" s="318" t="s">
        <v>86</v>
      </c>
      <c r="E1931" s="318" t="s">
        <v>6252</v>
      </c>
      <c r="F1931" s="319" t="n">
        <v>159.26</v>
      </c>
      <c r="G1931" s="318" t="s">
        <v>6233</v>
      </c>
    </row>
    <row r="1932" customFormat="false" ht="15" hidden="false" customHeight="false" outlineLevel="0" collapsed="false">
      <c r="A1932" s="318" t="s">
        <v>10075</v>
      </c>
      <c r="B1932" s="318" t="str">
        <f aca="false">A1932&amp;"U"</f>
        <v>96177U</v>
      </c>
      <c r="C1932" s="318" t="s">
        <v>10076</v>
      </c>
      <c r="D1932" s="318" t="s">
        <v>86</v>
      </c>
      <c r="E1932" s="318" t="s">
        <v>6252</v>
      </c>
      <c r="F1932" s="319" t="n">
        <v>235.41</v>
      </c>
      <c r="G1932" s="318" t="s">
        <v>6233</v>
      </c>
    </row>
    <row r="1933" customFormat="false" ht="15" hidden="false" customHeight="false" outlineLevel="0" collapsed="false">
      <c r="A1933" s="318" t="s">
        <v>10077</v>
      </c>
      <c r="B1933" s="318" t="str">
        <f aca="false">A1933&amp;"U"</f>
        <v>96178U</v>
      </c>
      <c r="C1933" s="318" t="s">
        <v>10078</v>
      </c>
      <c r="D1933" s="318" t="s">
        <v>86</v>
      </c>
      <c r="E1933" s="318" t="s">
        <v>6252</v>
      </c>
      <c r="F1933" s="319" t="n">
        <v>300.84</v>
      </c>
      <c r="G1933" s="318" t="s">
        <v>6233</v>
      </c>
    </row>
    <row r="1934" customFormat="false" ht="15" hidden="false" customHeight="false" outlineLevel="0" collapsed="false">
      <c r="A1934" s="318" t="s">
        <v>10079</v>
      </c>
      <c r="B1934" s="318" t="str">
        <f aca="false">A1934&amp;"U"</f>
        <v>96179U</v>
      </c>
      <c r="C1934" s="318" t="s">
        <v>10080</v>
      </c>
      <c r="D1934" s="318" t="s">
        <v>86</v>
      </c>
      <c r="E1934" s="318" t="s">
        <v>6252</v>
      </c>
      <c r="F1934" s="319" t="n">
        <v>331.87</v>
      </c>
      <c r="G1934" s="318" t="s">
        <v>6233</v>
      </c>
    </row>
    <row r="1935" customFormat="false" ht="15" hidden="false" customHeight="false" outlineLevel="0" collapsed="false">
      <c r="A1935" s="318" t="s">
        <v>10081</v>
      </c>
      <c r="B1935" s="318" t="str">
        <f aca="false">A1935&amp;"U"</f>
        <v>96180U</v>
      </c>
      <c r="C1935" s="318" t="s">
        <v>10082</v>
      </c>
      <c r="D1935" s="318" t="s">
        <v>86</v>
      </c>
      <c r="E1935" s="318" t="s">
        <v>6252</v>
      </c>
      <c r="F1935" s="319" t="n">
        <v>150.51</v>
      </c>
      <c r="G1935" s="318" t="s">
        <v>6233</v>
      </c>
    </row>
    <row r="1936" customFormat="false" ht="15" hidden="false" customHeight="false" outlineLevel="0" collapsed="false">
      <c r="A1936" s="318" t="s">
        <v>10083</v>
      </c>
      <c r="B1936" s="318" t="str">
        <f aca="false">A1936&amp;"U"</f>
        <v>96181U</v>
      </c>
      <c r="C1936" s="318" t="s">
        <v>10084</v>
      </c>
      <c r="D1936" s="318" t="s">
        <v>86</v>
      </c>
      <c r="E1936" s="318" t="s">
        <v>6252</v>
      </c>
      <c r="F1936" s="319" t="n">
        <v>224.43</v>
      </c>
      <c r="G1936" s="318" t="s">
        <v>6233</v>
      </c>
    </row>
    <row r="1937" customFormat="false" ht="15" hidden="false" customHeight="false" outlineLevel="0" collapsed="false">
      <c r="A1937" s="318" t="s">
        <v>10085</v>
      </c>
      <c r="B1937" s="318" t="str">
        <f aca="false">A1937&amp;"U"</f>
        <v>96182U</v>
      </c>
      <c r="C1937" s="318" t="s">
        <v>10086</v>
      </c>
      <c r="D1937" s="318" t="s">
        <v>86</v>
      </c>
      <c r="E1937" s="318" t="s">
        <v>6252</v>
      </c>
      <c r="F1937" s="319" t="n">
        <v>286.22</v>
      </c>
      <c r="G1937" s="318" t="s">
        <v>6233</v>
      </c>
    </row>
    <row r="1938" customFormat="false" ht="15" hidden="false" customHeight="false" outlineLevel="0" collapsed="false">
      <c r="A1938" s="318" t="s">
        <v>10087</v>
      </c>
      <c r="B1938" s="318" t="str">
        <f aca="false">A1938&amp;"U"</f>
        <v>96183U</v>
      </c>
      <c r="C1938" s="318" t="s">
        <v>10088</v>
      </c>
      <c r="D1938" s="318" t="s">
        <v>86</v>
      </c>
      <c r="E1938" s="318" t="s">
        <v>6252</v>
      </c>
      <c r="F1938" s="319" t="n">
        <v>313.92</v>
      </c>
      <c r="G1938" s="318" t="s">
        <v>6233</v>
      </c>
    </row>
    <row r="1939" customFormat="false" ht="15" hidden="false" customHeight="false" outlineLevel="0" collapsed="false">
      <c r="A1939" s="318" t="s">
        <v>10089</v>
      </c>
      <c r="B1939" s="318" t="str">
        <f aca="false">A1939&amp;"U"</f>
        <v>98228U</v>
      </c>
      <c r="C1939" s="318" t="s">
        <v>189</v>
      </c>
      <c r="D1939" s="318" t="s">
        <v>86</v>
      </c>
      <c r="E1939" s="318" t="s">
        <v>6252</v>
      </c>
      <c r="F1939" s="319" t="n">
        <v>43.85</v>
      </c>
      <c r="G1939" s="318" t="s">
        <v>6233</v>
      </c>
    </row>
    <row r="1940" customFormat="false" ht="15" hidden="false" customHeight="false" outlineLevel="0" collapsed="false">
      <c r="A1940" s="318" t="s">
        <v>10090</v>
      </c>
      <c r="B1940" s="318" t="str">
        <f aca="false">A1940&amp;"U"</f>
        <v>98229U</v>
      </c>
      <c r="C1940" s="318" t="s">
        <v>10091</v>
      </c>
      <c r="D1940" s="318" t="s">
        <v>86</v>
      </c>
      <c r="E1940" s="318" t="s">
        <v>6252</v>
      </c>
      <c r="F1940" s="319" t="n">
        <v>58.92</v>
      </c>
      <c r="G1940" s="318" t="s">
        <v>6233</v>
      </c>
    </row>
    <row r="1941" customFormat="false" ht="15" hidden="false" customHeight="false" outlineLevel="0" collapsed="false">
      <c r="A1941" s="318" t="s">
        <v>10092</v>
      </c>
      <c r="B1941" s="318" t="str">
        <f aca="false">A1941&amp;"U"</f>
        <v>98230U</v>
      </c>
      <c r="C1941" s="318" t="s">
        <v>10093</v>
      </c>
      <c r="D1941" s="318" t="s">
        <v>86</v>
      </c>
      <c r="E1941" s="318" t="s">
        <v>6252</v>
      </c>
      <c r="F1941" s="319" t="n">
        <v>80.13</v>
      </c>
      <c r="G1941" s="318" t="s">
        <v>6233</v>
      </c>
    </row>
    <row r="1942" customFormat="false" ht="15" hidden="false" customHeight="false" outlineLevel="0" collapsed="false">
      <c r="A1942" s="318" t="s">
        <v>10094</v>
      </c>
      <c r="B1942" s="318" t="str">
        <f aca="false">A1942&amp;"U"</f>
        <v>83534U</v>
      </c>
      <c r="C1942" s="318" t="s">
        <v>10095</v>
      </c>
      <c r="D1942" s="318" t="s">
        <v>116</v>
      </c>
      <c r="E1942" s="318" t="s">
        <v>6252</v>
      </c>
      <c r="F1942" s="319" t="n">
        <v>460.85</v>
      </c>
      <c r="G1942" s="318" t="s">
        <v>6233</v>
      </c>
    </row>
    <row r="1943" customFormat="false" ht="15" hidden="false" customHeight="false" outlineLevel="0" collapsed="false">
      <c r="A1943" s="318" t="s">
        <v>10096</v>
      </c>
      <c r="B1943" s="318" t="str">
        <f aca="false">A1943&amp;"U"</f>
        <v>95240U</v>
      </c>
      <c r="C1943" s="318" t="s">
        <v>10097</v>
      </c>
      <c r="D1943" s="318" t="s">
        <v>79</v>
      </c>
      <c r="E1943" s="318" t="s">
        <v>6252</v>
      </c>
      <c r="F1943" s="319" t="n">
        <v>11.64</v>
      </c>
      <c r="G1943" s="318" t="s">
        <v>6233</v>
      </c>
    </row>
    <row r="1944" customFormat="false" ht="15" hidden="false" customHeight="false" outlineLevel="0" collapsed="false">
      <c r="A1944" s="318" t="s">
        <v>10098</v>
      </c>
      <c r="B1944" s="318" t="str">
        <f aca="false">A1944&amp;"U"</f>
        <v>95241U</v>
      </c>
      <c r="C1944" s="318" t="s">
        <v>10099</v>
      </c>
      <c r="D1944" s="318" t="s">
        <v>79</v>
      </c>
      <c r="E1944" s="318" t="s">
        <v>6252</v>
      </c>
      <c r="F1944" s="319" t="n">
        <v>19.41</v>
      </c>
      <c r="G1944" s="318" t="s">
        <v>6233</v>
      </c>
    </row>
    <row r="1945" customFormat="false" ht="15" hidden="false" customHeight="false" outlineLevel="0" collapsed="false">
      <c r="A1945" s="318" t="s">
        <v>10100</v>
      </c>
      <c r="B1945" s="318" t="str">
        <f aca="false">A1945&amp;"U"</f>
        <v>96616U</v>
      </c>
      <c r="C1945" s="318" t="s">
        <v>10101</v>
      </c>
      <c r="D1945" s="318" t="s">
        <v>116</v>
      </c>
      <c r="E1945" s="318" t="s">
        <v>6252</v>
      </c>
      <c r="F1945" s="319" t="n">
        <v>405.02</v>
      </c>
      <c r="G1945" s="318" t="s">
        <v>6233</v>
      </c>
    </row>
    <row r="1946" customFormat="false" ht="15" hidden="false" customHeight="false" outlineLevel="0" collapsed="false">
      <c r="A1946" s="318" t="s">
        <v>10102</v>
      </c>
      <c r="B1946" s="318" t="str">
        <f aca="false">A1946&amp;"U"</f>
        <v>96617U</v>
      </c>
      <c r="C1946" s="318" t="s">
        <v>10103</v>
      </c>
      <c r="D1946" s="318" t="s">
        <v>79</v>
      </c>
      <c r="E1946" s="318" t="s">
        <v>6252</v>
      </c>
      <c r="F1946" s="319" t="n">
        <v>12.14</v>
      </c>
      <c r="G1946" s="318" t="s">
        <v>6233</v>
      </c>
    </row>
    <row r="1947" customFormat="false" ht="15" hidden="false" customHeight="false" outlineLevel="0" collapsed="false">
      <c r="A1947" s="318" t="s">
        <v>10104</v>
      </c>
      <c r="B1947" s="318" t="str">
        <f aca="false">A1947&amp;"U"</f>
        <v>96619U</v>
      </c>
      <c r="C1947" s="318" t="s">
        <v>10105</v>
      </c>
      <c r="D1947" s="318" t="s">
        <v>79</v>
      </c>
      <c r="E1947" s="318" t="s">
        <v>6252</v>
      </c>
      <c r="F1947" s="319" t="n">
        <v>20.23</v>
      </c>
      <c r="G1947" s="318" t="s">
        <v>6233</v>
      </c>
    </row>
    <row r="1948" customFormat="false" ht="15" hidden="false" customHeight="false" outlineLevel="0" collapsed="false">
      <c r="A1948" s="318" t="s">
        <v>10106</v>
      </c>
      <c r="B1948" s="318" t="str">
        <f aca="false">A1948&amp;"U"</f>
        <v>96620U</v>
      </c>
      <c r="C1948" s="318" t="s">
        <v>10107</v>
      </c>
      <c r="D1948" s="318" t="s">
        <v>116</v>
      </c>
      <c r="E1948" s="318" t="s">
        <v>6252</v>
      </c>
      <c r="F1948" s="319" t="n">
        <v>388.63</v>
      </c>
      <c r="G1948" s="318" t="s">
        <v>6233</v>
      </c>
    </row>
    <row r="1949" customFormat="false" ht="15" hidden="false" customHeight="false" outlineLevel="0" collapsed="false">
      <c r="A1949" s="318" t="s">
        <v>10108</v>
      </c>
      <c r="B1949" s="318" t="str">
        <f aca="false">A1949&amp;"U"</f>
        <v>96621U</v>
      </c>
      <c r="C1949" s="318" t="s">
        <v>10109</v>
      </c>
      <c r="D1949" s="318" t="s">
        <v>116</v>
      </c>
      <c r="E1949" s="318" t="s">
        <v>6252</v>
      </c>
      <c r="F1949" s="319" t="n">
        <v>134.56</v>
      </c>
      <c r="G1949" s="318" t="s">
        <v>6233</v>
      </c>
    </row>
    <row r="1950" customFormat="false" ht="15" hidden="false" customHeight="false" outlineLevel="0" collapsed="false">
      <c r="A1950" s="318" t="s">
        <v>10110</v>
      </c>
      <c r="B1950" s="318" t="str">
        <f aca="false">A1950&amp;"U"</f>
        <v>96622U</v>
      </c>
      <c r="C1950" s="318" t="s">
        <v>10111</v>
      </c>
      <c r="D1950" s="318" t="s">
        <v>116</v>
      </c>
      <c r="E1950" s="318" t="s">
        <v>6252</v>
      </c>
      <c r="F1950" s="319" t="n">
        <v>86.47</v>
      </c>
      <c r="G1950" s="318" t="s">
        <v>6233</v>
      </c>
    </row>
    <row r="1951" customFormat="false" ht="15" hidden="false" customHeight="false" outlineLevel="0" collapsed="false">
      <c r="A1951" s="318" t="s">
        <v>10112</v>
      </c>
      <c r="B1951" s="318" t="str">
        <f aca="false">A1951&amp;"U"</f>
        <v>96623U</v>
      </c>
      <c r="C1951" s="318" t="s">
        <v>10113</v>
      </c>
      <c r="D1951" s="318" t="s">
        <v>116</v>
      </c>
      <c r="E1951" s="318" t="s">
        <v>6252</v>
      </c>
      <c r="F1951" s="319" t="n">
        <v>123.35</v>
      </c>
      <c r="G1951" s="318" t="s">
        <v>6233</v>
      </c>
    </row>
    <row r="1952" customFormat="false" ht="15" hidden="false" customHeight="false" outlineLevel="0" collapsed="false">
      <c r="A1952" s="318" t="s">
        <v>10114</v>
      </c>
      <c r="B1952" s="318" t="str">
        <f aca="false">A1952&amp;"U"</f>
        <v>96624U</v>
      </c>
      <c r="C1952" s="318" t="s">
        <v>10115</v>
      </c>
      <c r="D1952" s="318" t="s">
        <v>116</v>
      </c>
      <c r="E1952" s="318" t="s">
        <v>6252</v>
      </c>
      <c r="F1952" s="319" t="n">
        <v>82.52</v>
      </c>
      <c r="G1952" s="318" t="s">
        <v>6233</v>
      </c>
    </row>
    <row r="1953" customFormat="false" ht="15" hidden="false" customHeight="false" outlineLevel="0" collapsed="false">
      <c r="A1953" s="318" t="s">
        <v>10116</v>
      </c>
      <c r="B1953" s="318" t="str">
        <f aca="false">A1953&amp;"U"</f>
        <v>97082U</v>
      </c>
      <c r="C1953" s="318" t="s">
        <v>10117</v>
      </c>
      <c r="D1953" s="318" t="s">
        <v>116</v>
      </c>
      <c r="E1953" s="318" t="s">
        <v>6232</v>
      </c>
      <c r="F1953" s="319" t="n">
        <v>37.17</v>
      </c>
      <c r="G1953" s="318" t="s">
        <v>6233</v>
      </c>
    </row>
    <row r="1954" customFormat="false" ht="15" hidden="false" customHeight="false" outlineLevel="0" collapsed="false">
      <c r="A1954" s="318" t="s">
        <v>10118</v>
      </c>
      <c r="B1954" s="318" t="str">
        <f aca="false">A1954&amp;"U"</f>
        <v>97083U</v>
      </c>
      <c r="C1954" s="318" t="s">
        <v>10119</v>
      </c>
      <c r="D1954" s="318" t="s">
        <v>79</v>
      </c>
      <c r="E1954" s="318" t="s">
        <v>6252</v>
      </c>
      <c r="F1954" s="319" t="n">
        <v>2.03</v>
      </c>
      <c r="G1954" s="318" t="s">
        <v>6233</v>
      </c>
    </row>
    <row r="1955" customFormat="false" ht="15" hidden="false" customHeight="false" outlineLevel="0" collapsed="false">
      <c r="A1955" s="318" t="s">
        <v>10120</v>
      </c>
      <c r="B1955" s="318" t="str">
        <f aca="false">A1955&amp;"U"</f>
        <v>97084U</v>
      </c>
      <c r="C1955" s="318" t="s">
        <v>10121</v>
      </c>
      <c r="D1955" s="318" t="s">
        <v>79</v>
      </c>
      <c r="E1955" s="318" t="s">
        <v>6252</v>
      </c>
      <c r="F1955" s="319" t="n">
        <v>0.41</v>
      </c>
      <c r="G1955" s="318" t="s">
        <v>6233</v>
      </c>
    </row>
    <row r="1956" customFormat="false" ht="15" hidden="false" customHeight="false" outlineLevel="0" collapsed="false">
      <c r="A1956" s="318" t="s">
        <v>10122</v>
      </c>
      <c r="B1956" s="318" t="str">
        <f aca="false">A1956&amp;"U"</f>
        <v>97086U</v>
      </c>
      <c r="C1956" s="318" t="s">
        <v>10123</v>
      </c>
      <c r="D1956" s="318" t="s">
        <v>79</v>
      </c>
      <c r="E1956" s="318" t="s">
        <v>6232</v>
      </c>
      <c r="F1956" s="319" t="n">
        <v>73.87</v>
      </c>
      <c r="G1956" s="318" t="s">
        <v>6233</v>
      </c>
    </row>
    <row r="1957" customFormat="false" ht="15" hidden="false" customHeight="false" outlineLevel="0" collapsed="false">
      <c r="A1957" s="318" t="s">
        <v>10124</v>
      </c>
      <c r="B1957" s="318" t="str">
        <f aca="false">A1957&amp;"U"</f>
        <v>97094U</v>
      </c>
      <c r="C1957" s="318" t="s">
        <v>10125</v>
      </c>
      <c r="D1957" s="318" t="s">
        <v>116</v>
      </c>
      <c r="E1957" s="318" t="s">
        <v>6252</v>
      </c>
      <c r="F1957" s="319" t="n">
        <v>391.28</v>
      </c>
      <c r="G1957" s="318" t="s">
        <v>6233</v>
      </c>
    </row>
    <row r="1958" customFormat="false" ht="15" hidden="false" customHeight="false" outlineLevel="0" collapsed="false">
      <c r="A1958" s="318" t="s">
        <v>10126</v>
      </c>
      <c r="B1958" s="318" t="str">
        <f aca="false">A1958&amp;"U"</f>
        <v>97095U</v>
      </c>
      <c r="C1958" s="318" t="s">
        <v>10127</v>
      </c>
      <c r="D1958" s="318" t="s">
        <v>116</v>
      </c>
      <c r="E1958" s="318" t="s">
        <v>6252</v>
      </c>
      <c r="F1958" s="319" t="n">
        <v>367.39</v>
      </c>
      <c r="G1958" s="318" t="s">
        <v>6233</v>
      </c>
    </row>
    <row r="1959" customFormat="false" ht="15" hidden="false" customHeight="false" outlineLevel="0" collapsed="false">
      <c r="A1959" s="318" t="s">
        <v>10128</v>
      </c>
      <c r="B1959" s="318" t="str">
        <f aca="false">A1959&amp;"U"</f>
        <v>97096U</v>
      </c>
      <c r="C1959" s="318" t="s">
        <v>10129</v>
      </c>
      <c r="D1959" s="318" t="s">
        <v>116</v>
      </c>
      <c r="E1959" s="318" t="s">
        <v>6252</v>
      </c>
      <c r="F1959" s="319" t="n">
        <v>355.14</v>
      </c>
      <c r="G1959" s="318" t="s">
        <v>6233</v>
      </c>
    </row>
    <row r="1960" customFormat="false" ht="15" hidden="false" customHeight="false" outlineLevel="0" collapsed="false">
      <c r="A1960" s="318" t="s">
        <v>10130</v>
      </c>
      <c r="B1960" s="318" t="str">
        <f aca="false">A1960&amp;"U"</f>
        <v>90996U</v>
      </c>
      <c r="C1960" s="318" t="s">
        <v>10131</v>
      </c>
      <c r="D1960" s="318" t="s">
        <v>79</v>
      </c>
      <c r="E1960" s="318" t="s">
        <v>6252</v>
      </c>
      <c r="F1960" s="319" t="n">
        <v>10.91</v>
      </c>
      <c r="G1960" s="318" t="s">
        <v>6233</v>
      </c>
    </row>
    <row r="1961" customFormat="false" ht="15" hidden="false" customHeight="false" outlineLevel="0" collapsed="false">
      <c r="A1961" s="318" t="s">
        <v>10132</v>
      </c>
      <c r="B1961" s="318" t="str">
        <f aca="false">A1961&amp;"U"</f>
        <v>90997U</v>
      </c>
      <c r="C1961" s="318" t="s">
        <v>10133</v>
      </c>
      <c r="D1961" s="318" t="s">
        <v>79</v>
      </c>
      <c r="E1961" s="318" t="s">
        <v>6252</v>
      </c>
      <c r="F1961" s="319" t="n">
        <v>14.71</v>
      </c>
      <c r="G1961" s="318" t="s">
        <v>6233</v>
      </c>
    </row>
    <row r="1962" customFormat="false" ht="15" hidden="false" customHeight="false" outlineLevel="0" collapsed="false">
      <c r="A1962" s="318" t="s">
        <v>10134</v>
      </c>
      <c r="B1962" s="318" t="str">
        <f aca="false">A1962&amp;"U"</f>
        <v>90998U</v>
      </c>
      <c r="C1962" s="318" t="s">
        <v>10135</v>
      </c>
      <c r="D1962" s="318" t="s">
        <v>79</v>
      </c>
      <c r="E1962" s="318" t="s">
        <v>6252</v>
      </c>
      <c r="F1962" s="319" t="n">
        <v>17.7</v>
      </c>
      <c r="G1962" s="318" t="s">
        <v>6233</v>
      </c>
    </row>
    <row r="1963" customFormat="false" ht="15" hidden="false" customHeight="false" outlineLevel="0" collapsed="false">
      <c r="A1963" s="318" t="s">
        <v>10136</v>
      </c>
      <c r="B1963" s="318" t="str">
        <f aca="false">A1963&amp;"U"</f>
        <v>91000U</v>
      </c>
      <c r="C1963" s="318" t="s">
        <v>10137</v>
      </c>
      <c r="D1963" s="318" t="s">
        <v>79</v>
      </c>
      <c r="E1963" s="318" t="s">
        <v>6252</v>
      </c>
      <c r="F1963" s="319" t="n">
        <v>13.58</v>
      </c>
      <c r="G1963" s="318" t="s">
        <v>6233</v>
      </c>
    </row>
    <row r="1964" customFormat="false" ht="15" hidden="false" customHeight="false" outlineLevel="0" collapsed="false">
      <c r="A1964" s="318" t="s">
        <v>10138</v>
      </c>
      <c r="B1964" s="318" t="str">
        <f aca="false">A1964&amp;"U"</f>
        <v>91002U</v>
      </c>
      <c r="C1964" s="318" t="s">
        <v>10139</v>
      </c>
      <c r="D1964" s="318" t="s">
        <v>79</v>
      </c>
      <c r="E1964" s="318" t="s">
        <v>6252</v>
      </c>
      <c r="F1964" s="319" t="n">
        <v>12.52</v>
      </c>
      <c r="G1964" s="318" t="s">
        <v>6233</v>
      </c>
    </row>
    <row r="1965" customFormat="false" ht="15" hidden="false" customHeight="false" outlineLevel="0" collapsed="false">
      <c r="A1965" s="318" t="s">
        <v>10140</v>
      </c>
      <c r="B1965" s="318" t="str">
        <f aca="false">A1965&amp;"U"</f>
        <v>91003U</v>
      </c>
      <c r="C1965" s="318" t="s">
        <v>10141</v>
      </c>
      <c r="D1965" s="318" t="s">
        <v>79</v>
      </c>
      <c r="E1965" s="318" t="s">
        <v>6252</v>
      </c>
      <c r="F1965" s="319" t="n">
        <v>14.44</v>
      </c>
      <c r="G1965" s="318" t="s">
        <v>6233</v>
      </c>
    </row>
    <row r="1966" customFormat="false" ht="15" hidden="false" customHeight="false" outlineLevel="0" collapsed="false">
      <c r="A1966" s="318" t="s">
        <v>10142</v>
      </c>
      <c r="B1966" s="318" t="str">
        <f aca="false">A1966&amp;"U"</f>
        <v>91004U</v>
      </c>
      <c r="C1966" s="318" t="s">
        <v>10143</v>
      </c>
      <c r="D1966" s="318" t="s">
        <v>79</v>
      </c>
      <c r="E1966" s="318" t="s">
        <v>6252</v>
      </c>
      <c r="F1966" s="319" t="n">
        <v>11.47</v>
      </c>
      <c r="G1966" s="318" t="s">
        <v>6233</v>
      </c>
    </row>
    <row r="1967" customFormat="false" ht="15" hidden="false" customHeight="false" outlineLevel="0" collapsed="false">
      <c r="A1967" s="318" t="s">
        <v>10144</v>
      </c>
      <c r="B1967" s="318" t="str">
        <f aca="false">A1967&amp;"U"</f>
        <v>91005U</v>
      </c>
      <c r="C1967" s="318" t="s">
        <v>10145</v>
      </c>
      <c r="D1967" s="318" t="s">
        <v>79</v>
      </c>
      <c r="E1967" s="318" t="s">
        <v>6252</v>
      </c>
      <c r="F1967" s="319" t="n">
        <v>13.69</v>
      </c>
      <c r="G1967" s="318" t="s">
        <v>6233</v>
      </c>
    </row>
    <row r="1968" customFormat="false" ht="15" hidden="false" customHeight="false" outlineLevel="0" collapsed="false">
      <c r="A1968" s="318" t="s">
        <v>10146</v>
      </c>
      <c r="B1968" s="318" t="str">
        <f aca="false">A1968&amp;"U"</f>
        <v>91006U</v>
      </c>
      <c r="C1968" s="318" t="s">
        <v>10147</v>
      </c>
      <c r="D1968" s="318" t="s">
        <v>79</v>
      </c>
      <c r="E1968" s="318" t="s">
        <v>6252</v>
      </c>
      <c r="F1968" s="319" t="n">
        <v>10.63</v>
      </c>
      <c r="G1968" s="318" t="s">
        <v>6233</v>
      </c>
    </row>
    <row r="1969" customFormat="false" ht="15" hidden="false" customHeight="false" outlineLevel="0" collapsed="false">
      <c r="A1969" s="318" t="s">
        <v>10148</v>
      </c>
      <c r="B1969" s="318" t="str">
        <f aca="false">A1969&amp;"U"</f>
        <v>91007U</v>
      </c>
      <c r="C1969" s="318" t="s">
        <v>10149</v>
      </c>
      <c r="D1969" s="318" t="s">
        <v>79</v>
      </c>
      <c r="E1969" s="318" t="s">
        <v>6252</v>
      </c>
      <c r="F1969" s="319" t="n">
        <v>9.56</v>
      </c>
      <c r="G1969" s="318" t="s">
        <v>6233</v>
      </c>
    </row>
    <row r="1970" customFormat="false" ht="15" hidden="false" customHeight="false" outlineLevel="0" collapsed="false">
      <c r="A1970" s="318" t="s">
        <v>10150</v>
      </c>
      <c r="B1970" s="318" t="str">
        <f aca="false">A1970&amp;"U"</f>
        <v>91008U</v>
      </c>
      <c r="C1970" s="318" t="s">
        <v>10151</v>
      </c>
      <c r="D1970" s="318" t="s">
        <v>79</v>
      </c>
      <c r="E1970" s="318" t="s">
        <v>6252</v>
      </c>
      <c r="F1970" s="319" t="n">
        <v>11.48</v>
      </c>
      <c r="G1970" s="318" t="s">
        <v>6233</v>
      </c>
    </row>
    <row r="1971" customFormat="false" ht="15" hidden="false" customHeight="false" outlineLevel="0" collapsed="false">
      <c r="A1971" s="318" t="s">
        <v>10152</v>
      </c>
      <c r="B1971" s="318" t="str">
        <f aca="false">A1971&amp;"U"</f>
        <v>92263U</v>
      </c>
      <c r="C1971" s="318" t="s">
        <v>10153</v>
      </c>
      <c r="D1971" s="318" t="s">
        <v>79</v>
      </c>
      <c r="E1971" s="318" t="s">
        <v>6232</v>
      </c>
      <c r="F1971" s="319" t="n">
        <v>87.02</v>
      </c>
      <c r="G1971" s="318" t="s">
        <v>6233</v>
      </c>
    </row>
    <row r="1972" customFormat="false" ht="15" hidden="false" customHeight="false" outlineLevel="0" collapsed="false">
      <c r="A1972" s="318" t="s">
        <v>10154</v>
      </c>
      <c r="B1972" s="318" t="str">
        <f aca="false">A1972&amp;"U"</f>
        <v>92264U</v>
      </c>
      <c r="C1972" s="318" t="s">
        <v>10155</v>
      </c>
      <c r="D1972" s="318" t="s">
        <v>79</v>
      </c>
      <c r="E1972" s="318" t="s">
        <v>6232</v>
      </c>
      <c r="F1972" s="319" t="n">
        <v>109.12</v>
      </c>
      <c r="G1972" s="318" t="s">
        <v>6233</v>
      </c>
    </row>
    <row r="1973" customFormat="false" ht="15" hidden="false" customHeight="false" outlineLevel="0" collapsed="false">
      <c r="A1973" s="318" t="s">
        <v>10156</v>
      </c>
      <c r="B1973" s="318" t="str">
        <f aca="false">A1973&amp;"U"</f>
        <v>92265U</v>
      </c>
      <c r="C1973" s="318" t="s">
        <v>10157</v>
      </c>
      <c r="D1973" s="318" t="s">
        <v>79</v>
      </c>
      <c r="E1973" s="318" t="s">
        <v>6232</v>
      </c>
      <c r="F1973" s="319" t="n">
        <v>67.24</v>
      </c>
      <c r="G1973" s="318" t="s">
        <v>6233</v>
      </c>
    </row>
    <row r="1974" customFormat="false" ht="15" hidden="false" customHeight="false" outlineLevel="0" collapsed="false">
      <c r="A1974" s="318" t="s">
        <v>10158</v>
      </c>
      <c r="B1974" s="318" t="str">
        <f aca="false">A1974&amp;"U"</f>
        <v>92266U</v>
      </c>
      <c r="C1974" s="318" t="s">
        <v>10159</v>
      </c>
      <c r="D1974" s="318" t="s">
        <v>79</v>
      </c>
      <c r="E1974" s="318" t="s">
        <v>6232</v>
      </c>
      <c r="F1974" s="319" t="n">
        <v>86.94</v>
      </c>
      <c r="G1974" s="318" t="s">
        <v>6233</v>
      </c>
    </row>
    <row r="1975" customFormat="false" ht="15" hidden="false" customHeight="false" outlineLevel="0" collapsed="false">
      <c r="A1975" s="318" t="s">
        <v>10160</v>
      </c>
      <c r="B1975" s="318" t="str">
        <f aca="false">A1975&amp;"U"</f>
        <v>92267U</v>
      </c>
      <c r="C1975" s="318" t="s">
        <v>10161</v>
      </c>
      <c r="D1975" s="318" t="s">
        <v>79</v>
      </c>
      <c r="E1975" s="318" t="s">
        <v>6232</v>
      </c>
      <c r="F1975" s="319" t="n">
        <v>23.52</v>
      </c>
      <c r="G1975" s="318" t="s">
        <v>6233</v>
      </c>
    </row>
    <row r="1976" customFormat="false" ht="15" hidden="false" customHeight="false" outlineLevel="0" collapsed="false">
      <c r="A1976" s="318" t="s">
        <v>10162</v>
      </c>
      <c r="B1976" s="318" t="str">
        <f aca="false">A1976&amp;"U"</f>
        <v>92268U</v>
      </c>
      <c r="C1976" s="318" t="s">
        <v>10163</v>
      </c>
      <c r="D1976" s="318" t="s">
        <v>79</v>
      </c>
      <c r="E1976" s="318" t="s">
        <v>6232</v>
      </c>
      <c r="F1976" s="319" t="n">
        <v>40.9</v>
      </c>
      <c r="G1976" s="318" t="s">
        <v>6233</v>
      </c>
    </row>
    <row r="1977" customFormat="false" ht="15" hidden="false" customHeight="false" outlineLevel="0" collapsed="false">
      <c r="A1977" s="318" t="s">
        <v>10164</v>
      </c>
      <c r="B1977" s="318" t="str">
        <f aca="false">A1977&amp;"U"</f>
        <v>92269U</v>
      </c>
      <c r="C1977" s="318" t="s">
        <v>10165</v>
      </c>
      <c r="D1977" s="318" t="s">
        <v>79</v>
      </c>
      <c r="E1977" s="318" t="s">
        <v>6232</v>
      </c>
      <c r="F1977" s="319" t="n">
        <v>64.3</v>
      </c>
      <c r="G1977" s="318" t="s">
        <v>6233</v>
      </c>
    </row>
    <row r="1978" customFormat="false" ht="15" hidden="false" customHeight="false" outlineLevel="0" collapsed="false">
      <c r="A1978" s="318" t="s">
        <v>10166</v>
      </c>
      <c r="B1978" s="318" t="str">
        <f aca="false">A1978&amp;"U"</f>
        <v>92270U</v>
      </c>
      <c r="C1978" s="318" t="s">
        <v>10167</v>
      </c>
      <c r="D1978" s="318" t="s">
        <v>79</v>
      </c>
      <c r="E1978" s="318" t="s">
        <v>6232</v>
      </c>
      <c r="F1978" s="319" t="n">
        <v>50.96</v>
      </c>
      <c r="G1978" s="318" t="s">
        <v>6233</v>
      </c>
    </row>
    <row r="1979" customFormat="false" ht="15" hidden="false" customHeight="false" outlineLevel="0" collapsed="false">
      <c r="A1979" s="318" t="s">
        <v>10168</v>
      </c>
      <c r="B1979" s="318" t="str">
        <f aca="false">A1979&amp;"U"</f>
        <v>92271U</v>
      </c>
      <c r="C1979" s="318" t="s">
        <v>10169</v>
      </c>
      <c r="D1979" s="318" t="s">
        <v>79</v>
      </c>
      <c r="E1979" s="318" t="s">
        <v>6232</v>
      </c>
      <c r="F1979" s="319" t="n">
        <v>33.66</v>
      </c>
      <c r="G1979" s="318" t="s">
        <v>6233</v>
      </c>
    </row>
    <row r="1980" customFormat="false" ht="15" hidden="false" customHeight="false" outlineLevel="0" collapsed="false">
      <c r="A1980" s="318" t="s">
        <v>10170</v>
      </c>
      <c r="B1980" s="318" t="str">
        <f aca="false">A1980&amp;"U"</f>
        <v>92272U</v>
      </c>
      <c r="C1980" s="318" t="s">
        <v>10171</v>
      </c>
      <c r="D1980" s="318" t="s">
        <v>86</v>
      </c>
      <c r="E1980" s="318" t="s">
        <v>6232</v>
      </c>
      <c r="F1980" s="319" t="n">
        <v>18.22</v>
      </c>
      <c r="G1980" s="318" t="s">
        <v>6233</v>
      </c>
    </row>
    <row r="1981" customFormat="false" ht="15" hidden="false" customHeight="false" outlineLevel="0" collapsed="false">
      <c r="A1981" s="318" t="s">
        <v>10172</v>
      </c>
      <c r="B1981" s="318" t="str">
        <f aca="false">A1981&amp;"U"</f>
        <v>92273U</v>
      </c>
      <c r="C1981" s="318" t="s">
        <v>10173</v>
      </c>
      <c r="D1981" s="318" t="s">
        <v>86</v>
      </c>
      <c r="E1981" s="318" t="s">
        <v>6232</v>
      </c>
      <c r="F1981" s="319" t="n">
        <v>7.55</v>
      </c>
      <c r="G1981" s="318" t="s">
        <v>6233</v>
      </c>
    </row>
    <row r="1982" customFormat="false" ht="15" hidden="false" customHeight="false" outlineLevel="0" collapsed="false">
      <c r="A1982" s="318" t="s">
        <v>10174</v>
      </c>
      <c r="B1982" s="318" t="str">
        <f aca="false">A1982&amp;"U"</f>
        <v>92408U</v>
      </c>
      <c r="C1982" s="318" t="s">
        <v>10175</v>
      </c>
      <c r="D1982" s="318" t="s">
        <v>79</v>
      </c>
      <c r="E1982" s="318" t="s">
        <v>6232</v>
      </c>
      <c r="F1982" s="319" t="n">
        <v>135.44</v>
      </c>
      <c r="G1982" s="318" t="s">
        <v>6233</v>
      </c>
    </row>
    <row r="1983" customFormat="false" ht="15" hidden="false" customHeight="false" outlineLevel="0" collapsed="false">
      <c r="A1983" s="318" t="s">
        <v>10176</v>
      </c>
      <c r="B1983" s="318" t="str">
        <f aca="false">A1983&amp;"U"</f>
        <v>92409U</v>
      </c>
      <c r="C1983" s="318" t="s">
        <v>10177</v>
      </c>
      <c r="D1983" s="318" t="s">
        <v>79</v>
      </c>
      <c r="E1983" s="318" t="s">
        <v>6232</v>
      </c>
      <c r="F1983" s="319" t="n">
        <v>127.34</v>
      </c>
      <c r="G1983" s="318" t="s">
        <v>6233</v>
      </c>
    </row>
    <row r="1984" customFormat="false" ht="15" hidden="false" customHeight="false" outlineLevel="0" collapsed="false">
      <c r="A1984" s="318" t="s">
        <v>10178</v>
      </c>
      <c r="B1984" s="318" t="str">
        <f aca="false">A1984&amp;"U"</f>
        <v>92410U</v>
      </c>
      <c r="C1984" s="318" t="s">
        <v>10179</v>
      </c>
      <c r="D1984" s="318" t="s">
        <v>79</v>
      </c>
      <c r="E1984" s="318" t="s">
        <v>6232</v>
      </c>
      <c r="F1984" s="319" t="n">
        <v>95.79</v>
      </c>
      <c r="G1984" s="318" t="s">
        <v>6233</v>
      </c>
    </row>
    <row r="1985" customFormat="false" ht="15" hidden="false" customHeight="false" outlineLevel="0" collapsed="false">
      <c r="A1985" s="318" t="s">
        <v>10180</v>
      </c>
      <c r="B1985" s="318" t="str">
        <f aca="false">A1985&amp;"U"</f>
        <v>92411U</v>
      </c>
      <c r="C1985" s="318" t="s">
        <v>10181</v>
      </c>
      <c r="D1985" s="318" t="s">
        <v>79</v>
      </c>
      <c r="E1985" s="318" t="s">
        <v>6232</v>
      </c>
      <c r="F1985" s="319" t="n">
        <v>88.63</v>
      </c>
      <c r="G1985" s="318" t="s">
        <v>6233</v>
      </c>
    </row>
    <row r="1986" customFormat="false" ht="15" hidden="false" customHeight="false" outlineLevel="0" collapsed="false">
      <c r="A1986" s="318" t="s">
        <v>10182</v>
      </c>
      <c r="B1986" s="318" t="str">
        <f aca="false">A1986&amp;"U"</f>
        <v>92412U</v>
      </c>
      <c r="C1986" s="318" t="s">
        <v>10183</v>
      </c>
      <c r="D1986" s="318" t="s">
        <v>79</v>
      </c>
      <c r="E1986" s="318" t="s">
        <v>6232</v>
      </c>
      <c r="F1986" s="319" t="n">
        <v>65.27</v>
      </c>
      <c r="G1986" s="318" t="s">
        <v>6233</v>
      </c>
    </row>
    <row r="1987" customFormat="false" ht="15" hidden="false" customHeight="false" outlineLevel="0" collapsed="false">
      <c r="A1987" s="318" t="s">
        <v>10184</v>
      </c>
      <c r="B1987" s="318" t="str">
        <f aca="false">A1987&amp;"U"</f>
        <v>92413U</v>
      </c>
      <c r="C1987" s="318" t="s">
        <v>10185</v>
      </c>
      <c r="D1987" s="318" t="s">
        <v>79</v>
      </c>
      <c r="E1987" s="318" t="s">
        <v>6232</v>
      </c>
      <c r="F1987" s="319" t="n">
        <v>59.75</v>
      </c>
      <c r="G1987" s="318" t="s">
        <v>6233</v>
      </c>
    </row>
    <row r="1988" customFormat="false" ht="15" hidden="false" customHeight="false" outlineLevel="0" collapsed="false">
      <c r="A1988" s="318" t="s">
        <v>10186</v>
      </c>
      <c r="B1988" s="318" t="str">
        <f aca="false">A1988&amp;"U"</f>
        <v>92414U</v>
      </c>
      <c r="C1988" s="318" t="s">
        <v>10187</v>
      </c>
      <c r="D1988" s="318" t="s">
        <v>79</v>
      </c>
      <c r="E1988" s="318" t="s">
        <v>6232</v>
      </c>
      <c r="F1988" s="319" t="n">
        <v>83.82</v>
      </c>
      <c r="G1988" s="318" t="s">
        <v>6233</v>
      </c>
    </row>
    <row r="1989" customFormat="false" ht="15" hidden="false" customHeight="false" outlineLevel="0" collapsed="false">
      <c r="A1989" s="318" t="s">
        <v>10188</v>
      </c>
      <c r="B1989" s="318" t="str">
        <f aca="false">A1989&amp;"U"</f>
        <v>92415U</v>
      </c>
      <c r="C1989" s="318" t="s">
        <v>10189</v>
      </c>
      <c r="D1989" s="318" t="s">
        <v>79</v>
      </c>
      <c r="E1989" s="318" t="s">
        <v>6232</v>
      </c>
      <c r="F1989" s="319" t="n">
        <v>76.66</v>
      </c>
      <c r="G1989" s="318" t="s">
        <v>6233</v>
      </c>
    </row>
    <row r="1990" customFormat="false" ht="15" hidden="false" customHeight="false" outlineLevel="0" collapsed="false">
      <c r="A1990" s="318" t="s">
        <v>10190</v>
      </c>
      <c r="B1990" s="318" t="str">
        <f aca="false">A1990&amp;"U"</f>
        <v>92416U</v>
      </c>
      <c r="C1990" s="318" t="s">
        <v>10191</v>
      </c>
      <c r="D1990" s="318" t="s">
        <v>79</v>
      </c>
      <c r="E1990" s="318" t="s">
        <v>6232</v>
      </c>
      <c r="F1990" s="319" t="n">
        <v>98.54</v>
      </c>
      <c r="G1990" s="318" t="s">
        <v>6233</v>
      </c>
    </row>
    <row r="1991" customFormat="false" ht="15" hidden="false" customHeight="false" outlineLevel="0" collapsed="false">
      <c r="A1991" s="318" t="s">
        <v>10192</v>
      </c>
      <c r="B1991" s="318" t="str">
        <f aca="false">A1991&amp;"U"</f>
        <v>92417U</v>
      </c>
      <c r="C1991" s="318" t="s">
        <v>10193</v>
      </c>
      <c r="D1991" s="318" t="s">
        <v>79</v>
      </c>
      <c r="E1991" s="318" t="s">
        <v>6232</v>
      </c>
      <c r="F1991" s="319" t="n">
        <v>91.4</v>
      </c>
      <c r="G1991" s="318" t="s">
        <v>6233</v>
      </c>
    </row>
    <row r="1992" customFormat="false" ht="15" hidden="false" customHeight="false" outlineLevel="0" collapsed="false">
      <c r="A1992" s="318" t="s">
        <v>10194</v>
      </c>
      <c r="B1992" s="318" t="str">
        <f aca="false">A1992&amp;"U"</f>
        <v>92418U</v>
      </c>
      <c r="C1992" s="318" t="s">
        <v>10195</v>
      </c>
      <c r="D1992" s="318" t="s">
        <v>79</v>
      </c>
      <c r="E1992" s="318" t="s">
        <v>6232</v>
      </c>
      <c r="F1992" s="319" t="n">
        <v>54.1</v>
      </c>
      <c r="G1992" s="318" t="s">
        <v>6233</v>
      </c>
    </row>
    <row r="1993" customFormat="false" ht="15" hidden="false" customHeight="false" outlineLevel="0" collapsed="false">
      <c r="A1993" s="318" t="s">
        <v>10196</v>
      </c>
      <c r="B1993" s="318" t="str">
        <f aca="false">A1993&amp;"U"</f>
        <v>92419U</v>
      </c>
      <c r="C1993" s="318" t="s">
        <v>10197</v>
      </c>
      <c r="D1993" s="318" t="s">
        <v>79</v>
      </c>
      <c r="E1993" s="318" t="s">
        <v>6232</v>
      </c>
      <c r="F1993" s="319" t="n">
        <v>48.62</v>
      </c>
      <c r="G1993" s="318" t="s">
        <v>6233</v>
      </c>
    </row>
    <row r="1994" customFormat="false" ht="15" hidden="false" customHeight="false" outlineLevel="0" collapsed="false">
      <c r="A1994" s="318" t="s">
        <v>10198</v>
      </c>
      <c r="B1994" s="318" t="str">
        <f aca="false">A1994&amp;"U"</f>
        <v>92420U</v>
      </c>
      <c r="C1994" s="318" t="s">
        <v>10199</v>
      </c>
      <c r="D1994" s="318" t="s">
        <v>79</v>
      </c>
      <c r="E1994" s="318" t="s">
        <v>6232</v>
      </c>
      <c r="F1994" s="319" t="n">
        <v>65.43</v>
      </c>
      <c r="G1994" s="318" t="s">
        <v>6233</v>
      </c>
    </row>
    <row r="1995" customFormat="false" ht="15" hidden="false" customHeight="false" outlineLevel="0" collapsed="false">
      <c r="A1995" s="318" t="s">
        <v>10200</v>
      </c>
      <c r="B1995" s="318" t="str">
        <f aca="false">A1995&amp;"U"</f>
        <v>92421U</v>
      </c>
      <c r="C1995" s="318" t="s">
        <v>10201</v>
      </c>
      <c r="D1995" s="318" t="s">
        <v>79</v>
      </c>
      <c r="E1995" s="318" t="s">
        <v>6232</v>
      </c>
      <c r="F1995" s="319" t="n">
        <v>59.92</v>
      </c>
      <c r="G1995" s="318" t="s">
        <v>6233</v>
      </c>
    </row>
    <row r="1996" customFormat="false" ht="15" hidden="false" customHeight="false" outlineLevel="0" collapsed="false">
      <c r="A1996" s="318" t="s">
        <v>10202</v>
      </c>
      <c r="B1996" s="318" t="str">
        <f aca="false">A1996&amp;"U"</f>
        <v>92422U</v>
      </c>
      <c r="C1996" s="318" t="s">
        <v>10203</v>
      </c>
      <c r="D1996" s="318" t="s">
        <v>79</v>
      </c>
      <c r="E1996" s="318" t="s">
        <v>6232</v>
      </c>
      <c r="F1996" s="319" t="n">
        <v>44.54</v>
      </c>
      <c r="G1996" s="318" t="s">
        <v>6233</v>
      </c>
    </row>
    <row r="1997" customFormat="false" ht="15" hidden="false" customHeight="false" outlineLevel="0" collapsed="false">
      <c r="A1997" s="318" t="s">
        <v>10204</v>
      </c>
      <c r="B1997" s="318" t="str">
        <f aca="false">A1997&amp;"U"</f>
        <v>92423U</v>
      </c>
      <c r="C1997" s="318" t="s">
        <v>10205</v>
      </c>
      <c r="D1997" s="318" t="s">
        <v>79</v>
      </c>
      <c r="E1997" s="318" t="s">
        <v>6232</v>
      </c>
      <c r="F1997" s="319" t="n">
        <v>39.78</v>
      </c>
      <c r="G1997" s="318" t="s">
        <v>6233</v>
      </c>
    </row>
    <row r="1998" customFormat="false" ht="15" hidden="false" customHeight="false" outlineLevel="0" collapsed="false">
      <c r="A1998" s="318" t="s">
        <v>10206</v>
      </c>
      <c r="B1998" s="318" t="str">
        <f aca="false">A1998&amp;"U"</f>
        <v>92424U</v>
      </c>
      <c r="C1998" s="318" t="s">
        <v>10207</v>
      </c>
      <c r="D1998" s="318" t="s">
        <v>79</v>
      </c>
      <c r="E1998" s="318" t="s">
        <v>6232</v>
      </c>
      <c r="F1998" s="319" t="n">
        <v>54.39</v>
      </c>
      <c r="G1998" s="318" t="s">
        <v>6233</v>
      </c>
    </row>
    <row r="1999" customFormat="false" ht="15" hidden="false" customHeight="false" outlineLevel="0" collapsed="false">
      <c r="A1999" s="318" t="s">
        <v>10208</v>
      </c>
      <c r="B1999" s="318" t="str">
        <f aca="false">A1999&amp;"U"</f>
        <v>92425U</v>
      </c>
      <c r="C1999" s="318" t="s">
        <v>10209</v>
      </c>
      <c r="D1999" s="318" t="s">
        <v>79</v>
      </c>
      <c r="E1999" s="318" t="s">
        <v>6232</v>
      </c>
      <c r="F1999" s="319" t="n">
        <v>49.61</v>
      </c>
      <c r="G1999" s="318" t="s">
        <v>6233</v>
      </c>
    </row>
    <row r="2000" customFormat="false" ht="15" hidden="false" customHeight="false" outlineLevel="0" collapsed="false">
      <c r="A2000" s="318" t="s">
        <v>10210</v>
      </c>
      <c r="B2000" s="318" t="str">
        <f aca="false">A2000&amp;"U"</f>
        <v>92426U</v>
      </c>
      <c r="C2000" s="318" t="s">
        <v>10211</v>
      </c>
      <c r="D2000" s="318" t="s">
        <v>79</v>
      </c>
      <c r="E2000" s="318" t="s">
        <v>6232</v>
      </c>
      <c r="F2000" s="319" t="n">
        <v>39.73</v>
      </c>
      <c r="G2000" s="318" t="s">
        <v>6233</v>
      </c>
    </row>
    <row r="2001" customFormat="false" ht="15" hidden="false" customHeight="false" outlineLevel="0" collapsed="false">
      <c r="A2001" s="318" t="s">
        <v>10212</v>
      </c>
      <c r="B2001" s="318" t="str">
        <f aca="false">A2001&amp;"U"</f>
        <v>92427U</v>
      </c>
      <c r="C2001" s="318" t="s">
        <v>10213</v>
      </c>
      <c r="D2001" s="318" t="s">
        <v>79</v>
      </c>
      <c r="E2001" s="318" t="s">
        <v>6232</v>
      </c>
      <c r="F2001" s="319" t="n">
        <v>35.32</v>
      </c>
      <c r="G2001" s="318" t="s">
        <v>6233</v>
      </c>
    </row>
    <row r="2002" customFormat="false" ht="15" hidden="false" customHeight="false" outlineLevel="0" collapsed="false">
      <c r="A2002" s="318" t="s">
        <v>10214</v>
      </c>
      <c r="B2002" s="318" t="str">
        <f aca="false">A2002&amp;"U"</f>
        <v>92428U</v>
      </c>
      <c r="C2002" s="318" t="s">
        <v>10215</v>
      </c>
      <c r="D2002" s="318" t="s">
        <v>79</v>
      </c>
      <c r="E2002" s="318" t="s">
        <v>6232</v>
      </c>
      <c r="F2002" s="319" t="n">
        <v>48.85</v>
      </c>
      <c r="G2002" s="318" t="s">
        <v>6233</v>
      </c>
    </row>
    <row r="2003" customFormat="false" ht="15" hidden="false" customHeight="false" outlineLevel="0" collapsed="false">
      <c r="A2003" s="318" t="s">
        <v>10216</v>
      </c>
      <c r="B2003" s="318" t="str">
        <f aca="false">A2003&amp;"U"</f>
        <v>92429U</v>
      </c>
      <c r="C2003" s="318" t="s">
        <v>10217</v>
      </c>
      <c r="D2003" s="318" t="s">
        <v>79</v>
      </c>
      <c r="E2003" s="318" t="s">
        <v>6232</v>
      </c>
      <c r="F2003" s="319" t="n">
        <v>44.43</v>
      </c>
      <c r="G2003" s="318" t="s">
        <v>6233</v>
      </c>
    </row>
    <row r="2004" customFormat="false" ht="15" hidden="false" customHeight="false" outlineLevel="0" collapsed="false">
      <c r="A2004" s="318" t="s">
        <v>10218</v>
      </c>
      <c r="B2004" s="318" t="str">
        <f aca="false">A2004&amp;"U"</f>
        <v>92430U</v>
      </c>
      <c r="C2004" s="318" t="s">
        <v>10219</v>
      </c>
      <c r="D2004" s="318" t="s">
        <v>79</v>
      </c>
      <c r="E2004" s="318" t="s">
        <v>6232</v>
      </c>
      <c r="F2004" s="319" t="n">
        <v>37.2</v>
      </c>
      <c r="G2004" s="318" t="s">
        <v>6233</v>
      </c>
    </row>
    <row r="2005" customFormat="false" ht="15" hidden="false" customHeight="false" outlineLevel="0" collapsed="false">
      <c r="A2005" s="318" t="s">
        <v>10220</v>
      </c>
      <c r="B2005" s="318" t="str">
        <f aca="false">A2005&amp;"U"</f>
        <v>92431U</v>
      </c>
      <c r="C2005" s="318" t="s">
        <v>10221</v>
      </c>
      <c r="D2005" s="318" t="s">
        <v>79</v>
      </c>
      <c r="E2005" s="318" t="s">
        <v>6232</v>
      </c>
      <c r="F2005" s="319" t="n">
        <v>33</v>
      </c>
      <c r="G2005" s="318" t="s">
        <v>6233</v>
      </c>
    </row>
    <row r="2006" customFormat="false" ht="15" hidden="false" customHeight="false" outlineLevel="0" collapsed="false">
      <c r="A2006" s="318" t="s">
        <v>10222</v>
      </c>
      <c r="B2006" s="318" t="str">
        <f aca="false">A2006&amp;"U"</f>
        <v>92432U</v>
      </c>
      <c r="C2006" s="318" t="s">
        <v>10223</v>
      </c>
      <c r="D2006" s="318" t="s">
        <v>79</v>
      </c>
      <c r="E2006" s="318" t="s">
        <v>6232</v>
      </c>
      <c r="F2006" s="319" t="n">
        <v>45.85</v>
      </c>
      <c r="G2006" s="318" t="s">
        <v>6233</v>
      </c>
    </row>
    <row r="2007" customFormat="false" ht="15" hidden="false" customHeight="false" outlineLevel="0" collapsed="false">
      <c r="A2007" s="318" t="s">
        <v>10224</v>
      </c>
      <c r="B2007" s="318" t="str">
        <f aca="false">A2007&amp;"U"</f>
        <v>92433U</v>
      </c>
      <c r="C2007" s="318" t="s">
        <v>10225</v>
      </c>
      <c r="D2007" s="318" t="s">
        <v>79</v>
      </c>
      <c r="E2007" s="318" t="s">
        <v>6232</v>
      </c>
      <c r="F2007" s="319" t="n">
        <v>41.65</v>
      </c>
      <c r="G2007" s="318" t="s">
        <v>6233</v>
      </c>
    </row>
    <row r="2008" customFormat="false" ht="15" hidden="false" customHeight="false" outlineLevel="0" collapsed="false">
      <c r="A2008" s="318" t="s">
        <v>10226</v>
      </c>
      <c r="B2008" s="318" t="str">
        <f aca="false">A2008&amp;"U"</f>
        <v>92434U</v>
      </c>
      <c r="C2008" s="318" t="s">
        <v>10227</v>
      </c>
      <c r="D2008" s="318" t="s">
        <v>79</v>
      </c>
      <c r="E2008" s="318" t="s">
        <v>6232</v>
      </c>
      <c r="F2008" s="319" t="n">
        <v>35.39</v>
      </c>
      <c r="G2008" s="318" t="s">
        <v>6233</v>
      </c>
    </row>
    <row r="2009" customFormat="false" ht="15" hidden="false" customHeight="false" outlineLevel="0" collapsed="false">
      <c r="A2009" s="318" t="s">
        <v>10228</v>
      </c>
      <c r="B2009" s="318" t="str">
        <f aca="false">A2009&amp;"U"</f>
        <v>92435U</v>
      </c>
      <c r="C2009" s="318" t="s">
        <v>10229</v>
      </c>
      <c r="D2009" s="318" t="s">
        <v>79</v>
      </c>
      <c r="E2009" s="318" t="s">
        <v>6232</v>
      </c>
      <c r="F2009" s="319" t="n">
        <v>31.33</v>
      </c>
      <c r="G2009" s="318" t="s">
        <v>6233</v>
      </c>
    </row>
    <row r="2010" customFormat="false" ht="15" hidden="false" customHeight="false" outlineLevel="0" collapsed="false">
      <c r="A2010" s="318" t="s">
        <v>10230</v>
      </c>
      <c r="B2010" s="318" t="str">
        <f aca="false">A2010&amp;"U"</f>
        <v>92436U</v>
      </c>
      <c r="C2010" s="318" t="s">
        <v>10231</v>
      </c>
      <c r="D2010" s="318" t="s">
        <v>79</v>
      </c>
      <c r="E2010" s="318" t="s">
        <v>6232</v>
      </c>
      <c r="F2010" s="319" t="n">
        <v>43.74</v>
      </c>
      <c r="G2010" s="318" t="s">
        <v>6233</v>
      </c>
    </row>
    <row r="2011" customFormat="false" ht="15" hidden="false" customHeight="false" outlineLevel="0" collapsed="false">
      <c r="A2011" s="318" t="s">
        <v>10232</v>
      </c>
      <c r="B2011" s="318" t="str">
        <f aca="false">A2011&amp;"U"</f>
        <v>92437U</v>
      </c>
      <c r="C2011" s="318" t="s">
        <v>10233</v>
      </c>
      <c r="D2011" s="318" t="s">
        <v>79</v>
      </c>
      <c r="E2011" s="318" t="s">
        <v>6232</v>
      </c>
      <c r="F2011" s="319" t="n">
        <v>39.69</v>
      </c>
      <c r="G2011" s="318" t="s">
        <v>6233</v>
      </c>
    </row>
    <row r="2012" customFormat="false" ht="15" hidden="false" customHeight="false" outlineLevel="0" collapsed="false">
      <c r="A2012" s="318" t="s">
        <v>10234</v>
      </c>
      <c r="B2012" s="318" t="str">
        <f aca="false">A2012&amp;"U"</f>
        <v>92438U</v>
      </c>
      <c r="C2012" s="318" t="s">
        <v>10235</v>
      </c>
      <c r="D2012" s="318" t="s">
        <v>79</v>
      </c>
      <c r="E2012" s="318" t="s">
        <v>6232</v>
      </c>
      <c r="F2012" s="319" t="n">
        <v>34.09</v>
      </c>
      <c r="G2012" s="318" t="s">
        <v>6233</v>
      </c>
    </row>
    <row r="2013" customFormat="false" ht="15" hidden="false" customHeight="false" outlineLevel="0" collapsed="false">
      <c r="A2013" s="318" t="s">
        <v>10236</v>
      </c>
      <c r="B2013" s="318" t="str">
        <f aca="false">A2013&amp;"U"</f>
        <v>92439U</v>
      </c>
      <c r="C2013" s="318" t="s">
        <v>10237</v>
      </c>
      <c r="D2013" s="318" t="s">
        <v>79</v>
      </c>
      <c r="E2013" s="318" t="s">
        <v>6232</v>
      </c>
      <c r="F2013" s="319" t="n">
        <v>30.13</v>
      </c>
      <c r="G2013" s="318" t="s">
        <v>6233</v>
      </c>
    </row>
    <row r="2014" customFormat="false" ht="15" hidden="false" customHeight="false" outlineLevel="0" collapsed="false">
      <c r="A2014" s="318" t="s">
        <v>10238</v>
      </c>
      <c r="B2014" s="318" t="str">
        <f aca="false">A2014&amp;"U"</f>
        <v>92440U</v>
      </c>
      <c r="C2014" s="318" t="s">
        <v>10239</v>
      </c>
      <c r="D2014" s="318" t="s">
        <v>79</v>
      </c>
      <c r="E2014" s="318" t="s">
        <v>6232</v>
      </c>
      <c r="F2014" s="319" t="n">
        <v>42.22</v>
      </c>
      <c r="G2014" s="318" t="s">
        <v>6233</v>
      </c>
    </row>
    <row r="2015" customFormat="false" ht="15" hidden="false" customHeight="false" outlineLevel="0" collapsed="false">
      <c r="A2015" s="318" t="s">
        <v>10240</v>
      </c>
      <c r="B2015" s="318" t="str">
        <f aca="false">A2015&amp;"U"</f>
        <v>92441U</v>
      </c>
      <c r="C2015" s="318" t="s">
        <v>10241</v>
      </c>
      <c r="D2015" s="318" t="s">
        <v>79</v>
      </c>
      <c r="E2015" s="318" t="s">
        <v>6232</v>
      </c>
      <c r="F2015" s="319" t="n">
        <v>38.29</v>
      </c>
      <c r="G2015" s="318" t="s">
        <v>6233</v>
      </c>
    </row>
    <row r="2016" customFormat="false" ht="15" hidden="false" customHeight="false" outlineLevel="0" collapsed="false">
      <c r="A2016" s="318" t="s">
        <v>10242</v>
      </c>
      <c r="B2016" s="318" t="str">
        <f aca="false">A2016&amp;"U"</f>
        <v>92442U</v>
      </c>
      <c r="C2016" s="318" t="s">
        <v>10243</v>
      </c>
      <c r="D2016" s="318" t="s">
        <v>79</v>
      </c>
      <c r="E2016" s="318" t="s">
        <v>6232</v>
      </c>
      <c r="F2016" s="319" t="n">
        <v>31.44</v>
      </c>
      <c r="G2016" s="318" t="s">
        <v>6233</v>
      </c>
    </row>
    <row r="2017" customFormat="false" ht="15" hidden="false" customHeight="false" outlineLevel="0" collapsed="false">
      <c r="A2017" s="318" t="s">
        <v>10244</v>
      </c>
      <c r="B2017" s="318" t="str">
        <f aca="false">A2017&amp;"U"</f>
        <v>92443U</v>
      </c>
      <c r="C2017" s="318" t="s">
        <v>10245</v>
      </c>
      <c r="D2017" s="318" t="s">
        <v>79</v>
      </c>
      <c r="E2017" s="318" t="s">
        <v>6232</v>
      </c>
      <c r="F2017" s="319" t="n">
        <v>27.63</v>
      </c>
      <c r="G2017" s="318" t="s">
        <v>6233</v>
      </c>
    </row>
    <row r="2018" customFormat="false" ht="15" hidden="false" customHeight="false" outlineLevel="0" collapsed="false">
      <c r="A2018" s="318" t="s">
        <v>10246</v>
      </c>
      <c r="B2018" s="318" t="str">
        <f aca="false">A2018&amp;"U"</f>
        <v>92444U</v>
      </c>
      <c r="C2018" s="318" t="s">
        <v>10247</v>
      </c>
      <c r="D2018" s="318" t="s">
        <v>79</v>
      </c>
      <c r="E2018" s="318" t="s">
        <v>6232</v>
      </c>
      <c r="F2018" s="319" t="n">
        <v>39.31</v>
      </c>
      <c r="G2018" s="318" t="s">
        <v>6233</v>
      </c>
    </row>
    <row r="2019" customFormat="false" ht="15" hidden="false" customHeight="false" outlineLevel="0" collapsed="false">
      <c r="A2019" s="318" t="s">
        <v>10248</v>
      </c>
      <c r="B2019" s="318" t="str">
        <f aca="false">A2019&amp;"U"</f>
        <v>92445U</v>
      </c>
      <c r="C2019" s="318" t="s">
        <v>10249</v>
      </c>
      <c r="D2019" s="318" t="s">
        <v>79</v>
      </c>
      <c r="E2019" s="318" t="s">
        <v>6232</v>
      </c>
      <c r="F2019" s="319" t="n">
        <v>35.48</v>
      </c>
      <c r="G2019" s="318" t="s">
        <v>6233</v>
      </c>
    </row>
    <row r="2020" customFormat="false" ht="15" hidden="false" customHeight="false" outlineLevel="0" collapsed="false">
      <c r="A2020" s="318" t="s">
        <v>10250</v>
      </c>
      <c r="B2020" s="318" t="str">
        <f aca="false">A2020&amp;"U"</f>
        <v>92446U</v>
      </c>
      <c r="C2020" s="318" t="s">
        <v>10251</v>
      </c>
      <c r="D2020" s="318" t="s">
        <v>79</v>
      </c>
      <c r="E2020" s="318" t="s">
        <v>6232</v>
      </c>
      <c r="F2020" s="319" t="n">
        <v>121.68</v>
      </c>
      <c r="G2020" s="318" t="s">
        <v>6233</v>
      </c>
    </row>
    <row r="2021" customFormat="false" ht="15" hidden="false" customHeight="false" outlineLevel="0" collapsed="false">
      <c r="A2021" s="318" t="s">
        <v>10252</v>
      </c>
      <c r="B2021" s="318" t="str">
        <f aca="false">A2021&amp;"U"</f>
        <v>92447U</v>
      </c>
      <c r="C2021" s="318" t="s">
        <v>10253</v>
      </c>
      <c r="D2021" s="318" t="s">
        <v>79</v>
      </c>
      <c r="E2021" s="318" t="s">
        <v>6232</v>
      </c>
      <c r="F2021" s="319" t="n">
        <v>89.19</v>
      </c>
      <c r="G2021" s="318" t="s">
        <v>6233</v>
      </c>
    </row>
    <row r="2022" customFormat="false" ht="15" hidden="false" customHeight="false" outlineLevel="0" collapsed="false">
      <c r="A2022" s="318" t="s">
        <v>10254</v>
      </c>
      <c r="B2022" s="318" t="str">
        <f aca="false">A2022&amp;"U"</f>
        <v>92448U</v>
      </c>
      <c r="C2022" s="318" t="s">
        <v>10255</v>
      </c>
      <c r="D2022" s="318" t="s">
        <v>79</v>
      </c>
      <c r="E2022" s="318" t="s">
        <v>6232</v>
      </c>
      <c r="F2022" s="319" t="n">
        <v>72.8</v>
      </c>
      <c r="G2022" s="318" t="s">
        <v>6233</v>
      </c>
    </row>
    <row r="2023" customFormat="false" ht="15" hidden="false" customHeight="false" outlineLevel="0" collapsed="false">
      <c r="A2023" s="318" t="s">
        <v>10256</v>
      </c>
      <c r="B2023" s="318" t="str">
        <f aca="false">A2023&amp;"U"</f>
        <v>92449U</v>
      </c>
      <c r="C2023" s="318" t="s">
        <v>10257</v>
      </c>
      <c r="D2023" s="318" t="s">
        <v>79</v>
      </c>
      <c r="E2023" s="318" t="s">
        <v>6232</v>
      </c>
      <c r="F2023" s="319" t="n">
        <v>146.58</v>
      </c>
      <c r="G2023" s="318" t="s">
        <v>6233</v>
      </c>
    </row>
    <row r="2024" customFormat="false" ht="15" hidden="false" customHeight="false" outlineLevel="0" collapsed="false">
      <c r="A2024" s="318" t="s">
        <v>10258</v>
      </c>
      <c r="B2024" s="318" t="str">
        <f aca="false">A2024&amp;"U"</f>
        <v>92450U</v>
      </c>
      <c r="C2024" s="318" t="s">
        <v>10259</v>
      </c>
      <c r="D2024" s="318" t="s">
        <v>79</v>
      </c>
      <c r="E2024" s="318" t="s">
        <v>6232</v>
      </c>
      <c r="F2024" s="319" t="n">
        <v>158.86</v>
      </c>
      <c r="G2024" s="318" t="s">
        <v>6233</v>
      </c>
    </row>
    <row r="2025" customFormat="false" ht="15" hidden="false" customHeight="false" outlineLevel="0" collapsed="false">
      <c r="A2025" s="318" t="s">
        <v>10260</v>
      </c>
      <c r="B2025" s="318" t="str">
        <f aca="false">A2025&amp;"U"</f>
        <v>92451U</v>
      </c>
      <c r="C2025" s="318" t="s">
        <v>10261</v>
      </c>
      <c r="D2025" s="318" t="s">
        <v>79</v>
      </c>
      <c r="E2025" s="318" t="s">
        <v>6232</v>
      </c>
      <c r="F2025" s="319" t="n">
        <v>101.21</v>
      </c>
      <c r="G2025" s="318" t="s">
        <v>6233</v>
      </c>
    </row>
    <row r="2026" customFormat="false" ht="15" hidden="false" customHeight="false" outlineLevel="0" collapsed="false">
      <c r="A2026" s="318" t="s">
        <v>10262</v>
      </c>
      <c r="B2026" s="318" t="str">
        <f aca="false">A2026&amp;"U"</f>
        <v>92452U</v>
      </c>
      <c r="C2026" s="318" t="s">
        <v>10263</v>
      </c>
      <c r="D2026" s="318" t="s">
        <v>79</v>
      </c>
      <c r="E2026" s="318" t="s">
        <v>6232</v>
      </c>
      <c r="F2026" s="319" t="n">
        <v>92.63</v>
      </c>
      <c r="G2026" s="318" t="s">
        <v>6233</v>
      </c>
    </row>
    <row r="2027" customFormat="false" ht="15" hidden="false" customHeight="false" outlineLevel="0" collapsed="false">
      <c r="A2027" s="318" t="s">
        <v>10264</v>
      </c>
      <c r="B2027" s="318" t="str">
        <f aca="false">A2027&amp;"U"</f>
        <v>92453U</v>
      </c>
      <c r="C2027" s="318" t="s">
        <v>10265</v>
      </c>
      <c r="D2027" s="318" t="s">
        <v>79</v>
      </c>
      <c r="E2027" s="318" t="s">
        <v>6232</v>
      </c>
      <c r="F2027" s="319" t="n">
        <v>125.62</v>
      </c>
      <c r="G2027" s="318" t="s">
        <v>6233</v>
      </c>
    </row>
    <row r="2028" customFormat="false" ht="15" hidden="false" customHeight="false" outlineLevel="0" collapsed="false">
      <c r="A2028" s="318" t="s">
        <v>10266</v>
      </c>
      <c r="B2028" s="318" t="str">
        <f aca="false">A2028&amp;"U"</f>
        <v>92454U</v>
      </c>
      <c r="C2028" s="318" t="s">
        <v>10267</v>
      </c>
      <c r="D2028" s="318" t="s">
        <v>79</v>
      </c>
      <c r="E2028" s="318" t="s">
        <v>6232</v>
      </c>
      <c r="F2028" s="319" t="n">
        <v>168.92</v>
      </c>
      <c r="G2028" s="318" t="s">
        <v>6233</v>
      </c>
    </row>
    <row r="2029" customFormat="false" ht="15" hidden="false" customHeight="false" outlineLevel="0" collapsed="false">
      <c r="A2029" s="318" t="s">
        <v>10268</v>
      </c>
      <c r="B2029" s="318" t="str">
        <f aca="false">A2029&amp;"U"</f>
        <v>92455U</v>
      </c>
      <c r="C2029" s="318" t="s">
        <v>10269</v>
      </c>
      <c r="D2029" s="318" t="s">
        <v>79</v>
      </c>
      <c r="E2029" s="318" t="s">
        <v>6232</v>
      </c>
      <c r="F2029" s="319" t="n">
        <v>83.1</v>
      </c>
      <c r="G2029" s="318" t="s">
        <v>6233</v>
      </c>
    </row>
    <row r="2030" customFormat="false" ht="15" hidden="false" customHeight="false" outlineLevel="0" collapsed="false">
      <c r="A2030" s="318" t="s">
        <v>10270</v>
      </c>
      <c r="B2030" s="318" t="str">
        <f aca="false">A2030&amp;"U"</f>
        <v>92456U</v>
      </c>
      <c r="C2030" s="318" t="s">
        <v>10271</v>
      </c>
      <c r="D2030" s="318" t="s">
        <v>79</v>
      </c>
      <c r="E2030" s="318" t="s">
        <v>6232</v>
      </c>
      <c r="F2030" s="319" t="n">
        <v>77.95</v>
      </c>
      <c r="G2030" s="318" t="s">
        <v>6233</v>
      </c>
    </row>
    <row r="2031" customFormat="false" ht="15" hidden="false" customHeight="false" outlineLevel="0" collapsed="false">
      <c r="A2031" s="318" t="s">
        <v>10272</v>
      </c>
      <c r="B2031" s="318" t="str">
        <f aca="false">A2031&amp;"U"</f>
        <v>92457U</v>
      </c>
      <c r="C2031" s="318" t="s">
        <v>10273</v>
      </c>
      <c r="D2031" s="318" t="s">
        <v>79</v>
      </c>
      <c r="E2031" s="318" t="s">
        <v>6232</v>
      </c>
      <c r="F2031" s="319" t="n">
        <v>108.92</v>
      </c>
      <c r="G2031" s="318" t="s">
        <v>6233</v>
      </c>
    </row>
    <row r="2032" customFormat="false" ht="15" hidden="false" customHeight="false" outlineLevel="0" collapsed="false">
      <c r="A2032" s="318" t="s">
        <v>10274</v>
      </c>
      <c r="B2032" s="318" t="str">
        <f aca="false">A2032&amp;"U"</f>
        <v>92458U</v>
      </c>
      <c r="C2032" s="318" t="s">
        <v>10275</v>
      </c>
      <c r="D2032" s="318" t="s">
        <v>79</v>
      </c>
      <c r="E2032" s="318" t="s">
        <v>6232</v>
      </c>
      <c r="F2032" s="319" t="n">
        <v>157.7</v>
      </c>
      <c r="G2032" s="318" t="s">
        <v>6233</v>
      </c>
    </row>
    <row r="2033" customFormat="false" ht="15" hidden="false" customHeight="false" outlineLevel="0" collapsed="false">
      <c r="A2033" s="318" t="s">
        <v>10276</v>
      </c>
      <c r="B2033" s="318" t="str">
        <f aca="false">A2033&amp;"U"</f>
        <v>92459U</v>
      </c>
      <c r="C2033" s="318" t="s">
        <v>10277</v>
      </c>
      <c r="D2033" s="318" t="s">
        <v>79</v>
      </c>
      <c r="E2033" s="318" t="s">
        <v>6232</v>
      </c>
      <c r="F2033" s="319" t="n">
        <v>70.4</v>
      </c>
      <c r="G2033" s="318" t="s">
        <v>6233</v>
      </c>
    </row>
    <row r="2034" customFormat="false" ht="15" hidden="false" customHeight="false" outlineLevel="0" collapsed="false">
      <c r="A2034" s="318" t="s">
        <v>10278</v>
      </c>
      <c r="B2034" s="318" t="str">
        <f aca="false">A2034&amp;"U"</f>
        <v>92460U</v>
      </c>
      <c r="C2034" s="318" t="s">
        <v>10279</v>
      </c>
      <c r="D2034" s="318" t="s">
        <v>79</v>
      </c>
      <c r="E2034" s="318" t="s">
        <v>6232</v>
      </c>
      <c r="F2034" s="319" t="n">
        <v>64.09</v>
      </c>
      <c r="G2034" s="318" t="s">
        <v>6233</v>
      </c>
    </row>
    <row r="2035" customFormat="false" ht="15" hidden="false" customHeight="false" outlineLevel="0" collapsed="false">
      <c r="A2035" s="318" t="s">
        <v>10280</v>
      </c>
      <c r="B2035" s="318" t="str">
        <f aca="false">A2035&amp;"U"</f>
        <v>92461U</v>
      </c>
      <c r="C2035" s="318" t="s">
        <v>10281</v>
      </c>
      <c r="D2035" s="318" t="s">
        <v>79</v>
      </c>
      <c r="E2035" s="318" t="s">
        <v>6232</v>
      </c>
      <c r="F2035" s="319" t="n">
        <v>100.14</v>
      </c>
      <c r="G2035" s="318" t="s">
        <v>6233</v>
      </c>
    </row>
    <row r="2036" customFormat="false" ht="15" hidden="false" customHeight="false" outlineLevel="0" collapsed="false">
      <c r="A2036" s="318" t="s">
        <v>10282</v>
      </c>
      <c r="B2036" s="318" t="str">
        <f aca="false">A2036&amp;"U"</f>
        <v>92462U</v>
      </c>
      <c r="C2036" s="318" t="s">
        <v>10283</v>
      </c>
      <c r="D2036" s="318" t="s">
        <v>79</v>
      </c>
      <c r="E2036" s="318" t="s">
        <v>6232</v>
      </c>
      <c r="F2036" s="319" t="n">
        <v>150.49</v>
      </c>
      <c r="G2036" s="318" t="s">
        <v>6233</v>
      </c>
    </row>
    <row r="2037" customFormat="false" ht="15" hidden="false" customHeight="false" outlineLevel="0" collapsed="false">
      <c r="A2037" s="318" t="s">
        <v>10284</v>
      </c>
      <c r="B2037" s="318" t="str">
        <f aca="false">A2037&amp;"U"</f>
        <v>92463U</v>
      </c>
      <c r="C2037" s="318" t="s">
        <v>10285</v>
      </c>
      <c r="D2037" s="318" t="s">
        <v>79</v>
      </c>
      <c r="E2037" s="318" t="s">
        <v>6232</v>
      </c>
      <c r="F2037" s="319" t="n">
        <v>63.57</v>
      </c>
      <c r="G2037" s="318" t="s">
        <v>6233</v>
      </c>
    </row>
    <row r="2038" customFormat="false" ht="15" hidden="false" customHeight="false" outlineLevel="0" collapsed="false">
      <c r="A2038" s="318" t="s">
        <v>10286</v>
      </c>
      <c r="B2038" s="318" t="str">
        <f aca="false">A2038&amp;"U"</f>
        <v>92464U</v>
      </c>
      <c r="C2038" s="318" t="s">
        <v>10287</v>
      </c>
      <c r="D2038" s="318" t="s">
        <v>79</v>
      </c>
      <c r="E2038" s="318" t="s">
        <v>6232</v>
      </c>
      <c r="F2038" s="319" t="n">
        <v>60.29</v>
      </c>
      <c r="G2038" s="318" t="s">
        <v>6233</v>
      </c>
    </row>
    <row r="2039" customFormat="false" ht="15" hidden="false" customHeight="false" outlineLevel="0" collapsed="false">
      <c r="A2039" s="318" t="s">
        <v>10288</v>
      </c>
      <c r="B2039" s="318" t="str">
        <f aca="false">A2039&amp;"U"</f>
        <v>92465U</v>
      </c>
      <c r="C2039" s="318" t="s">
        <v>10289</v>
      </c>
      <c r="D2039" s="318" t="s">
        <v>79</v>
      </c>
      <c r="E2039" s="318" t="s">
        <v>6232</v>
      </c>
      <c r="F2039" s="319" t="n">
        <v>80.39</v>
      </c>
      <c r="G2039" s="318" t="s">
        <v>6233</v>
      </c>
    </row>
    <row r="2040" customFormat="false" ht="15" hidden="false" customHeight="false" outlineLevel="0" collapsed="false">
      <c r="A2040" s="318" t="s">
        <v>10290</v>
      </c>
      <c r="B2040" s="318" t="str">
        <f aca="false">A2040&amp;"U"</f>
        <v>92466U</v>
      </c>
      <c r="C2040" s="318" t="s">
        <v>10291</v>
      </c>
      <c r="D2040" s="318" t="s">
        <v>79</v>
      </c>
      <c r="E2040" s="318" t="s">
        <v>6232</v>
      </c>
      <c r="F2040" s="319" t="n">
        <v>146.1</v>
      </c>
      <c r="G2040" s="318" t="s">
        <v>6233</v>
      </c>
    </row>
    <row r="2041" customFormat="false" ht="15" hidden="false" customHeight="false" outlineLevel="0" collapsed="false">
      <c r="A2041" s="318" t="s">
        <v>10292</v>
      </c>
      <c r="B2041" s="318" t="str">
        <f aca="false">A2041&amp;"U"</f>
        <v>92467U</v>
      </c>
      <c r="C2041" s="318" t="s">
        <v>10293</v>
      </c>
      <c r="D2041" s="318" t="s">
        <v>79</v>
      </c>
      <c r="E2041" s="318" t="s">
        <v>6232</v>
      </c>
      <c r="F2041" s="319" t="n">
        <v>52.57</v>
      </c>
      <c r="G2041" s="318" t="s">
        <v>6233</v>
      </c>
    </row>
    <row r="2042" customFormat="false" ht="15" hidden="false" customHeight="false" outlineLevel="0" collapsed="false">
      <c r="A2042" s="318" t="s">
        <v>10294</v>
      </c>
      <c r="B2042" s="318" t="str">
        <f aca="false">A2042&amp;"U"</f>
        <v>92468U</v>
      </c>
      <c r="C2042" s="318" t="s">
        <v>10295</v>
      </c>
      <c r="D2042" s="318" t="s">
        <v>79</v>
      </c>
      <c r="E2042" s="318" t="s">
        <v>6232</v>
      </c>
      <c r="F2042" s="319" t="n">
        <v>56.26</v>
      </c>
      <c r="G2042" s="318" t="s">
        <v>6233</v>
      </c>
    </row>
    <row r="2043" customFormat="false" ht="15" hidden="false" customHeight="false" outlineLevel="0" collapsed="false">
      <c r="A2043" s="318" t="s">
        <v>10296</v>
      </c>
      <c r="B2043" s="318" t="str">
        <f aca="false">A2043&amp;"U"</f>
        <v>92469U</v>
      </c>
      <c r="C2043" s="318" t="s">
        <v>10297</v>
      </c>
      <c r="D2043" s="318" t="s">
        <v>79</v>
      </c>
      <c r="E2043" s="318" t="s">
        <v>6232</v>
      </c>
      <c r="F2043" s="319" t="n">
        <v>73.13</v>
      </c>
      <c r="G2043" s="318" t="s">
        <v>6233</v>
      </c>
    </row>
    <row r="2044" customFormat="false" ht="15" hidden="false" customHeight="false" outlineLevel="0" collapsed="false">
      <c r="A2044" s="318" t="s">
        <v>10298</v>
      </c>
      <c r="B2044" s="318" t="str">
        <f aca="false">A2044&amp;"U"</f>
        <v>92470U</v>
      </c>
      <c r="C2044" s="318" t="s">
        <v>10299</v>
      </c>
      <c r="D2044" s="318" t="s">
        <v>79</v>
      </c>
      <c r="E2044" s="318" t="s">
        <v>6232</v>
      </c>
      <c r="F2044" s="319" t="n">
        <v>141.98</v>
      </c>
      <c r="G2044" s="318" t="s">
        <v>6233</v>
      </c>
    </row>
    <row r="2045" customFormat="false" ht="15" hidden="false" customHeight="false" outlineLevel="0" collapsed="false">
      <c r="A2045" s="318" t="s">
        <v>10300</v>
      </c>
      <c r="B2045" s="318" t="str">
        <f aca="false">A2045&amp;"U"</f>
        <v>92471U</v>
      </c>
      <c r="C2045" s="318" t="s">
        <v>10301</v>
      </c>
      <c r="D2045" s="318" t="s">
        <v>79</v>
      </c>
      <c r="E2045" s="318" t="s">
        <v>6232</v>
      </c>
      <c r="F2045" s="319" t="n">
        <v>47.89</v>
      </c>
      <c r="G2045" s="318" t="s">
        <v>6233</v>
      </c>
    </row>
    <row r="2046" customFormat="false" ht="15" hidden="false" customHeight="false" outlineLevel="0" collapsed="false">
      <c r="A2046" s="318" t="s">
        <v>10302</v>
      </c>
      <c r="B2046" s="318" t="str">
        <f aca="false">A2046&amp;"U"</f>
        <v>92472U</v>
      </c>
      <c r="C2046" s="318" t="s">
        <v>10303</v>
      </c>
      <c r="D2046" s="318" t="s">
        <v>79</v>
      </c>
      <c r="E2046" s="318" t="s">
        <v>6232</v>
      </c>
      <c r="F2046" s="319" t="n">
        <v>52.7</v>
      </c>
      <c r="G2046" s="318" t="s">
        <v>6233</v>
      </c>
    </row>
    <row r="2047" customFormat="false" ht="15" hidden="false" customHeight="false" outlineLevel="0" collapsed="false">
      <c r="A2047" s="318" t="s">
        <v>10304</v>
      </c>
      <c r="B2047" s="318" t="str">
        <f aca="false">A2047&amp;"U"</f>
        <v>92473U</v>
      </c>
      <c r="C2047" s="318" t="s">
        <v>10305</v>
      </c>
      <c r="D2047" s="318" t="s">
        <v>79</v>
      </c>
      <c r="E2047" s="318" t="s">
        <v>6232</v>
      </c>
      <c r="F2047" s="319" t="n">
        <v>67.24</v>
      </c>
      <c r="G2047" s="318" t="s">
        <v>6233</v>
      </c>
    </row>
    <row r="2048" customFormat="false" ht="15" hidden="false" customHeight="false" outlineLevel="0" collapsed="false">
      <c r="A2048" s="318" t="s">
        <v>10306</v>
      </c>
      <c r="B2048" s="318" t="str">
        <f aca="false">A2048&amp;"U"</f>
        <v>92474U</v>
      </c>
      <c r="C2048" s="318" t="s">
        <v>10307</v>
      </c>
      <c r="D2048" s="318" t="s">
        <v>79</v>
      </c>
      <c r="E2048" s="318" t="s">
        <v>6232</v>
      </c>
      <c r="F2048" s="319" t="n">
        <v>138.41</v>
      </c>
      <c r="G2048" s="318" t="s">
        <v>6233</v>
      </c>
    </row>
    <row r="2049" customFormat="false" ht="15" hidden="false" customHeight="false" outlineLevel="0" collapsed="false">
      <c r="A2049" s="318" t="s">
        <v>10308</v>
      </c>
      <c r="B2049" s="318" t="str">
        <f aca="false">A2049&amp;"U"</f>
        <v>92475U</v>
      </c>
      <c r="C2049" s="318" t="s">
        <v>10309</v>
      </c>
      <c r="D2049" s="318" t="s">
        <v>79</v>
      </c>
      <c r="E2049" s="318" t="s">
        <v>6232</v>
      </c>
      <c r="F2049" s="319" t="n">
        <v>44.07</v>
      </c>
      <c r="G2049" s="318" t="s">
        <v>6233</v>
      </c>
    </row>
    <row r="2050" customFormat="false" ht="15" hidden="false" customHeight="false" outlineLevel="0" collapsed="false">
      <c r="A2050" s="318" t="s">
        <v>10310</v>
      </c>
      <c r="B2050" s="318" t="str">
        <f aca="false">A2050&amp;"U"</f>
        <v>92476U</v>
      </c>
      <c r="C2050" s="318" t="s">
        <v>10311</v>
      </c>
      <c r="D2050" s="318" t="s">
        <v>79</v>
      </c>
      <c r="E2050" s="318" t="s">
        <v>6232</v>
      </c>
      <c r="F2050" s="319" t="n">
        <v>49.66</v>
      </c>
      <c r="G2050" s="318" t="s">
        <v>6233</v>
      </c>
    </row>
    <row r="2051" customFormat="false" ht="15" hidden="false" customHeight="false" outlineLevel="0" collapsed="false">
      <c r="A2051" s="318" t="s">
        <v>10312</v>
      </c>
      <c r="B2051" s="318" t="str">
        <f aca="false">A2051&amp;"U"</f>
        <v>92477U</v>
      </c>
      <c r="C2051" s="318" t="s">
        <v>10313</v>
      </c>
      <c r="D2051" s="318" t="s">
        <v>79</v>
      </c>
      <c r="E2051" s="318" t="s">
        <v>6232</v>
      </c>
      <c r="F2051" s="319" t="n">
        <v>54.74</v>
      </c>
      <c r="G2051" s="318" t="s">
        <v>6233</v>
      </c>
    </row>
    <row r="2052" customFormat="false" ht="15" hidden="false" customHeight="false" outlineLevel="0" collapsed="false">
      <c r="A2052" s="318" t="s">
        <v>10314</v>
      </c>
      <c r="B2052" s="318" t="str">
        <f aca="false">A2052&amp;"U"</f>
        <v>92478U</v>
      </c>
      <c r="C2052" s="318" t="s">
        <v>10315</v>
      </c>
      <c r="D2052" s="318" t="s">
        <v>79</v>
      </c>
      <c r="E2052" s="318" t="s">
        <v>6232</v>
      </c>
      <c r="F2052" s="319" t="n">
        <v>131.44</v>
      </c>
      <c r="G2052" s="318" t="s">
        <v>6233</v>
      </c>
    </row>
    <row r="2053" customFormat="false" ht="15" hidden="false" customHeight="false" outlineLevel="0" collapsed="false">
      <c r="A2053" s="318" t="s">
        <v>10316</v>
      </c>
      <c r="B2053" s="318" t="str">
        <f aca="false">A2053&amp;"U"</f>
        <v>92479U</v>
      </c>
      <c r="C2053" s="318" t="s">
        <v>10317</v>
      </c>
      <c r="D2053" s="318" t="s">
        <v>79</v>
      </c>
      <c r="E2053" s="318" t="s">
        <v>6232</v>
      </c>
      <c r="F2053" s="319" t="n">
        <v>35.96</v>
      </c>
      <c r="G2053" s="318" t="s">
        <v>6233</v>
      </c>
    </row>
    <row r="2054" customFormat="false" ht="15" hidden="false" customHeight="false" outlineLevel="0" collapsed="false">
      <c r="A2054" s="318" t="s">
        <v>10318</v>
      </c>
      <c r="B2054" s="318" t="str">
        <f aca="false">A2054&amp;"U"</f>
        <v>92480U</v>
      </c>
      <c r="C2054" s="318" t="s">
        <v>10319</v>
      </c>
      <c r="D2054" s="318" t="s">
        <v>79</v>
      </c>
      <c r="E2054" s="318" t="s">
        <v>6232</v>
      </c>
      <c r="F2054" s="319" t="n">
        <v>43.66</v>
      </c>
      <c r="G2054" s="318" t="s">
        <v>6233</v>
      </c>
    </row>
    <row r="2055" customFormat="false" ht="15" hidden="false" customHeight="false" outlineLevel="0" collapsed="false">
      <c r="A2055" s="318" t="s">
        <v>10320</v>
      </c>
      <c r="B2055" s="318" t="str">
        <f aca="false">A2055&amp;"U"</f>
        <v>92481U</v>
      </c>
      <c r="C2055" s="318" t="s">
        <v>10321</v>
      </c>
      <c r="D2055" s="318" t="s">
        <v>79</v>
      </c>
      <c r="E2055" s="318" t="s">
        <v>6232</v>
      </c>
      <c r="F2055" s="319" t="n">
        <v>154.99</v>
      </c>
      <c r="G2055" s="318" t="s">
        <v>6233</v>
      </c>
    </row>
    <row r="2056" customFormat="false" ht="15" hidden="false" customHeight="false" outlineLevel="0" collapsed="false">
      <c r="A2056" s="318" t="s">
        <v>10322</v>
      </c>
      <c r="B2056" s="318" t="str">
        <f aca="false">A2056&amp;"U"</f>
        <v>92482U</v>
      </c>
      <c r="C2056" s="318" t="s">
        <v>10323</v>
      </c>
      <c r="D2056" s="318" t="s">
        <v>79</v>
      </c>
      <c r="E2056" s="318" t="s">
        <v>6232</v>
      </c>
      <c r="F2056" s="319" t="n">
        <v>145.56</v>
      </c>
      <c r="G2056" s="318" t="s">
        <v>6233</v>
      </c>
    </row>
    <row r="2057" customFormat="false" ht="15" hidden="false" customHeight="false" outlineLevel="0" collapsed="false">
      <c r="A2057" s="318" t="s">
        <v>10324</v>
      </c>
      <c r="B2057" s="318" t="str">
        <f aca="false">A2057&amp;"U"</f>
        <v>92483U</v>
      </c>
      <c r="C2057" s="318" t="s">
        <v>10325</v>
      </c>
      <c r="D2057" s="318" t="s">
        <v>79</v>
      </c>
      <c r="E2057" s="318" t="s">
        <v>6232</v>
      </c>
      <c r="F2057" s="319" t="n">
        <v>120.69</v>
      </c>
      <c r="G2057" s="318" t="s">
        <v>6233</v>
      </c>
    </row>
    <row r="2058" customFormat="false" ht="15" hidden="false" customHeight="false" outlineLevel="0" collapsed="false">
      <c r="A2058" s="318" t="s">
        <v>10326</v>
      </c>
      <c r="B2058" s="318" t="str">
        <f aca="false">A2058&amp;"U"</f>
        <v>92484U</v>
      </c>
      <c r="C2058" s="318" t="s">
        <v>10327</v>
      </c>
      <c r="D2058" s="318" t="s">
        <v>79</v>
      </c>
      <c r="E2058" s="318" t="s">
        <v>6232</v>
      </c>
      <c r="F2058" s="319" t="n">
        <v>112.35</v>
      </c>
      <c r="G2058" s="318" t="s">
        <v>6233</v>
      </c>
    </row>
    <row r="2059" customFormat="false" ht="15" hidden="false" customHeight="false" outlineLevel="0" collapsed="false">
      <c r="A2059" s="318" t="s">
        <v>10328</v>
      </c>
      <c r="B2059" s="318" t="str">
        <f aca="false">A2059&amp;"U"</f>
        <v>92485U</v>
      </c>
      <c r="C2059" s="318" t="s">
        <v>10329</v>
      </c>
      <c r="D2059" s="318" t="s">
        <v>79</v>
      </c>
      <c r="E2059" s="318" t="s">
        <v>6232</v>
      </c>
      <c r="F2059" s="319" t="n">
        <v>87.97</v>
      </c>
      <c r="G2059" s="318" t="s">
        <v>6233</v>
      </c>
    </row>
    <row r="2060" customFormat="false" ht="15" hidden="false" customHeight="false" outlineLevel="0" collapsed="false">
      <c r="A2060" s="318" t="s">
        <v>10330</v>
      </c>
      <c r="B2060" s="318" t="str">
        <f aca="false">A2060&amp;"U"</f>
        <v>92486U</v>
      </c>
      <c r="C2060" s="318" t="s">
        <v>10331</v>
      </c>
      <c r="D2060" s="318" t="s">
        <v>79</v>
      </c>
      <c r="E2060" s="318" t="s">
        <v>6232</v>
      </c>
      <c r="F2060" s="319" t="n">
        <v>81.56</v>
      </c>
      <c r="G2060" s="318" t="s">
        <v>6233</v>
      </c>
    </row>
    <row r="2061" customFormat="false" ht="15" hidden="false" customHeight="false" outlineLevel="0" collapsed="false">
      <c r="A2061" s="318" t="s">
        <v>10332</v>
      </c>
      <c r="B2061" s="318" t="str">
        <f aca="false">A2061&amp;"U"</f>
        <v>92487U</v>
      </c>
      <c r="C2061" s="318" t="s">
        <v>10333</v>
      </c>
      <c r="D2061" s="318" t="s">
        <v>79</v>
      </c>
      <c r="E2061" s="318" t="s">
        <v>6252</v>
      </c>
      <c r="F2061" s="319" t="n">
        <v>58.97</v>
      </c>
      <c r="G2061" s="318" t="s">
        <v>6233</v>
      </c>
    </row>
    <row r="2062" customFormat="false" ht="15" hidden="false" customHeight="false" outlineLevel="0" collapsed="false">
      <c r="A2062" s="318" t="s">
        <v>10334</v>
      </c>
      <c r="B2062" s="318" t="str">
        <f aca="false">A2062&amp;"U"</f>
        <v>92488U</v>
      </c>
      <c r="C2062" s="318" t="s">
        <v>10335</v>
      </c>
      <c r="D2062" s="318" t="s">
        <v>79</v>
      </c>
      <c r="E2062" s="318" t="s">
        <v>6252</v>
      </c>
      <c r="F2062" s="319" t="n">
        <v>56.77</v>
      </c>
      <c r="G2062" s="318" t="s">
        <v>6233</v>
      </c>
    </row>
    <row r="2063" customFormat="false" ht="15" hidden="false" customHeight="false" outlineLevel="0" collapsed="false">
      <c r="A2063" s="318" t="s">
        <v>10336</v>
      </c>
      <c r="B2063" s="318" t="str">
        <f aca="false">A2063&amp;"U"</f>
        <v>92489U</v>
      </c>
      <c r="C2063" s="318" t="s">
        <v>10337</v>
      </c>
      <c r="D2063" s="318" t="s">
        <v>79</v>
      </c>
      <c r="E2063" s="318" t="s">
        <v>6252</v>
      </c>
      <c r="F2063" s="319" t="n">
        <v>34.64</v>
      </c>
      <c r="G2063" s="318" t="s">
        <v>6233</v>
      </c>
    </row>
    <row r="2064" customFormat="false" ht="15" hidden="false" customHeight="false" outlineLevel="0" collapsed="false">
      <c r="A2064" s="318" t="s">
        <v>10338</v>
      </c>
      <c r="B2064" s="318" t="str">
        <f aca="false">A2064&amp;"U"</f>
        <v>92490U</v>
      </c>
      <c r="C2064" s="318" t="s">
        <v>10339</v>
      </c>
      <c r="D2064" s="318" t="s">
        <v>79</v>
      </c>
      <c r="E2064" s="318" t="s">
        <v>6252</v>
      </c>
      <c r="F2064" s="319" t="n">
        <v>32.61</v>
      </c>
      <c r="G2064" s="318" t="s">
        <v>6233</v>
      </c>
    </row>
    <row r="2065" customFormat="false" ht="15" hidden="false" customHeight="false" outlineLevel="0" collapsed="false">
      <c r="A2065" s="318" t="s">
        <v>10340</v>
      </c>
      <c r="B2065" s="318" t="str">
        <f aca="false">A2065&amp;"U"</f>
        <v>92491U</v>
      </c>
      <c r="C2065" s="318" t="s">
        <v>10341</v>
      </c>
      <c r="D2065" s="318" t="s">
        <v>79</v>
      </c>
      <c r="E2065" s="318" t="s">
        <v>6252</v>
      </c>
      <c r="F2065" s="319" t="n">
        <v>56.83</v>
      </c>
      <c r="G2065" s="318" t="s">
        <v>6233</v>
      </c>
    </row>
    <row r="2066" customFormat="false" ht="15" hidden="false" customHeight="false" outlineLevel="0" collapsed="false">
      <c r="A2066" s="318" t="s">
        <v>10342</v>
      </c>
      <c r="B2066" s="318" t="str">
        <f aca="false">A2066&amp;"U"</f>
        <v>92492U</v>
      </c>
      <c r="C2066" s="318" t="s">
        <v>10343</v>
      </c>
      <c r="D2066" s="318" t="s">
        <v>79</v>
      </c>
      <c r="E2066" s="318" t="s">
        <v>6252</v>
      </c>
      <c r="F2066" s="319" t="n">
        <v>54.72</v>
      </c>
      <c r="G2066" s="318" t="s">
        <v>6233</v>
      </c>
    </row>
    <row r="2067" customFormat="false" ht="15" hidden="false" customHeight="false" outlineLevel="0" collapsed="false">
      <c r="A2067" s="318" t="s">
        <v>10344</v>
      </c>
      <c r="B2067" s="318" t="str">
        <f aca="false">A2067&amp;"U"</f>
        <v>92493U</v>
      </c>
      <c r="C2067" s="318" t="s">
        <v>10345</v>
      </c>
      <c r="D2067" s="318" t="s">
        <v>79</v>
      </c>
      <c r="E2067" s="318" t="s">
        <v>6252</v>
      </c>
      <c r="F2067" s="319" t="n">
        <v>31.09</v>
      </c>
      <c r="G2067" s="318" t="s">
        <v>6233</v>
      </c>
    </row>
    <row r="2068" customFormat="false" ht="15" hidden="false" customHeight="false" outlineLevel="0" collapsed="false">
      <c r="A2068" s="318" t="s">
        <v>10346</v>
      </c>
      <c r="B2068" s="318" t="str">
        <f aca="false">A2068&amp;"U"</f>
        <v>92494U</v>
      </c>
      <c r="C2068" s="318" t="s">
        <v>10347</v>
      </c>
      <c r="D2068" s="318" t="s">
        <v>79</v>
      </c>
      <c r="E2068" s="318" t="s">
        <v>6252</v>
      </c>
      <c r="F2068" s="319" t="n">
        <v>30.89</v>
      </c>
      <c r="G2068" s="318" t="s">
        <v>6233</v>
      </c>
    </row>
    <row r="2069" customFormat="false" ht="15" hidden="false" customHeight="false" outlineLevel="0" collapsed="false">
      <c r="A2069" s="318" t="s">
        <v>10348</v>
      </c>
      <c r="B2069" s="318" t="str">
        <f aca="false">A2069&amp;"U"</f>
        <v>92495U</v>
      </c>
      <c r="C2069" s="318" t="s">
        <v>10349</v>
      </c>
      <c r="D2069" s="318" t="s">
        <v>79</v>
      </c>
      <c r="E2069" s="318" t="s">
        <v>6252</v>
      </c>
      <c r="F2069" s="319" t="n">
        <v>55.36</v>
      </c>
      <c r="G2069" s="318" t="s">
        <v>6233</v>
      </c>
    </row>
    <row r="2070" customFormat="false" ht="15" hidden="false" customHeight="false" outlineLevel="0" collapsed="false">
      <c r="A2070" s="318" t="s">
        <v>10350</v>
      </c>
      <c r="B2070" s="318" t="str">
        <f aca="false">A2070&amp;"U"</f>
        <v>92496U</v>
      </c>
      <c r="C2070" s="318" t="s">
        <v>10351</v>
      </c>
      <c r="D2070" s="318" t="s">
        <v>79</v>
      </c>
      <c r="E2070" s="318" t="s">
        <v>6252</v>
      </c>
      <c r="F2070" s="319" t="n">
        <v>53.34</v>
      </c>
      <c r="G2070" s="318" t="s">
        <v>6233</v>
      </c>
    </row>
    <row r="2071" customFormat="false" ht="15" hidden="false" customHeight="false" outlineLevel="0" collapsed="false">
      <c r="A2071" s="318" t="s">
        <v>10352</v>
      </c>
      <c r="B2071" s="318" t="str">
        <f aca="false">A2071&amp;"U"</f>
        <v>92497U</v>
      </c>
      <c r="C2071" s="318" t="s">
        <v>10353</v>
      </c>
      <c r="D2071" s="318" t="s">
        <v>79</v>
      </c>
      <c r="E2071" s="318" t="s">
        <v>6252</v>
      </c>
      <c r="F2071" s="319" t="n">
        <v>31.62</v>
      </c>
      <c r="G2071" s="318" t="s">
        <v>6233</v>
      </c>
    </row>
    <row r="2072" customFormat="false" ht="15" hidden="false" customHeight="false" outlineLevel="0" collapsed="false">
      <c r="A2072" s="318" t="s">
        <v>10354</v>
      </c>
      <c r="B2072" s="318" t="str">
        <f aca="false">A2072&amp;"U"</f>
        <v>92498U</v>
      </c>
      <c r="C2072" s="318" t="s">
        <v>10355</v>
      </c>
      <c r="D2072" s="318" t="s">
        <v>79</v>
      </c>
      <c r="E2072" s="318" t="s">
        <v>6252</v>
      </c>
      <c r="F2072" s="319" t="n">
        <v>29.74</v>
      </c>
      <c r="G2072" s="318" t="s">
        <v>6233</v>
      </c>
    </row>
    <row r="2073" customFormat="false" ht="15" hidden="false" customHeight="false" outlineLevel="0" collapsed="false">
      <c r="A2073" s="318" t="s">
        <v>10356</v>
      </c>
      <c r="B2073" s="318" t="str">
        <f aca="false">A2073&amp;"U"</f>
        <v>92499U</v>
      </c>
      <c r="C2073" s="318" t="s">
        <v>10357</v>
      </c>
      <c r="D2073" s="318" t="s">
        <v>79</v>
      </c>
      <c r="E2073" s="318" t="s">
        <v>6252</v>
      </c>
      <c r="F2073" s="319" t="n">
        <v>54.5</v>
      </c>
      <c r="G2073" s="318" t="s">
        <v>6233</v>
      </c>
    </row>
    <row r="2074" customFormat="false" ht="15" hidden="false" customHeight="false" outlineLevel="0" collapsed="false">
      <c r="A2074" s="318" t="s">
        <v>10358</v>
      </c>
      <c r="B2074" s="318" t="str">
        <f aca="false">A2074&amp;"U"</f>
        <v>92500U</v>
      </c>
      <c r="C2074" s="318" t="s">
        <v>10359</v>
      </c>
      <c r="D2074" s="318" t="s">
        <v>79</v>
      </c>
      <c r="E2074" s="318" t="s">
        <v>6252</v>
      </c>
      <c r="F2074" s="319" t="n">
        <v>52.52</v>
      </c>
      <c r="G2074" s="318" t="s">
        <v>6233</v>
      </c>
    </row>
    <row r="2075" customFormat="false" ht="15" hidden="false" customHeight="false" outlineLevel="0" collapsed="false">
      <c r="A2075" s="318" t="s">
        <v>10360</v>
      </c>
      <c r="B2075" s="318" t="str">
        <f aca="false">A2075&amp;"U"</f>
        <v>92501U</v>
      </c>
      <c r="C2075" s="318" t="s">
        <v>10361</v>
      </c>
      <c r="D2075" s="318" t="s">
        <v>79</v>
      </c>
      <c r="E2075" s="318" t="s">
        <v>6252</v>
      </c>
      <c r="F2075" s="319" t="n">
        <v>30.91</v>
      </c>
      <c r="G2075" s="318" t="s">
        <v>6233</v>
      </c>
    </row>
    <row r="2076" customFormat="false" ht="15" hidden="false" customHeight="false" outlineLevel="0" collapsed="false">
      <c r="A2076" s="318" t="s">
        <v>10362</v>
      </c>
      <c r="B2076" s="318" t="str">
        <f aca="false">A2076&amp;"U"</f>
        <v>92502U</v>
      </c>
      <c r="C2076" s="318" t="s">
        <v>10363</v>
      </c>
      <c r="D2076" s="318" t="s">
        <v>79</v>
      </c>
      <c r="E2076" s="318" t="s">
        <v>6252</v>
      </c>
      <c r="F2076" s="319" t="n">
        <v>29.07</v>
      </c>
      <c r="G2076" s="318" t="s">
        <v>6233</v>
      </c>
    </row>
    <row r="2077" customFormat="false" ht="15" hidden="false" customHeight="false" outlineLevel="0" collapsed="false">
      <c r="A2077" s="318" t="s">
        <v>10364</v>
      </c>
      <c r="B2077" s="318" t="str">
        <f aca="false">A2077&amp;"U"</f>
        <v>92503U</v>
      </c>
      <c r="C2077" s="318" t="s">
        <v>10365</v>
      </c>
      <c r="D2077" s="318" t="s">
        <v>79</v>
      </c>
      <c r="E2077" s="318" t="s">
        <v>6252</v>
      </c>
      <c r="F2077" s="319" t="n">
        <v>53.09</v>
      </c>
      <c r="G2077" s="318" t="s">
        <v>6233</v>
      </c>
    </row>
    <row r="2078" customFormat="false" ht="15" hidden="false" customHeight="false" outlineLevel="0" collapsed="false">
      <c r="A2078" s="318" t="s">
        <v>10366</v>
      </c>
      <c r="B2078" s="318" t="str">
        <f aca="false">A2078&amp;"U"</f>
        <v>92504U</v>
      </c>
      <c r="C2078" s="318" t="s">
        <v>10367</v>
      </c>
      <c r="D2078" s="318" t="s">
        <v>79</v>
      </c>
      <c r="E2078" s="318" t="s">
        <v>6252</v>
      </c>
      <c r="F2078" s="319" t="n">
        <v>33.92</v>
      </c>
      <c r="G2078" s="318" t="s">
        <v>6233</v>
      </c>
    </row>
    <row r="2079" customFormat="false" ht="15" hidden="false" customHeight="false" outlineLevel="0" collapsed="false">
      <c r="A2079" s="318" t="s">
        <v>10368</v>
      </c>
      <c r="B2079" s="318" t="str">
        <f aca="false">A2079&amp;"U"</f>
        <v>92505U</v>
      </c>
      <c r="C2079" s="318" t="s">
        <v>10369</v>
      </c>
      <c r="D2079" s="318" t="s">
        <v>79</v>
      </c>
      <c r="E2079" s="318" t="s">
        <v>6252</v>
      </c>
      <c r="F2079" s="319" t="n">
        <v>29.72</v>
      </c>
      <c r="G2079" s="318" t="s">
        <v>6233</v>
      </c>
    </row>
    <row r="2080" customFormat="false" ht="15" hidden="false" customHeight="false" outlineLevel="0" collapsed="false">
      <c r="A2080" s="318" t="s">
        <v>10370</v>
      </c>
      <c r="B2080" s="318" t="str">
        <f aca="false">A2080&amp;"U"</f>
        <v>92506U</v>
      </c>
      <c r="C2080" s="318" t="s">
        <v>10371</v>
      </c>
      <c r="D2080" s="318" t="s">
        <v>79</v>
      </c>
      <c r="E2080" s="318" t="s">
        <v>6252</v>
      </c>
      <c r="F2080" s="319" t="n">
        <v>27.96</v>
      </c>
      <c r="G2080" s="318" t="s">
        <v>6233</v>
      </c>
    </row>
    <row r="2081" customFormat="false" ht="15" hidden="false" customHeight="false" outlineLevel="0" collapsed="false">
      <c r="A2081" s="318" t="s">
        <v>10372</v>
      </c>
      <c r="B2081" s="318" t="str">
        <f aca="false">A2081&amp;"U"</f>
        <v>92507U</v>
      </c>
      <c r="C2081" s="318" t="s">
        <v>10373</v>
      </c>
      <c r="D2081" s="318" t="s">
        <v>79</v>
      </c>
      <c r="E2081" s="318" t="s">
        <v>6252</v>
      </c>
      <c r="F2081" s="319" t="n">
        <v>53.84</v>
      </c>
      <c r="G2081" s="318" t="s">
        <v>6233</v>
      </c>
    </row>
    <row r="2082" customFormat="false" ht="15" hidden="false" customHeight="false" outlineLevel="0" collapsed="false">
      <c r="A2082" s="318" t="s">
        <v>10374</v>
      </c>
      <c r="B2082" s="318" t="str">
        <f aca="false">A2082&amp;"U"</f>
        <v>92508U</v>
      </c>
      <c r="C2082" s="318" t="s">
        <v>10375</v>
      </c>
      <c r="D2082" s="318" t="s">
        <v>79</v>
      </c>
      <c r="E2082" s="318" t="s">
        <v>6252</v>
      </c>
      <c r="F2082" s="319" t="n">
        <v>52.08</v>
      </c>
      <c r="G2082" s="318" t="s">
        <v>6233</v>
      </c>
    </row>
    <row r="2083" customFormat="false" ht="15" hidden="false" customHeight="false" outlineLevel="0" collapsed="false">
      <c r="A2083" s="318" t="s">
        <v>10376</v>
      </c>
      <c r="B2083" s="318" t="str">
        <f aca="false">A2083&amp;"U"</f>
        <v>92509U</v>
      </c>
      <c r="C2083" s="318" t="s">
        <v>10377</v>
      </c>
      <c r="D2083" s="318" t="s">
        <v>79</v>
      </c>
      <c r="E2083" s="318" t="s">
        <v>6252</v>
      </c>
      <c r="F2083" s="319" t="n">
        <v>31.51</v>
      </c>
      <c r="G2083" s="318" t="s">
        <v>6233</v>
      </c>
    </row>
    <row r="2084" customFormat="false" ht="15" hidden="false" customHeight="false" outlineLevel="0" collapsed="false">
      <c r="A2084" s="318" t="s">
        <v>10378</v>
      </c>
      <c r="B2084" s="318" t="str">
        <f aca="false">A2084&amp;"U"</f>
        <v>92510U</v>
      </c>
      <c r="C2084" s="318" t="s">
        <v>10379</v>
      </c>
      <c r="D2084" s="318" t="s">
        <v>79</v>
      </c>
      <c r="E2084" s="318" t="s">
        <v>6252</v>
      </c>
      <c r="F2084" s="319" t="n">
        <v>29.89</v>
      </c>
      <c r="G2084" s="318" t="s">
        <v>6233</v>
      </c>
    </row>
    <row r="2085" customFormat="false" ht="15" hidden="false" customHeight="false" outlineLevel="0" collapsed="false">
      <c r="A2085" s="318" t="s">
        <v>10380</v>
      </c>
      <c r="B2085" s="318" t="str">
        <f aca="false">A2085&amp;"U"</f>
        <v>92511U</v>
      </c>
      <c r="C2085" s="318" t="s">
        <v>10381</v>
      </c>
      <c r="D2085" s="318" t="s">
        <v>79</v>
      </c>
      <c r="E2085" s="318" t="s">
        <v>6252</v>
      </c>
      <c r="F2085" s="319" t="n">
        <v>48.49</v>
      </c>
      <c r="G2085" s="318" t="s">
        <v>6233</v>
      </c>
    </row>
    <row r="2086" customFormat="false" ht="15" hidden="false" customHeight="false" outlineLevel="0" collapsed="false">
      <c r="A2086" s="318" t="s">
        <v>10382</v>
      </c>
      <c r="B2086" s="318" t="str">
        <f aca="false">A2086&amp;"U"</f>
        <v>92512U</v>
      </c>
      <c r="C2086" s="318" t="s">
        <v>10383</v>
      </c>
      <c r="D2086" s="318" t="s">
        <v>79</v>
      </c>
      <c r="E2086" s="318" t="s">
        <v>6252</v>
      </c>
      <c r="F2086" s="319" t="n">
        <v>47.13</v>
      </c>
      <c r="G2086" s="318" t="s">
        <v>6233</v>
      </c>
    </row>
    <row r="2087" customFormat="false" ht="15" hidden="false" customHeight="false" outlineLevel="0" collapsed="false">
      <c r="A2087" s="318" t="s">
        <v>10384</v>
      </c>
      <c r="B2087" s="318" t="str">
        <f aca="false">A2087&amp;"U"</f>
        <v>92513U</v>
      </c>
      <c r="C2087" s="318" t="s">
        <v>10385</v>
      </c>
      <c r="D2087" s="318" t="s">
        <v>79</v>
      </c>
      <c r="E2087" s="318" t="s">
        <v>6252</v>
      </c>
      <c r="F2087" s="319" t="n">
        <v>23.38</v>
      </c>
      <c r="G2087" s="318" t="s">
        <v>6233</v>
      </c>
    </row>
    <row r="2088" customFormat="false" ht="15" hidden="false" customHeight="false" outlineLevel="0" collapsed="false">
      <c r="A2088" s="318" t="s">
        <v>10386</v>
      </c>
      <c r="B2088" s="318" t="str">
        <f aca="false">A2088&amp;"U"</f>
        <v>92514U</v>
      </c>
      <c r="C2088" s="318" t="s">
        <v>10387</v>
      </c>
      <c r="D2088" s="318" t="s">
        <v>79</v>
      </c>
      <c r="E2088" s="318" t="s">
        <v>6252</v>
      </c>
      <c r="F2088" s="319" t="n">
        <v>22.12</v>
      </c>
      <c r="G2088" s="318" t="s">
        <v>6233</v>
      </c>
    </row>
    <row r="2089" customFormat="false" ht="15" hidden="false" customHeight="false" outlineLevel="0" collapsed="false">
      <c r="A2089" s="318" t="s">
        <v>10388</v>
      </c>
      <c r="B2089" s="318" t="str">
        <f aca="false">A2089&amp;"U"</f>
        <v>92515U</v>
      </c>
      <c r="C2089" s="318" t="s">
        <v>10389</v>
      </c>
      <c r="D2089" s="318" t="s">
        <v>79</v>
      </c>
      <c r="E2089" s="318" t="s">
        <v>6252</v>
      </c>
      <c r="F2089" s="319" t="n">
        <v>43.6</v>
      </c>
      <c r="G2089" s="318" t="s">
        <v>6233</v>
      </c>
    </row>
    <row r="2090" customFormat="false" ht="15" hidden="false" customHeight="false" outlineLevel="0" collapsed="false">
      <c r="A2090" s="318" t="s">
        <v>10390</v>
      </c>
      <c r="B2090" s="318" t="str">
        <f aca="false">A2090&amp;"U"</f>
        <v>92516U</v>
      </c>
      <c r="C2090" s="318" t="s">
        <v>10391</v>
      </c>
      <c r="D2090" s="318" t="s">
        <v>79</v>
      </c>
      <c r="E2090" s="318" t="s">
        <v>6252</v>
      </c>
      <c r="F2090" s="319" t="n">
        <v>42.45</v>
      </c>
      <c r="G2090" s="318" t="s">
        <v>6233</v>
      </c>
    </row>
    <row r="2091" customFormat="false" ht="15" hidden="false" customHeight="false" outlineLevel="0" collapsed="false">
      <c r="A2091" s="318" t="s">
        <v>10392</v>
      </c>
      <c r="B2091" s="318" t="str">
        <f aca="false">A2091&amp;"U"</f>
        <v>92517U</v>
      </c>
      <c r="C2091" s="318" t="s">
        <v>10393</v>
      </c>
      <c r="D2091" s="318" t="s">
        <v>79</v>
      </c>
      <c r="E2091" s="318" t="s">
        <v>6252</v>
      </c>
      <c r="F2091" s="319" t="n">
        <v>19.56</v>
      </c>
      <c r="G2091" s="318" t="s">
        <v>6233</v>
      </c>
    </row>
    <row r="2092" customFormat="false" ht="15" hidden="false" customHeight="false" outlineLevel="0" collapsed="false">
      <c r="A2092" s="318" t="s">
        <v>10394</v>
      </c>
      <c r="B2092" s="318" t="str">
        <f aca="false">A2092&amp;"U"</f>
        <v>92518U</v>
      </c>
      <c r="C2092" s="318" t="s">
        <v>10395</v>
      </c>
      <c r="D2092" s="318" t="s">
        <v>79</v>
      </c>
      <c r="E2092" s="318" t="s">
        <v>6252</v>
      </c>
      <c r="F2092" s="319" t="n">
        <v>18.46</v>
      </c>
      <c r="G2092" s="318" t="s">
        <v>6233</v>
      </c>
    </row>
    <row r="2093" customFormat="false" ht="15" hidden="false" customHeight="false" outlineLevel="0" collapsed="false">
      <c r="A2093" s="318" t="s">
        <v>10396</v>
      </c>
      <c r="B2093" s="318" t="str">
        <f aca="false">A2093&amp;"U"</f>
        <v>92519U</v>
      </c>
      <c r="C2093" s="318" t="s">
        <v>10397</v>
      </c>
      <c r="D2093" s="318" t="s">
        <v>79</v>
      </c>
      <c r="E2093" s="318" t="s">
        <v>6252</v>
      </c>
      <c r="F2093" s="319" t="n">
        <v>41.13</v>
      </c>
      <c r="G2093" s="318" t="s">
        <v>6233</v>
      </c>
    </row>
    <row r="2094" customFormat="false" ht="15" hidden="false" customHeight="false" outlineLevel="0" collapsed="false">
      <c r="A2094" s="318" t="s">
        <v>10398</v>
      </c>
      <c r="B2094" s="318" t="str">
        <f aca="false">A2094&amp;"U"</f>
        <v>92520U</v>
      </c>
      <c r="C2094" s="318" t="s">
        <v>10399</v>
      </c>
      <c r="D2094" s="318" t="s">
        <v>79</v>
      </c>
      <c r="E2094" s="318" t="s">
        <v>6252</v>
      </c>
      <c r="F2094" s="319" t="n">
        <v>40.04</v>
      </c>
      <c r="G2094" s="318" t="s">
        <v>6233</v>
      </c>
    </row>
    <row r="2095" customFormat="false" ht="15" hidden="false" customHeight="false" outlineLevel="0" collapsed="false">
      <c r="A2095" s="318" t="s">
        <v>10400</v>
      </c>
      <c r="B2095" s="318" t="str">
        <f aca="false">A2095&amp;"U"</f>
        <v>92521U</v>
      </c>
      <c r="C2095" s="318" t="s">
        <v>10401</v>
      </c>
      <c r="D2095" s="318" t="s">
        <v>79</v>
      </c>
      <c r="E2095" s="318" t="s">
        <v>6252</v>
      </c>
      <c r="F2095" s="319" t="n">
        <v>17.59</v>
      </c>
      <c r="G2095" s="318" t="s">
        <v>6233</v>
      </c>
    </row>
    <row r="2096" customFormat="false" ht="15" hidden="false" customHeight="false" outlineLevel="0" collapsed="false">
      <c r="A2096" s="318" t="s">
        <v>10402</v>
      </c>
      <c r="B2096" s="318" t="str">
        <f aca="false">A2096&amp;"U"</f>
        <v>92522U</v>
      </c>
      <c r="C2096" s="318" t="s">
        <v>10403</v>
      </c>
      <c r="D2096" s="318" t="s">
        <v>79</v>
      </c>
      <c r="E2096" s="318" t="s">
        <v>6252</v>
      </c>
      <c r="F2096" s="319" t="n">
        <v>16.57</v>
      </c>
      <c r="G2096" s="318" t="s">
        <v>6233</v>
      </c>
    </row>
    <row r="2097" customFormat="false" ht="15" hidden="false" customHeight="false" outlineLevel="0" collapsed="false">
      <c r="A2097" s="318" t="s">
        <v>10404</v>
      </c>
      <c r="B2097" s="318" t="str">
        <f aca="false">A2097&amp;"U"</f>
        <v>92523U</v>
      </c>
      <c r="C2097" s="318" t="s">
        <v>10405</v>
      </c>
      <c r="D2097" s="318" t="s">
        <v>79</v>
      </c>
      <c r="E2097" s="318" t="s">
        <v>6252</v>
      </c>
      <c r="F2097" s="319" t="n">
        <v>41.28</v>
      </c>
      <c r="G2097" s="318" t="s">
        <v>6233</v>
      </c>
    </row>
    <row r="2098" customFormat="false" ht="15" hidden="false" customHeight="false" outlineLevel="0" collapsed="false">
      <c r="A2098" s="318" t="s">
        <v>10406</v>
      </c>
      <c r="B2098" s="318" t="str">
        <f aca="false">A2098&amp;"U"</f>
        <v>92524U</v>
      </c>
      <c r="C2098" s="318" t="s">
        <v>10407</v>
      </c>
      <c r="D2098" s="318" t="s">
        <v>79</v>
      </c>
      <c r="E2098" s="318" t="s">
        <v>6252</v>
      </c>
      <c r="F2098" s="319" t="n">
        <v>40.26</v>
      </c>
      <c r="G2098" s="318" t="s">
        <v>6233</v>
      </c>
    </row>
    <row r="2099" customFormat="false" ht="15" hidden="false" customHeight="false" outlineLevel="0" collapsed="false">
      <c r="A2099" s="318" t="s">
        <v>10408</v>
      </c>
      <c r="B2099" s="318" t="str">
        <f aca="false">A2099&amp;"U"</f>
        <v>92525U</v>
      </c>
      <c r="C2099" s="318" t="s">
        <v>10409</v>
      </c>
      <c r="D2099" s="318" t="s">
        <v>79</v>
      </c>
      <c r="E2099" s="318" t="s">
        <v>6252</v>
      </c>
      <c r="F2099" s="319" t="n">
        <v>18.08</v>
      </c>
      <c r="G2099" s="318" t="s">
        <v>6233</v>
      </c>
    </row>
    <row r="2100" customFormat="false" ht="15" hidden="false" customHeight="false" outlineLevel="0" collapsed="false">
      <c r="A2100" s="318" t="s">
        <v>10410</v>
      </c>
      <c r="B2100" s="318" t="str">
        <f aca="false">A2100&amp;"U"</f>
        <v>92526U</v>
      </c>
      <c r="C2100" s="318" t="s">
        <v>10411</v>
      </c>
      <c r="D2100" s="318" t="s">
        <v>79</v>
      </c>
      <c r="E2100" s="318" t="s">
        <v>6252</v>
      </c>
      <c r="F2100" s="319" t="n">
        <v>17.11</v>
      </c>
      <c r="G2100" s="318" t="s">
        <v>6233</v>
      </c>
    </row>
    <row r="2101" customFormat="false" ht="15" hidden="false" customHeight="false" outlineLevel="0" collapsed="false">
      <c r="A2101" s="318" t="s">
        <v>10412</v>
      </c>
      <c r="B2101" s="318" t="str">
        <f aca="false">A2101&amp;"U"</f>
        <v>92527U</v>
      </c>
      <c r="C2101" s="318" t="s">
        <v>10413</v>
      </c>
      <c r="D2101" s="318" t="s">
        <v>79</v>
      </c>
      <c r="E2101" s="318" t="s">
        <v>6252</v>
      </c>
      <c r="F2101" s="319" t="n">
        <v>40.19</v>
      </c>
      <c r="G2101" s="318" t="s">
        <v>6233</v>
      </c>
    </row>
    <row r="2102" customFormat="false" ht="15" hidden="false" customHeight="false" outlineLevel="0" collapsed="false">
      <c r="A2102" s="318" t="s">
        <v>10414</v>
      </c>
      <c r="B2102" s="318" t="str">
        <f aca="false">A2102&amp;"U"</f>
        <v>92528U</v>
      </c>
      <c r="C2102" s="318" t="s">
        <v>10415</v>
      </c>
      <c r="D2102" s="318" t="s">
        <v>79</v>
      </c>
      <c r="E2102" s="318" t="s">
        <v>6252</v>
      </c>
      <c r="F2102" s="319" t="n">
        <v>39.2</v>
      </c>
      <c r="G2102" s="318" t="s">
        <v>6233</v>
      </c>
    </row>
    <row r="2103" customFormat="false" ht="15" hidden="false" customHeight="false" outlineLevel="0" collapsed="false">
      <c r="A2103" s="318" t="s">
        <v>10416</v>
      </c>
      <c r="B2103" s="318" t="str">
        <f aca="false">A2103&amp;"U"</f>
        <v>92529U</v>
      </c>
      <c r="C2103" s="318" t="s">
        <v>10417</v>
      </c>
      <c r="D2103" s="318" t="s">
        <v>79</v>
      </c>
      <c r="E2103" s="318" t="s">
        <v>6252</v>
      </c>
      <c r="F2103" s="319" t="n">
        <v>17.17</v>
      </c>
      <c r="G2103" s="318" t="s">
        <v>6233</v>
      </c>
    </row>
    <row r="2104" customFormat="false" ht="15" hidden="false" customHeight="false" outlineLevel="0" collapsed="false">
      <c r="A2104" s="318" t="s">
        <v>10418</v>
      </c>
      <c r="B2104" s="318" t="str">
        <f aca="false">A2104&amp;"U"</f>
        <v>92530U</v>
      </c>
      <c r="C2104" s="318" t="s">
        <v>10419</v>
      </c>
      <c r="D2104" s="318" t="s">
        <v>79</v>
      </c>
      <c r="E2104" s="318" t="s">
        <v>6252</v>
      </c>
      <c r="F2104" s="319" t="n">
        <v>16.23</v>
      </c>
      <c r="G2104" s="318" t="s">
        <v>6233</v>
      </c>
    </row>
    <row r="2105" customFormat="false" ht="15" hidden="false" customHeight="false" outlineLevel="0" collapsed="false">
      <c r="A2105" s="318" t="s">
        <v>10420</v>
      </c>
      <c r="B2105" s="318" t="str">
        <f aca="false">A2105&amp;"U"</f>
        <v>92531U</v>
      </c>
      <c r="C2105" s="318" t="s">
        <v>10421</v>
      </c>
      <c r="D2105" s="318" t="s">
        <v>79</v>
      </c>
      <c r="E2105" s="318" t="s">
        <v>6252</v>
      </c>
      <c r="F2105" s="319" t="n">
        <v>39.37</v>
      </c>
      <c r="G2105" s="318" t="s">
        <v>6233</v>
      </c>
    </row>
    <row r="2106" customFormat="false" ht="15" hidden="false" customHeight="false" outlineLevel="0" collapsed="false">
      <c r="A2106" s="318" t="s">
        <v>10422</v>
      </c>
      <c r="B2106" s="318" t="str">
        <f aca="false">A2106&amp;"U"</f>
        <v>92532U</v>
      </c>
      <c r="C2106" s="318" t="s">
        <v>10423</v>
      </c>
      <c r="D2106" s="318" t="s">
        <v>79</v>
      </c>
      <c r="E2106" s="318" t="s">
        <v>6252</v>
      </c>
      <c r="F2106" s="319" t="n">
        <v>38.39</v>
      </c>
      <c r="G2106" s="318" t="s">
        <v>6233</v>
      </c>
    </row>
    <row r="2107" customFormat="false" ht="15" hidden="false" customHeight="false" outlineLevel="0" collapsed="false">
      <c r="A2107" s="318" t="s">
        <v>10424</v>
      </c>
      <c r="B2107" s="318" t="str">
        <f aca="false">A2107&amp;"U"</f>
        <v>92533U</v>
      </c>
      <c r="C2107" s="318" t="s">
        <v>10425</v>
      </c>
      <c r="D2107" s="318" t="s">
        <v>79</v>
      </c>
      <c r="E2107" s="318" t="s">
        <v>6252</v>
      </c>
      <c r="F2107" s="319" t="n">
        <v>16.49</v>
      </c>
      <c r="G2107" s="318" t="s">
        <v>6233</v>
      </c>
    </row>
    <row r="2108" customFormat="false" ht="15" hidden="false" customHeight="false" outlineLevel="0" collapsed="false">
      <c r="A2108" s="318" t="s">
        <v>10426</v>
      </c>
      <c r="B2108" s="318" t="str">
        <f aca="false">A2108&amp;"U"</f>
        <v>92534U</v>
      </c>
      <c r="C2108" s="318" t="s">
        <v>10427</v>
      </c>
      <c r="D2108" s="318" t="s">
        <v>79</v>
      </c>
      <c r="E2108" s="318" t="s">
        <v>6252</v>
      </c>
      <c r="F2108" s="319" t="n">
        <v>15.61</v>
      </c>
      <c r="G2108" s="318" t="s">
        <v>6233</v>
      </c>
    </row>
    <row r="2109" customFormat="false" ht="15" hidden="false" customHeight="false" outlineLevel="0" collapsed="false">
      <c r="A2109" s="318" t="s">
        <v>10428</v>
      </c>
      <c r="B2109" s="318" t="str">
        <f aca="false">A2109&amp;"U"</f>
        <v>92535U</v>
      </c>
      <c r="C2109" s="318" t="s">
        <v>10429</v>
      </c>
      <c r="D2109" s="318" t="s">
        <v>79</v>
      </c>
      <c r="E2109" s="318" t="s">
        <v>6252</v>
      </c>
      <c r="F2109" s="319" t="n">
        <v>37.89</v>
      </c>
      <c r="G2109" s="318" t="s">
        <v>6233</v>
      </c>
    </row>
    <row r="2110" customFormat="false" ht="15" hidden="false" customHeight="false" outlineLevel="0" collapsed="false">
      <c r="A2110" s="318" t="s">
        <v>10430</v>
      </c>
      <c r="B2110" s="318" t="str">
        <f aca="false">A2110&amp;"U"</f>
        <v>92536U</v>
      </c>
      <c r="C2110" s="318" t="s">
        <v>10431</v>
      </c>
      <c r="D2110" s="318" t="s">
        <v>79</v>
      </c>
      <c r="E2110" s="318" t="s">
        <v>6252</v>
      </c>
      <c r="F2110" s="319" t="n">
        <v>36.94</v>
      </c>
      <c r="G2110" s="318" t="s">
        <v>6233</v>
      </c>
    </row>
    <row r="2111" customFormat="false" ht="15" hidden="false" customHeight="false" outlineLevel="0" collapsed="false">
      <c r="A2111" s="318" t="s">
        <v>10432</v>
      </c>
      <c r="B2111" s="318" t="str">
        <f aca="false">A2111&amp;"U"</f>
        <v>92537U</v>
      </c>
      <c r="C2111" s="318" t="s">
        <v>10433</v>
      </c>
      <c r="D2111" s="318" t="s">
        <v>79</v>
      </c>
      <c r="E2111" s="318" t="s">
        <v>6252</v>
      </c>
      <c r="F2111" s="319" t="n">
        <v>15.21</v>
      </c>
      <c r="G2111" s="318" t="s">
        <v>6233</v>
      </c>
    </row>
    <row r="2112" customFormat="false" ht="15" hidden="false" customHeight="false" outlineLevel="0" collapsed="false">
      <c r="A2112" s="318" t="s">
        <v>10434</v>
      </c>
      <c r="B2112" s="318" t="str">
        <f aca="false">A2112&amp;"U"</f>
        <v>92538U</v>
      </c>
      <c r="C2112" s="318" t="s">
        <v>10435</v>
      </c>
      <c r="D2112" s="318" t="s">
        <v>79</v>
      </c>
      <c r="E2112" s="318" t="s">
        <v>6252</v>
      </c>
      <c r="F2112" s="319" t="n">
        <v>14.34</v>
      </c>
      <c r="G2112" s="318" t="s">
        <v>6233</v>
      </c>
    </row>
    <row r="2113" customFormat="false" ht="15" hidden="false" customHeight="false" outlineLevel="0" collapsed="false">
      <c r="A2113" s="318" t="s">
        <v>10436</v>
      </c>
      <c r="B2113" s="318" t="str">
        <f aca="false">A2113&amp;"U"</f>
        <v>95934U</v>
      </c>
      <c r="C2113" s="318" t="s">
        <v>10437</v>
      </c>
      <c r="D2113" s="318" t="s">
        <v>79</v>
      </c>
      <c r="E2113" s="318" t="s">
        <v>6232</v>
      </c>
      <c r="F2113" s="319" t="n">
        <v>104.91</v>
      </c>
      <c r="G2113" s="318" t="s">
        <v>6233</v>
      </c>
    </row>
    <row r="2114" customFormat="false" ht="15" hidden="false" customHeight="false" outlineLevel="0" collapsed="false">
      <c r="A2114" s="318" t="s">
        <v>10438</v>
      </c>
      <c r="B2114" s="318" t="str">
        <f aca="false">A2114&amp;"U"</f>
        <v>95935U</v>
      </c>
      <c r="C2114" s="318" t="s">
        <v>10439</v>
      </c>
      <c r="D2114" s="318" t="s">
        <v>79</v>
      </c>
      <c r="E2114" s="318" t="s">
        <v>6232</v>
      </c>
      <c r="F2114" s="319" t="n">
        <v>82.65</v>
      </c>
      <c r="G2114" s="318" t="s">
        <v>6233</v>
      </c>
    </row>
    <row r="2115" customFormat="false" ht="15" hidden="false" customHeight="false" outlineLevel="0" collapsed="false">
      <c r="A2115" s="318" t="s">
        <v>10440</v>
      </c>
      <c r="B2115" s="318" t="str">
        <f aca="false">A2115&amp;"U"</f>
        <v>95936U</v>
      </c>
      <c r="C2115" s="318" t="s">
        <v>10441</v>
      </c>
      <c r="D2115" s="318" t="s">
        <v>79</v>
      </c>
      <c r="E2115" s="318" t="s">
        <v>6232</v>
      </c>
      <c r="F2115" s="319" t="n">
        <v>87.34</v>
      </c>
      <c r="G2115" s="318" t="s">
        <v>6233</v>
      </c>
    </row>
    <row r="2116" customFormat="false" ht="15" hidden="false" customHeight="false" outlineLevel="0" collapsed="false">
      <c r="A2116" s="318" t="s">
        <v>10442</v>
      </c>
      <c r="B2116" s="318" t="str">
        <f aca="false">A2116&amp;"U"</f>
        <v>95937U</v>
      </c>
      <c r="C2116" s="318" t="s">
        <v>10443</v>
      </c>
      <c r="D2116" s="318" t="s">
        <v>79</v>
      </c>
      <c r="E2116" s="318" t="s">
        <v>6232</v>
      </c>
      <c r="F2116" s="319" t="n">
        <v>220.35</v>
      </c>
      <c r="G2116" s="318" t="s">
        <v>6233</v>
      </c>
    </row>
    <row r="2117" customFormat="false" ht="15" hidden="false" customHeight="false" outlineLevel="0" collapsed="false">
      <c r="A2117" s="318" t="s">
        <v>10444</v>
      </c>
      <c r="B2117" s="318" t="str">
        <f aca="false">A2117&amp;"U"</f>
        <v>95938U</v>
      </c>
      <c r="C2117" s="318" t="s">
        <v>10445</v>
      </c>
      <c r="D2117" s="318" t="s">
        <v>79</v>
      </c>
      <c r="E2117" s="318" t="s">
        <v>6232</v>
      </c>
      <c r="F2117" s="319" t="n">
        <v>183.18</v>
      </c>
      <c r="G2117" s="318" t="s">
        <v>6233</v>
      </c>
    </row>
    <row r="2118" customFormat="false" ht="15" hidden="false" customHeight="false" outlineLevel="0" collapsed="false">
      <c r="A2118" s="318" t="s">
        <v>10446</v>
      </c>
      <c r="B2118" s="318" t="str">
        <f aca="false">A2118&amp;"U"</f>
        <v>95939U</v>
      </c>
      <c r="C2118" s="318" t="s">
        <v>10447</v>
      </c>
      <c r="D2118" s="318" t="s">
        <v>79</v>
      </c>
      <c r="E2118" s="318" t="s">
        <v>6232</v>
      </c>
      <c r="F2118" s="319" t="n">
        <v>132.59</v>
      </c>
      <c r="G2118" s="318" t="s">
        <v>6233</v>
      </c>
    </row>
    <row r="2119" customFormat="false" ht="15" hidden="false" customHeight="false" outlineLevel="0" collapsed="false">
      <c r="A2119" s="318" t="s">
        <v>10448</v>
      </c>
      <c r="B2119" s="318" t="str">
        <f aca="false">A2119&amp;"U"</f>
        <v>95940U</v>
      </c>
      <c r="C2119" s="318" t="s">
        <v>10449</v>
      </c>
      <c r="D2119" s="318" t="s">
        <v>79</v>
      </c>
      <c r="E2119" s="318" t="s">
        <v>6232</v>
      </c>
      <c r="F2119" s="319" t="n">
        <v>111.88</v>
      </c>
      <c r="G2119" s="318" t="s">
        <v>6233</v>
      </c>
    </row>
    <row r="2120" customFormat="false" ht="15" hidden="false" customHeight="false" outlineLevel="0" collapsed="false">
      <c r="A2120" s="318" t="s">
        <v>10450</v>
      </c>
      <c r="B2120" s="318" t="str">
        <f aca="false">A2120&amp;"U"</f>
        <v>95941U</v>
      </c>
      <c r="C2120" s="318" t="s">
        <v>10451</v>
      </c>
      <c r="D2120" s="318" t="s">
        <v>79</v>
      </c>
      <c r="E2120" s="318" t="s">
        <v>6232</v>
      </c>
      <c r="F2120" s="319" t="n">
        <v>98.47</v>
      </c>
      <c r="G2120" s="318" t="s">
        <v>6233</v>
      </c>
    </row>
    <row r="2121" customFormat="false" ht="15" hidden="false" customHeight="false" outlineLevel="0" collapsed="false">
      <c r="A2121" s="318" t="s">
        <v>10452</v>
      </c>
      <c r="B2121" s="318" t="str">
        <f aca="false">A2121&amp;"U"</f>
        <v>95942U</v>
      </c>
      <c r="C2121" s="318" t="s">
        <v>10453</v>
      </c>
      <c r="D2121" s="318" t="s">
        <v>79</v>
      </c>
      <c r="E2121" s="318" t="s">
        <v>6232</v>
      </c>
      <c r="F2121" s="319" t="n">
        <v>90.1</v>
      </c>
      <c r="G2121" s="318" t="s">
        <v>6233</v>
      </c>
    </row>
    <row r="2122" customFormat="false" ht="15" hidden="false" customHeight="false" outlineLevel="0" collapsed="false">
      <c r="A2122" s="318" t="s">
        <v>10454</v>
      </c>
      <c r="B2122" s="318" t="str">
        <f aca="false">A2122&amp;"U"</f>
        <v>96252U</v>
      </c>
      <c r="C2122" s="318" t="s">
        <v>10455</v>
      </c>
      <c r="D2122" s="318" t="s">
        <v>79</v>
      </c>
      <c r="E2122" s="318" t="s">
        <v>6232</v>
      </c>
      <c r="F2122" s="319" t="n">
        <v>133.58</v>
      </c>
      <c r="G2122" s="318" t="s">
        <v>6233</v>
      </c>
    </row>
    <row r="2123" customFormat="false" ht="15" hidden="false" customHeight="false" outlineLevel="0" collapsed="false">
      <c r="A2123" s="318" t="s">
        <v>10456</v>
      </c>
      <c r="B2123" s="318" t="str">
        <f aca="false">A2123&amp;"U"</f>
        <v>96257U</v>
      </c>
      <c r="C2123" s="318" t="s">
        <v>10457</v>
      </c>
      <c r="D2123" s="318" t="s">
        <v>79</v>
      </c>
      <c r="E2123" s="318" t="s">
        <v>6232</v>
      </c>
      <c r="F2123" s="319" t="n">
        <v>116.18</v>
      </c>
      <c r="G2123" s="318" t="s">
        <v>6233</v>
      </c>
    </row>
    <row r="2124" customFormat="false" ht="15" hidden="false" customHeight="false" outlineLevel="0" collapsed="false">
      <c r="A2124" s="318" t="s">
        <v>10458</v>
      </c>
      <c r="B2124" s="318" t="str">
        <f aca="false">A2124&amp;"U"</f>
        <v>96258U</v>
      </c>
      <c r="C2124" s="318" t="s">
        <v>10459</v>
      </c>
      <c r="D2124" s="318" t="s">
        <v>79</v>
      </c>
      <c r="E2124" s="318" t="s">
        <v>6232</v>
      </c>
      <c r="F2124" s="319" t="n">
        <v>108.39</v>
      </c>
      <c r="G2124" s="318" t="s">
        <v>6233</v>
      </c>
    </row>
    <row r="2125" customFormat="false" ht="15" hidden="false" customHeight="false" outlineLevel="0" collapsed="false">
      <c r="A2125" s="318" t="s">
        <v>10460</v>
      </c>
      <c r="B2125" s="318" t="str">
        <f aca="false">A2125&amp;"U"</f>
        <v>96259U</v>
      </c>
      <c r="C2125" s="318" t="s">
        <v>10461</v>
      </c>
      <c r="D2125" s="318" t="s">
        <v>79</v>
      </c>
      <c r="E2125" s="318" t="s">
        <v>6232</v>
      </c>
      <c r="F2125" s="319" t="n">
        <v>132.07</v>
      </c>
      <c r="G2125" s="318" t="s">
        <v>6233</v>
      </c>
    </row>
    <row r="2126" customFormat="false" ht="15" hidden="false" customHeight="false" outlineLevel="0" collapsed="false">
      <c r="A2126" s="318" t="s">
        <v>10462</v>
      </c>
      <c r="B2126" s="318" t="str">
        <f aca="false">A2126&amp;"U"</f>
        <v>96529U</v>
      </c>
      <c r="C2126" s="318" t="s">
        <v>10463</v>
      </c>
      <c r="D2126" s="318" t="s">
        <v>79</v>
      </c>
      <c r="E2126" s="318" t="s">
        <v>6232</v>
      </c>
      <c r="F2126" s="319" t="n">
        <v>178.67</v>
      </c>
      <c r="G2126" s="318" t="s">
        <v>6233</v>
      </c>
    </row>
    <row r="2127" customFormat="false" ht="15" hidden="false" customHeight="false" outlineLevel="0" collapsed="false">
      <c r="A2127" s="318" t="s">
        <v>10464</v>
      </c>
      <c r="B2127" s="318" t="str">
        <f aca="false">A2127&amp;"U"</f>
        <v>96530U</v>
      </c>
      <c r="C2127" s="318" t="s">
        <v>10465</v>
      </c>
      <c r="D2127" s="318" t="s">
        <v>79</v>
      </c>
      <c r="E2127" s="318" t="s">
        <v>6232</v>
      </c>
      <c r="F2127" s="319" t="n">
        <v>85.93</v>
      </c>
      <c r="G2127" s="318" t="s">
        <v>6233</v>
      </c>
    </row>
    <row r="2128" customFormat="false" ht="15" hidden="false" customHeight="false" outlineLevel="0" collapsed="false">
      <c r="A2128" s="318" t="s">
        <v>10466</v>
      </c>
      <c r="B2128" s="318" t="str">
        <f aca="false">A2128&amp;"U"</f>
        <v>96531U</v>
      </c>
      <c r="C2128" s="318" t="s">
        <v>10467</v>
      </c>
      <c r="D2128" s="318" t="s">
        <v>79</v>
      </c>
      <c r="E2128" s="318" t="s">
        <v>6232</v>
      </c>
      <c r="F2128" s="319" t="n">
        <v>64.88</v>
      </c>
      <c r="G2128" s="318" t="s">
        <v>6233</v>
      </c>
    </row>
    <row r="2129" customFormat="false" ht="15" hidden="false" customHeight="false" outlineLevel="0" collapsed="false">
      <c r="A2129" s="318" t="s">
        <v>10468</v>
      </c>
      <c r="B2129" s="318" t="str">
        <f aca="false">A2129&amp;"U"</f>
        <v>96532U</v>
      </c>
      <c r="C2129" s="318" t="s">
        <v>10469</v>
      </c>
      <c r="D2129" s="318" t="s">
        <v>79</v>
      </c>
      <c r="E2129" s="318" t="s">
        <v>6232</v>
      </c>
      <c r="F2129" s="319" t="n">
        <v>118.18</v>
      </c>
      <c r="G2129" s="318" t="s">
        <v>6233</v>
      </c>
    </row>
    <row r="2130" customFormat="false" ht="15" hidden="false" customHeight="false" outlineLevel="0" collapsed="false">
      <c r="A2130" s="318" t="s">
        <v>10470</v>
      </c>
      <c r="B2130" s="318" t="str">
        <f aca="false">A2130&amp;"U"</f>
        <v>96533U</v>
      </c>
      <c r="C2130" s="318" t="s">
        <v>10471</v>
      </c>
      <c r="D2130" s="318" t="s">
        <v>79</v>
      </c>
      <c r="E2130" s="318" t="s">
        <v>6232</v>
      </c>
      <c r="F2130" s="319" t="n">
        <v>56.39</v>
      </c>
      <c r="G2130" s="318" t="s">
        <v>6233</v>
      </c>
    </row>
    <row r="2131" customFormat="false" ht="15" hidden="false" customHeight="false" outlineLevel="0" collapsed="false">
      <c r="A2131" s="318" t="s">
        <v>10472</v>
      </c>
      <c r="B2131" s="318" t="str">
        <f aca="false">A2131&amp;"U"</f>
        <v>96534U</v>
      </c>
      <c r="C2131" s="318" t="s">
        <v>10473</v>
      </c>
      <c r="D2131" s="318" t="s">
        <v>79</v>
      </c>
      <c r="E2131" s="318" t="s">
        <v>6232</v>
      </c>
      <c r="F2131" s="319" t="n">
        <v>48.49</v>
      </c>
      <c r="G2131" s="318" t="s">
        <v>6233</v>
      </c>
    </row>
    <row r="2132" customFormat="false" ht="15" hidden="false" customHeight="false" outlineLevel="0" collapsed="false">
      <c r="A2132" s="318" t="s">
        <v>10474</v>
      </c>
      <c r="B2132" s="318" t="str">
        <f aca="false">A2132&amp;"U"</f>
        <v>96535U</v>
      </c>
      <c r="C2132" s="318" t="s">
        <v>10475</v>
      </c>
      <c r="D2132" s="318" t="s">
        <v>79</v>
      </c>
      <c r="E2132" s="318" t="s">
        <v>6232</v>
      </c>
      <c r="F2132" s="319" t="n">
        <v>86.66</v>
      </c>
      <c r="G2132" s="318" t="s">
        <v>6233</v>
      </c>
    </row>
    <row r="2133" customFormat="false" ht="15" hidden="false" customHeight="false" outlineLevel="0" collapsed="false">
      <c r="A2133" s="318" t="s">
        <v>10476</v>
      </c>
      <c r="B2133" s="318" t="str">
        <f aca="false">A2133&amp;"U"</f>
        <v>96536U</v>
      </c>
      <c r="C2133" s="318" t="s">
        <v>10477</v>
      </c>
      <c r="D2133" s="318" t="s">
        <v>79</v>
      </c>
      <c r="E2133" s="318" t="s">
        <v>6232</v>
      </c>
      <c r="F2133" s="319" t="n">
        <v>41</v>
      </c>
      <c r="G2133" s="318" t="s">
        <v>6233</v>
      </c>
    </row>
    <row r="2134" customFormat="false" ht="15" hidden="false" customHeight="false" outlineLevel="0" collapsed="false">
      <c r="A2134" s="318" t="s">
        <v>10478</v>
      </c>
      <c r="B2134" s="318" t="str">
        <f aca="false">A2134&amp;"U"</f>
        <v>96537U</v>
      </c>
      <c r="C2134" s="318" t="s">
        <v>10479</v>
      </c>
      <c r="D2134" s="318" t="s">
        <v>79</v>
      </c>
      <c r="E2134" s="318" t="s">
        <v>6232</v>
      </c>
      <c r="F2134" s="319" t="n">
        <v>104.39</v>
      </c>
      <c r="G2134" s="318" t="s">
        <v>6233</v>
      </c>
    </row>
    <row r="2135" customFormat="false" ht="15" hidden="false" customHeight="false" outlineLevel="0" collapsed="false">
      <c r="A2135" s="318" t="s">
        <v>10480</v>
      </c>
      <c r="B2135" s="318" t="str">
        <f aca="false">A2135&amp;"U"</f>
        <v>96538U</v>
      </c>
      <c r="C2135" s="318" t="s">
        <v>10481</v>
      </c>
      <c r="D2135" s="318" t="s">
        <v>79</v>
      </c>
      <c r="E2135" s="318" t="s">
        <v>6232</v>
      </c>
      <c r="F2135" s="319" t="n">
        <v>163.14</v>
      </c>
      <c r="G2135" s="318" t="s">
        <v>6233</v>
      </c>
    </row>
    <row r="2136" customFormat="false" ht="15" hidden="false" customHeight="false" outlineLevel="0" collapsed="false">
      <c r="A2136" s="318" t="s">
        <v>10482</v>
      </c>
      <c r="B2136" s="318" t="str">
        <f aca="false">A2136&amp;"U"</f>
        <v>96539U</v>
      </c>
      <c r="C2136" s="318" t="s">
        <v>10483</v>
      </c>
      <c r="D2136" s="318" t="s">
        <v>79</v>
      </c>
      <c r="E2136" s="318" t="s">
        <v>6232</v>
      </c>
      <c r="F2136" s="319" t="n">
        <v>71.64</v>
      </c>
      <c r="G2136" s="318" t="s">
        <v>6233</v>
      </c>
    </row>
    <row r="2137" customFormat="false" ht="15" hidden="false" customHeight="false" outlineLevel="0" collapsed="false">
      <c r="A2137" s="318" t="s">
        <v>10484</v>
      </c>
      <c r="B2137" s="318" t="str">
        <f aca="false">A2137&amp;"U"</f>
        <v>96540U</v>
      </c>
      <c r="C2137" s="318" t="s">
        <v>10485</v>
      </c>
      <c r="D2137" s="318" t="s">
        <v>79</v>
      </c>
      <c r="E2137" s="318" t="s">
        <v>6232</v>
      </c>
      <c r="F2137" s="319" t="n">
        <v>75.91</v>
      </c>
      <c r="G2137" s="318" t="s">
        <v>6233</v>
      </c>
    </row>
    <row r="2138" customFormat="false" ht="15" hidden="false" customHeight="false" outlineLevel="0" collapsed="false">
      <c r="A2138" s="318" t="s">
        <v>10486</v>
      </c>
      <c r="B2138" s="318" t="str">
        <f aca="false">A2138&amp;"U"</f>
        <v>96541U</v>
      </c>
      <c r="C2138" s="318" t="s">
        <v>10487</v>
      </c>
      <c r="D2138" s="318" t="s">
        <v>79</v>
      </c>
      <c r="E2138" s="318" t="s">
        <v>6232</v>
      </c>
      <c r="F2138" s="319" t="n">
        <v>117.6</v>
      </c>
      <c r="G2138" s="318" t="s">
        <v>6233</v>
      </c>
    </row>
    <row r="2139" customFormat="false" ht="15" hidden="false" customHeight="false" outlineLevel="0" collapsed="false">
      <c r="A2139" s="318" t="s">
        <v>10488</v>
      </c>
      <c r="B2139" s="318" t="str">
        <f aca="false">A2139&amp;"U"</f>
        <v>96542U</v>
      </c>
      <c r="C2139" s="318" t="s">
        <v>10489</v>
      </c>
      <c r="D2139" s="318" t="s">
        <v>79</v>
      </c>
      <c r="E2139" s="318" t="s">
        <v>6232</v>
      </c>
      <c r="F2139" s="319" t="n">
        <v>55.48</v>
      </c>
      <c r="G2139" s="318" t="s">
        <v>6233</v>
      </c>
    </row>
    <row r="2140" customFormat="false" ht="15" hidden="false" customHeight="false" outlineLevel="0" collapsed="false">
      <c r="A2140" s="318" t="s">
        <v>10490</v>
      </c>
      <c r="B2140" s="318" t="str">
        <f aca="false">A2140&amp;"U"</f>
        <v>96543U</v>
      </c>
      <c r="C2140" s="318" t="s">
        <v>10491</v>
      </c>
      <c r="D2140" s="318" t="s">
        <v>285</v>
      </c>
      <c r="E2140" s="318" t="s">
        <v>6232</v>
      </c>
      <c r="F2140" s="319" t="n">
        <v>11.33</v>
      </c>
      <c r="G2140" s="318" t="s">
        <v>6233</v>
      </c>
    </row>
    <row r="2141" customFormat="false" ht="15" hidden="false" customHeight="false" outlineLevel="0" collapsed="false">
      <c r="A2141" s="318" t="s">
        <v>10492</v>
      </c>
      <c r="B2141" s="318" t="str">
        <f aca="false">A2141&amp;"U"</f>
        <v>97747U</v>
      </c>
      <c r="C2141" s="318" t="s">
        <v>10493</v>
      </c>
      <c r="D2141" s="318" t="s">
        <v>79</v>
      </c>
      <c r="E2141" s="318" t="s">
        <v>6232</v>
      </c>
      <c r="F2141" s="319" t="n">
        <v>122</v>
      </c>
      <c r="G2141" s="318" t="s">
        <v>6233</v>
      </c>
    </row>
    <row r="2142" customFormat="false" ht="15" hidden="false" customHeight="false" outlineLevel="0" collapsed="false">
      <c r="A2142" s="318" t="s">
        <v>10494</v>
      </c>
      <c r="B2142" s="318" t="str">
        <f aca="false">A2142&amp;"U"</f>
        <v>73771/1U</v>
      </c>
      <c r="C2142" s="318" t="s">
        <v>10495</v>
      </c>
      <c r="D2142" s="318" t="s">
        <v>30</v>
      </c>
      <c r="E2142" s="318" t="s">
        <v>6232</v>
      </c>
      <c r="F2142" s="319" t="n">
        <v>19.8</v>
      </c>
      <c r="G2142" s="318" t="s">
        <v>6233</v>
      </c>
    </row>
    <row r="2143" customFormat="false" ht="15" hidden="false" customHeight="false" outlineLevel="0" collapsed="false">
      <c r="A2143" s="318" t="s">
        <v>10496</v>
      </c>
      <c r="B2143" s="318" t="str">
        <f aca="false">A2143&amp;"U"</f>
        <v>73990/1U</v>
      </c>
      <c r="C2143" s="318" t="s">
        <v>10497</v>
      </c>
      <c r="D2143" s="318" t="s">
        <v>30</v>
      </c>
      <c r="E2143" s="318" t="s">
        <v>6232</v>
      </c>
      <c r="F2143" s="319" t="n">
        <v>540.1</v>
      </c>
      <c r="G2143" s="318" t="s">
        <v>6233</v>
      </c>
    </row>
    <row r="2144" customFormat="false" ht="15" hidden="false" customHeight="false" outlineLevel="0" collapsed="false">
      <c r="A2144" s="318" t="s">
        <v>10498</v>
      </c>
      <c r="B2144" s="318" t="str">
        <f aca="false">A2144&amp;"U"</f>
        <v>85662U</v>
      </c>
      <c r="C2144" s="318" t="s">
        <v>10499</v>
      </c>
      <c r="D2144" s="318" t="s">
        <v>79</v>
      </c>
      <c r="E2144" s="318" t="s">
        <v>6232</v>
      </c>
      <c r="F2144" s="319" t="n">
        <v>10.52</v>
      </c>
      <c r="G2144" s="318" t="s">
        <v>6233</v>
      </c>
    </row>
    <row r="2145" customFormat="false" ht="15" hidden="false" customHeight="false" outlineLevel="0" collapsed="false">
      <c r="A2145" s="318" t="s">
        <v>10500</v>
      </c>
      <c r="B2145" s="318" t="str">
        <f aca="false">A2145&amp;"U"</f>
        <v>89996U</v>
      </c>
      <c r="C2145" s="318" t="s">
        <v>10501</v>
      </c>
      <c r="D2145" s="318" t="s">
        <v>285</v>
      </c>
      <c r="E2145" s="318" t="s">
        <v>6232</v>
      </c>
      <c r="F2145" s="319" t="n">
        <v>6.51</v>
      </c>
      <c r="G2145" s="318" t="s">
        <v>6233</v>
      </c>
    </row>
    <row r="2146" customFormat="false" ht="15" hidden="false" customHeight="false" outlineLevel="0" collapsed="false">
      <c r="A2146" s="318" t="s">
        <v>10502</v>
      </c>
      <c r="B2146" s="318" t="str">
        <f aca="false">A2146&amp;"U"</f>
        <v>89997U</v>
      </c>
      <c r="C2146" s="318" t="s">
        <v>10503</v>
      </c>
      <c r="D2146" s="318" t="s">
        <v>285</v>
      </c>
      <c r="E2146" s="318" t="s">
        <v>6232</v>
      </c>
      <c r="F2146" s="319" t="n">
        <v>5.68</v>
      </c>
      <c r="G2146" s="318" t="s">
        <v>6233</v>
      </c>
    </row>
    <row r="2147" customFormat="false" ht="15" hidden="false" customHeight="false" outlineLevel="0" collapsed="false">
      <c r="A2147" s="318" t="s">
        <v>10504</v>
      </c>
      <c r="B2147" s="318" t="str">
        <f aca="false">A2147&amp;"U"</f>
        <v>89998U</v>
      </c>
      <c r="C2147" s="318" t="s">
        <v>10505</v>
      </c>
      <c r="D2147" s="318" t="s">
        <v>285</v>
      </c>
      <c r="E2147" s="318" t="s">
        <v>6232</v>
      </c>
      <c r="F2147" s="319" t="n">
        <v>6.15</v>
      </c>
      <c r="G2147" s="318" t="s">
        <v>6233</v>
      </c>
    </row>
    <row r="2148" customFormat="false" ht="15" hidden="false" customHeight="false" outlineLevel="0" collapsed="false">
      <c r="A2148" s="318" t="s">
        <v>10506</v>
      </c>
      <c r="B2148" s="318" t="str">
        <f aca="false">A2148&amp;"U"</f>
        <v>89999U</v>
      </c>
      <c r="C2148" s="318" t="s">
        <v>10507</v>
      </c>
      <c r="D2148" s="318" t="s">
        <v>285</v>
      </c>
      <c r="E2148" s="318" t="s">
        <v>6232</v>
      </c>
      <c r="F2148" s="319" t="n">
        <v>9.75</v>
      </c>
      <c r="G2148" s="318" t="s">
        <v>6233</v>
      </c>
    </row>
    <row r="2149" customFormat="false" ht="15" hidden="false" customHeight="false" outlineLevel="0" collapsed="false">
      <c r="A2149" s="318" t="s">
        <v>10508</v>
      </c>
      <c r="B2149" s="318" t="str">
        <f aca="false">A2149&amp;"U"</f>
        <v>90000U</v>
      </c>
      <c r="C2149" s="318" t="s">
        <v>10509</v>
      </c>
      <c r="D2149" s="318" t="s">
        <v>285</v>
      </c>
      <c r="E2149" s="318" t="s">
        <v>6232</v>
      </c>
      <c r="F2149" s="319" t="n">
        <v>7.44</v>
      </c>
      <c r="G2149" s="318" t="s">
        <v>6233</v>
      </c>
    </row>
    <row r="2150" customFormat="false" ht="15" hidden="false" customHeight="false" outlineLevel="0" collapsed="false">
      <c r="A2150" s="318" t="s">
        <v>10510</v>
      </c>
      <c r="B2150" s="318" t="str">
        <f aca="false">A2150&amp;"U"</f>
        <v>91593U</v>
      </c>
      <c r="C2150" s="318" t="s">
        <v>10511</v>
      </c>
      <c r="D2150" s="318" t="s">
        <v>285</v>
      </c>
      <c r="E2150" s="318" t="s">
        <v>6232</v>
      </c>
      <c r="F2150" s="319" t="n">
        <v>7.09</v>
      </c>
      <c r="G2150" s="318" t="s">
        <v>6233</v>
      </c>
    </row>
    <row r="2151" customFormat="false" ht="15" hidden="false" customHeight="false" outlineLevel="0" collapsed="false">
      <c r="A2151" s="318" t="s">
        <v>10512</v>
      </c>
      <c r="B2151" s="318" t="str">
        <f aca="false">A2151&amp;"U"</f>
        <v>91594U</v>
      </c>
      <c r="C2151" s="318" t="s">
        <v>10513</v>
      </c>
      <c r="D2151" s="318" t="s">
        <v>285</v>
      </c>
      <c r="E2151" s="318" t="s">
        <v>6232</v>
      </c>
      <c r="F2151" s="319" t="n">
        <v>7.45</v>
      </c>
      <c r="G2151" s="318" t="s">
        <v>6233</v>
      </c>
    </row>
    <row r="2152" customFormat="false" ht="15" hidden="false" customHeight="false" outlineLevel="0" collapsed="false">
      <c r="A2152" s="318" t="s">
        <v>10514</v>
      </c>
      <c r="B2152" s="318" t="str">
        <f aca="false">A2152&amp;"U"</f>
        <v>91595U</v>
      </c>
      <c r="C2152" s="318" t="s">
        <v>10515</v>
      </c>
      <c r="D2152" s="318" t="s">
        <v>285</v>
      </c>
      <c r="E2152" s="318" t="s">
        <v>6232</v>
      </c>
      <c r="F2152" s="319" t="n">
        <v>8.17</v>
      </c>
      <c r="G2152" s="318" t="s">
        <v>6233</v>
      </c>
    </row>
    <row r="2153" customFormat="false" ht="15" hidden="false" customHeight="false" outlineLevel="0" collapsed="false">
      <c r="A2153" s="318" t="s">
        <v>10516</v>
      </c>
      <c r="B2153" s="318" t="str">
        <f aca="false">A2153&amp;"U"</f>
        <v>91596U</v>
      </c>
      <c r="C2153" s="318" t="s">
        <v>10517</v>
      </c>
      <c r="D2153" s="318" t="s">
        <v>285</v>
      </c>
      <c r="E2153" s="318" t="s">
        <v>6232</v>
      </c>
      <c r="F2153" s="319" t="n">
        <v>7.21</v>
      </c>
      <c r="G2153" s="318" t="s">
        <v>6233</v>
      </c>
    </row>
    <row r="2154" customFormat="false" ht="15" hidden="false" customHeight="false" outlineLevel="0" collapsed="false">
      <c r="A2154" s="318" t="s">
        <v>10518</v>
      </c>
      <c r="B2154" s="318" t="str">
        <f aca="false">A2154&amp;"U"</f>
        <v>91597U</v>
      </c>
      <c r="C2154" s="318" t="s">
        <v>10519</v>
      </c>
      <c r="D2154" s="318" t="s">
        <v>285</v>
      </c>
      <c r="E2154" s="318" t="s">
        <v>6232</v>
      </c>
      <c r="F2154" s="319" t="n">
        <v>5.05</v>
      </c>
      <c r="G2154" s="318" t="s">
        <v>6233</v>
      </c>
    </row>
    <row r="2155" customFormat="false" ht="15" hidden="false" customHeight="false" outlineLevel="0" collapsed="false">
      <c r="A2155" s="318" t="s">
        <v>10520</v>
      </c>
      <c r="B2155" s="318" t="str">
        <f aca="false">A2155&amp;"U"</f>
        <v>91598U</v>
      </c>
      <c r="C2155" s="318" t="s">
        <v>10521</v>
      </c>
      <c r="D2155" s="318" t="s">
        <v>285</v>
      </c>
      <c r="E2155" s="318" t="s">
        <v>6232</v>
      </c>
      <c r="F2155" s="319" t="n">
        <v>7.13</v>
      </c>
      <c r="G2155" s="318" t="s">
        <v>6233</v>
      </c>
    </row>
    <row r="2156" customFormat="false" ht="15" hidden="false" customHeight="false" outlineLevel="0" collapsed="false">
      <c r="A2156" s="318" t="s">
        <v>10522</v>
      </c>
      <c r="B2156" s="318" t="str">
        <f aca="false">A2156&amp;"U"</f>
        <v>91599U</v>
      </c>
      <c r="C2156" s="318" t="s">
        <v>10523</v>
      </c>
      <c r="D2156" s="318" t="s">
        <v>285</v>
      </c>
      <c r="E2156" s="318" t="s">
        <v>6232</v>
      </c>
      <c r="F2156" s="319" t="n">
        <v>7.68</v>
      </c>
      <c r="G2156" s="318" t="s">
        <v>6233</v>
      </c>
    </row>
    <row r="2157" customFormat="false" ht="15" hidden="false" customHeight="false" outlineLevel="0" collapsed="false">
      <c r="A2157" s="318" t="s">
        <v>10524</v>
      </c>
      <c r="B2157" s="318" t="str">
        <f aca="false">A2157&amp;"U"</f>
        <v>91600U</v>
      </c>
      <c r="C2157" s="318" t="s">
        <v>10525</v>
      </c>
      <c r="D2157" s="318" t="s">
        <v>285</v>
      </c>
      <c r="E2157" s="318" t="s">
        <v>6232</v>
      </c>
      <c r="F2157" s="319" t="n">
        <v>8.04</v>
      </c>
      <c r="G2157" s="318" t="s">
        <v>6233</v>
      </c>
    </row>
    <row r="2158" customFormat="false" ht="15" hidden="false" customHeight="false" outlineLevel="0" collapsed="false">
      <c r="A2158" s="318" t="s">
        <v>10526</v>
      </c>
      <c r="B2158" s="318" t="str">
        <f aca="false">A2158&amp;"U"</f>
        <v>91601U</v>
      </c>
      <c r="C2158" s="318" t="s">
        <v>10527</v>
      </c>
      <c r="D2158" s="318" t="s">
        <v>285</v>
      </c>
      <c r="E2158" s="318" t="s">
        <v>6232</v>
      </c>
      <c r="F2158" s="319" t="n">
        <v>8.44</v>
      </c>
      <c r="G2158" s="318" t="s">
        <v>6233</v>
      </c>
    </row>
    <row r="2159" customFormat="false" ht="15" hidden="false" customHeight="false" outlineLevel="0" collapsed="false">
      <c r="A2159" s="318" t="s">
        <v>10528</v>
      </c>
      <c r="B2159" s="318" t="str">
        <f aca="false">A2159&amp;"U"</f>
        <v>91602U</v>
      </c>
      <c r="C2159" s="318" t="s">
        <v>10529</v>
      </c>
      <c r="D2159" s="318" t="s">
        <v>285</v>
      </c>
      <c r="E2159" s="318" t="s">
        <v>6232</v>
      </c>
      <c r="F2159" s="319" t="n">
        <v>8.07</v>
      </c>
      <c r="G2159" s="318" t="s">
        <v>6233</v>
      </c>
    </row>
    <row r="2160" customFormat="false" ht="15" hidden="false" customHeight="false" outlineLevel="0" collapsed="false">
      <c r="A2160" s="318" t="s">
        <v>10530</v>
      </c>
      <c r="B2160" s="318" t="str">
        <f aca="false">A2160&amp;"U"</f>
        <v>91603U</v>
      </c>
      <c r="C2160" s="318" t="s">
        <v>10531</v>
      </c>
      <c r="D2160" s="318" t="s">
        <v>285</v>
      </c>
      <c r="E2160" s="318" t="s">
        <v>6232</v>
      </c>
      <c r="F2160" s="319" t="n">
        <v>6.53</v>
      </c>
      <c r="G2160" s="318" t="s">
        <v>6233</v>
      </c>
    </row>
    <row r="2161" customFormat="false" ht="15" hidden="false" customHeight="false" outlineLevel="0" collapsed="false">
      <c r="A2161" s="318" t="s">
        <v>10532</v>
      </c>
      <c r="B2161" s="318" t="str">
        <f aca="false">A2161&amp;"U"</f>
        <v>92759U</v>
      </c>
      <c r="C2161" s="318" t="s">
        <v>10533</v>
      </c>
      <c r="D2161" s="318" t="s">
        <v>285</v>
      </c>
      <c r="E2161" s="318" t="s">
        <v>6232</v>
      </c>
      <c r="F2161" s="319" t="n">
        <v>9.46</v>
      </c>
      <c r="G2161" s="318" t="s">
        <v>6233</v>
      </c>
    </row>
    <row r="2162" customFormat="false" ht="15" hidden="false" customHeight="false" outlineLevel="0" collapsed="false">
      <c r="A2162" s="318" t="s">
        <v>10534</v>
      </c>
      <c r="B2162" s="318" t="str">
        <f aca="false">A2162&amp;"U"</f>
        <v>92760U</v>
      </c>
      <c r="C2162" s="318" t="s">
        <v>10535</v>
      </c>
      <c r="D2162" s="318" t="s">
        <v>285</v>
      </c>
      <c r="E2162" s="318" t="s">
        <v>6232</v>
      </c>
      <c r="F2162" s="319" t="n">
        <v>8.45</v>
      </c>
      <c r="G2162" s="318" t="s">
        <v>6233</v>
      </c>
    </row>
    <row r="2163" customFormat="false" ht="15" hidden="false" customHeight="false" outlineLevel="0" collapsed="false">
      <c r="A2163" s="318" t="s">
        <v>10536</v>
      </c>
      <c r="B2163" s="318" t="str">
        <f aca="false">A2163&amp;"U"</f>
        <v>92761U</v>
      </c>
      <c r="C2163" s="318" t="s">
        <v>10537</v>
      </c>
      <c r="D2163" s="318" t="s">
        <v>285</v>
      </c>
      <c r="E2163" s="318" t="s">
        <v>6232</v>
      </c>
      <c r="F2163" s="319" t="n">
        <v>8.49</v>
      </c>
      <c r="G2163" s="318" t="s">
        <v>6233</v>
      </c>
    </row>
    <row r="2164" customFormat="false" ht="15" hidden="false" customHeight="false" outlineLevel="0" collapsed="false">
      <c r="A2164" s="318" t="s">
        <v>10538</v>
      </c>
      <c r="B2164" s="318" t="str">
        <f aca="false">A2164&amp;"U"</f>
        <v>92762U</v>
      </c>
      <c r="C2164" s="318" t="s">
        <v>10539</v>
      </c>
      <c r="D2164" s="318" t="s">
        <v>285</v>
      </c>
      <c r="E2164" s="318" t="s">
        <v>6232</v>
      </c>
      <c r="F2164" s="319" t="n">
        <v>6.98</v>
      </c>
      <c r="G2164" s="318" t="s">
        <v>6233</v>
      </c>
    </row>
    <row r="2165" customFormat="false" ht="15" hidden="false" customHeight="false" outlineLevel="0" collapsed="false">
      <c r="A2165" s="318" t="s">
        <v>10540</v>
      </c>
      <c r="B2165" s="318" t="str">
        <f aca="false">A2165&amp;"U"</f>
        <v>92763U</v>
      </c>
      <c r="C2165" s="318" t="s">
        <v>10541</v>
      </c>
      <c r="D2165" s="318" t="s">
        <v>285</v>
      </c>
      <c r="E2165" s="318" t="s">
        <v>6232</v>
      </c>
      <c r="F2165" s="319" t="n">
        <v>6.31</v>
      </c>
      <c r="G2165" s="318" t="s">
        <v>6233</v>
      </c>
    </row>
    <row r="2166" customFormat="false" ht="15" hidden="false" customHeight="false" outlineLevel="0" collapsed="false">
      <c r="A2166" s="318" t="s">
        <v>10542</v>
      </c>
      <c r="B2166" s="318" t="str">
        <f aca="false">A2166&amp;"U"</f>
        <v>92764U</v>
      </c>
      <c r="C2166" s="318" t="s">
        <v>10543</v>
      </c>
      <c r="D2166" s="318" t="s">
        <v>285</v>
      </c>
      <c r="E2166" s="318" t="s">
        <v>6232</v>
      </c>
      <c r="F2166" s="319" t="n">
        <v>5.98</v>
      </c>
      <c r="G2166" s="318" t="s">
        <v>6233</v>
      </c>
    </row>
    <row r="2167" customFormat="false" ht="15" hidden="false" customHeight="false" outlineLevel="0" collapsed="false">
      <c r="A2167" s="318" t="s">
        <v>10544</v>
      </c>
      <c r="B2167" s="318" t="str">
        <f aca="false">A2167&amp;"U"</f>
        <v>92765U</v>
      </c>
      <c r="C2167" s="318" t="s">
        <v>10545</v>
      </c>
      <c r="D2167" s="318" t="s">
        <v>285</v>
      </c>
      <c r="E2167" s="318" t="s">
        <v>6232</v>
      </c>
      <c r="F2167" s="319" t="n">
        <v>5.57</v>
      </c>
      <c r="G2167" s="318" t="s">
        <v>6233</v>
      </c>
    </row>
    <row r="2168" customFormat="false" ht="15" hidden="false" customHeight="false" outlineLevel="0" collapsed="false">
      <c r="A2168" s="318" t="s">
        <v>10546</v>
      </c>
      <c r="B2168" s="318" t="str">
        <f aca="false">A2168&amp;"U"</f>
        <v>92766U</v>
      </c>
      <c r="C2168" s="318" t="s">
        <v>10547</v>
      </c>
      <c r="D2168" s="318" t="s">
        <v>285</v>
      </c>
      <c r="E2168" s="318" t="s">
        <v>6232</v>
      </c>
      <c r="F2168" s="319" t="n">
        <v>6.17</v>
      </c>
      <c r="G2168" s="318" t="s">
        <v>6233</v>
      </c>
    </row>
    <row r="2169" customFormat="false" ht="15" hidden="false" customHeight="false" outlineLevel="0" collapsed="false">
      <c r="A2169" s="318" t="s">
        <v>10548</v>
      </c>
      <c r="B2169" s="318" t="str">
        <f aca="false">A2169&amp;"U"</f>
        <v>92767U</v>
      </c>
      <c r="C2169" s="318" t="s">
        <v>10549</v>
      </c>
      <c r="D2169" s="318" t="s">
        <v>285</v>
      </c>
      <c r="E2169" s="318" t="s">
        <v>6232</v>
      </c>
      <c r="F2169" s="319" t="n">
        <v>9.52</v>
      </c>
      <c r="G2169" s="318" t="s">
        <v>6233</v>
      </c>
    </row>
    <row r="2170" customFormat="false" ht="15" hidden="false" customHeight="false" outlineLevel="0" collapsed="false">
      <c r="A2170" s="318" t="s">
        <v>10550</v>
      </c>
      <c r="B2170" s="318" t="str">
        <f aca="false">A2170&amp;"U"</f>
        <v>92768U</v>
      </c>
      <c r="C2170" s="318" t="s">
        <v>10551</v>
      </c>
      <c r="D2170" s="318" t="s">
        <v>285</v>
      </c>
      <c r="E2170" s="318" t="s">
        <v>6232</v>
      </c>
      <c r="F2170" s="319" t="n">
        <v>8.4</v>
      </c>
      <c r="G2170" s="318" t="s">
        <v>6233</v>
      </c>
    </row>
    <row r="2171" customFormat="false" ht="15" hidden="false" customHeight="false" outlineLevel="0" collapsed="false">
      <c r="A2171" s="318" t="s">
        <v>10552</v>
      </c>
      <c r="B2171" s="318" t="str">
        <f aca="false">A2171&amp;"U"</f>
        <v>92769U</v>
      </c>
      <c r="C2171" s="318" t="s">
        <v>10553</v>
      </c>
      <c r="D2171" s="318" t="s">
        <v>285</v>
      </c>
      <c r="E2171" s="318" t="s">
        <v>6232</v>
      </c>
      <c r="F2171" s="319" t="n">
        <v>7.68</v>
      </c>
      <c r="G2171" s="318" t="s">
        <v>6233</v>
      </c>
    </row>
    <row r="2172" customFormat="false" ht="15" hidden="false" customHeight="false" outlineLevel="0" collapsed="false">
      <c r="A2172" s="318" t="s">
        <v>10554</v>
      </c>
      <c r="B2172" s="318" t="str">
        <f aca="false">A2172&amp;"U"</f>
        <v>92770U</v>
      </c>
      <c r="C2172" s="318" t="s">
        <v>10555</v>
      </c>
      <c r="D2172" s="318" t="s">
        <v>285</v>
      </c>
      <c r="E2172" s="318" t="s">
        <v>6232</v>
      </c>
      <c r="F2172" s="319" t="n">
        <v>7.91</v>
      </c>
      <c r="G2172" s="318" t="s">
        <v>6233</v>
      </c>
    </row>
    <row r="2173" customFormat="false" ht="15" hidden="false" customHeight="false" outlineLevel="0" collapsed="false">
      <c r="A2173" s="318" t="s">
        <v>10556</v>
      </c>
      <c r="B2173" s="318" t="str">
        <f aca="false">A2173&amp;"U"</f>
        <v>92771U</v>
      </c>
      <c r="C2173" s="318" t="s">
        <v>10557</v>
      </c>
      <c r="D2173" s="318" t="s">
        <v>285</v>
      </c>
      <c r="E2173" s="318" t="s">
        <v>6232</v>
      </c>
      <c r="F2173" s="319" t="n">
        <v>6.54</v>
      </c>
      <c r="G2173" s="318" t="s">
        <v>6233</v>
      </c>
    </row>
    <row r="2174" customFormat="false" ht="15" hidden="false" customHeight="false" outlineLevel="0" collapsed="false">
      <c r="A2174" s="318" t="s">
        <v>10558</v>
      </c>
      <c r="B2174" s="318" t="str">
        <f aca="false">A2174&amp;"U"</f>
        <v>92772U</v>
      </c>
      <c r="C2174" s="318" t="s">
        <v>10559</v>
      </c>
      <c r="D2174" s="318" t="s">
        <v>285</v>
      </c>
      <c r="E2174" s="318" t="s">
        <v>6232</v>
      </c>
      <c r="F2174" s="319" t="n">
        <v>5.98</v>
      </c>
      <c r="G2174" s="318" t="s">
        <v>6233</v>
      </c>
    </row>
    <row r="2175" customFormat="false" ht="15" hidden="false" customHeight="false" outlineLevel="0" collapsed="false">
      <c r="A2175" s="318" t="s">
        <v>10560</v>
      </c>
      <c r="B2175" s="318" t="str">
        <f aca="false">A2175&amp;"U"</f>
        <v>92773U</v>
      </c>
      <c r="C2175" s="318" t="s">
        <v>10561</v>
      </c>
      <c r="D2175" s="318" t="s">
        <v>285</v>
      </c>
      <c r="E2175" s="318" t="s">
        <v>6232</v>
      </c>
      <c r="F2175" s="319" t="n">
        <v>5.75</v>
      </c>
      <c r="G2175" s="318" t="s">
        <v>6233</v>
      </c>
    </row>
    <row r="2176" customFormat="false" ht="15" hidden="false" customHeight="false" outlineLevel="0" collapsed="false">
      <c r="A2176" s="318" t="s">
        <v>10562</v>
      </c>
      <c r="B2176" s="318" t="str">
        <f aca="false">A2176&amp;"U"</f>
        <v>92774U</v>
      </c>
      <c r="C2176" s="318" t="s">
        <v>10563</v>
      </c>
      <c r="D2176" s="318" t="s">
        <v>285</v>
      </c>
      <c r="E2176" s="318" t="s">
        <v>6232</v>
      </c>
      <c r="F2176" s="319" t="n">
        <v>5.41</v>
      </c>
      <c r="G2176" s="318" t="s">
        <v>6233</v>
      </c>
    </row>
    <row r="2177" customFormat="false" ht="15" hidden="false" customHeight="false" outlineLevel="0" collapsed="false">
      <c r="A2177" s="318" t="s">
        <v>10564</v>
      </c>
      <c r="B2177" s="318" t="str">
        <f aca="false">A2177&amp;"U"</f>
        <v>92775U</v>
      </c>
      <c r="C2177" s="318" t="s">
        <v>10565</v>
      </c>
      <c r="D2177" s="318" t="s">
        <v>285</v>
      </c>
      <c r="E2177" s="318" t="s">
        <v>6232</v>
      </c>
      <c r="F2177" s="319" t="n">
        <v>11.44</v>
      </c>
      <c r="G2177" s="318" t="s">
        <v>6233</v>
      </c>
    </row>
    <row r="2178" customFormat="false" ht="15" hidden="false" customHeight="false" outlineLevel="0" collapsed="false">
      <c r="A2178" s="318" t="s">
        <v>10566</v>
      </c>
      <c r="B2178" s="318" t="str">
        <f aca="false">A2178&amp;"U"</f>
        <v>92776U</v>
      </c>
      <c r="C2178" s="318" t="s">
        <v>10567</v>
      </c>
      <c r="D2178" s="318" t="s">
        <v>285</v>
      </c>
      <c r="E2178" s="318" t="s">
        <v>6232</v>
      </c>
      <c r="F2178" s="319" t="n">
        <v>9.96</v>
      </c>
      <c r="G2178" s="318" t="s">
        <v>6233</v>
      </c>
    </row>
    <row r="2179" customFormat="false" ht="15" hidden="false" customHeight="false" outlineLevel="0" collapsed="false">
      <c r="A2179" s="318" t="s">
        <v>10568</v>
      </c>
      <c r="B2179" s="318" t="str">
        <f aca="false">A2179&amp;"U"</f>
        <v>92777U</v>
      </c>
      <c r="C2179" s="318" t="s">
        <v>10569</v>
      </c>
      <c r="D2179" s="318" t="s">
        <v>285</v>
      </c>
      <c r="E2179" s="318" t="s">
        <v>6232</v>
      </c>
      <c r="F2179" s="319" t="n">
        <v>9.62</v>
      </c>
      <c r="G2179" s="318" t="s">
        <v>6233</v>
      </c>
    </row>
    <row r="2180" customFormat="false" ht="15" hidden="false" customHeight="false" outlineLevel="0" collapsed="false">
      <c r="A2180" s="318" t="s">
        <v>10570</v>
      </c>
      <c r="B2180" s="318" t="str">
        <f aca="false">A2180&amp;"U"</f>
        <v>92778U</v>
      </c>
      <c r="C2180" s="318" t="s">
        <v>10571</v>
      </c>
      <c r="D2180" s="318" t="s">
        <v>285</v>
      </c>
      <c r="E2180" s="318" t="s">
        <v>6232</v>
      </c>
      <c r="F2180" s="319" t="n">
        <v>7.83</v>
      </c>
      <c r="G2180" s="318" t="s">
        <v>6233</v>
      </c>
    </row>
    <row r="2181" customFormat="false" ht="15" hidden="false" customHeight="false" outlineLevel="0" collapsed="false">
      <c r="A2181" s="318" t="s">
        <v>10572</v>
      </c>
      <c r="B2181" s="318" t="str">
        <f aca="false">A2181&amp;"U"</f>
        <v>92779U</v>
      </c>
      <c r="C2181" s="318" t="s">
        <v>10573</v>
      </c>
      <c r="D2181" s="318" t="s">
        <v>285</v>
      </c>
      <c r="E2181" s="318" t="s">
        <v>6232</v>
      </c>
      <c r="F2181" s="319" t="n">
        <v>6.93</v>
      </c>
      <c r="G2181" s="318" t="s">
        <v>6233</v>
      </c>
    </row>
    <row r="2182" customFormat="false" ht="15" hidden="false" customHeight="false" outlineLevel="0" collapsed="false">
      <c r="A2182" s="318" t="s">
        <v>10574</v>
      </c>
      <c r="B2182" s="318" t="str">
        <f aca="false">A2182&amp;"U"</f>
        <v>92780U</v>
      </c>
      <c r="C2182" s="318" t="s">
        <v>10575</v>
      </c>
      <c r="D2182" s="318" t="s">
        <v>285</v>
      </c>
      <c r="E2182" s="318" t="s">
        <v>6232</v>
      </c>
      <c r="F2182" s="319" t="n">
        <v>6.41</v>
      </c>
      <c r="G2182" s="318" t="s">
        <v>6233</v>
      </c>
    </row>
    <row r="2183" customFormat="false" ht="15" hidden="false" customHeight="false" outlineLevel="0" collapsed="false">
      <c r="A2183" s="318" t="s">
        <v>10576</v>
      </c>
      <c r="B2183" s="318" t="str">
        <f aca="false">A2183&amp;"U"</f>
        <v>92781U</v>
      </c>
      <c r="C2183" s="318" t="s">
        <v>10577</v>
      </c>
      <c r="D2183" s="318" t="s">
        <v>285</v>
      </c>
      <c r="E2183" s="318" t="s">
        <v>6232</v>
      </c>
      <c r="F2183" s="319" t="n">
        <v>5.84</v>
      </c>
      <c r="G2183" s="318" t="s">
        <v>6233</v>
      </c>
    </row>
    <row r="2184" customFormat="false" ht="15" hidden="false" customHeight="false" outlineLevel="0" collapsed="false">
      <c r="A2184" s="318" t="s">
        <v>10578</v>
      </c>
      <c r="B2184" s="318" t="str">
        <f aca="false">A2184&amp;"U"</f>
        <v>92782U</v>
      </c>
      <c r="C2184" s="318" t="s">
        <v>10579</v>
      </c>
      <c r="D2184" s="318" t="s">
        <v>285</v>
      </c>
      <c r="E2184" s="318" t="s">
        <v>6232</v>
      </c>
      <c r="F2184" s="319" t="n">
        <v>6.34</v>
      </c>
      <c r="G2184" s="318" t="s">
        <v>6233</v>
      </c>
    </row>
    <row r="2185" customFormat="false" ht="15" hidden="false" customHeight="false" outlineLevel="0" collapsed="false">
      <c r="A2185" s="318" t="s">
        <v>10580</v>
      </c>
      <c r="B2185" s="318" t="str">
        <f aca="false">A2185&amp;"U"</f>
        <v>92783U</v>
      </c>
      <c r="C2185" s="318" t="s">
        <v>10581</v>
      </c>
      <c r="D2185" s="318" t="s">
        <v>285</v>
      </c>
      <c r="E2185" s="318" t="s">
        <v>6232</v>
      </c>
      <c r="F2185" s="319" t="n">
        <v>11.19</v>
      </c>
      <c r="G2185" s="318" t="s">
        <v>6233</v>
      </c>
    </row>
    <row r="2186" customFormat="false" ht="15" hidden="false" customHeight="false" outlineLevel="0" collapsed="false">
      <c r="A2186" s="318" t="s">
        <v>10582</v>
      </c>
      <c r="B2186" s="318" t="str">
        <f aca="false">A2186&amp;"U"</f>
        <v>92784U</v>
      </c>
      <c r="C2186" s="318" t="s">
        <v>10583</v>
      </c>
      <c r="D2186" s="318" t="s">
        <v>285</v>
      </c>
      <c r="E2186" s="318" t="s">
        <v>6232</v>
      </c>
      <c r="F2186" s="319" t="n">
        <v>9.77</v>
      </c>
      <c r="G2186" s="318" t="s">
        <v>6233</v>
      </c>
    </row>
    <row r="2187" customFormat="false" ht="15" hidden="false" customHeight="false" outlineLevel="0" collapsed="false">
      <c r="A2187" s="318" t="s">
        <v>10584</v>
      </c>
      <c r="B2187" s="318" t="str">
        <f aca="false">A2187&amp;"U"</f>
        <v>92785U</v>
      </c>
      <c r="C2187" s="318" t="s">
        <v>10585</v>
      </c>
      <c r="D2187" s="318" t="s">
        <v>285</v>
      </c>
      <c r="E2187" s="318" t="s">
        <v>6232</v>
      </c>
      <c r="F2187" s="319" t="n">
        <v>8.71</v>
      </c>
      <c r="G2187" s="318" t="s">
        <v>6233</v>
      </c>
    </row>
    <row r="2188" customFormat="false" ht="15" hidden="false" customHeight="false" outlineLevel="0" collapsed="false">
      <c r="A2188" s="318" t="s">
        <v>10586</v>
      </c>
      <c r="B2188" s="318" t="str">
        <f aca="false">A2188&amp;"U"</f>
        <v>92786U</v>
      </c>
      <c r="C2188" s="318" t="s">
        <v>10587</v>
      </c>
      <c r="D2188" s="318" t="s">
        <v>285</v>
      </c>
      <c r="E2188" s="318" t="s">
        <v>6232</v>
      </c>
      <c r="F2188" s="319" t="n">
        <v>8.66</v>
      </c>
      <c r="G2188" s="318" t="s">
        <v>6233</v>
      </c>
    </row>
    <row r="2189" customFormat="false" ht="15" hidden="false" customHeight="false" outlineLevel="0" collapsed="false">
      <c r="A2189" s="318" t="s">
        <v>10588</v>
      </c>
      <c r="B2189" s="318" t="str">
        <f aca="false">A2189&amp;"U"</f>
        <v>92787U</v>
      </c>
      <c r="C2189" s="318" t="s">
        <v>10589</v>
      </c>
      <c r="D2189" s="318" t="s">
        <v>285</v>
      </c>
      <c r="E2189" s="318" t="s">
        <v>6232</v>
      </c>
      <c r="F2189" s="319" t="n">
        <v>7.09</v>
      </c>
      <c r="G2189" s="318" t="s">
        <v>6233</v>
      </c>
    </row>
    <row r="2190" customFormat="false" ht="15" hidden="false" customHeight="false" outlineLevel="0" collapsed="false">
      <c r="A2190" s="318" t="s">
        <v>10590</v>
      </c>
      <c r="B2190" s="318" t="str">
        <f aca="false">A2190&amp;"U"</f>
        <v>92788U</v>
      </c>
      <c r="C2190" s="318" t="s">
        <v>10591</v>
      </c>
      <c r="D2190" s="318" t="s">
        <v>285</v>
      </c>
      <c r="E2190" s="318" t="s">
        <v>6232</v>
      </c>
      <c r="F2190" s="319" t="n">
        <v>6.37</v>
      </c>
      <c r="G2190" s="318" t="s">
        <v>6233</v>
      </c>
    </row>
    <row r="2191" customFormat="false" ht="15" hidden="false" customHeight="false" outlineLevel="0" collapsed="false">
      <c r="A2191" s="318" t="s">
        <v>10592</v>
      </c>
      <c r="B2191" s="318" t="str">
        <f aca="false">A2191&amp;"U"</f>
        <v>92789U</v>
      </c>
      <c r="C2191" s="318" t="s">
        <v>10593</v>
      </c>
      <c r="D2191" s="318" t="s">
        <v>285</v>
      </c>
      <c r="E2191" s="318" t="s">
        <v>6232</v>
      </c>
      <c r="F2191" s="319" t="n">
        <v>6.01</v>
      </c>
      <c r="G2191" s="318" t="s">
        <v>6233</v>
      </c>
    </row>
    <row r="2192" customFormat="false" ht="15" hidden="false" customHeight="false" outlineLevel="0" collapsed="false">
      <c r="A2192" s="318" t="s">
        <v>10594</v>
      </c>
      <c r="B2192" s="318" t="str">
        <f aca="false">A2192&amp;"U"</f>
        <v>92790U</v>
      </c>
      <c r="C2192" s="318" t="s">
        <v>10595</v>
      </c>
      <c r="D2192" s="318" t="s">
        <v>285</v>
      </c>
      <c r="E2192" s="318" t="s">
        <v>6232</v>
      </c>
      <c r="F2192" s="319" t="n">
        <v>5.56</v>
      </c>
      <c r="G2192" s="318" t="s">
        <v>6233</v>
      </c>
    </row>
    <row r="2193" customFormat="false" ht="15" hidden="false" customHeight="false" outlineLevel="0" collapsed="false">
      <c r="A2193" s="318" t="s">
        <v>10596</v>
      </c>
      <c r="B2193" s="318" t="str">
        <f aca="false">A2193&amp;"U"</f>
        <v>92791U</v>
      </c>
      <c r="C2193" s="318" t="s">
        <v>10597</v>
      </c>
      <c r="D2193" s="318" t="s">
        <v>285</v>
      </c>
      <c r="E2193" s="318" t="s">
        <v>6232</v>
      </c>
      <c r="F2193" s="319" t="n">
        <v>6.62</v>
      </c>
      <c r="G2193" s="318" t="s">
        <v>6233</v>
      </c>
    </row>
    <row r="2194" customFormat="false" ht="15" hidden="false" customHeight="false" outlineLevel="0" collapsed="false">
      <c r="A2194" s="318" t="s">
        <v>10598</v>
      </c>
      <c r="B2194" s="318" t="str">
        <f aca="false">A2194&amp;"U"</f>
        <v>92792U</v>
      </c>
      <c r="C2194" s="318" t="s">
        <v>10599</v>
      </c>
      <c r="D2194" s="318" t="s">
        <v>285</v>
      </c>
      <c r="E2194" s="318" t="s">
        <v>6232</v>
      </c>
      <c r="F2194" s="319" t="n">
        <v>6.22</v>
      </c>
      <c r="G2194" s="318" t="s">
        <v>6233</v>
      </c>
    </row>
    <row r="2195" customFormat="false" ht="15" hidden="false" customHeight="false" outlineLevel="0" collapsed="false">
      <c r="A2195" s="318" t="s">
        <v>10600</v>
      </c>
      <c r="B2195" s="318" t="str">
        <f aca="false">A2195&amp;"U"</f>
        <v>92793U</v>
      </c>
      <c r="C2195" s="318" t="s">
        <v>10601</v>
      </c>
      <c r="D2195" s="318" t="s">
        <v>285</v>
      </c>
      <c r="E2195" s="318" t="s">
        <v>6232</v>
      </c>
      <c r="F2195" s="319" t="n">
        <v>6.75</v>
      </c>
      <c r="G2195" s="318" t="s">
        <v>6233</v>
      </c>
    </row>
    <row r="2196" customFormat="false" ht="15" hidden="false" customHeight="false" outlineLevel="0" collapsed="false">
      <c r="A2196" s="318" t="s">
        <v>10602</v>
      </c>
      <c r="B2196" s="318" t="str">
        <f aca="false">A2196&amp;"U"</f>
        <v>92794U</v>
      </c>
      <c r="C2196" s="318" t="s">
        <v>10603</v>
      </c>
      <c r="D2196" s="318" t="s">
        <v>285</v>
      </c>
      <c r="E2196" s="318" t="s">
        <v>6232</v>
      </c>
      <c r="F2196" s="319" t="n">
        <v>5.61</v>
      </c>
      <c r="G2196" s="318" t="s">
        <v>6233</v>
      </c>
    </row>
    <row r="2197" customFormat="false" ht="15" hidden="false" customHeight="false" outlineLevel="0" collapsed="false">
      <c r="A2197" s="318" t="s">
        <v>10604</v>
      </c>
      <c r="B2197" s="318" t="str">
        <f aca="false">A2197&amp;"U"</f>
        <v>92795U</v>
      </c>
      <c r="C2197" s="318" t="s">
        <v>10605</v>
      </c>
      <c r="D2197" s="318" t="s">
        <v>285</v>
      </c>
      <c r="E2197" s="318" t="s">
        <v>6232</v>
      </c>
      <c r="F2197" s="319" t="n">
        <v>5.24</v>
      </c>
      <c r="G2197" s="318" t="s">
        <v>6233</v>
      </c>
    </row>
    <row r="2198" customFormat="false" ht="15" hidden="false" customHeight="false" outlineLevel="0" collapsed="false">
      <c r="A2198" s="318" t="s">
        <v>10606</v>
      </c>
      <c r="B2198" s="318" t="str">
        <f aca="false">A2198&amp;"U"</f>
        <v>92796U</v>
      </c>
      <c r="C2198" s="318" t="s">
        <v>10607</v>
      </c>
      <c r="D2198" s="318" t="s">
        <v>285</v>
      </c>
      <c r="E2198" s="318" t="s">
        <v>6232</v>
      </c>
      <c r="F2198" s="319" t="n">
        <v>5.17</v>
      </c>
      <c r="G2198" s="318" t="s">
        <v>6233</v>
      </c>
    </row>
    <row r="2199" customFormat="false" ht="15" hidden="false" customHeight="false" outlineLevel="0" collapsed="false">
      <c r="A2199" s="318" t="s">
        <v>10608</v>
      </c>
      <c r="B2199" s="318" t="str">
        <f aca="false">A2199&amp;"U"</f>
        <v>92797U</v>
      </c>
      <c r="C2199" s="318" t="s">
        <v>10609</v>
      </c>
      <c r="D2199" s="318" t="s">
        <v>285</v>
      </c>
      <c r="E2199" s="318" t="s">
        <v>6232</v>
      </c>
      <c r="F2199" s="319" t="n">
        <v>4.94</v>
      </c>
      <c r="G2199" s="318" t="s">
        <v>6233</v>
      </c>
    </row>
    <row r="2200" customFormat="false" ht="15" hidden="false" customHeight="false" outlineLevel="0" collapsed="false">
      <c r="A2200" s="318" t="s">
        <v>10610</v>
      </c>
      <c r="B2200" s="318" t="str">
        <f aca="false">A2200&amp;"U"</f>
        <v>92798U</v>
      </c>
      <c r="C2200" s="318" t="s">
        <v>10611</v>
      </c>
      <c r="D2200" s="318" t="s">
        <v>285</v>
      </c>
      <c r="E2200" s="318" t="s">
        <v>6232</v>
      </c>
      <c r="F2200" s="319" t="n">
        <v>5.68</v>
      </c>
      <c r="G2200" s="318" t="s">
        <v>6233</v>
      </c>
    </row>
    <row r="2201" customFormat="false" ht="15" hidden="false" customHeight="false" outlineLevel="0" collapsed="false">
      <c r="A2201" s="318" t="s">
        <v>10612</v>
      </c>
      <c r="B2201" s="318" t="str">
        <f aca="false">A2201&amp;"U"</f>
        <v>92799U</v>
      </c>
      <c r="C2201" s="318" t="s">
        <v>10613</v>
      </c>
      <c r="D2201" s="318" t="s">
        <v>285</v>
      </c>
      <c r="E2201" s="318" t="s">
        <v>6232</v>
      </c>
      <c r="F2201" s="319" t="n">
        <v>6.93</v>
      </c>
      <c r="G2201" s="318" t="s">
        <v>6233</v>
      </c>
    </row>
    <row r="2202" customFormat="false" ht="15" hidden="false" customHeight="false" outlineLevel="0" collapsed="false">
      <c r="A2202" s="318" t="s">
        <v>10614</v>
      </c>
      <c r="B2202" s="318" t="str">
        <f aca="false">A2202&amp;"U"</f>
        <v>92800U</v>
      </c>
      <c r="C2202" s="318" t="s">
        <v>10615</v>
      </c>
      <c r="D2202" s="318" t="s">
        <v>285</v>
      </c>
      <c r="E2202" s="318" t="s">
        <v>6232</v>
      </c>
      <c r="F2202" s="319" t="n">
        <v>6.26</v>
      </c>
      <c r="G2202" s="318" t="s">
        <v>6233</v>
      </c>
    </row>
    <row r="2203" customFormat="false" ht="15" hidden="false" customHeight="false" outlineLevel="0" collapsed="false">
      <c r="A2203" s="318" t="s">
        <v>10616</v>
      </c>
      <c r="B2203" s="318" t="str">
        <f aca="false">A2203&amp;"U"</f>
        <v>92801U</v>
      </c>
      <c r="C2203" s="318" t="s">
        <v>10617</v>
      </c>
      <c r="D2203" s="318" t="s">
        <v>285</v>
      </c>
      <c r="E2203" s="318" t="s">
        <v>6232</v>
      </c>
      <c r="F2203" s="319" t="n">
        <v>6.01</v>
      </c>
      <c r="G2203" s="318" t="s">
        <v>6233</v>
      </c>
    </row>
    <row r="2204" customFormat="false" ht="15" hidden="false" customHeight="false" outlineLevel="0" collapsed="false">
      <c r="A2204" s="318" t="s">
        <v>10618</v>
      </c>
      <c r="B2204" s="318" t="str">
        <f aca="false">A2204&amp;"U"</f>
        <v>92802U</v>
      </c>
      <c r="C2204" s="318" t="s">
        <v>10619</v>
      </c>
      <c r="D2204" s="318" t="s">
        <v>285</v>
      </c>
      <c r="E2204" s="318" t="s">
        <v>6232</v>
      </c>
      <c r="F2204" s="319" t="n">
        <v>6.63</v>
      </c>
      <c r="G2204" s="318" t="s">
        <v>6233</v>
      </c>
    </row>
    <row r="2205" customFormat="false" ht="15" hidden="false" customHeight="false" outlineLevel="0" collapsed="false">
      <c r="A2205" s="318" t="s">
        <v>10620</v>
      </c>
      <c r="B2205" s="318" t="str">
        <f aca="false">A2205&amp;"U"</f>
        <v>92803U</v>
      </c>
      <c r="C2205" s="318" t="s">
        <v>10621</v>
      </c>
      <c r="D2205" s="318" t="s">
        <v>285</v>
      </c>
      <c r="E2205" s="318" t="s">
        <v>6232</v>
      </c>
      <c r="F2205" s="319" t="n">
        <v>5.54</v>
      </c>
      <c r="G2205" s="318" t="s">
        <v>6233</v>
      </c>
    </row>
    <row r="2206" customFormat="false" ht="15" hidden="false" customHeight="false" outlineLevel="0" collapsed="false">
      <c r="A2206" s="318" t="s">
        <v>10622</v>
      </c>
      <c r="B2206" s="318" t="str">
        <f aca="false">A2206&amp;"U"</f>
        <v>92804U</v>
      </c>
      <c r="C2206" s="318" t="s">
        <v>10623</v>
      </c>
      <c r="D2206" s="318" t="s">
        <v>285</v>
      </c>
      <c r="E2206" s="318" t="s">
        <v>6232</v>
      </c>
      <c r="F2206" s="319" t="n">
        <v>5.19</v>
      </c>
      <c r="G2206" s="318" t="s">
        <v>6233</v>
      </c>
    </row>
    <row r="2207" customFormat="false" ht="15" hidden="false" customHeight="false" outlineLevel="0" collapsed="false">
      <c r="A2207" s="318" t="s">
        <v>10624</v>
      </c>
      <c r="B2207" s="318" t="str">
        <f aca="false">A2207&amp;"U"</f>
        <v>92805U</v>
      </c>
      <c r="C2207" s="318" t="s">
        <v>10625</v>
      </c>
      <c r="D2207" s="318" t="s">
        <v>285</v>
      </c>
      <c r="E2207" s="318" t="s">
        <v>6232</v>
      </c>
      <c r="F2207" s="319" t="n">
        <v>5.15</v>
      </c>
      <c r="G2207" s="318" t="s">
        <v>6233</v>
      </c>
    </row>
    <row r="2208" customFormat="false" ht="15" hidden="false" customHeight="false" outlineLevel="0" collapsed="false">
      <c r="A2208" s="318" t="s">
        <v>10626</v>
      </c>
      <c r="B2208" s="318" t="str">
        <f aca="false">A2208&amp;"U"</f>
        <v>92806U</v>
      </c>
      <c r="C2208" s="318" t="s">
        <v>10627</v>
      </c>
      <c r="D2208" s="318" t="s">
        <v>285</v>
      </c>
      <c r="E2208" s="318" t="s">
        <v>6232</v>
      </c>
      <c r="F2208" s="319" t="n">
        <v>4.93</v>
      </c>
      <c r="G2208" s="318" t="s">
        <v>6233</v>
      </c>
    </row>
    <row r="2209" customFormat="false" ht="15" hidden="false" customHeight="false" outlineLevel="0" collapsed="false">
      <c r="A2209" s="318" t="s">
        <v>10628</v>
      </c>
      <c r="B2209" s="318" t="str">
        <f aca="false">A2209&amp;"U"</f>
        <v>92875U</v>
      </c>
      <c r="C2209" s="318" t="s">
        <v>10629</v>
      </c>
      <c r="D2209" s="318" t="s">
        <v>285</v>
      </c>
      <c r="E2209" s="318" t="s">
        <v>6252</v>
      </c>
      <c r="F2209" s="319" t="n">
        <v>5.79</v>
      </c>
      <c r="G2209" s="318" t="s">
        <v>6233</v>
      </c>
    </row>
    <row r="2210" customFormat="false" ht="15" hidden="false" customHeight="false" outlineLevel="0" collapsed="false">
      <c r="A2210" s="318" t="s">
        <v>10630</v>
      </c>
      <c r="B2210" s="318" t="str">
        <f aca="false">A2210&amp;"U"</f>
        <v>92876U</v>
      </c>
      <c r="C2210" s="318" t="s">
        <v>10631</v>
      </c>
      <c r="D2210" s="318" t="s">
        <v>285</v>
      </c>
      <c r="E2210" s="318" t="s">
        <v>6252</v>
      </c>
      <c r="F2210" s="319" t="n">
        <v>5.55</v>
      </c>
      <c r="G2210" s="318" t="s">
        <v>6233</v>
      </c>
    </row>
    <row r="2211" customFormat="false" ht="15" hidden="false" customHeight="false" outlineLevel="0" collapsed="false">
      <c r="A2211" s="318" t="s">
        <v>10632</v>
      </c>
      <c r="B2211" s="318" t="str">
        <f aca="false">A2211&amp;"U"</f>
        <v>92877U</v>
      </c>
      <c r="C2211" s="318" t="s">
        <v>10633</v>
      </c>
      <c r="D2211" s="318" t="s">
        <v>285</v>
      </c>
      <c r="E2211" s="318" t="s">
        <v>6252</v>
      </c>
      <c r="F2211" s="319" t="n">
        <v>5.03</v>
      </c>
      <c r="G2211" s="318" t="s">
        <v>6233</v>
      </c>
    </row>
    <row r="2212" customFormat="false" ht="15" hidden="false" customHeight="false" outlineLevel="0" collapsed="false">
      <c r="A2212" s="318" t="s">
        <v>10634</v>
      </c>
      <c r="B2212" s="318" t="str">
        <f aca="false">A2212&amp;"U"</f>
        <v>92878U</v>
      </c>
      <c r="C2212" s="318" t="s">
        <v>10635</v>
      </c>
      <c r="D2212" s="318" t="s">
        <v>285</v>
      </c>
      <c r="E2212" s="318" t="s">
        <v>6252</v>
      </c>
      <c r="F2212" s="319" t="n">
        <v>4.96</v>
      </c>
      <c r="G2212" s="318" t="s">
        <v>6233</v>
      </c>
    </row>
    <row r="2213" customFormat="false" ht="15" hidden="false" customHeight="false" outlineLevel="0" collapsed="false">
      <c r="A2213" s="318" t="s">
        <v>10636</v>
      </c>
      <c r="B2213" s="318" t="str">
        <f aca="false">A2213&amp;"U"</f>
        <v>92879U</v>
      </c>
      <c r="C2213" s="318" t="s">
        <v>10637</v>
      </c>
      <c r="D2213" s="318" t="s">
        <v>285</v>
      </c>
      <c r="E2213" s="318" t="s">
        <v>6252</v>
      </c>
      <c r="F2213" s="319" t="n">
        <v>4.89</v>
      </c>
      <c r="G2213" s="318" t="s">
        <v>6233</v>
      </c>
    </row>
    <row r="2214" customFormat="false" ht="15" hidden="false" customHeight="false" outlineLevel="0" collapsed="false">
      <c r="A2214" s="318" t="s">
        <v>10638</v>
      </c>
      <c r="B2214" s="318" t="str">
        <f aca="false">A2214&amp;"U"</f>
        <v>92880U</v>
      </c>
      <c r="C2214" s="318" t="s">
        <v>10639</v>
      </c>
      <c r="D2214" s="318" t="s">
        <v>285</v>
      </c>
      <c r="E2214" s="318" t="s">
        <v>6252</v>
      </c>
      <c r="F2214" s="319" t="n">
        <v>5</v>
      </c>
      <c r="G2214" s="318" t="s">
        <v>6233</v>
      </c>
    </row>
    <row r="2215" customFormat="false" ht="15" hidden="false" customHeight="false" outlineLevel="0" collapsed="false">
      <c r="A2215" s="318" t="s">
        <v>10640</v>
      </c>
      <c r="B2215" s="318" t="str">
        <f aca="false">A2215&amp;"U"</f>
        <v>92881U</v>
      </c>
      <c r="C2215" s="318" t="s">
        <v>10641</v>
      </c>
      <c r="D2215" s="318" t="s">
        <v>285</v>
      </c>
      <c r="E2215" s="318" t="s">
        <v>6252</v>
      </c>
      <c r="F2215" s="319" t="n">
        <v>4.98</v>
      </c>
      <c r="G2215" s="318" t="s">
        <v>6233</v>
      </c>
    </row>
    <row r="2216" customFormat="false" ht="15" hidden="false" customHeight="false" outlineLevel="0" collapsed="false">
      <c r="A2216" s="318" t="s">
        <v>10642</v>
      </c>
      <c r="B2216" s="318" t="str">
        <f aca="false">A2216&amp;"U"</f>
        <v>92882U</v>
      </c>
      <c r="C2216" s="318" t="s">
        <v>10643</v>
      </c>
      <c r="D2216" s="318" t="s">
        <v>285</v>
      </c>
      <c r="E2216" s="318" t="s">
        <v>6252</v>
      </c>
      <c r="F2216" s="319" t="n">
        <v>8.02</v>
      </c>
      <c r="G2216" s="318" t="s">
        <v>6233</v>
      </c>
    </row>
    <row r="2217" customFormat="false" ht="15" hidden="false" customHeight="false" outlineLevel="0" collapsed="false">
      <c r="A2217" s="318" t="s">
        <v>10644</v>
      </c>
      <c r="B2217" s="318" t="str">
        <f aca="false">A2217&amp;"U"</f>
        <v>92883U</v>
      </c>
      <c r="C2217" s="318" t="s">
        <v>10645</v>
      </c>
      <c r="D2217" s="318" t="s">
        <v>285</v>
      </c>
      <c r="E2217" s="318" t="s">
        <v>6252</v>
      </c>
      <c r="F2217" s="319" t="n">
        <v>7.29</v>
      </c>
      <c r="G2217" s="318" t="s">
        <v>6233</v>
      </c>
    </row>
    <row r="2218" customFormat="false" ht="15" hidden="false" customHeight="false" outlineLevel="0" collapsed="false">
      <c r="A2218" s="318" t="s">
        <v>10646</v>
      </c>
      <c r="B2218" s="318" t="str">
        <f aca="false">A2218&amp;"U"</f>
        <v>92884U</v>
      </c>
      <c r="C2218" s="318" t="s">
        <v>10647</v>
      </c>
      <c r="D2218" s="318" t="s">
        <v>285</v>
      </c>
      <c r="E2218" s="318" t="s">
        <v>6252</v>
      </c>
      <c r="F2218" s="319" t="n">
        <v>6.4</v>
      </c>
      <c r="G2218" s="318" t="s">
        <v>6233</v>
      </c>
    </row>
    <row r="2219" customFormat="false" ht="15" hidden="false" customHeight="false" outlineLevel="0" collapsed="false">
      <c r="A2219" s="318" t="s">
        <v>10648</v>
      </c>
      <c r="B2219" s="318" t="str">
        <f aca="false">A2219&amp;"U"</f>
        <v>92885U</v>
      </c>
      <c r="C2219" s="318" t="s">
        <v>10649</v>
      </c>
      <c r="D2219" s="318" t="s">
        <v>285</v>
      </c>
      <c r="E2219" s="318" t="s">
        <v>6252</v>
      </c>
      <c r="F2219" s="319" t="n">
        <v>6.03</v>
      </c>
      <c r="G2219" s="318" t="s">
        <v>6233</v>
      </c>
    </row>
    <row r="2220" customFormat="false" ht="15" hidden="false" customHeight="false" outlineLevel="0" collapsed="false">
      <c r="A2220" s="318" t="s">
        <v>10650</v>
      </c>
      <c r="B2220" s="318" t="str">
        <f aca="false">A2220&amp;"U"</f>
        <v>92886U</v>
      </c>
      <c r="C2220" s="318" t="s">
        <v>10651</v>
      </c>
      <c r="D2220" s="318" t="s">
        <v>285</v>
      </c>
      <c r="E2220" s="318" t="s">
        <v>6252</v>
      </c>
      <c r="F2220" s="319" t="n">
        <v>5.7</v>
      </c>
      <c r="G2220" s="318" t="s">
        <v>6233</v>
      </c>
    </row>
    <row r="2221" customFormat="false" ht="15" hidden="false" customHeight="false" outlineLevel="0" collapsed="false">
      <c r="A2221" s="318" t="s">
        <v>10652</v>
      </c>
      <c r="B2221" s="318" t="str">
        <f aca="false">A2221&amp;"U"</f>
        <v>92887U</v>
      </c>
      <c r="C2221" s="318" t="s">
        <v>10653</v>
      </c>
      <c r="D2221" s="318" t="s">
        <v>285</v>
      </c>
      <c r="E2221" s="318" t="s">
        <v>6252</v>
      </c>
      <c r="F2221" s="319" t="n">
        <v>5.63</v>
      </c>
      <c r="G2221" s="318" t="s">
        <v>6233</v>
      </c>
    </row>
    <row r="2222" customFormat="false" ht="15" hidden="false" customHeight="false" outlineLevel="0" collapsed="false">
      <c r="A2222" s="318" t="s">
        <v>10654</v>
      </c>
      <c r="B2222" s="318" t="str">
        <f aca="false">A2222&amp;"U"</f>
        <v>92888U</v>
      </c>
      <c r="C2222" s="318" t="s">
        <v>10655</v>
      </c>
      <c r="D2222" s="318" t="s">
        <v>285</v>
      </c>
      <c r="E2222" s="318" t="s">
        <v>6252</v>
      </c>
      <c r="F2222" s="319" t="n">
        <v>5.47</v>
      </c>
      <c r="G2222" s="318" t="s">
        <v>6233</v>
      </c>
    </row>
    <row r="2223" customFormat="false" ht="15" hidden="false" customHeight="false" outlineLevel="0" collapsed="false">
      <c r="A2223" s="318" t="s">
        <v>10656</v>
      </c>
      <c r="B2223" s="318" t="str">
        <f aca="false">A2223&amp;"U"</f>
        <v>92915U</v>
      </c>
      <c r="C2223" s="318" t="s">
        <v>10657</v>
      </c>
      <c r="D2223" s="318" t="s">
        <v>285</v>
      </c>
      <c r="E2223" s="318" t="s">
        <v>6232</v>
      </c>
      <c r="F2223" s="319" t="n">
        <v>10.45</v>
      </c>
      <c r="G2223" s="318" t="s">
        <v>6233</v>
      </c>
    </row>
    <row r="2224" customFormat="false" ht="15" hidden="false" customHeight="false" outlineLevel="0" collapsed="false">
      <c r="A2224" s="318" t="s">
        <v>10658</v>
      </c>
      <c r="B2224" s="318" t="str">
        <f aca="false">A2224&amp;"U"</f>
        <v>92916U</v>
      </c>
      <c r="C2224" s="318" t="s">
        <v>10659</v>
      </c>
      <c r="D2224" s="318" t="s">
        <v>285</v>
      </c>
      <c r="E2224" s="318" t="s">
        <v>6232</v>
      </c>
      <c r="F2224" s="319" t="n">
        <v>9.21</v>
      </c>
      <c r="G2224" s="318" t="s">
        <v>6233</v>
      </c>
    </row>
    <row r="2225" customFormat="false" ht="15" hidden="false" customHeight="false" outlineLevel="0" collapsed="false">
      <c r="A2225" s="318" t="s">
        <v>10660</v>
      </c>
      <c r="B2225" s="318" t="str">
        <f aca="false">A2225&amp;"U"</f>
        <v>92917U</v>
      </c>
      <c r="C2225" s="318" t="s">
        <v>10661</v>
      </c>
      <c r="D2225" s="318" t="s">
        <v>285</v>
      </c>
      <c r="E2225" s="318" t="s">
        <v>6232</v>
      </c>
      <c r="F2225" s="319" t="n">
        <v>9.05</v>
      </c>
      <c r="G2225" s="318" t="s">
        <v>6233</v>
      </c>
    </row>
    <row r="2226" customFormat="false" ht="15" hidden="false" customHeight="false" outlineLevel="0" collapsed="false">
      <c r="A2226" s="318" t="s">
        <v>10662</v>
      </c>
      <c r="B2226" s="318" t="str">
        <f aca="false">A2226&amp;"U"</f>
        <v>92919U</v>
      </c>
      <c r="C2226" s="318" t="s">
        <v>10663</v>
      </c>
      <c r="D2226" s="318" t="s">
        <v>285</v>
      </c>
      <c r="E2226" s="318" t="s">
        <v>6232</v>
      </c>
      <c r="F2226" s="319" t="n">
        <v>7.41</v>
      </c>
      <c r="G2226" s="318" t="s">
        <v>6233</v>
      </c>
    </row>
    <row r="2227" customFormat="false" ht="15" hidden="false" customHeight="false" outlineLevel="0" collapsed="false">
      <c r="A2227" s="318" t="s">
        <v>10664</v>
      </c>
      <c r="B2227" s="318" t="str">
        <f aca="false">A2227&amp;"U"</f>
        <v>92921U</v>
      </c>
      <c r="C2227" s="318" t="s">
        <v>10665</v>
      </c>
      <c r="D2227" s="318" t="s">
        <v>285</v>
      </c>
      <c r="E2227" s="318" t="s">
        <v>6232</v>
      </c>
      <c r="F2227" s="319" t="n">
        <v>6.63</v>
      </c>
      <c r="G2227" s="318" t="s">
        <v>6233</v>
      </c>
    </row>
    <row r="2228" customFormat="false" ht="15" hidden="false" customHeight="false" outlineLevel="0" collapsed="false">
      <c r="A2228" s="318" t="s">
        <v>10666</v>
      </c>
      <c r="B2228" s="318" t="str">
        <f aca="false">A2228&amp;"U"</f>
        <v>92922U</v>
      </c>
      <c r="C2228" s="318" t="s">
        <v>10667</v>
      </c>
      <c r="D2228" s="318" t="s">
        <v>285</v>
      </c>
      <c r="E2228" s="318" t="s">
        <v>6232</v>
      </c>
      <c r="F2228" s="319" t="n">
        <v>6.2</v>
      </c>
      <c r="G2228" s="318" t="s">
        <v>6233</v>
      </c>
    </row>
    <row r="2229" customFormat="false" ht="15" hidden="false" customHeight="false" outlineLevel="0" collapsed="false">
      <c r="A2229" s="318" t="s">
        <v>10668</v>
      </c>
      <c r="B2229" s="318" t="str">
        <f aca="false">A2229&amp;"U"</f>
        <v>92923U</v>
      </c>
      <c r="C2229" s="318" t="s">
        <v>10669</v>
      </c>
      <c r="D2229" s="318" t="s">
        <v>285</v>
      </c>
      <c r="E2229" s="318" t="s">
        <v>6232</v>
      </c>
      <c r="F2229" s="319" t="n">
        <v>5.71</v>
      </c>
      <c r="G2229" s="318" t="s">
        <v>6233</v>
      </c>
    </row>
    <row r="2230" customFormat="false" ht="15" hidden="false" customHeight="false" outlineLevel="0" collapsed="false">
      <c r="A2230" s="318" t="s">
        <v>10670</v>
      </c>
      <c r="B2230" s="318" t="str">
        <f aca="false">A2230&amp;"U"</f>
        <v>92924U</v>
      </c>
      <c r="C2230" s="318" t="s">
        <v>10671</v>
      </c>
      <c r="D2230" s="318" t="s">
        <v>285</v>
      </c>
      <c r="E2230" s="318" t="s">
        <v>6232</v>
      </c>
      <c r="F2230" s="319" t="n">
        <v>6.25</v>
      </c>
      <c r="G2230" s="318" t="s">
        <v>6233</v>
      </c>
    </row>
    <row r="2231" customFormat="false" ht="15" hidden="false" customHeight="false" outlineLevel="0" collapsed="false">
      <c r="A2231" s="318" t="s">
        <v>10672</v>
      </c>
      <c r="B2231" s="318" t="str">
        <f aca="false">A2231&amp;"U"</f>
        <v>95445U</v>
      </c>
      <c r="C2231" s="318" t="s">
        <v>10673</v>
      </c>
      <c r="D2231" s="318" t="s">
        <v>285</v>
      </c>
      <c r="E2231" s="318" t="s">
        <v>6232</v>
      </c>
      <c r="F2231" s="319" t="n">
        <v>5.29</v>
      </c>
      <c r="G2231" s="318" t="s">
        <v>6233</v>
      </c>
    </row>
    <row r="2232" customFormat="false" ht="15" hidden="false" customHeight="false" outlineLevel="0" collapsed="false">
      <c r="A2232" s="318" t="s">
        <v>10674</v>
      </c>
      <c r="B2232" s="318" t="str">
        <f aca="false">A2232&amp;"U"</f>
        <v>95446U</v>
      </c>
      <c r="C2232" s="318" t="s">
        <v>10675</v>
      </c>
      <c r="D2232" s="318" t="s">
        <v>285</v>
      </c>
      <c r="E2232" s="318" t="s">
        <v>6232</v>
      </c>
      <c r="F2232" s="319" t="n">
        <v>5.43</v>
      </c>
      <c r="G2232" s="318" t="s">
        <v>6233</v>
      </c>
    </row>
    <row r="2233" customFormat="false" ht="15" hidden="false" customHeight="false" outlineLevel="0" collapsed="false">
      <c r="A2233" s="318" t="s">
        <v>10676</v>
      </c>
      <c r="B2233" s="318" t="str">
        <f aca="false">A2233&amp;"U"</f>
        <v>95576U</v>
      </c>
      <c r="C2233" s="318" t="s">
        <v>10677</v>
      </c>
      <c r="D2233" s="318" t="s">
        <v>285</v>
      </c>
      <c r="E2233" s="318" t="s">
        <v>6232</v>
      </c>
      <c r="F2233" s="319" t="n">
        <v>8.64</v>
      </c>
      <c r="G2233" s="318" t="s">
        <v>6233</v>
      </c>
    </row>
    <row r="2234" customFormat="false" ht="15" hidden="false" customHeight="false" outlineLevel="0" collapsed="false">
      <c r="A2234" s="318" t="s">
        <v>10678</v>
      </c>
      <c r="B2234" s="318" t="str">
        <f aca="false">A2234&amp;"U"</f>
        <v>95577U</v>
      </c>
      <c r="C2234" s="318" t="s">
        <v>10679</v>
      </c>
      <c r="D2234" s="318" t="s">
        <v>285</v>
      </c>
      <c r="E2234" s="318" t="s">
        <v>6232</v>
      </c>
      <c r="F2234" s="319" t="n">
        <v>7.17</v>
      </c>
      <c r="G2234" s="318" t="s">
        <v>6233</v>
      </c>
    </row>
    <row r="2235" customFormat="false" ht="15" hidden="false" customHeight="false" outlineLevel="0" collapsed="false">
      <c r="A2235" s="318" t="s">
        <v>10680</v>
      </c>
      <c r="B2235" s="318" t="str">
        <f aca="false">A2235&amp;"U"</f>
        <v>95578U</v>
      </c>
      <c r="C2235" s="318" t="s">
        <v>10681</v>
      </c>
      <c r="D2235" s="318" t="s">
        <v>285</v>
      </c>
      <c r="E2235" s="318" t="s">
        <v>6232</v>
      </c>
      <c r="F2235" s="319" t="n">
        <v>6.56</v>
      </c>
      <c r="G2235" s="318" t="s">
        <v>6233</v>
      </c>
    </row>
    <row r="2236" customFormat="false" ht="15" hidden="false" customHeight="false" outlineLevel="0" collapsed="false">
      <c r="A2236" s="318" t="s">
        <v>10682</v>
      </c>
      <c r="B2236" s="318" t="str">
        <f aca="false">A2236&amp;"U"</f>
        <v>95579U</v>
      </c>
      <c r="C2236" s="318" t="s">
        <v>10683</v>
      </c>
      <c r="D2236" s="318" t="s">
        <v>285</v>
      </c>
      <c r="E2236" s="318" t="s">
        <v>6232</v>
      </c>
      <c r="F2236" s="319" t="n">
        <v>6.24</v>
      </c>
      <c r="G2236" s="318" t="s">
        <v>6233</v>
      </c>
    </row>
    <row r="2237" customFormat="false" ht="15" hidden="false" customHeight="false" outlineLevel="0" collapsed="false">
      <c r="A2237" s="318" t="s">
        <v>10684</v>
      </c>
      <c r="B2237" s="318" t="str">
        <f aca="false">A2237&amp;"U"</f>
        <v>95580U</v>
      </c>
      <c r="C2237" s="318" t="s">
        <v>10685</v>
      </c>
      <c r="D2237" s="318" t="s">
        <v>285</v>
      </c>
      <c r="E2237" s="318" t="s">
        <v>6232</v>
      </c>
      <c r="F2237" s="319" t="n">
        <v>5.86</v>
      </c>
      <c r="G2237" s="318" t="s">
        <v>6233</v>
      </c>
    </row>
    <row r="2238" customFormat="false" ht="15" hidden="false" customHeight="false" outlineLevel="0" collapsed="false">
      <c r="A2238" s="318" t="s">
        <v>10686</v>
      </c>
      <c r="B2238" s="318" t="str">
        <f aca="false">A2238&amp;"U"</f>
        <v>95581U</v>
      </c>
      <c r="C2238" s="318" t="s">
        <v>10687</v>
      </c>
      <c r="D2238" s="318" t="s">
        <v>285</v>
      </c>
      <c r="E2238" s="318" t="s">
        <v>6232</v>
      </c>
      <c r="F2238" s="319" t="n">
        <v>6.46</v>
      </c>
      <c r="G2238" s="318" t="s">
        <v>6233</v>
      </c>
    </row>
    <row r="2239" customFormat="false" ht="15" hidden="false" customHeight="false" outlineLevel="0" collapsed="false">
      <c r="A2239" s="318" t="s">
        <v>10688</v>
      </c>
      <c r="B2239" s="318" t="str">
        <f aca="false">A2239&amp;"U"</f>
        <v>95583U</v>
      </c>
      <c r="C2239" s="318" t="s">
        <v>10689</v>
      </c>
      <c r="D2239" s="318" t="s">
        <v>285</v>
      </c>
      <c r="E2239" s="318" t="s">
        <v>6232</v>
      </c>
      <c r="F2239" s="319" t="n">
        <v>10.84</v>
      </c>
      <c r="G2239" s="318" t="s">
        <v>6233</v>
      </c>
    </row>
    <row r="2240" customFormat="false" ht="15" hidden="false" customHeight="false" outlineLevel="0" collapsed="false">
      <c r="A2240" s="318" t="s">
        <v>10690</v>
      </c>
      <c r="B2240" s="318" t="str">
        <f aca="false">A2240&amp;"U"</f>
        <v>95584U</v>
      </c>
      <c r="C2240" s="318" t="s">
        <v>10691</v>
      </c>
      <c r="D2240" s="318" t="s">
        <v>285</v>
      </c>
      <c r="E2240" s="318" t="s">
        <v>6232</v>
      </c>
      <c r="F2240" s="319" t="n">
        <v>8.97</v>
      </c>
      <c r="G2240" s="318" t="s">
        <v>6233</v>
      </c>
    </row>
    <row r="2241" customFormat="false" ht="15" hidden="false" customHeight="false" outlineLevel="0" collapsed="false">
      <c r="A2241" s="318" t="s">
        <v>10692</v>
      </c>
      <c r="B2241" s="318" t="str">
        <f aca="false">A2241&amp;"U"</f>
        <v>95585U</v>
      </c>
      <c r="C2241" s="318" t="s">
        <v>10693</v>
      </c>
      <c r="D2241" s="318" t="s">
        <v>285</v>
      </c>
      <c r="E2241" s="318" t="s">
        <v>6232</v>
      </c>
      <c r="F2241" s="319" t="n">
        <v>8.99</v>
      </c>
      <c r="G2241" s="318" t="s">
        <v>6233</v>
      </c>
    </row>
    <row r="2242" customFormat="false" ht="15" hidden="false" customHeight="false" outlineLevel="0" collapsed="false">
      <c r="A2242" s="318" t="s">
        <v>10694</v>
      </c>
      <c r="B2242" s="318" t="str">
        <f aca="false">A2242&amp;"U"</f>
        <v>95586U</v>
      </c>
      <c r="C2242" s="318" t="s">
        <v>10695</v>
      </c>
      <c r="D2242" s="318" t="s">
        <v>285</v>
      </c>
      <c r="E2242" s="318" t="s">
        <v>6232</v>
      </c>
      <c r="F2242" s="319" t="n">
        <v>7.44</v>
      </c>
      <c r="G2242" s="318" t="s">
        <v>6233</v>
      </c>
    </row>
    <row r="2243" customFormat="false" ht="15" hidden="false" customHeight="false" outlineLevel="0" collapsed="false">
      <c r="A2243" s="318" t="s">
        <v>10696</v>
      </c>
      <c r="B2243" s="318" t="str">
        <f aca="false">A2243&amp;"U"</f>
        <v>95587U</v>
      </c>
      <c r="C2243" s="318" t="s">
        <v>10697</v>
      </c>
      <c r="D2243" s="318" t="s">
        <v>285</v>
      </c>
      <c r="E2243" s="318" t="s">
        <v>6232</v>
      </c>
      <c r="F2243" s="319" t="n">
        <v>6.77</v>
      </c>
      <c r="G2243" s="318" t="s">
        <v>6233</v>
      </c>
    </row>
    <row r="2244" customFormat="false" ht="15" hidden="false" customHeight="false" outlineLevel="0" collapsed="false">
      <c r="A2244" s="318" t="s">
        <v>10698</v>
      </c>
      <c r="B2244" s="318" t="str">
        <f aca="false">A2244&amp;"U"</f>
        <v>95588U</v>
      </c>
      <c r="C2244" s="318" t="s">
        <v>10699</v>
      </c>
      <c r="D2244" s="318" t="s">
        <v>285</v>
      </c>
      <c r="E2244" s="318" t="s">
        <v>6232</v>
      </c>
      <c r="F2244" s="319" t="n">
        <v>6.42</v>
      </c>
      <c r="G2244" s="318" t="s">
        <v>6233</v>
      </c>
    </row>
    <row r="2245" customFormat="false" ht="15" hidden="false" customHeight="false" outlineLevel="0" collapsed="false">
      <c r="A2245" s="318" t="s">
        <v>10700</v>
      </c>
      <c r="B2245" s="318" t="str">
        <f aca="false">A2245&amp;"U"</f>
        <v>95589U</v>
      </c>
      <c r="C2245" s="318" t="s">
        <v>10701</v>
      </c>
      <c r="D2245" s="318" t="s">
        <v>285</v>
      </c>
      <c r="E2245" s="318" t="s">
        <v>6232</v>
      </c>
      <c r="F2245" s="319" t="n">
        <v>5.99</v>
      </c>
      <c r="G2245" s="318" t="s">
        <v>6233</v>
      </c>
    </row>
    <row r="2246" customFormat="false" ht="15" hidden="false" customHeight="false" outlineLevel="0" collapsed="false">
      <c r="A2246" s="318" t="s">
        <v>10702</v>
      </c>
      <c r="B2246" s="318" t="str">
        <f aca="false">A2246&amp;"U"</f>
        <v>95590U</v>
      </c>
      <c r="C2246" s="318" t="s">
        <v>10703</v>
      </c>
      <c r="D2246" s="318" t="s">
        <v>285</v>
      </c>
      <c r="E2246" s="318" t="s">
        <v>6232</v>
      </c>
      <c r="F2246" s="319" t="n">
        <v>6.58</v>
      </c>
      <c r="G2246" s="318" t="s">
        <v>6233</v>
      </c>
    </row>
    <row r="2247" customFormat="false" ht="15" hidden="false" customHeight="false" outlineLevel="0" collapsed="false">
      <c r="A2247" s="318" t="s">
        <v>10704</v>
      </c>
      <c r="B2247" s="318" t="str">
        <f aca="false">A2247&amp;"U"</f>
        <v>95592U</v>
      </c>
      <c r="C2247" s="318" t="s">
        <v>10705</v>
      </c>
      <c r="D2247" s="318" t="s">
        <v>285</v>
      </c>
      <c r="E2247" s="318" t="s">
        <v>6232</v>
      </c>
      <c r="F2247" s="319" t="n">
        <v>13.23</v>
      </c>
      <c r="G2247" s="318" t="s">
        <v>6233</v>
      </c>
    </row>
    <row r="2248" customFormat="false" ht="15" hidden="false" customHeight="false" outlineLevel="0" collapsed="false">
      <c r="A2248" s="318" t="s">
        <v>10706</v>
      </c>
      <c r="B2248" s="318" t="str">
        <f aca="false">A2248&amp;"U"</f>
        <v>95593U</v>
      </c>
      <c r="C2248" s="318" t="s">
        <v>10707</v>
      </c>
      <c r="D2248" s="318" t="s">
        <v>285</v>
      </c>
      <c r="E2248" s="318" t="s">
        <v>6232</v>
      </c>
      <c r="F2248" s="319" t="n">
        <v>10.42</v>
      </c>
      <c r="G2248" s="318" t="s">
        <v>6233</v>
      </c>
    </row>
    <row r="2249" customFormat="false" ht="15" hidden="false" customHeight="false" outlineLevel="0" collapsed="false">
      <c r="A2249" s="318" t="s">
        <v>10708</v>
      </c>
      <c r="B2249" s="318" t="str">
        <f aca="false">A2249&amp;"U"</f>
        <v>95943U</v>
      </c>
      <c r="C2249" s="318" t="s">
        <v>10709</v>
      </c>
      <c r="D2249" s="318" t="s">
        <v>285</v>
      </c>
      <c r="E2249" s="318" t="s">
        <v>6232</v>
      </c>
      <c r="F2249" s="319" t="n">
        <v>13.85</v>
      </c>
      <c r="G2249" s="318" t="s">
        <v>6233</v>
      </c>
    </row>
    <row r="2250" customFormat="false" ht="15" hidden="false" customHeight="false" outlineLevel="0" collapsed="false">
      <c r="A2250" s="318" t="s">
        <v>10710</v>
      </c>
      <c r="B2250" s="318" t="str">
        <f aca="false">A2250&amp;"U"</f>
        <v>95944U</v>
      </c>
      <c r="C2250" s="318" t="s">
        <v>10711</v>
      </c>
      <c r="D2250" s="318" t="s">
        <v>285</v>
      </c>
      <c r="E2250" s="318" t="s">
        <v>6232</v>
      </c>
      <c r="F2250" s="319" t="n">
        <v>12.21</v>
      </c>
      <c r="G2250" s="318" t="s">
        <v>6233</v>
      </c>
    </row>
    <row r="2251" customFormat="false" ht="15" hidden="false" customHeight="false" outlineLevel="0" collapsed="false">
      <c r="A2251" s="318" t="s">
        <v>10712</v>
      </c>
      <c r="B2251" s="318" t="str">
        <f aca="false">A2251&amp;"U"</f>
        <v>95945U</v>
      </c>
      <c r="C2251" s="318" t="s">
        <v>10713</v>
      </c>
      <c r="D2251" s="318" t="s">
        <v>285</v>
      </c>
      <c r="E2251" s="318" t="s">
        <v>6232</v>
      </c>
      <c r="F2251" s="319" t="n">
        <v>10.41</v>
      </c>
      <c r="G2251" s="318" t="s">
        <v>6233</v>
      </c>
    </row>
    <row r="2252" customFormat="false" ht="15" hidden="false" customHeight="false" outlineLevel="0" collapsed="false">
      <c r="A2252" s="318" t="s">
        <v>10714</v>
      </c>
      <c r="B2252" s="318" t="str">
        <f aca="false">A2252&amp;"U"</f>
        <v>95946U</v>
      </c>
      <c r="C2252" s="318" t="s">
        <v>10715</v>
      </c>
      <c r="D2252" s="318" t="s">
        <v>285</v>
      </c>
      <c r="E2252" s="318" t="s">
        <v>6232</v>
      </c>
      <c r="F2252" s="319" t="n">
        <v>7.72</v>
      </c>
      <c r="G2252" s="318" t="s">
        <v>6233</v>
      </c>
    </row>
    <row r="2253" customFormat="false" ht="15" hidden="false" customHeight="false" outlineLevel="0" collapsed="false">
      <c r="A2253" s="318" t="s">
        <v>10716</v>
      </c>
      <c r="B2253" s="318" t="str">
        <f aca="false">A2253&amp;"U"</f>
        <v>95947U</v>
      </c>
      <c r="C2253" s="318" t="s">
        <v>10717</v>
      </c>
      <c r="D2253" s="318" t="s">
        <v>285</v>
      </c>
      <c r="E2253" s="318" t="s">
        <v>6232</v>
      </c>
      <c r="F2253" s="319" t="n">
        <v>6.33</v>
      </c>
      <c r="G2253" s="318" t="s">
        <v>6233</v>
      </c>
    </row>
    <row r="2254" customFormat="false" ht="15" hidden="false" customHeight="false" outlineLevel="0" collapsed="false">
      <c r="A2254" s="318" t="s">
        <v>10718</v>
      </c>
      <c r="B2254" s="318" t="str">
        <f aca="false">A2254&amp;"U"</f>
        <v>95948U</v>
      </c>
      <c r="C2254" s="318" t="s">
        <v>10719</v>
      </c>
      <c r="D2254" s="318" t="s">
        <v>285</v>
      </c>
      <c r="E2254" s="318" t="s">
        <v>6232</v>
      </c>
      <c r="F2254" s="319" t="n">
        <v>5.59</v>
      </c>
      <c r="G2254" s="318" t="s">
        <v>6233</v>
      </c>
    </row>
    <row r="2255" customFormat="false" ht="15" hidden="false" customHeight="false" outlineLevel="0" collapsed="false">
      <c r="A2255" s="318" t="s">
        <v>10720</v>
      </c>
      <c r="B2255" s="318" t="str">
        <f aca="false">A2255&amp;"U"</f>
        <v>96544U</v>
      </c>
      <c r="C2255" s="318" t="s">
        <v>10721</v>
      </c>
      <c r="D2255" s="318" t="s">
        <v>285</v>
      </c>
      <c r="E2255" s="318" t="s">
        <v>6232</v>
      </c>
      <c r="F2255" s="319" t="n">
        <v>9.92</v>
      </c>
      <c r="G2255" s="318" t="s">
        <v>6233</v>
      </c>
    </row>
    <row r="2256" customFormat="false" ht="15" hidden="false" customHeight="false" outlineLevel="0" collapsed="false">
      <c r="A2256" s="318" t="s">
        <v>10722</v>
      </c>
      <c r="B2256" s="318" t="str">
        <f aca="false">A2256&amp;"U"</f>
        <v>96545U</v>
      </c>
      <c r="C2256" s="318" t="s">
        <v>10723</v>
      </c>
      <c r="D2256" s="318" t="s">
        <v>285</v>
      </c>
      <c r="E2256" s="318" t="s">
        <v>6232</v>
      </c>
      <c r="F2256" s="319" t="n">
        <v>9.62</v>
      </c>
      <c r="G2256" s="318" t="s">
        <v>6233</v>
      </c>
    </row>
    <row r="2257" customFormat="false" ht="15" hidden="false" customHeight="false" outlineLevel="0" collapsed="false">
      <c r="A2257" s="318" t="s">
        <v>10724</v>
      </c>
      <c r="B2257" s="318" t="str">
        <f aca="false">A2257&amp;"U"</f>
        <v>96546U</v>
      </c>
      <c r="C2257" s="318" t="s">
        <v>10725</v>
      </c>
      <c r="D2257" s="318" t="s">
        <v>285</v>
      </c>
      <c r="E2257" s="318" t="s">
        <v>6232</v>
      </c>
      <c r="F2257" s="319" t="n">
        <v>7.89</v>
      </c>
      <c r="G2257" s="318" t="s">
        <v>6233</v>
      </c>
    </row>
    <row r="2258" customFormat="false" ht="15" hidden="false" customHeight="false" outlineLevel="0" collapsed="false">
      <c r="A2258" s="318" t="s">
        <v>10726</v>
      </c>
      <c r="B2258" s="318" t="str">
        <f aca="false">A2258&amp;"U"</f>
        <v>96547U</v>
      </c>
      <c r="C2258" s="318" t="s">
        <v>10727</v>
      </c>
      <c r="D2258" s="318" t="s">
        <v>285</v>
      </c>
      <c r="E2258" s="318" t="s">
        <v>6232</v>
      </c>
      <c r="F2258" s="319" t="n">
        <v>7.04</v>
      </c>
      <c r="G2258" s="318" t="s">
        <v>6233</v>
      </c>
    </row>
    <row r="2259" customFormat="false" ht="15" hidden="false" customHeight="false" outlineLevel="0" collapsed="false">
      <c r="A2259" s="318" t="s">
        <v>10728</v>
      </c>
      <c r="B2259" s="318" t="str">
        <f aca="false">A2259&amp;"U"</f>
        <v>96548U</v>
      </c>
      <c r="C2259" s="318" t="s">
        <v>10729</v>
      </c>
      <c r="D2259" s="318" t="s">
        <v>285</v>
      </c>
      <c r="E2259" s="318" t="s">
        <v>6232</v>
      </c>
      <c r="F2259" s="319" t="n">
        <v>6.55</v>
      </c>
      <c r="G2259" s="318" t="s">
        <v>6233</v>
      </c>
    </row>
    <row r="2260" customFormat="false" ht="15" hidden="false" customHeight="false" outlineLevel="0" collapsed="false">
      <c r="A2260" s="318" t="s">
        <v>10730</v>
      </c>
      <c r="B2260" s="318" t="str">
        <f aca="false">A2260&amp;"U"</f>
        <v>96549U</v>
      </c>
      <c r="C2260" s="318" t="s">
        <v>10731</v>
      </c>
      <c r="D2260" s="318" t="s">
        <v>285</v>
      </c>
      <c r="E2260" s="318" t="s">
        <v>6232</v>
      </c>
      <c r="F2260" s="319" t="n">
        <v>6.05</v>
      </c>
      <c r="G2260" s="318" t="s">
        <v>6233</v>
      </c>
    </row>
    <row r="2261" customFormat="false" ht="15" hidden="false" customHeight="false" outlineLevel="0" collapsed="false">
      <c r="A2261" s="318" t="s">
        <v>10732</v>
      </c>
      <c r="B2261" s="318" t="str">
        <f aca="false">A2261&amp;"U"</f>
        <v>96550U</v>
      </c>
      <c r="C2261" s="318" t="s">
        <v>10733</v>
      </c>
      <c r="D2261" s="318" t="s">
        <v>285</v>
      </c>
      <c r="E2261" s="318" t="s">
        <v>6232</v>
      </c>
      <c r="F2261" s="319" t="n">
        <v>6.54</v>
      </c>
      <c r="G2261" s="318" t="s">
        <v>6233</v>
      </c>
    </row>
    <row r="2262" customFormat="false" ht="15" hidden="false" customHeight="false" outlineLevel="0" collapsed="false">
      <c r="A2262" s="318" t="s">
        <v>10734</v>
      </c>
      <c r="B2262" s="318" t="str">
        <f aca="false">A2262&amp;"U"</f>
        <v>40780U</v>
      </c>
      <c r="C2262" s="318" t="s">
        <v>10735</v>
      </c>
      <c r="D2262" s="318" t="s">
        <v>79</v>
      </c>
      <c r="E2262" s="318" t="s">
        <v>6232</v>
      </c>
      <c r="F2262" s="319" t="n">
        <v>8.15</v>
      </c>
      <c r="G2262" s="318" t="s">
        <v>6233</v>
      </c>
    </row>
    <row r="2263" customFormat="false" ht="15" hidden="false" customHeight="false" outlineLevel="0" collapsed="false">
      <c r="A2263" s="318" t="s">
        <v>10736</v>
      </c>
      <c r="B2263" s="318" t="str">
        <f aca="false">A2263&amp;"U"</f>
        <v>74157/4U</v>
      </c>
      <c r="C2263" s="318" t="s">
        <v>10737</v>
      </c>
      <c r="D2263" s="318" t="s">
        <v>116</v>
      </c>
      <c r="E2263" s="318" t="s">
        <v>6252</v>
      </c>
      <c r="F2263" s="319" t="n">
        <v>87.21</v>
      </c>
      <c r="G2263" s="318" t="s">
        <v>6233</v>
      </c>
    </row>
    <row r="2264" customFormat="false" ht="15" hidden="false" customHeight="false" outlineLevel="0" collapsed="false">
      <c r="A2264" s="318" t="s">
        <v>10738</v>
      </c>
      <c r="B2264" s="318" t="str">
        <f aca="false">A2264&amp;"U"</f>
        <v>89993U</v>
      </c>
      <c r="C2264" s="318" t="s">
        <v>10739</v>
      </c>
      <c r="D2264" s="318" t="s">
        <v>116</v>
      </c>
      <c r="E2264" s="318" t="s">
        <v>6252</v>
      </c>
      <c r="F2264" s="319" t="n">
        <v>576.53</v>
      </c>
      <c r="G2264" s="318" t="s">
        <v>6233</v>
      </c>
    </row>
    <row r="2265" customFormat="false" ht="15" hidden="false" customHeight="false" outlineLevel="0" collapsed="false">
      <c r="A2265" s="318" t="s">
        <v>10740</v>
      </c>
      <c r="B2265" s="318" t="str">
        <f aca="false">A2265&amp;"U"</f>
        <v>89994U</v>
      </c>
      <c r="C2265" s="318" t="s">
        <v>10741</v>
      </c>
      <c r="D2265" s="318" t="s">
        <v>116</v>
      </c>
      <c r="E2265" s="318" t="s">
        <v>6252</v>
      </c>
      <c r="F2265" s="319" t="n">
        <v>486.51</v>
      </c>
      <c r="G2265" s="318" t="s">
        <v>6233</v>
      </c>
    </row>
    <row r="2266" customFormat="false" ht="15" hidden="false" customHeight="false" outlineLevel="0" collapsed="false">
      <c r="A2266" s="318" t="s">
        <v>10742</v>
      </c>
      <c r="B2266" s="318" t="str">
        <f aca="false">A2266&amp;"U"</f>
        <v>89995U</v>
      </c>
      <c r="C2266" s="318" t="s">
        <v>10743</v>
      </c>
      <c r="D2266" s="318" t="s">
        <v>116</v>
      </c>
      <c r="E2266" s="318" t="s">
        <v>6252</v>
      </c>
      <c r="F2266" s="319" t="n">
        <v>553.51</v>
      </c>
      <c r="G2266" s="318" t="s">
        <v>6233</v>
      </c>
    </row>
    <row r="2267" customFormat="false" ht="15" hidden="false" customHeight="false" outlineLevel="0" collapsed="false">
      <c r="A2267" s="318" t="s">
        <v>10744</v>
      </c>
      <c r="B2267" s="318" t="str">
        <f aca="false">A2267&amp;"U"</f>
        <v>90278U</v>
      </c>
      <c r="C2267" s="318" t="s">
        <v>10745</v>
      </c>
      <c r="D2267" s="318" t="s">
        <v>116</v>
      </c>
      <c r="E2267" s="318" t="s">
        <v>6252</v>
      </c>
      <c r="F2267" s="319" t="n">
        <v>287.4</v>
      </c>
      <c r="G2267" s="318" t="s">
        <v>6233</v>
      </c>
    </row>
    <row r="2268" customFormat="false" ht="15" hidden="false" customHeight="false" outlineLevel="0" collapsed="false">
      <c r="A2268" s="318" t="s">
        <v>10746</v>
      </c>
      <c r="B2268" s="318" t="str">
        <f aca="false">A2268&amp;"U"</f>
        <v>90279U</v>
      </c>
      <c r="C2268" s="318" t="s">
        <v>10747</v>
      </c>
      <c r="D2268" s="318" t="s">
        <v>116</v>
      </c>
      <c r="E2268" s="318" t="s">
        <v>6252</v>
      </c>
      <c r="F2268" s="319" t="n">
        <v>299.32</v>
      </c>
      <c r="G2268" s="318" t="s">
        <v>6233</v>
      </c>
    </row>
    <row r="2269" customFormat="false" ht="15" hidden="false" customHeight="false" outlineLevel="0" collapsed="false">
      <c r="A2269" s="318" t="s">
        <v>10748</v>
      </c>
      <c r="B2269" s="318" t="str">
        <f aca="false">A2269&amp;"U"</f>
        <v>90280U</v>
      </c>
      <c r="C2269" s="318" t="s">
        <v>10749</v>
      </c>
      <c r="D2269" s="318" t="s">
        <v>116</v>
      </c>
      <c r="E2269" s="318" t="s">
        <v>6252</v>
      </c>
      <c r="F2269" s="319" t="n">
        <v>330.35</v>
      </c>
      <c r="G2269" s="318" t="s">
        <v>6233</v>
      </c>
    </row>
    <row r="2270" customFormat="false" ht="15" hidden="false" customHeight="false" outlineLevel="0" collapsed="false">
      <c r="A2270" s="318" t="s">
        <v>10750</v>
      </c>
      <c r="B2270" s="318" t="str">
        <f aca="false">A2270&amp;"U"</f>
        <v>90281U</v>
      </c>
      <c r="C2270" s="318" t="s">
        <v>10751</v>
      </c>
      <c r="D2270" s="318" t="s">
        <v>116</v>
      </c>
      <c r="E2270" s="318" t="s">
        <v>6252</v>
      </c>
      <c r="F2270" s="319" t="n">
        <v>369.07</v>
      </c>
      <c r="G2270" s="318" t="s">
        <v>6233</v>
      </c>
    </row>
    <row r="2271" customFormat="false" ht="15" hidden="false" customHeight="false" outlineLevel="0" collapsed="false">
      <c r="A2271" s="318" t="s">
        <v>10752</v>
      </c>
      <c r="B2271" s="318" t="str">
        <f aca="false">A2271&amp;"U"</f>
        <v>90282U</v>
      </c>
      <c r="C2271" s="318" t="s">
        <v>10753</v>
      </c>
      <c r="D2271" s="318" t="s">
        <v>116</v>
      </c>
      <c r="E2271" s="318" t="s">
        <v>6252</v>
      </c>
      <c r="F2271" s="319" t="n">
        <v>292.39</v>
      </c>
      <c r="G2271" s="318" t="s">
        <v>6233</v>
      </c>
    </row>
    <row r="2272" customFormat="false" ht="15" hidden="false" customHeight="false" outlineLevel="0" collapsed="false">
      <c r="A2272" s="318" t="s">
        <v>10754</v>
      </c>
      <c r="B2272" s="318" t="str">
        <f aca="false">A2272&amp;"U"</f>
        <v>90283U</v>
      </c>
      <c r="C2272" s="318" t="s">
        <v>10755</v>
      </c>
      <c r="D2272" s="318" t="s">
        <v>116</v>
      </c>
      <c r="E2272" s="318" t="s">
        <v>6252</v>
      </c>
      <c r="F2272" s="319" t="n">
        <v>305.49</v>
      </c>
      <c r="G2272" s="318" t="s">
        <v>6233</v>
      </c>
    </row>
    <row r="2273" customFormat="false" ht="15" hidden="false" customHeight="false" outlineLevel="0" collapsed="false">
      <c r="A2273" s="318" t="s">
        <v>10756</v>
      </c>
      <c r="B2273" s="318" t="str">
        <f aca="false">A2273&amp;"U"</f>
        <v>90284U</v>
      </c>
      <c r="C2273" s="318" t="s">
        <v>10757</v>
      </c>
      <c r="D2273" s="318" t="s">
        <v>116</v>
      </c>
      <c r="E2273" s="318" t="s">
        <v>6252</v>
      </c>
      <c r="F2273" s="319" t="n">
        <v>337.66</v>
      </c>
      <c r="G2273" s="318" t="s">
        <v>6233</v>
      </c>
    </row>
    <row r="2274" customFormat="false" ht="15" hidden="false" customHeight="false" outlineLevel="0" collapsed="false">
      <c r="A2274" s="318" t="s">
        <v>10758</v>
      </c>
      <c r="B2274" s="318" t="str">
        <f aca="false">A2274&amp;"U"</f>
        <v>90285U</v>
      </c>
      <c r="C2274" s="318" t="s">
        <v>10759</v>
      </c>
      <c r="D2274" s="318" t="s">
        <v>116</v>
      </c>
      <c r="E2274" s="318" t="s">
        <v>6252</v>
      </c>
      <c r="F2274" s="319" t="n">
        <v>379.04</v>
      </c>
      <c r="G2274" s="318" t="s">
        <v>6233</v>
      </c>
    </row>
    <row r="2275" customFormat="false" ht="15" hidden="false" customHeight="false" outlineLevel="0" collapsed="false">
      <c r="A2275" s="318" t="s">
        <v>10760</v>
      </c>
      <c r="B2275" s="318" t="str">
        <f aca="false">A2275&amp;"U"</f>
        <v>90853U</v>
      </c>
      <c r="C2275" s="318" t="s">
        <v>10761</v>
      </c>
      <c r="D2275" s="318" t="s">
        <v>116</v>
      </c>
      <c r="E2275" s="318" t="s">
        <v>6252</v>
      </c>
      <c r="F2275" s="319" t="n">
        <v>374.19</v>
      </c>
      <c r="G2275" s="318" t="s">
        <v>6233</v>
      </c>
    </row>
    <row r="2276" customFormat="false" ht="15" hidden="false" customHeight="false" outlineLevel="0" collapsed="false">
      <c r="A2276" s="318" t="s">
        <v>10762</v>
      </c>
      <c r="B2276" s="318" t="str">
        <f aca="false">A2276&amp;"U"</f>
        <v>90854U</v>
      </c>
      <c r="C2276" s="318" t="s">
        <v>10763</v>
      </c>
      <c r="D2276" s="318" t="s">
        <v>116</v>
      </c>
      <c r="E2276" s="318" t="s">
        <v>6252</v>
      </c>
      <c r="F2276" s="319" t="n">
        <v>362.76</v>
      </c>
      <c r="G2276" s="318" t="s">
        <v>6233</v>
      </c>
    </row>
    <row r="2277" customFormat="false" ht="15" hidden="false" customHeight="false" outlineLevel="0" collapsed="false">
      <c r="A2277" s="318" t="s">
        <v>10764</v>
      </c>
      <c r="B2277" s="318" t="str">
        <f aca="false">A2277&amp;"U"</f>
        <v>90855U</v>
      </c>
      <c r="C2277" s="318" t="s">
        <v>10765</v>
      </c>
      <c r="D2277" s="318" t="s">
        <v>116</v>
      </c>
      <c r="E2277" s="318" t="s">
        <v>6252</v>
      </c>
      <c r="F2277" s="319" t="n">
        <v>396.9</v>
      </c>
      <c r="G2277" s="318" t="s">
        <v>6233</v>
      </c>
    </row>
    <row r="2278" customFormat="false" ht="15" hidden="false" customHeight="false" outlineLevel="0" collapsed="false">
      <c r="A2278" s="318" t="s">
        <v>10766</v>
      </c>
      <c r="B2278" s="318" t="str">
        <f aca="false">A2278&amp;"U"</f>
        <v>90856U</v>
      </c>
      <c r="C2278" s="318" t="s">
        <v>10767</v>
      </c>
      <c r="D2278" s="318" t="s">
        <v>116</v>
      </c>
      <c r="E2278" s="318" t="s">
        <v>6252</v>
      </c>
      <c r="F2278" s="319" t="n">
        <v>377.27</v>
      </c>
      <c r="G2278" s="318" t="s">
        <v>6233</v>
      </c>
    </row>
    <row r="2279" customFormat="false" ht="15" hidden="false" customHeight="false" outlineLevel="0" collapsed="false">
      <c r="A2279" s="318" t="s">
        <v>10768</v>
      </c>
      <c r="B2279" s="318" t="str">
        <f aca="false">A2279&amp;"U"</f>
        <v>90857U</v>
      </c>
      <c r="C2279" s="318" t="s">
        <v>10769</v>
      </c>
      <c r="D2279" s="318" t="s">
        <v>116</v>
      </c>
      <c r="E2279" s="318" t="s">
        <v>6252</v>
      </c>
      <c r="F2279" s="319" t="n">
        <v>364.79</v>
      </c>
      <c r="G2279" s="318" t="s">
        <v>6233</v>
      </c>
    </row>
    <row r="2280" customFormat="false" ht="15" hidden="false" customHeight="false" outlineLevel="0" collapsed="false">
      <c r="A2280" s="318" t="s">
        <v>10770</v>
      </c>
      <c r="B2280" s="318" t="str">
        <f aca="false">A2280&amp;"U"</f>
        <v>90858U</v>
      </c>
      <c r="C2280" s="318" t="s">
        <v>10771</v>
      </c>
      <c r="D2280" s="318" t="s">
        <v>116</v>
      </c>
      <c r="E2280" s="318" t="s">
        <v>6252</v>
      </c>
      <c r="F2280" s="319" t="n">
        <v>410.98</v>
      </c>
      <c r="G2280" s="318" t="s">
        <v>6233</v>
      </c>
    </row>
    <row r="2281" customFormat="false" ht="15" hidden="false" customHeight="false" outlineLevel="0" collapsed="false">
      <c r="A2281" s="318" t="s">
        <v>10772</v>
      </c>
      <c r="B2281" s="318" t="str">
        <f aca="false">A2281&amp;"U"</f>
        <v>90859U</v>
      </c>
      <c r="C2281" s="318" t="s">
        <v>10773</v>
      </c>
      <c r="D2281" s="318" t="s">
        <v>116</v>
      </c>
      <c r="E2281" s="318" t="s">
        <v>6232</v>
      </c>
      <c r="F2281" s="319" t="n">
        <v>356.46</v>
      </c>
      <c r="G2281" s="318" t="s">
        <v>6233</v>
      </c>
    </row>
    <row r="2282" customFormat="false" ht="15" hidden="false" customHeight="false" outlineLevel="0" collapsed="false">
      <c r="A2282" s="318" t="s">
        <v>10774</v>
      </c>
      <c r="B2282" s="318" t="str">
        <f aca="false">A2282&amp;"U"</f>
        <v>90860U</v>
      </c>
      <c r="C2282" s="318" t="s">
        <v>10775</v>
      </c>
      <c r="D2282" s="318" t="s">
        <v>116</v>
      </c>
      <c r="E2282" s="318" t="s">
        <v>6232</v>
      </c>
      <c r="F2282" s="319" t="n">
        <v>360.7</v>
      </c>
      <c r="G2282" s="318" t="s">
        <v>6233</v>
      </c>
    </row>
    <row r="2283" customFormat="false" ht="15" hidden="false" customHeight="false" outlineLevel="0" collapsed="false">
      <c r="A2283" s="318" t="s">
        <v>10776</v>
      </c>
      <c r="B2283" s="318" t="str">
        <f aca="false">A2283&amp;"U"</f>
        <v>90861U</v>
      </c>
      <c r="C2283" s="318" t="s">
        <v>10777</v>
      </c>
      <c r="D2283" s="318" t="s">
        <v>116</v>
      </c>
      <c r="E2283" s="318" t="s">
        <v>6252</v>
      </c>
      <c r="F2283" s="319" t="n">
        <v>368.28</v>
      </c>
      <c r="G2283" s="318" t="s">
        <v>6233</v>
      </c>
    </row>
    <row r="2284" customFormat="false" ht="15" hidden="false" customHeight="false" outlineLevel="0" collapsed="false">
      <c r="A2284" s="318" t="s">
        <v>10778</v>
      </c>
      <c r="B2284" s="318" t="str">
        <f aca="false">A2284&amp;"U"</f>
        <v>90862U</v>
      </c>
      <c r="C2284" s="318" t="s">
        <v>10779</v>
      </c>
      <c r="D2284" s="318" t="s">
        <v>116</v>
      </c>
      <c r="E2284" s="318" t="s">
        <v>6232</v>
      </c>
      <c r="F2284" s="319" t="n">
        <v>334.99</v>
      </c>
      <c r="G2284" s="318" t="s">
        <v>6233</v>
      </c>
    </row>
    <row r="2285" customFormat="false" ht="15" hidden="false" customHeight="false" outlineLevel="0" collapsed="false">
      <c r="A2285" s="318" t="s">
        <v>10780</v>
      </c>
      <c r="B2285" s="318" t="str">
        <f aca="false">A2285&amp;"U"</f>
        <v>92718U</v>
      </c>
      <c r="C2285" s="318" t="s">
        <v>10781</v>
      </c>
      <c r="D2285" s="318" t="s">
        <v>116</v>
      </c>
      <c r="E2285" s="318" t="s">
        <v>6252</v>
      </c>
      <c r="F2285" s="319" t="n">
        <v>432.77</v>
      </c>
      <c r="G2285" s="318" t="s">
        <v>6233</v>
      </c>
    </row>
    <row r="2286" customFormat="false" ht="15" hidden="false" customHeight="false" outlineLevel="0" collapsed="false">
      <c r="A2286" s="318" t="s">
        <v>10782</v>
      </c>
      <c r="B2286" s="318" t="str">
        <f aca="false">A2286&amp;"U"</f>
        <v>92719U</v>
      </c>
      <c r="C2286" s="318" t="s">
        <v>10783</v>
      </c>
      <c r="D2286" s="318" t="s">
        <v>116</v>
      </c>
      <c r="E2286" s="318" t="s">
        <v>6252</v>
      </c>
      <c r="F2286" s="319" t="n">
        <v>321.74</v>
      </c>
      <c r="G2286" s="318" t="s">
        <v>6233</v>
      </c>
    </row>
    <row r="2287" customFormat="false" ht="15" hidden="false" customHeight="false" outlineLevel="0" collapsed="false">
      <c r="A2287" s="318" t="s">
        <v>10784</v>
      </c>
      <c r="B2287" s="318" t="str">
        <f aca="false">A2287&amp;"U"</f>
        <v>92720U</v>
      </c>
      <c r="C2287" s="318" t="s">
        <v>10785</v>
      </c>
      <c r="D2287" s="318" t="s">
        <v>116</v>
      </c>
      <c r="E2287" s="318" t="s">
        <v>6252</v>
      </c>
      <c r="F2287" s="319" t="n">
        <v>367.21</v>
      </c>
      <c r="G2287" s="318" t="s">
        <v>6233</v>
      </c>
    </row>
    <row r="2288" customFormat="false" ht="15" hidden="false" customHeight="false" outlineLevel="0" collapsed="false">
      <c r="A2288" s="318" t="s">
        <v>10786</v>
      </c>
      <c r="B2288" s="318" t="str">
        <f aca="false">A2288&amp;"U"</f>
        <v>92721U</v>
      </c>
      <c r="C2288" s="318" t="s">
        <v>10787</v>
      </c>
      <c r="D2288" s="318" t="s">
        <v>116</v>
      </c>
      <c r="E2288" s="318" t="s">
        <v>6252</v>
      </c>
      <c r="F2288" s="319" t="n">
        <v>314.93</v>
      </c>
      <c r="G2288" s="318" t="s">
        <v>6233</v>
      </c>
    </row>
    <row r="2289" customFormat="false" ht="15" hidden="false" customHeight="false" outlineLevel="0" collapsed="false">
      <c r="A2289" s="318" t="s">
        <v>10788</v>
      </c>
      <c r="B2289" s="318" t="str">
        <f aca="false">A2289&amp;"U"</f>
        <v>92722U</v>
      </c>
      <c r="C2289" s="318" t="s">
        <v>10789</v>
      </c>
      <c r="D2289" s="318" t="s">
        <v>116</v>
      </c>
      <c r="E2289" s="318" t="s">
        <v>6252</v>
      </c>
      <c r="F2289" s="319" t="n">
        <v>364.43</v>
      </c>
      <c r="G2289" s="318" t="s">
        <v>6233</v>
      </c>
    </row>
    <row r="2290" customFormat="false" ht="15" hidden="false" customHeight="false" outlineLevel="0" collapsed="false">
      <c r="A2290" s="318" t="s">
        <v>10790</v>
      </c>
      <c r="B2290" s="318" t="str">
        <f aca="false">A2290&amp;"U"</f>
        <v>92723U</v>
      </c>
      <c r="C2290" s="318" t="s">
        <v>10791</v>
      </c>
      <c r="D2290" s="318" t="s">
        <v>116</v>
      </c>
      <c r="E2290" s="318" t="s">
        <v>6252</v>
      </c>
      <c r="F2290" s="319" t="n">
        <v>354.37</v>
      </c>
      <c r="G2290" s="318" t="s">
        <v>6233</v>
      </c>
    </row>
    <row r="2291" customFormat="false" ht="15" hidden="false" customHeight="false" outlineLevel="0" collapsed="false">
      <c r="A2291" s="318" t="s">
        <v>10792</v>
      </c>
      <c r="B2291" s="318" t="str">
        <f aca="false">A2291&amp;"U"</f>
        <v>92724U</v>
      </c>
      <c r="C2291" s="318" t="s">
        <v>10793</v>
      </c>
      <c r="D2291" s="318" t="s">
        <v>116</v>
      </c>
      <c r="E2291" s="318" t="s">
        <v>6252</v>
      </c>
      <c r="F2291" s="319" t="n">
        <v>351.85</v>
      </c>
      <c r="G2291" s="318" t="s">
        <v>6233</v>
      </c>
    </row>
    <row r="2292" customFormat="false" ht="15" hidden="false" customHeight="false" outlineLevel="0" collapsed="false">
      <c r="A2292" s="318" t="s">
        <v>10794</v>
      </c>
      <c r="B2292" s="318" t="str">
        <f aca="false">A2292&amp;"U"</f>
        <v>92725U</v>
      </c>
      <c r="C2292" s="318" t="s">
        <v>10795</v>
      </c>
      <c r="D2292" s="318" t="s">
        <v>116</v>
      </c>
      <c r="E2292" s="318" t="s">
        <v>6252</v>
      </c>
      <c r="F2292" s="319" t="n">
        <v>350.8</v>
      </c>
      <c r="G2292" s="318" t="s">
        <v>6233</v>
      </c>
    </row>
    <row r="2293" customFormat="false" ht="15" hidden="false" customHeight="false" outlineLevel="0" collapsed="false">
      <c r="A2293" s="318" t="s">
        <v>10796</v>
      </c>
      <c r="B2293" s="318" t="str">
        <f aca="false">A2293&amp;"U"</f>
        <v>92726U</v>
      </c>
      <c r="C2293" s="318" t="s">
        <v>10797</v>
      </c>
      <c r="D2293" s="318" t="s">
        <v>116</v>
      </c>
      <c r="E2293" s="318" t="s">
        <v>6252</v>
      </c>
      <c r="F2293" s="319" t="n">
        <v>349.02</v>
      </c>
      <c r="G2293" s="318" t="s">
        <v>6233</v>
      </c>
    </row>
    <row r="2294" customFormat="false" ht="15" hidden="false" customHeight="false" outlineLevel="0" collapsed="false">
      <c r="A2294" s="318" t="s">
        <v>10798</v>
      </c>
      <c r="B2294" s="318" t="str">
        <f aca="false">A2294&amp;"U"</f>
        <v>92727U</v>
      </c>
      <c r="C2294" s="318" t="s">
        <v>10799</v>
      </c>
      <c r="D2294" s="318" t="s">
        <v>116</v>
      </c>
      <c r="E2294" s="318" t="s">
        <v>6252</v>
      </c>
      <c r="F2294" s="319" t="n">
        <v>379.94</v>
      </c>
      <c r="G2294" s="318" t="s">
        <v>6233</v>
      </c>
    </row>
    <row r="2295" customFormat="false" ht="15" hidden="false" customHeight="false" outlineLevel="0" collapsed="false">
      <c r="A2295" s="318" t="s">
        <v>10800</v>
      </c>
      <c r="B2295" s="318" t="str">
        <f aca="false">A2295&amp;"U"</f>
        <v>92728U</v>
      </c>
      <c r="C2295" s="318" t="s">
        <v>10801</v>
      </c>
      <c r="D2295" s="318" t="s">
        <v>116</v>
      </c>
      <c r="E2295" s="318" t="s">
        <v>6252</v>
      </c>
      <c r="F2295" s="319" t="n">
        <v>362.38</v>
      </c>
      <c r="G2295" s="318" t="s">
        <v>6233</v>
      </c>
    </row>
    <row r="2296" customFormat="false" ht="15" hidden="false" customHeight="false" outlineLevel="0" collapsed="false">
      <c r="A2296" s="318" t="s">
        <v>10802</v>
      </c>
      <c r="B2296" s="318" t="str">
        <f aca="false">A2296&amp;"U"</f>
        <v>92729U</v>
      </c>
      <c r="C2296" s="318" t="s">
        <v>10803</v>
      </c>
      <c r="D2296" s="318" t="s">
        <v>116</v>
      </c>
      <c r="E2296" s="318" t="s">
        <v>6252</v>
      </c>
      <c r="F2296" s="319" t="n">
        <v>354.96</v>
      </c>
      <c r="G2296" s="318" t="s">
        <v>6233</v>
      </c>
    </row>
    <row r="2297" customFormat="false" ht="15" hidden="false" customHeight="false" outlineLevel="0" collapsed="false">
      <c r="A2297" s="318" t="s">
        <v>10804</v>
      </c>
      <c r="B2297" s="318" t="str">
        <f aca="false">A2297&amp;"U"</f>
        <v>92730U</v>
      </c>
      <c r="C2297" s="318" t="s">
        <v>10805</v>
      </c>
      <c r="D2297" s="318" t="s">
        <v>116</v>
      </c>
      <c r="E2297" s="318" t="s">
        <v>6252</v>
      </c>
      <c r="F2297" s="319" t="n">
        <v>342.57</v>
      </c>
      <c r="G2297" s="318" t="s">
        <v>6233</v>
      </c>
    </row>
    <row r="2298" customFormat="false" ht="15" hidden="false" customHeight="false" outlineLevel="0" collapsed="false">
      <c r="A2298" s="318" t="s">
        <v>10806</v>
      </c>
      <c r="B2298" s="318" t="str">
        <f aca="false">A2298&amp;"U"</f>
        <v>92731U</v>
      </c>
      <c r="C2298" s="318" t="s">
        <v>10807</v>
      </c>
      <c r="D2298" s="318" t="s">
        <v>116</v>
      </c>
      <c r="E2298" s="318" t="s">
        <v>6252</v>
      </c>
      <c r="F2298" s="319" t="n">
        <v>356.7</v>
      </c>
      <c r="G2298" s="318" t="s">
        <v>6233</v>
      </c>
    </row>
    <row r="2299" customFormat="false" ht="15" hidden="false" customHeight="false" outlineLevel="0" collapsed="false">
      <c r="A2299" s="318" t="s">
        <v>10808</v>
      </c>
      <c r="B2299" s="318" t="str">
        <f aca="false">A2299&amp;"U"</f>
        <v>92732U</v>
      </c>
      <c r="C2299" s="318" t="s">
        <v>10809</v>
      </c>
      <c r="D2299" s="318" t="s">
        <v>116</v>
      </c>
      <c r="E2299" s="318" t="s">
        <v>6252</v>
      </c>
      <c r="F2299" s="319" t="n">
        <v>344.71</v>
      </c>
      <c r="G2299" s="318" t="s">
        <v>6233</v>
      </c>
    </row>
    <row r="2300" customFormat="false" ht="15" hidden="false" customHeight="false" outlineLevel="0" collapsed="false">
      <c r="A2300" s="318" t="s">
        <v>10810</v>
      </c>
      <c r="B2300" s="318" t="str">
        <f aca="false">A2300&amp;"U"</f>
        <v>92733U</v>
      </c>
      <c r="C2300" s="318" t="s">
        <v>10811</v>
      </c>
      <c r="D2300" s="318" t="s">
        <v>116</v>
      </c>
      <c r="E2300" s="318" t="s">
        <v>6252</v>
      </c>
      <c r="F2300" s="319" t="n">
        <v>339.62</v>
      </c>
      <c r="G2300" s="318" t="s">
        <v>6233</v>
      </c>
    </row>
    <row r="2301" customFormat="false" ht="15" hidden="false" customHeight="false" outlineLevel="0" collapsed="false">
      <c r="A2301" s="318" t="s">
        <v>10812</v>
      </c>
      <c r="B2301" s="318" t="str">
        <f aca="false">A2301&amp;"U"</f>
        <v>92734U</v>
      </c>
      <c r="C2301" s="318" t="s">
        <v>10813</v>
      </c>
      <c r="D2301" s="318" t="s">
        <v>116</v>
      </c>
      <c r="E2301" s="318" t="s">
        <v>6252</v>
      </c>
      <c r="F2301" s="319" t="n">
        <v>331.14</v>
      </c>
      <c r="G2301" s="318" t="s">
        <v>6233</v>
      </c>
    </row>
    <row r="2302" customFormat="false" ht="15" hidden="false" customHeight="false" outlineLevel="0" collapsed="false">
      <c r="A2302" s="318" t="s">
        <v>10814</v>
      </c>
      <c r="B2302" s="318" t="str">
        <f aca="false">A2302&amp;"U"</f>
        <v>92735U</v>
      </c>
      <c r="C2302" s="318" t="s">
        <v>10815</v>
      </c>
      <c r="D2302" s="318" t="s">
        <v>116</v>
      </c>
      <c r="E2302" s="318" t="s">
        <v>6252</v>
      </c>
      <c r="F2302" s="319" t="n">
        <v>337.7</v>
      </c>
      <c r="G2302" s="318" t="s">
        <v>6233</v>
      </c>
    </row>
    <row r="2303" customFormat="false" ht="15" hidden="false" customHeight="false" outlineLevel="0" collapsed="false">
      <c r="A2303" s="318" t="s">
        <v>10816</v>
      </c>
      <c r="B2303" s="318" t="str">
        <f aca="false">A2303&amp;"U"</f>
        <v>92736U</v>
      </c>
      <c r="C2303" s="318" t="s">
        <v>10817</v>
      </c>
      <c r="D2303" s="318" t="s">
        <v>116</v>
      </c>
      <c r="E2303" s="318" t="s">
        <v>6252</v>
      </c>
      <c r="F2303" s="319" t="n">
        <v>328.25</v>
      </c>
      <c r="G2303" s="318" t="s">
        <v>6233</v>
      </c>
    </row>
    <row r="2304" customFormat="false" ht="15" hidden="false" customHeight="false" outlineLevel="0" collapsed="false">
      <c r="A2304" s="318" t="s">
        <v>10818</v>
      </c>
      <c r="B2304" s="318" t="str">
        <f aca="false">A2304&amp;"U"</f>
        <v>92739U</v>
      </c>
      <c r="C2304" s="318" t="s">
        <v>10819</v>
      </c>
      <c r="D2304" s="318" t="s">
        <v>116</v>
      </c>
      <c r="E2304" s="318" t="s">
        <v>6252</v>
      </c>
      <c r="F2304" s="319" t="n">
        <v>314.56</v>
      </c>
      <c r="G2304" s="318" t="s">
        <v>6233</v>
      </c>
    </row>
    <row r="2305" customFormat="false" ht="15" hidden="false" customHeight="false" outlineLevel="0" collapsed="false">
      <c r="A2305" s="318" t="s">
        <v>10820</v>
      </c>
      <c r="B2305" s="318" t="str">
        <f aca="false">A2305&amp;"U"</f>
        <v>92740U</v>
      </c>
      <c r="C2305" s="318" t="s">
        <v>10821</v>
      </c>
      <c r="D2305" s="318" t="s">
        <v>116</v>
      </c>
      <c r="E2305" s="318" t="s">
        <v>6252</v>
      </c>
      <c r="F2305" s="319" t="n">
        <v>309.88</v>
      </c>
      <c r="G2305" s="318" t="s">
        <v>6233</v>
      </c>
    </row>
    <row r="2306" customFormat="false" ht="15" hidden="false" customHeight="false" outlineLevel="0" collapsed="false">
      <c r="A2306" s="318" t="s">
        <v>10822</v>
      </c>
      <c r="B2306" s="318" t="str">
        <f aca="false">A2306&amp;"U"</f>
        <v>92741U</v>
      </c>
      <c r="C2306" s="318" t="s">
        <v>10823</v>
      </c>
      <c r="D2306" s="318" t="s">
        <v>116</v>
      </c>
      <c r="E2306" s="318" t="s">
        <v>6252</v>
      </c>
      <c r="F2306" s="319" t="n">
        <v>477.14</v>
      </c>
      <c r="G2306" s="318" t="s">
        <v>6233</v>
      </c>
    </row>
    <row r="2307" customFormat="false" ht="15" hidden="false" customHeight="false" outlineLevel="0" collapsed="false">
      <c r="A2307" s="318" t="s">
        <v>10824</v>
      </c>
      <c r="B2307" s="318" t="str">
        <f aca="false">A2307&amp;"U"</f>
        <v>92742U</v>
      </c>
      <c r="C2307" s="318" t="s">
        <v>10825</v>
      </c>
      <c r="D2307" s="318" t="s">
        <v>116</v>
      </c>
      <c r="E2307" s="318" t="s">
        <v>6252</v>
      </c>
      <c r="F2307" s="319" t="n">
        <v>653.64</v>
      </c>
      <c r="G2307" s="318" t="s">
        <v>6233</v>
      </c>
    </row>
    <row r="2308" customFormat="false" ht="15" hidden="false" customHeight="false" outlineLevel="0" collapsed="false">
      <c r="A2308" s="318" t="s">
        <v>10826</v>
      </c>
      <c r="B2308" s="318" t="str">
        <f aca="false">A2308&amp;"U"</f>
        <v>92873U</v>
      </c>
      <c r="C2308" s="318" t="s">
        <v>10827</v>
      </c>
      <c r="D2308" s="318" t="s">
        <v>116</v>
      </c>
      <c r="E2308" s="318" t="s">
        <v>6252</v>
      </c>
      <c r="F2308" s="319" t="n">
        <v>137.29</v>
      </c>
      <c r="G2308" s="318" t="s">
        <v>6233</v>
      </c>
    </row>
    <row r="2309" customFormat="false" ht="15" hidden="false" customHeight="false" outlineLevel="0" collapsed="false">
      <c r="A2309" s="318" t="s">
        <v>10828</v>
      </c>
      <c r="B2309" s="318" t="str">
        <f aca="false">A2309&amp;"U"</f>
        <v>92874U</v>
      </c>
      <c r="C2309" s="318" t="s">
        <v>10829</v>
      </c>
      <c r="D2309" s="318" t="s">
        <v>116</v>
      </c>
      <c r="E2309" s="318" t="s">
        <v>6252</v>
      </c>
      <c r="F2309" s="319" t="n">
        <v>22.38</v>
      </c>
      <c r="G2309" s="318" t="s">
        <v>6233</v>
      </c>
    </row>
    <row r="2310" customFormat="false" ht="15" hidden="false" customHeight="false" outlineLevel="0" collapsed="false">
      <c r="A2310" s="318" t="s">
        <v>10830</v>
      </c>
      <c r="B2310" s="318" t="str">
        <f aca="false">A2310&amp;"U"</f>
        <v>94962U</v>
      </c>
      <c r="C2310" s="318" t="s">
        <v>10831</v>
      </c>
      <c r="D2310" s="318" t="s">
        <v>116</v>
      </c>
      <c r="E2310" s="318" t="s">
        <v>6252</v>
      </c>
      <c r="F2310" s="319" t="n">
        <v>248.31</v>
      </c>
      <c r="G2310" s="318" t="s">
        <v>6233</v>
      </c>
    </row>
    <row r="2311" customFormat="false" ht="15" hidden="false" customHeight="false" outlineLevel="0" collapsed="false">
      <c r="A2311" s="318" t="s">
        <v>10832</v>
      </c>
      <c r="B2311" s="318" t="str">
        <f aca="false">A2311&amp;"U"</f>
        <v>94963U</v>
      </c>
      <c r="C2311" s="318" t="s">
        <v>10833</v>
      </c>
      <c r="D2311" s="318" t="s">
        <v>116</v>
      </c>
      <c r="E2311" s="318" t="s">
        <v>6252</v>
      </c>
      <c r="F2311" s="319" t="n">
        <v>268.87</v>
      </c>
      <c r="G2311" s="318" t="s">
        <v>6233</v>
      </c>
    </row>
    <row r="2312" customFormat="false" ht="15" hidden="false" customHeight="false" outlineLevel="0" collapsed="false">
      <c r="A2312" s="318" t="s">
        <v>10834</v>
      </c>
      <c r="B2312" s="318" t="str">
        <f aca="false">A2312&amp;"U"</f>
        <v>94964U</v>
      </c>
      <c r="C2312" s="318" t="s">
        <v>10835</v>
      </c>
      <c r="D2312" s="318" t="s">
        <v>116</v>
      </c>
      <c r="E2312" s="318" t="s">
        <v>6252</v>
      </c>
      <c r="F2312" s="319" t="n">
        <v>292.07</v>
      </c>
      <c r="G2312" s="318" t="s">
        <v>6233</v>
      </c>
    </row>
    <row r="2313" customFormat="false" ht="15" hidden="false" customHeight="false" outlineLevel="0" collapsed="false">
      <c r="A2313" s="318" t="s">
        <v>10836</v>
      </c>
      <c r="B2313" s="318" t="str">
        <f aca="false">A2313&amp;"U"</f>
        <v>94965U</v>
      </c>
      <c r="C2313" s="318" t="s">
        <v>10837</v>
      </c>
      <c r="D2313" s="318" t="s">
        <v>116</v>
      </c>
      <c r="E2313" s="318" t="s">
        <v>6252</v>
      </c>
      <c r="F2313" s="319" t="n">
        <v>300.58</v>
      </c>
      <c r="G2313" s="318" t="s">
        <v>6233</v>
      </c>
    </row>
    <row r="2314" customFormat="false" ht="15" hidden="false" customHeight="false" outlineLevel="0" collapsed="false">
      <c r="A2314" s="318" t="s">
        <v>10838</v>
      </c>
      <c r="B2314" s="318" t="str">
        <f aca="false">A2314&amp;"U"</f>
        <v>94966U</v>
      </c>
      <c r="C2314" s="318" t="s">
        <v>10839</v>
      </c>
      <c r="D2314" s="318" t="s">
        <v>116</v>
      </c>
      <c r="E2314" s="318" t="s">
        <v>6252</v>
      </c>
      <c r="F2314" s="319" t="n">
        <v>309.89</v>
      </c>
      <c r="G2314" s="318" t="s">
        <v>6233</v>
      </c>
    </row>
    <row r="2315" customFormat="false" ht="15" hidden="false" customHeight="false" outlineLevel="0" collapsed="false">
      <c r="A2315" s="318" t="s">
        <v>10840</v>
      </c>
      <c r="B2315" s="318" t="str">
        <f aca="false">A2315&amp;"U"</f>
        <v>94967U</v>
      </c>
      <c r="C2315" s="318" t="s">
        <v>10841</v>
      </c>
      <c r="D2315" s="318" t="s">
        <v>116</v>
      </c>
      <c r="E2315" s="318" t="s">
        <v>6252</v>
      </c>
      <c r="F2315" s="319" t="n">
        <v>350.91</v>
      </c>
      <c r="G2315" s="318" t="s">
        <v>6233</v>
      </c>
    </row>
    <row r="2316" customFormat="false" ht="15" hidden="false" customHeight="false" outlineLevel="0" collapsed="false">
      <c r="A2316" s="318" t="s">
        <v>10842</v>
      </c>
      <c r="B2316" s="318" t="str">
        <f aca="false">A2316&amp;"U"</f>
        <v>94968U</v>
      </c>
      <c r="C2316" s="318" t="s">
        <v>10843</v>
      </c>
      <c r="D2316" s="318" t="s">
        <v>116</v>
      </c>
      <c r="E2316" s="318" t="s">
        <v>6252</v>
      </c>
      <c r="F2316" s="319" t="n">
        <v>242.11</v>
      </c>
      <c r="G2316" s="318" t="s">
        <v>6233</v>
      </c>
    </row>
    <row r="2317" customFormat="false" ht="15" hidden="false" customHeight="false" outlineLevel="0" collapsed="false">
      <c r="A2317" s="318" t="s">
        <v>10844</v>
      </c>
      <c r="B2317" s="318" t="str">
        <f aca="false">A2317&amp;"U"</f>
        <v>94969U</v>
      </c>
      <c r="C2317" s="318" t="s">
        <v>10845</v>
      </c>
      <c r="D2317" s="318" t="s">
        <v>116</v>
      </c>
      <c r="E2317" s="318" t="s">
        <v>6252</v>
      </c>
      <c r="F2317" s="319" t="n">
        <v>263.46</v>
      </c>
      <c r="G2317" s="318" t="s">
        <v>6233</v>
      </c>
    </row>
    <row r="2318" customFormat="false" ht="15" hidden="false" customHeight="false" outlineLevel="0" collapsed="false">
      <c r="A2318" s="318" t="s">
        <v>10846</v>
      </c>
      <c r="B2318" s="318" t="str">
        <f aca="false">A2318&amp;"U"</f>
        <v>94970U</v>
      </c>
      <c r="C2318" s="318" t="s">
        <v>10847</v>
      </c>
      <c r="D2318" s="318" t="s">
        <v>116</v>
      </c>
      <c r="E2318" s="318" t="s">
        <v>6252</v>
      </c>
      <c r="F2318" s="319" t="n">
        <v>281.9</v>
      </c>
      <c r="G2318" s="318" t="s">
        <v>6233</v>
      </c>
    </row>
    <row r="2319" customFormat="false" ht="15" hidden="false" customHeight="false" outlineLevel="0" collapsed="false">
      <c r="A2319" s="318" t="s">
        <v>10848</v>
      </c>
      <c r="B2319" s="318" t="str">
        <f aca="false">A2319&amp;"U"</f>
        <v>94971U</v>
      </c>
      <c r="C2319" s="318" t="s">
        <v>10849</v>
      </c>
      <c r="D2319" s="318" t="s">
        <v>116</v>
      </c>
      <c r="E2319" s="318" t="s">
        <v>6252</v>
      </c>
      <c r="F2319" s="319" t="n">
        <v>295.01</v>
      </c>
      <c r="G2319" s="318" t="s">
        <v>6233</v>
      </c>
    </row>
    <row r="2320" customFormat="false" ht="15" hidden="false" customHeight="false" outlineLevel="0" collapsed="false">
      <c r="A2320" s="318" t="s">
        <v>10850</v>
      </c>
      <c r="B2320" s="318" t="str">
        <f aca="false">A2320&amp;"U"</f>
        <v>94972U</v>
      </c>
      <c r="C2320" s="318" t="s">
        <v>10851</v>
      </c>
      <c r="D2320" s="318" t="s">
        <v>116</v>
      </c>
      <c r="E2320" s="318" t="s">
        <v>6252</v>
      </c>
      <c r="F2320" s="319" t="n">
        <v>306.25</v>
      </c>
      <c r="G2320" s="318" t="s">
        <v>6233</v>
      </c>
    </row>
    <row r="2321" customFormat="false" ht="15" hidden="false" customHeight="false" outlineLevel="0" collapsed="false">
      <c r="A2321" s="318" t="s">
        <v>10852</v>
      </c>
      <c r="B2321" s="318" t="str">
        <f aca="false">A2321&amp;"U"</f>
        <v>94973U</v>
      </c>
      <c r="C2321" s="318" t="s">
        <v>10853</v>
      </c>
      <c r="D2321" s="318" t="s">
        <v>116</v>
      </c>
      <c r="E2321" s="318" t="s">
        <v>6252</v>
      </c>
      <c r="F2321" s="319" t="n">
        <v>343.81</v>
      </c>
      <c r="G2321" s="318" t="s">
        <v>6233</v>
      </c>
    </row>
    <row r="2322" customFormat="false" ht="15" hidden="false" customHeight="false" outlineLevel="0" collapsed="false">
      <c r="A2322" s="318" t="s">
        <v>10854</v>
      </c>
      <c r="B2322" s="318" t="str">
        <f aca="false">A2322&amp;"U"</f>
        <v>94974U</v>
      </c>
      <c r="C2322" s="318" t="s">
        <v>10855</v>
      </c>
      <c r="D2322" s="318" t="s">
        <v>116</v>
      </c>
      <c r="E2322" s="318" t="s">
        <v>6232</v>
      </c>
      <c r="F2322" s="319" t="n">
        <v>318.02</v>
      </c>
      <c r="G2322" s="318" t="s">
        <v>6233</v>
      </c>
    </row>
    <row r="2323" customFormat="false" ht="15" hidden="false" customHeight="false" outlineLevel="0" collapsed="false">
      <c r="A2323" s="318" t="s">
        <v>10856</v>
      </c>
      <c r="B2323" s="318" t="str">
        <f aca="false">A2323&amp;"U"</f>
        <v>94975U</v>
      </c>
      <c r="C2323" s="318" t="s">
        <v>10857</v>
      </c>
      <c r="D2323" s="318" t="s">
        <v>116</v>
      </c>
      <c r="E2323" s="318" t="s">
        <v>6232</v>
      </c>
      <c r="F2323" s="319" t="n">
        <v>337.66</v>
      </c>
      <c r="G2323" s="318" t="s">
        <v>6233</v>
      </c>
    </row>
    <row r="2324" customFormat="false" ht="15" hidden="false" customHeight="false" outlineLevel="0" collapsed="false">
      <c r="A2324" s="318" t="s">
        <v>10858</v>
      </c>
      <c r="B2324" s="318" t="str">
        <f aca="false">A2324&amp;"U"</f>
        <v>96555U</v>
      </c>
      <c r="C2324" s="318" t="s">
        <v>10859</v>
      </c>
      <c r="D2324" s="318" t="s">
        <v>116</v>
      </c>
      <c r="E2324" s="318" t="s">
        <v>6252</v>
      </c>
      <c r="F2324" s="319" t="n">
        <v>426.44</v>
      </c>
      <c r="G2324" s="318" t="s">
        <v>6233</v>
      </c>
    </row>
    <row r="2325" customFormat="false" ht="15" hidden="false" customHeight="false" outlineLevel="0" collapsed="false">
      <c r="A2325" s="318" t="s">
        <v>10860</v>
      </c>
      <c r="B2325" s="318" t="str">
        <f aca="false">A2325&amp;"U"</f>
        <v>96556U</v>
      </c>
      <c r="C2325" s="318" t="s">
        <v>10861</v>
      </c>
      <c r="D2325" s="318" t="s">
        <v>116</v>
      </c>
      <c r="E2325" s="318" t="s">
        <v>6252</v>
      </c>
      <c r="F2325" s="319" t="n">
        <v>482.04</v>
      </c>
      <c r="G2325" s="318" t="s">
        <v>6233</v>
      </c>
    </row>
    <row r="2326" customFormat="false" ht="15" hidden="false" customHeight="false" outlineLevel="0" collapsed="false">
      <c r="A2326" s="318" t="s">
        <v>10862</v>
      </c>
      <c r="B2326" s="318" t="str">
        <f aca="false">A2326&amp;"U"</f>
        <v>96557U</v>
      </c>
      <c r="C2326" s="318" t="s">
        <v>10863</v>
      </c>
      <c r="D2326" s="318" t="s">
        <v>116</v>
      </c>
      <c r="E2326" s="318" t="s">
        <v>6252</v>
      </c>
      <c r="F2326" s="319" t="n">
        <v>385.14</v>
      </c>
      <c r="G2326" s="318" t="s">
        <v>6233</v>
      </c>
    </row>
    <row r="2327" customFormat="false" ht="15" hidden="false" customHeight="false" outlineLevel="0" collapsed="false">
      <c r="A2327" s="318" t="s">
        <v>10864</v>
      </c>
      <c r="B2327" s="318" t="str">
        <f aca="false">A2327&amp;"U"</f>
        <v>96558U</v>
      </c>
      <c r="C2327" s="318" t="s">
        <v>10865</v>
      </c>
      <c r="D2327" s="318" t="s">
        <v>116</v>
      </c>
      <c r="E2327" s="318" t="s">
        <v>6252</v>
      </c>
      <c r="F2327" s="319" t="n">
        <v>390.01</v>
      </c>
      <c r="G2327" s="318" t="s">
        <v>6233</v>
      </c>
    </row>
    <row r="2328" customFormat="false" ht="15" hidden="false" customHeight="false" outlineLevel="0" collapsed="false">
      <c r="A2328" s="318" t="s">
        <v>10866</v>
      </c>
      <c r="B2328" s="318" t="str">
        <f aca="false">A2328&amp;"U"</f>
        <v>99235U</v>
      </c>
      <c r="C2328" s="318" t="s">
        <v>10867</v>
      </c>
      <c r="D2328" s="318" t="s">
        <v>116</v>
      </c>
      <c r="E2328" s="318" t="s">
        <v>6232</v>
      </c>
      <c r="F2328" s="319" t="n">
        <v>346.47</v>
      </c>
      <c r="G2328" s="318" t="s">
        <v>6233</v>
      </c>
    </row>
    <row r="2329" customFormat="false" ht="15" hidden="false" customHeight="false" outlineLevel="0" collapsed="false">
      <c r="A2329" s="318" t="s">
        <v>10868</v>
      </c>
      <c r="B2329" s="318" t="str">
        <f aca="false">A2329&amp;"U"</f>
        <v>99431U</v>
      </c>
      <c r="C2329" s="318" t="s">
        <v>10869</v>
      </c>
      <c r="D2329" s="318" t="s">
        <v>116</v>
      </c>
      <c r="E2329" s="318" t="s">
        <v>6252</v>
      </c>
      <c r="F2329" s="319" t="n">
        <v>410.88</v>
      </c>
      <c r="G2329" s="318" t="s">
        <v>6233</v>
      </c>
    </row>
    <row r="2330" customFormat="false" ht="15" hidden="false" customHeight="false" outlineLevel="0" collapsed="false">
      <c r="A2330" s="318" t="s">
        <v>10870</v>
      </c>
      <c r="B2330" s="318" t="str">
        <f aca="false">A2330&amp;"U"</f>
        <v>99432U</v>
      </c>
      <c r="C2330" s="318" t="s">
        <v>10871</v>
      </c>
      <c r="D2330" s="318" t="s">
        <v>116</v>
      </c>
      <c r="E2330" s="318" t="s">
        <v>6252</v>
      </c>
      <c r="F2330" s="319" t="n">
        <v>389.99</v>
      </c>
      <c r="G2330" s="318" t="s">
        <v>6233</v>
      </c>
    </row>
    <row r="2331" customFormat="false" ht="15" hidden="false" customHeight="false" outlineLevel="0" collapsed="false">
      <c r="A2331" s="318" t="s">
        <v>10872</v>
      </c>
      <c r="B2331" s="318" t="str">
        <f aca="false">A2331&amp;"U"</f>
        <v>99433U</v>
      </c>
      <c r="C2331" s="318" t="s">
        <v>10873</v>
      </c>
      <c r="D2331" s="318" t="s">
        <v>116</v>
      </c>
      <c r="E2331" s="318" t="s">
        <v>6252</v>
      </c>
      <c r="F2331" s="319" t="n">
        <v>434.91</v>
      </c>
      <c r="G2331" s="318" t="s">
        <v>6233</v>
      </c>
    </row>
    <row r="2332" customFormat="false" ht="15" hidden="false" customHeight="false" outlineLevel="0" collapsed="false">
      <c r="A2332" s="318" t="s">
        <v>10874</v>
      </c>
      <c r="B2332" s="318" t="str">
        <f aca="false">A2332&amp;"U"</f>
        <v>99434U</v>
      </c>
      <c r="C2332" s="318" t="s">
        <v>10875</v>
      </c>
      <c r="D2332" s="318" t="s">
        <v>116</v>
      </c>
      <c r="E2332" s="318" t="s">
        <v>6252</v>
      </c>
      <c r="F2332" s="319" t="n">
        <v>413.96</v>
      </c>
      <c r="G2332" s="318" t="s">
        <v>6233</v>
      </c>
    </row>
    <row r="2333" customFormat="false" ht="15" hidden="false" customHeight="false" outlineLevel="0" collapsed="false">
      <c r="A2333" s="318" t="s">
        <v>10876</v>
      </c>
      <c r="B2333" s="318" t="str">
        <f aca="false">A2333&amp;"U"</f>
        <v>99435U</v>
      </c>
      <c r="C2333" s="318" t="s">
        <v>10877</v>
      </c>
      <c r="D2333" s="318" t="s">
        <v>116</v>
      </c>
      <c r="E2333" s="318" t="s">
        <v>6252</v>
      </c>
      <c r="F2333" s="319" t="n">
        <v>400.49</v>
      </c>
      <c r="G2333" s="318" t="s">
        <v>6233</v>
      </c>
    </row>
    <row r="2334" customFormat="false" ht="15" hidden="false" customHeight="false" outlineLevel="0" collapsed="false">
      <c r="A2334" s="318" t="s">
        <v>10878</v>
      </c>
      <c r="B2334" s="318" t="str">
        <f aca="false">A2334&amp;"U"</f>
        <v>99436U</v>
      </c>
      <c r="C2334" s="318" t="s">
        <v>10879</v>
      </c>
      <c r="D2334" s="318" t="s">
        <v>116</v>
      </c>
      <c r="E2334" s="318" t="s">
        <v>6252</v>
      </c>
      <c r="F2334" s="319" t="n">
        <v>448.99</v>
      </c>
      <c r="G2334" s="318" t="s">
        <v>6233</v>
      </c>
    </row>
    <row r="2335" customFormat="false" ht="15" hidden="false" customHeight="false" outlineLevel="0" collapsed="false">
      <c r="A2335" s="318" t="s">
        <v>10880</v>
      </c>
      <c r="B2335" s="318" t="str">
        <f aca="false">A2335&amp;"U"</f>
        <v>99437U</v>
      </c>
      <c r="C2335" s="318" t="s">
        <v>10881</v>
      </c>
      <c r="D2335" s="318" t="s">
        <v>116</v>
      </c>
      <c r="E2335" s="318" t="s">
        <v>6232</v>
      </c>
      <c r="F2335" s="319" t="n">
        <v>368.57</v>
      </c>
      <c r="G2335" s="318" t="s">
        <v>6233</v>
      </c>
    </row>
    <row r="2336" customFormat="false" ht="15" hidden="false" customHeight="false" outlineLevel="0" collapsed="false">
      <c r="A2336" s="318" t="s">
        <v>10882</v>
      </c>
      <c r="B2336" s="318" t="str">
        <f aca="false">A2336&amp;"U"</f>
        <v>99438U</v>
      </c>
      <c r="C2336" s="318" t="s">
        <v>10883</v>
      </c>
      <c r="D2336" s="318" t="s">
        <v>116</v>
      </c>
      <c r="E2336" s="318" t="s">
        <v>6232</v>
      </c>
      <c r="F2336" s="319" t="n">
        <v>372.81</v>
      </c>
      <c r="G2336" s="318" t="s">
        <v>6233</v>
      </c>
    </row>
    <row r="2337" customFormat="false" ht="15" hidden="false" customHeight="false" outlineLevel="0" collapsed="false">
      <c r="A2337" s="318" t="s">
        <v>10884</v>
      </c>
      <c r="B2337" s="318" t="str">
        <f aca="false">A2337&amp;"U"</f>
        <v>99439U</v>
      </c>
      <c r="C2337" s="318" t="s">
        <v>10885</v>
      </c>
      <c r="D2337" s="318" t="s">
        <v>116</v>
      </c>
      <c r="E2337" s="318" t="s">
        <v>6252</v>
      </c>
      <c r="F2337" s="319" t="n">
        <v>404.31</v>
      </c>
      <c r="G2337" s="318" t="s">
        <v>6233</v>
      </c>
    </row>
    <row r="2338" customFormat="false" ht="15" hidden="false" customHeight="false" outlineLevel="0" collapsed="false">
      <c r="A2338" s="318" t="s">
        <v>10886</v>
      </c>
      <c r="B2338" s="318" t="str">
        <f aca="false">A2338&amp;"U"</f>
        <v>74141/1U</v>
      </c>
      <c r="C2338" s="318" t="s">
        <v>10887</v>
      </c>
      <c r="D2338" s="318" t="s">
        <v>79</v>
      </c>
      <c r="E2338" s="318" t="s">
        <v>6252</v>
      </c>
      <c r="F2338" s="319" t="n">
        <v>64.37</v>
      </c>
      <c r="G2338" s="318" t="s">
        <v>6233</v>
      </c>
    </row>
    <row r="2339" customFormat="false" ht="15" hidden="false" customHeight="false" outlineLevel="0" collapsed="false">
      <c r="A2339" s="318" t="s">
        <v>10888</v>
      </c>
      <c r="B2339" s="318" t="str">
        <f aca="false">A2339&amp;"U"</f>
        <v>74141/2U</v>
      </c>
      <c r="C2339" s="318" t="s">
        <v>10889</v>
      </c>
      <c r="D2339" s="318" t="s">
        <v>79</v>
      </c>
      <c r="E2339" s="318" t="s">
        <v>6252</v>
      </c>
      <c r="F2339" s="319" t="n">
        <v>71.35</v>
      </c>
      <c r="G2339" s="318" t="s">
        <v>6233</v>
      </c>
    </row>
    <row r="2340" customFormat="false" ht="15" hidden="false" customHeight="false" outlineLevel="0" collapsed="false">
      <c r="A2340" s="318" t="s">
        <v>10890</v>
      </c>
      <c r="B2340" s="318" t="str">
        <f aca="false">A2340&amp;"U"</f>
        <v>74141/3U</v>
      </c>
      <c r="C2340" s="318" t="s">
        <v>10891</v>
      </c>
      <c r="D2340" s="318" t="s">
        <v>79</v>
      </c>
      <c r="E2340" s="318" t="s">
        <v>6252</v>
      </c>
      <c r="F2340" s="319" t="n">
        <v>85.17</v>
      </c>
      <c r="G2340" s="318" t="s">
        <v>6233</v>
      </c>
    </row>
    <row r="2341" customFormat="false" ht="15" hidden="false" customHeight="false" outlineLevel="0" collapsed="false">
      <c r="A2341" s="318" t="s">
        <v>10892</v>
      </c>
      <c r="B2341" s="318" t="str">
        <f aca="false">A2341&amp;"U"</f>
        <v>74141/4U</v>
      </c>
      <c r="C2341" s="318" t="s">
        <v>10893</v>
      </c>
      <c r="D2341" s="318" t="s">
        <v>79</v>
      </c>
      <c r="E2341" s="318" t="s">
        <v>6252</v>
      </c>
      <c r="F2341" s="319" t="n">
        <v>97.77</v>
      </c>
      <c r="G2341" s="318" t="s">
        <v>6233</v>
      </c>
    </row>
    <row r="2342" customFormat="false" ht="15" hidden="false" customHeight="false" outlineLevel="0" collapsed="false">
      <c r="A2342" s="318" t="s">
        <v>10894</v>
      </c>
      <c r="B2342" s="318" t="str">
        <f aca="false">A2342&amp;"U"</f>
        <v>74202/1U</v>
      </c>
      <c r="C2342" s="318" t="s">
        <v>10895</v>
      </c>
      <c r="D2342" s="318" t="s">
        <v>79</v>
      </c>
      <c r="E2342" s="318" t="s">
        <v>6252</v>
      </c>
      <c r="F2342" s="319" t="n">
        <v>58.25</v>
      </c>
      <c r="G2342" s="318" t="s">
        <v>6233</v>
      </c>
    </row>
    <row r="2343" customFormat="false" ht="15" hidden="false" customHeight="false" outlineLevel="0" collapsed="false">
      <c r="A2343" s="318" t="s">
        <v>10896</v>
      </c>
      <c r="B2343" s="318" t="str">
        <f aca="false">A2343&amp;"U"</f>
        <v>74202/2U</v>
      </c>
      <c r="C2343" s="318" t="s">
        <v>10897</v>
      </c>
      <c r="D2343" s="318" t="s">
        <v>79</v>
      </c>
      <c r="E2343" s="318" t="s">
        <v>6252</v>
      </c>
      <c r="F2343" s="319" t="n">
        <v>64.25</v>
      </c>
      <c r="G2343" s="318" t="s">
        <v>6233</v>
      </c>
    </row>
    <row r="2344" customFormat="false" ht="15" hidden="false" customHeight="false" outlineLevel="0" collapsed="false">
      <c r="A2344" s="318" t="s">
        <v>10898</v>
      </c>
      <c r="B2344" s="318" t="str">
        <f aca="false">A2344&amp;"U"</f>
        <v>73817/1U</v>
      </c>
      <c r="C2344" s="318" t="s">
        <v>10899</v>
      </c>
      <c r="D2344" s="318" t="s">
        <v>116</v>
      </c>
      <c r="E2344" s="318" t="s">
        <v>6232</v>
      </c>
      <c r="F2344" s="319" t="n">
        <v>74.71</v>
      </c>
      <c r="G2344" s="318" t="s">
        <v>6233</v>
      </c>
    </row>
    <row r="2345" customFormat="false" ht="15" hidden="false" customHeight="false" outlineLevel="0" collapsed="false">
      <c r="A2345" s="318" t="s">
        <v>10900</v>
      </c>
      <c r="B2345" s="318" t="str">
        <f aca="false">A2345&amp;"U"</f>
        <v>73817/2U</v>
      </c>
      <c r="C2345" s="318" t="s">
        <v>10901</v>
      </c>
      <c r="D2345" s="318" t="s">
        <v>116</v>
      </c>
      <c r="E2345" s="318" t="s">
        <v>6232</v>
      </c>
      <c r="F2345" s="319" t="n">
        <v>98.37</v>
      </c>
      <c r="G2345" s="318" t="s">
        <v>6233</v>
      </c>
    </row>
    <row r="2346" customFormat="false" ht="15" hidden="false" customHeight="false" outlineLevel="0" collapsed="false">
      <c r="A2346" s="318" t="s">
        <v>10902</v>
      </c>
      <c r="B2346" s="318" t="str">
        <f aca="false">A2346&amp;"U"</f>
        <v>74078/1U</v>
      </c>
      <c r="C2346" s="318" t="s">
        <v>10903</v>
      </c>
      <c r="D2346" s="318" t="s">
        <v>79</v>
      </c>
      <c r="E2346" s="318" t="s">
        <v>6232</v>
      </c>
      <c r="F2346" s="319" t="n">
        <v>24.73</v>
      </c>
      <c r="G2346" s="318" t="s">
        <v>6233</v>
      </c>
    </row>
    <row r="2347" customFormat="false" ht="15" hidden="false" customHeight="false" outlineLevel="0" collapsed="false">
      <c r="A2347" s="318" t="s">
        <v>10904</v>
      </c>
      <c r="B2347" s="318" t="str">
        <f aca="false">A2347&amp;"U"</f>
        <v>83518U</v>
      </c>
      <c r="C2347" s="318" t="s">
        <v>10905</v>
      </c>
      <c r="D2347" s="318" t="s">
        <v>116</v>
      </c>
      <c r="E2347" s="318" t="s">
        <v>6232</v>
      </c>
      <c r="F2347" s="319" t="n">
        <v>298.97</v>
      </c>
      <c r="G2347" s="318" t="s">
        <v>6233</v>
      </c>
    </row>
    <row r="2348" customFormat="false" ht="15" hidden="false" customHeight="false" outlineLevel="0" collapsed="false">
      <c r="A2348" s="318" t="s">
        <v>10906</v>
      </c>
      <c r="B2348" s="318" t="str">
        <f aca="false">A2348&amp;"U"</f>
        <v>95467U</v>
      </c>
      <c r="C2348" s="318" t="s">
        <v>10907</v>
      </c>
      <c r="D2348" s="318" t="s">
        <v>116</v>
      </c>
      <c r="E2348" s="318" t="s">
        <v>6252</v>
      </c>
      <c r="F2348" s="319" t="n">
        <v>339.7</v>
      </c>
      <c r="G2348" s="318" t="s">
        <v>6233</v>
      </c>
    </row>
    <row r="2349" customFormat="false" ht="15" hidden="false" customHeight="false" outlineLevel="0" collapsed="false">
      <c r="A2349" s="318" t="s">
        <v>10908</v>
      </c>
      <c r="B2349" s="318" t="str">
        <f aca="false">A2349&amp;"U"</f>
        <v>68328U</v>
      </c>
      <c r="C2349" s="318" t="s">
        <v>10909</v>
      </c>
      <c r="D2349" s="318" t="s">
        <v>79</v>
      </c>
      <c r="E2349" s="318" t="s">
        <v>6252</v>
      </c>
      <c r="F2349" s="319" t="n">
        <v>12.55</v>
      </c>
      <c r="G2349" s="318" t="s">
        <v>6233</v>
      </c>
    </row>
    <row r="2350" customFormat="false" ht="15" hidden="false" customHeight="false" outlineLevel="0" collapsed="false">
      <c r="A2350" s="318" t="s">
        <v>10910</v>
      </c>
      <c r="B2350" s="318" t="str">
        <f aca="false">A2350&amp;"U"</f>
        <v>73898/1U</v>
      </c>
      <c r="C2350" s="318" t="s">
        <v>10911</v>
      </c>
      <c r="D2350" s="318" t="s">
        <v>86</v>
      </c>
      <c r="E2350" s="318" t="s">
        <v>6252</v>
      </c>
      <c r="F2350" s="319" t="n">
        <v>97.97</v>
      </c>
      <c r="G2350" s="318" t="s">
        <v>6233</v>
      </c>
    </row>
    <row r="2351" customFormat="false" ht="15" hidden="false" customHeight="false" outlineLevel="0" collapsed="false">
      <c r="A2351" s="318" t="s">
        <v>10912</v>
      </c>
      <c r="B2351" s="318" t="str">
        <f aca="false">A2351&amp;"U"</f>
        <v>79471U</v>
      </c>
      <c r="C2351" s="318" t="s">
        <v>10913</v>
      </c>
      <c r="D2351" s="318" t="s">
        <v>285</v>
      </c>
      <c r="E2351" s="318" t="s">
        <v>6232</v>
      </c>
      <c r="F2351" s="319" t="n">
        <v>58.49</v>
      </c>
      <c r="G2351" s="318" t="s">
        <v>6233</v>
      </c>
    </row>
    <row r="2352" customFormat="false" ht="15" hidden="false" customHeight="false" outlineLevel="0" collapsed="false">
      <c r="A2352" s="318" t="s">
        <v>10914</v>
      </c>
      <c r="B2352" s="318" t="str">
        <f aca="false">A2352&amp;"U"</f>
        <v>98576U</v>
      </c>
      <c r="C2352" s="318" t="s">
        <v>10915</v>
      </c>
      <c r="D2352" s="318" t="s">
        <v>86</v>
      </c>
      <c r="E2352" s="318" t="s">
        <v>6252</v>
      </c>
      <c r="F2352" s="319" t="n">
        <v>12.54</v>
      </c>
      <c r="G2352" s="318" t="s">
        <v>6233</v>
      </c>
    </row>
    <row r="2353" customFormat="false" ht="15" hidden="false" customHeight="false" outlineLevel="0" collapsed="false">
      <c r="A2353" s="318" t="s">
        <v>10916</v>
      </c>
      <c r="B2353" s="318" t="str">
        <f aca="false">A2353&amp;"U"</f>
        <v>93182U</v>
      </c>
      <c r="C2353" s="318" t="s">
        <v>10917</v>
      </c>
      <c r="D2353" s="318" t="s">
        <v>86</v>
      </c>
      <c r="E2353" s="318" t="s">
        <v>6252</v>
      </c>
      <c r="F2353" s="319" t="n">
        <v>20.76</v>
      </c>
      <c r="G2353" s="318" t="s">
        <v>6233</v>
      </c>
    </row>
    <row r="2354" customFormat="false" ht="15" hidden="false" customHeight="false" outlineLevel="0" collapsed="false">
      <c r="A2354" s="318" t="s">
        <v>10918</v>
      </c>
      <c r="B2354" s="318" t="str">
        <f aca="false">A2354&amp;"U"</f>
        <v>93183U</v>
      </c>
      <c r="C2354" s="318" t="s">
        <v>10919</v>
      </c>
      <c r="D2354" s="318" t="s">
        <v>86</v>
      </c>
      <c r="E2354" s="318" t="s">
        <v>6252</v>
      </c>
      <c r="F2354" s="319" t="n">
        <v>26.76</v>
      </c>
      <c r="G2354" s="318" t="s">
        <v>6233</v>
      </c>
    </row>
    <row r="2355" customFormat="false" ht="15" hidden="false" customHeight="false" outlineLevel="0" collapsed="false">
      <c r="A2355" s="318" t="s">
        <v>10920</v>
      </c>
      <c r="B2355" s="318" t="str">
        <f aca="false">A2355&amp;"U"</f>
        <v>93184U</v>
      </c>
      <c r="C2355" s="318" t="s">
        <v>10921</v>
      </c>
      <c r="D2355" s="318" t="s">
        <v>86</v>
      </c>
      <c r="E2355" s="318" t="s">
        <v>6252</v>
      </c>
      <c r="F2355" s="319" t="n">
        <v>15.84</v>
      </c>
      <c r="G2355" s="318" t="s">
        <v>6233</v>
      </c>
    </row>
    <row r="2356" customFormat="false" ht="15" hidden="false" customHeight="false" outlineLevel="0" collapsed="false">
      <c r="A2356" s="318" t="s">
        <v>10922</v>
      </c>
      <c r="B2356" s="318" t="str">
        <f aca="false">A2356&amp;"U"</f>
        <v>93185U</v>
      </c>
      <c r="C2356" s="318" t="s">
        <v>10923</v>
      </c>
      <c r="D2356" s="318" t="s">
        <v>86</v>
      </c>
      <c r="E2356" s="318" t="s">
        <v>6252</v>
      </c>
      <c r="F2356" s="319" t="n">
        <v>26.33</v>
      </c>
      <c r="G2356" s="318" t="s">
        <v>6233</v>
      </c>
    </row>
    <row r="2357" customFormat="false" ht="15" hidden="false" customHeight="false" outlineLevel="0" collapsed="false">
      <c r="A2357" s="318" t="s">
        <v>10924</v>
      </c>
      <c r="B2357" s="318" t="str">
        <f aca="false">A2357&amp;"U"</f>
        <v>93186U</v>
      </c>
      <c r="C2357" s="318" t="s">
        <v>10925</v>
      </c>
      <c r="D2357" s="318" t="s">
        <v>86</v>
      </c>
      <c r="E2357" s="318" t="s">
        <v>6252</v>
      </c>
      <c r="F2357" s="319" t="n">
        <v>36.86</v>
      </c>
      <c r="G2357" s="318" t="s">
        <v>6233</v>
      </c>
    </row>
    <row r="2358" customFormat="false" ht="15" hidden="false" customHeight="false" outlineLevel="0" collapsed="false">
      <c r="A2358" s="318" t="s">
        <v>10926</v>
      </c>
      <c r="B2358" s="318" t="str">
        <f aca="false">A2358&amp;"U"</f>
        <v>93187U</v>
      </c>
      <c r="C2358" s="318" t="s">
        <v>10927</v>
      </c>
      <c r="D2358" s="318" t="s">
        <v>86</v>
      </c>
      <c r="E2358" s="318" t="s">
        <v>6252</v>
      </c>
      <c r="F2358" s="319" t="n">
        <v>42.5</v>
      </c>
      <c r="G2358" s="318" t="s">
        <v>6233</v>
      </c>
    </row>
    <row r="2359" customFormat="false" ht="15" hidden="false" customHeight="false" outlineLevel="0" collapsed="false">
      <c r="A2359" s="318" t="s">
        <v>10928</v>
      </c>
      <c r="B2359" s="318" t="str">
        <f aca="false">A2359&amp;"U"</f>
        <v>93188U</v>
      </c>
      <c r="C2359" s="318" t="s">
        <v>10929</v>
      </c>
      <c r="D2359" s="318" t="s">
        <v>86</v>
      </c>
      <c r="E2359" s="318" t="s">
        <v>6252</v>
      </c>
      <c r="F2359" s="319" t="n">
        <v>35.24</v>
      </c>
      <c r="G2359" s="318" t="s">
        <v>6233</v>
      </c>
    </row>
    <row r="2360" customFormat="false" ht="15" hidden="false" customHeight="false" outlineLevel="0" collapsed="false">
      <c r="A2360" s="318" t="s">
        <v>10930</v>
      </c>
      <c r="B2360" s="318" t="str">
        <f aca="false">A2360&amp;"U"</f>
        <v>93189U</v>
      </c>
      <c r="C2360" s="318" t="s">
        <v>10931</v>
      </c>
      <c r="D2360" s="318" t="s">
        <v>86</v>
      </c>
      <c r="E2360" s="318" t="s">
        <v>6252</v>
      </c>
      <c r="F2360" s="319" t="n">
        <v>42.88</v>
      </c>
      <c r="G2360" s="318" t="s">
        <v>6233</v>
      </c>
    </row>
    <row r="2361" customFormat="false" ht="15" hidden="false" customHeight="false" outlineLevel="0" collapsed="false">
      <c r="A2361" s="318" t="s">
        <v>10932</v>
      </c>
      <c r="B2361" s="318" t="str">
        <f aca="false">A2361&amp;"U"</f>
        <v>93190U</v>
      </c>
      <c r="C2361" s="318" t="s">
        <v>10933</v>
      </c>
      <c r="D2361" s="318" t="s">
        <v>86</v>
      </c>
      <c r="E2361" s="318" t="s">
        <v>6252</v>
      </c>
      <c r="F2361" s="319" t="n">
        <v>27.15</v>
      </c>
      <c r="G2361" s="318" t="s">
        <v>6233</v>
      </c>
    </row>
    <row r="2362" customFormat="false" ht="15" hidden="false" customHeight="false" outlineLevel="0" collapsed="false">
      <c r="A2362" s="318" t="s">
        <v>10934</v>
      </c>
      <c r="B2362" s="318" t="str">
        <f aca="false">A2362&amp;"U"</f>
        <v>93191U</v>
      </c>
      <c r="C2362" s="318" t="s">
        <v>10935</v>
      </c>
      <c r="D2362" s="318" t="s">
        <v>86</v>
      </c>
      <c r="E2362" s="318" t="s">
        <v>6252</v>
      </c>
      <c r="F2362" s="319" t="n">
        <v>28.58</v>
      </c>
      <c r="G2362" s="318" t="s">
        <v>6233</v>
      </c>
    </row>
    <row r="2363" customFormat="false" ht="15" hidden="false" customHeight="false" outlineLevel="0" collapsed="false">
      <c r="A2363" s="318" t="s">
        <v>10936</v>
      </c>
      <c r="B2363" s="318" t="str">
        <f aca="false">A2363&amp;"U"</f>
        <v>93192U</v>
      </c>
      <c r="C2363" s="318" t="s">
        <v>10937</v>
      </c>
      <c r="D2363" s="318" t="s">
        <v>86</v>
      </c>
      <c r="E2363" s="318" t="s">
        <v>6252</v>
      </c>
      <c r="F2363" s="319" t="n">
        <v>29.73</v>
      </c>
      <c r="G2363" s="318" t="s">
        <v>6233</v>
      </c>
    </row>
    <row r="2364" customFormat="false" ht="15" hidden="false" customHeight="false" outlineLevel="0" collapsed="false">
      <c r="A2364" s="318" t="s">
        <v>10938</v>
      </c>
      <c r="B2364" s="318" t="str">
        <f aca="false">A2364&amp;"U"</f>
        <v>93193U</v>
      </c>
      <c r="C2364" s="318" t="s">
        <v>10939</v>
      </c>
      <c r="D2364" s="318" t="s">
        <v>86</v>
      </c>
      <c r="E2364" s="318" t="s">
        <v>6252</v>
      </c>
      <c r="F2364" s="319" t="n">
        <v>29</v>
      </c>
      <c r="G2364" s="318" t="s">
        <v>6233</v>
      </c>
    </row>
    <row r="2365" customFormat="false" ht="15" hidden="false" customHeight="false" outlineLevel="0" collapsed="false">
      <c r="A2365" s="318" t="s">
        <v>10940</v>
      </c>
      <c r="B2365" s="318" t="str">
        <f aca="false">A2365&amp;"U"</f>
        <v>93194U</v>
      </c>
      <c r="C2365" s="318" t="s">
        <v>10941</v>
      </c>
      <c r="D2365" s="318" t="s">
        <v>86</v>
      </c>
      <c r="E2365" s="318" t="s">
        <v>6252</v>
      </c>
      <c r="F2365" s="319" t="n">
        <v>20.45</v>
      </c>
      <c r="G2365" s="318" t="s">
        <v>6233</v>
      </c>
    </row>
    <row r="2366" customFormat="false" ht="15" hidden="false" customHeight="false" outlineLevel="0" collapsed="false">
      <c r="A2366" s="318" t="s">
        <v>10942</v>
      </c>
      <c r="B2366" s="318" t="str">
        <f aca="false">A2366&amp;"U"</f>
        <v>93195U</v>
      </c>
      <c r="C2366" s="318" t="s">
        <v>10943</v>
      </c>
      <c r="D2366" s="318" t="s">
        <v>86</v>
      </c>
      <c r="E2366" s="318" t="s">
        <v>6252</v>
      </c>
      <c r="F2366" s="319" t="n">
        <v>24.27</v>
      </c>
      <c r="G2366" s="318" t="s">
        <v>6233</v>
      </c>
    </row>
    <row r="2367" customFormat="false" ht="15" hidden="false" customHeight="false" outlineLevel="0" collapsed="false">
      <c r="A2367" s="318" t="s">
        <v>10944</v>
      </c>
      <c r="B2367" s="318" t="str">
        <f aca="false">A2367&amp;"U"</f>
        <v>93196U</v>
      </c>
      <c r="C2367" s="318" t="s">
        <v>10945</v>
      </c>
      <c r="D2367" s="318" t="s">
        <v>86</v>
      </c>
      <c r="E2367" s="318" t="s">
        <v>6252</v>
      </c>
      <c r="F2367" s="319" t="n">
        <v>35.49</v>
      </c>
      <c r="G2367" s="318" t="s">
        <v>6233</v>
      </c>
    </row>
    <row r="2368" customFormat="false" ht="15" hidden="false" customHeight="false" outlineLevel="0" collapsed="false">
      <c r="A2368" s="318" t="s">
        <v>10946</v>
      </c>
      <c r="B2368" s="318" t="str">
        <f aca="false">A2368&amp;"U"</f>
        <v>93197U</v>
      </c>
      <c r="C2368" s="318" t="s">
        <v>10947</v>
      </c>
      <c r="D2368" s="318" t="s">
        <v>86</v>
      </c>
      <c r="E2368" s="318" t="s">
        <v>6252</v>
      </c>
      <c r="F2368" s="319" t="n">
        <v>39.36</v>
      </c>
      <c r="G2368" s="318" t="s">
        <v>6233</v>
      </c>
    </row>
    <row r="2369" customFormat="false" ht="15" hidden="false" customHeight="false" outlineLevel="0" collapsed="false">
      <c r="A2369" s="318" t="s">
        <v>10948</v>
      </c>
      <c r="B2369" s="318" t="str">
        <f aca="false">A2369&amp;"U"</f>
        <v>93198U</v>
      </c>
      <c r="C2369" s="318" t="s">
        <v>10949</v>
      </c>
      <c r="D2369" s="318" t="s">
        <v>86</v>
      </c>
      <c r="E2369" s="318" t="s">
        <v>6252</v>
      </c>
      <c r="F2369" s="319" t="n">
        <v>24.69</v>
      </c>
      <c r="G2369" s="318" t="s">
        <v>6233</v>
      </c>
    </row>
    <row r="2370" customFormat="false" ht="15" hidden="false" customHeight="false" outlineLevel="0" collapsed="false">
      <c r="A2370" s="318" t="s">
        <v>10950</v>
      </c>
      <c r="B2370" s="318" t="str">
        <f aca="false">A2370&amp;"U"</f>
        <v>93199U</v>
      </c>
      <c r="C2370" s="318" t="s">
        <v>10951</v>
      </c>
      <c r="D2370" s="318" t="s">
        <v>86</v>
      </c>
      <c r="E2370" s="318" t="s">
        <v>6252</v>
      </c>
      <c r="F2370" s="319" t="n">
        <v>24.31</v>
      </c>
      <c r="G2370" s="318" t="s">
        <v>6233</v>
      </c>
    </row>
    <row r="2371" customFormat="false" ht="15" hidden="false" customHeight="false" outlineLevel="0" collapsed="false">
      <c r="A2371" s="318" t="s">
        <v>10952</v>
      </c>
      <c r="B2371" s="318" t="str">
        <f aca="false">A2371&amp;"U"</f>
        <v>93200U</v>
      </c>
      <c r="C2371" s="318" t="s">
        <v>10953</v>
      </c>
      <c r="D2371" s="318" t="s">
        <v>86</v>
      </c>
      <c r="E2371" s="318" t="s">
        <v>6252</v>
      </c>
      <c r="F2371" s="319" t="n">
        <v>2.15</v>
      </c>
      <c r="G2371" s="318" t="s">
        <v>6233</v>
      </c>
    </row>
    <row r="2372" customFormat="false" ht="15" hidden="false" customHeight="false" outlineLevel="0" collapsed="false">
      <c r="A2372" s="318" t="s">
        <v>10954</v>
      </c>
      <c r="B2372" s="318" t="str">
        <f aca="false">A2372&amp;"U"</f>
        <v>93201U</v>
      </c>
      <c r="C2372" s="318" t="s">
        <v>10955</v>
      </c>
      <c r="D2372" s="318" t="s">
        <v>86</v>
      </c>
      <c r="E2372" s="318" t="s">
        <v>6252</v>
      </c>
      <c r="F2372" s="319" t="n">
        <v>4.32</v>
      </c>
      <c r="G2372" s="318" t="s">
        <v>6233</v>
      </c>
    </row>
    <row r="2373" customFormat="false" ht="15" hidden="false" customHeight="false" outlineLevel="0" collapsed="false">
      <c r="A2373" s="318" t="s">
        <v>10956</v>
      </c>
      <c r="B2373" s="318" t="str">
        <f aca="false">A2373&amp;"U"</f>
        <v>93202U</v>
      </c>
      <c r="C2373" s="318" t="s">
        <v>10957</v>
      </c>
      <c r="D2373" s="318" t="s">
        <v>86</v>
      </c>
      <c r="E2373" s="318" t="s">
        <v>6252</v>
      </c>
      <c r="F2373" s="319" t="n">
        <v>16.18</v>
      </c>
      <c r="G2373" s="318" t="s">
        <v>6233</v>
      </c>
    </row>
    <row r="2374" customFormat="false" ht="15" hidden="false" customHeight="false" outlineLevel="0" collapsed="false">
      <c r="A2374" s="318" t="s">
        <v>10958</v>
      </c>
      <c r="B2374" s="318" t="str">
        <f aca="false">A2374&amp;"U"</f>
        <v>93203U</v>
      </c>
      <c r="C2374" s="318" t="s">
        <v>10959</v>
      </c>
      <c r="D2374" s="318" t="s">
        <v>86</v>
      </c>
      <c r="E2374" s="318" t="s">
        <v>6232</v>
      </c>
      <c r="F2374" s="319" t="n">
        <v>11.02</v>
      </c>
      <c r="G2374" s="318" t="s">
        <v>6233</v>
      </c>
    </row>
    <row r="2375" customFormat="false" ht="15" hidden="false" customHeight="false" outlineLevel="0" collapsed="false">
      <c r="A2375" s="318" t="s">
        <v>10960</v>
      </c>
      <c r="B2375" s="318" t="str">
        <f aca="false">A2375&amp;"U"</f>
        <v>93204U</v>
      </c>
      <c r="C2375" s="318" t="s">
        <v>10961</v>
      </c>
      <c r="D2375" s="318" t="s">
        <v>86</v>
      </c>
      <c r="E2375" s="318" t="s">
        <v>6252</v>
      </c>
      <c r="F2375" s="319" t="n">
        <v>29.02</v>
      </c>
      <c r="G2375" s="318" t="s">
        <v>6233</v>
      </c>
    </row>
    <row r="2376" customFormat="false" ht="15" hidden="false" customHeight="false" outlineLevel="0" collapsed="false">
      <c r="A2376" s="318" t="s">
        <v>10962</v>
      </c>
      <c r="B2376" s="318" t="str">
        <f aca="false">A2376&amp;"U"</f>
        <v>93205U</v>
      </c>
      <c r="C2376" s="318" t="s">
        <v>10963</v>
      </c>
      <c r="D2376" s="318" t="s">
        <v>86</v>
      </c>
      <c r="E2376" s="318" t="s">
        <v>6252</v>
      </c>
      <c r="F2376" s="319" t="n">
        <v>22.37</v>
      </c>
      <c r="G2376" s="318" t="s">
        <v>6233</v>
      </c>
    </row>
    <row r="2377" customFormat="false" ht="15" hidden="false" customHeight="false" outlineLevel="0" collapsed="false">
      <c r="A2377" s="318" t="s">
        <v>10964</v>
      </c>
      <c r="B2377" s="318" t="str">
        <f aca="false">A2377&amp;"U"</f>
        <v>71623U</v>
      </c>
      <c r="C2377" s="318" t="s">
        <v>138</v>
      </c>
      <c r="D2377" s="318" t="s">
        <v>86</v>
      </c>
      <c r="E2377" s="318" t="s">
        <v>6252</v>
      </c>
      <c r="F2377" s="319" t="n">
        <v>24.25</v>
      </c>
      <c r="G2377" s="318" t="s">
        <v>6233</v>
      </c>
    </row>
    <row r="2378" customFormat="false" ht="15" hidden="false" customHeight="false" outlineLevel="0" collapsed="false">
      <c r="A2378" s="318" t="s">
        <v>10965</v>
      </c>
      <c r="B2378" s="318" t="str">
        <f aca="false">A2378&amp;"U"</f>
        <v>74144/2U</v>
      </c>
      <c r="C2378" s="318" t="s">
        <v>10966</v>
      </c>
      <c r="D2378" s="318" t="s">
        <v>30</v>
      </c>
      <c r="E2378" s="318" t="s">
        <v>6232</v>
      </c>
      <c r="F2378" s="319" t="n">
        <v>14.44</v>
      </c>
      <c r="G2378" s="318" t="s">
        <v>6233</v>
      </c>
    </row>
    <row r="2379" customFormat="false" ht="15" hidden="false" customHeight="false" outlineLevel="0" collapsed="false">
      <c r="A2379" s="318" t="s">
        <v>10967</v>
      </c>
      <c r="B2379" s="318" t="str">
        <f aca="false">A2379&amp;"U"</f>
        <v>83513U</v>
      </c>
      <c r="C2379" s="318" t="s">
        <v>10968</v>
      </c>
      <c r="D2379" s="318" t="s">
        <v>285</v>
      </c>
      <c r="E2379" s="318" t="s">
        <v>6252</v>
      </c>
      <c r="F2379" s="319" t="n">
        <v>7.16</v>
      </c>
      <c r="G2379" s="318" t="s">
        <v>6233</v>
      </c>
    </row>
    <row r="2380" customFormat="false" ht="15" hidden="false" customHeight="false" outlineLevel="0" collapsed="false">
      <c r="A2380" s="318" t="s">
        <v>10969</v>
      </c>
      <c r="B2380" s="318" t="str">
        <f aca="false">A2380&amp;"U"</f>
        <v>83514U</v>
      </c>
      <c r="C2380" s="318" t="s">
        <v>10970</v>
      </c>
      <c r="D2380" s="318" t="s">
        <v>285</v>
      </c>
      <c r="E2380" s="318" t="s">
        <v>6252</v>
      </c>
      <c r="F2380" s="319" t="n">
        <v>6.41</v>
      </c>
      <c r="G2380" s="318" t="s">
        <v>6233</v>
      </c>
    </row>
    <row r="2381" customFormat="false" ht="15" hidden="false" customHeight="false" outlineLevel="0" collapsed="false">
      <c r="A2381" s="318" t="s">
        <v>10971</v>
      </c>
      <c r="B2381" s="318" t="str">
        <f aca="false">A2381&amp;"U"</f>
        <v>84153U</v>
      </c>
      <c r="C2381" s="318" t="s">
        <v>10972</v>
      </c>
      <c r="D2381" s="318" t="s">
        <v>285</v>
      </c>
      <c r="E2381" s="318" t="s">
        <v>6252</v>
      </c>
      <c r="F2381" s="319" t="n">
        <v>47.43</v>
      </c>
      <c r="G2381" s="318" t="s">
        <v>6233</v>
      </c>
    </row>
    <row r="2382" customFormat="false" ht="15" hidden="false" customHeight="false" outlineLevel="0" collapsed="false">
      <c r="A2382" s="318" t="s">
        <v>10973</v>
      </c>
      <c r="B2382" s="318" t="str">
        <f aca="false">A2382&amp;"U"</f>
        <v>84154U</v>
      </c>
      <c r="C2382" s="318" t="s">
        <v>10974</v>
      </c>
      <c r="D2382" s="318" t="s">
        <v>10975</v>
      </c>
      <c r="E2382" s="318" t="s">
        <v>6252</v>
      </c>
      <c r="F2382" s="319" t="n">
        <v>96.89</v>
      </c>
      <c r="G2382" s="318" t="s">
        <v>6233</v>
      </c>
    </row>
    <row r="2383" customFormat="false" ht="15" hidden="false" customHeight="false" outlineLevel="0" collapsed="false">
      <c r="A2383" s="318" t="s">
        <v>10976</v>
      </c>
      <c r="B2383" s="318" t="str">
        <f aca="false">A2383&amp;"U"</f>
        <v>85233U</v>
      </c>
      <c r="C2383" s="318" t="s">
        <v>10977</v>
      </c>
      <c r="D2383" s="318" t="s">
        <v>116</v>
      </c>
      <c r="E2383" s="318" t="s">
        <v>6252</v>
      </c>
      <c r="F2383" s="320" t="n">
        <v>2053.43</v>
      </c>
      <c r="G2383" s="318" t="s">
        <v>6233</v>
      </c>
    </row>
    <row r="2384" customFormat="false" ht="15" hidden="false" customHeight="false" outlineLevel="0" collapsed="false">
      <c r="A2384" s="318" t="s">
        <v>10978</v>
      </c>
      <c r="B2384" s="318" t="str">
        <f aca="false">A2384&amp;"U"</f>
        <v>95952U</v>
      </c>
      <c r="C2384" s="318" t="s">
        <v>10979</v>
      </c>
      <c r="D2384" s="318" t="s">
        <v>116</v>
      </c>
      <c r="E2384" s="318" t="s">
        <v>6252</v>
      </c>
      <c r="F2384" s="320" t="n">
        <v>1316.87</v>
      </c>
      <c r="G2384" s="318" t="s">
        <v>6233</v>
      </c>
    </row>
    <row r="2385" customFormat="false" ht="15" hidden="false" customHeight="false" outlineLevel="0" collapsed="false">
      <c r="A2385" s="318" t="s">
        <v>10980</v>
      </c>
      <c r="B2385" s="318" t="str">
        <f aca="false">A2385&amp;"U"</f>
        <v>95953U</v>
      </c>
      <c r="C2385" s="318" t="s">
        <v>10981</v>
      </c>
      <c r="D2385" s="318" t="s">
        <v>116</v>
      </c>
      <c r="E2385" s="318" t="s">
        <v>6252</v>
      </c>
      <c r="F2385" s="320" t="n">
        <v>2140.11</v>
      </c>
      <c r="G2385" s="318" t="s">
        <v>6233</v>
      </c>
    </row>
    <row r="2386" customFormat="false" ht="15" hidden="false" customHeight="false" outlineLevel="0" collapsed="false">
      <c r="A2386" s="318" t="s">
        <v>10982</v>
      </c>
      <c r="B2386" s="318" t="str">
        <f aca="false">A2386&amp;"U"</f>
        <v>95954U</v>
      </c>
      <c r="C2386" s="318" t="s">
        <v>10983</v>
      </c>
      <c r="D2386" s="318" t="s">
        <v>116</v>
      </c>
      <c r="E2386" s="318" t="s">
        <v>6252</v>
      </c>
      <c r="F2386" s="320" t="n">
        <v>1532.92</v>
      </c>
      <c r="G2386" s="318" t="s">
        <v>6233</v>
      </c>
    </row>
    <row r="2387" customFormat="false" ht="15" hidden="false" customHeight="false" outlineLevel="0" collapsed="false">
      <c r="A2387" s="318" t="s">
        <v>10984</v>
      </c>
      <c r="B2387" s="318" t="str">
        <f aca="false">A2387&amp;"U"</f>
        <v>95955U</v>
      </c>
      <c r="C2387" s="318" t="s">
        <v>10985</v>
      </c>
      <c r="D2387" s="318" t="s">
        <v>116</v>
      </c>
      <c r="E2387" s="318" t="s">
        <v>6252</v>
      </c>
      <c r="F2387" s="320" t="n">
        <v>1875.69</v>
      </c>
      <c r="G2387" s="318" t="s">
        <v>6233</v>
      </c>
    </row>
    <row r="2388" customFormat="false" ht="15" hidden="false" customHeight="false" outlineLevel="0" collapsed="false">
      <c r="A2388" s="318" t="s">
        <v>10986</v>
      </c>
      <c r="B2388" s="318" t="str">
        <f aca="false">A2388&amp;"U"</f>
        <v>95956U</v>
      </c>
      <c r="C2388" s="318" t="s">
        <v>10987</v>
      </c>
      <c r="D2388" s="318" t="s">
        <v>116</v>
      </c>
      <c r="E2388" s="318" t="s">
        <v>6252</v>
      </c>
      <c r="F2388" s="320" t="n">
        <v>1476.17</v>
      </c>
      <c r="G2388" s="318" t="s">
        <v>6233</v>
      </c>
    </row>
    <row r="2389" customFormat="false" ht="15" hidden="false" customHeight="false" outlineLevel="0" collapsed="false">
      <c r="A2389" s="318" t="s">
        <v>10988</v>
      </c>
      <c r="B2389" s="318" t="str">
        <f aca="false">A2389&amp;"U"</f>
        <v>95957U</v>
      </c>
      <c r="C2389" s="318" t="s">
        <v>10989</v>
      </c>
      <c r="D2389" s="318" t="s">
        <v>116</v>
      </c>
      <c r="E2389" s="318" t="s">
        <v>6252</v>
      </c>
      <c r="F2389" s="320" t="n">
        <v>1874.98</v>
      </c>
      <c r="G2389" s="318" t="s">
        <v>6233</v>
      </c>
    </row>
    <row r="2390" customFormat="false" ht="15" hidden="false" customHeight="false" outlineLevel="0" collapsed="false">
      <c r="A2390" s="318" t="s">
        <v>10990</v>
      </c>
      <c r="B2390" s="318" t="str">
        <f aca="false">A2390&amp;"U"</f>
        <v>95969U</v>
      </c>
      <c r="C2390" s="318" t="s">
        <v>10991</v>
      </c>
      <c r="D2390" s="318" t="s">
        <v>116</v>
      </c>
      <c r="E2390" s="318" t="s">
        <v>6252</v>
      </c>
      <c r="F2390" s="320" t="n">
        <v>1802.26</v>
      </c>
      <c r="G2390" s="318" t="s">
        <v>6233</v>
      </c>
    </row>
    <row r="2391" customFormat="false" ht="15" hidden="false" customHeight="false" outlineLevel="0" collapsed="false">
      <c r="A2391" s="318" t="s">
        <v>10992</v>
      </c>
      <c r="B2391" s="318" t="str">
        <f aca="false">A2391&amp;"U"</f>
        <v>97733U</v>
      </c>
      <c r="C2391" s="318" t="s">
        <v>10993</v>
      </c>
      <c r="D2391" s="318" t="s">
        <v>116</v>
      </c>
      <c r="E2391" s="318" t="s">
        <v>6252</v>
      </c>
      <c r="F2391" s="320" t="n">
        <v>2172.56</v>
      </c>
      <c r="G2391" s="318" t="s">
        <v>6233</v>
      </c>
    </row>
    <row r="2392" customFormat="false" ht="15" hidden="false" customHeight="false" outlineLevel="0" collapsed="false">
      <c r="A2392" s="318" t="s">
        <v>10994</v>
      </c>
      <c r="B2392" s="318" t="str">
        <f aca="false">A2392&amp;"U"</f>
        <v>97734U</v>
      </c>
      <c r="C2392" s="318" t="s">
        <v>10995</v>
      </c>
      <c r="D2392" s="318" t="s">
        <v>116</v>
      </c>
      <c r="E2392" s="318" t="s">
        <v>6252</v>
      </c>
      <c r="F2392" s="320" t="n">
        <v>1877.17</v>
      </c>
      <c r="G2392" s="318" t="s">
        <v>6233</v>
      </c>
    </row>
    <row r="2393" customFormat="false" ht="15" hidden="false" customHeight="false" outlineLevel="0" collapsed="false">
      <c r="A2393" s="318" t="s">
        <v>10996</v>
      </c>
      <c r="B2393" s="318" t="str">
        <f aca="false">A2393&amp;"U"</f>
        <v>97735U</v>
      </c>
      <c r="C2393" s="318" t="s">
        <v>10997</v>
      </c>
      <c r="D2393" s="318" t="s">
        <v>116</v>
      </c>
      <c r="E2393" s="318" t="s">
        <v>6252</v>
      </c>
      <c r="F2393" s="320" t="n">
        <v>1548.23</v>
      </c>
      <c r="G2393" s="318" t="s">
        <v>6233</v>
      </c>
    </row>
    <row r="2394" customFormat="false" ht="15" hidden="false" customHeight="false" outlineLevel="0" collapsed="false">
      <c r="A2394" s="318" t="s">
        <v>10998</v>
      </c>
      <c r="B2394" s="318" t="str">
        <f aca="false">A2394&amp;"U"</f>
        <v>97736U</v>
      </c>
      <c r="C2394" s="318" t="s">
        <v>10999</v>
      </c>
      <c r="D2394" s="318" t="s">
        <v>116</v>
      </c>
      <c r="E2394" s="318" t="s">
        <v>6252</v>
      </c>
      <c r="F2394" s="319" t="n">
        <v>959.52</v>
      </c>
      <c r="G2394" s="318" t="s">
        <v>6233</v>
      </c>
    </row>
    <row r="2395" customFormat="false" ht="15" hidden="false" customHeight="false" outlineLevel="0" collapsed="false">
      <c r="A2395" s="318" t="s">
        <v>11000</v>
      </c>
      <c r="B2395" s="318" t="str">
        <f aca="false">A2395&amp;"U"</f>
        <v>97737U</v>
      </c>
      <c r="C2395" s="318" t="s">
        <v>11001</v>
      </c>
      <c r="D2395" s="318" t="s">
        <v>116</v>
      </c>
      <c r="E2395" s="318" t="s">
        <v>6252</v>
      </c>
      <c r="F2395" s="320" t="n">
        <v>2150.14</v>
      </c>
      <c r="G2395" s="318" t="s">
        <v>6233</v>
      </c>
    </row>
    <row r="2396" customFormat="false" ht="15" hidden="false" customHeight="false" outlineLevel="0" collapsed="false">
      <c r="A2396" s="318" t="s">
        <v>11002</v>
      </c>
      <c r="B2396" s="318" t="str">
        <f aca="false">A2396&amp;"U"</f>
        <v>97738U</v>
      </c>
      <c r="C2396" s="318" t="s">
        <v>11003</v>
      </c>
      <c r="D2396" s="318" t="s">
        <v>116</v>
      </c>
      <c r="E2396" s="318" t="s">
        <v>6252</v>
      </c>
      <c r="F2396" s="320" t="n">
        <v>2912.66</v>
      </c>
      <c r="G2396" s="318" t="s">
        <v>6233</v>
      </c>
    </row>
    <row r="2397" customFormat="false" ht="15" hidden="false" customHeight="false" outlineLevel="0" collapsed="false">
      <c r="A2397" s="318" t="s">
        <v>11004</v>
      </c>
      <c r="B2397" s="318" t="str">
        <f aca="false">A2397&amp;"U"</f>
        <v>97739U</v>
      </c>
      <c r="C2397" s="318" t="s">
        <v>11005</v>
      </c>
      <c r="D2397" s="318" t="s">
        <v>116</v>
      </c>
      <c r="E2397" s="318" t="s">
        <v>6252</v>
      </c>
      <c r="F2397" s="320" t="n">
        <v>1769.48</v>
      </c>
      <c r="G2397" s="318" t="s">
        <v>6233</v>
      </c>
    </row>
    <row r="2398" customFormat="false" ht="15" hidden="false" customHeight="false" outlineLevel="0" collapsed="false">
      <c r="A2398" s="318" t="s">
        <v>11006</v>
      </c>
      <c r="B2398" s="318" t="str">
        <f aca="false">A2398&amp;"U"</f>
        <v>97740U</v>
      </c>
      <c r="C2398" s="318" t="s">
        <v>11007</v>
      </c>
      <c r="D2398" s="318" t="s">
        <v>116</v>
      </c>
      <c r="E2398" s="318" t="s">
        <v>6252</v>
      </c>
      <c r="F2398" s="320" t="n">
        <v>1273.15</v>
      </c>
      <c r="G2398" s="318" t="s">
        <v>6233</v>
      </c>
    </row>
    <row r="2399" customFormat="false" ht="15" hidden="false" customHeight="false" outlineLevel="0" collapsed="false">
      <c r="A2399" s="318" t="s">
        <v>11008</v>
      </c>
      <c r="B2399" s="318" t="str">
        <f aca="false">A2399&amp;"U"</f>
        <v>98615U</v>
      </c>
      <c r="C2399" s="318" t="s">
        <v>11009</v>
      </c>
      <c r="D2399" s="318" t="s">
        <v>79</v>
      </c>
      <c r="E2399" s="318" t="s">
        <v>6252</v>
      </c>
      <c r="F2399" s="319" t="n">
        <v>80.77</v>
      </c>
      <c r="G2399" s="318" t="s">
        <v>6233</v>
      </c>
    </row>
    <row r="2400" customFormat="false" ht="15" hidden="false" customHeight="false" outlineLevel="0" collapsed="false">
      <c r="A2400" s="318" t="s">
        <v>11010</v>
      </c>
      <c r="B2400" s="318" t="str">
        <f aca="false">A2400&amp;"U"</f>
        <v>98616U</v>
      </c>
      <c r="C2400" s="318" t="s">
        <v>11011</v>
      </c>
      <c r="D2400" s="318" t="s">
        <v>79</v>
      </c>
      <c r="E2400" s="318" t="s">
        <v>6252</v>
      </c>
      <c r="F2400" s="319" t="n">
        <v>62.78</v>
      </c>
      <c r="G2400" s="318" t="s">
        <v>6233</v>
      </c>
    </row>
    <row r="2401" customFormat="false" ht="15" hidden="false" customHeight="false" outlineLevel="0" collapsed="false">
      <c r="A2401" s="318" t="s">
        <v>11012</v>
      </c>
      <c r="B2401" s="318" t="str">
        <f aca="false">A2401&amp;"U"</f>
        <v>98617U</v>
      </c>
      <c r="C2401" s="318" t="s">
        <v>11013</v>
      </c>
      <c r="D2401" s="318" t="s">
        <v>79</v>
      </c>
      <c r="E2401" s="318" t="s">
        <v>6252</v>
      </c>
      <c r="F2401" s="319" t="n">
        <v>57.71</v>
      </c>
      <c r="G2401" s="318" t="s">
        <v>6233</v>
      </c>
    </row>
    <row r="2402" customFormat="false" ht="15" hidden="false" customHeight="false" outlineLevel="0" collapsed="false">
      <c r="A2402" s="318" t="s">
        <v>11014</v>
      </c>
      <c r="B2402" s="318" t="str">
        <f aca="false">A2402&amp;"U"</f>
        <v>98618U</v>
      </c>
      <c r="C2402" s="318" t="s">
        <v>11015</v>
      </c>
      <c r="D2402" s="318" t="s">
        <v>79</v>
      </c>
      <c r="E2402" s="318" t="s">
        <v>6252</v>
      </c>
      <c r="F2402" s="319" t="n">
        <v>79.4</v>
      </c>
      <c r="G2402" s="318" t="s">
        <v>6233</v>
      </c>
    </row>
    <row r="2403" customFormat="false" ht="15" hidden="false" customHeight="false" outlineLevel="0" collapsed="false">
      <c r="A2403" s="318" t="s">
        <v>11016</v>
      </c>
      <c r="B2403" s="318" t="str">
        <f aca="false">A2403&amp;"U"</f>
        <v>98619U</v>
      </c>
      <c r="C2403" s="318" t="s">
        <v>11017</v>
      </c>
      <c r="D2403" s="318" t="s">
        <v>79</v>
      </c>
      <c r="E2403" s="318" t="s">
        <v>6252</v>
      </c>
      <c r="F2403" s="319" t="n">
        <v>71.73</v>
      </c>
      <c r="G2403" s="318" t="s">
        <v>6233</v>
      </c>
    </row>
    <row r="2404" customFormat="false" ht="15" hidden="false" customHeight="false" outlineLevel="0" collapsed="false">
      <c r="A2404" s="318" t="s">
        <v>11018</v>
      </c>
      <c r="B2404" s="318" t="str">
        <f aca="false">A2404&amp;"U"</f>
        <v>98620U</v>
      </c>
      <c r="C2404" s="318" t="s">
        <v>11019</v>
      </c>
      <c r="D2404" s="318" t="s">
        <v>79</v>
      </c>
      <c r="E2404" s="318" t="s">
        <v>6252</v>
      </c>
      <c r="F2404" s="319" t="n">
        <v>67.88</v>
      </c>
      <c r="G2404" s="318" t="s">
        <v>6233</v>
      </c>
    </row>
    <row r="2405" customFormat="false" ht="15" hidden="false" customHeight="false" outlineLevel="0" collapsed="false">
      <c r="A2405" s="318" t="s">
        <v>11020</v>
      </c>
      <c r="B2405" s="318" t="str">
        <f aca="false">A2405&amp;"U"</f>
        <v>98621U</v>
      </c>
      <c r="C2405" s="318" t="s">
        <v>11021</v>
      </c>
      <c r="D2405" s="318" t="s">
        <v>79</v>
      </c>
      <c r="E2405" s="318" t="s">
        <v>6252</v>
      </c>
      <c r="F2405" s="319" t="n">
        <v>89.29</v>
      </c>
      <c r="G2405" s="318" t="s">
        <v>6233</v>
      </c>
    </row>
    <row r="2406" customFormat="false" ht="15" hidden="false" customHeight="false" outlineLevel="0" collapsed="false">
      <c r="A2406" s="318" t="s">
        <v>11022</v>
      </c>
      <c r="B2406" s="318" t="str">
        <f aca="false">A2406&amp;"U"</f>
        <v>98622U</v>
      </c>
      <c r="C2406" s="318" t="s">
        <v>11023</v>
      </c>
      <c r="D2406" s="318" t="s">
        <v>79</v>
      </c>
      <c r="E2406" s="318" t="s">
        <v>6252</v>
      </c>
      <c r="F2406" s="319" t="n">
        <v>83.14</v>
      </c>
      <c r="G2406" s="318" t="s">
        <v>6233</v>
      </c>
    </row>
    <row r="2407" customFormat="false" ht="15" hidden="false" customHeight="false" outlineLevel="0" collapsed="false">
      <c r="A2407" s="318" t="s">
        <v>11024</v>
      </c>
      <c r="B2407" s="318" t="str">
        <f aca="false">A2407&amp;"U"</f>
        <v>98623U</v>
      </c>
      <c r="C2407" s="318" t="s">
        <v>11025</v>
      </c>
      <c r="D2407" s="318" t="s">
        <v>79</v>
      </c>
      <c r="E2407" s="318" t="s">
        <v>6252</v>
      </c>
      <c r="F2407" s="319" t="n">
        <v>80</v>
      </c>
      <c r="G2407" s="318" t="s">
        <v>6233</v>
      </c>
    </row>
    <row r="2408" customFormat="false" ht="15" hidden="false" customHeight="false" outlineLevel="0" collapsed="false">
      <c r="A2408" s="318" t="s">
        <v>11026</v>
      </c>
      <c r="B2408" s="318" t="str">
        <f aca="false">A2408&amp;"U"</f>
        <v>98624U</v>
      </c>
      <c r="C2408" s="318" t="s">
        <v>11027</v>
      </c>
      <c r="D2408" s="318" t="s">
        <v>79</v>
      </c>
      <c r="E2408" s="318" t="s">
        <v>6252</v>
      </c>
      <c r="F2408" s="319" t="n">
        <v>100.27</v>
      </c>
      <c r="G2408" s="318" t="s">
        <v>6233</v>
      </c>
    </row>
    <row r="2409" customFormat="false" ht="15" hidden="false" customHeight="false" outlineLevel="0" collapsed="false">
      <c r="A2409" s="318" t="s">
        <v>11028</v>
      </c>
      <c r="B2409" s="318" t="str">
        <f aca="false">A2409&amp;"U"</f>
        <v>98625U</v>
      </c>
      <c r="C2409" s="318" t="s">
        <v>11029</v>
      </c>
      <c r="D2409" s="318" t="s">
        <v>79</v>
      </c>
      <c r="E2409" s="318" t="s">
        <v>6252</v>
      </c>
      <c r="F2409" s="319" t="n">
        <v>95.08</v>
      </c>
      <c r="G2409" s="318" t="s">
        <v>6233</v>
      </c>
    </row>
    <row r="2410" customFormat="false" ht="15" hidden="false" customHeight="false" outlineLevel="0" collapsed="false">
      <c r="A2410" s="318" t="s">
        <v>11030</v>
      </c>
      <c r="B2410" s="318" t="str">
        <f aca="false">A2410&amp;"U"</f>
        <v>98626U</v>
      </c>
      <c r="C2410" s="318" t="s">
        <v>11031</v>
      </c>
      <c r="D2410" s="318" t="s">
        <v>79</v>
      </c>
      <c r="E2410" s="318" t="s">
        <v>6252</v>
      </c>
      <c r="F2410" s="319" t="n">
        <v>92.4</v>
      </c>
      <c r="G2410" s="318" t="s">
        <v>6233</v>
      </c>
    </row>
    <row r="2411" customFormat="false" ht="15" hidden="false" customHeight="false" outlineLevel="0" collapsed="false">
      <c r="A2411" s="318" t="s">
        <v>11032</v>
      </c>
      <c r="B2411" s="318" t="str">
        <f aca="false">A2411&amp;"U"</f>
        <v>98655U</v>
      </c>
      <c r="C2411" s="318" t="s">
        <v>11033</v>
      </c>
      <c r="D2411" s="318" t="s">
        <v>86</v>
      </c>
      <c r="E2411" s="318" t="s">
        <v>6252</v>
      </c>
      <c r="F2411" s="319" t="n">
        <v>385.66</v>
      </c>
      <c r="G2411" s="318" t="s">
        <v>6233</v>
      </c>
    </row>
    <row r="2412" customFormat="false" ht="15" hidden="false" customHeight="false" outlineLevel="0" collapsed="false">
      <c r="A2412" s="318" t="s">
        <v>11034</v>
      </c>
      <c r="B2412" s="318" t="str">
        <f aca="false">A2412&amp;"U"</f>
        <v>98656U</v>
      </c>
      <c r="C2412" s="318" t="s">
        <v>11035</v>
      </c>
      <c r="D2412" s="318" t="s">
        <v>86</v>
      </c>
      <c r="E2412" s="318" t="s">
        <v>6252</v>
      </c>
      <c r="F2412" s="319" t="n">
        <v>391.4</v>
      </c>
      <c r="G2412" s="318" t="s">
        <v>6233</v>
      </c>
    </row>
    <row r="2413" customFormat="false" ht="15" hidden="false" customHeight="false" outlineLevel="0" collapsed="false">
      <c r="A2413" s="318" t="s">
        <v>11036</v>
      </c>
      <c r="B2413" s="318" t="str">
        <f aca="false">A2413&amp;"U"</f>
        <v>98657U</v>
      </c>
      <c r="C2413" s="318" t="s">
        <v>11037</v>
      </c>
      <c r="D2413" s="318" t="s">
        <v>86</v>
      </c>
      <c r="E2413" s="318" t="s">
        <v>6252</v>
      </c>
      <c r="F2413" s="319" t="n">
        <v>397.15</v>
      </c>
      <c r="G2413" s="318" t="s">
        <v>6233</v>
      </c>
    </row>
    <row r="2414" customFormat="false" ht="15" hidden="false" customHeight="false" outlineLevel="0" collapsed="false">
      <c r="A2414" s="318" t="s">
        <v>11038</v>
      </c>
      <c r="B2414" s="318" t="str">
        <f aca="false">A2414&amp;"U"</f>
        <v>98658U</v>
      </c>
      <c r="C2414" s="318" t="s">
        <v>11039</v>
      </c>
      <c r="D2414" s="318" t="s">
        <v>86</v>
      </c>
      <c r="E2414" s="318" t="s">
        <v>6252</v>
      </c>
      <c r="F2414" s="319" t="n">
        <v>402.9</v>
      </c>
      <c r="G2414" s="318" t="s">
        <v>6233</v>
      </c>
    </row>
    <row r="2415" customFormat="false" ht="15" hidden="false" customHeight="false" outlineLevel="0" collapsed="false">
      <c r="A2415" s="318" t="s">
        <v>11040</v>
      </c>
      <c r="B2415" s="318" t="str">
        <f aca="false">A2415&amp;"U"</f>
        <v>98659U</v>
      </c>
      <c r="C2415" s="318" t="s">
        <v>11041</v>
      </c>
      <c r="D2415" s="318" t="s">
        <v>86</v>
      </c>
      <c r="E2415" s="318" t="s">
        <v>6252</v>
      </c>
      <c r="F2415" s="319" t="n">
        <v>414.42</v>
      </c>
      <c r="G2415" s="318" t="s">
        <v>6233</v>
      </c>
    </row>
    <row r="2416" customFormat="false" ht="15" hidden="false" customHeight="false" outlineLevel="0" collapsed="false">
      <c r="A2416" s="318" t="s">
        <v>11042</v>
      </c>
      <c r="B2416" s="318" t="str">
        <f aca="false">A2416&amp;"U"</f>
        <v>98746U</v>
      </c>
      <c r="C2416" s="318" t="s">
        <v>11043</v>
      </c>
      <c r="D2416" s="318" t="s">
        <v>86</v>
      </c>
      <c r="E2416" s="318" t="s">
        <v>6232</v>
      </c>
      <c r="F2416" s="319" t="n">
        <v>39.08</v>
      </c>
      <c r="G2416" s="318" t="s">
        <v>6233</v>
      </c>
    </row>
    <row r="2417" customFormat="false" ht="15" hidden="false" customHeight="false" outlineLevel="0" collapsed="false">
      <c r="A2417" s="318" t="s">
        <v>11044</v>
      </c>
      <c r="B2417" s="318" t="str">
        <f aca="false">A2417&amp;"U"</f>
        <v>98749U</v>
      </c>
      <c r="C2417" s="318" t="s">
        <v>11045</v>
      </c>
      <c r="D2417" s="318" t="s">
        <v>86</v>
      </c>
      <c r="E2417" s="318" t="s">
        <v>6232</v>
      </c>
      <c r="F2417" s="319" t="n">
        <v>45.38</v>
      </c>
      <c r="G2417" s="318" t="s">
        <v>6233</v>
      </c>
    </row>
    <row r="2418" customFormat="false" ht="15" hidden="false" customHeight="false" outlineLevel="0" collapsed="false">
      <c r="A2418" s="318" t="s">
        <v>11046</v>
      </c>
      <c r="B2418" s="318" t="str">
        <f aca="false">A2418&amp;"U"</f>
        <v>98750U</v>
      </c>
      <c r="C2418" s="318" t="s">
        <v>11047</v>
      </c>
      <c r="D2418" s="318" t="s">
        <v>86</v>
      </c>
      <c r="E2418" s="318" t="s">
        <v>6232</v>
      </c>
      <c r="F2418" s="319" t="n">
        <v>52.82</v>
      </c>
      <c r="G2418" s="318" t="s">
        <v>6233</v>
      </c>
    </row>
    <row r="2419" customFormat="false" ht="15" hidden="false" customHeight="false" outlineLevel="0" collapsed="false">
      <c r="A2419" s="318" t="s">
        <v>11048</v>
      </c>
      <c r="B2419" s="318" t="str">
        <f aca="false">A2419&amp;"U"</f>
        <v>98751U</v>
      </c>
      <c r="C2419" s="318" t="s">
        <v>11049</v>
      </c>
      <c r="D2419" s="318" t="s">
        <v>86</v>
      </c>
      <c r="E2419" s="318" t="s">
        <v>6232</v>
      </c>
      <c r="F2419" s="319" t="n">
        <v>72.24</v>
      </c>
      <c r="G2419" s="318" t="s">
        <v>6233</v>
      </c>
    </row>
    <row r="2420" customFormat="false" ht="15" hidden="false" customHeight="false" outlineLevel="0" collapsed="false">
      <c r="A2420" s="318" t="s">
        <v>11050</v>
      </c>
      <c r="B2420" s="318" t="str">
        <f aca="false">A2420&amp;"U"</f>
        <v>98752U</v>
      </c>
      <c r="C2420" s="318" t="s">
        <v>11051</v>
      </c>
      <c r="D2420" s="318" t="s">
        <v>86</v>
      </c>
      <c r="E2420" s="318" t="s">
        <v>6232</v>
      </c>
      <c r="F2420" s="319" t="n">
        <v>95.43</v>
      </c>
      <c r="G2420" s="318" t="s">
        <v>6233</v>
      </c>
    </row>
    <row r="2421" customFormat="false" ht="15" hidden="false" customHeight="false" outlineLevel="0" collapsed="false">
      <c r="A2421" s="318" t="s">
        <v>11052</v>
      </c>
      <c r="B2421" s="318" t="str">
        <f aca="false">A2421&amp;"U"</f>
        <v>98753U</v>
      </c>
      <c r="C2421" s="318" t="s">
        <v>11053</v>
      </c>
      <c r="D2421" s="318" t="s">
        <v>86</v>
      </c>
      <c r="E2421" s="318" t="s">
        <v>6232</v>
      </c>
      <c r="F2421" s="319" t="n">
        <v>124.07</v>
      </c>
      <c r="G2421" s="318" t="s">
        <v>6233</v>
      </c>
    </row>
    <row r="2422" customFormat="false" ht="15" hidden="false" customHeight="false" outlineLevel="0" collapsed="false">
      <c r="A2422" s="318" t="s">
        <v>11054</v>
      </c>
      <c r="B2422" s="318" t="str">
        <f aca="false">A2422&amp;"U"</f>
        <v>98560U</v>
      </c>
      <c r="C2422" s="318" t="s">
        <v>11055</v>
      </c>
      <c r="D2422" s="318" t="s">
        <v>79</v>
      </c>
      <c r="E2422" s="318" t="s">
        <v>6252</v>
      </c>
      <c r="F2422" s="319" t="n">
        <v>32.35</v>
      </c>
      <c r="G2422" s="318" t="s">
        <v>6233</v>
      </c>
    </row>
    <row r="2423" customFormat="false" ht="15" hidden="false" customHeight="false" outlineLevel="0" collapsed="false">
      <c r="A2423" s="318" t="s">
        <v>11056</v>
      </c>
      <c r="B2423" s="318" t="str">
        <f aca="false">A2423&amp;"U"</f>
        <v>98561U</v>
      </c>
      <c r="C2423" s="318" t="s">
        <v>11057</v>
      </c>
      <c r="D2423" s="318" t="s">
        <v>79</v>
      </c>
      <c r="E2423" s="318" t="s">
        <v>6252</v>
      </c>
      <c r="F2423" s="319" t="n">
        <v>27.04</v>
      </c>
      <c r="G2423" s="318" t="s">
        <v>6233</v>
      </c>
    </row>
    <row r="2424" customFormat="false" ht="15" hidden="false" customHeight="false" outlineLevel="0" collapsed="false">
      <c r="A2424" s="318" t="s">
        <v>11058</v>
      </c>
      <c r="B2424" s="318" t="str">
        <f aca="false">A2424&amp;"U"</f>
        <v>98562U</v>
      </c>
      <c r="C2424" s="318" t="s">
        <v>11059</v>
      </c>
      <c r="D2424" s="318" t="s">
        <v>79</v>
      </c>
      <c r="E2424" s="318" t="s">
        <v>6252</v>
      </c>
      <c r="F2424" s="319" t="n">
        <v>28.79</v>
      </c>
      <c r="G2424" s="318" t="s">
        <v>6233</v>
      </c>
    </row>
    <row r="2425" customFormat="false" ht="15" hidden="false" customHeight="false" outlineLevel="0" collapsed="false">
      <c r="A2425" s="318" t="s">
        <v>11060</v>
      </c>
      <c r="B2425" s="318" t="str">
        <f aca="false">A2425&amp;"U"</f>
        <v>83735U</v>
      </c>
      <c r="C2425" s="318" t="s">
        <v>11061</v>
      </c>
      <c r="D2425" s="318" t="s">
        <v>79</v>
      </c>
      <c r="E2425" s="318" t="s">
        <v>6232</v>
      </c>
      <c r="F2425" s="319" t="n">
        <v>53.5</v>
      </c>
      <c r="G2425" s="318" t="s">
        <v>6233</v>
      </c>
    </row>
    <row r="2426" customFormat="false" ht="15" hidden="false" customHeight="false" outlineLevel="0" collapsed="false">
      <c r="A2426" s="318" t="s">
        <v>11062</v>
      </c>
      <c r="B2426" s="318" t="str">
        <f aca="false">A2426&amp;"U"</f>
        <v>98555U</v>
      </c>
      <c r="C2426" s="318" t="s">
        <v>11063</v>
      </c>
      <c r="D2426" s="318" t="s">
        <v>79</v>
      </c>
      <c r="E2426" s="318" t="s">
        <v>6232</v>
      </c>
      <c r="F2426" s="319" t="n">
        <v>27.64</v>
      </c>
      <c r="G2426" s="318" t="s">
        <v>6233</v>
      </c>
    </row>
    <row r="2427" customFormat="false" ht="15" hidden="false" customHeight="false" outlineLevel="0" collapsed="false">
      <c r="A2427" s="318" t="s">
        <v>11064</v>
      </c>
      <c r="B2427" s="318" t="str">
        <f aca="false">A2427&amp;"U"</f>
        <v>98556U</v>
      </c>
      <c r="C2427" s="318" t="s">
        <v>11065</v>
      </c>
      <c r="D2427" s="318" t="s">
        <v>79</v>
      </c>
      <c r="E2427" s="318" t="s">
        <v>6232</v>
      </c>
      <c r="F2427" s="319" t="n">
        <v>45.56</v>
      </c>
      <c r="G2427" s="318" t="s">
        <v>6233</v>
      </c>
    </row>
    <row r="2428" customFormat="false" ht="15" hidden="false" customHeight="false" outlineLevel="0" collapsed="false">
      <c r="A2428" s="318" t="s">
        <v>11066</v>
      </c>
      <c r="B2428" s="318" t="str">
        <f aca="false">A2428&amp;"U"</f>
        <v>98558U</v>
      </c>
      <c r="C2428" s="318" t="s">
        <v>11067</v>
      </c>
      <c r="D2428" s="318" t="s">
        <v>30</v>
      </c>
      <c r="E2428" s="318" t="s">
        <v>6232</v>
      </c>
      <c r="F2428" s="319" t="n">
        <v>6.99</v>
      </c>
      <c r="G2428" s="318" t="s">
        <v>6233</v>
      </c>
    </row>
    <row r="2429" customFormat="false" ht="15" hidden="false" customHeight="false" outlineLevel="0" collapsed="false">
      <c r="A2429" s="318" t="s">
        <v>11068</v>
      </c>
      <c r="B2429" s="318" t="str">
        <f aca="false">A2429&amp;"U"</f>
        <v>98559U</v>
      </c>
      <c r="C2429" s="318" t="s">
        <v>11069</v>
      </c>
      <c r="D2429" s="318" t="s">
        <v>86</v>
      </c>
      <c r="E2429" s="318" t="s">
        <v>6232</v>
      </c>
      <c r="F2429" s="319" t="n">
        <v>2.83</v>
      </c>
      <c r="G2429" s="318" t="s">
        <v>6233</v>
      </c>
    </row>
    <row r="2430" customFormat="false" ht="15" hidden="false" customHeight="false" outlineLevel="0" collapsed="false">
      <c r="A2430" s="318" t="s">
        <v>11070</v>
      </c>
      <c r="B2430" s="318" t="str">
        <f aca="false">A2430&amp;"U"</f>
        <v>68053U</v>
      </c>
      <c r="C2430" s="318" t="s">
        <v>11071</v>
      </c>
      <c r="D2430" s="318" t="s">
        <v>79</v>
      </c>
      <c r="E2430" s="318" t="s">
        <v>6232</v>
      </c>
      <c r="F2430" s="319" t="n">
        <v>4.82</v>
      </c>
      <c r="G2430" s="318" t="s">
        <v>6233</v>
      </c>
    </row>
    <row r="2431" customFormat="false" ht="15" hidden="false" customHeight="false" outlineLevel="0" collapsed="false">
      <c r="A2431" s="318" t="s">
        <v>11072</v>
      </c>
      <c r="B2431" s="318" t="str">
        <f aca="false">A2431&amp;"U"</f>
        <v>74033/1U</v>
      </c>
      <c r="C2431" s="318" t="s">
        <v>11073</v>
      </c>
      <c r="D2431" s="318" t="s">
        <v>79</v>
      </c>
      <c r="E2431" s="318" t="s">
        <v>6252</v>
      </c>
      <c r="F2431" s="319" t="n">
        <v>44.55</v>
      </c>
      <c r="G2431" s="318" t="s">
        <v>6233</v>
      </c>
    </row>
    <row r="2432" customFormat="false" ht="15" hidden="false" customHeight="false" outlineLevel="0" collapsed="false">
      <c r="A2432" s="318" t="s">
        <v>11074</v>
      </c>
      <c r="B2432" s="318" t="str">
        <f aca="false">A2432&amp;"U"</f>
        <v>98546U</v>
      </c>
      <c r="C2432" s="318" t="s">
        <v>11075</v>
      </c>
      <c r="D2432" s="318" t="s">
        <v>79</v>
      </c>
      <c r="E2432" s="318" t="s">
        <v>6252</v>
      </c>
      <c r="F2432" s="319" t="n">
        <v>63.03</v>
      </c>
      <c r="G2432" s="318" t="s">
        <v>6233</v>
      </c>
    </row>
    <row r="2433" customFormat="false" ht="15" hidden="false" customHeight="false" outlineLevel="0" collapsed="false">
      <c r="A2433" s="318" t="s">
        <v>11076</v>
      </c>
      <c r="B2433" s="318" t="str">
        <f aca="false">A2433&amp;"U"</f>
        <v>98547U</v>
      </c>
      <c r="C2433" s="318" t="s">
        <v>11077</v>
      </c>
      <c r="D2433" s="318" t="s">
        <v>79</v>
      </c>
      <c r="E2433" s="318" t="s">
        <v>6252</v>
      </c>
      <c r="F2433" s="319" t="n">
        <v>115.3</v>
      </c>
      <c r="G2433" s="318" t="s">
        <v>6233</v>
      </c>
    </row>
    <row r="2434" customFormat="false" ht="15" hidden="false" customHeight="false" outlineLevel="0" collapsed="false">
      <c r="A2434" s="318" t="s">
        <v>11078</v>
      </c>
      <c r="B2434" s="318" t="str">
        <f aca="false">A2434&amp;"U"</f>
        <v>73762/4U</v>
      </c>
      <c r="C2434" s="318" t="s">
        <v>11079</v>
      </c>
      <c r="D2434" s="318" t="s">
        <v>79</v>
      </c>
      <c r="E2434" s="318" t="s">
        <v>6232</v>
      </c>
      <c r="F2434" s="319" t="n">
        <v>119.26</v>
      </c>
      <c r="G2434" s="318" t="s">
        <v>6233</v>
      </c>
    </row>
    <row r="2435" customFormat="false" ht="15" hidden="false" customHeight="false" outlineLevel="0" collapsed="false">
      <c r="A2435" s="318" t="s">
        <v>11080</v>
      </c>
      <c r="B2435" s="318" t="str">
        <f aca="false">A2435&amp;"U"</f>
        <v>74066/2U</v>
      </c>
      <c r="C2435" s="318" t="s">
        <v>11081</v>
      </c>
      <c r="D2435" s="318" t="s">
        <v>79</v>
      </c>
      <c r="E2435" s="318" t="s">
        <v>6232</v>
      </c>
      <c r="F2435" s="319" t="n">
        <v>73.46</v>
      </c>
      <c r="G2435" s="318" t="s">
        <v>6233</v>
      </c>
    </row>
    <row r="2436" customFormat="false" ht="15" hidden="false" customHeight="false" outlineLevel="0" collapsed="false">
      <c r="A2436" s="318" t="s">
        <v>11082</v>
      </c>
      <c r="B2436" s="318" t="str">
        <f aca="false">A2436&amp;"U"</f>
        <v>74106/1U</v>
      </c>
      <c r="C2436" s="318" t="s">
        <v>11083</v>
      </c>
      <c r="D2436" s="318" t="s">
        <v>79</v>
      </c>
      <c r="E2436" s="318" t="s">
        <v>6232</v>
      </c>
      <c r="F2436" s="319" t="n">
        <v>7.66</v>
      </c>
      <c r="G2436" s="318" t="s">
        <v>6233</v>
      </c>
    </row>
    <row r="2437" customFormat="false" ht="15" hidden="false" customHeight="false" outlineLevel="0" collapsed="false">
      <c r="A2437" s="318" t="s">
        <v>11084</v>
      </c>
      <c r="B2437" s="318" t="str">
        <f aca="false">A2437&amp;"U"</f>
        <v>98557U</v>
      </c>
      <c r="C2437" s="318" t="s">
        <v>11085</v>
      </c>
      <c r="D2437" s="318" t="s">
        <v>79</v>
      </c>
      <c r="E2437" s="318" t="s">
        <v>6232</v>
      </c>
      <c r="F2437" s="319" t="n">
        <v>24.14</v>
      </c>
      <c r="G2437" s="318" t="s">
        <v>6233</v>
      </c>
    </row>
    <row r="2438" customFormat="false" ht="15" hidden="false" customHeight="false" outlineLevel="0" collapsed="false">
      <c r="A2438" s="318" t="s">
        <v>11086</v>
      </c>
      <c r="B2438" s="318" t="str">
        <f aca="false">A2438&amp;"U"</f>
        <v>73872/1U</v>
      </c>
      <c r="C2438" s="318" t="s">
        <v>11087</v>
      </c>
      <c r="D2438" s="318" t="s">
        <v>79</v>
      </c>
      <c r="E2438" s="318" t="s">
        <v>6232</v>
      </c>
      <c r="F2438" s="319" t="n">
        <v>26.03</v>
      </c>
      <c r="G2438" s="318" t="s">
        <v>6233</v>
      </c>
    </row>
    <row r="2439" customFormat="false" ht="15" hidden="false" customHeight="false" outlineLevel="0" collapsed="false">
      <c r="A2439" s="318" t="s">
        <v>11088</v>
      </c>
      <c r="B2439" s="318" t="str">
        <f aca="false">A2439&amp;"U"</f>
        <v>73872/2U</v>
      </c>
      <c r="C2439" s="318" t="s">
        <v>11089</v>
      </c>
      <c r="D2439" s="318" t="s">
        <v>79</v>
      </c>
      <c r="E2439" s="318" t="s">
        <v>6232</v>
      </c>
      <c r="F2439" s="319" t="n">
        <v>50.67</v>
      </c>
      <c r="G2439" s="318" t="s">
        <v>6233</v>
      </c>
    </row>
    <row r="2440" customFormat="false" ht="15" hidden="false" customHeight="false" outlineLevel="0" collapsed="false">
      <c r="A2440" s="318" t="s">
        <v>11090</v>
      </c>
      <c r="B2440" s="318" t="str">
        <f aca="false">A2440&amp;"U"</f>
        <v>72124U</v>
      </c>
      <c r="C2440" s="318" t="s">
        <v>11091</v>
      </c>
      <c r="D2440" s="318" t="s">
        <v>10975</v>
      </c>
      <c r="E2440" s="318" t="s">
        <v>6232</v>
      </c>
      <c r="F2440" s="319" t="n">
        <v>104.44</v>
      </c>
      <c r="G2440" s="318" t="s">
        <v>6233</v>
      </c>
    </row>
    <row r="2441" customFormat="false" ht="15" hidden="false" customHeight="false" outlineLevel="0" collapsed="false">
      <c r="A2441" s="318" t="s">
        <v>11092</v>
      </c>
      <c r="B2441" s="318" t="str">
        <f aca="false">A2441&amp;"U"</f>
        <v>74025/1U</v>
      </c>
      <c r="C2441" s="318" t="s">
        <v>11093</v>
      </c>
      <c r="D2441" s="318" t="s">
        <v>86</v>
      </c>
      <c r="E2441" s="318" t="s">
        <v>6232</v>
      </c>
      <c r="F2441" s="319" t="n">
        <v>41.74</v>
      </c>
      <c r="G2441" s="318" t="s">
        <v>6233</v>
      </c>
    </row>
    <row r="2442" customFormat="false" ht="15" hidden="false" customHeight="false" outlineLevel="0" collapsed="false">
      <c r="A2442" s="318" t="s">
        <v>11094</v>
      </c>
      <c r="B2442" s="318" t="str">
        <f aca="false">A2442&amp;"U"</f>
        <v>74190/1U</v>
      </c>
      <c r="C2442" s="318" t="s">
        <v>11095</v>
      </c>
      <c r="D2442" s="318" t="s">
        <v>79</v>
      </c>
      <c r="E2442" s="318" t="s">
        <v>6232</v>
      </c>
      <c r="F2442" s="319" t="n">
        <v>138.54</v>
      </c>
      <c r="G2442" s="318" t="s">
        <v>6233</v>
      </c>
    </row>
    <row r="2443" customFormat="false" ht="15" hidden="false" customHeight="false" outlineLevel="0" collapsed="false">
      <c r="A2443" s="318" t="s">
        <v>11096</v>
      </c>
      <c r="B2443" s="318" t="str">
        <f aca="false">A2443&amp;"U"</f>
        <v>98563U</v>
      </c>
      <c r="C2443" s="318" t="s">
        <v>11097</v>
      </c>
      <c r="D2443" s="318" t="s">
        <v>79</v>
      </c>
      <c r="E2443" s="318" t="s">
        <v>6232</v>
      </c>
      <c r="F2443" s="319" t="n">
        <v>21.6</v>
      </c>
      <c r="G2443" s="318" t="s">
        <v>6233</v>
      </c>
    </row>
    <row r="2444" customFormat="false" ht="15" hidden="false" customHeight="false" outlineLevel="0" collapsed="false">
      <c r="A2444" s="318" t="s">
        <v>11098</v>
      </c>
      <c r="B2444" s="318" t="str">
        <f aca="false">A2444&amp;"U"</f>
        <v>98564U</v>
      </c>
      <c r="C2444" s="318" t="s">
        <v>11099</v>
      </c>
      <c r="D2444" s="318" t="s">
        <v>79</v>
      </c>
      <c r="E2444" s="318" t="s">
        <v>6232</v>
      </c>
      <c r="F2444" s="319" t="n">
        <v>30.58</v>
      </c>
      <c r="G2444" s="318" t="s">
        <v>6233</v>
      </c>
    </row>
    <row r="2445" customFormat="false" ht="15" hidden="false" customHeight="false" outlineLevel="0" collapsed="false">
      <c r="A2445" s="318" t="s">
        <v>11100</v>
      </c>
      <c r="B2445" s="318" t="str">
        <f aca="false">A2445&amp;"U"</f>
        <v>98565U</v>
      </c>
      <c r="C2445" s="318" t="s">
        <v>11101</v>
      </c>
      <c r="D2445" s="318" t="s">
        <v>79</v>
      </c>
      <c r="E2445" s="318" t="s">
        <v>6232</v>
      </c>
      <c r="F2445" s="319" t="n">
        <v>31.23</v>
      </c>
      <c r="G2445" s="318" t="s">
        <v>6233</v>
      </c>
    </row>
    <row r="2446" customFormat="false" ht="15" hidden="false" customHeight="false" outlineLevel="0" collapsed="false">
      <c r="A2446" s="318" t="s">
        <v>11102</v>
      </c>
      <c r="B2446" s="318" t="str">
        <f aca="false">A2446&amp;"U"</f>
        <v>98566U</v>
      </c>
      <c r="C2446" s="318" t="s">
        <v>11103</v>
      </c>
      <c r="D2446" s="318" t="s">
        <v>79</v>
      </c>
      <c r="E2446" s="318" t="s">
        <v>6232</v>
      </c>
      <c r="F2446" s="319" t="n">
        <v>40.2</v>
      </c>
      <c r="G2446" s="318" t="s">
        <v>6233</v>
      </c>
    </row>
    <row r="2447" customFormat="false" ht="15" hidden="false" customHeight="false" outlineLevel="0" collapsed="false">
      <c r="A2447" s="318" t="s">
        <v>11104</v>
      </c>
      <c r="B2447" s="318" t="str">
        <f aca="false">A2447&amp;"U"</f>
        <v>98567U</v>
      </c>
      <c r="C2447" s="318" t="s">
        <v>11105</v>
      </c>
      <c r="D2447" s="318" t="s">
        <v>79</v>
      </c>
      <c r="E2447" s="318" t="s">
        <v>6232</v>
      </c>
      <c r="F2447" s="319" t="n">
        <v>40.38</v>
      </c>
      <c r="G2447" s="318" t="s">
        <v>6233</v>
      </c>
    </row>
    <row r="2448" customFormat="false" ht="15" hidden="false" customHeight="false" outlineLevel="0" collapsed="false">
      <c r="A2448" s="318" t="s">
        <v>11106</v>
      </c>
      <c r="B2448" s="318" t="str">
        <f aca="false">A2448&amp;"U"</f>
        <v>98568U</v>
      </c>
      <c r="C2448" s="318" t="s">
        <v>11107</v>
      </c>
      <c r="D2448" s="318" t="s">
        <v>79</v>
      </c>
      <c r="E2448" s="318" t="s">
        <v>6232</v>
      </c>
      <c r="F2448" s="319" t="n">
        <v>49.34</v>
      </c>
      <c r="G2448" s="318" t="s">
        <v>6233</v>
      </c>
    </row>
    <row r="2449" customFormat="false" ht="15" hidden="false" customHeight="false" outlineLevel="0" collapsed="false">
      <c r="A2449" s="318" t="s">
        <v>11108</v>
      </c>
      <c r="B2449" s="318" t="str">
        <f aca="false">A2449&amp;"U"</f>
        <v>98569U</v>
      </c>
      <c r="C2449" s="318" t="s">
        <v>11109</v>
      </c>
      <c r="D2449" s="318" t="s">
        <v>79</v>
      </c>
      <c r="E2449" s="318" t="s">
        <v>6232</v>
      </c>
      <c r="F2449" s="319" t="n">
        <v>49.99</v>
      </c>
      <c r="G2449" s="318" t="s">
        <v>6233</v>
      </c>
    </row>
    <row r="2450" customFormat="false" ht="15" hidden="false" customHeight="false" outlineLevel="0" collapsed="false">
      <c r="A2450" s="318" t="s">
        <v>11110</v>
      </c>
      <c r="B2450" s="318" t="str">
        <f aca="false">A2450&amp;"U"</f>
        <v>98570U</v>
      </c>
      <c r="C2450" s="318" t="s">
        <v>11111</v>
      </c>
      <c r="D2450" s="318" t="s">
        <v>79</v>
      </c>
      <c r="E2450" s="318" t="s">
        <v>6232</v>
      </c>
      <c r="F2450" s="319" t="n">
        <v>58.98</v>
      </c>
      <c r="G2450" s="318" t="s">
        <v>6233</v>
      </c>
    </row>
    <row r="2451" customFormat="false" ht="15" hidden="false" customHeight="false" outlineLevel="0" collapsed="false">
      <c r="A2451" s="318" t="s">
        <v>11112</v>
      </c>
      <c r="B2451" s="318" t="str">
        <f aca="false">A2451&amp;"U"</f>
        <v>98571U</v>
      </c>
      <c r="C2451" s="318" t="s">
        <v>11113</v>
      </c>
      <c r="D2451" s="318" t="s">
        <v>79</v>
      </c>
      <c r="E2451" s="318" t="s">
        <v>6232</v>
      </c>
      <c r="F2451" s="319" t="n">
        <v>25.53</v>
      </c>
      <c r="G2451" s="318" t="s">
        <v>6233</v>
      </c>
    </row>
    <row r="2452" customFormat="false" ht="15" hidden="false" customHeight="false" outlineLevel="0" collapsed="false">
      <c r="A2452" s="318" t="s">
        <v>11114</v>
      </c>
      <c r="B2452" s="318" t="str">
        <f aca="false">A2452&amp;"U"</f>
        <v>98572U</v>
      </c>
      <c r="C2452" s="318" t="s">
        <v>11115</v>
      </c>
      <c r="D2452" s="318" t="s">
        <v>79</v>
      </c>
      <c r="E2452" s="318" t="s">
        <v>6232</v>
      </c>
      <c r="F2452" s="319" t="n">
        <v>31.52</v>
      </c>
      <c r="G2452" s="318" t="s">
        <v>6233</v>
      </c>
    </row>
    <row r="2453" customFormat="false" ht="15" hidden="false" customHeight="false" outlineLevel="0" collapsed="false">
      <c r="A2453" s="318" t="s">
        <v>11116</v>
      </c>
      <c r="B2453" s="318" t="str">
        <f aca="false">A2453&amp;"U"</f>
        <v>98573U</v>
      </c>
      <c r="C2453" s="318" t="s">
        <v>11117</v>
      </c>
      <c r="D2453" s="318" t="s">
        <v>79</v>
      </c>
      <c r="E2453" s="318" t="s">
        <v>6232</v>
      </c>
      <c r="F2453" s="319" t="n">
        <v>40.22</v>
      </c>
      <c r="G2453" s="318" t="s">
        <v>6233</v>
      </c>
    </row>
    <row r="2454" customFormat="false" ht="15" hidden="false" customHeight="false" outlineLevel="0" collapsed="false">
      <c r="A2454" s="318" t="s">
        <v>11118</v>
      </c>
      <c r="B2454" s="318" t="str">
        <f aca="false">A2454&amp;"U"</f>
        <v>73798/1U</v>
      </c>
      <c r="C2454" s="318" t="s">
        <v>11119</v>
      </c>
      <c r="D2454" s="318" t="s">
        <v>86</v>
      </c>
      <c r="E2454" s="318" t="s">
        <v>6252</v>
      </c>
      <c r="F2454" s="319" t="n">
        <v>19.6</v>
      </c>
      <c r="G2454" s="318" t="s">
        <v>6233</v>
      </c>
    </row>
    <row r="2455" customFormat="false" ht="15" hidden="false" customHeight="false" outlineLevel="0" collapsed="false">
      <c r="A2455" s="318" t="s">
        <v>11120</v>
      </c>
      <c r="B2455" s="318" t="str">
        <f aca="false">A2455&amp;"U"</f>
        <v>73798/3U</v>
      </c>
      <c r="C2455" s="318" t="s">
        <v>11121</v>
      </c>
      <c r="D2455" s="318" t="s">
        <v>86</v>
      </c>
      <c r="E2455" s="318" t="s">
        <v>6252</v>
      </c>
      <c r="F2455" s="319" t="n">
        <v>30.61</v>
      </c>
      <c r="G2455" s="318" t="s">
        <v>6233</v>
      </c>
    </row>
    <row r="2456" customFormat="false" ht="15" hidden="false" customHeight="false" outlineLevel="0" collapsed="false">
      <c r="A2456" s="318" t="s">
        <v>11122</v>
      </c>
      <c r="B2456" s="318" t="str">
        <f aca="false">A2456&amp;"U"</f>
        <v>91831U</v>
      </c>
      <c r="C2456" s="318" t="s">
        <v>11123</v>
      </c>
      <c r="D2456" s="318" t="s">
        <v>86</v>
      </c>
      <c r="E2456" s="318" t="s">
        <v>6232</v>
      </c>
      <c r="F2456" s="319" t="n">
        <v>4.57</v>
      </c>
      <c r="G2456" s="318" t="s">
        <v>6233</v>
      </c>
    </row>
    <row r="2457" customFormat="false" ht="15" hidden="false" customHeight="false" outlineLevel="0" collapsed="false">
      <c r="A2457" s="318" t="s">
        <v>11124</v>
      </c>
      <c r="B2457" s="318" t="str">
        <f aca="false">A2457&amp;"U"</f>
        <v>91834U</v>
      </c>
      <c r="C2457" s="318" t="s">
        <v>11125</v>
      </c>
      <c r="D2457" s="318" t="s">
        <v>86</v>
      </c>
      <c r="E2457" s="318" t="s">
        <v>6232</v>
      </c>
      <c r="F2457" s="319" t="n">
        <v>5.14</v>
      </c>
      <c r="G2457" s="318" t="s">
        <v>6233</v>
      </c>
    </row>
    <row r="2458" customFormat="false" ht="15" hidden="false" customHeight="false" outlineLevel="0" collapsed="false">
      <c r="A2458" s="318" t="s">
        <v>11126</v>
      </c>
      <c r="B2458" s="318" t="str">
        <f aca="false">A2458&amp;"U"</f>
        <v>91836U</v>
      </c>
      <c r="C2458" s="318" t="s">
        <v>11127</v>
      </c>
      <c r="D2458" s="318" t="s">
        <v>86</v>
      </c>
      <c r="E2458" s="318" t="s">
        <v>6232</v>
      </c>
      <c r="F2458" s="319" t="n">
        <v>6.61</v>
      </c>
      <c r="G2458" s="318" t="s">
        <v>6233</v>
      </c>
    </row>
    <row r="2459" customFormat="false" ht="15" hidden="false" customHeight="false" outlineLevel="0" collapsed="false">
      <c r="A2459" s="318" t="s">
        <v>11128</v>
      </c>
      <c r="B2459" s="318" t="str">
        <f aca="false">A2459&amp;"U"</f>
        <v>91842U</v>
      </c>
      <c r="C2459" s="318" t="s">
        <v>11129</v>
      </c>
      <c r="D2459" s="318" t="s">
        <v>86</v>
      </c>
      <c r="E2459" s="318" t="s">
        <v>6232</v>
      </c>
      <c r="F2459" s="319" t="n">
        <v>3.36</v>
      </c>
      <c r="G2459" s="318" t="s">
        <v>6233</v>
      </c>
    </row>
    <row r="2460" customFormat="false" ht="15" hidden="false" customHeight="false" outlineLevel="0" collapsed="false">
      <c r="A2460" s="318" t="s">
        <v>11130</v>
      </c>
      <c r="B2460" s="318" t="str">
        <f aca="false">A2460&amp;"U"</f>
        <v>91844U</v>
      </c>
      <c r="C2460" s="318" t="s">
        <v>11131</v>
      </c>
      <c r="D2460" s="318" t="s">
        <v>86</v>
      </c>
      <c r="E2460" s="318" t="s">
        <v>6232</v>
      </c>
      <c r="F2460" s="319" t="n">
        <v>3.94</v>
      </c>
      <c r="G2460" s="318" t="s">
        <v>6233</v>
      </c>
    </row>
    <row r="2461" customFormat="false" ht="15" hidden="false" customHeight="false" outlineLevel="0" collapsed="false">
      <c r="A2461" s="318" t="s">
        <v>11132</v>
      </c>
      <c r="B2461" s="318" t="str">
        <f aca="false">A2461&amp;"U"</f>
        <v>91846U</v>
      </c>
      <c r="C2461" s="318" t="s">
        <v>11133</v>
      </c>
      <c r="D2461" s="318" t="s">
        <v>86</v>
      </c>
      <c r="E2461" s="318" t="s">
        <v>6232</v>
      </c>
      <c r="F2461" s="319" t="n">
        <v>5.41</v>
      </c>
      <c r="G2461" s="318" t="s">
        <v>6233</v>
      </c>
    </row>
    <row r="2462" customFormat="false" ht="15" hidden="false" customHeight="false" outlineLevel="0" collapsed="false">
      <c r="A2462" s="318" t="s">
        <v>11134</v>
      </c>
      <c r="B2462" s="318" t="str">
        <f aca="false">A2462&amp;"U"</f>
        <v>91852U</v>
      </c>
      <c r="C2462" s="318" t="s">
        <v>11135</v>
      </c>
      <c r="D2462" s="318" t="s">
        <v>86</v>
      </c>
      <c r="E2462" s="318" t="s">
        <v>6232</v>
      </c>
      <c r="F2462" s="319" t="n">
        <v>5.07</v>
      </c>
      <c r="G2462" s="318" t="s">
        <v>6233</v>
      </c>
    </row>
    <row r="2463" customFormat="false" ht="15" hidden="false" customHeight="false" outlineLevel="0" collapsed="false">
      <c r="A2463" s="318" t="s">
        <v>11136</v>
      </c>
      <c r="B2463" s="318" t="str">
        <f aca="false">A2463&amp;"U"</f>
        <v>91854U</v>
      </c>
      <c r="C2463" s="318" t="s">
        <v>11137</v>
      </c>
      <c r="D2463" s="318" t="s">
        <v>86</v>
      </c>
      <c r="E2463" s="318" t="s">
        <v>6232</v>
      </c>
      <c r="F2463" s="319" t="n">
        <v>5.64</v>
      </c>
      <c r="G2463" s="318" t="s">
        <v>6233</v>
      </c>
    </row>
    <row r="2464" customFormat="false" ht="15" hidden="false" customHeight="false" outlineLevel="0" collapsed="false">
      <c r="A2464" s="318" t="s">
        <v>11138</v>
      </c>
      <c r="B2464" s="318" t="str">
        <f aca="false">A2464&amp;"U"</f>
        <v>91856U</v>
      </c>
      <c r="C2464" s="318" t="s">
        <v>341</v>
      </c>
      <c r="D2464" s="318" t="s">
        <v>86</v>
      </c>
      <c r="E2464" s="318" t="s">
        <v>6232</v>
      </c>
      <c r="F2464" s="319" t="n">
        <v>7.04</v>
      </c>
      <c r="G2464" s="318" t="s">
        <v>6233</v>
      </c>
    </row>
    <row r="2465" customFormat="false" ht="15" hidden="false" customHeight="false" outlineLevel="0" collapsed="false">
      <c r="A2465" s="318" t="s">
        <v>11139</v>
      </c>
      <c r="B2465" s="318" t="str">
        <f aca="false">A2465&amp;"U"</f>
        <v>91862U</v>
      </c>
      <c r="C2465" s="318" t="s">
        <v>11140</v>
      </c>
      <c r="D2465" s="318" t="s">
        <v>86</v>
      </c>
      <c r="E2465" s="318" t="s">
        <v>6232</v>
      </c>
      <c r="F2465" s="319" t="n">
        <v>5.48</v>
      </c>
      <c r="G2465" s="318" t="s">
        <v>6233</v>
      </c>
    </row>
    <row r="2466" customFormat="false" ht="15" hidden="false" customHeight="false" outlineLevel="0" collapsed="false">
      <c r="A2466" s="318" t="s">
        <v>11141</v>
      </c>
      <c r="B2466" s="318" t="str">
        <f aca="false">A2466&amp;"U"</f>
        <v>91863U</v>
      </c>
      <c r="C2466" s="318" t="s">
        <v>11142</v>
      </c>
      <c r="D2466" s="318" t="s">
        <v>86</v>
      </c>
      <c r="E2466" s="318" t="s">
        <v>6232</v>
      </c>
      <c r="F2466" s="319" t="n">
        <v>6.42</v>
      </c>
      <c r="G2466" s="318" t="s">
        <v>6233</v>
      </c>
    </row>
    <row r="2467" customFormat="false" ht="15" hidden="false" customHeight="false" outlineLevel="0" collapsed="false">
      <c r="A2467" s="318" t="s">
        <v>11143</v>
      </c>
      <c r="B2467" s="318" t="str">
        <f aca="false">A2467&amp;"U"</f>
        <v>91864U</v>
      </c>
      <c r="C2467" s="318" t="s">
        <v>11144</v>
      </c>
      <c r="D2467" s="318" t="s">
        <v>86</v>
      </c>
      <c r="E2467" s="318" t="s">
        <v>6232</v>
      </c>
      <c r="F2467" s="319" t="n">
        <v>8.36</v>
      </c>
      <c r="G2467" s="318" t="s">
        <v>6233</v>
      </c>
    </row>
    <row r="2468" customFormat="false" ht="15" hidden="false" customHeight="false" outlineLevel="0" collapsed="false">
      <c r="A2468" s="318" t="s">
        <v>11145</v>
      </c>
      <c r="B2468" s="318" t="str">
        <f aca="false">A2468&amp;"U"</f>
        <v>91865U</v>
      </c>
      <c r="C2468" s="318" t="s">
        <v>11146</v>
      </c>
      <c r="D2468" s="318" t="s">
        <v>86</v>
      </c>
      <c r="E2468" s="318" t="s">
        <v>6232</v>
      </c>
      <c r="F2468" s="319" t="n">
        <v>10.33</v>
      </c>
      <c r="G2468" s="318" t="s">
        <v>6233</v>
      </c>
    </row>
    <row r="2469" customFormat="false" ht="15" hidden="false" customHeight="false" outlineLevel="0" collapsed="false">
      <c r="A2469" s="318" t="s">
        <v>11147</v>
      </c>
      <c r="B2469" s="318" t="str">
        <f aca="false">A2469&amp;"U"</f>
        <v>91866U</v>
      </c>
      <c r="C2469" s="318" t="s">
        <v>11148</v>
      </c>
      <c r="D2469" s="318" t="s">
        <v>86</v>
      </c>
      <c r="E2469" s="318" t="s">
        <v>6232</v>
      </c>
      <c r="F2469" s="319" t="n">
        <v>4.36</v>
      </c>
      <c r="G2469" s="318" t="s">
        <v>6233</v>
      </c>
    </row>
    <row r="2470" customFormat="false" ht="15" hidden="false" customHeight="false" outlineLevel="0" collapsed="false">
      <c r="A2470" s="318" t="s">
        <v>11149</v>
      </c>
      <c r="B2470" s="318" t="str">
        <f aca="false">A2470&amp;"U"</f>
        <v>91867U</v>
      </c>
      <c r="C2470" s="318" t="s">
        <v>11150</v>
      </c>
      <c r="D2470" s="318" t="s">
        <v>86</v>
      </c>
      <c r="E2470" s="318" t="s">
        <v>6232</v>
      </c>
      <c r="F2470" s="319" t="n">
        <v>5.32</v>
      </c>
      <c r="G2470" s="318" t="s">
        <v>6233</v>
      </c>
    </row>
    <row r="2471" customFormat="false" ht="15" hidden="false" customHeight="false" outlineLevel="0" collapsed="false">
      <c r="A2471" s="318" t="s">
        <v>11151</v>
      </c>
      <c r="B2471" s="318" t="str">
        <f aca="false">A2471&amp;"U"</f>
        <v>91868U</v>
      </c>
      <c r="C2471" s="318" t="s">
        <v>11152</v>
      </c>
      <c r="D2471" s="318" t="s">
        <v>86</v>
      </c>
      <c r="E2471" s="318" t="s">
        <v>6232</v>
      </c>
      <c r="F2471" s="319" t="n">
        <v>7.25</v>
      </c>
      <c r="G2471" s="318" t="s">
        <v>6233</v>
      </c>
    </row>
    <row r="2472" customFormat="false" ht="15" hidden="false" customHeight="false" outlineLevel="0" collapsed="false">
      <c r="A2472" s="318" t="s">
        <v>11153</v>
      </c>
      <c r="B2472" s="318" t="str">
        <f aca="false">A2472&amp;"U"</f>
        <v>91869U</v>
      </c>
      <c r="C2472" s="318" t="s">
        <v>11154</v>
      </c>
      <c r="D2472" s="318" t="s">
        <v>86</v>
      </c>
      <c r="E2472" s="318" t="s">
        <v>6232</v>
      </c>
      <c r="F2472" s="319" t="n">
        <v>9.22</v>
      </c>
      <c r="G2472" s="318" t="s">
        <v>6233</v>
      </c>
    </row>
    <row r="2473" customFormat="false" ht="15" hidden="false" customHeight="false" outlineLevel="0" collapsed="false">
      <c r="A2473" s="318" t="s">
        <v>11155</v>
      </c>
      <c r="B2473" s="318" t="str">
        <f aca="false">A2473&amp;"U"</f>
        <v>91870U</v>
      </c>
      <c r="C2473" s="318" t="s">
        <v>11156</v>
      </c>
      <c r="D2473" s="318" t="s">
        <v>86</v>
      </c>
      <c r="E2473" s="318" t="s">
        <v>6232</v>
      </c>
      <c r="F2473" s="319" t="n">
        <v>6.47</v>
      </c>
      <c r="G2473" s="318" t="s">
        <v>6233</v>
      </c>
    </row>
    <row r="2474" customFormat="false" ht="15" hidden="false" customHeight="false" outlineLevel="0" collapsed="false">
      <c r="A2474" s="318" t="s">
        <v>11157</v>
      </c>
      <c r="B2474" s="318" t="str">
        <f aca="false">A2474&amp;"U"</f>
        <v>91871U</v>
      </c>
      <c r="C2474" s="318" t="s">
        <v>11158</v>
      </c>
      <c r="D2474" s="318" t="s">
        <v>86</v>
      </c>
      <c r="E2474" s="318" t="s">
        <v>6232</v>
      </c>
      <c r="F2474" s="319" t="n">
        <v>7.45</v>
      </c>
      <c r="G2474" s="318" t="s">
        <v>6233</v>
      </c>
    </row>
    <row r="2475" customFormat="false" ht="15" hidden="false" customHeight="false" outlineLevel="0" collapsed="false">
      <c r="A2475" s="318" t="s">
        <v>11159</v>
      </c>
      <c r="B2475" s="318" t="str">
        <f aca="false">A2475&amp;"U"</f>
        <v>91872U</v>
      </c>
      <c r="C2475" s="318" t="s">
        <v>11160</v>
      </c>
      <c r="D2475" s="318" t="s">
        <v>86</v>
      </c>
      <c r="E2475" s="318" t="s">
        <v>6232</v>
      </c>
      <c r="F2475" s="319" t="n">
        <v>9.39</v>
      </c>
      <c r="G2475" s="318" t="s">
        <v>6233</v>
      </c>
    </row>
    <row r="2476" customFormat="false" ht="15" hidden="false" customHeight="false" outlineLevel="0" collapsed="false">
      <c r="A2476" s="318" t="s">
        <v>11161</v>
      </c>
      <c r="B2476" s="318" t="str">
        <f aca="false">A2476&amp;"U"</f>
        <v>91873U</v>
      </c>
      <c r="C2476" s="318" t="s">
        <v>11162</v>
      </c>
      <c r="D2476" s="318" t="s">
        <v>86</v>
      </c>
      <c r="E2476" s="318" t="s">
        <v>6232</v>
      </c>
      <c r="F2476" s="319" t="n">
        <v>11.32</v>
      </c>
      <c r="G2476" s="318" t="s">
        <v>6233</v>
      </c>
    </row>
    <row r="2477" customFormat="false" ht="15" hidden="false" customHeight="false" outlineLevel="0" collapsed="false">
      <c r="A2477" s="318" t="s">
        <v>11163</v>
      </c>
      <c r="B2477" s="318" t="str">
        <f aca="false">A2477&amp;"U"</f>
        <v>93008U</v>
      </c>
      <c r="C2477" s="318" t="s">
        <v>11164</v>
      </c>
      <c r="D2477" s="318" t="s">
        <v>86</v>
      </c>
      <c r="E2477" s="318" t="s">
        <v>6232</v>
      </c>
      <c r="F2477" s="319" t="n">
        <v>8.68</v>
      </c>
      <c r="G2477" s="318" t="s">
        <v>6233</v>
      </c>
    </row>
    <row r="2478" customFormat="false" ht="15" hidden="false" customHeight="false" outlineLevel="0" collapsed="false">
      <c r="A2478" s="318" t="s">
        <v>11165</v>
      </c>
      <c r="B2478" s="318" t="str">
        <f aca="false">A2478&amp;"U"</f>
        <v>93009U</v>
      </c>
      <c r="C2478" s="318" t="s">
        <v>11166</v>
      </c>
      <c r="D2478" s="318" t="s">
        <v>86</v>
      </c>
      <c r="E2478" s="318" t="s">
        <v>6232</v>
      </c>
      <c r="F2478" s="319" t="n">
        <v>12.5</v>
      </c>
      <c r="G2478" s="318" t="s">
        <v>6233</v>
      </c>
    </row>
    <row r="2479" customFormat="false" ht="15" hidden="false" customHeight="false" outlineLevel="0" collapsed="false">
      <c r="A2479" s="318" t="s">
        <v>11167</v>
      </c>
      <c r="B2479" s="318" t="str">
        <f aca="false">A2479&amp;"U"</f>
        <v>93010U</v>
      </c>
      <c r="C2479" s="318" t="s">
        <v>11168</v>
      </c>
      <c r="D2479" s="318" t="s">
        <v>86</v>
      </c>
      <c r="E2479" s="318" t="s">
        <v>6232</v>
      </c>
      <c r="F2479" s="319" t="n">
        <v>17.18</v>
      </c>
      <c r="G2479" s="318" t="s">
        <v>6233</v>
      </c>
    </row>
    <row r="2480" customFormat="false" ht="15" hidden="false" customHeight="false" outlineLevel="0" collapsed="false">
      <c r="A2480" s="318" t="s">
        <v>11169</v>
      </c>
      <c r="B2480" s="318" t="str">
        <f aca="false">A2480&amp;"U"</f>
        <v>93011U</v>
      </c>
      <c r="C2480" s="318" t="s">
        <v>11170</v>
      </c>
      <c r="D2480" s="318" t="s">
        <v>86</v>
      </c>
      <c r="E2480" s="318" t="s">
        <v>6232</v>
      </c>
      <c r="F2480" s="319" t="n">
        <v>20.84</v>
      </c>
      <c r="G2480" s="318" t="s">
        <v>6233</v>
      </c>
    </row>
    <row r="2481" customFormat="false" ht="15" hidden="false" customHeight="false" outlineLevel="0" collapsed="false">
      <c r="A2481" s="318" t="s">
        <v>11171</v>
      </c>
      <c r="B2481" s="318" t="str">
        <f aca="false">A2481&amp;"U"</f>
        <v>93012U</v>
      </c>
      <c r="C2481" s="318" t="s">
        <v>11172</v>
      </c>
      <c r="D2481" s="318" t="s">
        <v>86</v>
      </c>
      <c r="E2481" s="318" t="s">
        <v>6232</v>
      </c>
      <c r="F2481" s="319" t="n">
        <v>31.07</v>
      </c>
      <c r="G2481" s="318" t="s">
        <v>6233</v>
      </c>
    </row>
    <row r="2482" customFormat="false" ht="15" hidden="false" customHeight="false" outlineLevel="0" collapsed="false">
      <c r="A2482" s="318" t="s">
        <v>11173</v>
      </c>
      <c r="B2482" s="318" t="str">
        <f aca="false">A2482&amp;"U"</f>
        <v>95726U</v>
      </c>
      <c r="C2482" s="318" t="s">
        <v>11174</v>
      </c>
      <c r="D2482" s="318" t="s">
        <v>86</v>
      </c>
      <c r="E2482" s="318" t="s">
        <v>6232</v>
      </c>
      <c r="F2482" s="319" t="n">
        <v>3.73</v>
      </c>
      <c r="G2482" s="318" t="s">
        <v>6233</v>
      </c>
    </row>
    <row r="2483" customFormat="false" ht="15" hidden="false" customHeight="false" outlineLevel="0" collapsed="false">
      <c r="A2483" s="318" t="s">
        <v>11175</v>
      </c>
      <c r="B2483" s="318" t="str">
        <f aca="false">A2483&amp;"U"</f>
        <v>95727U</v>
      </c>
      <c r="C2483" s="318" t="s">
        <v>11176</v>
      </c>
      <c r="D2483" s="318" t="s">
        <v>86</v>
      </c>
      <c r="E2483" s="318" t="s">
        <v>6232</v>
      </c>
      <c r="F2483" s="319" t="n">
        <v>4.23</v>
      </c>
      <c r="G2483" s="318" t="s">
        <v>6233</v>
      </c>
    </row>
    <row r="2484" customFormat="false" ht="15" hidden="false" customHeight="false" outlineLevel="0" collapsed="false">
      <c r="A2484" s="318" t="s">
        <v>11177</v>
      </c>
      <c r="B2484" s="318" t="str">
        <f aca="false">A2484&amp;"U"</f>
        <v>95728U</v>
      </c>
      <c r="C2484" s="318" t="s">
        <v>11178</v>
      </c>
      <c r="D2484" s="318" t="s">
        <v>86</v>
      </c>
      <c r="E2484" s="318" t="s">
        <v>6232</v>
      </c>
      <c r="F2484" s="319" t="n">
        <v>5.28</v>
      </c>
      <c r="G2484" s="318" t="s">
        <v>6233</v>
      </c>
    </row>
    <row r="2485" customFormat="false" ht="15" hidden="false" customHeight="false" outlineLevel="0" collapsed="false">
      <c r="A2485" s="318" t="s">
        <v>11179</v>
      </c>
      <c r="B2485" s="318" t="str">
        <f aca="false">A2485&amp;"U"</f>
        <v>95729U</v>
      </c>
      <c r="C2485" s="318" t="s">
        <v>11180</v>
      </c>
      <c r="D2485" s="318" t="s">
        <v>86</v>
      </c>
      <c r="E2485" s="318" t="s">
        <v>6232</v>
      </c>
      <c r="F2485" s="319" t="n">
        <v>5.06</v>
      </c>
      <c r="G2485" s="318" t="s">
        <v>6233</v>
      </c>
    </row>
    <row r="2486" customFormat="false" ht="15" hidden="false" customHeight="false" outlineLevel="0" collapsed="false">
      <c r="A2486" s="318" t="s">
        <v>11181</v>
      </c>
      <c r="B2486" s="318" t="str">
        <f aca="false">A2486&amp;"U"</f>
        <v>95730U</v>
      </c>
      <c r="C2486" s="318" t="s">
        <v>11182</v>
      </c>
      <c r="D2486" s="318" t="s">
        <v>86</v>
      </c>
      <c r="E2486" s="318" t="s">
        <v>6232</v>
      </c>
      <c r="F2486" s="319" t="n">
        <v>5.56</v>
      </c>
      <c r="G2486" s="318" t="s">
        <v>6233</v>
      </c>
    </row>
    <row r="2487" customFormat="false" ht="15" hidden="false" customHeight="false" outlineLevel="0" collapsed="false">
      <c r="A2487" s="318" t="s">
        <v>11183</v>
      </c>
      <c r="B2487" s="318" t="str">
        <f aca="false">A2487&amp;"U"</f>
        <v>95731U</v>
      </c>
      <c r="C2487" s="318" t="s">
        <v>11184</v>
      </c>
      <c r="D2487" s="318" t="s">
        <v>86</v>
      </c>
      <c r="E2487" s="318" t="s">
        <v>6232</v>
      </c>
      <c r="F2487" s="319" t="n">
        <v>6.61</v>
      </c>
      <c r="G2487" s="318" t="s">
        <v>6233</v>
      </c>
    </row>
    <row r="2488" customFormat="false" ht="15" hidden="false" customHeight="false" outlineLevel="0" collapsed="false">
      <c r="A2488" s="318" t="s">
        <v>11185</v>
      </c>
      <c r="B2488" s="318" t="str">
        <f aca="false">A2488&amp;"U"</f>
        <v>95732U</v>
      </c>
      <c r="C2488" s="318" t="s">
        <v>11186</v>
      </c>
      <c r="D2488" s="318" t="s">
        <v>30</v>
      </c>
      <c r="E2488" s="318" t="s">
        <v>6232</v>
      </c>
      <c r="F2488" s="319" t="n">
        <v>2.82</v>
      </c>
      <c r="G2488" s="318" t="s">
        <v>6233</v>
      </c>
    </row>
    <row r="2489" customFormat="false" ht="15" hidden="false" customHeight="false" outlineLevel="0" collapsed="false">
      <c r="A2489" s="318" t="s">
        <v>11187</v>
      </c>
      <c r="B2489" s="318" t="str">
        <f aca="false">A2489&amp;"U"</f>
        <v>95745U</v>
      </c>
      <c r="C2489" s="318" t="s">
        <v>11188</v>
      </c>
      <c r="D2489" s="318" t="s">
        <v>86</v>
      </c>
      <c r="E2489" s="318" t="s">
        <v>6232</v>
      </c>
      <c r="F2489" s="319" t="n">
        <v>11.53</v>
      </c>
      <c r="G2489" s="318" t="s">
        <v>6233</v>
      </c>
    </row>
    <row r="2490" customFormat="false" ht="15" hidden="false" customHeight="false" outlineLevel="0" collapsed="false">
      <c r="A2490" s="318" t="s">
        <v>11189</v>
      </c>
      <c r="B2490" s="318" t="str">
        <f aca="false">A2490&amp;"U"</f>
        <v>95746U</v>
      </c>
      <c r="C2490" s="318" t="s">
        <v>11190</v>
      </c>
      <c r="D2490" s="318" t="s">
        <v>86</v>
      </c>
      <c r="E2490" s="318" t="s">
        <v>6232</v>
      </c>
      <c r="F2490" s="319" t="n">
        <v>14.26</v>
      </c>
      <c r="G2490" s="318" t="s">
        <v>6233</v>
      </c>
    </row>
    <row r="2491" customFormat="false" ht="15" hidden="false" customHeight="false" outlineLevel="0" collapsed="false">
      <c r="A2491" s="318" t="s">
        <v>11191</v>
      </c>
      <c r="B2491" s="318" t="str">
        <f aca="false">A2491&amp;"U"</f>
        <v>95747U</v>
      </c>
      <c r="C2491" s="318" t="s">
        <v>11192</v>
      </c>
      <c r="D2491" s="318" t="s">
        <v>86</v>
      </c>
      <c r="E2491" s="318" t="s">
        <v>6232</v>
      </c>
      <c r="F2491" s="319" t="n">
        <v>22.79</v>
      </c>
      <c r="G2491" s="318" t="s">
        <v>6233</v>
      </c>
    </row>
    <row r="2492" customFormat="false" ht="15" hidden="false" customHeight="false" outlineLevel="0" collapsed="false">
      <c r="A2492" s="318" t="s">
        <v>11193</v>
      </c>
      <c r="B2492" s="318" t="str">
        <f aca="false">A2492&amp;"U"</f>
        <v>95748U</v>
      </c>
      <c r="C2492" s="318" t="s">
        <v>11194</v>
      </c>
      <c r="D2492" s="318" t="s">
        <v>86</v>
      </c>
      <c r="E2492" s="318" t="s">
        <v>6232</v>
      </c>
      <c r="F2492" s="319" t="n">
        <v>24.96</v>
      </c>
      <c r="G2492" s="318" t="s">
        <v>6233</v>
      </c>
    </row>
    <row r="2493" customFormat="false" ht="15" hidden="false" customHeight="false" outlineLevel="0" collapsed="false">
      <c r="A2493" s="318" t="s">
        <v>11195</v>
      </c>
      <c r="B2493" s="318" t="str">
        <f aca="false">A2493&amp;"U"</f>
        <v>95749U</v>
      </c>
      <c r="C2493" s="318" t="s">
        <v>11196</v>
      </c>
      <c r="D2493" s="318" t="s">
        <v>86</v>
      </c>
      <c r="E2493" s="318" t="s">
        <v>6232</v>
      </c>
      <c r="F2493" s="319" t="n">
        <v>15.88</v>
      </c>
      <c r="G2493" s="318" t="s">
        <v>6233</v>
      </c>
    </row>
    <row r="2494" customFormat="false" ht="15" hidden="false" customHeight="false" outlineLevel="0" collapsed="false">
      <c r="A2494" s="318" t="s">
        <v>11197</v>
      </c>
      <c r="B2494" s="318" t="str">
        <f aca="false">A2494&amp;"U"</f>
        <v>95750U</v>
      </c>
      <c r="C2494" s="318" t="s">
        <v>11198</v>
      </c>
      <c r="D2494" s="318" t="s">
        <v>86</v>
      </c>
      <c r="E2494" s="318" t="s">
        <v>6232</v>
      </c>
      <c r="F2494" s="319" t="n">
        <v>18.51</v>
      </c>
      <c r="G2494" s="318" t="s">
        <v>6233</v>
      </c>
    </row>
    <row r="2495" customFormat="false" ht="15" hidden="false" customHeight="false" outlineLevel="0" collapsed="false">
      <c r="A2495" s="318" t="s">
        <v>11199</v>
      </c>
      <c r="B2495" s="318" t="str">
        <f aca="false">A2495&amp;"U"</f>
        <v>95751U</v>
      </c>
      <c r="C2495" s="318" t="s">
        <v>11200</v>
      </c>
      <c r="D2495" s="318" t="s">
        <v>86</v>
      </c>
      <c r="E2495" s="318" t="s">
        <v>6232</v>
      </c>
      <c r="F2495" s="319" t="n">
        <v>26.93</v>
      </c>
      <c r="G2495" s="318" t="s">
        <v>6233</v>
      </c>
    </row>
    <row r="2496" customFormat="false" ht="15" hidden="false" customHeight="false" outlineLevel="0" collapsed="false">
      <c r="A2496" s="318" t="s">
        <v>11201</v>
      </c>
      <c r="B2496" s="318" t="str">
        <f aca="false">A2496&amp;"U"</f>
        <v>95752U</v>
      </c>
      <c r="C2496" s="318" t="s">
        <v>11202</v>
      </c>
      <c r="D2496" s="318" t="s">
        <v>86</v>
      </c>
      <c r="E2496" s="318" t="s">
        <v>6232</v>
      </c>
      <c r="F2496" s="319" t="n">
        <v>28.93</v>
      </c>
      <c r="G2496" s="318" t="s">
        <v>6233</v>
      </c>
    </row>
    <row r="2497" customFormat="false" ht="15" hidden="false" customHeight="false" outlineLevel="0" collapsed="false">
      <c r="A2497" s="318" t="s">
        <v>11203</v>
      </c>
      <c r="B2497" s="318" t="str">
        <f aca="false">A2497&amp;"U"</f>
        <v>72263U</v>
      </c>
      <c r="C2497" s="318" t="s">
        <v>11204</v>
      </c>
      <c r="D2497" s="318" t="s">
        <v>30</v>
      </c>
      <c r="E2497" s="318" t="s">
        <v>6232</v>
      </c>
      <c r="F2497" s="319" t="n">
        <v>17.57</v>
      </c>
      <c r="G2497" s="318" t="s">
        <v>6233</v>
      </c>
    </row>
    <row r="2498" customFormat="false" ht="15" hidden="false" customHeight="false" outlineLevel="0" collapsed="false">
      <c r="A2498" s="318" t="s">
        <v>11205</v>
      </c>
      <c r="B2498" s="318" t="str">
        <f aca="false">A2498&amp;"U"</f>
        <v>72271U</v>
      </c>
      <c r="C2498" s="318" t="s">
        <v>11206</v>
      </c>
      <c r="D2498" s="318" t="s">
        <v>30</v>
      </c>
      <c r="E2498" s="318" t="s">
        <v>6232</v>
      </c>
      <c r="F2498" s="319" t="n">
        <v>10.31</v>
      </c>
      <c r="G2498" s="318" t="s">
        <v>6233</v>
      </c>
    </row>
    <row r="2499" customFormat="false" ht="15" hidden="false" customHeight="false" outlineLevel="0" collapsed="false">
      <c r="A2499" s="318" t="s">
        <v>11207</v>
      </c>
      <c r="B2499" s="318" t="str">
        <f aca="false">A2499&amp;"U"</f>
        <v>72272U</v>
      </c>
      <c r="C2499" s="318" t="s">
        <v>11208</v>
      </c>
      <c r="D2499" s="318" t="s">
        <v>30</v>
      </c>
      <c r="E2499" s="318" t="s">
        <v>6232</v>
      </c>
      <c r="F2499" s="319" t="n">
        <v>11.58</v>
      </c>
      <c r="G2499" s="318" t="s">
        <v>6233</v>
      </c>
    </row>
    <row r="2500" customFormat="false" ht="15" hidden="false" customHeight="false" outlineLevel="0" collapsed="false">
      <c r="A2500" s="318" t="s">
        <v>11209</v>
      </c>
      <c r="B2500" s="318" t="str">
        <f aca="false">A2500&amp;"U"</f>
        <v>73782/2U</v>
      </c>
      <c r="C2500" s="318" t="s">
        <v>11210</v>
      </c>
      <c r="D2500" s="318" t="s">
        <v>30</v>
      </c>
      <c r="E2500" s="318" t="s">
        <v>6232</v>
      </c>
      <c r="F2500" s="319" t="n">
        <v>29.45</v>
      </c>
      <c r="G2500" s="318" t="s">
        <v>6233</v>
      </c>
    </row>
    <row r="2501" customFormat="false" ht="15" hidden="false" customHeight="false" outlineLevel="0" collapsed="false">
      <c r="A2501" s="318" t="s">
        <v>11211</v>
      </c>
      <c r="B2501" s="318" t="str">
        <f aca="false">A2501&amp;"U"</f>
        <v>73782/3U</v>
      </c>
      <c r="C2501" s="318" t="s">
        <v>11212</v>
      </c>
      <c r="D2501" s="318" t="s">
        <v>30</v>
      </c>
      <c r="E2501" s="318" t="s">
        <v>6232</v>
      </c>
      <c r="F2501" s="319" t="n">
        <v>45.73</v>
      </c>
      <c r="G2501" s="318" t="s">
        <v>6233</v>
      </c>
    </row>
    <row r="2502" customFormat="false" ht="15" hidden="false" customHeight="false" outlineLevel="0" collapsed="false">
      <c r="A2502" s="318" t="s">
        <v>11213</v>
      </c>
      <c r="B2502" s="318" t="str">
        <f aca="false">A2502&amp;"U"</f>
        <v>73782/4U</v>
      </c>
      <c r="C2502" s="318" t="s">
        <v>11214</v>
      </c>
      <c r="D2502" s="318" t="s">
        <v>30</v>
      </c>
      <c r="E2502" s="318" t="s">
        <v>6232</v>
      </c>
      <c r="F2502" s="319" t="n">
        <v>112.46</v>
      </c>
      <c r="G2502" s="318" t="s">
        <v>6233</v>
      </c>
    </row>
    <row r="2503" customFormat="false" ht="15" hidden="false" customHeight="false" outlineLevel="0" collapsed="false">
      <c r="A2503" s="318" t="s">
        <v>11215</v>
      </c>
      <c r="B2503" s="318" t="str">
        <f aca="false">A2503&amp;"U"</f>
        <v>73782/5U</v>
      </c>
      <c r="C2503" s="318" t="s">
        <v>11216</v>
      </c>
      <c r="D2503" s="318" t="s">
        <v>30</v>
      </c>
      <c r="E2503" s="318" t="s">
        <v>6232</v>
      </c>
      <c r="F2503" s="319" t="n">
        <v>18.11</v>
      </c>
      <c r="G2503" s="318" t="s">
        <v>6233</v>
      </c>
    </row>
    <row r="2504" customFormat="false" ht="15" hidden="false" customHeight="false" outlineLevel="0" collapsed="false">
      <c r="A2504" s="318" t="s">
        <v>11217</v>
      </c>
      <c r="B2504" s="318" t="str">
        <f aca="false">A2504&amp;"U"</f>
        <v>83377U</v>
      </c>
      <c r="C2504" s="318" t="s">
        <v>11218</v>
      </c>
      <c r="D2504" s="318" t="s">
        <v>30</v>
      </c>
      <c r="E2504" s="318" t="s">
        <v>6232</v>
      </c>
      <c r="F2504" s="319" t="n">
        <v>9.74</v>
      </c>
      <c r="G2504" s="318" t="s">
        <v>6233</v>
      </c>
    </row>
    <row r="2505" customFormat="false" ht="15" hidden="false" customHeight="false" outlineLevel="0" collapsed="false">
      <c r="A2505" s="318" t="s">
        <v>11219</v>
      </c>
      <c r="B2505" s="318" t="str">
        <f aca="false">A2505&amp;"U"</f>
        <v>91874U</v>
      </c>
      <c r="C2505" s="318" t="s">
        <v>11220</v>
      </c>
      <c r="D2505" s="318" t="s">
        <v>30</v>
      </c>
      <c r="E2505" s="318" t="s">
        <v>6232</v>
      </c>
      <c r="F2505" s="319" t="n">
        <v>3.06</v>
      </c>
      <c r="G2505" s="318" t="s">
        <v>6233</v>
      </c>
    </row>
    <row r="2506" customFormat="false" ht="15" hidden="false" customHeight="false" outlineLevel="0" collapsed="false">
      <c r="A2506" s="318" t="s">
        <v>11221</v>
      </c>
      <c r="B2506" s="318" t="str">
        <f aca="false">A2506&amp;"U"</f>
        <v>91875U</v>
      </c>
      <c r="C2506" s="318" t="s">
        <v>11222</v>
      </c>
      <c r="D2506" s="318" t="s">
        <v>30</v>
      </c>
      <c r="E2506" s="318" t="s">
        <v>6232</v>
      </c>
      <c r="F2506" s="319" t="n">
        <v>4.02</v>
      </c>
      <c r="G2506" s="318" t="s">
        <v>6233</v>
      </c>
    </row>
    <row r="2507" customFormat="false" ht="15" hidden="false" customHeight="false" outlineLevel="0" collapsed="false">
      <c r="A2507" s="318" t="s">
        <v>11223</v>
      </c>
      <c r="B2507" s="318" t="str">
        <f aca="false">A2507&amp;"U"</f>
        <v>91876U</v>
      </c>
      <c r="C2507" s="318" t="s">
        <v>11224</v>
      </c>
      <c r="D2507" s="318" t="s">
        <v>30</v>
      </c>
      <c r="E2507" s="318" t="s">
        <v>6232</v>
      </c>
      <c r="F2507" s="319" t="n">
        <v>5.3</v>
      </c>
      <c r="G2507" s="318" t="s">
        <v>6233</v>
      </c>
    </row>
    <row r="2508" customFormat="false" ht="15" hidden="false" customHeight="false" outlineLevel="0" collapsed="false">
      <c r="A2508" s="318" t="s">
        <v>11225</v>
      </c>
      <c r="B2508" s="318" t="str">
        <f aca="false">A2508&amp;"U"</f>
        <v>91877U</v>
      </c>
      <c r="C2508" s="318" t="s">
        <v>11226</v>
      </c>
      <c r="D2508" s="318" t="s">
        <v>30</v>
      </c>
      <c r="E2508" s="318" t="s">
        <v>6232</v>
      </c>
      <c r="F2508" s="319" t="n">
        <v>6.98</v>
      </c>
      <c r="G2508" s="318" t="s">
        <v>6233</v>
      </c>
    </row>
    <row r="2509" customFormat="false" ht="15" hidden="false" customHeight="false" outlineLevel="0" collapsed="false">
      <c r="A2509" s="318" t="s">
        <v>11227</v>
      </c>
      <c r="B2509" s="318" t="str">
        <f aca="false">A2509&amp;"U"</f>
        <v>91878U</v>
      </c>
      <c r="C2509" s="318" t="s">
        <v>11228</v>
      </c>
      <c r="D2509" s="318" t="s">
        <v>30</v>
      </c>
      <c r="E2509" s="318" t="s">
        <v>6232</v>
      </c>
      <c r="F2509" s="319" t="n">
        <v>3.97</v>
      </c>
      <c r="G2509" s="318" t="s">
        <v>6233</v>
      </c>
    </row>
    <row r="2510" customFormat="false" ht="15" hidden="false" customHeight="false" outlineLevel="0" collapsed="false">
      <c r="A2510" s="318" t="s">
        <v>11229</v>
      </c>
      <c r="B2510" s="318" t="str">
        <f aca="false">A2510&amp;"U"</f>
        <v>91879U</v>
      </c>
      <c r="C2510" s="318" t="s">
        <v>11230</v>
      </c>
      <c r="D2510" s="318" t="s">
        <v>30</v>
      </c>
      <c r="E2510" s="318" t="s">
        <v>6232</v>
      </c>
      <c r="F2510" s="319" t="n">
        <v>4.9</v>
      </c>
      <c r="G2510" s="318" t="s">
        <v>6233</v>
      </c>
    </row>
    <row r="2511" customFormat="false" ht="15" hidden="false" customHeight="false" outlineLevel="0" collapsed="false">
      <c r="A2511" s="318" t="s">
        <v>11231</v>
      </c>
      <c r="B2511" s="318" t="str">
        <f aca="false">A2511&amp;"U"</f>
        <v>91880U</v>
      </c>
      <c r="C2511" s="318" t="s">
        <v>11232</v>
      </c>
      <c r="D2511" s="318" t="s">
        <v>30</v>
      </c>
      <c r="E2511" s="318" t="s">
        <v>6232</v>
      </c>
      <c r="F2511" s="319" t="n">
        <v>6.21</v>
      </c>
      <c r="G2511" s="318" t="s">
        <v>6233</v>
      </c>
    </row>
    <row r="2512" customFormat="false" ht="15" hidden="false" customHeight="false" outlineLevel="0" collapsed="false">
      <c r="A2512" s="318" t="s">
        <v>11233</v>
      </c>
      <c r="B2512" s="318" t="str">
        <f aca="false">A2512&amp;"U"</f>
        <v>91881U</v>
      </c>
      <c r="C2512" s="318" t="s">
        <v>11234</v>
      </c>
      <c r="D2512" s="318" t="s">
        <v>30</v>
      </c>
      <c r="E2512" s="318" t="s">
        <v>6232</v>
      </c>
      <c r="F2512" s="319" t="n">
        <v>7.89</v>
      </c>
      <c r="G2512" s="318" t="s">
        <v>6233</v>
      </c>
    </row>
    <row r="2513" customFormat="false" ht="15" hidden="false" customHeight="false" outlineLevel="0" collapsed="false">
      <c r="A2513" s="318" t="s">
        <v>11235</v>
      </c>
      <c r="B2513" s="318" t="str">
        <f aca="false">A2513&amp;"U"</f>
        <v>91882U</v>
      </c>
      <c r="C2513" s="318" t="s">
        <v>11236</v>
      </c>
      <c r="D2513" s="318" t="s">
        <v>30</v>
      </c>
      <c r="E2513" s="318" t="s">
        <v>6232</v>
      </c>
      <c r="F2513" s="319" t="n">
        <v>4.95</v>
      </c>
      <c r="G2513" s="318" t="s">
        <v>6233</v>
      </c>
    </row>
    <row r="2514" customFormat="false" ht="15" hidden="false" customHeight="false" outlineLevel="0" collapsed="false">
      <c r="A2514" s="318" t="s">
        <v>11237</v>
      </c>
      <c r="B2514" s="318" t="str">
        <f aca="false">A2514&amp;"U"</f>
        <v>91884U</v>
      </c>
      <c r="C2514" s="318" t="s">
        <v>11238</v>
      </c>
      <c r="D2514" s="318" t="s">
        <v>30</v>
      </c>
      <c r="E2514" s="318" t="s">
        <v>6232</v>
      </c>
      <c r="F2514" s="319" t="n">
        <v>5.66</v>
      </c>
      <c r="G2514" s="318" t="s">
        <v>6233</v>
      </c>
    </row>
    <row r="2515" customFormat="false" ht="15" hidden="false" customHeight="false" outlineLevel="0" collapsed="false">
      <c r="A2515" s="318" t="s">
        <v>11239</v>
      </c>
      <c r="B2515" s="318" t="str">
        <f aca="false">A2515&amp;"U"</f>
        <v>91885U</v>
      </c>
      <c r="C2515" s="318" t="s">
        <v>11240</v>
      </c>
      <c r="D2515" s="318" t="s">
        <v>30</v>
      </c>
      <c r="E2515" s="318" t="s">
        <v>6232</v>
      </c>
      <c r="F2515" s="319" t="n">
        <v>6.65</v>
      </c>
      <c r="G2515" s="318" t="s">
        <v>6233</v>
      </c>
    </row>
    <row r="2516" customFormat="false" ht="15" hidden="false" customHeight="false" outlineLevel="0" collapsed="false">
      <c r="A2516" s="318" t="s">
        <v>11241</v>
      </c>
      <c r="B2516" s="318" t="str">
        <f aca="false">A2516&amp;"U"</f>
        <v>91886U</v>
      </c>
      <c r="C2516" s="318" t="s">
        <v>11242</v>
      </c>
      <c r="D2516" s="318" t="s">
        <v>30</v>
      </c>
      <c r="E2516" s="318" t="s">
        <v>6232</v>
      </c>
      <c r="F2516" s="319" t="n">
        <v>7.99</v>
      </c>
      <c r="G2516" s="318" t="s">
        <v>6233</v>
      </c>
    </row>
    <row r="2517" customFormat="false" ht="15" hidden="false" customHeight="false" outlineLevel="0" collapsed="false">
      <c r="A2517" s="318" t="s">
        <v>11243</v>
      </c>
      <c r="B2517" s="318" t="str">
        <f aca="false">A2517&amp;"U"</f>
        <v>91887U</v>
      </c>
      <c r="C2517" s="318" t="s">
        <v>11244</v>
      </c>
      <c r="D2517" s="318" t="s">
        <v>30</v>
      </c>
      <c r="E2517" s="318" t="s">
        <v>6232</v>
      </c>
      <c r="F2517" s="319" t="n">
        <v>5.44</v>
      </c>
      <c r="G2517" s="318" t="s">
        <v>6233</v>
      </c>
    </row>
    <row r="2518" customFormat="false" ht="15" hidden="false" customHeight="false" outlineLevel="0" collapsed="false">
      <c r="A2518" s="318" t="s">
        <v>11245</v>
      </c>
      <c r="B2518" s="318" t="str">
        <f aca="false">A2518&amp;"U"</f>
        <v>91889U</v>
      </c>
      <c r="C2518" s="318" t="s">
        <v>11246</v>
      </c>
      <c r="D2518" s="318" t="s">
        <v>30</v>
      </c>
      <c r="E2518" s="318" t="s">
        <v>6232</v>
      </c>
      <c r="F2518" s="319" t="n">
        <v>5.28</v>
      </c>
      <c r="G2518" s="318" t="s">
        <v>6233</v>
      </c>
    </row>
    <row r="2519" customFormat="false" ht="15" hidden="false" customHeight="false" outlineLevel="0" collapsed="false">
      <c r="A2519" s="318" t="s">
        <v>11247</v>
      </c>
      <c r="B2519" s="318" t="str">
        <f aca="false">A2519&amp;"U"</f>
        <v>91890U</v>
      </c>
      <c r="C2519" s="318" t="s">
        <v>11248</v>
      </c>
      <c r="D2519" s="318" t="s">
        <v>30</v>
      </c>
      <c r="E2519" s="318" t="s">
        <v>6232</v>
      </c>
      <c r="F2519" s="319" t="n">
        <v>6.56</v>
      </c>
      <c r="G2519" s="318" t="s">
        <v>6233</v>
      </c>
    </row>
    <row r="2520" customFormat="false" ht="15" hidden="false" customHeight="false" outlineLevel="0" collapsed="false">
      <c r="A2520" s="318" t="s">
        <v>11249</v>
      </c>
      <c r="B2520" s="318" t="str">
        <f aca="false">A2520&amp;"U"</f>
        <v>91892U</v>
      </c>
      <c r="C2520" s="318" t="s">
        <v>11250</v>
      </c>
      <c r="D2520" s="318" t="s">
        <v>30</v>
      </c>
      <c r="E2520" s="318" t="s">
        <v>6232</v>
      </c>
      <c r="F2520" s="319" t="n">
        <v>7.64</v>
      </c>
      <c r="G2520" s="318" t="s">
        <v>6233</v>
      </c>
    </row>
    <row r="2521" customFormat="false" ht="15" hidden="false" customHeight="false" outlineLevel="0" collapsed="false">
      <c r="A2521" s="318" t="s">
        <v>11251</v>
      </c>
      <c r="B2521" s="318" t="str">
        <f aca="false">A2521&amp;"U"</f>
        <v>91893U</v>
      </c>
      <c r="C2521" s="318" t="s">
        <v>11252</v>
      </c>
      <c r="D2521" s="318" t="s">
        <v>30</v>
      </c>
      <c r="E2521" s="318" t="s">
        <v>6232</v>
      </c>
      <c r="F2521" s="319" t="n">
        <v>8.88</v>
      </c>
      <c r="G2521" s="318" t="s">
        <v>6233</v>
      </c>
    </row>
    <row r="2522" customFormat="false" ht="15" hidden="false" customHeight="false" outlineLevel="0" collapsed="false">
      <c r="A2522" s="318" t="s">
        <v>11253</v>
      </c>
      <c r="B2522" s="318" t="str">
        <f aca="false">A2522&amp;"U"</f>
        <v>91896U</v>
      </c>
      <c r="C2522" s="318" t="s">
        <v>11254</v>
      </c>
      <c r="D2522" s="318" t="s">
        <v>30</v>
      </c>
      <c r="E2522" s="318" t="s">
        <v>6232</v>
      </c>
      <c r="F2522" s="319" t="n">
        <v>10.92</v>
      </c>
      <c r="G2522" s="318" t="s">
        <v>6233</v>
      </c>
    </row>
    <row r="2523" customFormat="false" ht="15" hidden="false" customHeight="false" outlineLevel="0" collapsed="false">
      <c r="A2523" s="318" t="s">
        <v>11255</v>
      </c>
      <c r="B2523" s="318" t="str">
        <f aca="false">A2523&amp;"U"</f>
        <v>91898U</v>
      </c>
      <c r="C2523" s="318" t="s">
        <v>11256</v>
      </c>
      <c r="D2523" s="318" t="s">
        <v>30</v>
      </c>
      <c r="E2523" s="318" t="s">
        <v>6232</v>
      </c>
      <c r="F2523" s="319" t="n">
        <v>12.09</v>
      </c>
      <c r="G2523" s="318" t="s">
        <v>6233</v>
      </c>
    </row>
    <row r="2524" customFormat="false" ht="15" hidden="false" customHeight="false" outlineLevel="0" collapsed="false">
      <c r="A2524" s="318" t="s">
        <v>11257</v>
      </c>
      <c r="B2524" s="318" t="str">
        <f aca="false">A2524&amp;"U"</f>
        <v>91899U</v>
      </c>
      <c r="C2524" s="318" t="s">
        <v>11258</v>
      </c>
      <c r="D2524" s="318" t="s">
        <v>30</v>
      </c>
      <c r="E2524" s="318" t="s">
        <v>6232</v>
      </c>
      <c r="F2524" s="319" t="n">
        <v>6.76</v>
      </c>
      <c r="G2524" s="318" t="s">
        <v>6233</v>
      </c>
    </row>
    <row r="2525" customFormat="false" ht="15" hidden="false" customHeight="false" outlineLevel="0" collapsed="false">
      <c r="A2525" s="318" t="s">
        <v>11259</v>
      </c>
      <c r="B2525" s="318" t="str">
        <f aca="false">A2525&amp;"U"</f>
        <v>91901U</v>
      </c>
      <c r="C2525" s="318" t="s">
        <v>11260</v>
      </c>
      <c r="D2525" s="318" t="s">
        <v>30</v>
      </c>
      <c r="E2525" s="318" t="s">
        <v>6232</v>
      </c>
      <c r="F2525" s="319" t="n">
        <v>6.6</v>
      </c>
      <c r="G2525" s="318" t="s">
        <v>6233</v>
      </c>
    </row>
    <row r="2526" customFormat="false" ht="15" hidden="false" customHeight="false" outlineLevel="0" collapsed="false">
      <c r="A2526" s="318" t="s">
        <v>11261</v>
      </c>
      <c r="B2526" s="318" t="str">
        <f aca="false">A2526&amp;"U"</f>
        <v>91902U</v>
      </c>
      <c r="C2526" s="318" t="s">
        <v>11262</v>
      </c>
      <c r="D2526" s="318" t="s">
        <v>30</v>
      </c>
      <c r="E2526" s="318" t="s">
        <v>6232</v>
      </c>
      <c r="F2526" s="319" t="n">
        <v>7.89</v>
      </c>
      <c r="G2526" s="318" t="s">
        <v>6233</v>
      </c>
    </row>
    <row r="2527" customFormat="false" ht="15" hidden="false" customHeight="false" outlineLevel="0" collapsed="false">
      <c r="A2527" s="318" t="s">
        <v>11263</v>
      </c>
      <c r="B2527" s="318" t="str">
        <f aca="false">A2527&amp;"U"</f>
        <v>91904U</v>
      </c>
      <c r="C2527" s="318" t="s">
        <v>11264</v>
      </c>
      <c r="D2527" s="318" t="s">
        <v>30</v>
      </c>
      <c r="E2527" s="318" t="s">
        <v>6232</v>
      </c>
      <c r="F2527" s="319" t="n">
        <v>8.97</v>
      </c>
      <c r="G2527" s="318" t="s">
        <v>6233</v>
      </c>
    </row>
    <row r="2528" customFormat="false" ht="15" hidden="false" customHeight="false" outlineLevel="0" collapsed="false">
      <c r="A2528" s="318" t="s">
        <v>11265</v>
      </c>
      <c r="B2528" s="318" t="str">
        <f aca="false">A2528&amp;"U"</f>
        <v>91905U</v>
      </c>
      <c r="C2528" s="318" t="s">
        <v>11266</v>
      </c>
      <c r="D2528" s="318" t="s">
        <v>30</v>
      </c>
      <c r="E2528" s="318" t="s">
        <v>6232</v>
      </c>
      <c r="F2528" s="319" t="n">
        <v>10.21</v>
      </c>
      <c r="G2528" s="318" t="s">
        <v>6233</v>
      </c>
    </row>
    <row r="2529" customFormat="false" ht="15" hidden="false" customHeight="false" outlineLevel="0" collapsed="false">
      <c r="A2529" s="318" t="s">
        <v>11267</v>
      </c>
      <c r="B2529" s="318" t="str">
        <f aca="false">A2529&amp;"U"</f>
        <v>91908U</v>
      </c>
      <c r="C2529" s="318" t="s">
        <v>11268</v>
      </c>
      <c r="D2529" s="318" t="s">
        <v>30</v>
      </c>
      <c r="E2529" s="318" t="s">
        <v>6232</v>
      </c>
      <c r="F2529" s="319" t="n">
        <v>12.27</v>
      </c>
      <c r="G2529" s="318" t="s">
        <v>6233</v>
      </c>
    </row>
    <row r="2530" customFormat="false" ht="15" hidden="false" customHeight="false" outlineLevel="0" collapsed="false">
      <c r="A2530" s="318" t="s">
        <v>11269</v>
      </c>
      <c r="B2530" s="318" t="str">
        <f aca="false">A2530&amp;"U"</f>
        <v>91910U</v>
      </c>
      <c r="C2530" s="318" t="s">
        <v>11270</v>
      </c>
      <c r="D2530" s="318" t="s">
        <v>30</v>
      </c>
      <c r="E2530" s="318" t="s">
        <v>6232</v>
      </c>
      <c r="F2530" s="319" t="n">
        <v>13.44</v>
      </c>
      <c r="G2530" s="318" t="s">
        <v>6233</v>
      </c>
    </row>
    <row r="2531" customFormat="false" ht="15" hidden="false" customHeight="false" outlineLevel="0" collapsed="false">
      <c r="A2531" s="318" t="s">
        <v>11271</v>
      </c>
      <c r="B2531" s="318" t="str">
        <f aca="false">A2531&amp;"U"</f>
        <v>91911U</v>
      </c>
      <c r="C2531" s="318" t="s">
        <v>11272</v>
      </c>
      <c r="D2531" s="318" t="s">
        <v>30</v>
      </c>
      <c r="E2531" s="318" t="s">
        <v>6232</v>
      </c>
      <c r="F2531" s="319" t="n">
        <v>8.28</v>
      </c>
      <c r="G2531" s="318" t="s">
        <v>6233</v>
      </c>
    </row>
    <row r="2532" customFormat="false" ht="15" hidden="false" customHeight="false" outlineLevel="0" collapsed="false">
      <c r="A2532" s="318" t="s">
        <v>11273</v>
      </c>
      <c r="B2532" s="318" t="str">
        <f aca="false">A2532&amp;"U"</f>
        <v>91913U</v>
      </c>
      <c r="C2532" s="318" t="s">
        <v>11274</v>
      </c>
      <c r="D2532" s="318" t="s">
        <v>30</v>
      </c>
      <c r="E2532" s="318" t="s">
        <v>6232</v>
      </c>
      <c r="F2532" s="319" t="n">
        <v>8.12</v>
      </c>
      <c r="G2532" s="318" t="s">
        <v>6233</v>
      </c>
    </row>
    <row r="2533" customFormat="false" ht="15" hidden="false" customHeight="false" outlineLevel="0" collapsed="false">
      <c r="A2533" s="318" t="s">
        <v>11275</v>
      </c>
      <c r="B2533" s="318" t="str">
        <f aca="false">A2533&amp;"U"</f>
        <v>91914U</v>
      </c>
      <c r="C2533" s="318" t="s">
        <v>11276</v>
      </c>
      <c r="D2533" s="318" t="s">
        <v>30</v>
      </c>
      <c r="E2533" s="318" t="s">
        <v>6232</v>
      </c>
      <c r="F2533" s="319" t="n">
        <v>9.06</v>
      </c>
      <c r="G2533" s="318" t="s">
        <v>6233</v>
      </c>
    </row>
    <row r="2534" customFormat="false" ht="15" hidden="false" customHeight="false" outlineLevel="0" collapsed="false">
      <c r="A2534" s="318" t="s">
        <v>11277</v>
      </c>
      <c r="B2534" s="318" t="str">
        <f aca="false">A2534&amp;"U"</f>
        <v>91916U</v>
      </c>
      <c r="C2534" s="318" t="s">
        <v>11278</v>
      </c>
      <c r="D2534" s="318" t="s">
        <v>30</v>
      </c>
      <c r="E2534" s="318" t="s">
        <v>6232</v>
      </c>
      <c r="F2534" s="319" t="n">
        <v>10.14</v>
      </c>
      <c r="G2534" s="318" t="s">
        <v>6233</v>
      </c>
    </row>
    <row r="2535" customFormat="false" ht="15" hidden="false" customHeight="false" outlineLevel="0" collapsed="false">
      <c r="A2535" s="318" t="s">
        <v>11279</v>
      </c>
      <c r="B2535" s="318" t="str">
        <f aca="false">A2535&amp;"U"</f>
        <v>91917U</v>
      </c>
      <c r="C2535" s="318" t="s">
        <v>11280</v>
      </c>
      <c r="D2535" s="318" t="s">
        <v>30</v>
      </c>
      <c r="E2535" s="318" t="s">
        <v>6232</v>
      </c>
      <c r="F2535" s="319" t="n">
        <v>10.9</v>
      </c>
      <c r="G2535" s="318" t="s">
        <v>6233</v>
      </c>
    </row>
    <row r="2536" customFormat="false" ht="15" hidden="false" customHeight="false" outlineLevel="0" collapsed="false">
      <c r="A2536" s="318" t="s">
        <v>11281</v>
      </c>
      <c r="B2536" s="318" t="str">
        <f aca="false">A2536&amp;"U"</f>
        <v>91920U</v>
      </c>
      <c r="C2536" s="318" t="s">
        <v>11282</v>
      </c>
      <c r="D2536" s="318" t="s">
        <v>30</v>
      </c>
      <c r="E2536" s="318" t="s">
        <v>6232</v>
      </c>
      <c r="F2536" s="319" t="n">
        <v>12.43</v>
      </c>
      <c r="G2536" s="318" t="s">
        <v>6233</v>
      </c>
    </row>
    <row r="2537" customFormat="false" ht="15" hidden="false" customHeight="false" outlineLevel="0" collapsed="false">
      <c r="A2537" s="318" t="s">
        <v>11283</v>
      </c>
      <c r="B2537" s="318" t="str">
        <f aca="false">A2537&amp;"U"</f>
        <v>91922U</v>
      </c>
      <c r="C2537" s="318" t="s">
        <v>11284</v>
      </c>
      <c r="D2537" s="318" t="s">
        <v>30</v>
      </c>
      <c r="E2537" s="318" t="s">
        <v>6232</v>
      </c>
      <c r="F2537" s="319" t="n">
        <v>13.6</v>
      </c>
      <c r="G2537" s="318" t="s">
        <v>6233</v>
      </c>
    </row>
    <row r="2538" customFormat="false" ht="15" hidden="false" customHeight="false" outlineLevel="0" collapsed="false">
      <c r="A2538" s="318" t="s">
        <v>11285</v>
      </c>
      <c r="B2538" s="318" t="str">
        <f aca="false">A2538&amp;"U"</f>
        <v>93013U</v>
      </c>
      <c r="C2538" s="318" t="s">
        <v>11286</v>
      </c>
      <c r="D2538" s="318" t="s">
        <v>30</v>
      </c>
      <c r="E2538" s="318" t="s">
        <v>6232</v>
      </c>
      <c r="F2538" s="319" t="n">
        <v>9.02</v>
      </c>
      <c r="G2538" s="318" t="s">
        <v>6233</v>
      </c>
    </row>
    <row r="2539" customFormat="false" ht="15" hidden="false" customHeight="false" outlineLevel="0" collapsed="false">
      <c r="A2539" s="318" t="s">
        <v>11287</v>
      </c>
      <c r="B2539" s="318" t="str">
        <f aca="false">A2539&amp;"U"</f>
        <v>93014U</v>
      </c>
      <c r="C2539" s="318" t="s">
        <v>11288</v>
      </c>
      <c r="D2539" s="318" t="s">
        <v>30</v>
      </c>
      <c r="E2539" s="318" t="s">
        <v>6232</v>
      </c>
      <c r="F2539" s="319" t="n">
        <v>10.97</v>
      </c>
      <c r="G2539" s="318" t="s">
        <v>6233</v>
      </c>
    </row>
    <row r="2540" customFormat="false" ht="15" hidden="false" customHeight="false" outlineLevel="0" collapsed="false">
      <c r="A2540" s="318" t="s">
        <v>11289</v>
      </c>
      <c r="B2540" s="318" t="str">
        <f aca="false">A2540&amp;"U"</f>
        <v>93015U</v>
      </c>
      <c r="C2540" s="318" t="s">
        <v>11290</v>
      </c>
      <c r="D2540" s="318" t="s">
        <v>30</v>
      </c>
      <c r="E2540" s="318" t="s">
        <v>6232</v>
      </c>
      <c r="F2540" s="319" t="n">
        <v>16</v>
      </c>
      <c r="G2540" s="318" t="s">
        <v>6233</v>
      </c>
    </row>
    <row r="2541" customFormat="false" ht="15" hidden="false" customHeight="false" outlineLevel="0" collapsed="false">
      <c r="A2541" s="318" t="s">
        <v>11291</v>
      </c>
      <c r="B2541" s="318" t="str">
        <f aca="false">A2541&amp;"U"</f>
        <v>93016U</v>
      </c>
      <c r="C2541" s="318" t="s">
        <v>11292</v>
      </c>
      <c r="D2541" s="318" t="s">
        <v>30</v>
      </c>
      <c r="E2541" s="318" t="s">
        <v>6232</v>
      </c>
      <c r="F2541" s="319" t="n">
        <v>19.23</v>
      </c>
      <c r="G2541" s="318" t="s">
        <v>6233</v>
      </c>
    </row>
    <row r="2542" customFormat="false" ht="15" hidden="false" customHeight="false" outlineLevel="0" collapsed="false">
      <c r="A2542" s="318" t="s">
        <v>11293</v>
      </c>
      <c r="B2542" s="318" t="str">
        <f aca="false">A2542&amp;"U"</f>
        <v>93017U</v>
      </c>
      <c r="C2542" s="318" t="s">
        <v>11294</v>
      </c>
      <c r="D2542" s="318" t="s">
        <v>30</v>
      </c>
      <c r="E2542" s="318" t="s">
        <v>6232</v>
      </c>
      <c r="F2542" s="319" t="n">
        <v>28.27</v>
      </c>
      <c r="G2542" s="318" t="s">
        <v>6233</v>
      </c>
    </row>
    <row r="2543" customFormat="false" ht="15" hidden="false" customHeight="false" outlineLevel="0" collapsed="false">
      <c r="A2543" s="318" t="s">
        <v>11295</v>
      </c>
      <c r="B2543" s="318" t="str">
        <f aca="false">A2543&amp;"U"</f>
        <v>93018U</v>
      </c>
      <c r="C2543" s="318" t="s">
        <v>11296</v>
      </c>
      <c r="D2543" s="318" t="s">
        <v>30</v>
      </c>
      <c r="E2543" s="318" t="s">
        <v>6232</v>
      </c>
      <c r="F2543" s="319" t="n">
        <v>13.73</v>
      </c>
      <c r="G2543" s="318" t="s">
        <v>6233</v>
      </c>
    </row>
    <row r="2544" customFormat="false" ht="15" hidden="false" customHeight="false" outlineLevel="0" collapsed="false">
      <c r="A2544" s="318" t="s">
        <v>11297</v>
      </c>
      <c r="B2544" s="318" t="str">
        <f aca="false">A2544&amp;"U"</f>
        <v>93020U</v>
      </c>
      <c r="C2544" s="318" t="s">
        <v>11298</v>
      </c>
      <c r="D2544" s="318" t="s">
        <v>30</v>
      </c>
      <c r="E2544" s="318" t="s">
        <v>6232</v>
      </c>
      <c r="F2544" s="319" t="n">
        <v>17.29</v>
      </c>
      <c r="G2544" s="318" t="s">
        <v>6233</v>
      </c>
    </row>
    <row r="2545" customFormat="false" ht="15" hidden="false" customHeight="false" outlineLevel="0" collapsed="false">
      <c r="A2545" s="318" t="s">
        <v>11299</v>
      </c>
      <c r="B2545" s="318" t="str">
        <f aca="false">A2545&amp;"U"</f>
        <v>93022U</v>
      </c>
      <c r="C2545" s="318" t="s">
        <v>11300</v>
      </c>
      <c r="D2545" s="318" t="s">
        <v>30</v>
      </c>
      <c r="E2545" s="318" t="s">
        <v>6232</v>
      </c>
      <c r="F2545" s="319" t="n">
        <v>27.58</v>
      </c>
      <c r="G2545" s="318" t="s">
        <v>6233</v>
      </c>
    </row>
    <row r="2546" customFormat="false" ht="15" hidden="false" customHeight="false" outlineLevel="0" collapsed="false">
      <c r="A2546" s="318" t="s">
        <v>11301</v>
      </c>
      <c r="B2546" s="318" t="str">
        <f aca="false">A2546&amp;"U"</f>
        <v>93024U</v>
      </c>
      <c r="C2546" s="318" t="s">
        <v>11302</v>
      </c>
      <c r="D2546" s="318" t="s">
        <v>30</v>
      </c>
      <c r="E2546" s="318" t="s">
        <v>6232</v>
      </c>
      <c r="F2546" s="319" t="n">
        <v>29.18</v>
      </c>
      <c r="G2546" s="318" t="s">
        <v>6233</v>
      </c>
    </row>
    <row r="2547" customFormat="false" ht="15" hidden="false" customHeight="false" outlineLevel="0" collapsed="false">
      <c r="A2547" s="318" t="s">
        <v>11303</v>
      </c>
      <c r="B2547" s="318" t="str">
        <f aca="false">A2547&amp;"U"</f>
        <v>93026U</v>
      </c>
      <c r="C2547" s="318" t="s">
        <v>11304</v>
      </c>
      <c r="D2547" s="318" t="s">
        <v>30</v>
      </c>
      <c r="E2547" s="318" t="s">
        <v>6232</v>
      </c>
      <c r="F2547" s="319" t="n">
        <v>46.25</v>
      </c>
      <c r="G2547" s="318" t="s">
        <v>6233</v>
      </c>
    </row>
    <row r="2548" customFormat="false" ht="15" hidden="false" customHeight="false" outlineLevel="0" collapsed="false">
      <c r="A2548" s="318" t="s">
        <v>11305</v>
      </c>
      <c r="B2548" s="318" t="str">
        <f aca="false">A2548&amp;"U"</f>
        <v>95733U</v>
      </c>
      <c r="C2548" s="318" t="s">
        <v>11306</v>
      </c>
      <c r="D2548" s="318" t="s">
        <v>30</v>
      </c>
      <c r="E2548" s="318" t="s">
        <v>6232</v>
      </c>
      <c r="F2548" s="319" t="n">
        <v>3.67</v>
      </c>
      <c r="G2548" s="318" t="s">
        <v>6233</v>
      </c>
    </row>
    <row r="2549" customFormat="false" ht="15" hidden="false" customHeight="false" outlineLevel="0" collapsed="false">
      <c r="A2549" s="318" t="s">
        <v>11307</v>
      </c>
      <c r="B2549" s="318" t="str">
        <f aca="false">A2549&amp;"U"</f>
        <v>95734U</v>
      </c>
      <c r="C2549" s="318" t="s">
        <v>11308</v>
      </c>
      <c r="D2549" s="318" t="s">
        <v>30</v>
      </c>
      <c r="E2549" s="318" t="s">
        <v>6232</v>
      </c>
      <c r="F2549" s="319" t="n">
        <v>4.87</v>
      </c>
      <c r="G2549" s="318" t="s">
        <v>6233</v>
      </c>
    </row>
    <row r="2550" customFormat="false" ht="15" hidden="false" customHeight="false" outlineLevel="0" collapsed="false">
      <c r="A2550" s="318" t="s">
        <v>11309</v>
      </c>
      <c r="B2550" s="318" t="str">
        <f aca="false">A2550&amp;"U"</f>
        <v>95735U</v>
      </c>
      <c r="C2550" s="318" t="s">
        <v>11310</v>
      </c>
      <c r="D2550" s="318" t="s">
        <v>30</v>
      </c>
      <c r="E2550" s="318" t="s">
        <v>6232</v>
      </c>
      <c r="F2550" s="319" t="n">
        <v>4.22</v>
      </c>
      <c r="G2550" s="318" t="s">
        <v>6233</v>
      </c>
    </row>
    <row r="2551" customFormat="false" ht="15" hidden="false" customHeight="false" outlineLevel="0" collapsed="false">
      <c r="A2551" s="318" t="s">
        <v>11311</v>
      </c>
      <c r="B2551" s="318" t="str">
        <f aca="false">A2551&amp;"U"</f>
        <v>95736U</v>
      </c>
      <c r="C2551" s="318" t="s">
        <v>11312</v>
      </c>
      <c r="D2551" s="318" t="s">
        <v>30</v>
      </c>
      <c r="E2551" s="318" t="s">
        <v>6232</v>
      </c>
      <c r="F2551" s="319" t="n">
        <v>4.9</v>
      </c>
      <c r="G2551" s="318" t="s">
        <v>6233</v>
      </c>
    </row>
    <row r="2552" customFormat="false" ht="15" hidden="false" customHeight="false" outlineLevel="0" collapsed="false">
      <c r="A2552" s="318" t="s">
        <v>11313</v>
      </c>
      <c r="B2552" s="318" t="str">
        <f aca="false">A2552&amp;"U"</f>
        <v>95738U</v>
      </c>
      <c r="C2552" s="318" t="s">
        <v>11314</v>
      </c>
      <c r="D2552" s="318" t="s">
        <v>30</v>
      </c>
      <c r="E2552" s="318" t="s">
        <v>6232</v>
      </c>
      <c r="F2552" s="319" t="n">
        <v>5.87</v>
      </c>
      <c r="G2552" s="318" t="s">
        <v>6233</v>
      </c>
    </row>
    <row r="2553" customFormat="false" ht="15" hidden="false" customHeight="false" outlineLevel="0" collapsed="false">
      <c r="A2553" s="318" t="s">
        <v>11315</v>
      </c>
      <c r="B2553" s="318" t="str">
        <f aca="false">A2553&amp;"U"</f>
        <v>95753U</v>
      </c>
      <c r="C2553" s="318" t="s">
        <v>11316</v>
      </c>
      <c r="D2553" s="318" t="s">
        <v>30</v>
      </c>
      <c r="E2553" s="318" t="s">
        <v>6232</v>
      </c>
      <c r="F2553" s="319" t="n">
        <v>4.33</v>
      </c>
      <c r="G2553" s="318" t="s">
        <v>6233</v>
      </c>
    </row>
    <row r="2554" customFormat="false" ht="15" hidden="false" customHeight="false" outlineLevel="0" collapsed="false">
      <c r="A2554" s="318" t="s">
        <v>11317</v>
      </c>
      <c r="B2554" s="318" t="str">
        <f aca="false">A2554&amp;"U"</f>
        <v>95754U</v>
      </c>
      <c r="C2554" s="318" t="s">
        <v>11318</v>
      </c>
      <c r="D2554" s="318" t="s">
        <v>30</v>
      </c>
      <c r="E2554" s="318" t="s">
        <v>6232</v>
      </c>
      <c r="F2554" s="319" t="n">
        <v>5.44</v>
      </c>
      <c r="G2554" s="318" t="s">
        <v>6233</v>
      </c>
    </row>
    <row r="2555" customFormat="false" ht="15" hidden="false" customHeight="false" outlineLevel="0" collapsed="false">
      <c r="A2555" s="318" t="s">
        <v>11319</v>
      </c>
      <c r="B2555" s="318" t="str">
        <f aca="false">A2555&amp;"U"</f>
        <v>95755U</v>
      </c>
      <c r="C2555" s="318" t="s">
        <v>11320</v>
      </c>
      <c r="D2555" s="318" t="s">
        <v>30</v>
      </c>
      <c r="E2555" s="318" t="s">
        <v>6232</v>
      </c>
      <c r="F2555" s="319" t="n">
        <v>7.65</v>
      </c>
      <c r="G2555" s="318" t="s">
        <v>6233</v>
      </c>
    </row>
    <row r="2556" customFormat="false" ht="15" hidden="false" customHeight="false" outlineLevel="0" collapsed="false">
      <c r="A2556" s="318" t="s">
        <v>11321</v>
      </c>
      <c r="B2556" s="318" t="str">
        <f aca="false">A2556&amp;"U"</f>
        <v>95756U</v>
      </c>
      <c r="C2556" s="318" t="s">
        <v>11322</v>
      </c>
      <c r="D2556" s="318" t="s">
        <v>30</v>
      </c>
      <c r="E2556" s="318" t="s">
        <v>6232</v>
      </c>
      <c r="F2556" s="319" t="n">
        <v>10.09</v>
      </c>
      <c r="G2556" s="318" t="s">
        <v>6233</v>
      </c>
    </row>
    <row r="2557" customFormat="false" ht="15" hidden="false" customHeight="false" outlineLevel="0" collapsed="false">
      <c r="A2557" s="318" t="s">
        <v>11323</v>
      </c>
      <c r="B2557" s="318" t="str">
        <f aca="false">A2557&amp;"U"</f>
        <v>95757U</v>
      </c>
      <c r="C2557" s="318" t="s">
        <v>11324</v>
      </c>
      <c r="D2557" s="318" t="s">
        <v>30</v>
      </c>
      <c r="E2557" s="318" t="s">
        <v>6232</v>
      </c>
      <c r="F2557" s="319" t="n">
        <v>6.77</v>
      </c>
      <c r="G2557" s="318" t="s">
        <v>6233</v>
      </c>
    </row>
    <row r="2558" customFormat="false" ht="15" hidden="false" customHeight="false" outlineLevel="0" collapsed="false">
      <c r="A2558" s="318" t="s">
        <v>11325</v>
      </c>
      <c r="B2558" s="318" t="str">
        <f aca="false">A2558&amp;"U"</f>
        <v>95758U</v>
      </c>
      <c r="C2558" s="318" t="s">
        <v>11326</v>
      </c>
      <c r="D2558" s="318" t="s">
        <v>30</v>
      </c>
      <c r="E2558" s="318" t="s">
        <v>6232</v>
      </c>
      <c r="F2558" s="319" t="n">
        <v>7.58</v>
      </c>
      <c r="G2558" s="318" t="s">
        <v>6233</v>
      </c>
    </row>
    <row r="2559" customFormat="false" ht="15" hidden="false" customHeight="false" outlineLevel="0" collapsed="false">
      <c r="A2559" s="318" t="s">
        <v>11327</v>
      </c>
      <c r="B2559" s="318" t="str">
        <f aca="false">A2559&amp;"U"</f>
        <v>95759U</v>
      </c>
      <c r="C2559" s="318" t="s">
        <v>11328</v>
      </c>
      <c r="D2559" s="318" t="s">
        <v>30</v>
      </c>
      <c r="E2559" s="318" t="s">
        <v>6232</v>
      </c>
      <c r="F2559" s="319" t="n">
        <v>9.4</v>
      </c>
      <c r="G2559" s="318" t="s">
        <v>6233</v>
      </c>
    </row>
    <row r="2560" customFormat="false" ht="15" hidden="false" customHeight="false" outlineLevel="0" collapsed="false">
      <c r="A2560" s="318" t="s">
        <v>11329</v>
      </c>
      <c r="B2560" s="318" t="str">
        <f aca="false">A2560&amp;"U"</f>
        <v>95760U</v>
      </c>
      <c r="C2560" s="318" t="s">
        <v>11330</v>
      </c>
      <c r="D2560" s="318" t="s">
        <v>30</v>
      </c>
      <c r="E2560" s="318" t="s">
        <v>6232</v>
      </c>
      <c r="F2560" s="319" t="n">
        <v>11.38</v>
      </c>
      <c r="G2560" s="318" t="s">
        <v>6233</v>
      </c>
    </row>
    <row r="2561" customFormat="false" ht="15" hidden="false" customHeight="false" outlineLevel="0" collapsed="false">
      <c r="A2561" s="318" t="s">
        <v>11331</v>
      </c>
      <c r="B2561" s="318" t="str">
        <f aca="false">A2561&amp;"U"</f>
        <v>91924U</v>
      </c>
      <c r="C2561" s="318" t="s">
        <v>11332</v>
      </c>
      <c r="D2561" s="318" t="s">
        <v>86</v>
      </c>
      <c r="E2561" s="318" t="s">
        <v>6232</v>
      </c>
      <c r="F2561" s="319" t="n">
        <v>1.58</v>
      </c>
      <c r="G2561" s="318" t="s">
        <v>6233</v>
      </c>
    </row>
    <row r="2562" customFormat="false" ht="15" hidden="false" customHeight="false" outlineLevel="0" collapsed="false">
      <c r="A2562" s="318" t="s">
        <v>11333</v>
      </c>
      <c r="B2562" s="318" t="str">
        <f aca="false">A2562&amp;"U"</f>
        <v>91925U</v>
      </c>
      <c r="C2562" s="318" t="s">
        <v>11334</v>
      </c>
      <c r="D2562" s="318" t="s">
        <v>86</v>
      </c>
      <c r="E2562" s="318" t="s">
        <v>6232</v>
      </c>
      <c r="F2562" s="319" t="n">
        <v>2.23</v>
      </c>
      <c r="G2562" s="318" t="s">
        <v>6233</v>
      </c>
    </row>
    <row r="2563" customFormat="false" ht="15" hidden="false" customHeight="false" outlineLevel="0" collapsed="false">
      <c r="A2563" s="318" t="s">
        <v>11335</v>
      </c>
      <c r="B2563" s="318" t="str">
        <f aca="false">A2563&amp;"U"</f>
        <v>91926U</v>
      </c>
      <c r="C2563" s="318" t="s">
        <v>349</v>
      </c>
      <c r="D2563" s="318" t="s">
        <v>86</v>
      </c>
      <c r="E2563" s="318" t="s">
        <v>6232</v>
      </c>
      <c r="F2563" s="319" t="n">
        <v>2.31</v>
      </c>
      <c r="G2563" s="318" t="s">
        <v>6233</v>
      </c>
    </row>
    <row r="2564" customFormat="false" ht="15" hidden="false" customHeight="false" outlineLevel="0" collapsed="false">
      <c r="A2564" s="318" t="s">
        <v>11336</v>
      </c>
      <c r="B2564" s="318" t="str">
        <f aca="false">A2564&amp;"U"</f>
        <v>91927U</v>
      </c>
      <c r="C2564" s="318" t="s">
        <v>11337</v>
      </c>
      <c r="D2564" s="318" t="s">
        <v>86</v>
      </c>
      <c r="E2564" s="318" t="s">
        <v>6232</v>
      </c>
      <c r="F2564" s="319" t="n">
        <v>2.98</v>
      </c>
      <c r="G2564" s="318" t="s">
        <v>6233</v>
      </c>
    </row>
    <row r="2565" customFormat="false" ht="15" hidden="false" customHeight="false" outlineLevel="0" collapsed="false">
      <c r="A2565" s="318" t="s">
        <v>11338</v>
      </c>
      <c r="B2565" s="318" t="str">
        <f aca="false">A2565&amp;"U"</f>
        <v>91928U</v>
      </c>
      <c r="C2565" s="318" t="s">
        <v>404</v>
      </c>
      <c r="D2565" s="318" t="s">
        <v>86</v>
      </c>
      <c r="E2565" s="318" t="s">
        <v>6232</v>
      </c>
      <c r="F2565" s="319" t="n">
        <v>3.7</v>
      </c>
      <c r="G2565" s="318" t="s">
        <v>6233</v>
      </c>
    </row>
    <row r="2566" customFormat="false" ht="15" hidden="false" customHeight="false" outlineLevel="0" collapsed="false">
      <c r="A2566" s="318" t="s">
        <v>11339</v>
      </c>
      <c r="B2566" s="318" t="str">
        <f aca="false">A2566&amp;"U"</f>
        <v>91929U</v>
      </c>
      <c r="C2566" s="318" t="s">
        <v>11340</v>
      </c>
      <c r="D2566" s="318" t="s">
        <v>86</v>
      </c>
      <c r="E2566" s="318" t="s">
        <v>6232</v>
      </c>
      <c r="F2566" s="319" t="n">
        <v>4.16</v>
      </c>
      <c r="G2566" s="318" t="s">
        <v>6233</v>
      </c>
    </row>
    <row r="2567" customFormat="false" ht="15" hidden="false" customHeight="false" outlineLevel="0" collapsed="false">
      <c r="A2567" s="318" t="s">
        <v>11341</v>
      </c>
      <c r="B2567" s="318" t="str">
        <f aca="false">A2567&amp;"U"</f>
        <v>91930U</v>
      </c>
      <c r="C2567" s="318" t="s">
        <v>11342</v>
      </c>
      <c r="D2567" s="318" t="s">
        <v>86</v>
      </c>
      <c r="E2567" s="318" t="s">
        <v>6232</v>
      </c>
      <c r="F2567" s="319" t="n">
        <v>5.03</v>
      </c>
      <c r="G2567" s="318" t="s">
        <v>6233</v>
      </c>
    </row>
    <row r="2568" customFormat="false" ht="15" hidden="false" customHeight="false" outlineLevel="0" collapsed="false">
      <c r="A2568" s="318" t="s">
        <v>11343</v>
      </c>
      <c r="B2568" s="318" t="str">
        <f aca="false">A2568&amp;"U"</f>
        <v>91931U</v>
      </c>
      <c r="C2568" s="318" t="s">
        <v>11344</v>
      </c>
      <c r="D2568" s="318" t="s">
        <v>86</v>
      </c>
      <c r="E2568" s="318" t="s">
        <v>6232</v>
      </c>
      <c r="F2568" s="319" t="n">
        <v>5.59</v>
      </c>
      <c r="G2568" s="318" t="s">
        <v>6233</v>
      </c>
    </row>
    <row r="2569" customFormat="false" ht="15" hidden="false" customHeight="false" outlineLevel="0" collapsed="false">
      <c r="A2569" s="318" t="s">
        <v>11345</v>
      </c>
      <c r="B2569" s="318" t="str">
        <f aca="false">A2569&amp;"U"</f>
        <v>91932U</v>
      </c>
      <c r="C2569" s="318" t="s">
        <v>11346</v>
      </c>
      <c r="D2569" s="318" t="s">
        <v>86</v>
      </c>
      <c r="E2569" s="318" t="s">
        <v>6232</v>
      </c>
      <c r="F2569" s="319" t="n">
        <v>8.24</v>
      </c>
      <c r="G2569" s="318" t="s">
        <v>6233</v>
      </c>
    </row>
    <row r="2570" customFormat="false" ht="15" hidden="false" customHeight="false" outlineLevel="0" collapsed="false">
      <c r="A2570" s="318" t="s">
        <v>11347</v>
      </c>
      <c r="B2570" s="318" t="str">
        <f aca="false">A2570&amp;"U"</f>
        <v>91933U</v>
      </c>
      <c r="C2570" s="318" t="s">
        <v>352</v>
      </c>
      <c r="D2570" s="318" t="s">
        <v>86</v>
      </c>
      <c r="E2570" s="318" t="s">
        <v>6232</v>
      </c>
      <c r="F2570" s="319" t="n">
        <v>8.76</v>
      </c>
      <c r="G2570" s="318" t="s">
        <v>6233</v>
      </c>
    </row>
    <row r="2571" customFormat="false" ht="15" hidden="false" customHeight="false" outlineLevel="0" collapsed="false">
      <c r="A2571" s="318" t="s">
        <v>11348</v>
      </c>
      <c r="B2571" s="318" t="str">
        <f aca="false">A2571&amp;"U"</f>
        <v>91934U</v>
      </c>
      <c r="C2571" s="318" t="s">
        <v>11349</v>
      </c>
      <c r="D2571" s="318" t="s">
        <v>86</v>
      </c>
      <c r="E2571" s="318" t="s">
        <v>6232</v>
      </c>
      <c r="F2571" s="319" t="n">
        <v>12.58</v>
      </c>
      <c r="G2571" s="318" t="s">
        <v>6233</v>
      </c>
    </row>
    <row r="2572" customFormat="false" ht="15" hidden="false" customHeight="false" outlineLevel="0" collapsed="false">
      <c r="A2572" s="318" t="s">
        <v>11350</v>
      </c>
      <c r="B2572" s="318" t="str">
        <f aca="false">A2572&amp;"U"</f>
        <v>91935U</v>
      </c>
      <c r="C2572" s="318" t="s">
        <v>11351</v>
      </c>
      <c r="D2572" s="318" t="s">
        <v>86</v>
      </c>
      <c r="E2572" s="318" t="s">
        <v>6232</v>
      </c>
      <c r="F2572" s="319" t="n">
        <v>13.34</v>
      </c>
      <c r="G2572" s="318" t="s">
        <v>6233</v>
      </c>
    </row>
    <row r="2573" customFormat="false" ht="15" hidden="false" customHeight="false" outlineLevel="0" collapsed="false">
      <c r="A2573" s="318" t="s">
        <v>11352</v>
      </c>
      <c r="B2573" s="318" t="str">
        <f aca="false">A2573&amp;"U"</f>
        <v>92979U</v>
      </c>
      <c r="C2573" s="318" t="s">
        <v>11353</v>
      </c>
      <c r="D2573" s="318" t="s">
        <v>86</v>
      </c>
      <c r="E2573" s="318" t="s">
        <v>6232</v>
      </c>
      <c r="F2573" s="319" t="n">
        <v>5.31</v>
      </c>
      <c r="G2573" s="318" t="s">
        <v>6233</v>
      </c>
    </row>
    <row r="2574" customFormat="false" ht="15" hidden="false" customHeight="false" outlineLevel="0" collapsed="false">
      <c r="A2574" s="318" t="s">
        <v>11354</v>
      </c>
      <c r="B2574" s="318" t="str">
        <f aca="false">A2574&amp;"U"</f>
        <v>92980U</v>
      </c>
      <c r="C2574" s="318" t="s">
        <v>321</v>
      </c>
      <c r="D2574" s="318" t="s">
        <v>86</v>
      </c>
      <c r="E2574" s="318" t="s">
        <v>6232</v>
      </c>
      <c r="F2574" s="319" t="n">
        <v>5.76</v>
      </c>
      <c r="G2574" s="318" t="s">
        <v>6233</v>
      </c>
    </row>
    <row r="2575" customFormat="false" ht="15" hidden="false" customHeight="false" outlineLevel="0" collapsed="false">
      <c r="A2575" s="318" t="s">
        <v>11355</v>
      </c>
      <c r="B2575" s="318" t="str">
        <f aca="false">A2575&amp;"U"</f>
        <v>92981U</v>
      </c>
      <c r="C2575" s="318" t="s">
        <v>11356</v>
      </c>
      <c r="D2575" s="318" t="s">
        <v>86</v>
      </c>
      <c r="E2575" s="318" t="s">
        <v>6232</v>
      </c>
      <c r="F2575" s="319" t="n">
        <v>8.14</v>
      </c>
      <c r="G2575" s="318" t="s">
        <v>6233</v>
      </c>
    </row>
    <row r="2576" customFormat="false" ht="15" hidden="false" customHeight="false" outlineLevel="0" collapsed="false">
      <c r="A2576" s="318" t="s">
        <v>11357</v>
      </c>
      <c r="B2576" s="318" t="str">
        <f aca="false">A2576&amp;"U"</f>
        <v>92982U</v>
      </c>
      <c r="C2576" s="318" t="s">
        <v>11358</v>
      </c>
      <c r="D2576" s="318" t="s">
        <v>86</v>
      </c>
      <c r="E2576" s="318" t="s">
        <v>6232</v>
      </c>
      <c r="F2576" s="319" t="n">
        <v>8.79</v>
      </c>
      <c r="G2576" s="318" t="s">
        <v>6233</v>
      </c>
    </row>
    <row r="2577" customFormat="false" ht="15" hidden="false" customHeight="false" outlineLevel="0" collapsed="false">
      <c r="A2577" s="318" t="s">
        <v>11359</v>
      </c>
      <c r="B2577" s="318" t="str">
        <f aca="false">A2577&amp;"U"</f>
        <v>92983U</v>
      </c>
      <c r="C2577" s="318" t="s">
        <v>11360</v>
      </c>
      <c r="D2577" s="318" t="s">
        <v>86</v>
      </c>
      <c r="E2577" s="318" t="s">
        <v>6232</v>
      </c>
      <c r="F2577" s="319" t="n">
        <v>14.26</v>
      </c>
      <c r="G2577" s="318" t="s">
        <v>6233</v>
      </c>
    </row>
    <row r="2578" customFormat="false" ht="15" hidden="false" customHeight="false" outlineLevel="0" collapsed="false">
      <c r="A2578" s="318" t="s">
        <v>11361</v>
      </c>
      <c r="B2578" s="318" t="str">
        <f aca="false">A2578&amp;"U"</f>
        <v>92984U</v>
      </c>
      <c r="C2578" s="318" t="s">
        <v>11362</v>
      </c>
      <c r="D2578" s="318" t="s">
        <v>86</v>
      </c>
      <c r="E2578" s="318" t="s">
        <v>6232</v>
      </c>
      <c r="F2578" s="319" t="n">
        <v>14.62</v>
      </c>
      <c r="G2578" s="318" t="s">
        <v>6233</v>
      </c>
    </row>
    <row r="2579" customFormat="false" ht="15" hidden="false" customHeight="false" outlineLevel="0" collapsed="false">
      <c r="A2579" s="318" t="s">
        <v>11363</v>
      </c>
      <c r="B2579" s="318" t="str">
        <f aca="false">A2579&amp;"U"</f>
        <v>92985U</v>
      </c>
      <c r="C2579" s="318" t="s">
        <v>11364</v>
      </c>
      <c r="D2579" s="318" t="s">
        <v>86</v>
      </c>
      <c r="E2579" s="318" t="s">
        <v>6232</v>
      </c>
      <c r="F2579" s="319" t="n">
        <v>19.11</v>
      </c>
      <c r="G2579" s="318" t="s">
        <v>6233</v>
      </c>
    </row>
    <row r="2580" customFormat="false" ht="15" hidden="false" customHeight="false" outlineLevel="0" collapsed="false">
      <c r="A2580" s="318" t="s">
        <v>11365</v>
      </c>
      <c r="B2580" s="318" t="str">
        <f aca="false">A2580&amp;"U"</f>
        <v>92986U</v>
      </c>
      <c r="C2580" s="318" t="s">
        <v>11366</v>
      </c>
      <c r="D2580" s="318" t="s">
        <v>86</v>
      </c>
      <c r="E2580" s="318" t="s">
        <v>6232</v>
      </c>
      <c r="F2580" s="319" t="n">
        <v>19.66</v>
      </c>
      <c r="G2580" s="318" t="s">
        <v>6233</v>
      </c>
    </row>
    <row r="2581" customFormat="false" ht="15" hidden="false" customHeight="false" outlineLevel="0" collapsed="false">
      <c r="A2581" s="318" t="s">
        <v>11367</v>
      </c>
      <c r="B2581" s="318" t="str">
        <f aca="false">A2581&amp;"U"</f>
        <v>92987U</v>
      </c>
      <c r="C2581" s="318" t="s">
        <v>11368</v>
      </c>
      <c r="D2581" s="318" t="s">
        <v>86</v>
      </c>
      <c r="E2581" s="318" t="s">
        <v>6232</v>
      </c>
      <c r="F2581" s="319" t="n">
        <v>27.4</v>
      </c>
      <c r="G2581" s="318" t="s">
        <v>6233</v>
      </c>
    </row>
    <row r="2582" customFormat="false" ht="15" hidden="false" customHeight="false" outlineLevel="0" collapsed="false">
      <c r="A2582" s="318" t="s">
        <v>11369</v>
      </c>
      <c r="B2582" s="318" t="str">
        <f aca="false">A2582&amp;"U"</f>
        <v>92988U</v>
      </c>
      <c r="C2582" s="318" t="s">
        <v>11370</v>
      </c>
      <c r="D2582" s="318" t="s">
        <v>86</v>
      </c>
      <c r="E2582" s="318" t="s">
        <v>6232</v>
      </c>
      <c r="F2582" s="319" t="n">
        <v>27.47</v>
      </c>
      <c r="G2582" s="318" t="s">
        <v>6233</v>
      </c>
    </row>
    <row r="2583" customFormat="false" ht="15" hidden="false" customHeight="false" outlineLevel="0" collapsed="false">
      <c r="A2583" s="318" t="s">
        <v>11371</v>
      </c>
      <c r="B2583" s="318" t="str">
        <f aca="false">A2583&amp;"U"</f>
        <v>92989U</v>
      </c>
      <c r="C2583" s="318" t="s">
        <v>11372</v>
      </c>
      <c r="D2583" s="318" t="s">
        <v>86</v>
      </c>
      <c r="E2583" s="318" t="s">
        <v>6232</v>
      </c>
      <c r="F2583" s="319" t="n">
        <v>37.99</v>
      </c>
      <c r="G2583" s="318" t="s">
        <v>6233</v>
      </c>
    </row>
    <row r="2584" customFormat="false" ht="15" hidden="false" customHeight="false" outlineLevel="0" collapsed="false">
      <c r="A2584" s="318" t="s">
        <v>11373</v>
      </c>
      <c r="B2584" s="318" t="str">
        <f aca="false">A2584&amp;"U"</f>
        <v>92990U</v>
      </c>
      <c r="C2584" s="318" t="s">
        <v>11374</v>
      </c>
      <c r="D2584" s="318" t="s">
        <v>86</v>
      </c>
      <c r="E2584" s="318" t="s">
        <v>6232</v>
      </c>
      <c r="F2584" s="319" t="n">
        <v>37.56</v>
      </c>
      <c r="G2584" s="318" t="s">
        <v>6233</v>
      </c>
    </row>
    <row r="2585" customFormat="false" ht="15" hidden="false" customHeight="false" outlineLevel="0" collapsed="false">
      <c r="A2585" s="318" t="s">
        <v>11375</v>
      </c>
      <c r="B2585" s="318" t="str">
        <f aca="false">A2585&amp;"U"</f>
        <v>92991U</v>
      </c>
      <c r="C2585" s="318" t="s">
        <v>11376</v>
      </c>
      <c r="D2585" s="318" t="s">
        <v>86</v>
      </c>
      <c r="E2585" s="318" t="s">
        <v>6232</v>
      </c>
      <c r="F2585" s="319" t="n">
        <v>49.5</v>
      </c>
      <c r="G2585" s="318" t="s">
        <v>6233</v>
      </c>
    </row>
    <row r="2586" customFormat="false" ht="15" hidden="false" customHeight="false" outlineLevel="0" collapsed="false">
      <c r="A2586" s="318" t="s">
        <v>11377</v>
      </c>
      <c r="B2586" s="318" t="str">
        <f aca="false">A2586&amp;"U"</f>
        <v>92992U</v>
      </c>
      <c r="C2586" s="318" t="s">
        <v>11378</v>
      </c>
      <c r="D2586" s="318" t="s">
        <v>86</v>
      </c>
      <c r="E2586" s="318" t="s">
        <v>6232</v>
      </c>
      <c r="F2586" s="319" t="n">
        <v>49.53</v>
      </c>
      <c r="G2586" s="318" t="s">
        <v>6233</v>
      </c>
    </row>
    <row r="2587" customFormat="false" ht="15" hidden="false" customHeight="false" outlineLevel="0" collapsed="false">
      <c r="A2587" s="318" t="s">
        <v>11379</v>
      </c>
      <c r="B2587" s="318" t="str">
        <f aca="false">A2587&amp;"U"</f>
        <v>92993U</v>
      </c>
      <c r="C2587" s="318" t="s">
        <v>11380</v>
      </c>
      <c r="D2587" s="318" t="s">
        <v>86</v>
      </c>
      <c r="E2587" s="318" t="s">
        <v>6232</v>
      </c>
      <c r="F2587" s="319" t="n">
        <v>63.39</v>
      </c>
      <c r="G2587" s="318" t="s">
        <v>6233</v>
      </c>
    </row>
    <row r="2588" customFormat="false" ht="15" hidden="false" customHeight="false" outlineLevel="0" collapsed="false">
      <c r="A2588" s="318" t="s">
        <v>11381</v>
      </c>
      <c r="B2588" s="318" t="str">
        <f aca="false">A2588&amp;"U"</f>
        <v>92994U</v>
      </c>
      <c r="C2588" s="318" t="s">
        <v>11382</v>
      </c>
      <c r="D2588" s="318" t="s">
        <v>86</v>
      </c>
      <c r="E2588" s="318" t="s">
        <v>6232</v>
      </c>
      <c r="F2588" s="319" t="n">
        <v>64.01</v>
      </c>
      <c r="G2588" s="318" t="s">
        <v>6233</v>
      </c>
    </row>
    <row r="2589" customFormat="false" ht="15" hidden="false" customHeight="false" outlineLevel="0" collapsed="false">
      <c r="A2589" s="318" t="s">
        <v>11383</v>
      </c>
      <c r="B2589" s="318" t="str">
        <f aca="false">A2589&amp;"U"</f>
        <v>92995U</v>
      </c>
      <c r="C2589" s="318" t="s">
        <v>11384</v>
      </c>
      <c r="D2589" s="318" t="s">
        <v>86</v>
      </c>
      <c r="E2589" s="318" t="s">
        <v>6232</v>
      </c>
      <c r="F2589" s="319" t="n">
        <v>78.8</v>
      </c>
      <c r="G2589" s="318" t="s">
        <v>6233</v>
      </c>
    </row>
    <row r="2590" customFormat="false" ht="15" hidden="false" customHeight="false" outlineLevel="0" collapsed="false">
      <c r="A2590" s="318" t="s">
        <v>11385</v>
      </c>
      <c r="B2590" s="318" t="str">
        <f aca="false">A2590&amp;"U"</f>
        <v>92996U</v>
      </c>
      <c r="C2590" s="318" t="s">
        <v>11386</v>
      </c>
      <c r="D2590" s="318" t="s">
        <v>86</v>
      </c>
      <c r="E2590" s="318" t="s">
        <v>6232</v>
      </c>
      <c r="F2590" s="319" t="n">
        <v>79.01</v>
      </c>
      <c r="G2590" s="318" t="s">
        <v>6233</v>
      </c>
    </row>
    <row r="2591" customFormat="false" ht="15" hidden="false" customHeight="false" outlineLevel="0" collapsed="false">
      <c r="A2591" s="318" t="s">
        <v>11387</v>
      </c>
      <c r="B2591" s="318" t="str">
        <f aca="false">A2591&amp;"U"</f>
        <v>92997U</v>
      </c>
      <c r="C2591" s="318" t="s">
        <v>11388</v>
      </c>
      <c r="D2591" s="318" t="s">
        <v>86</v>
      </c>
      <c r="E2591" s="318" t="s">
        <v>6232</v>
      </c>
      <c r="F2591" s="319" t="n">
        <v>95.7</v>
      </c>
      <c r="G2591" s="318" t="s">
        <v>6233</v>
      </c>
    </row>
    <row r="2592" customFormat="false" ht="15" hidden="false" customHeight="false" outlineLevel="0" collapsed="false">
      <c r="A2592" s="318" t="s">
        <v>11389</v>
      </c>
      <c r="B2592" s="318" t="str">
        <f aca="false">A2592&amp;"U"</f>
        <v>92998U</v>
      </c>
      <c r="C2592" s="318" t="s">
        <v>11390</v>
      </c>
      <c r="D2592" s="318" t="s">
        <v>86</v>
      </c>
      <c r="E2592" s="318" t="s">
        <v>6232</v>
      </c>
      <c r="F2592" s="319" t="n">
        <v>96.61</v>
      </c>
      <c r="G2592" s="318" t="s">
        <v>6233</v>
      </c>
    </row>
    <row r="2593" customFormat="false" ht="15" hidden="false" customHeight="false" outlineLevel="0" collapsed="false">
      <c r="A2593" s="318" t="s">
        <v>11391</v>
      </c>
      <c r="B2593" s="318" t="str">
        <f aca="false">A2593&amp;"U"</f>
        <v>92999U</v>
      </c>
      <c r="C2593" s="318" t="s">
        <v>11392</v>
      </c>
      <c r="D2593" s="318" t="s">
        <v>86</v>
      </c>
      <c r="E2593" s="318" t="s">
        <v>6232</v>
      </c>
      <c r="F2593" s="319" t="n">
        <v>125.94</v>
      </c>
      <c r="G2593" s="318" t="s">
        <v>6233</v>
      </c>
    </row>
    <row r="2594" customFormat="false" ht="15" hidden="false" customHeight="false" outlineLevel="0" collapsed="false">
      <c r="A2594" s="318" t="s">
        <v>11393</v>
      </c>
      <c r="B2594" s="318" t="str">
        <f aca="false">A2594&amp;"U"</f>
        <v>93000U</v>
      </c>
      <c r="C2594" s="318" t="s">
        <v>11394</v>
      </c>
      <c r="D2594" s="318" t="s">
        <v>86</v>
      </c>
      <c r="E2594" s="318" t="s">
        <v>6232</v>
      </c>
      <c r="F2594" s="319" t="n">
        <v>126.7</v>
      </c>
      <c r="G2594" s="318" t="s">
        <v>6233</v>
      </c>
    </row>
    <row r="2595" customFormat="false" ht="15" hidden="false" customHeight="false" outlineLevel="0" collapsed="false">
      <c r="A2595" s="318" t="s">
        <v>11395</v>
      </c>
      <c r="B2595" s="318" t="str">
        <f aca="false">A2595&amp;"U"</f>
        <v>93001U</v>
      </c>
      <c r="C2595" s="318" t="s">
        <v>11396</v>
      </c>
      <c r="D2595" s="318" t="s">
        <v>86</v>
      </c>
      <c r="E2595" s="318" t="s">
        <v>6232</v>
      </c>
      <c r="F2595" s="319" t="n">
        <v>153.76</v>
      </c>
      <c r="G2595" s="318" t="s">
        <v>6233</v>
      </c>
    </row>
    <row r="2596" customFormat="false" ht="15" hidden="false" customHeight="false" outlineLevel="0" collapsed="false">
      <c r="A2596" s="318" t="s">
        <v>11397</v>
      </c>
      <c r="B2596" s="318" t="str">
        <f aca="false">A2596&amp;"U"</f>
        <v>93002U</v>
      </c>
      <c r="C2596" s="318" t="s">
        <v>11398</v>
      </c>
      <c r="D2596" s="318" t="s">
        <v>86</v>
      </c>
      <c r="E2596" s="318" t="s">
        <v>6232</v>
      </c>
      <c r="F2596" s="319" t="n">
        <v>157.99</v>
      </c>
      <c r="G2596" s="318" t="s">
        <v>6233</v>
      </c>
    </row>
    <row r="2597" customFormat="false" ht="15" hidden="false" customHeight="false" outlineLevel="0" collapsed="false">
      <c r="A2597" s="318" t="s">
        <v>11399</v>
      </c>
      <c r="B2597" s="318" t="str">
        <f aca="false">A2597&amp;"U"</f>
        <v>83446U</v>
      </c>
      <c r="C2597" s="318" t="s">
        <v>11400</v>
      </c>
      <c r="D2597" s="318" t="s">
        <v>30</v>
      </c>
      <c r="E2597" s="318" t="s">
        <v>6232</v>
      </c>
      <c r="F2597" s="319" t="n">
        <v>134.47</v>
      </c>
      <c r="G2597" s="318" t="s">
        <v>6233</v>
      </c>
    </row>
    <row r="2598" customFormat="false" ht="15" hidden="false" customHeight="false" outlineLevel="0" collapsed="false">
      <c r="A2598" s="318" t="s">
        <v>11401</v>
      </c>
      <c r="B2598" s="318" t="str">
        <f aca="false">A2598&amp;"U"</f>
        <v>91936U</v>
      </c>
      <c r="C2598" s="318" t="s">
        <v>11402</v>
      </c>
      <c r="D2598" s="318" t="s">
        <v>30</v>
      </c>
      <c r="E2598" s="318" t="s">
        <v>6232</v>
      </c>
      <c r="F2598" s="319" t="n">
        <v>7.87</v>
      </c>
      <c r="G2598" s="318" t="s">
        <v>6233</v>
      </c>
    </row>
    <row r="2599" customFormat="false" ht="15" hidden="false" customHeight="false" outlineLevel="0" collapsed="false">
      <c r="A2599" s="318" t="s">
        <v>11403</v>
      </c>
      <c r="B2599" s="318" t="str">
        <f aca="false">A2599&amp;"U"</f>
        <v>91937U</v>
      </c>
      <c r="C2599" s="318" t="s">
        <v>11404</v>
      </c>
      <c r="D2599" s="318" t="s">
        <v>30</v>
      </c>
      <c r="E2599" s="318" t="s">
        <v>6232</v>
      </c>
      <c r="F2599" s="319" t="n">
        <v>6.84</v>
      </c>
      <c r="G2599" s="318" t="s">
        <v>6233</v>
      </c>
    </row>
    <row r="2600" customFormat="false" ht="15" hidden="false" customHeight="false" outlineLevel="0" collapsed="false">
      <c r="A2600" s="318" t="s">
        <v>11405</v>
      </c>
      <c r="B2600" s="318" t="str">
        <f aca="false">A2600&amp;"U"</f>
        <v>91939U</v>
      </c>
      <c r="C2600" s="318" t="s">
        <v>11406</v>
      </c>
      <c r="D2600" s="318" t="s">
        <v>30</v>
      </c>
      <c r="E2600" s="318" t="s">
        <v>6232</v>
      </c>
      <c r="F2600" s="319" t="n">
        <v>18.03</v>
      </c>
      <c r="G2600" s="318" t="s">
        <v>6233</v>
      </c>
    </row>
    <row r="2601" customFormat="false" ht="15" hidden="false" customHeight="false" outlineLevel="0" collapsed="false">
      <c r="A2601" s="318" t="s">
        <v>11407</v>
      </c>
      <c r="B2601" s="318" t="str">
        <f aca="false">A2601&amp;"U"</f>
        <v>91940U</v>
      </c>
      <c r="C2601" s="318" t="s">
        <v>11408</v>
      </c>
      <c r="D2601" s="318" t="s">
        <v>30</v>
      </c>
      <c r="E2601" s="318" t="s">
        <v>6232</v>
      </c>
      <c r="F2601" s="319" t="n">
        <v>9.43</v>
      </c>
      <c r="G2601" s="318" t="s">
        <v>6233</v>
      </c>
    </row>
    <row r="2602" customFormat="false" ht="15" hidden="false" customHeight="false" outlineLevel="0" collapsed="false">
      <c r="A2602" s="318" t="s">
        <v>11409</v>
      </c>
      <c r="B2602" s="318" t="str">
        <f aca="false">A2602&amp;"U"</f>
        <v>91941U</v>
      </c>
      <c r="C2602" s="318" t="s">
        <v>11410</v>
      </c>
      <c r="D2602" s="318" t="s">
        <v>30</v>
      </c>
      <c r="E2602" s="318" t="s">
        <v>6232</v>
      </c>
      <c r="F2602" s="319" t="n">
        <v>6.2</v>
      </c>
      <c r="G2602" s="318" t="s">
        <v>6233</v>
      </c>
    </row>
    <row r="2603" customFormat="false" ht="15" hidden="false" customHeight="false" outlineLevel="0" collapsed="false">
      <c r="A2603" s="318" t="s">
        <v>11411</v>
      </c>
      <c r="B2603" s="318" t="str">
        <f aca="false">A2603&amp;"U"</f>
        <v>91942U</v>
      </c>
      <c r="C2603" s="318" t="s">
        <v>11412</v>
      </c>
      <c r="D2603" s="318" t="s">
        <v>30</v>
      </c>
      <c r="E2603" s="318" t="s">
        <v>6232</v>
      </c>
      <c r="F2603" s="319" t="n">
        <v>21.87</v>
      </c>
      <c r="G2603" s="318" t="s">
        <v>6233</v>
      </c>
    </row>
    <row r="2604" customFormat="false" ht="15" hidden="false" customHeight="false" outlineLevel="0" collapsed="false">
      <c r="A2604" s="318" t="s">
        <v>11413</v>
      </c>
      <c r="B2604" s="318" t="str">
        <f aca="false">A2604&amp;"U"</f>
        <v>91943U</v>
      </c>
      <c r="C2604" s="318" t="s">
        <v>11414</v>
      </c>
      <c r="D2604" s="318" t="s">
        <v>30</v>
      </c>
      <c r="E2604" s="318" t="s">
        <v>6232</v>
      </c>
      <c r="F2604" s="319" t="n">
        <v>11.98</v>
      </c>
      <c r="G2604" s="318" t="s">
        <v>6233</v>
      </c>
    </row>
    <row r="2605" customFormat="false" ht="15" hidden="false" customHeight="false" outlineLevel="0" collapsed="false">
      <c r="A2605" s="318" t="s">
        <v>11415</v>
      </c>
      <c r="B2605" s="318" t="str">
        <f aca="false">A2605&amp;"U"</f>
        <v>91944U</v>
      </c>
      <c r="C2605" s="318" t="s">
        <v>11416</v>
      </c>
      <c r="D2605" s="318" t="s">
        <v>30</v>
      </c>
      <c r="E2605" s="318" t="s">
        <v>6232</v>
      </c>
      <c r="F2605" s="319" t="n">
        <v>8.28</v>
      </c>
      <c r="G2605" s="318" t="s">
        <v>6233</v>
      </c>
    </row>
    <row r="2606" customFormat="false" ht="15" hidden="false" customHeight="false" outlineLevel="0" collapsed="false">
      <c r="A2606" s="318" t="s">
        <v>11417</v>
      </c>
      <c r="B2606" s="318" t="str">
        <f aca="false">A2606&amp;"U"</f>
        <v>92865U</v>
      </c>
      <c r="C2606" s="318" t="s">
        <v>11418</v>
      </c>
      <c r="D2606" s="318" t="s">
        <v>30</v>
      </c>
      <c r="E2606" s="318" t="s">
        <v>6232</v>
      </c>
      <c r="F2606" s="319" t="n">
        <v>6.79</v>
      </c>
      <c r="G2606" s="318" t="s">
        <v>6233</v>
      </c>
    </row>
    <row r="2607" customFormat="false" ht="15" hidden="false" customHeight="false" outlineLevel="0" collapsed="false">
      <c r="A2607" s="318" t="s">
        <v>11419</v>
      </c>
      <c r="B2607" s="318" t="str">
        <f aca="false">A2607&amp;"U"</f>
        <v>92866U</v>
      </c>
      <c r="C2607" s="318" t="s">
        <v>11420</v>
      </c>
      <c r="D2607" s="318" t="s">
        <v>30</v>
      </c>
      <c r="E2607" s="318" t="s">
        <v>6232</v>
      </c>
      <c r="F2607" s="319" t="n">
        <v>5.68</v>
      </c>
      <c r="G2607" s="318" t="s">
        <v>6233</v>
      </c>
    </row>
    <row r="2608" customFormat="false" ht="15" hidden="false" customHeight="false" outlineLevel="0" collapsed="false">
      <c r="A2608" s="318" t="s">
        <v>11421</v>
      </c>
      <c r="B2608" s="318" t="str">
        <f aca="false">A2608&amp;"U"</f>
        <v>92867U</v>
      </c>
      <c r="C2608" s="318" t="s">
        <v>11422</v>
      </c>
      <c r="D2608" s="318" t="s">
        <v>30</v>
      </c>
      <c r="E2608" s="318" t="s">
        <v>6232</v>
      </c>
      <c r="F2608" s="319" t="n">
        <v>17.82</v>
      </c>
      <c r="G2608" s="318" t="s">
        <v>6233</v>
      </c>
    </row>
    <row r="2609" customFormat="false" ht="15" hidden="false" customHeight="false" outlineLevel="0" collapsed="false">
      <c r="A2609" s="318" t="s">
        <v>11423</v>
      </c>
      <c r="B2609" s="318" t="str">
        <f aca="false">A2609&amp;"U"</f>
        <v>92868U</v>
      </c>
      <c r="C2609" s="318" t="s">
        <v>11424</v>
      </c>
      <c r="D2609" s="318" t="s">
        <v>30</v>
      </c>
      <c r="E2609" s="318" t="s">
        <v>6232</v>
      </c>
      <c r="F2609" s="319" t="n">
        <v>9.22</v>
      </c>
      <c r="G2609" s="318" t="s">
        <v>6233</v>
      </c>
    </row>
    <row r="2610" customFormat="false" ht="15" hidden="false" customHeight="false" outlineLevel="0" collapsed="false">
      <c r="A2610" s="318" t="s">
        <v>11425</v>
      </c>
      <c r="B2610" s="318" t="str">
        <f aca="false">A2610&amp;"U"</f>
        <v>92869U</v>
      </c>
      <c r="C2610" s="318" t="s">
        <v>11426</v>
      </c>
      <c r="D2610" s="318" t="s">
        <v>30</v>
      </c>
      <c r="E2610" s="318" t="s">
        <v>6232</v>
      </c>
      <c r="F2610" s="319" t="n">
        <v>5.99</v>
      </c>
      <c r="G2610" s="318" t="s">
        <v>6233</v>
      </c>
    </row>
    <row r="2611" customFormat="false" ht="15" hidden="false" customHeight="false" outlineLevel="0" collapsed="false">
      <c r="A2611" s="318" t="s">
        <v>11427</v>
      </c>
      <c r="B2611" s="318" t="str">
        <f aca="false">A2611&amp;"U"</f>
        <v>92870U</v>
      </c>
      <c r="C2611" s="318" t="s">
        <v>11428</v>
      </c>
      <c r="D2611" s="318" t="s">
        <v>30</v>
      </c>
      <c r="E2611" s="318" t="s">
        <v>6232</v>
      </c>
      <c r="F2611" s="319" t="n">
        <v>21.57</v>
      </c>
      <c r="G2611" s="318" t="s">
        <v>6233</v>
      </c>
    </row>
    <row r="2612" customFormat="false" ht="15" hidden="false" customHeight="false" outlineLevel="0" collapsed="false">
      <c r="A2612" s="318" t="s">
        <v>11429</v>
      </c>
      <c r="B2612" s="318" t="str">
        <f aca="false">A2612&amp;"U"</f>
        <v>92871U</v>
      </c>
      <c r="C2612" s="318" t="s">
        <v>11430</v>
      </c>
      <c r="D2612" s="318" t="s">
        <v>30</v>
      </c>
      <c r="E2612" s="318" t="s">
        <v>6232</v>
      </c>
      <c r="F2612" s="319" t="n">
        <v>11.68</v>
      </c>
      <c r="G2612" s="318" t="s">
        <v>6233</v>
      </c>
    </row>
    <row r="2613" customFormat="false" ht="15" hidden="false" customHeight="false" outlineLevel="0" collapsed="false">
      <c r="A2613" s="318" t="s">
        <v>11431</v>
      </c>
      <c r="B2613" s="318" t="str">
        <f aca="false">A2613&amp;"U"</f>
        <v>92872U</v>
      </c>
      <c r="C2613" s="318" t="s">
        <v>11432</v>
      </c>
      <c r="D2613" s="318" t="s">
        <v>30</v>
      </c>
      <c r="E2613" s="318" t="s">
        <v>6232</v>
      </c>
      <c r="F2613" s="319" t="n">
        <v>7.98</v>
      </c>
      <c r="G2613" s="318" t="s">
        <v>6233</v>
      </c>
    </row>
    <row r="2614" customFormat="false" ht="15" hidden="false" customHeight="false" outlineLevel="0" collapsed="false">
      <c r="A2614" s="318" t="s">
        <v>11433</v>
      </c>
      <c r="B2614" s="318" t="str">
        <f aca="false">A2614&amp;"U"</f>
        <v>95777U</v>
      </c>
      <c r="C2614" s="318" t="s">
        <v>11434</v>
      </c>
      <c r="D2614" s="318" t="s">
        <v>30</v>
      </c>
      <c r="E2614" s="318" t="s">
        <v>6232</v>
      </c>
      <c r="F2614" s="319" t="n">
        <v>18.05</v>
      </c>
      <c r="G2614" s="318" t="s">
        <v>6233</v>
      </c>
    </row>
    <row r="2615" customFormat="false" ht="15" hidden="false" customHeight="false" outlineLevel="0" collapsed="false">
      <c r="A2615" s="318" t="s">
        <v>11435</v>
      </c>
      <c r="B2615" s="318" t="str">
        <f aca="false">A2615&amp;"U"</f>
        <v>95778U</v>
      </c>
      <c r="C2615" s="318" t="s">
        <v>11436</v>
      </c>
      <c r="D2615" s="318" t="s">
        <v>30</v>
      </c>
      <c r="E2615" s="318" t="s">
        <v>6232</v>
      </c>
      <c r="F2615" s="319" t="n">
        <v>18.47</v>
      </c>
      <c r="G2615" s="318" t="s">
        <v>6233</v>
      </c>
    </row>
    <row r="2616" customFormat="false" ht="15" hidden="false" customHeight="false" outlineLevel="0" collapsed="false">
      <c r="A2616" s="318" t="s">
        <v>11437</v>
      </c>
      <c r="B2616" s="318" t="str">
        <f aca="false">A2616&amp;"U"</f>
        <v>95779U</v>
      </c>
      <c r="C2616" s="318" t="s">
        <v>11438</v>
      </c>
      <c r="D2616" s="318" t="s">
        <v>30</v>
      </c>
      <c r="E2616" s="318" t="s">
        <v>6232</v>
      </c>
      <c r="F2616" s="319" t="n">
        <v>17.08</v>
      </c>
      <c r="G2616" s="318" t="s">
        <v>6233</v>
      </c>
    </row>
    <row r="2617" customFormat="false" ht="15" hidden="false" customHeight="false" outlineLevel="0" collapsed="false">
      <c r="A2617" s="318" t="s">
        <v>11439</v>
      </c>
      <c r="B2617" s="318" t="str">
        <f aca="false">A2617&amp;"U"</f>
        <v>95780U</v>
      </c>
      <c r="C2617" s="318" t="s">
        <v>11440</v>
      </c>
      <c r="D2617" s="318" t="s">
        <v>30</v>
      </c>
      <c r="E2617" s="318" t="s">
        <v>6232</v>
      </c>
      <c r="F2617" s="319" t="n">
        <v>20.43</v>
      </c>
      <c r="G2617" s="318" t="s">
        <v>6233</v>
      </c>
    </row>
    <row r="2618" customFormat="false" ht="15" hidden="false" customHeight="false" outlineLevel="0" collapsed="false">
      <c r="A2618" s="318" t="s">
        <v>11441</v>
      </c>
      <c r="B2618" s="318" t="str">
        <f aca="false">A2618&amp;"U"</f>
        <v>95781U</v>
      </c>
      <c r="C2618" s="318" t="s">
        <v>11442</v>
      </c>
      <c r="D2618" s="318" t="s">
        <v>30</v>
      </c>
      <c r="E2618" s="318" t="s">
        <v>6232</v>
      </c>
      <c r="F2618" s="319" t="n">
        <v>20.74</v>
      </c>
      <c r="G2618" s="318" t="s">
        <v>6233</v>
      </c>
    </row>
    <row r="2619" customFormat="false" ht="15" hidden="false" customHeight="false" outlineLevel="0" collapsed="false">
      <c r="A2619" s="318" t="s">
        <v>11443</v>
      </c>
      <c r="B2619" s="318" t="str">
        <f aca="false">A2619&amp;"U"</f>
        <v>95782U</v>
      </c>
      <c r="C2619" s="318" t="s">
        <v>11444</v>
      </c>
      <c r="D2619" s="318" t="s">
        <v>30</v>
      </c>
      <c r="E2619" s="318" t="s">
        <v>6232</v>
      </c>
      <c r="F2619" s="319" t="n">
        <v>21.54</v>
      </c>
      <c r="G2619" s="318" t="s">
        <v>6233</v>
      </c>
    </row>
    <row r="2620" customFormat="false" ht="15" hidden="false" customHeight="false" outlineLevel="0" collapsed="false">
      <c r="A2620" s="318" t="s">
        <v>11445</v>
      </c>
      <c r="B2620" s="318" t="str">
        <f aca="false">A2620&amp;"U"</f>
        <v>95785U</v>
      </c>
      <c r="C2620" s="318" t="s">
        <v>11446</v>
      </c>
      <c r="D2620" s="318" t="s">
        <v>30</v>
      </c>
      <c r="E2620" s="318" t="s">
        <v>6232</v>
      </c>
      <c r="F2620" s="319" t="n">
        <v>24.4</v>
      </c>
      <c r="G2620" s="318" t="s">
        <v>6233</v>
      </c>
    </row>
    <row r="2621" customFormat="false" ht="15" hidden="false" customHeight="false" outlineLevel="0" collapsed="false">
      <c r="A2621" s="318" t="s">
        <v>11447</v>
      </c>
      <c r="B2621" s="318" t="str">
        <f aca="false">A2621&amp;"U"</f>
        <v>95787U</v>
      </c>
      <c r="C2621" s="318" t="s">
        <v>11448</v>
      </c>
      <c r="D2621" s="318" t="s">
        <v>30</v>
      </c>
      <c r="E2621" s="318" t="s">
        <v>6232</v>
      </c>
      <c r="F2621" s="319" t="n">
        <v>18.33</v>
      </c>
      <c r="G2621" s="318" t="s">
        <v>6233</v>
      </c>
    </row>
    <row r="2622" customFormat="false" ht="15" hidden="false" customHeight="false" outlineLevel="0" collapsed="false">
      <c r="A2622" s="318" t="s">
        <v>11449</v>
      </c>
      <c r="B2622" s="318" t="str">
        <f aca="false">A2622&amp;"U"</f>
        <v>95789U</v>
      </c>
      <c r="C2622" s="318" t="s">
        <v>11450</v>
      </c>
      <c r="D2622" s="318" t="s">
        <v>30</v>
      </c>
      <c r="E2622" s="318" t="s">
        <v>6232</v>
      </c>
      <c r="F2622" s="319" t="n">
        <v>22.51</v>
      </c>
      <c r="G2622" s="318" t="s">
        <v>6233</v>
      </c>
    </row>
    <row r="2623" customFormat="false" ht="15" hidden="false" customHeight="false" outlineLevel="0" collapsed="false">
      <c r="A2623" s="318" t="s">
        <v>11451</v>
      </c>
      <c r="B2623" s="318" t="str">
        <f aca="false">A2623&amp;"U"</f>
        <v>95791U</v>
      </c>
      <c r="C2623" s="318" t="s">
        <v>11452</v>
      </c>
      <c r="D2623" s="318" t="s">
        <v>30</v>
      </c>
      <c r="E2623" s="318" t="s">
        <v>6232</v>
      </c>
      <c r="F2623" s="319" t="n">
        <v>28.71</v>
      </c>
      <c r="G2623" s="318" t="s">
        <v>6233</v>
      </c>
    </row>
    <row r="2624" customFormat="false" ht="15" hidden="false" customHeight="false" outlineLevel="0" collapsed="false">
      <c r="A2624" s="318" t="s">
        <v>11453</v>
      </c>
      <c r="B2624" s="318" t="str">
        <f aca="false">A2624&amp;"U"</f>
        <v>95795U</v>
      </c>
      <c r="C2624" s="318" t="s">
        <v>11454</v>
      </c>
      <c r="D2624" s="318" t="s">
        <v>30</v>
      </c>
      <c r="E2624" s="318" t="s">
        <v>6232</v>
      </c>
      <c r="F2624" s="319" t="n">
        <v>21.17</v>
      </c>
      <c r="G2624" s="318" t="s">
        <v>6233</v>
      </c>
    </row>
    <row r="2625" customFormat="false" ht="15" hidden="false" customHeight="false" outlineLevel="0" collapsed="false">
      <c r="A2625" s="318" t="s">
        <v>11455</v>
      </c>
      <c r="B2625" s="318" t="str">
        <f aca="false">A2625&amp;"U"</f>
        <v>95796U</v>
      </c>
      <c r="C2625" s="318" t="s">
        <v>11456</v>
      </c>
      <c r="D2625" s="318" t="s">
        <v>30</v>
      </c>
      <c r="E2625" s="318" t="s">
        <v>6232</v>
      </c>
      <c r="F2625" s="319" t="n">
        <v>26.47</v>
      </c>
      <c r="G2625" s="318" t="s">
        <v>6233</v>
      </c>
    </row>
    <row r="2626" customFormat="false" ht="15" hidden="false" customHeight="false" outlineLevel="0" collapsed="false">
      <c r="A2626" s="318" t="s">
        <v>11457</v>
      </c>
      <c r="B2626" s="318" t="str">
        <f aca="false">A2626&amp;"U"</f>
        <v>95797U</v>
      </c>
      <c r="C2626" s="318" t="s">
        <v>11458</v>
      </c>
      <c r="D2626" s="318" t="s">
        <v>30</v>
      </c>
      <c r="E2626" s="318" t="s">
        <v>6232</v>
      </c>
      <c r="F2626" s="319" t="n">
        <v>33.39</v>
      </c>
      <c r="G2626" s="318" t="s">
        <v>6233</v>
      </c>
    </row>
    <row r="2627" customFormat="false" ht="15" hidden="false" customHeight="false" outlineLevel="0" collapsed="false">
      <c r="A2627" s="318" t="s">
        <v>11459</v>
      </c>
      <c r="B2627" s="318" t="str">
        <f aca="false">A2627&amp;"U"</f>
        <v>95801U</v>
      </c>
      <c r="C2627" s="318" t="s">
        <v>11460</v>
      </c>
      <c r="D2627" s="318" t="s">
        <v>30</v>
      </c>
      <c r="E2627" s="318" t="s">
        <v>6232</v>
      </c>
      <c r="F2627" s="319" t="n">
        <v>25.32</v>
      </c>
      <c r="G2627" s="318" t="s">
        <v>6233</v>
      </c>
    </row>
    <row r="2628" customFormat="false" ht="15" hidden="false" customHeight="false" outlineLevel="0" collapsed="false">
      <c r="A2628" s="318" t="s">
        <v>11461</v>
      </c>
      <c r="B2628" s="318" t="str">
        <f aca="false">A2628&amp;"U"</f>
        <v>95802U</v>
      </c>
      <c r="C2628" s="318" t="s">
        <v>11462</v>
      </c>
      <c r="D2628" s="318" t="s">
        <v>30</v>
      </c>
      <c r="E2628" s="318" t="s">
        <v>6232</v>
      </c>
      <c r="F2628" s="319" t="n">
        <v>28.21</v>
      </c>
      <c r="G2628" s="318" t="s">
        <v>6233</v>
      </c>
    </row>
    <row r="2629" customFormat="false" ht="15" hidden="false" customHeight="false" outlineLevel="0" collapsed="false">
      <c r="A2629" s="318" t="s">
        <v>11463</v>
      </c>
      <c r="B2629" s="318" t="str">
        <f aca="false">A2629&amp;"U"</f>
        <v>95803U</v>
      </c>
      <c r="C2629" s="318" t="s">
        <v>11464</v>
      </c>
      <c r="D2629" s="318" t="s">
        <v>30</v>
      </c>
      <c r="E2629" s="318" t="s">
        <v>6232</v>
      </c>
      <c r="F2629" s="319" t="n">
        <v>37.04</v>
      </c>
      <c r="G2629" s="318" t="s">
        <v>6233</v>
      </c>
    </row>
    <row r="2630" customFormat="false" ht="15" hidden="false" customHeight="false" outlineLevel="0" collapsed="false">
      <c r="A2630" s="318" t="s">
        <v>11465</v>
      </c>
      <c r="B2630" s="318" t="str">
        <f aca="false">A2630&amp;"U"</f>
        <v>95804U</v>
      </c>
      <c r="C2630" s="318" t="s">
        <v>11466</v>
      </c>
      <c r="D2630" s="318" t="s">
        <v>30</v>
      </c>
      <c r="E2630" s="318" t="s">
        <v>6232</v>
      </c>
      <c r="F2630" s="319" t="n">
        <v>14.77</v>
      </c>
      <c r="G2630" s="318" t="s">
        <v>6233</v>
      </c>
    </row>
    <row r="2631" customFormat="false" ht="15" hidden="false" customHeight="false" outlineLevel="0" collapsed="false">
      <c r="A2631" s="318" t="s">
        <v>11467</v>
      </c>
      <c r="B2631" s="318" t="str">
        <f aca="false">A2631&amp;"U"</f>
        <v>95805U</v>
      </c>
      <c r="C2631" s="318" t="s">
        <v>11468</v>
      </c>
      <c r="D2631" s="318" t="s">
        <v>30</v>
      </c>
      <c r="E2631" s="318" t="s">
        <v>6232</v>
      </c>
      <c r="F2631" s="319" t="n">
        <v>14.91</v>
      </c>
      <c r="G2631" s="318" t="s">
        <v>6233</v>
      </c>
    </row>
    <row r="2632" customFormat="false" ht="15" hidden="false" customHeight="false" outlineLevel="0" collapsed="false">
      <c r="A2632" s="318" t="s">
        <v>11469</v>
      </c>
      <c r="B2632" s="318" t="str">
        <f aca="false">A2632&amp;"U"</f>
        <v>95806U</v>
      </c>
      <c r="C2632" s="318" t="s">
        <v>11470</v>
      </c>
      <c r="D2632" s="318" t="s">
        <v>30</v>
      </c>
      <c r="E2632" s="318" t="s">
        <v>6232</v>
      </c>
      <c r="F2632" s="319" t="n">
        <v>15.37</v>
      </c>
      <c r="G2632" s="318" t="s">
        <v>6233</v>
      </c>
    </row>
    <row r="2633" customFormat="false" ht="15" hidden="false" customHeight="false" outlineLevel="0" collapsed="false">
      <c r="A2633" s="318" t="s">
        <v>11471</v>
      </c>
      <c r="B2633" s="318" t="str">
        <f aca="false">A2633&amp;"U"</f>
        <v>95807U</v>
      </c>
      <c r="C2633" s="318" t="s">
        <v>11472</v>
      </c>
      <c r="D2633" s="318" t="s">
        <v>30</v>
      </c>
      <c r="E2633" s="318" t="s">
        <v>6232</v>
      </c>
      <c r="F2633" s="319" t="n">
        <v>17.03</v>
      </c>
      <c r="G2633" s="318" t="s">
        <v>6233</v>
      </c>
    </row>
    <row r="2634" customFormat="false" ht="15" hidden="false" customHeight="false" outlineLevel="0" collapsed="false">
      <c r="A2634" s="318" t="s">
        <v>11473</v>
      </c>
      <c r="B2634" s="318" t="str">
        <f aca="false">A2634&amp;"U"</f>
        <v>95808U</v>
      </c>
      <c r="C2634" s="318" t="s">
        <v>11474</v>
      </c>
      <c r="D2634" s="318" t="s">
        <v>30</v>
      </c>
      <c r="E2634" s="318" t="s">
        <v>6232</v>
      </c>
      <c r="F2634" s="319" t="n">
        <v>17.48</v>
      </c>
      <c r="G2634" s="318" t="s">
        <v>6233</v>
      </c>
    </row>
    <row r="2635" customFormat="false" ht="15" hidden="false" customHeight="false" outlineLevel="0" collapsed="false">
      <c r="A2635" s="318" t="s">
        <v>11475</v>
      </c>
      <c r="B2635" s="318" t="str">
        <f aca="false">A2635&amp;"U"</f>
        <v>95809U</v>
      </c>
      <c r="C2635" s="318" t="s">
        <v>11476</v>
      </c>
      <c r="D2635" s="318" t="s">
        <v>30</v>
      </c>
      <c r="E2635" s="318" t="s">
        <v>6232</v>
      </c>
      <c r="F2635" s="319" t="n">
        <v>19.1</v>
      </c>
      <c r="G2635" s="318" t="s">
        <v>6233</v>
      </c>
    </row>
    <row r="2636" customFormat="false" ht="15" hidden="false" customHeight="false" outlineLevel="0" collapsed="false">
      <c r="A2636" s="318" t="s">
        <v>11477</v>
      </c>
      <c r="B2636" s="318" t="str">
        <f aca="false">A2636&amp;"U"</f>
        <v>95810U</v>
      </c>
      <c r="C2636" s="318" t="s">
        <v>11478</v>
      </c>
      <c r="D2636" s="318" t="s">
        <v>30</v>
      </c>
      <c r="E2636" s="318" t="s">
        <v>6232</v>
      </c>
      <c r="F2636" s="319" t="n">
        <v>8.58</v>
      </c>
      <c r="G2636" s="318" t="s">
        <v>6233</v>
      </c>
    </row>
    <row r="2637" customFormat="false" ht="15" hidden="false" customHeight="false" outlineLevel="0" collapsed="false">
      <c r="A2637" s="318" t="s">
        <v>11479</v>
      </c>
      <c r="B2637" s="318" t="str">
        <f aca="false">A2637&amp;"U"</f>
        <v>95811U</v>
      </c>
      <c r="C2637" s="318" t="s">
        <v>11480</v>
      </c>
      <c r="D2637" s="318" t="s">
        <v>30</v>
      </c>
      <c r="E2637" s="318" t="s">
        <v>6232</v>
      </c>
      <c r="F2637" s="319" t="n">
        <v>9.03</v>
      </c>
      <c r="G2637" s="318" t="s">
        <v>6233</v>
      </c>
    </row>
    <row r="2638" customFormat="false" ht="15" hidden="false" customHeight="false" outlineLevel="0" collapsed="false">
      <c r="A2638" s="318" t="s">
        <v>11481</v>
      </c>
      <c r="B2638" s="318" t="str">
        <f aca="false">A2638&amp;"U"</f>
        <v>95812U</v>
      </c>
      <c r="C2638" s="318" t="s">
        <v>11482</v>
      </c>
      <c r="D2638" s="318" t="s">
        <v>30</v>
      </c>
      <c r="E2638" s="318" t="s">
        <v>6232</v>
      </c>
      <c r="F2638" s="319" t="n">
        <v>10.65</v>
      </c>
      <c r="G2638" s="318" t="s">
        <v>6233</v>
      </c>
    </row>
    <row r="2639" customFormat="false" ht="15" hidden="false" customHeight="false" outlineLevel="0" collapsed="false">
      <c r="A2639" s="318" t="s">
        <v>11483</v>
      </c>
      <c r="B2639" s="318" t="str">
        <f aca="false">A2639&amp;"U"</f>
        <v>95813U</v>
      </c>
      <c r="C2639" s="318" t="s">
        <v>11484</v>
      </c>
      <c r="D2639" s="318" t="s">
        <v>30</v>
      </c>
      <c r="E2639" s="318" t="s">
        <v>6232</v>
      </c>
      <c r="F2639" s="319" t="n">
        <v>10.49</v>
      </c>
      <c r="G2639" s="318" t="s">
        <v>6233</v>
      </c>
    </row>
    <row r="2640" customFormat="false" ht="15" hidden="false" customHeight="false" outlineLevel="0" collapsed="false">
      <c r="A2640" s="318" t="s">
        <v>11485</v>
      </c>
      <c r="B2640" s="318" t="str">
        <f aca="false">A2640&amp;"U"</f>
        <v>95814U</v>
      </c>
      <c r="C2640" s="318" t="s">
        <v>11486</v>
      </c>
      <c r="D2640" s="318" t="s">
        <v>30</v>
      </c>
      <c r="E2640" s="318" t="s">
        <v>6232</v>
      </c>
      <c r="F2640" s="319" t="n">
        <v>11.15</v>
      </c>
      <c r="G2640" s="318" t="s">
        <v>6233</v>
      </c>
    </row>
    <row r="2641" customFormat="false" ht="15" hidden="false" customHeight="false" outlineLevel="0" collapsed="false">
      <c r="A2641" s="318" t="s">
        <v>11487</v>
      </c>
      <c r="B2641" s="318" t="str">
        <f aca="false">A2641&amp;"U"</f>
        <v>95815U</v>
      </c>
      <c r="C2641" s="318" t="s">
        <v>11488</v>
      </c>
      <c r="D2641" s="318" t="s">
        <v>30</v>
      </c>
      <c r="E2641" s="318" t="s">
        <v>6232</v>
      </c>
      <c r="F2641" s="319" t="n">
        <v>14.21</v>
      </c>
      <c r="G2641" s="318" t="s">
        <v>6233</v>
      </c>
    </row>
    <row r="2642" customFormat="false" ht="15" hidden="false" customHeight="false" outlineLevel="0" collapsed="false">
      <c r="A2642" s="318" t="s">
        <v>11489</v>
      </c>
      <c r="B2642" s="318" t="str">
        <f aca="false">A2642&amp;"U"</f>
        <v>95816U</v>
      </c>
      <c r="C2642" s="318" t="s">
        <v>11490</v>
      </c>
      <c r="D2642" s="318" t="s">
        <v>30</v>
      </c>
      <c r="E2642" s="318" t="s">
        <v>6232</v>
      </c>
      <c r="F2642" s="319" t="n">
        <v>20.98</v>
      </c>
      <c r="G2642" s="318" t="s">
        <v>6233</v>
      </c>
    </row>
    <row r="2643" customFormat="false" ht="15" hidden="false" customHeight="false" outlineLevel="0" collapsed="false">
      <c r="A2643" s="318" t="s">
        <v>11491</v>
      </c>
      <c r="B2643" s="318" t="str">
        <f aca="false">A2643&amp;"U"</f>
        <v>95817U</v>
      </c>
      <c r="C2643" s="318" t="s">
        <v>11492</v>
      </c>
      <c r="D2643" s="318" t="s">
        <v>30</v>
      </c>
      <c r="E2643" s="318" t="s">
        <v>6232</v>
      </c>
      <c r="F2643" s="319" t="n">
        <v>21.62</v>
      </c>
      <c r="G2643" s="318" t="s">
        <v>6233</v>
      </c>
    </row>
    <row r="2644" customFormat="false" ht="15" hidden="false" customHeight="false" outlineLevel="0" collapsed="false">
      <c r="A2644" s="318" t="s">
        <v>11493</v>
      </c>
      <c r="B2644" s="318" t="str">
        <f aca="false">A2644&amp;"U"</f>
        <v>95818U</v>
      </c>
      <c r="C2644" s="318" t="s">
        <v>11494</v>
      </c>
      <c r="D2644" s="318" t="s">
        <v>30</v>
      </c>
      <c r="E2644" s="318" t="s">
        <v>6232</v>
      </c>
      <c r="F2644" s="319" t="n">
        <v>25.73</v>
      </c>
      <c r="G2644" s="318" t="s">
        <v>6233</v>
      </c>
    </row>
    <row r="2645" customFormat="false" ht="15" hidden="false" customHeight="false" outlineLevel="0" collapsed="false">
      <c r="A2645" s="318" t="s">
        <v>11495</v>
      </c>
      <c r="B2645" s="318" t="str">
        <f aca="false">A2645&amp;"U"</f>
        <v>97886U</v>
      </c>
      <c r="C2645" s="318" t="s">
        <v>11496</v>
      </c>
      <c r="D2645" s="318" t="s">
        <v>30</v>
      </c>
      <c r="E2645" s="318" t="s">
        <v>6252</v>
      </c>
      <c r="F2645" s="319" t="n">
        <v>111.11</v>
      </c>
      <c r="G2645" s="318" t="s">
        <v>6233</v>
      </c>
    </row>
    <row r="2646" customFormat="false" ht="15" hidden="false" customHeight="false" outlineLevel="0" collapsed="false">
      <c r="A2646" s="318" t="s">
        <v>11497</v>
      </c>
      <c r="B2646" s="318" t="str">
        <f aca="false">A2646&amp;"U"</f>
        <v>97887U</v>
      </c>
      <c r="C2646" s="318" t="s">
        <v>11498</v>
      </c>
      <c r="D2646" s="318" t="s">
        <v>30</v>
      </c>
      <c r="E2646" s="318" t="s">
        <v>6252</v>
      </c>
      <c r="F2646" s="319" t="n">
        <v>175.45</v>
      </c>
      <c r="G2646" s="318" t="s">
        <v>6233</v>
      </c>
    </row>
    <row r="2647" customFormat="false" ht="15" hidden="false" customHeight="false" outlineLevel="0" collapsed="false">
      <c r="A2647" s="318" t="s">
        <v>11499</v>
      </c>
      <c r="B2647" s="318" t="str">
        <f aca="false">A2647&amp;"U"</f>
        <v>97888U</v>
      </c>
      <c r="C2647" s="318" t="s">
        <v>11500</v>
      </c>
      <c r="D2647" s="318" t="s">
        <v>30</v>
      </c>
      <c r="E2647" s="318" t="s">
        <v>6252</v>
      </c>
      <c r="F2647" s="319" t="n">
        <v>339.51</v>
      </c>
      <c r="G2647" s="318" t="s">
        <v>6233</v>
      </c>
    </row>
    <row r="2648" customFormat="false" ht="15" hidden="false" customHeight="false" outlineLevel="0" collapsed="false">
      <c r="A2648" s="318" t="s">
        <v>11501</v>
      </c>
      <c r="B2648" s="318" t="str">
        <f aca="false">A2648&amp;"U"</f>
        <v>97889U</v>
      </c>
      <c r="C2648" s="318" t="s">
        <v>11502</v>
      </c>
      <c r="D2648" s="318" t="s">
        <v>30</v>
      </c>
      <c r="E2648" s="318" t="s">
        <v>6252</v>
      </c>
      <c r="F2648" s="319" t="n">
        <v>454.9</v>
      </c>
      <c r="G2648" s="318" t="s">
        <v>6233</v>
      </c>
    </row>
    <row r="2649" customFormat="false" ht="15" hidden="false" customHeight="false" outlineLevel="0" collapsed="false">
      <c r="A2649" s="318" t="s">
        <v>11503</v>
      </c>
      <c r="B2649" s="318" t="str">
        <f aca="false">A2649&amp;"U"</f>
        <v>97890U</v>
      </c>
      <c r="C2649" s="318" t="s">
        <v>11504</v>
      </c>
      <c r="D2649" s="318" t="s">
        <v>30</v>
      </c>
      <c r="E2649" s="318" t="s">
        <v>6252</v>
      </c>
      <c r="F2649" s="319" t="n">
        <v>522.32</v>
      </c>
      <c r="G2649" s="318" t="s">
        <v>6233</v>
      </c>
    </row>
    <row r="2650" customFormat="false" ht="15" hidden="false" customHeight="false" outlineLevel="0" collapsed="false">
      <c r="A2650" s="318" t="s">
        <v>11505</v>
      </c>
      <c r="B2650" s="318" t="str">
        <f aca="false">A2650&amp;"U"</f>
        <v>97891U</v>
      </c>
      <c r="C2650" s="318" t="s">
        <v>11506</v>
      </c>
      <c r="D2650" s="318" t="s">
        <v>30</v>
      </c>
      <c r="E2650" s="318" t="s">
        <v>6252</v>
      </c>
      <c r="F2650" s="319" t="n">
        <v>133.66</v>
      </c>
      <c r="G2650" s="318" t="s">
        <v>6233</v>
      </c>
    </row>
    <row r="2651" customFormat="false" ht="15" hidden="false" customHeight="false" outlineLevel="0" collapsed="false">
      <c r="A2651" s="318" t="s">
        <v>11507</v>
      </c>
      <c r="B2651" s="318" t="str">
        <f aca="false">A2651&amp;"U"</f>
        <v>97892U</v>
      </c>
      <c r="C2651" s="318" t="s">
        <v>11508</v>
      </c>
      <c r="D2651" s="318" t="s">
        <v>30</v>
      </c>
      <c r="E2651" s="318" t="s">
        <v>6252</v>
      </c>
      <c r="F2651" s="319" t="n">
        <v>251.15</v>
      </c>
      <c r="G2651" s="318" t="s">
        <v>6233</v>
      </c>
    </row>
    <row r="2652" customFormat="false" ht="15" hidden="false" customHeight="false" outlineLevel="0" collapsed="false">
      <c r="A2652" s="318" t="s">
        <v>11509</v>
      </c>
      <c r="B2652" s="318" t="str">
        <f aca="false">A2652&amp;"U"</f>
        <v>97893U</v>
      </c>
      <c r="C2652" s="318" t="s">
        <v>186</v>
      </c>
      <c r="D2652" s="318" t="s">
        <v>30</v>
      </c>
      <c r="E2652" s="318" t="s">
        <v>6252</v>
      </c>
      <c r="F2652" s="319" t="n">
        <v>342.23</v>
      </c>
      <c r="G2652" s="318" t="s">
        <v>6233</v>
      </c>
    </row>
    <row r="2653" customFormat="false" ht="15" hidden="false" customHeight="false" outlineLevel="0" collapsed="false">
      <c r="A2653" s="318" t="s">
        <v>11510</v>
      </c>
      <c r="B2653" s="318" t="str">
        <f aca="false">A2653&amp;"U"</f>
        <v>97894U</v>
      </c>
      <c r="C2653" s="318" t="s">
        <v>11511</v>
      </c>
      <c r="D2653" s="318" t="s">
        <v>30</v>
      </c>
      <c r="E2653" s="318" t="s">
        <v>6252</v>
      </c>
      <c r="F2653" s="319" t="n">
        <v>385.79</v>
      </c>
      <c r="G2653" s="318" t="s">
        <v>6233</v>
      </c>
    </row>
    <row r="2654" customFormat="false" ht="15" hidden="false" customHeight="false" outlineLevel="0" collapsed="false">
      <c r="A2654" s="318" t="s">
        <v>11512</v>
      </c>
      <c r="B2654" s="318" t="str">
        <f aca="false">A2654&amp;"U"</f>
        <v>68066U</v>
      </c>
      <c r="C2654" s="318" t="s">
        <v>11513</v>
      </c>
      <c r="D2654" s="318" t="s">
        <v>30</v>
      </c>
      <c r="E2654" s="318" t="s">
        <v>6232</v>
      </c>
      <c r="F2654" s="319" t="n">
        <v>110.8</v>
      </c>
      <c r="G2654" s="318" t="s">
        <v>6233</v>
      </c>
    </row>
    <row r="2655" customFormat="false" ht="15" hidden="false" customHeight="false" outlineLevel="0" collapsed="false">
      <c r="A2655" s="318" t="s">
        <v>11514</v>
      </c>
      <c r="B2655" s="318" t="str">
        <f aca="false">A2655&amp;"U"</f>
        <v>72319U</v>
      </c>
      <c r="C2655" s="318" t="s">
        <v>11515</v>
      </c>
      <c r="D2655" s="318" t="s">
        <v>30</v>
      </c>
      <c r="E2655" s="318" t="s">
        <v>6232</v>
      </c>
      <c r="F2655" s="320" t="n">
        <v>4460.64</v>
      </c>
      <c r="G2655" s="318" t="s">
        <v>6233</v>
      </c>
    </row>
    <row r="2656" customFormat="false" ht="15" hidden="false" customHeight="false" outlineLevel="0" collapsed="false">
      <c r="A2656" s="318" t="s">
        <v>11516</v>
      </c>
      <c r="B2656" s="318" t="str">
        <f aca="false">A2656&amp;"U"</f>
        <v>72341U</v>
      </c>
      <c r="C2656" s="318" t="s">
        <v>11517</v>
      </c>
      <c r="D2656" s="318" t="s">
        <v>30</v>
      </c>
      <c r="E2656" s="318" t="s">
        <v>6232</v>
      </c>
      <c r="F2656" s="319" t="n">
        <v>190.32</v>
      </c>
      <c r="G2656" s="318" t="s">
        <v>6233</v>
      </c>
    </row>
    <row r="2657" customFormat="false" ht="15" hidden="false" customHeight="false" outlineLevel="0" collapsed="false">
      <c r="A2657" s="318" t="s">
        <v>11518</v>
      </c>
      <c r="B2657" s="318" t="str">
        <f aca="false">A2657&amp;"U"</f>
        <v>72343U</v>
      </c>
      <c r="C2657" s="318" t="s">
        <v>11519</v>
      </c>
      <c r="D2657" s="318" t="s">
        <v>30</v>
      </c>
      <c r="E2657" s="318" t="s">
        <v>6232</v>
      </c>
      <c r="F2657" s="319" t="n">
        <v>225.2</v>
      </c>
      <c r="G2657" s="318" t="s">
        <v>6233</v>
      </c>
    </row>
    <row r="2658" customFormat="false" ht="15" hidden="false" customHeight="false" outlineLevel="0" collapsed="false">
      <c r="A2658" s="318" t="s">
        <v>11520</v>
      </c>
      <c r="B2658" s="318" t="str">
        <f aca="false">A2658&amp;"U"</f>
        <v>72344U</v>
      </c>
      <c r="C2658" s="318" t="s">
        <v>11521</v>
      </c>
      <c r="D2658" s="318" t="s">
        <v>30</v>
      </c>
      <c r="E2658" s="318" t="s">
        <v>6232</v>
      </c>
      <c r="F2658" s="319" t="n">
        <v>349.21</v>
      </c>
      <c r="G2658" s="318" t="s">
        <v>6233</v>
      </c>
    </row>
    <row r="2659" customFormat="false" ht="15" hidden="false" customHeight="false" outlineLevel="0" collapsed="false">
      <c r="A2659" s="318" t="s">
        <v>11522</v>
      </c>
      <c r="B2659" s="318" t="str">
        <f aca="false">A2659&amp;"U"</f>
        <v>72345U</v>
      </c>
      <c r="C2659" s="318" t="s">
        <v>11523</v>
      </c>
      <c r="D2659" s="318" t="s">
        <v>30</v>
      </c>
      <c r="E2659" s="318" t="s">
        <v>6232</v>
      </c>
      <c r="F2659" s="319" t="n">
        <v>982.57</v>
      </c>
      <c r="G2659" s="318" t="s">
        <v>6233</v>
      </c>
    </row>
    <row r="2660" customFormat="false" ht="15" hidden="false" customHeight="false" outlineLevel="0" collapsed="false">
      <c r="A2660" s="318" t="s">
        <v>11524</v>
      </c>
      <c r="B2660" s="318" t="str">
        <f aca="false">A2660&amp;"U"</f>
        <v>74130/1U</v>
      </c>
      <c r="C2660" s="318" t="s">
        <v>11525</v>
      </c>
      <c r="D2660" s="318" t="s">
        <v>30</v>
      </c>
      <c r="E2660" s="318" t="s">
        <v>6232</v>
      </c>
      <c r="F2660" s="319" t="n">
        <v>13.03</v>
      </c>
      <c r="G2660" s="318" t="s">
        <v>6233</v>
      </c>
    </row>
    <row r="2661" customFormat="false" ht="15" hidden="false" customHeight="false" outlineLevel="0" collapsed="false">
      <c r="A2661" s="318" t="s">
        <v>11526</v>
      </c>
      <c r="B2661" s="318" t="str">
        <f aca="false">A2661&amp;"U"</f>
        <v>74130/2U</v>
      </c>
      <c r="C2661" s="318" t="s">
        <v>11527</v>
      </c>
      <c r="D2661" s="318" t="s">
        <v>30</v>
      </c>
      <c r="E2661" s="318" t="s">
        <v>6232</v>
      </c>
      <c r="F2661" s="319" t="n">
        <v>20.34</v>
      </c>
      <c r="G2661" s="318" t="s">
        <v>6233</v>
      </c>
    </row>
    <row r="2662" customFormat="false" ht="15" hidden="false" customHeight="false" outlineLevel="0" collapsed="false">
      <c r="A2662" s="318" t="s">
        <v>11528</v>
      </c>
      <c r="B2662" s="318" t="str">
        <f aca="false">A2662&amp;"U"</f>
        <v>74130/3U</v>
      </c>
      <c r="C2662" s="318" t="s">
        <v>11529</v>
      </c>
      <c r="D2662" s="318" t="s">
        <v>30</v>
      </c>
      <c r="E2662" s="318" t="s">
        <v>6232</v>
      </c>
      <c r="F2662" s="319" t="n">
        <v>60.79</v>
      </c>
      <c r="G2662" s="318" t="s">
        <v>6233</v>
      </c>
    </row>
    <row r="2663" customFormat="false" ht="15" hidden="false" customHeight="false" outlineLevel="0" collapsed="false">
      <c r="A2663" s="318" t="s">
        <v>11530</v>
      </c>
      <c r="B2663" s="318" t="str">
        <f aca="false">A2663&amp;"U"</f>
        <v>74130/4U</v>
      </c>
      <c r="C2663" s="318" t="s">
        <v>11531</v>
      </c>
      <c r="D2663" s="318" t="s">
        <v>30</v>
      </c>
      <c r="E2663" s="318" t="s">
        <v>6232</v>
      </c>
      <c r="F2663" s="319" t="n">
        <v>85.14</v>
      </c>
      <c r="G2663" s="318" t="s">
        <v>6233</v>
      </c>
    </row>
    <row r="2664" customFormat="false" ht="15" hidden="false" customHeight="false" outlineLevel="0" collapsed="false">
      <c r="A2664" s="318" t="s">
        <v>11532</v>
      </c>
      <c r="B2664" s="318" t="str">
        <f aca="false">A2664&amp;"U"</f>
        <v>74130/5U</v>
      </c>
      <c r="C2664" s="318" t="s">
        <v>11533</v>
      </c>
      <c r="D2664" s="318" t="s">
        <v>30</v>
      </c>
      <c r="E2664" s="318" t="s">
        <v>6232</v>
      </c>
      <c r="F2664" s="319" t="n">
        <v>114.78</v>
      </c>
      <c r="G2664" s="318" t="s">
        <v>6233</v>
      </c>
    </row>
    <row r="2665" customFormat="false" ht="15" hidden="false" customHeight="false" outlineLevel="0" collapsed="false">
      <c r="A2665" s="318" t="s">
        <v>11534</v>
      </c>
      <c r="B2665" s="318" t="str">
        <f aca="false">A2665&amp;"U"</f>
        <v>74130/6U</v>
      </c>
      <c r="C2665" s="318" t="s">
        <v>11535</v>
      </c>
      <c r="D2665" s="318" t="s">
        <v>30</v>
      </c>
      <c r="E2665" s="318" t="s">
        <v>6232</v>
      </c>
      <c r="F2665" s="319" t="n">
        <v>332.08</v>
      </c>
      <c r="G2665" s="318" t="s">
        <v>6233</v>
      </c>
    </row>
    <row r="2666" customFormat="false" ht="15" hidden="false" customHeight="false" outlineLevel="0" collapsed="false">
      <c r="A2666" s="318" t="s">
        <v>11536</v>
      </c>
      <c r="B2666" s="318" t="str">
        <f aca="false">A2666&amp;"U"</f>
        <v>74130/7U</v>
      </c>
      <c r="C2666" s="318" t="s">
        <v>11537</v>
      </c>
      <c r="D2666" s="318" t="s">
        <v>30</v>
      </c>
      <c r="E2666" s="318" t="s">
        <v>6232</v>
      </c>
      <c r="F2666" s="319" t="n">
        <v>864.33</v>
      </c>
      <c r="G2666" s="318" t="s">
        <v>6233</v>
      </c>
    </row>
    <row r="2667" customFormat="false" ht="15" hidden="false" customHeight="false" outlineLevel="0" collapsed="false">
      <c r="A2667" s="318" t="s">
        <v>11538</v>
      </c>
      <c r="B2667" s="318" t="str">
        <f aca="false">A2667&amp;"U"</f>
        <v>74130/8U</v>
      </c>
      <c r="C2667" s="318" t="s">
        <v>11539</v>
      </c>
      <c r="D2667" s="318" t="s">
        <v>30</v>
      </c>
      <c r="E2667" s="318" t="s">
        <v>6232</v>
      </c>
      <c r="F2667" s="320" t="n">
        <v>1182.54</v>
      </c>
      <c r="G2667" s="318" t="s">
        <v>6233</v>
      </c>
    </row>
    <row r="2668" customFormat="false" ht="15" hidden="false" customHeight="false" outlineLevel="0" collapsed="false">
      <c r="A2668" s="318" t="s">
        <v>11540</v>
      </c>
      <c r="B2668" s="318" t="str">
        <f aca="false">A2668&amp;"U"</f>
        <v>74130/9U</v>
      </c>
      <c r="C2668" s="318" t="s">
        <v>11541</v>
      </c>
      <c r="D2668" s="318" t="s">
        <v>30</v>
      </c>
      <c r="E2668" s="318" t="s">
        <v>6232</v>
      </c>
      <c r="F2668" s="320" t="n">
        <v>1939.46</v>
      </c>
      <c r="G2668" s="318" t="s">
        <v>6233</v>
      </c>
    </row>
    <row r="2669" customFormat="false" ht="15" hidden="false" customHeight="false" outlineLevel="0" collapsed="false">
      <c r="A2669" s="318" t="s">
        <v>11542</v>
      </c>
      <c r="B2669" s="318" t="str">
        <f aca="false">A2669&amp;"U"</f>
        <v>74130/10U</v>
      </c>
      <c r="C2669" s="318" t="s">
        <v>11543</v>
      </c>
      <c r="D2669" s="318" t="s">
        <v>30</v>
      </c>
      <c r="E2669" s="318" t="s">
        <v>6232</v>
      </c>
      <c r="F2669" s="319" t="n">
        <v>521.22</v>
      </c>
      <c r="G2669" s="318" t="s">
        <v>6233</v>
      </c>
    </row>
    <row r="2670" customFormat="false" ht="15" hidden="false" customHeight="false" outlineLevel="0" collapsed="false">
      <c r="A2670" s="318" t="s">
        <v>11544</v>
      </c>
      <c r="B2670" s="318" t="str">
        <f aca="false">A2670&amp;"U"</f>
        <v>74131/1U</v>
      </c>
      <c r="C2670" s="318" t="s">
        <v>11545</v>
      </c>
      <c r="D2670" s="318" t="s">
        <v>30</v>
      </c>
      <c r="E2670" s="318" t="s">
        <v>6232</v>
      </c>
      <c r="F2670" s="319" t="n">
        <v>52.58</v>
      </c>
      <c r="G2670" s="318" t="s">
        <v>6233</v>
      </c>
    </row>
    <row r="2671" customFormat="false" ht="15" hidden="false" customHeight="false" outlineLevel="0" collapsed="false">
      <c r="A2671" s="318" t="s">
        <v>11546</v>
      </c>
      <c r="B2671" s="318" t="str">
        <f aca="false">A2671&amp;"U"</f>
        <v>74131/4U</v>
      </c>
      <c r="C2671" s="318" t="s">
        <v>11547</v>
      </c>
      <c r="D2671" s="318" t="s">
        <v>30</v>
      </c>
      <c r="E2671" s="318" t="s">
        <v>6232</v>
      </c>
      <c r="F2671" s="319" t="n">
        <v>345.55</v>
      </c>
      <c r="G2671" s="318" t="s">
        <v>6233</v>
      </c>
    </row>
    <row r="2672" customFormat="false" ht="15" hidden="false" customHeight="false" outlineLevel="0" collapsed="false">
      <c r="A2672" s="318" t="s">
        <v>11548</v>
      </c>
      <c r="B2672" s="318" t="str">
        <f aca="false">A2672&amp;"U"</f>
        <v>74131/5U</v>
      </c>
      <c r="C2672" s="318" t="s">
        <v>11549</v>
      </c>
      <c r="D2672" s="318" t="s">
        <v>30</v>
      </c>
      <c r="E2672" s="318" t="s">
        <v>6232</v>
      </c>
      <c r="F2672" s="319" t="n">
        <v>400.97</v>
      </c>
      <c r="G2672" s="318" t="s">
        <v>6233</v>
      </c>
    </row>
    <row r="2673" customFormat="false" ht="15" hidden="false" customHeight="false" outlineLevel="0" collapsed="false">
      <c r="A2673" s="318" t="s">
        <v>11550</v>
      </c>
      <c r="B2673" s="318" t="str">
        <f aca="false">A2673&amp;"U"</f>
        <v>74131/6U</v>
      </c>
      <c r="C2673" s="318" t="s">
        <v>11551</v>
      </c>
      <c r="D2673" s="318" t="s">
        <v>30</v>
      </c>
      <c r="E2673" s="318" t="s">
        <v>6232</v>
      </c>
      <c r="F2673" s="319" t="n">
        <v>780.36</v>
      </c>
      <c r="G2673" s="318" t="s">
        <v>6233</v>
      </c>
    </row>
    <row r="2674" customFormat="false" ht="15" hidden="false" customHeight="false" outlineLevel="0" collapsed="false">
      <c r="A2674" s="318" t="s">
        <v>11552</v>
      </c>
      <c r="B2674" s="318" t="str">
        <f aca="false">A2674&amp;"U"</f>
        <v>74131/7U</v>
      </c>
      <c r="C2674" s="318" t="s">
        <v>11553</v>
      </c>
      <c r="D2674" s="318" t="s">
        <v>30</v>
      </c>
      <c r="E2674" s="318" t="s">
        <v>6232</v>
      </c>
      <c r="F2674" s="319" t="n">
        <v>648.34</v>
      </c>
      <c r="G2674" s="318" t="s">
        <v>6233</v>
      </c>
    </row>
    <row r="2675" customFormat="false" ht="15" hidden="false" customHeight="false" outlineLevel="0" collapsed="false">
      <c r="A2675" s="318" t="s">
        <v>11554</v>
      </c>
      <c r="B2675" s="318" t="str">
        <f aca="false">A2675&amp;"U"</f>
        <v>74131/8U</v>
      </c>
      <c r="C2675" s="318" t="s">
        <v>11555</v>
      </c>
      <c r="D2675" s="318" t="s">
        <v>30</v>
      </c>
      <c r="E2675" s="318" t="s">
        <v>6232</v>
      </c>
      <c r="F2675" s="319" t="n">
        <v>961.95</v>
      </c>
      <c r="G2675" s="318" t="s">
        <v>6233</v>
      </c>
    </row>
    <row r="2676" customFormat="false" ht="15" hidden="false" customHeight="false" outlineLevel="0" collapsed="false">
      <c r="A2676" s="318" t="s">
        <v>11556</v>
      </c>
      <c r="B2676" s="318" t="str">
        <f aca="false">A2676&amp;"U"</f>
        <v>83463U</v>
      </c>
      <c r="C2676" s="318" t="s">
        <v>11557</v>
      </c>
      <c r="D2676" s="318" t="s">
        <v>30</v>
      </c>
      <c r="E2676" s="318" t="s">
        <v>6232</v>
      </c>
      <c r="F2676" s="319" t="n">
        <v>254.02</v>
      </c>
      <c r="G2676" s="318" t="s">
        <v>6233</v>
      </c>
    </row>
    <row r="2677" customFormat="false" ht="15" hidden="false" customHeight="false" outlineLevel="0" collapsed="false">
      <c r="A2677" s="318" t="s">
        <v>11558</v>
      </c>
      <c r="B2677" s="318" t="str">
        <f aca="false">A2677&amp;"U"</f>
        <v>84402U</v>
      </c>
      <c r="C2677" s="318" t="s">
        <v>11559</v>
      </c>
      <c r="D2677" s="318" t="s">
        <v>30</v>
      </c>
      <c r="E2677" s="318" t="s">
        <v>6232</v>
      </c>
      <c r="F2677" s="319" t="n">
        <v>60.45</v>
      </c>
      <c r="G2677" s="318" t="s">
        <v>6233</v>
      </c>
    </row>
    <row r="2678" customFormat="false" ht="15" hidden="false" customHeight="false" outlineLevel="0" collapsed="false">
      <c r="A2678" s="318" t="s">
        <v>11560</v>
      </c>
      <c r="B2678" s="318" t="str">
        <f aca="false">A2678&amp;"U"</f>
        <v>93653U</v>
      </c>
      <c r="C2678" s="318" t="s">
        <v>11561</v>
      </c>
      <c r="D2678" s="318" t="s">
        <v>30</v>
      </c>
      <c r="E2678" s="318" t="s">
        <v>6232</v>
      </c>
      <c r="F2678" s="319" t="n">
        <v>9.95</v>
      </c>
      <c r="G2678" s="318" t="s">
        <v>6233</v>
      </c>
    </row>
    <row r="2679" customFormat="false" ht="15" hidden="false" customHeight="false" outlineLevel="0" collapsed="false">
      <c r="A2679" s="318" t="s">
        <v>11562</v>
      </c>
      <c r="B2679" s="318" t="str">
        <f aca="false">A2679&amp;"U"</f>
        <v>93654U</v>
      </c>
      <c r="C2679" s="318" t="s">
        <v>11563</v>
      </c>
      <c r="D2679" s="318" t="s">
        <v>30</v>
      </c>
      <c r="E2679" s="318" t="s">
        <v>6232</v>
      </c>
      <c r="F2679" s="319" t="n">
        <v>10.36</v>
      </c>
      <c r="G2679" s="318" t="s">
        <v>6233</v>
      </c>
    </row>
    <row r="2680" customFormat="false" ht="15" hidden="false" customHeight="false" outlineLevel="0" collapsed="false">
      <c r="A2680" s="318" t="s">
        <v>11564</v>
      </c>
      <c r="B2680" s="318" t="str">
        <f aca="false">A2680&amp;"U"</f>
        <v>93655U</v>
      </c>
      <c r="C2680" s="318" t="s">
        <v>324</v>
      </c>
      <c r="D2680" s="318" t="s">
        <v>30</v>
      </c>
      <c r="E2680" s="318" t="s">
        <v>6232</v>
      </c>
      <c r="F2680" s="319" t="n">
        <v>11.08</v>
      </c>
      <c r="G2680" s="318" t="s">
        <v>6233</v>
      </c>
    </row>
    <row r="2681" customFormat="false" ht="15" hidden="false" customHeight="false" outlineLevel="0" collapsed="false">
      <c r="A2681" s="318" t="s">
        <v>11565</v>
      </c>
      <c r="B2681" s="318" t="str">
        <f aca="false">A2681&amp;"U"</f>
        <v>93656U</v>
      </c>
      <c r="C2681" s="318" t="s">
        <v>434</v>
      </c>
      <c r="D2681" s="318" t="s">
        <v>30</v>
      </c>
      <c r="E2681" s="318" t="s">
        <v>6232</v>
      </c>
      <c r="F2681" s="319" t="n">
        <v>11.08</v>
      </c>
      <c r="G2681" s="318" t="s">
        <v>6233</v>
      </c>
    </row>
    <row r="2682" customFormat="false" ht="15" hidden="false" customHeight="false" outlineLevel="0" collapsed="false">
      <c r="A2682" s="318" t="s">
        <v>11566</v>
      </c>
      <c r="B2682" s="318" t="str">
        <f aca="false">A2682&amp;"U"</f>
        <v>93657U</v>
      </c>
      <c r="C2682" s="318" t="s">
        <v>437</v>
      </c>
      <c r="D2682" s="318" t="s">
        <v>30</v>
      </c>
      <c r="E2682" s="318" t="s">
        <v>6232</v>
      </c>
      <c r="F2682" s="319" t="n">
        <v>12.01</v>
      </c>
      <c r="G2682" s="318" t="s">
        <v>6233</v>
      </c>
    </row>
    <row r="2683" customFormat="false" ht="15" hidden="false" customHeight="false" outlineLevel="0" collapsed="false">
      <c r="A2683" s="318" t="s">
        <v>11567</v>
      </c>
      <c r="B2683" s="318" t="str">
        <f aca="false">A2683&amp;"U"</f>
        <v>93658U</v>
      </c>
      <c r="C2683" s="318" t="s">
        <v>11568</v>
      </c>
      <c r="D2683" s="318" t="s">
        <v>30</v>
      </c>
      <c r="E2683" s="318" t="s">
        <v>6232</v>
      </c>
      <c r="F2683" s="319" t="n">
        <v>17.47</v>
      </c>
      <c r="G2683" s="318" t="s">
        <v>6233</v>
      </c>
    </row>
    <row r="2684" customFormat="false" ht="15" hidden="false" customHeight="false" outlineLevel="0" collapsed="false">
      <c r="A2684" s="318" t="s">
        <v>11569</v>
      </c>
      <c r="B2684" s="318" t="str">
        <f aca="false">A2684&amp;"U"</f>
        <v>93659U</v>
      </c>
      <c r="C2684" s="318" t="s">
        <v>365</v>
      </c>
      <c r="D2684" s="318" t="s">
        <v>30</v>
      </c>
      <c r="E2684" s="318" t="s">
        <v>6232</v>
      </c>
      <c r="F2684" s="319" t="n">
        <v>19.36</v>
      </c>
      <c r="G2684" s="318" t="s">
        <v>6233</v>
      </c>
    </row>
    <row r="2685" customFormat="false" ht="15" hidden="false" customHeight="false" outlineLevel="0" collapsed="false">
      <c r="A2685" s="318" t="s">
        <v>11570</v>
      </c>
      <c r="B2685" s="318" t="str">
        <f aca="false">A2685&amp;"U"</f>
        <v>93660U</v>
      </c>
      <c r="C2685" s="318" t="s">
        <v>11571</v>
      </c>
      <c r="D2685" s="318" t="s">
        <v>30</v>
      </c>
      <c r="E2685" s="318" t="s">
        <v>6232</v>
      </c>
      <c r="F2685" s="319" t="n">
        <v>51.02</v>
      </c>
      <c r="G2685" s="318" t="s">
        <v>6233</v>
      </c>
    </row>
    <row r="2686" customFormat="false" ht="15" hidden="false" customHeight="false" outlineLevel="0" collapsed="false">
      <c r="A2686" s="318" t="s">
        <v>11572</v>
      </c>
      <c r="B2686" s="318" t="str">
        <f aca="false">A2686&amp;"U"</f>
        <v>93661U</v>
      </c>
      <c r="C2686" s="318" t="s">
        <v>11573</v>
      </c>
      <c r="D2686" s="318" t="s">
        <v>30</v>
      </c>
      <c r="E2686" s="318" t="s">
        <v>6232</v>
      </c>
      <c r="F2686" s="319" t="n">
        <v>51.81</v>
      </c>
      <c r="G2686" s="318" t="s">
        <v>6233</v>
      </c>
    </row>
    <row r="2687" customFormat="false" ht="15" hidden="false" customHeight="false" outlineLevel="0" collapsed="false">
      <c r="A2687" s="318" t="s">
        <v>11574</v>
      </c>
      <c r="B2687" s="318" t="str">
        <f aca="false">A2687&amp;"U"</f>
        <v>93662U</v>
      </c>
      <c r="C2687" s="318" t="s">
        <v>11575</v>
      </c>
      <c r="D2687" s="318" t="s">
        <v>30</v>
      </c>
      <c r="E2687" s="318" t="s">
        <v>6232</v>
      </c>
      <c r="F2687" s="319" t="n">
        <v>53.34</v>
      </c>
      <c r="G2687" s="318" t="s">
        <v>6233</v>
      </c>
    </row>
    <row r="2688" customFormat="false" ht="15" hidden="false" customHeight="false" outlineLevel="0" collapsed="false">
      <c r="A2688" s="318" t="s">
        <v>11576</v>
      </c>
      <c r="B2688" s="318" t="str">
        <f aca="false">A2688&amp;"U"</f>
        <v>93663U</v>
      </c>
      <c r="C2688" s="318" t="s">
        <v>11577</v>
      </c>
      <c r="D2688" s="318" t="s">
        <v>30</v>
      </c>
      <c r="E2688" s="318" t="s">
        <v>6232</v>
      </c>
      <c r="F2688" s="319" t="n">
        <v>53.34</v>
      </c>
      <c r="G2688" s="318" t="s">
        <v>6233</v>
      </c>
    </row>
    <row r="2689" customFormat="false" ht="15" hidden="false" customHeight="false" outlineLevel="0" collapsed="false">
      <c r="A2689" s="318" t="s">
        <v>11578</v>
      </c>
      <c r="B2689" s="318" t="str">
        <f aca="false">A2689&amp;"U"</f>
        <v>93664U</v>
      </c>
      <c r="C2689" s="318" t="s">
        <v>11579</v>
      </c>
      <c r="D2689" s="318" t="s">
        <v>30</v>
      </c>
      <c r="E2689" s="318" t="s">
        <v>6232</v>
      </c>
      <c r="F2689" s="319" t="n">
        <v>55.14</v>
      </c>
      <c r="G2689" s="318" t="s">
        <v>6233</v>
      </c>
    </row>
    <row r="2690" customFormat="false" ht="15" hidden="false" customHeight="false" outlineLevel="0" collapsed="false">
      <c r="A2690" s="318" t="s">
        <v>11580</v>
      </c>
      <c r="B2690" s="318" t="str">
        <f aca="false">A2690&amp;"U"</f>
        <v>93665U</v>
      </c>
      <c r="C2690" s="318" t="s">
        <v>11581</v>
      </c>
      <c r="D2690" s="318" t="s">
        <v>30</v>
      </c>
      <c r="E2690" s="318" t="s">
        <v>6232</v>
      </c>
      <c r="F2690" s="319" t="n">
        <v>57.3</v>
      </c>
      <c r="G2690" s="318" t="s">
        <v>6233</v>
      </c>
    </row>
    <row r="2691" customFormat="false" ht="15" hidden="false" customHeight="false" outlineLevel="0" collapsed="false">
      <c r="A2691" s="318" t="s">
        <v>11582</v>
      </c>
      <c r="B2691" s="318" t="str">
        <f aca="false">A2691&amp;"U"</f>
        <v>93666U</v>
      </c>
      <c r="C2691" s="318" t="s">
        <v>11583</v>
      </c>
      <c r="D2691" s="318" t="s">
        <v>30</v>
      </c>
      <c r="E2691" s="318" t="s">
        <v>6232</v>
      </c>
      <c r="F2691" s="319" t="n">
        <v>61.06</v>
      </c>
      <c r="G2691" s="318" t="s">
        <v>6233</v>
      </c>
    </row>
    <row r="2692" customFormat="false" ht="15" hidden="false" customHeight="false" outlineLevel="0" collapsed="false">
      <c r="A2692" s="318" t="s">
        <v>11584</v>
      </c>
      <c r="B2692" s="318" t="str">
        <f aca="false">A2692&amp;"U"</f>
        <v>93667U</v>
      </c>
      <c r="C2692" s="318" t="s">
        <v>11585</v>
      </c>
      <c r="D2692" s="318" t="s">
        <v>30</v>
      </c>
      <c r="E2692" s="318" t="s">
        <v>6232</v>
      </c>
      <c r="F2692" s="319" t="n">
        <v>63.4</v>
      </c>
      <c r="G2692" s="318" t="s">
        <v>6233</v>
      </c>
    </row>
    <row r="2693" customFormat="false" ht="15" hidden="false" customHeight="false" outlineLevel="0" collapsed="false">
      <c r="A2693" s="318" t="s">
        <v>11586</v>
      </c>
      <c r="B2693" s="318" t="str">
        <f aca="false">A2693&amp;"U"</f>
        <v>93668U</v>
      </c>
      <c r="C2693" s="318" t="s">
        <v>11587</v>
      </c>
      <c r="D2693" s="318" t="s">
        <v>30</v>
      </c>
      <c r="E2693" s="318" t="s">
        <v>6232</v>
      </c>
      <c r="F2693" s="319" t="n">
        <v>64.6</v>
      </c>
      <c r="G2693" s="318" t="s">
        <v>6233</v>
      </c>
    </row>
    <row r="2694" customFormat="false" ht="15" hidden="false" customHeight="false" outlineLevel="0" collapsed="false">
      <c r="A2694" s="318" t="s">
        <v>11588</v>
      </c>
      <c r="B2694" s="318" t="str">
        <f aca="false">A2694&amp;"U"</f>
        <v>93669U</v>
      </c>
      <c r="C2694" s="318" t="s">
        <v>441</v>
      </c>
      <c r="D2694" s="318" t="s">
        <v>30</v>
      </c>
      <c r="E2694" s="318" t="s">
        <v>6232</v>
      </c>
      <c r="F2694" s="319" t="n">
        <v>66.86</v>
      </c>
      <c r="G2694" s="318" t="s">
        <v>6233</v>
      </c>
    </row>
    <row r="2695" customFormat="false" ht="15" hidden="false" customHeight="false" outlineLevel="0" collapsed="false">
      <c r="A2695" s="318" t="s">
        <v>11589</v>
      </c>
      <c r="B2695" s="318" t="str">
        <f aca="false">A2695&amp;"U"</f>
        <v>93670U</v>
      </c>
      <c r="C2695" s="318" t="s">
        <v>11590</v>
      </c>
      <c r="D2695" s="318" t="s">
        <v>30</v>
      </c>
      <c r="E2695" s="318" t="s">
        <v>6232</v>
      </c>
      <c r="F2695" s="319" t="n">
        <v>66.86</v>
      </c>
      <c r="G2695" s="318" t="s">
        <v>6233</v>
      </c>
    </row>
    <row r="2696" customFormat="false" ht="15" hidden="false" customHeight="false" outlineLevel="0" collapsed="false">
      <c r="A2696" s="318" t="s">
        <v>11591</v>
      </c>
      <c r="B2696" s="318" t="str">
        <f aca="false">A2696&amp;"U"</f>
        <v>93671U</v>
      </c>
      <c r="C2696" s="318" t="s">
        <v>444</v>
      </c>
      <c r="D2696" s="318" t="s">
        <v>30</v>
      </c>
      <c r="E2696" s="318" t="s">
        <v>6232</v>
      </c>
      <c r="F2696" s="319" t="n">
        <v>69.58</v>
      </c>
      <c r="G2696" s="318" t="s">
        <v>6233</v>
      </c>
    </row>
    <row r="2697" customFormat="false" ht="15" hidden="false" customHeight="false" outlineLevel="0" collapsed="false">
      <c r="A2697" s="318" t="s">
        <v>11592</v>
      </c>
      <c r="B2697" s="318" t="str">
        <f aca="false">A2697&amp;"U"</f>
        <v>93672U</v>
      </c>
      <c r="C2697" s="318" t="s">
        <v>447</v>
      </c>
      <c r="D2697" s="318" t="s">
        <v>30</v>
      </c>
      <c r="E2697" s="318" t="s">
        <v>6232</v>
      </c>
      <c r="F2697" s="319" t="n">
        <v>73.97</v>
      </c>
      <c r="G2697" s="318" t="s">
        <v>6233</v>
      </c>
    </row>
    <row r="2698" customFormat="false" ht="15" hidden="false" customHeight="false" outlineLevel="0" collapsed="false">
      <c r="A2698" s="318" t="s">
        <v>11593</v>
      </c>
      <c r="B2698" s="318" t="str">
        <f aca="false">A2698&amp;"U"</f>
        <v>93673U</v>
      </c>
      <c r="C2698" s="318" t="s">
        <v>450</v>
      </c>
      <c r="D2698" s="318" t="s">
        <v>30</v>
      </c>
      <c r="E2698" s="318" t="s">
        <v>6232</v>
      </c>
      <c r="F2698" s="319" t="n">
        <v>79.6</v>
      </c>
      <c r="G2698" s="318" t="s">
        <v>6233</v>
      </c>
    </row>
    <row r="2699" customFormat="false" ht="15" hidden="false" customHeight="false" outlineLevel="0" collapsed="false">
      <c r="A2699" s="318" t="s">
        <v>11594</v>
      </c>
      <c r="B2699" s="318" t="str">
        <f aca="false">A2699&amp;"U"</f>
        <v>72339U</v>
      </c>
      <c r="C2699" s="318" t="s">
        <v>11595</v>
      </c>
      <c r="D2699" s="318" t="s">
        <v>30</v>
      </c>
      <c r="E2699" s="318" t="s">
        <v>6232</v>
      </c>
      <c r="F2699" s="319" t="n">
        <v>42.29</v>
      </c>
      <c r="G2699" s="318" t="s">
        <v>6233</v>
      </c>
    </row>
    <row r="2700" customFormat="false" ht="15" hidden="false" customHeight="false" outlineLevel="0" collapsed="false">
      <c r="A2700" s="318" t="s">
        <v>11596</v>
      </c>
      <c r="B2700" s="318" t="str">
        <f aca="false">A2700&amp;"U"</f>
        <v>83403U</v>
      </c>
      <c r="C2700" s="318" t="s">
        <v>11597</v>
      </c>
      <c r="D2700" s="318" t="s">
        <v>30</v>
      </c>
      <c r="E2700" s="318" t="s">
        <v>6232</v>
      </c>
      <c r="F2700" s="319" t="n">
        <v>13.97</v>
      </c>
      <c r="G2700" s="318" t="s">
        <v>6233</v>
      </c>
    </row>
    <row r="2701" customFormat="false" ht="15" hidden="false" customHeight="false" outlineLevel="0" collapsed="false">
      <c r="A2701" s="318" t="s">
        <v>11598</v>
      </c>
      <c r="B2701" s="318" t="str">
        <f aca="false">A2701&amp;"U"</f>
        <v>83465U</v>
      </c>
      <c r="C2701" s="318" t="s">
        <v>11599</v>
      </c>
      <c r="D2701" s="318" t="s">
        <v>30</v>
      </c>
      <c r="E2701" s="318" t="s">
        <v>6232</v>
      </c>
      <c r="F2701" s="319" t="n">
        <v>35.34</v>
      </c>
      <c r="G2701" s="318" t="s">
        <v>6233</v>
      </c>
    </row>
    <row r="2702" customFormat="false" ht="15" hidden="false" customHeight="false" outlineLevel="0" collapsed="false">
      <c r="A2702" s="318" t="s">
        <v>11600</v>
      </c>
      <c r="B2702" s="318" t="str">
        <f aca="false">A2702&amp;"U"</f>
        <v>91945U</v>
      </c>
      <c r="C2702" s="318" t="s">
        <v>11601</v>
      </c>
      <c r="D2702" s="318" t="s">
        <v>30</v>
      </c>
      <c r="E2702" s="318" t="s">
        <v>6232</v>
      </c>
      <c r="F2702" s="319" t="n">
        <v>6.14</v>
      </c>
      <c r="G2702" s="318" t="s">
        <v>6233</v>
      </c>
    </row>
    <row r="2703" customFormat="false" ht="15" hidden="false" customHeight="false" outlineLevel="0" collapsed="false">
      <c r="A2703" s="318" t="s">
        <v>11602</v>
      </c>
      <c r="B2703" s="318" t="str">
        <f aca="false">A2703&amp;"U"</f>
        <v>91946U</v>
      </c>
      <c r="C2703" s="318" t="s">
        <v>11603</v>
      </c>
      <c r="D2703" s="318" t="s">
        <v>30</v>
      </c>
      <c r="E2703" s="318" t="s">
        <v>6232</v>
      </c>
      <c r="F2703" s="319" t="n">
        <v>5.11</v>
      </c>
      <c r="G2703" s="318" t="s">
        <v>6233</v>
      </c>
    </row>
    <row r="2704" customFormat="false" ht="15" hidden="false" customHeight="false" outlineLevel="0" collapsed="false">
      <c r="A2704" s="318" t="s">
        <v>11604</v>
      </c>
      <c r="B2704" s="318" t="str">
        <f aca="false">A2704&amp;"U"</f>
        <v>91947U</v>
      </c>
      <c r="C2704" s="318" t="s">
        <v>11605</v>
      </c>
      <c r="D2704" s="318" t="s">
        <v>30</v>
      </c>
      <c r="E2704" s="318" t="s">
        <v>6232</v>
      </c>
      <c r="F2704" s="319" t="n">
        <v>4.47</v>
      </c>
      <c r="G2704" s="318" t="s">
        <v>6233</v>
      </c>
    </row>
    <row r="2705" customFormat="false" ht="15" hidden="false" customHeight="false" outlineLevel="0" collapsed="false">
      <c r="A2705" s="318" t="s">
        <v>11606</v>
      </c>
      <c r="B2705" s="318" t="str">
        <f aca="false">A2705&amp;"U"</f>
        <v>91949U</v>
      </c>
      <c r="C2705" s="318" t="s">
        <v>11607</v>
      </c>
      <c r="D2705" s="318" t="s">
        <v>30</v>
      </c>
      <c r="E2705" s="318" t="s">
        <v>6232</v>
      </c>
      <c r="F2705" s="319" t="n">
        <v>9.36</v>
      </c>
      <c r="G2705" s="318" t="s">
        <v>6233</v>
      </c>
    </row>
    <row r="2706" customFormat="false" ht="15" hidden="false" customHeight="false" outlineLevel="0" collapsed="false">
      <c r="A2706" s="318" t="s">
        <v>11608</v>
      </c>
      <c r="B2706" s="318" t="str">
        <f aca="false">A2706&amp;"U"</f>
        <v>91950U</v>
      </c>
      <c r="C2706" s="318" t="s">
        <v>11609</v>
      </c>
      <c r="D2706" s="318" t="s">
        <v>30</v>
      </c>
      <c r="E2706" s="318" t="s">
        <v>6232</v>
      </c>
      <c r="F2706" s="319" t="n">
        <v>8.11</v>
      </c>
      <c r="G2706" s="318" t="s">
        <v>6233</v>
      </c>
    </row>
    <row r="2707" customFormat="false" ht="15" hidden="false" customHeight="false" outlineLevel="0" collapsed="false">
      <c r="A2707" s="318" t="s">
        <v>11610</v>
      </c>
      <c r="B2707" s="318" t="str">
        <f aca="false">A2707&amp;"U"</f>
        <v>91951U</v>
      </c>
      <c r="C2707" s="318" t="s">
        <v>11611</v>
      </c>
      <c r="D2707" s="318" t="s">
        <v>30</v>
      </c>
      <c r="E2707" s="318" t="s">
        <v>6232</v>
      </c>
      <c r="F2707" s="319" t="n">
        <v>7.36</v>
      </c>
      <c r="G2707" s="318" t="s">
        <v>6233</v>
      </c>
    </row>
    <row r="2708" customFormat="false" ht="15" hidden="false" customHeight="false" outlineLevel="0" collapsed="false">
      <c r="A2708" s="318" t="s">
        <v>11612</v>
      </c>
      <c r="B2708" s="318" t="str">
        <f aca="false">A2708&amp;"U"</f>
        <v>91952U</v>
      </c>
      <c r="C2708" s="318" t="s">
        <v>11613</v>
      </c>
      <c r="D2708" s="318" t="s">
        <v>30</v>
      </c>
      <c r="E2708" s="318" t="s">
        <v>6232</v>
      </c>
      <c r="F2708" s="319" t="n">
        <v>11.62</v>
      </c>
      <c r="G2708" s="318" t="s">
        <v>6233</v>
      </c>
    </row>
    <row r="2709" customFormat="false" ht="15" hidden="false" customHeight="false" outlineLevel="0" collapsed="false">
      <c r="A2709" s="318" t="s">
        <v>11614</v>
      </c>
      <c r="B2709" s="318" t="str">
        <f aca="false">A2709&amp;"U"</f>
        <v>91953U</v>
      </c>
      <c r="C2709" s="318" t="s">
        <v>408</v>
      </c>
      <c r="D2709" s="318" t="s">
        <v>30</v>
      </c>
      <c r="E2709" s="318" t="s">
        <v>6232</v>
      </c>
      <c r="F2709" s="319" t="n">
        <v>16.73</v>
      </c>
      <c r="G2709" s="318" t="s">
        <v>6233</v>
      </c>
    </row>
    <row r="2710" customFormat="false" ht="15" hidden="false" customHeight="false" outlineLevel="0" collapsed="false">
      <c r="A2710" s="318" t="s">
        <v>11615</v>
      </c>
      <c r="B2710" s="318" t="str">
        <f aca="false">A2710&amp;"U"</f>
        <v>91954U</v>
      </c>
      <c r="C2710" s="318" t="s">
        <v>11616</v>
      </c>
      <c r="D2710" s="318" t="s">
        <v>30</v>
      </c>
      <c r="E2710" s="318" t="s">
        <v>6232</v>
      </c>
      <c r="F2710" s="319" t="n">
        <v>15.62</v>
      </c>
      <c r="G2710" s="318" t="s">
        <v>6233</v>
      </c>
    </row>
    <row r="2711" customFormat="false" ht="15" hidden="false" customHeight="false" outlineLevel="0" collapsed="false">
      <c r="A2711" s="318" t="s">
        <v>11617</v>
      </c>
      <c r="B2711" s="318" t="str">
        <f aca="false">A2711&amp;"U"</f>
        <v>91955U</v>
      </c>
      <c r="C2711" s="318" t="s">
        <v>411</v>
      </c>
      <c r="D2711" s="318" t="s">
        <v>30</v>
      </c>
      <c r="E2711" s="318" t="s">
        <v>6232</v>
      </c>
      <c r="F2711" s="319" t="n">
        <v>20.73</v>
      </c>
      <c r="G2711" s="318" t="s">
        <v>6233</v>
      </c>
    </row>
    <row r="2712" customFormat="false" ht="15" hidden="false" customHeight="false" outlineLevel="0" collapsed="false">
      <c r="A2712" s="318" t="s">
        <v>11618</v>
      </c>
      <c r="B2712" s="318" t="str">
        <f aca="false">A2712&amp;"U"</f>
        <v>91956U</v>
      </c>
      <c r="C2712" s="318" t="s">
        <v>11619</v>
      </c>
      <c r="D2712" s="318" t="s">
        <v>30</v>
      </c>
      <c r="E2712" s="318" t="s">
        <v>6232</v>
      </c>
      <c r="F2712" s="319" t="n">
        <v>25.32</v>
      </c>
      <c r="G2712" s="318" t="s">
        <v>6233</v>
      </c>
    </row>
    <row r="2713" customFormat="false" ht="15" hidden="false" customHeight="false" outlineLevel="0" collapsed="false">
      <c r="A2713" s="318" t="s">
        <v>11620</v>
      </c>
      <c r="B2713" s="318" t="str">
        <f aca="false">A2713&amp;"U"</f>
        <v>91957U</v>
      </c>
      <c r="C2713" s="318" t="s">
        <v>11621</v>
      </c>
      <c r="D2713" s="318" t="s">
        <v>30</v>
      </c>
      <c r="E2713" s="318" t="s">
        <v>6232</v>
      </c>
      <c r="F2713" s="319" t="n">
        <v>30.43</v>
      </c>
      <c r="G2713" s="318" t="s">
        <v>6233</v>
      </c>
    </row>
    <row r="2714" customFormat="false" ht="15" hidden="false" customHeight="false" outlineLevel="0" collapsed="false">
      <c r="A2714" s="318" t="s">
        <v>11622</v>
      </c>
      <c r="B2714" s="318" t="str">
        <f aca="false">A2714&amp;"U"</f>
        <v>91958U</v>
      </c>
      <c r="C2714" s="318" t="s">
        <v>11623</v>
      </c>
      <c r="D2714" s="318" t="s">
        <v>30</v>
      </c>
      <c r="E2714" s="318" t="s">
        <v>6232</v>
      </c>
      <c r="F2714" s="319" t="n">
        <v>21.37</v>
      </c>
      <c r="G2714" s="318" t="s">
        <v>6233</v>
      </c>
    </row>
    <row r="2715" customFormat="false" ht="15" hidden="false" customHeight="false" outlineLevel="0" collapsed="false">
      <c r="A2715" s="318" t="s">
        <v>11624</v>
      </c>
      <c r="B2715" s="318" t="str">
        <f aca="false">A2715&amp;"U"</f>
        <v>91959U</v>
      </c>
      <c r="C2715" s="318" t="s">
        <v>11625</v>
      </c>
      <c r="D2715" s="318" t="s">
        <v>30</v>
      </c>
      <c r="E2715" s="318" t="s">
        <v>6232</v>
      </c>
      <c r="F2715" s="319" t="n">
        <v>26.48</v>
      </c>
      <c r="G2715" s="318" t="s">
        <v>6233</v>
      </c>
    </row>
    <row r="2716" customFormat="false" ht="15" hidden="false" customHeight="false" outlineLevel="0" collapsed="false">
      <c r="A2716" s="318" t="s">
        <v>11626</v>
      </c>
      <c r="B2716" s="318" t="str">
        <f aca="false">A2716&amp;"U"</f>
        <v>91960U</v>
      </c>
      <c r="C2716" s="318" t="s">
        <v>11627</v>
      </c>
      <c r="D2716" s="318" t="s">
        <v>30</v>
      </c>
      <c r="E2716" s="318" t="s">
        <v>6232</v>
      </c>
      <c r="F2716" s="319" t="n">
        <v>29.32</v>
      </c>
      <c r="G2716" s="318" t="s">
        <v>6233</v>
      </c>
    </row>
    <row r="2717" customFormat="false" ht="15" hidden="false" customHeight="false" outlineLevel="0" collapsed="false">
      <c r="A2717" s="318" t="s">
        <v>11628</v>
      </c>
      <c r="B2717" s="318" t="str">
        <f aca="false">A2717&amp;"U"</f>
        <v>91961U</v>
      </c>
      <c r="C2717" s="318" t="s">
        <v>414</v>
      </c>
      <c r="D2717" s="318" t="s">
        <v>30</v>
      </c>
      <c r="E2717" s="318" t="s">
        <v>6232</v>
      </c>
      <c r="F2717" s="319" t="n">
        <v>34.43</v>
      </c>
      <c r="G2717" s="318" t="s">
        <v>6233</v>
      </c>
    </row>
    <row r="2718" customFormat="false" ht="15" hidden="false" customHeight="false" outlineLevel="0" collapsed="false">
      <c r="A2718" s="318" t="s">
        <v>11629</v>
      </c>
      <c r="B2718" s="318" t="str">
        <f aca="false">A2718&amp;"U"</f>
        <v>91962U</v>
      </c>
      <c r="C2718" s="318" t="s">
        <v>11630</v>
      </c>
      <c r="D2718" s="318" t="s">
        <v>30</v>
      </c>
      <c r="E2718" s="318" t="s">
        <v>6232</v>
      </c>
      <c r="F2718" s="319" t="n">
        <v>39.06</v>
      </c>
      <c r="G2718" s="318" t="s">
        <v>6233</v>
      </c>
    </row>
    <row r="2719" customFormat="false" ht="15" hidden="false" customHeight="false" outlineLevel="0" collapsed="false">
      <c r="A2719" s="318" t="s">
        <v>11631</v>
      </c>
      <c r="B2719" s="318" t="str">
        <f aca="false">A2719&amp;"U"</f>
        <v>91963U</v>
      </c>
      <c r="C2719" s="318" t="s">
        <v>11632</v>
      </c>
      <c r="D2719" s="318" t="s">
        <v>30</v>
      </c>
      <c r="E2719" s="318" t="s">
        <v>6232</v>
      </c>
      <c r="F2719" s="319" t="n">
        <v>44.17</v>
      </c>
      <c r="G2719" s="318" t="s">
        <v>6233</v>
      </c>
    </row>
    <row r="2720" customFormat="false" ht="15" hidden="false" customHeight="false" outlineLevel="0" collapsed="false">
      <c r="A2720" s="318" t="s">
        <v>11633</v>
      </c>
      <c r="B2720" s="318" t="str">
        <f aca="false">A2720&amp;"U"</f>
        <v>91964U</v>
      </c>
      <c r="C2720" s="318" t="s">
        <v>11634</v>
      </c>
      <c r="D2720" s="318" t="s">
        <v>30</v>
      </c>
      <c r="E2720" s="318" t="s">
        <v>6232</v>
      </c>
      <c r="F2720" s="319" t="n">
        <v>35.07</v>
      </c>
      <c r="G2720" s="318" t="s">
        <v>6233</v>
      </c>
    </row>
    <row r="2721" customFormat="false" ht="15" hidden="false" customHeight="false" outlineLevel="0" collapsed="false">
      <c r="A2721" s="318" t="s">
        <v>11635</v>
      </c>
      <c r="B2721" s="318" t="str">
        <f aca="false">A2721&amp;"U"</f>
        <v>91965U</v>
      </c>
      <c r="C2721" s="318" t="s">
        <v>11636</v>
      </c>
      <c r="D2721" s="318" t="s">
        <v>30</v>
      </c>
      <c r="E2721" s="318" t="s">
        <v>6232</v>
      </c>
      <c r="F2721" s="319" t="n">
        <v>40.18</v>
      </c>
      <c r="G2721" s="318" t="s">
        <v>6233</v>
      </c>
    </row>
    <row r="2722" customFormat="false" ht="15" hidden="false" customHeight="false" outlineLevel="0" collapsed="false">
      <c r="A2722" s="318" t="s">
        <v>11637</v>
      </c>
      <c r="B2722" s="318" t="str">
        <f aca="false">A2722&amp;"U"</f>
        <v>91966U</v>
      </c>
      <c r="C2722" s="318" t="s">
        <v>11638</v>
      </c>
      <c r="D2722" s="318" t="s">
        <v>30</v>
      </c>
      <c r="E2722" s="318" t="s">
        <v>6232</v>
      </c>
      <c r="F2722" s="319" t="n">
        <v>31.1</v>
      </c>
      <c r="G2722" s="318" t="s">
        <v>6233</v>
      </c>
    </row>
    <row r="2723" customFormat="false" ht="15" hidden="false" customHeight="false" outlineLevel="0" collapsed="false">
      <c r="A2723" s="318" t="s">
        <v>11639</v>
      </c>
      <c r="B2723" s="318" t="str">
        <f aca="false">A2723&amp;"U"</f>
        <v>91967U</v>
      </c>
      <c r="C2723" s="318" t="s">
        <v>417</v>
      </c>
      <c r="D2723" s="318" t="s">
        <v>30</v>
      </c>
      <c r="E2723" s="318" t="s">
        <v>6232</v>
      </c>
      <c r="F2723" s="319" t="n">
        <v>36.21</v>
      </c>
      <c r="G2723" s="318" t="s">
        <v>6233</v>
      </c>
    </row>
    <row r="2724" customFormat="false" ht="15" hidden="false" customHeight="false" outlineLevel="0" collapsed="false">
      <c r="A2724" s="318" t="s">
        <v>11640</v>
      </c>
      <c r="B2724" s="318" t="str">
        <f aca="false">A2724&amp;"U"</f>
        <v>91968U</v>
      </c>
      <c r="C2724" s="318" t="s">
        <v>11641</v>
      </c>
      <c r="D2724" s="318" t="s">
        <v>30</v>
      </c>
      <c r="E2724" s="318" t="s">
        <v>6232</v>
      </c>
      <c r="F2724" s="319" t="n">
        <v>43.02</v>
      </c>
      <c r="G2724" s="318" t="s">
        <v>6233</v>
      </c>
    </row>
    <row r="2725" customFormat="false" ht="15" hidden="false" customHeight="false" outlineLevel="0" collapsed="false">
      <c r="A2725" s="318" t="s">
        <v>11642</v>
      </c>
      <c r="B2725" s="318" t="str">
        <f aca="false">A2725&amp;"U"</f>
        <v>91969U</v>
      </c>
      <c r="C2725" s="318" t="s">
        <v>11643</v>
      </c>
      <c r="D2725" s="318" t="s">
        <v>30</v>
      </c>
      <c r="E2725" s="318" t="s">
        <v>6232</v>
      </c>
      <c r="F2725" s="319" t="n">
        <v>48.13</v>
      </c>
      <c r="G2725" s="318" t="s">
        <v>6233</v>
      </c>
    </row>
    <row r="2726" customFormat="false" ht="15" hidden="false" customHeight="false" outlineLevel="0" collapsed="false">
      <c r="A2726" s="318" t="s">
        <v>11644</v>
      </c>
      <c r="B2726" s="318" t="str">
        <f aca="false">A2726&amp;"U"</f>
        <v>91970U</v>
      </c>
      <c r="C2726" s="318" t="s">
        <v>11645</v>
      </c>
      <c r="D2726" s="318" t="s">
        <v>30</v>
      </c>
      <c r="E2726" s="318" t="s">
        <v>6232</v>
      </c>
      <c r="F2726" s="319" t="n">
        <v>45.02</v>
      </c>
      <c r="G2726" s="318" t="s">
        <v>6233</v>
      </c>
    </row>
    <row r="2727" customFormat="false" ht="15" hidden="false" customHeight="false" outlineLevel="0" collapsed="false">
      <c r="A2727" s="318" t="s">
        <v>11646</v>
      </c>
      <c r="B2727" s="318" t="str">
        <f aca="false">A2727&amp;"U"</f>
        <v>91971U</v>
      </c>
      <c r="C2727" s="318" t="s">
        <v>11647</v>
      </c>
      <c r="D2727" s="318" t="s">
        <v>30</v>
      </c>
      <c r="E2727" s="318" t="s">
        <v>6232</v>
      </c>
      <c r="F2727" s="319" t="n">
        <v>53.13</v>
      </c>
      <c r="G2727" s="318" t="s">
        <v>6233</v>
      </c>
    </row>
    <row r="2728" customFormat="false" ht="15" hidden="false" customHeight="false" outlineLevel="0" collapsed="false">
      <c r="A2728" s="318" t="s">
        <v>11648</v>
      </c>
      <c r="B2728" s="318" t="str">
        <f aca="false">A2728&amp;"U"</f>
        <v>91972U</v>
      </c>
      <c r="C2728" s="318" t="s">
        <v>11649</v>
      </c>
      <c r="D2728" s="318" t="s">
        <v>30</v>
      </c>
      <c r="E2728" s="318" t="s">
        <v>6232</v>
      </c>
      <c r="F2728" s="319" t="n">
        <v>49.02</v>
      </c>
      <c r="G2728" s="318" t="s">
        <v>6233</v>
      </c>
    </row>
    <row r="2729" customFormat="false" ht="15" hidden="false" customHeight="false" outlineLevel="0" collapsed="false">
      <c r="A2729" s="318" t="s">
        <v>11650</v>
      </c>
      <c r="B2729" s="318" t="str">
        <f aca="false">A2729&amp;"U"</f>
        <v>91973U</v>
      </c>
      <c r="C2729" s="318" t="s">
        <v>11651</v>
      </c>
      <c r="D2729" s="318" t="s">
        <v>30</v>
      </c>
      <c r="E2729" s="318" t="s">
        <v>6232</v>
      </c>
      <c r="F2729" s="319" t="n">
        <v>57.13</v>
      </c>
      <c r="G2729" s="318" t="s">
        <v>6233</v>
      </c>
    </row>
    <row r="2730" customFormat="false" ht="15" hidden="false" customHeight="false" outlineLevel="0" collapsed="false">
      <c r="A2730" s="318" t="s">
        <v>11652</v>
      </c>
      <c r="B2730" s="318" t="str">
        <f aca="false">A2730&amp;"U"</f>
        <v>91974U</v>
      </c>
      <c r="C2730" s="318" t="s">
        <v>11653</v>
      </c>
      <c r="D2730" s="318" t="s">
        <v>30</v>
      </c>
      <c r="E2730" s="318" t="s">
        <v>6232</v>
      </c>
      <c r="F2730" s="319" t="n">
        <v>41.02</v>
      </c>
      <c r="G2730" s="318" t="s">
        <v>6233</v>
      </c>
    </row>
    <row r="2731" customFormat="false" ht="15" hidden="false" customHeight="false" outlineLevel="0" collapsed="false">
      <c r="A2731" s="318" t="s">
        <v>11654</v>
      </c>
      <c r="B2731" s="318" t="str">
        <f aca="false">A2731&amp;"U"</f>
        <v>91975U</v>
      </c>
      <c r="C2731" s="318" t="s">
        <v>11655</v>
      </c>
      <c r="D2731" s="318" t="s">
        <v>30</v>
      </c>
      <c r="E2731" s="318" t="s">
        <v>6232</v>
      </c>
      <c r="F2731" s="319" t="n">
        <v>49.13</v>
      </c>
      <c r="G2731" s="318" t="s">
        <v>6233</v>
      </c>
    </row>
    <row r="2732" customFormat="false" ht="15" hidden="false" customHeight="false" outlineLevel="0" collapsed="false">
      <c r="A2732" s="318" t="s">
        <v>11656</v>
      </c>
      <c r="B2732" s="318" t="str">
        <f aca="false">A2732&amp;"U"</f>
        <v>91976U</v>
      </c>
      <c r="C2732" s="318" t="s">
        <v>11657</v>
      </c>
      <c r="D2732" s="318" t="s">
        <v>30</v>
      </c>
      <c r="E2732" s="318" t="s">
        <v>6232</v>
      </c>
      <c r="F2732" s="319" t="n">
        <v>60.56</v>
      </c>
      <c r="G2732" s="318" t="s">
        <v>6233</v>
      </c>
    </row>
    <row r="2733" customFormat="false" ht="15" hidden="false" customHeight="false" outlineLevel="0" collapsed="false">
      <c r="A2733" s="318" t="s">
        <v>11658</v>
      </c>
      <c r="B2733" s="318" t="str">
        <f aca="false">A2733&amp;"U"</f>
        <v>91977U</v>
      </c>
      <c r="C2733" s="318" t="s">
        <v>11659</v>
      </c>
      <c r="D2733" s="318" t="s">
        <v>30</v>
      </c>
      <c r="E2733" s="318" t="s">
        <v>6232</v>
      </c>
      <c r="F2733" s="319" t="n">
        <v>68.67</v>
      </c>
      <c r="G2733" s="318" t="s">
        <v>6233</v>
      </c>
    </row>
    <row r="2734" customFormat="false" ht="15" hidden="false" customHeight="false" outlineLevel="0" collapsed="false">
      <c r="A2734" s="318" t="s">
        <v>11660</v>
      </c>
      <c r="B2734" s="318" t="str">
        <f aca="false">A2734&amp;"U"</f>
        <v>91978U</v>
      </c>
      <c r="C2734" s="318" t="s">
        <v>11661</v>
      </c>
      <c r="D2734" s="318" t="s">
        <v>30</v>
      </c>
      <c r="E2734" s="318" t="s">
        <v>6232</v>
      </c>
      <c r="F2734" s="319" t="n">
        <v>24.84</v>
      </c>
      <c r="G2734" s="318" t="s">
        <v>6233</v>
      </c>
    </row>
    <row r="2735" customFormat="false" ht="15" hidden="false" customHeight="false" outlineLevel="0" collapsed="false">
      <c r="A2735" s="318" t="s">
        <v>11662</v>
      </c>
      <c r="B2735" s="318" t="str">
        <f aca="false">A2735&amp;"U"</f>
        <v>91979U</v>
      </c>
      <c r="C2735" s="318" t="s">
        <v>11663</v>
      </c>
      <c r="D2735" s="318" t="s">
        <v>30</v>
      </c>
      <c r="E2735" s="318" t="s">
        <v>6232</v>
      </c>
      <c r="F2735" s="319" t="n">
        <v>29.95</v>
      </c>
      <c r="G2735" s="318" t="s">
        <v>6233</v>
      </c>
    </row>
    <row r="2736" customFormat="false" ht="15" hidden="false" customHeight="false" outlineLevel="0" collapsed="false">
      <c r="A2736" s="318" t="s">
        <v>11664</v>
      </c>
      <c r="B2736" s="318" t="str">
        <f aca="false">A2736&amp;"U"</f>
        <v>91980U</v>
      </c>
      <c r="C2736" s="318" t="s">
        <v>11665</v>
      </c>
      <c r="D2736" s="318" t="s">
        <v>30</v>
      </c>
      <c r="E2736" s="318" t="s">
        <v>6232</v>
      </c>
      <c r="F2736" s="319" t="n">
        <v>24.05</v>
      </c>
      <c r="G2736" s="318" t="s">
        <v>6233</v>
      </c>
    </row>
    <row r="2737" customFormat="false" ht="15" hidden="false" customHeight="false" outlineLevel="0" collapsed="false">
      <c r="A2737" s="318" t="s">
        <v>11666</v>
      </c>
      <c r="B2737" s="318" t="str">
        <f aca="false">A2737&amp;"U"</f>
        <v>91981U</v>
      </c>
      <c r="C2737" s="318" t="s">
        <v>11667</v>
      </c>
      <c r="D2737" s="318" t="s">
        <v>30</v>
      </c>
      <c r="E2737" s="318" t="s">
        <v>6232</v>
      </c>
      <c r="F2737" s="319" t="n">
        <v>29.16</v>
      </c>
      <c r="G2737" s="318" t="s">
        <v>6233</v>
      </c>
    </row>
    <row r="2738" customFormat="false" ht="15" hidden="false" customHeight="false" outlineLevel="0" collapsed="false">
      <c r="A2738" s="318" t="s">
        <v>11668</v>
      </c>
      <c r="B2738" s="318" t="str">
        <f aca="false">A2738&amp;"U"</f>
        <v>91982U</v>
      </c>
      <c r="C2738" s="318" t="s">
        <v>11669</v>
      </c>
      <c r="D2738" s="318" t="s">
        <v>30</v>
      </c>
      <c r="E2738" s="318" t="s">
        <v>6232</v>
      </c>
      <c r="F2738" s="319" t="n">
        <v>57.45</v>
      </c>
      <c r="G2738" s="318" t="s">
        <v>6233</v>
      </c>
    </row>
    <row r="2739" customFormat="false" ht="15" hidden="false" customHeight="false" outlineLevel="0" collapsed="false">
      <c r="A2739" s="318" t="s">
        <v>11670</v>
      </c>
      <c r="B2739" s="318" t="str">
        <f aca="false">A2739&amp;"U"</f>
        <v>91983U</v>
      </c>
      <c r="C2739" s="318" t="s">
        <v>11671</v>
      </c>
      <c r="D2739" s="318" t="s">
        <v>30</v>
      </c>
      <c r="E2739" s="318" t="s">
        <v>6232</v>
      </c>
      <c r="F2739" s="319" t="n">
        <v>62.56</v>
      </c>
      <c r="G2739" s="318" t="s">
        <v>6233</v>
      </c>
    </row>
    <row r="2740" customFormat="false" ht="15" hidden="false" customHeight="false" outlineLevel="0" collapsed="false">
      <c r="A2740" s="318" t="s">
        <v>11672</v>
      </c>
      <c r="B2740" s="318" t="str">
        <f aca="false">A2740&amp;"U"</f>
        <v>91984U</v>
      </c>
      <c r="C2740" s="318" t="s">
        <v>11673</v>
      </c>
      <c r="D2740" s="318" t="s">
        <v>30</v>
      </c>
      <c r="E2740" s="318" t="s">
        <v>6232</v>
      </c>
      <c r="F2740" s="319" t="n">
        <v>10.89</v>
      </c>
      <c r="G2740" s="318" t="s">
        <v>6233</v>
      </c>
    </row>
    <row r="2741" customFormat="false" ht="15" hidden="false" customHeight="false" outlineLevel="0" collapsed="false">
      <c r="A2741" s="318" t="s">
        <v>11674</v>
      </c>
      <c r="B2741" s="318" t="str">
        <f aca="false">A2741&amp;"U"</f>
        <v>91985U</v>
      </c>
      <c r="C2741" s="318" t="s">
        <v>11675</v>
      </c>
      <c r="D2741" s="318" t="s">
        <v>30</v>
      </c>
      <c r="E2741" s="318" t="s">
        <v>6232</v>
      </c>
      <c r="F2741" s="319" t="n">
        <v>16</v>
      </c>
      <c r="G2741" s="318" t="s">
        <v>6233</v>
      </c>
    </row>
    <row r="2742" customFormat="false" ht="15" hidden="false" customHeight="false" outlineLevel="0" collapsed="false">
      <c r="A2742" s="318" t="s">
        <v>11676</v>
      </c>
      <c r="B2742" s="318" t="str">
        <f aca="false">A2742&amp;"U"</f>
        <v>91986U</v>
      </c>
      <c r="C2742" s="318" t="s">
        <v>11677</v>
      </c>
      <c r="D2742" s="318" t="s">
        <v>30</v>
      </c>
      <c r="E2742" s="318" t="s">
        <v>6232</v>
      </c>
      <c r="F2742" s="319" t="n">
        <v>23.21</v>
      </c>
      <c r="G2742" s="318" t="s">
        <v>6233</v>
      </c>
    </row>
    <row r="2743" customFormat="false" ht="15" hidden="false" customHeight="false" outlineLevel="0" collapsed="false">
      <c r="A2743" s="318" t="s">
        <v>11678</v>
      </c>
      <c r="B2743" s="318" t="str">
        <f aca="false">A2743&amp;"U"</f>
        <v>91987U</v>
      </c>
      <c r="C2743" s="318" t="s">
        <v>11679</v>
      </c>
      <c r="D2743" s="318" t="s">
        <v>30</v>
      </c>
      <c r="E2743" s="318" t="s">
        <v>6232</v>
      </c>
      <c r="F2743" s="319" t="n">
        <v>28.32</v>
      </c>
      <c r="G2743" s="318" t="s">
        <v>6233</v>
      </c>
    </row>
    <row r="2744" customFormat="false" ht="15" hidden="false" customHeight="false" outlineLevel="0" collapsed="false">
      <c r="A2744" s="318" t="s">
        <v>11680</v>
      </c>
      <c r="B2744" s="318" t="str">
        <f aca="false">A2744&amp;"U"</f>
        <v>91988U</v>
      </c>
      <c r="C2744" s="318" t="s">
        <v>11681</v>
      </c>
      <c r="D2744" s="318" t="s">
        <v>30</v>
      </c>
      <c r="E2744" s="318" t="s">
        <v>6232</v>
      </c>
      <c r="F2744" s="319" t="n">
        <v>13.55</v>
      </c>
      <c r="G2744" s="318" t="s">
        <v>6233</v>
      </c>
    </row>
    <row r="2745" customFormat="false" ht="15" hidden="false" customHeight="false" outlineLevel="0" collapsed="false">
      <c r="A2745" s="318" t="s">
        <v>11682</v>
      </c>
      <c r="B2745" s="318" t="str">
        <f aca="false">A2745&amp;"U"</f>
        <v>91989U</v>
      </c>
      <c r="C2745" s="318" t="s">
        <v>11683</v>
      </c>
      <c r="D2745" s="318" t="s">
        <v>30</v>
      </c>
      <c r="E2745" s="318" t="s">
        <v>6232</v>
      </c>
      <c r="F2745" s="319" t="n">
        <v>18.66</v>
      </c>
      <c r="G2745" s="318" t="s">
        <v>6233</v>
      </c>
    </row>
    <row r="2746" customFormat="false" ht="15" hidden="false" customHeight="false" outlineLevel="0" collapsed="false">
      <c r="A2746" s="318" t="s">
        <v>11684</v>
      </c>
      <c r="B2746" s="318" t="str">
        <f aca="false">A2746&amp;"U"</f>
        <v>91990U</v>
      </c>
      <c r="C2746" s="318" t="s">
        <v>11685</v>
      </c>
      <c r="D2746" s="318" t="s">
        <v>30</v>
      </c>
      <c r="E2746" s="318" t="s">
        <v>6232</v>
      </c>
      <c r="F2746" s="319" t="n">
        <v>20.82</v>
      </c>
      <c r="G2746" s="318" t="s">
        <v>6233</v>
      </c>
    </row>
    <row r="2747" customFormat="false" ht="15" hidden="false" customHeight="false" outlineLevel="0" collapsed="false">
      <c r="A2747" s="318" t="s">
        <v>11686</v>
      </c>
      <c r="B2747" s="318" t="str">
        <f aca="false">A2747&amp;"U"</f>
        <v>91991U</v>
      </c>
      <c r="C2747" s="318" t="s">
        <v>11687</v>
      </c>
      <c r="D2747" s="318" t="s">
        <v>30</v>
      </c>
      <c r="E2747" s="318" t="s">
        <v>6232</v>
      </c>
      <c r="F2747" s="319" t="n">
        <v>22.25</v>
      </c>
      <c r="G2747" s="318" t="s">
        <v>6233</v>
      </c>
    </row>
    <row r="2748" customFormat="false" ht="15" hidden="false" customHeight="false" outlineLevel="0" collapsed="false">
      <c r="A2748" s="318" t="s">
        <v>11688</v>
      </c>
      <c r="B2748" s="318" t="str">
        <f aca="false">A2748&amp;"U"</f>
        <v>91992U</v>
      </c>
      <c r="C2748" s="318" t="s">
        <v>355</v>
      </c>
      <c r="D2748" s="318" t="s">
        <v>30</v>
      </c>
      <c r="E2748" s="318" t="s">
        <v>6232</v>
      </c>
      <c r="F2748" s="319" t="n">
        <v>25.93</v>
      </c>
      <c r="G2748" s="318" t="s">
        <v>6233</v>
      </c>
    </row>
    <row r="2749" customFormat="false" ht="15" hidden="false" customHeight="false" outlineLevel="0" collapsed="false">
      <c r="A2749" s="318" t="s">
        <v>11689</v>
      </c>
      <c r="B2749" s="318" t="str">
        <f aca="false">A2749&amp;"U"</f>
        <v>91993U</v>
      </c>
      <c r="C2749" s="318" t="s">
        <v>420</v>
      </c>
      <c r="D2749" s="318" t="s">
        <v>30</v>
      </c>
      <c r="E2749" s="318" t="s">
        <v>6232</v>
      </c>
      <c r="F2749" s="319" t="n">
        <v>27.36</v>
      </c>
      <c r="G2749" s="318" t="s">
        <v>6233</v>
      </c>
    </row>
    <row r="2750" customFormat="false" ht="15" hidden="false" customHeight="false" outlineLevel="0" collapsed="false">
      <c r="A2750" s="318" t="s">
        <v>11690</v>
      </c>
      <c r="B2750" s="318" t="str">
        <f aca="false">A2750&amp;"U"</f>
        <v>91994U</v>
      </c>
      <c r="C2750" s="318" t="s">
        <v>11691</v>
      </c>
      <c r="D2750" s="318" t="s">
        <v>30</v>
      </c>
      <c r="E2750" s="318" t="s">
        <v>6232</v>
      </c>
      <c r="F2750" s="319" t="n">
        <v>14.88</v>
      </c>
      <c r="G2750" s="318" t="s">
        <v>6233</v>
      </c>
    </row>
    <row r="2751" customFormat="false" ht="15" hidden="false" customHeight="false" outlineLevel="0" collapsed="false">
      <c r="A2751" s="318" t="s">
        <v>11692</v>
      </c>
      <c r="B2751" s="318" t="str">
        <f aca="false">A2751&amp;"U"</f>
        <v>91995U</v>
      </c>
      <c r="C2751" s="318" t="s">
        <v>11693</v>
      </c>
      <c r="D2751" s="318" t="s">
        <v>30</v>
      </c>
      <c r="E2751" s="318" t="s">
        <v>6232</v>
      </c>
      <c r="F2751" s="319" t="n">
        <v>16.31</v>
      </c>
      <c r="G2751" s="318" t="s">
        <v>6233</v>
      </c>
    </row>
    <row r="2752" customFormat="false" ht="15" hidden="false" customHeight="false" outlineLevel="0" collapsed="false">
      <c r="A2752" s="318" t="s">
        <v>11694</v>
      </c>
      <c r="B2752" s="318" t="str">
        <f aca="false">A2752&amp;"U"</f>
        <v>91996U</v>
      </c>
      <c r="C2752" s="318" t="s">
        <v>11695</v>
      </c>
      <c r="D2752" s="318" t="s">
        <v>30</v>
      </c>
      <c r="E2752" s="318" t="s">
        <v>6232</v>
      </c>
      <c r="F2752" s="319" t="n">
        <v>19.99</v>
      </c>
      <c r="G2752" s="318" t="s">
        <v>6233</v>
      </c>
    </row>
    <row r="2753" customFormat="false" ht="15" hidden="false" customHeight="false" outlineLevel="0" collapsed="false">
      <c r="A2753" s="318" t="s">
        <v>11696</v>
      </c>
      <c r="B2753" s="318" t="str">
        <f aca="false">A2753&amp;"U"</f>
        <v>91997U</v>
      </c>
      <c r="C2753" s="318" t="s">
        <v>11697</v>
      </c>
      <c r="D2753" s="318" t="s">
        <v>30</v>
      </c>
      <c r="E2753" s="318" t="s">
        <v>6232</v>
      </c>
      <c r="F2753" s="319" t="n">
        <v>21.42</v>
      </c>
      <c r="G2753" s="318" t="s">
        <v>6233</v>
      </c>
    </row>
    <row r="2754" customFormat="false" ht="15" hidden="false" customHeight="false" outlineLevel="0" collapsed="false">
      <c r="A2754" s="318" t="s">
        <v>11698</v>
      </c>
      <c r="B2754" s="318" t="str">
        <f aca="false">A2754&amp;"U"</f>
        <v>91998U</v>
      </c>
      <c r="C2754" s="318" t="s">
        <v>358</v>
      </c>
      <c r="D2754" s="318" t="s">
        <v>30</v>
      </c>
      <c r="E2754" s="318" t="s">
        <v>6232</v>
      </c>
      <c r="F2754" s="319" t="n">
        <v>12.57</v>
      </c>
      <c r="G2754" s="318" t="s">
        <v>6233</v>
      </c>
    </row>
    <row r="2755" customFormat="false" ht="15" hidden="false" customHeight="false" outlineLevel="0" collapsed="false">
      <c r="A2755" s="318" t="s">
        <v>11699</v>
      </c>
      <c r="B2755" s="318" t="str">
        <f aca="false">A2755&amp;"U"</f>
        <v>91999U</v>
      </c>
      <c r="C2755" s="318" t="s">
        <v>11700</v>
      </c>
      <c r="D2755" s="318" t="s">
        <v>30</v>
      </c>
      <c r="E2755" s="318" t="s">
        <v>6232</v>
      </c>
      <c r="F2755" s="319" t="n">
        <v>14</v>
      </c>
      <c r="G2755" s="318" t="s">
        <v>6233</v>
      </c>
    </row>
    <row r="2756" customFormat="false" ht="15" hidden="false" customHeight="false" outlineLevel="0" collapsed="false">
      <c r="A2756" s="318" t="s">
        <v>11701</v>
      </c>
      <c r="B2756" s="318" t="str">
        <f aca="false">A2756&amp;"U"</f>
        <v>92000U</v>
      </c>
      <c r="C2756" s="318" t="s">
        <v>11702</v>
      </c>
      <c r="D2756" s="318" t="s">
        <v>30</v>
      </c>
      <c r="E2756" s="318" t="s">
        <v>6232</v>
      </c>
      <c r="F2756" s="319" t="n">
        <v>17.68</v>
      </c>
      <c r="G2756" s="318" t="s">
        <v>6233</v>
      </c>
    </row>
    <row r="2757" customFormat="false" ht="15" hidden="false" customHeight="false" outlineLevel="0" collapsed="false">
      <c r="A2757" s="318" t="s">
        <v>11703</v>
      </c>
      <c r="B2757" s="318" t="str">
        <f aca="false">A2757&amp;"U"</f>
        <v>92001U</v>
      </c>
      <c r="C2757" s="318" t="s">
        <v>11704</v>
      </c>
      <c r="D2757" s="318" t="s">
        <v>30</v>
      </c>
      <c r="E2757" s="318" t="s">
        <v>6232</v>
      </c>
      <c r="F2757" s="319" t="n">
        <v>19.11</v>
      </c>
      <c r="G2757" s="318" t="s">
        <v>6233</v>
      </c>
    </row>
    <row r="2758" customFormat="false" ht="15" hidden="false" customHeight="false" outlineLevel="0" collapsed="false">
      <c r="A2758" s="318" t="s">
        <v>11705</v>
      </c>
      <c r="B2758" s="318" t="str">
        <f aca="false">A2758&amp;"U"</f>
        <v>92002U</v>
      </c>
      <c r="C2758" s="318" t="s">
        <v>11706</v>
      </c>
      <c r="D2758" s="318" t="s">
        <v>30</v>
      </c>
      <c r="E2758" s="318" t="s">
        <v>6232</v>
      </c>
      <c r="F2758" s="319" t="n">
        <v>27.84</v>
      </c>
      <c r="G2758" s="318" t="s">
        <v>6233</v>
      </c>
    </row>
    <row r="2759" customFormat="false" ht="15" hidden="false" customHeight="false" outlineLevel="0" collapsed="false">
      <c r="A2759" s="318" t="s">
        <v>11707</v>
      </c>
      <c r="B2759" s="318" t="str">
        <f aca="false">A2759&amp;"U"</f>
        <v>92003U</v>
      </c>
      <c r="C2759" s="318" t="s">
        <v>11708</v>
      </c>
      <c r="D2759" s="318" t="s">
        <v>30</v>
      </c>
      <c r="E2759" s="318" t="s">
        <v>6232</v>
      </c>
      <c r="F2759" s="319" t="n">
        <v>30.7</v>
      </c>
      <c r="G2759" s="318" t="s">
        <v>6233</v>
      </c>
    </row>
    <row r="2760" customFormat="false" ht="15" hidden="false" customHeight="false" outlineLevel="0" collapsed="false">
      <c r="A2760" s="318" t="s">
        <v>11709</v>
      </c>
      <c r="B2760" s="318" t="str">
        <f aca="false">A2760&amp;"U"</f>
        <v>92004U</v>
      </c>
      <c r="C2760" s="318" t="s">
        <v>423</v>
      </c>
      <c r="D2760" s="318" t="s">
        <v>30</v>
      </c>
      <c r="E2760" s="318" t="s">
        <v>6232</v>
      </c>
      <c r="F2760" s="319" t="n">
        <v>32.95</v>
      </c>
      <c r="G2760" s="318" t="s">
        <v>6233</v>
      </c>
    </row>
    <row r="2761" customFormat="false" ht="15" hidden="false" customHeight="false" outlineLevel="0" collapsed="false">
      <c r="A2761" s="318" t="s">
        <v>11710</v>
      </c>
      <c r="B2761" s="318" t="str">
        <f aca="false">A2761&amp;"U"</f>
        <v>92005U</v>
      </c>
      <c r="C2761" s="318" t="s">
        <v>11711</v>
      </c>
      <c r="D2761" s="318" t="s">
        <v>30</v>
      </c>
      <c r="E2761" s="318" t="s">
        <v>6232</v>
      </c>
      <c r="F2761" s="319" t="n">
        <v>35.81</v>
      </c>
      <c r="G2761" s="318" t="s">
        <v>6233</v>
      </c>
    </row>
    <row r="2762" customFormat="false" ht="15" hidden="false" customHeight="false" outlineLevel="0" collapsed="false">
      <c r="A2762" s="318" t="s">
        <v>11712</v>
      </c>
      <c r="B2762" s="318" t="str">
        <f aca="false">A2762&amp;"U"</f>
        <v>92006U</v>
      </c>
      <c r="C2762" s="318" t="s">
        <v>11713</v>
      </c>
      <c r="D2762" s="318" t="s">
        <v>30</v>
      </c>
      <c r="E2762" s="318" t="s">
        <v>6232</v>
      </c>
      <c r="F2762" s="319" t="n">
        <v>23.23</v>
      </c>
      <c r="G2762" s="318" t="s">
        <v>6233</v>
      </c>
    </row>
    <row r="2763" customFormat="false" ht="15" hidden="false" customHeight="false" outlineLevel="0" collapsed="false">
      <c r="A2763" s="318" t="s">
        <v>11714</v>
      </c>
      <c r="B2763" s="318" t="str">
        <f aca="false">A2763&amp;"U"</f>
        <v>92007U</v>
      </c>
      <c r="C2763" s="318" t="s">
        <v>11715</v>
      </c>
      <c r="D2763" s="318" t="s">
        <v>30</v>
      </c>
      <c r="E2763" s="318" t="s">
        <v>6232</v>
      </c>
      <c r="F2763" s="319" t="n">
        <v>26.09</v>
      </c>
      <c r="G2763" s="318" t="s">
        <v>6233</v>
      </c>
    </row>
    <row r="2764" customFormat="false" ht="15" hidden="false" customHeight="false" outlineLevel="0" collapsed="false">
      <c r="A2764" s="318" t="s">
        <v>11716</v>
      </c>
      <c r="B2764" s="318" t="str">
        <f aca="false">A2764&amp;"U"</f>
        <v>92008U</v>
      </c>
      <c r="C2764" s="318" t="s">
        <v>361</v>
      </c>
      <c r="D2764" s="318" t="s">
        <v>30</v>
      </c>
      <c r="E2764" s="318" t="s">
        <v>6232</v>
      </c>
      <c r="F2764" s="319" t="n">
        <v>28.34</v>
      </c>
      <c r="G2764" s="318" t="s">
        <v>6233</v>
      </c>
    </row>
    <row r="2765" customFormat="false" ht="15" hidden="false" customHeight="false" outlineLevel="0" collapsed="false">
      <c r="A2765" s="318" t="s">
        <v>11717</v>
      </c>
      <c r="B2765" s="318" t="str">
        <f aca="false">A2765&amp;"U"</f>
        <v>92009U</v>
      </c>
      <c r="C2765" s="318" t="s">
        <v>11718</v>
      </c>
      <c r="D2765" s="318" t="s">
        <v>30</v>
      </c>
      <c r="E2765" s="318" t="s">
        <v>6232</v>
      </c>
      <c r="F2765" s="319" t="n">
        <v>31.2</v>
      </c>
      <c r="G2765" s="318" t="s">
        <v>6233</v>
      </c>
    </row>
    <row r="2766" customFormat="false" ht="15" hidden="false" customHeight="false" outlineLevel="0" collapsed="false">
      <c r="A2766" s="318" t="s">
        <v>11719</v>
      </c>
      <c r="B2766" s="318" t="str">
        <f aca="false">A2766&amp;"U"</f>
        <v>92010U</v>
      </c>
      <c r="C2766" s="318" t="s">
        <v>11720</v>
      </c>
      <c r="D2766" s="318" t="s">
        <v>30</v>
      </c>
      <c r="E2766" s="318" t="s">
        <v>6232</v>
      </c>
      <c r="F2766" s="319" t="n">
        <v>40.8</v>
      </c>
      <c r="G2766" s="318" t="s">
        <v>6233</v>
      </c>
    </row>
    <row r="2767" customFormat="false" ht="15" hidden="false" customHeight="false" outlineLevel="0" collapsed="false">
      <c r="A2767" s="318" t="s">
        <v>11721</v>
      </c>
      <c r="B2767" s="318" t="str">
        <f aca="false">A2767&amp;"U"</f>
        <v>92011U</v>
      </c>
      <c r="C2767" s="318" t="s">
        <v>11722</v>
      </c>
      <c r="D2767" s="318" t="s">
        <v>30</v>
      </c>
      <c r="E2767" s="318" t="s">
        <v>6232</v>
      </c>
      <c r="F2767" s="319" t="n">
        <v>45.09</v>
      </c>
      <c r="G2767" s="318" t="s">
        <v>6233</v>
      </c>
    </row>
    <row r="2768" customFormat="false" ht="15" hidden="false" customHeight="false" outlineLevel="0" collapsed="false">
      <c r="A2768" s="318" t="s">
        <v>11723</v>
      </c>
      <c r="B2768" s="318" t="str">
        <f aca="false">A2768&amp;"U"</f>
        <v>92012U</v>
      </c>
      <c r="C2768" s="318" t="s">
        <v>11724</v>
      </c>
      <c r="D2768" s="318" t="s">
        <v>30</v>
      </c>
      <c r="E2768" s="318" t="s">
        <v>6232</v>
      </c>
      <c r="F2768" s="319" t="n">
        <v>45.91</v>
      </c>
      <c r="G2768" s="318" t="s">
        <v>6233</v>
      </c>
    </row>
    <row r="2769" customFormat="false" ht="15" hidden="false" customHeight="false" outlineLevel="0" collapsed="false">
      <c r="A2769" s="318" t="s">
        <v>11725</v>
      </c>
      <c r="B2769" s="318" t="str">
        <f aca="false">A2769&amp;"U"</f>
        <v>92013U</v>
      </c>
      <c r="C2769" s="318" t="s">
        <v>11726</v>
      </c>
      <c r="D2769" s="318" t="s">
        <v>30</v>
      </c>
      <c r="E2769" s="318" t="s">
        <v>6232</v>
      </c>
      <c r="F2769" s="319" t="n">
        <v>50.2</v>
      </c>
      <c r="G2769" s="318" t="s">
        <v>6233</v>
      </c>
    </row>
    <row r="2770" customFormat="false" ht="15" hidden="false" customHeight="false" outlineLevel="0" collapsed="false">
      <c r="A2770" s="318" t="s">
        <v>11727</v>
      </c>
      <c r="B2770" s="318" t="str">
        <f aca="false">A2770&amp;"U"</f>
        <v>92014U</v>
      </c>
      <c r="C2770" s="318" t="s">
        <v>11728</v>
      </c>
      <c r="D2770" s="318" t="s">
        <v>30</v>
      </c>
      <c r="E2770" s="318" t="s">
        <v>6232</v>
      </c>
      <c r="F2770" s="319" t="n">
        <v>33.87</v>
      </c>
      <c r="G2770" s="318" t="s">
        <v>6233</v>
      </c>
    </row>
    <row r="2771" customFormat="false" ht="15" hidden="false" customHeight="false" outlineLevel="0" collapsed="false">
      <c r="A2771" s="318" t="s">
        <v>11729</v>
      </c>
      <c r="B2771" s="318" t="str">
        <f aca="false">A2771&amp;"U"</f>
        <v>92015U</v>
      </c>
      <c r="C2771" s="318" t="s">
        <v>11730</v>
      </c>
      <c r="D2771" s="318" t="s">
        <v>30</v>
      </c>
      <c r="E2771" s="318" t="s">
        <v>6232</v>
      </c>
      <c r="F2771" s="319" t="n">
        <v>38.16</v>
      </c>
      <c r="G2771" s="318" t="s">
        <v>6233</v>
      </c>
    </row>
    <row r="2772" customFormat="false" ht="15" hidden="false" customHeight="false" outlineLevel="0" collapsed="false">
      <c r="A2772" s="318" t="s">
        <v>11731</v>
      </c>
      <c r="B2772" s="318" t="str">
        <f aca="false">A2772&amp;"U"</f>
        <v>92016U</v>
      </c>
      <c r="C2772" s="318" t="s">
        <v>11732</v>
      </c>
      <c r="D2772" s="318" t="s">
        <v>30</v>
      </c>
      <c r="E2772" s="318" t="s">
        <v>6232</v>
      </c>
      <c r="F2772" s="319" t="n">
        <v>38.98</v>
      </c>
      <c r="G2772" s="318" t="s">
        <v>6233</v>
      </c>
    </row>
    <row r="2773" customFormat="false" ht="15" hidden="false" customHeight="false" outlineLevel="0" collapsed="false">
      <c r="A2773" s="318" t="s">
        <v>11733</v>
      </c>
      <c r="B2773" s="318" t="str">
        <f aca="false">A2773&amp;"U"</f>
        <v>92017U</v>
      </c>
      <c r="C2773" s="318" t="s">
        <v>11734</v>
      </c>
      <c r="D2773" s="318" t="s">
        <v>30</v>
      </c>
      <c r="E2773" s="318" t="s">
        <v>6232</v>
      </c>
      <c r="F2773" s="319" t="n">
        <v>43.27</v>
      </c>
      <c r="G2773" s="318" t="s">
        <v>6233</v>
      </c>
    </row>
    <row r="2774" customFormat="false" ht="15" hidden="false" customHeight="false" outlineLevel="0" collapsed="false">
      <c r="A2774" s="318" t="s">
        <v>11735</v>
      </c>
      <c r="B2774" s="318" t="str">
        <f aca="false">A2774&amp;"U"</f>
        <v>92018U</v>
      </c>
      <c r="C2774" s="318" t="s">
        <v>11736</v>
      </c>
      <c r="D2774" s="318" t="s">
        <v>30</v>
      </c>
      <c r="E2774" s="318" t="s">
        <v>6232</v>
      </c>
      <c r="F2774" s="319" t="n">
        <v>44.85</v>
      </c>
      <c r="G2774" s="318" t="s">
        <v>6233</v>
      </c>
    </row>
    <row r="2775" customFormat="false" ht="15" hidden="false" customHeight="false" outlineLevel="0" collapsed="false">
      <c r="A2775" s="318" t="s">
        <v>11737</v>
      </c>
      <c r="B2775" s="318" t="str">
        <f aca="false">A2775&amp;"U"</f>
        <v>92019U</v>
      </c>
      <c r="C2775" s="318" t="s">
        <v>11738</v>
      </c>
      <c r="D2775" s="318" t="s">
        <v>30</v>
      </c>
      <c r="E2775" s="318" t="s">
        <v>6232</v>
      </c>
      <c r="F2775" s="319" t="n">
        <v>52.96</v>
      </c>
      <c r="G2775" s="318" t="s">
        <v>6233</v>
      </c>
    </row>
    <row r="2776" customFormat="false" ht="15" hidden="false" customHeight="false" outlineLevel="0" collapsed="false">
      <c r="A2776" s="318" t="s">
        <v>11739</v>
      </c>
      <c r="B2776" s="318" t="str">
        <f aca="false">A2776&amp;"U"</f>
        <v>92020U</v>
      </c>
      <c r="C2776" s="318" t="s">
        <v>11740</v>
      </c>
      <c r="D2776" s="318" t="s">
        <v>30</v>
      </c>
      <c r="E2776" s="318" t="s">
        <v>6232</v>
      </c>
      <c r="F2776" s="319" t="n">
        <v>66.31</v>
      </c>
      <c r="G2776" s="318" t="s">
        <v>6233</v>
      </c>
    </row>
    <row r="2777" customFormat="false" ht="15" hidden="false" customHeight="false" outlineLevel="0" collapsed="false">
      <c r="A2777" s="318" t="s">
        <v>11741</v>
      </c>
      <c r="B2777" s="318" t="str">
        <f aca="false">A2777&amp;"U"</f>
        <v>92021U</v>
      </c>
      <c r="C2777" s="318" t="s">
        <v>11742</v>
      </c>
      <c r="D2777" s="318" t="s">
        <v>30</v>
      </c>
      <c r="E2777" s="318" t="s">
        <v>6232</v>
      </c>
      <c r="F2777" s="319" t="n">
        <v>74.42</v>
      </c>
      <c r="G2777" s="318" t="s">
        <v>6233</v>
      </c>
    </row>
    <row r="2778" customFormat="false" ht="15" hidden="false" customHeight="false" outlineLevel="0" collapsed="false">
      <c r="A2778" s="318" t="s">
        <v>11743</v>
      </c>
      <c r="B2778" s="318" t="str">
        <f aca="false">A2778&amp;"U"</f>
        <v>92022U</v>
      </c>
      <c r="C2778" s="318" t="s">
        <v>11744</v>
      </c>
      <c r="D2778" s="318" t="s">
        <v>30</v>
      </c>
      <c r="E2778" s="318" t="s">
        <v>6232</v>
      </c>
      <c r="F2778" s="319" t="n">
        <v>24.58</v>
      </c>
      <c r="G2778" s="318" t="s">
        <v>6233</v>
      </c>
    </row>
    <row r="2779" customFormat="false" ht="15" hidden="false" customHeight="false" outlineLevel="0" collapsed="false">
      <c r="A2779" s="318" t="s">
        <v>11745</v>
      </c>
      <c r="B2779" s="318" t="str">
        <f aca="false">A2779&amp;"U"</f>
        <v>92023U</v>
      </c>
      <c r="C2779" s="318" t="s">
        <v>11746</v>
      </c>
      <c r="D2779" s="318" t="s">
        <v>30</v>
      </c>
      <c r="E2779" s="318" t="s">
        <v>6232</v>
      </c>
      <c r="F2779" s="319" t="n">
        <v>29.69</v>
      </c>
      <c r="G2779" s="318" t="s">
        <v>6233</v>
      </c>
    </row>
    <row r="2780" customFormat="false" ht="15" hidden="false" customHeight="false" outlineLevel="0" collapsed="false">
      <c r="A2780" s="318" t="s">
        <v>11747</v>
      </c>
      <c r="B2780" s="318" t="str">
        <f aca="false">A2780&amp;"U"</f>
        <v>92024U</v>
      </c>
      <c r="C2780" s="318" t="s">
        <v>11748</v>
      </c>
      <c r="D2780" s="318" t="s">
        <v>30</v>
      </c>
      <c r="E2780" s="318" t="s">
        <v>6232</v>
      </c>
      <c r="F2780" s="319" t="n">
        <v>37.58</v>
      </c>
      <c r="G2780" s="318" t="s">
        <v>6233</v>
      </c>
    </row>
    <row r="2781" customFormat="false" ht="15" hidden="false" customHeight="false" outlineLevel="0" collapsed="false">
      <c r="A2781" s="318" t="s">
        <v>11749</v>
      </c>
      <c r="B2781" s="318" t="str">
        <f aca="false">A2781&amp;"U"</f>
        <v>92025U</v>
      </c>
      <c r="C2781" s="318" t="s">
        <v>11750</v>
      </c>
      <c r="D2781" s="318" t="s">
        <v>30</v>
      </c>
      <c r="E2781" s="318" t="s">
        <v>6232</v>
      </c>
      <c r="F2781" s="319" t="n">
        <v>42.69</v>
      </c>
      <c r="G2781" s="318" t="s">
        <v>6233</v>
      </c>
    </row>
    <row r="2782" customFormat="false" ht="15" hidden="false" customHeight="false" outlineLevel="0" collapsed="false">
      <c r="A2782" s="318" t="s">
        <v>11751</v>
      </c>
      <c r="B2782" s="318" t="str">
        <f aca="false">A2782&amp;"U"</f>
        <v>92026U</v>
      </c>
      <c r="C2782" s="318" t="s">
        <v>11752</v>
      </c>
      <c r="D2782" s="318" t="s">
        <v>30</v>
      </c>
      <c r="E2782" s="318" t="s">
        <v>6232</v>
      </c>
      <c r="F2782" s="319" t="n">
        <v>34.33</v>
      </c>
      <c r="G2782" s="318" t="s">
        <v>6233</v>
      </c>
    </row>
    <row r="2783" customFormat="false" ht="15" hidden="false" customHeight="false" outlineLevel="0" collapsed="false">
      <c r="A2783" s="318" t="s">
        <v>11753</v>
      </c>
      <c r="B2783" s="318" t="str">
        <f aca="false">A2783&amp;"U"</f>
        <v>92027U</v>
      </c>
      <c r="C2783" s="318" t="s">
        <v>11754</v>
      </c>
      <c r="D2783" s="318" t="s">
        <v>30</v>
      </c>
      <c r="E2783" s="318" t="s">
        <v>6232</v>
      </c>
      <c r="F2783" s="319" t="n">
        <v>39.44</v>
      </c>
      <c r="G2783" s="318" t="s">
        <v>6233</v>
      </c>
    </row>
    <row r="2784" customFormat="false" ht="15" hidden="false" customHeight="false" outlineLevel="0" collapsed="false">
      <c r="A2784" s="318" t="s">
        <v>11755</v>
      </c>
      <c r="B2784" s="318" t="str">
        <f aca="false">A2784&amp;"U"</f>
        <v>92028U</v>
      </c>
      <c r="C2784" s="318" t="s">
        <v>11756</v>
      </c>
      <c r="D2784" s="318" t="s">
        <v>30</v>
      </c>
      <c r="E2784" s="318" t="s">
        <v>6232</v>
      </c>
      <c r="F2784" s="319" t="n">
        <v>28.58</v>
      </c>
      <c r="G2784" s="318" t="s">
        <v>6233</v>
      </c>
    </row>
    <row r="2785" customFormat="false" ht="15" hidden="false" customHeight="false" outlineLevel="0" collapsed="false">
      <c r="A2785" s="318" t="s">
        <v>11757</v>
      </c>
      <c r="B2785" s="318" t="str">
        <f aca="false">A2785&amp;"U"</f>
        <v>92029U</v>
      </c>
      <c r="C2785" s="318" t="s">
        <v>11758</v>
      </c>
      <c r="D2785" s="318" t="s">
        <v>30</v>
      </c>
      <c r="E2785" s="318" t="s">
        <v>6232</v>
      </c>
      <c r="F2785" s="319" t="n">
        <v>33.69</v>
      </c>
      <c r="G2785" s="318" t="s">
        <v>6233</v>
      </c>
    </row>
    <row r="2786" customFormat="false" ht="15" hidden="false" customHeight="false" outlineLevel="0" collapsed="false">
      <c r="A2786" s="318" t="s">
        <v>11759</v>
      </c>
      <c r="B2786" s="318" t="str">
        <f aca="false">A2786&amp;"U"</f>
        <v>92030U</v>
      </c>
      <c r="C2786" s="318" t="s">
        <v>11760</v>
      </c>
      <c r="D2786" s="318" t="s">
        <v>30</v>
      </c>
      <c r="E2786" s="318" t="s">
        <v>6232</v>
      </c>
      <c r="F2786" s="319" t="n">
        <v>41.54</v>
      </c>
      <c r="G2786" s="318" t="s">
        <v>6233</v>
      </c>
    </row>
    <row r="2787" customFormat="false" ht="15" hidden="false" customHeight="false" outlineLevel="0" collapsed="false">
      <c r="A2787" s="318" t="s">
        <v>11761</v>
      </c>
      <c r="B2787" s="318" t="str">
        <f aca="false">A2787&amp;"U"</f>
        <v>92031U</v>
      </c>
      <c r="C2787" s="318" t="s">
        <v>11762</v>
      </c>
      <c r="D2787" s="318" t="s">
        <v>30</v>
      </c>
      <c r="E2787" s="318" t="s">
        <v>6232</v>
      </c>
      <c r="F2787" s="319" t="n">
        <v>46.65</v>
      </c>
      <c r="G2787" s="318" t="s">
        <v>6233</v>
      </c>
    </row>
    <row r="2788" customFormat="false" ht="15" hidden="false" customHeight="false" outlineLevel="0" collapsed="false">
      <c r="A2788" s="318" t="s">
        <v>11763</v>
      </c>
      <c r="B2788" s="318" t="str">
        <f aca="false">A2788&amp;"U"</f>
        <v>92032U</v>
      </c>
      <c r="C2788" s="318" t="s">
        <v>11764</v>
      </c>
      <c r="D2788" s="318" t="s">
        <v>30</v>
      </c>
      <c r="E2788" s="318" t="s">
        <v>6232</v>
      </c>
      <c r="F2788" s="319" t="n">
        <v>42.28</v>
      </c>
      <c r="G2788" s="318" t="s">
        <v>6233</v>
      </c>
    </row>
    <row r="2789" customFormat="false" ht="15" hidden="false" customHeight="false" outlineLevel="0" collapsed="false">
      <c r="A2789" s="318" t="s">
        <v>11765</v>
      </c>
      <c r="B2789" s="318" t="str">
        <f aca="false">A2789&amp;"U"</f>
        <v>92033U</v>
      </c>
      <c r="C2789" s="318" t="s">
        <v>11766</v>
      </c>
      <c r="D2789" s="318" t="s">
        <v>30</v>
      </c>
      <c r="E2789" s="318" t="s">
        <v>6232</v>
      </c>
      <c r="F2789" s="319" t="n">
        <v>47.39</v>
      </c>
      <c r="G2789" s="318" t="s">
        <v>6233</v>
      </c>
    </row>
    <row r="2790" customFormat="false" ht="15" hidden="false" customHeight="false" outlineLevel="0" collapsed="false">
      <c r="A2790" s="318" t="s">
        <v>11767</v>
      </c>
      <c r="B2790" s="318" t="str">
        <f aca="false">A2790&amp;"U"</f>
        <v>92034U</v>
      </c>
      <c r="C2790" s="318" t="s">
        <v>11768</v>
      </c>
      <c r="D2790" s="318" t="s">
        <v>30</v>
      </c>
      <c r="E2790" s="318" t="s">
        <v>6232</v>
      </c>
      <c r="F2790" s="319" t="n">
        <v>38.32</v>
      </c>
      <c r="G2790" s="318" t="s">
        <v>6233</v>
      </c>
    </row>
    <row r="2791" customFormat="false" ht="15" hidden="false" customHeight="false" outlineLevel="0" collapsed="false">
      <c r="A2791" s="318" t="s">
        <v>11769</v>
      </c>
      <c r="B2791" s="318" t="str">
        <f aca="false">A2791&amp;"U"</f>
        <v>92035U</v>
      </c>
      <c r="C2791" s="318" t="s">
        <v>11770</v>
      </c>
      <c r="D2791" s="318" t="s">
        <v>30</v>
      </c>
      <c r="E2791" s="318" t="s">
        <v>6232</v>
      </c>
      <c r="F2791" s="319" t="n">
        <v>43.43</v>
      </c>
      <c r="G2791" s="318" t="s">
        <v>6233</v>
      </c>
    </row>
    <row r="2792" customFormat="false" ht="15" hidden="false" customHeight="false" outlineLevel="0" collapsed="false">
      <c r="A2792" s="318" t="s">
        <v>11771</v>
      </c>
      <c r="B2792" s="318" t="str">
        <f aca="false">A2792&amp;"U"</f>
        <v>72278U</v>
      </c>
      <c r="C2792" s="318" t="s">
        <v>11772</v>
      </c>
      <c r="D2792" s="318" t="s">
        <v>30</v>
      </c>
      <c r="E2792" s="318" t="s">
        <v>6232</v>
      </c>
      <c r="F2792" s="319" t="n">
        <v>97.3</v>
      </c>
      <c r="G2792" s="318" t="s">
        <v>6233</v>
      </c>
    </row>
    <row r="2793" customFormat="false" ht="15" hidden="false" customHeight="false" outlineLevel="0" collapsed="false">
      <c r="A2793" s="318" t="s">
        <v>11773</v>
      </c>
      <c r="B2793" s="318" t="str">
        <f aca="false">A2793&amp;"U"</f>
        <v>72280U</v>
      </c>
      <c r="C2793" s="318" t="s">
        <v>11774</v>
      </c>
      <c r="D2793" s="318" t="s">
        <v>30</v>
      </c>
      <c r="E2793" s="318" t="s">
        <v>6252</v>
      </c>
      <c r="F2793" s="319" t="n">
        <v>44.8</v>
      </c>
      <c r="G2793" s="318" t="s">
        <v>6233</v>
      </c>
    </row>
    <row r="2794" customFormat="false" ht="15" hidden="false" customHeight="false" outlineLevel="0" collapsed="false">
      <c r="A2794" s="318" t="s">
        <v>11775</v>
      </c>
      <c r="B2794" s="318" t="str">
        <f aca="false">A2794&amp;"U"</f>
        <v>73953/4U</v>
      </c>
      <c r="C2794" s="318" t="s">
        <v>11776</v>
      </c>
      <c r="D2794" s="318" t="s">
        <v>30</v>
      </c>
      <c r="E2794" s="318" t="s">
        <v>6252</v>
      </c>
      <c r="F2794" s="319" t="n">
        <v>125.42</v>
      </c>
      <c r="G2794" s="318" t="s">
        <v>6233</v>
      </c>
    </row>
    <row r="2795" customFormat="false" ht="15" hidden="false" customHeight="false" outlineLevel="0" collapsed="false">
      <c r="A2795" s="318" t="s">
        <v>11777</v>
      </c>
      <c r="B2795" s="318" t="str">
        <f aca="false">A2795&amp;"U"</f>
        <v>73953/8U</v>
      </c>
      <c r="C2795" s="318" t="s">
        <v>11778</v>
      </c>
      <c r="D2795" s="318" t="s">
        <v>30</v>
      </c>
      <c r="E2795" s="318" t="s">
        <v>6252</v>
      </c>
      <c r="F2795" s="319" t="n">
        <v>166.73</v>
      </c>
      <c r="G2795" s="318" t="s">
        <v>6233</v>
      </c>
    </row>
    <row r="2796" customFormat="false" ht="15" hidden="false" customHeight="false" outlineLevel="0" collapsed="false">
      <c r="A2796" s="318" t="s">
        <v>11779</v>
      </c>
      <c r="B2796" s="318" t="str">
        <f aca="false">A2796&amp;"U"</f>
        <v>73953/9U</v>
      </c>
      <c r="C2796" s="318" t="s">
        <v>11780</v>
      </c>
      <c r="D2796" s="318" t="s">
        <v>30</v>
      </c>
      <c r="E2796" s="318" t="s">
        <v>6252</v>
      </c>
      <c r="F2796" s="319" t="n">
        <v>47.3</v>
      </c>
      <c r="G2796" s="318" t="s">
        <v>6233</v>
      </c>
    </row>
    <row r="2797" customFormat="false" ht="15" hidden="false" customHeight="false" outlineLevel="0" collapsed="false">
      <c r="A2797" s="318" t="s">
        <v>11781</v>
      </c>
      <c r="B2797" s="318" t="str">
        <f aca="false">A2797&amp;"U"</f>
        <v>83391U</v>
      </c>
      <c r="C2797" s="318" t="s">
        <v>11782</v>
      </c>
      <c r="D2797" s="318" t="s">
        <v>30</v>
      </c>
      <c r="E2797" s="318" t="s">
        <v>6252</v>
      </c>
      <c r="F2797" s="319" t="n">
        <v>25.88</v>
      </c>
      <c r="G2797" s="318" t="s">
        <v>6233</v>
      </c>
    </row>
    <row r="2798" customFormat="false" ht="15" hidden="false" customHeight="false" outlineLevel="0" collapsed="false">
      <c r="A2798" s="318" t="s">
        <v>11783</v>
      </c>
      <c r="B2798" s="318" t="str">
        <f aca="false">A2798&amp;"U"</f>
        <v>83392U</v>
      </c>
      <c r="C2798" s="318" t="s">
        <v>11784</v>
      </c>
      <c r="D2798" s="318" t="s">
        <v>30</v>
      </c>
      <c r="E2798" s="318" t="s">
        <v>6252</v>
      </c>
      <c r="F2798" s="319" t="n">
        <v>19.04</v>
      </c>
      <c r="G2798" s="318" t="s">
        <v>6233</v>
      </c>
    </row>
    <row r="2799" customFormat="false" ht="15" hidden="false" customHeight="false" outlineLevel="0" collapsed="false">
      <c r="A2799" s="318" t="s">
        <v>11785</v>
      </c>
      <c r="B2799" s="318" t="str">
        <f aca="false">A2799&amp;"U"</f>
        <v>83393U</v>
      </c>
      <c r="C2799" s="318" t="s">
        <v>11786</v>
      </c>
      <c r="D2799" s="318" t="s">
        <v>30</v>
      </c>
      <c r="E2799" s="318" t="s">
        <v>6252</v>
      </c>
      <c r="F2799" s="319" t="n">
        <v>24.46</v>
      </c>
      <c r="G2799" s="318" t="s">
        <v>6233</v>
      </c>
    </row>
    <row r="2800" customFormat="false" ht="15" hidden="false" customHeight="false" outlineLevel="0" collapsed="false">
      <c r="A2800" s="318" t="s">
        <v>11787</v>
      </c>
      <c r="B2800" s="318" t="str">
        <f aca="false">A2800&amp;"U"</f>
        <v>83470U</v>
      </c>
      <c r="C2800" s="318" t="s">
        <v>11788</v>
      </c>
      <c r="D2800" s="318" t="s">
        <v>30</v>
      </c>
      <c r="E2800" s="318" t="s">
        <v>6232</v>
      </c>
      <c r="F2800" s="319" t="n">
        <v>96.58</v>
      </c>
      <c r="G2800" s="318" t="s">
        <v>6233</v>
      </c>
    </row>
    <row r="2801" customFormat="false" ht="15" hidden="false" customHeight="false" outlineLevel="0" collapsed="false">
      <c r="A2801" s="318" t="s">
        <v>11789</v>
      </c>
      <c r="B2801" s="318" t="str">
        <f aca="false">A2801&amp;"U"</f>
        <v>93040U</v>
      </c>
      <c r="C2801" s="318" t="s">
        <v>11790</v>
      </c>
      <c r="D2801" s="318" t="s">
        <v>30</v>
      </c>
      <c r="E2801" s="318" t="s">
        <v>6232</v>
      </c>
      <c r="F2801" s="319" t="n">
        <v>14.97</v>
      </c>
      <c r="G2801" s="318" t="s">
        <v>6233</v>
      </c>
    </row>
    <row r="2802" customFormat="false" ht="15" hidden="false" customHeight="false" outlineLevel="0" collapsed="false">
      <c r="A2802" s="318" t="s">
        <v>11791</v>
      </c>
      <c r="B2802" s="318" t="str">
        <f aca="false">A2802&amp;"U"</f>
        <v>93041U</v>
      </c>
      <c r="C2802" s="318" t="s">
        <v>11792</v>
      </c>
      <c r="D2802" s="318" t="s">
        <v>30</v>
      </c>
      <c r="E2802" s="318" t="s">
        <v>6232</v>
      </c>
      <c r="F2802" s="319" t="n">
        <v>96.17</v>
      </c>
      <c r="G2802" s="318" t="s">
        <v>6233</v>
      </c>
    </row>
    <row r="2803" customFormat="false" ht="15" hidden="false" customHeight="false" outlineLevel="0" collapsed="false">
      <c r="A2803" s="318" t="s">
        <v>11793</v>
      </c>
      <c r="B2803" s="318" t="str">
        <f aca="false">A2803&amp;"U"</f>
        <v>93042U</v>
      </c>
      <c r="C2803" s="318" t="s">
        <v>11794</v>
      </c>
      <c r="D2803" s="318" t="s">
        <v>30</v>
      </c>
      <c r="E2803" s="318" t="s">
        <v>6232</v>
      </c>
      <c r="F2803" s="319" t="n">
        <v>30.83</v>
      </c>
      <c r="G2803" s="318" t="s">
        <v>6233</v>
      </c>
    </row>
    <row r="2804" customFormat="false" ht="15" hidden="false" customHeight="false" outlineLevel="0" collapsed="false">
      <c r="A2804" s="318" t="s">
        <v>11795</v>
      </c>
      <c r="B2804" s="318" t="str">
        <f aca="false">A2804&amp;"U"</f>
        <v>93043U</v>
      </c>
      <c r="C2804" s="318" t="s">
        <v>430</v>
      </c>
      <c r="D2804" s="318" t="s">
        <v>30</v>
      </c>
      <c r="E2804" s="318" t="s">
        <v>6232</v>
      </c>
      <c r="F2804" s="319" t="n">
        <v>41.2</v>
      </c>
      <c r="G2804" s="318" t="s">
        <v>6233</v>
      </c>
    </row>
    <row r="2805" customFormat="false" ht="15" hidden="false" customHeight="false" outlineLevel="0" collapsed="false">
      <c r="A2805" s="318" t="s">
        <v>11796</v>
      </c>
      <c r="B2805" s="318" t="str">
        <f aca="false">A2805&amp;"U"</f>
        <v>93044U</v>
      </c>
      <c r="C2805" s="318" t="s">
        <v>11797</v>
      </c>
      <c r="D2805" s="318" t="s">
        <v>30</v>
      </c>
      <c r="E2805" s="318" t="s">
        <v>6232</v>
      </c>
      <c r="F2805" s="319" t="n">
        <v>16.89</v>
      </c>
      <c r="G2805" s="318" t="s">
        <v>6233</v>
      </c>
    </row>
    <row r="2806" customFormat="false" ht="15" hidden="false" customHeight="false" outlineLevel="0" collapsed="false">
      <c r="A2806" s="318" t="s">
        <v>11798</v>
      </c>
      <c r="B2806" s="318" t="str">
        <f aca="false">A2806&amp;"U"</f>
        <v>93045U</v>
      </c>
      <c r="C2806" s="318" t="s">
        <v>11799</v>
      </c>
      <c r="D2806" s="318" t="s">
        <v>30</v>
      </c>
      <c r="E2806" s="318" t="s">
        <v>6232</v>
      </c>
      <c r="F2806" s="319" t="n">
        <v>53.76</v>
      </c>
      <c r="G2806" s="318" t="s">
        <v>6233</v>
      </c>
    </row>
    <row r="2807" customFormat="false" ht="15" hidden="false" customHeight="false" outlineLevel="0" collapsed="false">
      <c r="A2807" s="318" t="s">
        <v>11800</v>
      </c>
      <c r="B2807" s="318" t="str">
        <f aca="false">A2807&amp;"U"</f>
        <v>97583U</v>
      </c>
      <c r="C2807" s="318" t="s">
        <v>11801</v>
      </c>
      <c r="D2807" s="318" t="s">
        <v>30</v>
      </c>
      <c r="E2807" s="318" t="s">
        <v>6252</v>
      </c>
      <c r="F2807" s="319" t="n">
        <v>40.57</v>
      </c>
      <c r="G2807" s="318" t="s">
        <v>6233</v>
      </c>
    </row>
    <row r="2808" customFormat="false" ht="15" hidden="false" customHeight="false" outlineLevel="0" collapsed="false">
      <c r="A2808" s="318" t="s">
        <v>11802</v>
      </c>
      <c r="B2808" s="318" t="str">
        <f aca="false">A2808&amp;"U"</f>
        <v>97584U</v>
      </c>
      <c r="C2808" s="318" t="s">
        <v>11803</v>
      </c>
      <c r="D2808" s="318" t="s">
        <v>30</v>
      </c>
      <c r="E2808" s="318" t="s">
        <v>6252</v>
      </c>
      <c r="F2808" s="319" t="n">
        <v>55.78</v>
      </c>
      <c r="G2808" s="318" t="s">
        <v>6233</v>
      </c>
    </row>
    <row r="2809" customFormat="false" ht="15" hidden="false" customHeight="false" outlineLevel="0" collapsed="false">
      <c r="A2809" s="318" t="s">
        <v>11804</v>
      </c>
      <c r="B2809" s="318" t="str">
        <f aca="false">A2809&amp;"U"</f>
        <v>97585U</v>
      </c>
      <c r="C2809" s="318" t="s">
        <v>11805</v>
      </c>
      <c r="D2809" s="318" t="s">
        <v>30</v>
      </c>
      <c r="E2809" s="318" t="s">
        <v>6252</v>
      </c>
      <c r="F2809" s="319" t="n">
        <v>55.42</v>
      </c>
      <c r="G2809" s="318" t="s">
        <v>6233</v>
      </c>
    </row>
    <row r="2810" customFormat="false" ht="15" hidden="false" customHeight="false" outlineLevel="0" collapsed="false">
      <c r="A2810" s="318" t="s">
        <v>11806</v>
      </c>
      <c r="B2810" s="318" t="str">
        <f aca="false">A2810&amp;"U"</f>
        <v>97586U</v>
      </c>
      <c r="C2810" s="318" t="s">
        <v>11807</v>
      </c>
      <c r="D2810" s="318" t="s">
        <v>30</v>
      </c>
      <c r="E2810" s="318" t="s">
        <v>6252</v>
      </c>
      <c r="F2810" s="319" t="n">
        <v>73.78</v>
      </c>
      <c r="G2810" s="318" t="s">
        <v>6233</v>
      </c>
    </row>
    <row r="2811" customFormat="false" ht="15" hidden="false" customHeight="false" outlineLevel="0" collapsed="false">
      <c r="A2811" s="318" t="s">
        <v>11808</v>
      </c>
      <c r="B2811" s="318" t="str">
        <f aca="false">A2811&amp;"U"</f>
        <v>97587U</v>
      </c>
      <c r="C2811" s="318" t="s">
        <v>11809</v>
      </c>
      <c r="D2811" s="318" t="s">
        <v>30</v>
      </c>
      <c r="E2811" s="318" t="s">
        <v>6252</v>
      </c>
      <c r="F2811" s="319" t="n">
        <v>128.42</v>
      </c>
      <c r="G2811" s="318" t="s">
        <v>6233</v>
      </c>
    </row>
    <row r="2812" customFormat="false" ht="15" hidden="false" customHeight="false" outlineLevel="0" collapsed="false">
      <c r="A2812" s="318" t="s">
        <v>11810</v>
      </c>
      <c r="B2812" s="318" t="str">
        <f aca="false">A2812&amp;"U"</f>
        <v>97589U</v>
      </c>
      <c r="C2812" s="318" t="s">
        <v>11811</v>
      </c>
      <c r="D2812" s="318" t="s">
        <v>30</v>
      </c>
      <c r="E2812" s="318" t="s">
        <v>6252</v>
      </c>
      <c r="F2812" s="319" t="n">
        <v>29.23</v>
      </c>
      <c r="G2812" s="318" t="s">
        <v>6233</v>
      </c>
    </row>
    <row r="2813" customFormat="false" ht="15" hidden="false" customHeight="false" outlineLevel="0" collapsed="false">
      <c r="A2813" s="318" t="s">
        <v>11812</v>
      </c>
      <c r="B2813" s="318" t="str">
        <f aca="false">A2813&amp;"U"</f>
        <v>97590U</v>
      </c>
      <c r="C2813" s="318" t="s">
        <v>11813</v>
      </c>
      <c r="D2813" s="318" t="s">
        <v>30</v>
      </c>
      <c r="E2813" s="318" t="s">
        <v>6252</v>
      </c>
      <c r="F2813" s="319" t="n">
        <v>54.6</v>
      </c>
      <c r="G2813" s="318" t="s">
        <v>6233</v>
      </c>
    </row>
    <row r="2814" customFormat="false" ht="15" hidden="false" customHeight="false" outlineLevel="0" collapsed="false">
      <c r="A2814" s="318" t="s">
        <v>11814</v>
      </c>
      <c r="B2814" s="318" t="str">
        <f aca="false">A2814&amp;"U"</f>
        <v>97591U</v>
      </c>
      <c r="C2814" s="318" t="s">
        <v>11815</v>
      </c>
      <c r="D2814" s="318" t="s">
        <v>30</v>
      </c>
      <c r="E2814" s="318" t="s">
        <v>6252</v>
      </c>
      <c r="F2814" s="319" t="n">
        <v>76.37</v>
      </c>
      <c r="G2814" s="318" t="s">
        <v>6233</v>
      </c>
    </row>
    <row r="2815" customFormat="false" ht="15" hidden="false" customHeight="false" outlineLevel="0" collapsed="false">
      <c r="A2815" s="318" t="s">
        <v>11816</v>
      </c>
      <c r="B2815" s="318" t="str">
        <f aca="false">A2815&amp;"U"</f>
        <v>97592U</v>
      </c>
      <c r="C2815" s="318" t="s">
        <v>11817</v>
      </c>
      <c r="D2815" s="318" t="s">
        <v>30</v>
      </c>
      <c r="E2815" s="318" t="s">
        <v>6252</v>
      </c>
      <c r="F2815" s="319" t="n">
        <v>90.35</v>
      </c>
      <c r="G2815" s="318" t="s">
        <v>6233</v>
      </c>
    </row>
    <row r="2816" customFormat="false" ht="15" hidden="false" customHeight="false" outlineLevel="0" collapsed="false">
      <c r="A2816" s="318" t="s">
        <v>11818</v>
      </c>
      <c r="B2816" s="318" t="str">
        <f aca="false">A2816&amp;"U"</f>
        <v>97593U</v>
      </c>
      <c r="C2816" s="318" t="s">
        <v>11819</v>
      </c>
      <c r="D2816" s="318" t="s">
        <v>30</v>
      </c>
      <c r="E2816" s="318" t="s">
        <v>6252</v>
      </c>
      <c r="F2816" s="319" t="n">
        <v>73.47</v>
      </c>
      <c r="G2816" s="318" t="s">
        <v>6233</v>
      </c>
    </row>
    <row r="2817" customFormat="false" ht="15" hidden="false" customHeight="false" outlineLevel="0" collapsed="false">
      <c r="A2817" s="318" t="s">
        <v>11820</v>
      </c>
      <c r="B2817" s="318" t="str">
        <f aca="false">A2817&amp;"U"</f>
        <v>97594U</v>
      </c>
      <c r="C2817" s="318" t="s">
        <v>11821</v>
      </c>
      <c r="D2817" s="318" t="s">
        <v>30</v>
      </c>
      <c r="E2817" s="318" t="s">
        <v>6252</v>
      </c>
      <c r="F2817" s="319" t="n">
        <v>75.91</v>
      </c>
      <c r="G2817" s="318" t="s">
        <v>6233</v>
      </c>
    </row>
    <row r="2818" customFormat="false" ht="15" hidden="false" customHeight="false" outlineLevel="0" collapsed="false">
      <c r="A2818" s="318" t="s">
        <v>11822</v>
      </c>
      <c r="B2818" s="318" t="str">
        <f aca="false">A2818&amp;"U"</f>
        <v>97595U</v>
      </c>
      <c r="C2818" s="318" t="s">
        <v>11823</v>
      </c>
      <c r="D2818" s="318" t="s">
        <v>30</v>
      </c>
      <c r="E2818" s="318" t="s">
        <v>6252</v>
      </c>
      <c r="F2818" s="319" t="n">
        <v>44.77</v>
      </c>
      <c r="G2818" s="318" t="s">
        <v>6233</v>
      </c>
    </row>
    <row r="2819" customFormat="false" ht="15" hidden="false" customHeight="false" outlineLevel="0" collapsed="false">
      <c r="A2819" s="318" t="s">
        <v>11824</v>
      </c>
      <c r="B2819" s="318" t="str">
        <f aca="false">A2819&amp;"U"</f>
        <v>97596U</v>
      </c>
      <c r="C2819" s="318" t="s">
        <v>11825</v>
      </c>
      <c r="D2819" s="318" t="s">
        <v>30</v>
      </c>
      <c r="E2819" s="318" t="s">
        <v>6252</v>
      </c>
      <c r="F2819" s="319" t="n">
        <v>31.06</v>
      </c>
      <c r="G2819" s="318" t="s">
        <v>6233</v>
      </c>
    </row>
    <row r="2820" customFormat="false" ht="15" hidden="false" customHeight="false" outlineLevel="0" collapsed="false">
      <c r="A2820" s="318" t="s">
        <v>11826</v>
      </c>
      <c r="B2820" s="318" t="str">
        <f aca="false">A2820&amp;"U"</f>
        <v>97597U</v>
      </c>
      <c r="C2820" s="318" t="s">
        <v>11827</v>
      </c>
      <c r="D2820" s="318" t="s">
        <v>30</v>
      </c>
      <c r="E2820" s="318" t="s">
        <v>6252</v>
      </c>
      <c r="F2820" s="319" t="n">
        <v>38.3</v>
      </c>
      <c r="G2820" s="318" t="s">
        <v>6233</v>
      </c>
    </row>
    <row r="2821" customFormat="false" ht="15" hidden="false" customHeight="false" outlineLevel="0" collapsed="false">
      <c r="A2821" s="318" t="s">
        <v>11828</v>
      </c>
      <c r="B2821" s="318" t="str">
        <f aca="false">A2821&amp;"U"</f>
        <v>97598U</v>
      </c>
      <c r="C2821" s="318" t="s">
        <v>453</v>
      </c>
      <c r="D2821" s="318" t="s">
        <v>30</v>
      </c>
      <c r="E2821" s="318" t="s">
        <v>6252</v>
      </c>
      <c r="F2821" s="319" t="n">
        <v>36.55</v>
      </c>
      <c r="G2821" s="318" t="s">
        <v>6233</v>
      </c>
    </row>
    <row r="2822" customFormat="false" ht="15" hidden="false" customHeight="false" outlineLevel="0" collapsed="false">
      <c r="A2822" s="318" t="s">
        <v>11829</v>
      </c>
      <c r="B2822" s="318" t="str">
        <f aca="false">A2822&amp;"U"</f>
        <v>97599U</v>
      </c>
      <c r="C2822" s="318" t="s">
        <v>11830</v>
      </c>
      <c r="D2822" s="318" t="s">
        <v>30</v>
      </c>
      <c r="E2822" s="318" t="s">
        <v>6252</v>
      </c>
      <c r="F2822" s="319" t="n">
        <v>34.56</v>
      </c>
      <c r="G2822" s="318" t="s">
        <v>6233</v>
      </c>
    </row>
    <row r="2823" customFormat="false" ht="15" hidden="false" customHeight="false" outlineLevel="0" collapsed="false">
      <c r="A2823" s="318" t="s">
        <v>11831</v>
      </c>
      <c r="B2823" s="318" t="str">
        <f aca="false">A2823&amp;"U"</f>
        <v>97609U</v>
      </c>
      <c r="C2823" s="318" t="s">
        <v>11832</v>
      </c>
      <c r="D2823" s="318" t="s">
        <v>30</v>
      </c>
      <c r="E2823" s="318" t="s">
        <v>6232</v>
      </c>
      <c r="F2823" s="319" t="n">
        <v>35.72</v>
      </c>
      <c r="G2823" s="318" t="s">
        <v>6233</v>
      </c>
    </row>
    <row r="2824" customFormat="false" ht="15" hidden="false" customHeight="false" outlineLevel="0" collapsed="false">
      <c r="A2824" s="318" t="s">
        <v>11833</v>
      </c>
      <c r="B2824" s="318" t="str">
        <f aca="false">A2824&amp;"U"</f>
        <v>97610U</v>
      </c>
      <c r="C2824" s="318" t="s">
        <v>11834</v>
      </c>
      <c r="D2824" s="318" t="s">
        <v>30</v>
      </c>
      <c r="E2824" s="318" t="s">
        <v>6232</v>
      </c>
      <c r="F2824" s="319" t="n">
        <v>46.09</v>
      </c>
      <c r="G2824" s="318" t="s">
        <v>6233</v>
      </c>
    </row>
    <row r="2825" customFormat="false" ht="15" hidden="false" customHeight="false" outlineLevel="0" collapsed="false">
      <c r="A2825" s="318" t="s">
        <v>11835</v>
      </c>
      <c r="B2825" s="318" t="str">
        <f aca="false">A2825&amp;"U"</f>
        <v>97611U</v>
      </c>
      <c r="C2825" s="318" t="s">
        <v>11836</v>
      </c>
      <c r="D2825" s="318" t="s">
        <v>30</v>
      </c>
      <c r="E2825" s="318" t="s">
        <v>6232</v>
      </c>
      <c r="F2825" s="319" t="n">
        <v>19.86</v>
      </c>
      <c r="G2825" s="318" t="s">
        <v>6233</v>
      </c>
    </row>
    <row r="2826" customFormat="false" ht="15" hidden="false" customHeight="false" outlineLevel="0" collapsed="false">
      <c r="A2826" s="318" t="s">
        <v>11837</v>
      </c>
      <c r="B2826" s="318" t="str">
        <f aca="false">A2826&amp;"U"</f>
        <v>97612U</v>
      </c>
      <c r="C2826" s="318" t="s">
        <v>11838</v>
      </c>
      <c r="D2826" s="318" t="s">
        <v>30</v>
      </c>
      <c r="E2826" s="318" t="s">
        <v>6232</v>
      </c>
      <c r="F2826" s="319" t="n">
        <v>21.78</v>
      </c>
      <c r="G2826" s="318" t="s">
        <v>6233</v>
      </c>
    </row>
    <row r="2827" customFormat="false" ht="15" hidden="false" customHeight="false" outlineLevel="0" collapsed="false">
      <c r="A2827" s="318" t="s">
        <v>11839</v>
      </c>
      <c r="B2827" s="318" t="str">
        <f aca="false">A2827&amp;"U"</f>
        <v>97613U</v>
      </c>
      <c r="C2827" s="318" t="s">
        <v>11840</v>
      </c>
      <c r="D2827" s="318" t="s">
        <v>30</v>
      </c>
      <c r="E2827" s="318" t="s">
        <v>6232</v>
      </c>
      <c r="F2827" s="319" t="n">
        <v>28.14</v>
      </c>
      <c r="G2827" s="318" t="s">
        <v>6233</v>
      </c>
    </row>
    <row r="2828" customFormat="false" ht="15" hidden="false" customHeight="false" outlineLevel="0" collapsed="false">
      <c r="A2828" s="318" t="s">
        <v>11841</v>
      </c>
      <c r="B2828" s="318" t="str">
        <f aca="false">A2828&amp;"U"</f>
        <v>97614U</v>
      </c>
      <c r="C2828" s="318" t="s">
        <v>11842</v>
      </c>
      <c r="D2828" s="318" t="s">
        <v>30</v>
      </c>
      <c r="E2828" s="318" t="s">
        <v>6232</v>
      </c>
      <c r="F2828" s="319" t="n">
        <v>51.14</v>
      </c>
      <c r="G2828" s="318" t="s">
        <v>6233</v>
      </c>
    </row>
    <row r="2829" customFormat="false" ht="15" hidden="false" customHeight="false" outlineLevel="0" collapsed="false">
      <c r="A2829" s="318" t="s">
        <v>11843</v>
      </c>
      <c r="B2829" s="318" t="str">
        <f aca="false">A2829&amp;"U"</f>
        <v>97615U</v>
      </c>
      <c r="C2829" s="318" t="s">
        <v>11844</v>
      </c>
      <c r="D2829" s="318" t="s">
        <v>30</v>
      </c>
      <c r="E2829" s="318" t="s">
        <v>6252</v>
      </c>
      <c r="F2829" s="319" t="n">
        <v>31.82</v>
      </c>
      <c r="G2829" s="318" t="s">
        <v>6233</v>
      </c>
    </row>
    <row r="2830" customFormat="false" ht="15" hidden="false" customHeight="false" outlineLevel="0" collapsed="false">
      <c r="A2830" s="318" t="s">
        <v>11845</v>
      </c>
      <c r="B2830" s="318" t="str">
        <f aca="false">A2830&amp;"U"</f>
        <v>97616U</v>
      </c>
      <c r="C2830" s="318" t="s">
        <v>11846</v>
      </c>
      <c r="D2830" s="318" t="s">
        <v>30</v>
      </c>
      <c r="E2830" s="318" t="s">
        <v>6252</v>
      </c>
      <c r="F2830" s="319" t="n">
        <v>35.58</v>
      </c>
      <c r="G2830" s="318" t="s">
        <v>6233</v>
      </c>
    </row>
    <row r="2831" customFormat="false" ht="15" hidden="false" customHeight="false" outlineLevel="0" collapsed="false">
      <c r="A2831" s="318" t="s">
        <v>11847</v>
      </c>
      <c r="B2831" s="318" t="str">
        <f aca="false">A2831&amp;"U"</f>
        <v>97617U</v>
      </c>
      <c r="C2831" s="318" t="s">
        <v>11848</v>
      </c>
      <c r="D2831" s="318" t="s">
        <v>30</v>
      </c>
      <c r="E2831" s="318" t="s">
        <v>6252</v>
      </c>
      <c r="F2831" s="319" t="n">
        <v>35.29</v>
      </c>
      <c r="G2831" s="318" t="s">
        <v>6233</v>
      </c>
    </row>
    <row r="2832" customFormat="false" ht="15" hidden="false" customHeight="false" outlineLevel="0" collapsed="false">
      <c r="A2832" s="318" t="s">
        <v>11849</v>
      </c>
      <c r="B2832" s="318" t="str">
        <f aca="false">A2832&amp;"U"</f>
        <v>97618U</v>
      </c>
      <c r="C2832" s="318" t="s">
        <v>11850</v>
      </c>
      <c r="D2832" s="318" t="s">
        <v>30</v>
      </c>
      <c r="E2832" s="318" t="s">
        <v>6252</v>
      </c>
      <c r="F2832" s="319" t="n">
        <v>34.51</v>
      </c>
      <c r="G2832" s="318" t="s">
        <v>6233</v>
      </c>
    </row>
    <row r="2833" customFormat="false" ht="15" hidden="false" customHeight="false" outlineLevel="0" collapsed="false">
      <c r="A2833" s="318" t="s">
        <v>11851</v>
      </c>
      <c r="B2833" s="318" t="str">
        <f aca="false">A2833&amp;"U"</f>
        <v>41598U</v>
      </c>
      <c r="C2833" s="318" t="s">
        <v>11852</v>
      </c>
      <c r="D2833" s="318" t="s">
        <v>30</v>
      </c>
      <c r="E2833" s="318" t="s">
        <v>6252</v>
      </c>
      <c r="F2833" s="320" t="n">
        <v>1458.44</v>
      </c>
      <c r="G2833" s="318" t="s">
        <v>6233</v>
      </c>
    </row>
    <row r="2834" customFormat="false" ht="15" hidden="false" customHeight="false" outlineLevel="0" collapsed="false">
      <c r="A2834" s="318" t="s">
        <v>11853</v>
      </c>
      <c r="B2834" s="318" t="str">
        <f aca="false">A2834&amp;"U"</f>
        <v>72941U</v>
      </c>
      <c r="C2834" s="318" t="s">
        <v>11854</v>
      </c>
      <c r="D2834" s="318" t="s">
        <v>30</v>
      </c>
      <c r="E2834" s="318" t="s">
        <v>6252</v>
      </c>
      <c r="F2834" s="319" t="n">
        <v>162.23</v>
      </c>
      <c r="G2834" s="318" t="s">
        <v>6233</v>
      </c>
    </row>
    <row r="2835" customFormat="false" ht="15" hidden="false" customHeight="false" outlineLevel="0" collapsed="false">
      <c r="A2835" s="318" t="s">
        <v>11855</v>
      </c>
      <c r="B2835" s="318" t="str">
        <f aca="false">A2835&amp;"U"</f>
        <v>73624U</v>
      </c>
      <c r="C2835" s="318" t="s">
        <v>11856</v>
      </c>
      <c r="D2835" s="318" t="s">
        <v>30</v>
      </c>
      <c r="E2835" s="318" t="s">
        <v>6252</v>
      </c>
      <c r="F2835" s="319" t="n">
        <v>73.01</v>
      </c>
      <c r="G2835" s="318" t="s">
        <v>6233</v>
      </c>
    </row>
    <row r="2836" customFormat="false" ht="15" hidden="false" customHeight="false" outlineLevel="0" collapsed="false">
      <c r="A2836" s="318" t="s">
        <v>11857</v>
      </c>
      <c r="B2836" s="318" t="str">
        <f aca="false">A2836&amp;"U"</f>
        <v>73767/1U</v>
      </c>
      <c r="C2836" s="318" t="s">
        <v>11858</v>
      </c>
      <c r="D2836" s="318" t="s">
        <v>30</v>
      </c>
      <c r="E2836" s="318" t="s">
        <v>6232</v>
      </c>
      <c r="F2836" s="319" t="n">
        <v>8.04</v>
      </c>
      <c r="G2836" s="318" t="s">
        <v>6233</v>
      </c>
    </row>
    <row r="2837" customFormat="false" ht="15" hidden="false" customHeight="false" outlineLevel="0" collapsed="false">
      <c r="A2837" s="318" t="s">
        <v>11859</v>
      </c>
      <c r="B2837" s="318" t="str">
        <f aca="false">A2837&amp;"U"</f>
        <v>73767/2U</v>
      </c>
      <c r="C2837" s="318" t="s">
        <v>11860</v>
      </c>
      <c r="D2837" s="318" t="s">
        <v>30</v>
      </c>
      <c r="E2837" s="318" t="s">
        <v>6252</v>
      </c>
      <c r="F2837" s="319" t="n">
        <v>10.05</v>
      </c>
      <c r="G2837" s="318" t="s">
        <v>6233</v>
      </c>
    </row>
    <row r="2838" customFormat="false" ht="15" hidden="false" customHeight="false" outlineLevel="0" collapsed="false">
      <c r="A2838" s="318" t="s">
        <v>11861</v>
      </c>
      <c r="B2838" s="318" t="str">
        <f aca="false">A2838&amp;"U"</f>
        <v>73767/3U</v>
      </c>
      <c r="C2838" s="318" t="s">
        <v>11862</v>
      </c>
      <c r="D2838" s="318" t="s">
        <v>30</v>
      </c>
      <c r="E2838" s="318" t="s">
        <v>6252</v>
      </c>
      <c r="F2838" s="319" t="n">
        <v>7.05</v>
      </c>
      <c r="G2838" s="318" t="s">
        <v>6233</v>
      </c>
    </row>
    <row r="2839" customFormat="false" ht="15" hidden="false" customHeight="false" outlineLevel="0" collapsed="false">
      <c r="A2839" s="318" t="s">
        <v>11863</v>
      </c>
      <c r="B2839" s="318" t="str">
        <f aca="false">A2839&amp;"U"</f>
        <v>73767/4U</v>
      </c>
      <c r="C2839" s="318" t="s">
        <v>11864</v>
      </c>
      <c r="D2839" s="318" t="s">
        <v>30</v>
      </c>
      <c r="E2839" s="318" t="s">
        <v>6252</v>
      </c>
      <c r="F2839" s="319" t="n">
        <v>4.32</v>
      </c>
      <c r="G2839" s="318" t="s">
        <v>6233</v>
      </c>
    </row>
    <row r="2840" customFormat="false" ht="15" hidden="false" customHeight="false" outlineLevel="0" collapsed="false">
      <c r="A2840" s="318" t="s">
        <v>11865</v>
      </c>
      <c r="B2840" s="318" t="str">
        <f aca="false">A2840&amp;"U"</f>
        <v>73767/5U</v>
      </c>
      <c r="C2840" s="318" t="s">
        <v>11866</v>
      </c>
      <c r="D2840" s="318" t="s">
        <v>30</v>
      </c>
      <c r="E2840" s="318" t="s">
        <v>6252</v>
      </c>
      <c r="F2840" s="319" t="n">
        <v>3.88</v>
      </c>
      <c r="G2840" s="318" t="s">
        <v>6233</v>
      </c>
    </row>
    <row r="2841" customFormat="false" ht="15" hidden="false" customHeight="false" outlineLevel="0" collapsed="false">
      <c r="A2841" s="318" t="s">
        <v>11867</v>
      </c>
      <c r="B2841" s="318" t="str">
        <f aca="false">A2841&amp;"U"</f>
        <v>73781/1U</v>
      </c>
      <c r="C2841" s="318" t="s">
        <v>11868</v>
      </c>
      <c r="D2841" s="318" t="s">
        <v>30</v>
      </c>
      <c r="E2841" s="318" t="s">
        <v>6252</v>
      </c>
      <c r="F2841" s="319" t="n">
        <v>333.32</v>
      </c>
      <c r="G2841" s="318" t="s">
        <v>6233</v>
      </c>
    </row>
    <row r="2842" customFormat="false" ht="15" hidden="false" customHeight="false" outlineLevel="0" collapsed="false">
      <c r="A2842" s="318" t="s">
        <v>11869</v>
      </c>
      <c r="B2842" s="318" t="str">
        <f aca="false">A2842&amp;"U"</f>
        <v>73781/2U</v>
      </c>
      <c r="C2842" s="318" t="s">
        <v>11870</v>
      </c>
      <c r="D2842" s="318" t="s">
        <v>30</v>
      </c>
      <c r="E2842" s="318" t="s">
        <v>6232</v>
      </c>
      <c r="F2842" s="319" t="n">
        <v>28.88</v>
      </c>
      <c r="G2842" s="318" t="s">
        <v>6233</v>
      </c>
    </row>
    <row r="2843" customFormat="false" ht="15" hidden="false" customHeight="false" outlineLevel="0" collapsed="false">
      <c r="A2843" s="318" t="s">
        <v>11871</v>
      </c>
      <c r="B2843" s="318" t="str">
        <f aca="false">A2843&amp;"U"</f>
        <v>73781/3U</v>
      </c>
      <c r="C2843" s="318" t="s">
        <v>11872</v>
      </c>
      <c r="D2843" s="318" t="s">
        <v>30</v>
      </c>
      <c r="E2843" s="318" t="s">
        <v>6232</v>
      </c>
      <c r="F2843" s="319" t="n">
        <v>89.64</v>
      </c>
      <c r="G2843" s="318" t="s">
        <v>6233</v>
      </c>
    </row>
    <row r="2844" customFormat="false" ht="15" hidden="false" customHeight="false" outlineLevel="0" collapsed="false">
      <c r="A2844" s="318" t="s">
        <v>11873</v>
      </c>
      <c r="B2844" s="318" t="str">
        <f aca="false">A2844&amp;"U"</f>
        <v>88543U</v>
      </c>
      <c r="C2844" s="318" t="s">
        <v>11874</v>
      </c>
      <c r="D2844" s="318" t="s">
        <v>30</v>
      </c>
      <c r="E2844" s="318" t="s">
        <v>6252</v>
      </c>
      <c r="F2844" s="319" t="n">
        <v>125.51</v>
      </c>
      <c r="G2844" s="318" t="s">
        <v>6233</v>
      </c>
    </row>
    <row r="2845" customFormat="false" ht="15" hidden="false" customHeight="false" outlineLevel="0" collapsed="false">
      <c r="A2845" s="318" t="s">
        <v>11875</v>
      </c>
      <c r="B2845" s="318" t="str">
        <f aca="false">A2845&amp;"U"</f>
        <v>88544U</v>
      </c>
      <c r="C2845" s="318" t="s">
        <v>11876</v>
      </c>
      <c r="D2845" s="318" t="s">
        <v>30</v>
      </c>
      <c r="E2845" s="318" t="s">
        <v>6252</v>
      </c>
      <c r="F2845" s="319" t="n">
        <v>77.17</v>
      </c>
      <c r="G2845" s="318" t="s">
        <v>6233</v>
      </c>
    </row>
    <row r="2846" customFormat="false" ht="15" hidden="false" customHeight="false" outlineLevel="0" collapsed="false">
      <c r="A2846" s="318" t="s">
        <v>11877</v>
      </c>
      <c r="B2846" s="318" t="str">
        <f aca="false">A2846&amp;"U"</f>
        <v>88545U</v>
      </c>
      <c r="C2846" s="318" t="s">
        <v>11878</v>
      </c>
      <c r="D2846" s="318" t="s">
        <v>30</v>
      </c>
      <c r="E2846" s="318" t="s">
        <v>6252</v>
      </c>
      <c r="F2846" s="319" t="n">
        <v>147.6</v>
      </c>
      <c r="G2846" s="318" t="s">
        <v>6233</v>
      </c>
    </row>
    <row r="2847" customFormat="false" ht="15" hidden="false" customHeight="false" outlineLevel="0" collapsed="false">
      <c r="A2847" s="318" t="s">
        <v>11879</v>
      </c>
      <c r="B2847" s="318" t="str">
        <f aca="false">A2847&amp;"U"</f>
        <v>83397U</v>
      </c>
      <c r="C2847" s="318" t="s">
        <v>11880</v>
      </c>
      <c r="D2847" s="318" t="s">
        <v>30</v>
      </c>
      <c r="E2847" s="318" t="s">
        <v>6252</v>
      </c>
      <c r="F2847" s="319" t="n">
        <v>941.57</v>
      </c>
      <c r="G2847" s="318" t="s">
        <v>6233</v>
      </c>
    </row>
    <row r="2848" customFormat="false" ht="15" hidden="false" customHeight="false" outlineLevel="0" collapsed="false">
      <c r="A2848" s="318" t="s">
        <v>11881</v>
      </c>
      <c r="B2848" s="318" t="str">
        <f aca="false">A2848&amp;"U"</f>
        <v>73769/1U</v>
      </c>
      <c r="C2848" s="318" t="s">
        <v>11882</v>
      </c>
      <c r="D2848" s="318" t="s">
        <v>30</v>
      </c>
      <c r="E2848" s="318" t="s">
        <v>6252</v>
      </c>
      <c r="F2848" s="320" t="n">
        <v>1131.46</v>
      </c>
      <c r="G2848" s="318" t="s">
        <v>6233</v>
      </c>
    </row>
    <row r="2849" customFormat="false" ht="15" hidden="false" customHeight="false" outlineLevel="0" collapsed="false">
      <c r="A2849" s="318" t="s">
        <v>11883</v>
      </c>
      <c r="B2849" s="318" t="str">
        <f aca="false">A2849&amp;"U"</f>
        <v>73769/2U</v>
      </c>
      <c r="C2849" s="318" t="s">
        <v>11884</v>
      </c>
      <c r="D2849" s="318" t="s">
        <v>30</v>
      </c>
      <c r="E2849" s="318" t="s">
        <v>6252</v>
      </c>
      <c r="F2849" s="320" t="n">
        <v>1132.92</v>
      </c>
      <c r="G2849" s="318" t="s">
        <v>6233</v>
      </c>
    </row>
    <row r="2850" customFormat="false" ht="15" hidden="false" customHeight="false" outlineLevel="0" collapsed="false">
      <c r="A2850" s="318" t="s">
        <v>11885</v>
      </c>
      <c r="B2850" s="318" t="str">
        <f aca="false">A2850&amp;"U"</f>
        <v>73769/3U</v>
      </c>
      <c r="C2850" s="318" t="s">
        <v>11886</v>
      </c>
      <c r="D2850" s="318" t="s">
        <v>30</v>
      </c>
      <c r="E2850" s="318" t="s">
        <v>6252</v>
      </c>
      <c r="F2850" s="320" t="n">
        <v>1167.72</v>
      </c>
      <c r="G2850" s="318" t="s">
        <v>6233</v>
      </c>
    </row>
    <row r="2851" customFormat="false" ht="15" hidden="false" customHeight="false" outlineLevel="0" collapsed="false">
      <c r="A2851" s="318" t="s">
        <v>11887</v>
      </c>
      <c r="B2851" s="318" t="str">
        <f aca="false">A2851&amp;"U"</f>
        <v>73769/4U</v>
      </c>
      <c r="C2851" s="318" t="s">
        <v>11888</v>
      </c>
      <c r="D2851" s="318" t="s">
        <v>30</v>
      </c>
      <c r="E2851" s="318" t="s">
        <v>6252</v>
      </c>
      <c r="F2851" s="320" t="n">
        <v>1178.56</v>
      </c>
      <c r="G2851" s="318" t="s">
        <v>6233</v>
      </c>
    </row>
    <row r="2852" customFormat="false" ht="15" hidden="false" customHeight="false" outlineLevel="0" collapsed="false">
      <c r="A2852" s="318" t="s">
        <v>11889</v>
      </c>
      <c r="B2852" s="318" t="str">
        <f aca="false">A2852&amp;"U"</f>
        <v>73855/1U</v>
      </c>
      <c r="C2852" s="318" t="s">
        <v>11890</v>
      </c>
      <c r="D2852" s="318" t="s">
        <v>30</v>
      </c>
      <c r="E2852" s="318" t="s">
        <v>6252</v>
      </c>
      <c r="F2852" s="319" t="n">
        <v>819.52</v>
      </c>
      <c r="G2852" s="318" t="s">
        <v>6233</v>
      </c>
    </row>
    <row r="2853" customFormat="false" ht="15" hidden="false" customHeight="false" outlineLevel="0" collapsed="false">
      <c r="A2853" s="318" t="s">
        <v>11891</v>
      </c>
      <c r="B2853" s="318" t="str">
        <f aca="false">A2853&amp;"U"</f>
        <v>72281U</v>
      </c>
      <c r="C2853" s="318" t="s">
        <v>11892</v>
      </c>
      <c r="D2853" s="318" t="s">
        <v>30</v>
      </c>
      <c r="E2853" s="318" t="s">
        <v>6252</v>
      </c>
      <c r="F2853" s="319" t="n">
        <v>95.97</v>
      </c>
      <c r="G2853" s="318" t="s">
        <v>6233</v>
      </c>
    </row>
    <row r="2854" customFormat="false" ht="15" hidden="false" customHeight="false" outlineLevel="0" collapsed="false">
      <c r="A2854" s="318" t="s">
        <v>11893</v>
      </c>
      <c r="B2854" s="318" t="str">
        <f aca="false">A2854&amp;"U"</f>
        <v>72282U</v>
      </c>
      <c r="C2854" s="318" t="s">
        <v>11894</v>
      </c>
      <c r="D2854" s="318" t="s">
        <v>30</v>
      </c>
      <c r="E2854" s="318" t="s">
        <v>6252</v>
      </c>
      <c r="F2854" s="319" t="n">
        <v>131.23</v>
      </c>
      <c r="G2854" s="318" t="s">
        <v>6233</v>
      </c>
    </row>
    <row r="2855" customFormat="false" ht="15" hidden="false" customHeight="false" outlineLevel="0" collapsed="false">
      <c r="A2855" s="318" t="s">
        <v>11895</v>
      </c>
      <c r="B2855" s="318" t="str">
        <f aca="false">A2855&amp;"U"</f>
        <v>73831/2U</v>
      </c>
      <c r="C2855" s="318" t="s">
        <v>11896</v>
      </c>
      <c r="D2855" s="318" t="s">
        <v>30</v>
      </c>
      <c r="E2855" s="318" t="s">
        <v>6232</v>
      </c>
      <c r="F2855" s="319" t="n">
        <v>42.58</v>
      </c>
      <c r="G2855" s="318" t="s">
        <v>6233</v>
      </c>
    </row>
    <row r="2856" customFormat="false" ht="15" hidden="false" customHeight="false" outlineLevel="0" collapsed="false">
      <c r="A2856" s="318" t="s">
        <v>11897</v>
      </c>
      <c r="B2856" s="318" t="str">
        <f aca="false">A2856&amp;"U"</f>
        <v>73831/3U</v>
      </c>
      <c r="C2856" s="318" t="s">
        <v>11898</v>
      </c>
      <c r="D2856" s="318" t="s">
        <v>30</v>
      </c>
      <c r="E2856" s="318" t="s">
        <v>6232</v>
      </c>
      <c r="F2856" s="319" t="n">
        <v>56.81</v>
      </c>
      <c r="G2856" s="318" t="s">
        <v>6233</v>
      </c>
    </row>
    <row r="2857" customFormat="false" ht="15" hidden="false" customHeight="false" outlineLevel="0" collapsed="false">
      <c r="A2857" s="318" t="s">
        <v>11899</v>
      </c>
      <c r="B2857" s="318" t="str">
        <f aca="false">A2857&amp;"U"</f>
        <v>73831/4U</v>
      </c>
      <c r="C2857" s="318" t="s">
        <v>11900</v>
      </c>
      <c r="D2857" s="318" t="s">
        <v>30</v>
      </c>
      <c r="E2857" s="318" t="s">
        <v>6232</v>
      </c>
      <c r="F2857" s="319" t="n">
        <v>27.21</v>
      </c>
      <c r="G2857" s="318" t="s">
        <v>6233</v>
      </c>
    </row>
    <row r="2858" customFormat="false" ht="15" hidden="false" customHeight="false" outlineLevel="0" collapsed="false">
      <c r="A2858" s="318" t="s">
        <v>11901</v>
      </c>
      <c r="B2858" s="318" t="str">
        <f aca="false">A2858&amp;"U"</f>
        <v>73831/5U</v>
      </c>
      <c r="C2858" s="318" t="s">
        <v>11902</v>
      </c>
      <c r="D2858" s="318" t="s">
        <v>30</v>
      </c>
      <c r="E2858" s="318" t="s">
        <v>6232</v>
      </c>
      <c r="F2858" s="319" t="n">
        <v>35.67</v>
      </c>
      <c r="G2858" s="318" t="s">
        <v>6233</v>
      </c>
    </row>
    <row r="2859" customFormat="false" ht="15" hidden="false" customHeight="false" outlineLevel="0" collapsed="false">
      <c r="A2859" s="318" t="s">
        <v>11903</v>
      </c>
      <c r="B2859" s="318" t="str">
        <f aca="false">A2859&amp;"U"</f>
        <v>73831/6U</v>
      </c>
      <c r="C2859" s="318" t="s">
        <v>11904</v>
      </c>
      <c r="D2859" s="318" t="s">
        <v>30</v>
      </c>
      <c r="E2859" s="318" t="s">
        <v>6232</v>
      </c>
      <c r="F2859" s="319" t="n">
        <v>64.33</v>
      </c>
      <c r="G2859" s="318" t="s">
        <v>6233</v>
      </c>
    </row>
    <row r="2860" customFormat="false" ht="15" hidden="false" customHeight="false" outlineLevel="0" collapsed="false">
      <c r="A2860" s="318" t="s">
        <v>11905</v>
      </c>
      <c r="B2860" s="318" t="str">
        <f aca="false">A2860&amp;"U"</f>
        <v>73831/7U</v>
      </c>
      <c r="C2860" s="318" t="s">
        <v>11906</v>
      </c>
      <c r="D2860" s="318" t="s">
        <v>30</v>
      </c>
      <c r="E2860" s="318" t="s">
        <v>6232</v>
      </c>
      <c r="F2860" s="319" t="n">
        <v>50.98</v>
      </c>
      <c r="G2860" s="318" t="s">
        <v>6233</v>
      </c>
    </row>
    <row r="2861" customFormat="false" ht="15" hidden="false" customHeight="false" outlineLevel="0" collapsed="false">
      <c r="A2861" s="318" t="s">
        <v>11907</v>
      </c>
      <c r="B2861" s="318" t="str">
        <f aca="false">A2861&amp;"U"</f>
        <v>73831/8U</v>
      </c>
      <c r="C2861" s="318" t="s">
        <v>11908</v>
      </c>
      <c r="D2861" s="318" t="s">
        <v>30</v>
      </c>
      <c r="E2861" s="318" t="s">
        <v>6232</v>
      </c>
      <c r="F2861" s="319" t="n">
        <v>58.39</v>
      </c>
      <c r="G2861" s="318" t="s">
        <v>6233</v>
      </c>
    </row>
    <row r="2862" customFormat="false" ht="15" hidden="false" customHeight="false" outlineLevel="0" collapsed="false">
      <c r="A2862" s="318" t="s">
        <v>11909</v>
      </c>
      <c r="B2862" s="318" t="str">
        <f aca="false">A2862&amp;"U"</f>
        <v>73831/9U</v>
      </c>
      <c r="C2862" s="318" t="s">
        <v>11910</v>
      </c>
      <c r="D2862" s="318" t="s">
        <v>30</v>
      </c>
      <c r="E2862" s="318" t="s">
        <v>6232</v>
      </c>
      <c r="F2862" s="319" t="n">
        <v>67.49</v>
      </c>
      <c r="G2862" s="318" t="s">
        <v>6233</v>
      </c>
    </row>
    <row r="2863" customFormat="false" ht="15" hidden="false" customHeight="false" outlineLevel="0" collapsed="false">
      <c r="A2863" s="318" t="s">
        <v>11911</v>
      </c>
      <c r="B2863" s="318" t="str">
        <f aca="false">A2863&amp;"U"</f>
        <v>74231/1U</v>
      </c>
      <c r="C2863" s="318" t="s">
        <v>11912</v>
      </c>
      <c r="D2863" s="318" t="s">
        <v>30</v>
      </c>
      <c r="E2863" s="318" t="s">
        <v>6252</v>
      </c>
      <c r="F2863" s="319" t="n">
        <v>117.5</v>
      </c>
      <c r="G2863" s="318" t="s">
        <v>6233</v>
      </c>
    </row>
    <row r="2864" customFormat="false" ht="15" hidden="false" customHeight="false" outlineLevel="0" collapsed="false">
      <c r="A2864" s="318" t="s">
        <v>11913</v>
      </c>
      <c r="B2864" s="318" t="str">
        <f aca="false">A2864&amp;"U"</f>
        <v>74246/1U</v>
      </c>
      <c r="C2864" s="318" t="s">
        <v>11914</v>
      </c>
      <c r="D2864" s="318" t="s">
        <v>30</v>
      </c>
      <c r="E2864" s="318" t="s">
        <v>6252</v>
      </c>
      <c r="F2864" s="319" t="n">
        <v>271.26</v>
      </c>
      <c r="G2864" s="318" t="s">
        <v>6233</v>
      </c>
    </row>
    <row r="2865" customFormat="false" ht="15" hidden="false" customHeight="false" outlineLevel="0" collapsed="false">
      <c r="A2865" s="318" t="s">
        <v>11915</v>
      </c>
      <c r="B2865" s="318" t="str">
        <f aca="false">A2865&amp;"U"</f>
        <v>83399U</v>
      </c>
      <c r="C2865" s="318" t="s">
        <v>11916</v>
      </c>
      <c r="D2865" s="318" t="s">
        <v>30</v>
      </c>
      <c r="E2865" s="318" t="s">
        <v>6252</v>
      </c>
      <c r="F2865" s="319" t="n">
        <v>26.98</v>
      </c>
      <c r="G2865" s="318" t="s">
        <v>6233</v>
      </c>
    </row>
    <row r="2866" customFormat="false" ht="15" hidden="false" customHeight="false" outlineLevel="0" collapsed="false">
      <c r="A2866" s="318" t="s">
        <v>11917</v>
      </c>
      <c r="B2866" s="318" t="str">
        <f aca="false">A2866&amp;"U"</f>
        <v>83400U</v>
      </c>
      <c r="C2866" s="318" t="s">
        <v>11918</v>
      </c>
      <c r="D2866" s="318" t="s">
        <v>30</v>
      </c>
      <c r="E2866" s="318" t="s">
        <v>6252</v>
      </c>
      <c r="F2866" s="319" t="n">
        <v>84.49</v>
      </c>
      <c r="G2866" s="318" t="s">
        <v>6233</v>
      </c>
    </row>
    <row r="2867" customFormat="false" ht="15" hidden="false" customHeight="false" outlineLevel="0" collapsed="false">
      <c r="A2867" s="318" t="s">
        <v>11919</v>
      </c>
      <c r="B2867" s="318" t="str">
        <f aca="false">A2867&amp;"U"</f>
        <v>83401U</v>
      </c>
      <c r="C2867" s="318" t="s">
        <v>11920</v>
      </c>
      <c r="D2867" s="318" t="s">
        <v>30</v>
      </c>
      <c r="E2867" s="318" t="s">
        <v>6252</v>
      </c>
      <c r="F2867" s="319" t="n">
        <v>84.49</v>
      </c>
      <c r="G2867" s="318" t="s">
        <v>6233</v>
      </c>
    </row>
    <row r="2868" customFormat="false" ht="15" hidden="false" customHeight="false" outlineLevel="0" collapsed="false">
      <c r="A2868" s="318" t="s">
        <v>11921</v>
      </c>
      <c r="B2868" s="318" t="str">
        <f aca="false">A2868&amp;"U"</f>
        <v>83402U</v>
      </c>
      <c r="C2868" s="318" t="s">
        <v>11922</v>
      </c>
      <c r="D2868" s="318" t="s">
        <v>30</v>
      </c>
      <c r="E2868" s="318" t="s">
        <v>6252</v>
      </c>
      <c r="F2868" s="319" t="n">
        <v>47.48</v>
      </c>
      <c r="G2868" s="318" t="s">
        <v>6233</v>
      </c>
    </row>
    <row r="2869" customFormat="false" ht="15" hidden="false" customHeight="false" outlineLevel="0" collapsed="false">
      <c r="A2869" s="318" t="s">
        <v>11923</v>
      </c>
      <c r="B2869" s="318" t="str">
        <f aca="false">A2869&amp;"U"</f>
        <v>83475U</v>
      </c>
      <c r="C2869" s="318" t="s">
        <v>11924</v>
      </c>
      <c r="D2869" s="318" t="s">
        <v>30</v>
      </c>
      <c r="E2869" s="318" t="s">
        <v>6252</v>
      </c>
      <c r="F2869" s="319" t="n">
        <v>354.58</v>
      </c>
      <c r="G2869" s="318" t="s">
        <v>6233</v>
      </c>
    </row>
    <row r="2870" customFormat="false" ht="15" hidden="false" customHeight="false" outlineLevel="0" collapsed="false">
      <c r="A2870" s="318" t="s">
        <v>11925</v>
      </c>
      <c r="B2870" s="318" t="str">
        <f aca="false">A2870&amp;"U"</f>
        <v>83478U</v>
      </c>
      <c r="C2870" s="318" t="s">
        <v>11926</v>
      </c>
      <c r="D2870" s="318" t="s">
        <v>30</v>
      </c>
      <c r="E2870" s="318" t="s">
        <v>6252</v>
      </c>
      <c r="F2870" s="319" t="n">
        <v>247.04</v>
      </c>
      <c r="G2870" s="318" t="s">
        <v>6233</v>
      </c>
    </row>
    <row r="2871" customFormat="false" ht="15" hidden="false" customHeight="false" outlineLevel="0" collapsed="false">
      <c r="A2871" s="318" t="s">
        <v>11927</v>
      </c>
      <c r="B2871" s="318" t="str">
        <f aca="false">A2871&amp;"U"</f>
        <v>83479U</v>
      </c>
      <c r="C2871" s="318" t="s">
        <v>11928</v>
      </c>
      <c r="D2871" s="318" t="s">
        <v>30</v>
      </c>
      <c r="E2871" s="318" t="s">
        <v>6252</v>
      </c>
      <c r="F2871" s="319" t="n">
        <v>98.09</v>
      </c>
      <c r="G2871" s="318" t="s">
        <v>6233</v>
      </c>
    </row>
    <row r="2872" customFormat="false" ht="15" hidden="false" customHeight="false" outlineLevel="0" collapsed="false">
      <c r="A2872" s="318" t="s">
        <v>11929</v>
      </c>
      <c r="B2872" s="318" t="str">
        <f aca="false">A2872&amp;"U"</f>
        <v>83480U</v>
      </c>
      <c r="C2872" s="318" t="s">
        <v>11930</v>
      </c>
      <c r="D2872" s="318" t="s">
        <v>30</v>
      </c>
      <c r="E2872" s="318" t="s">
        <v>6252</v>
      </c>
      <c r="F2872" s="319" t="n">
        <v>76.74</v>
      </c>
      <c r="G2872" s="318" t="s">
        <v>6233</v>
      </c>
    </row>
    <row r="2873" customFormat="false" ht="15" hidden="false" customHeight="false" outlineLevel="0" collapsed="false">
      <c r="A2873" s="318" t="s">
        <v>11931</v>
      </c>
      <c r="B2873" s="318" t="str">
        <f aca="false">A2873&amp;"U"</f>
        <v>83481U</v>
      </c>
      <c r="C2873" s="318" t="s">
        <v>11932</v>
      </c>
      <c r="D2873" s="318" t="s">
        <v>30</v>
      </c>
      <c r="E2873" s="318" t="s">
        <v>6252</v>
      </c>
      <c r="F2873" s="319" t="n">
        <v>86.65</v>
      </c>
      <c r="G2873" s="318" t="s">
        <v>6233</v>
      </c>
    </row>
    <row r="2874" customFormat="false" ht="15" hidden="false" customHeight="false" outlineLevel="0" collapsed="false">
      <c r="A2874" s="318" t="s">
        <v>11933</v>
      </c>
      <c r="B2874" s="318" t="str">
        <f aca="false">A2874&amp;"U"</f>
        <v>97600U</v>
      </c>
      <c r="C2874" s="318" t="s">
        <v>11934</v>
      </c>
      <c r="D2874" s="318" t="s">
        <v>30</v>
      </c>
      <c r="E2874" s="318" t="s">
        <v>6252</v>
      </c>
      <c r="F2874" s="319" t="n">
        <v>190.81</v>
      </c>
      <c r="G2874" s="318" t="s">
        <v>6233</v>
      </c>
    </row>
    <row r="2875" customFormat="false" ht="15" hidden="false" customHeight="false" outlineLevel="0" collapsed="false">
      <c r="A2875" s="318" t="s">
        <v>11935</v>
      </c>
      <c r="B2875" s="318" t="str">
        <f aca="false">A2875&amp;"U"</f>
        <v>97601U</v>
      </c>
      <c r="C2875" s="318" t="s">
        <v>11936</v>
      </c>
      <c r="D2875" s="318" t="s">
        <v>30</v>
      </c>
      <c r="E2875" s="318" t="s">
        <v>6252</v>
      </c>
      <c r="F2875" s="319" t="n">
        <v>207.94</v>
      </c>
      <c r="G2875" s="318" t="s">
        <v>6233</v>
      </c>
    </row>
    <row r="2876" customFormat="false" ht="15" hidden="false" customHeight="false" outlineLevel="0" collapsed="false">
      <c r="A2876" s="318" t="s">
        <v>11937</v>
      </c>
      <c r="B2876" s="318" t="str">
        <f aca="false">A2876&amp;"U"</f>
        <v>97605U</v>
      </c>
      <c r="C2876" s="318" t="s">
        <v>11938</v>
      </c>
      <c r="D2876" s="318" t="s">
        <v>30</v>
      </c>
      <c r="E2876" s="318" t="s">
        <v>6252</v>
      </c>
      <c r="F2876" s="319" t="n">
        <v>70.54</v>
      </c>
      <c r="G2876" s="318" t="s">
        <v>6233</v>
      </c>
    </row>
    <row r="2877" customFormat="false" ht="15" hidden="false" customHeight="false" outlineLevel="0" collapsed="false">
      <c r="A2877" s="318" t="s">
        <v>11939</v>
      </c>
      <c r="B2877" s="318" t="str">
        <f aca="false">A2877&amp;"U"</f>
        <v>97606U</v>
      </c>
      <c r="C2877" s="318" t="s">
        <v>11940</v>
      </c>
      <c r="D2877" s="318" t="s">
        <v>30</v>
      </c>
      <c r="E2877" s="318" t="s">
        <v>6252</v>
      </c>
      <c r="F2877" s="319" t="n">
        <v>54.68</v>
      </c>
      <c r="G2877" s="318" t="s">
        <v>6233</v>
      </c>
    </row>
    <row r="2878" customFormat="false" ht="15" hidden="false" customHeight="false" outlineLevel="0" collapsed="false">
      <c r="A2878" s="318" t="s">
        <v>11941</v>
      </c>
      <c r="B2878" s="318" t="str">
        <f aca="false">A2878&amp;"U"</f>
        <v>97607U</v>
      </c>
      <c r="C2878" s="318" t="s">
        <v>11942</v>
      </c>
      <c r="D2878" s="318" t="s">
        <v>30</v>
      </c>
      <c r="E2878" s="318" t="s">
        <v>6252</v>
      </c>
      <c r="F2878" s="319" t="n">
        <v>108.97</v>
      </c>
      <c r="G2878" s="318" t="s">
        <v>6233</v>
      </c>
    </row>
    <row r="2879" customFormat="false" ht="15" hidden="false" customHeight="false" outlineLevel="0" collapsed="false">
      <c r="A2879" s="318" t="s">
        <v>11943</v>
      </c>
      <c r="B2879" s="318" t="str">
        <f aca="false">A2879&amp;"U"</f>
        <v>97608U</v>
      </c>
      <c r="C2879" s="318" t="s">
        <v>11944</v>
      </c>
      <c r="D2879" s="318" t="s">
        <v>30</v>
      </c>
      <c r="E2879" s="318" t="s">
        <v>6252</v>
      </c>
      <c r="F2879" s="319" t="n">
        <v>77.25</v>
      </c>
      <c r="G2879" s="318" t="s">
        <v>6233</v>
      </c>
    </row>
    <row r="2880" customFormat="false" ht="15" hidden="false" customHeight="false" outlineLevel="0" collapsed="false">
      <c r="A2880" s="318" t="s">
        <v>11945</v>
      </c>
      <c r="B2880" s="318" t="str">
        <f aca="false">A2880&amp;"U"</f>
        <v>73857/1U</v>
      </c>
      <c r="C2880" s="318" t="s">
        <v>11946</v>
      </c>
      <c r="D2880" s="318" t="s">
        <v>30</v>
      </c>
      <c r="E2880" s="318" t="s">
        <v>6252</v>
      </c>
      <c r="F2880" s="320" t="n">
        <v>6829.3</v>
      </c>
      <c r="G2880" s="318" t="s">
        <v>6233</v>
      </c>
    </row>
    <row r="2881" customFormat="false" ht="15" hidden="false" customHeight="false" outlineLevel="0" collapsed="false">
      <c r="A2881" s="318" t="s">
        <v>11947</v>
      </c>
      <c r="B2881" s="318" t="str">
        <f aca="false">A2881&amp;"U"</f>
        <v>73857/2U</v>
      </c>
      <c r="C2881" s="318" t="s">
        <v>11948</v>
      </c>
      <c r="D2881" s="318" t="s">
        <v>30</v>
      </c>
      <c r="E2881" s="318" t="s">
        <v>6252</v>
      </c>
      <c r="F2881" s="320" t="n">
        <v>8439.34</v>
      </c>
      <c r="G2881" s="318" t="s">
        <v>6233</v>
      </c>
    </row>
    <row r="2882" customFormat="false" ht="15" hidden="false" customHeight="false" outlineLevel="0" collapsed="false">
      <c r="A2882" s="318" t="s">
        <v>11949</v>
      </c>
      <c r="B2882" s="318" t="str">
        <f aca="false">A2882&amp;"U"</f>
        <v>73857/3U</v>
      </c>
      <c r="C2882" s="318" t="s">
        <v>11950</v>
      </c>
      <c r="D2882" s="318" t="s">
        <v>30</v>
      </c>
      <c r="E2882" s="318" t="s">
        <v>6252</v>
      </c>
      <c r="F2882" s="320" t="n">
        <v>10639.34</v>
      </c>
      <c r="G2882" s="318" t="s">
        <v>6233</v>
      </c>
    </row>
    <row r="2883" customFormat="false" ht="15" hidden="false" customHeight="false" outlineLevel="0" collapsed="false">
      <c r="A2883" s="318" t="s">
        <v>11951</v>
      </c>
      <c r="B2883" s="318" t="str">
        <f aca="false">A2883&amp;"U"</f>
        <v>73857/4U</v>
      </c>
      <c r="C2883" s="318" t="s">
        <v>11952</v>
      </c>
      <c r="D2883" s="318" t="s">
        <v>30</v>
      </c>
      <c r="E2883" s="318" t="s">
        <v>6252</v>
      </c>
      <c r="F2883" s="320" t="n">
        <v>14903.7</v>
      </c>
      <c r="G2883" s="318" t="s">
        <v>6233</v>
      </c>
    </row>
    <row r="2884" customFormat="false" ht="15" hidden="false" customHeight="false" outlineLevel="0" collapsed="false">
      <c r="A2884" s="318" t="s">
        <v>11953</v>
      </c>
      <c r="B2884" s="318" t="str">
        <f aca="false">A2884&amp;"U"</f>
        <v>73857/5U</v>
      </c>
      <c r="C2884" s="318" t="s">
        <v>11954</v>
      </c>
      <c r="D2884" s="318" t="s">
        <v>30</v>
      </c>
      <c r="E2884" s="318" t="s">
        <v>6252</v>
      </c>
      <c r="F2884" s="320" t="n">
        <v>17385.1</v>
      </c>
      <c r="G2884" s="318" t="s">
        <v>6233</v>
      </c>
    </row>
    <row r="2885" customFormat="false" ht="15" hidden="false" customHeight="false" outlineLevel="0" collapsed="false">
      <c r="A2885" s="318" t="s">
        <v>11955</v>
      </c>
      <c r="B2885" s="318" t="str">
        <f aca="false">A2885&amp;"U"</f>
        <v>73857/6U</v>
      </c>
      <c r="C2885" s="318" t="s">
        <v>11956</v>
      </c>
      <c r="D2885" s="318" t="s">
        <v>30</v>
      </c>
      <c r="E2885" s="318" t="s">
        <v>6252</v>
      </c>
      <c r="F2885" s="320" t="n">
        <v>28307.59</v>
      </c>
      <c r="G2885" s="318" t="s">
        <v>6233</v>
      </c>
    </row>
    <row r="2886" customFormat="false" ht="15" hidden="false" customHeight="false" outlineLevel="0" collapsed="false">
      <c r="A2886" s="318" t="s">
        <v>11957</v>
      </c>
      <c r="B2886" s="318" t="str">
        <f aca="false">A2886&amp;"U"</f>
        <v>73857/7U</v>
      </c>
      <c r="C2886" s="318" t="s">
        <v>11958</v>
      </c>
      <c r="D2886" s="318" t="s">
        <v>30</v>
      </c>
      <c r="E2886" s="318" t="s">
        <v>6252</v>
      </c>
      <c r="F2886" s="320" t="n">
        <v>4716.18</v>
      </c>
      <c r="G2886" s="318" t="s">
        <v>6233</v>
      </c>
    </row>
    <row r="2887" customFormat="false" ht="15" hidden="false" customHeight="false" outlineLevel="0" collapsed="false">
      <c r="A2887" s="318" t="s">
        <v>11959</v>
      </c>
      <c r="B2887" s="318" t="str">
        <f aca="false">A2887&amp;"U"</f>
        <v>73857/8U</v>
      </c>
      <c r="C2887" s="318" t="s">
        <v>11960</v>
      </c>
      <c r="D2887" s="318" t="s">
        <v>30</v>
      </c>
      <c r="E2887" s="318" t="s">
        <v>6252</v>
      </c>
      <c r="F2887" s="320" t="n">
        <v>5279.52</v>
      </c>
      <c r="G2887" s="318" t="s">
        <v>6233</v>
      </c>
    </row>
    <row r="2888" customFormat="false" ht="15" hidden="false" customHeight="false" outlineLevel="0" collapsed="false">
      <c r="A2888" s="318" t="s">
        <v>11961</v>
      </c>
      <c r="B2888" s="318" t="str">
        <f aca="false">A2888&amp;"U"</f>
        <v>73857/9U</v>
      </c>
      <c r="C2888" s="318" t="s">
        <v>11962</v>
      </c>
      <c r="D2888" s="318" t="s">
        <v>30</v>
      </c>
      <c r="E2888" s="318" t="s">
        <v>6252</v>
      </c>
      <c r="F2888" s="320" t="n">
        <v>38792.77</v>
      </c>
      <c r="G2888" s="318" t="s">
        <v>6233</v>
      </c>
    </row>
    <row r="2889" customFormat="false" ht="15" hidden="false" customHeight="false" outlineLevel="0" collapsed="false">
      <c r="A2889" s="318" t="s">
        <v>11963</v>
      </c>
      <c r="B2889" s="318" t="str">
        <f aca="false">A2889&amp;"U"</f>
        <v>73857/10U</v>
      </c>
      <c r="C2889" s="318" t="s">
        <v>11964</v>
      </c>
      <c r="D2889" s="318" t="s">
        <v>30</v>
      </c>
      <c r="E2889" s="318" t="s">
        <v>6252</v>
      </c>
      <c r="F2889" s="320" t="n">
        <v>54268.72</v>
      </c>
      <c r="G2889" s="318" t="s">
        <v>6233</v>
      </c>
    </row>
    <row r="2890" customFormat="false" ht="15" hidden="false" customHeight="false" outlineLevel="0" collapsed="false">
      <c r="A2890" s="318" t="s">
        <v>11965</v>
      </c>
      <c r="B2890" s="318" t="str">
        <f aca="false">A2890&amp;"U"</f>
        <v>93128U</v>
      </c>
      <c r="C2890" s="318" t="s">
        <v>11966</v>
      </c>
      <c r="D2890" s="318" t="s">
        <v>30</v>
      </c>
      <c r="E2890" s="318" t="s">
        <v>6232</v>
      </c>
      <c r="F2890" s="319" t="n">
        <v>91.48</v>
      </c>
      <c r="G2890" s="318" t="s">
        <v>6233</v>
      </c>
    </row>
    <row r="2891" customFormat="false" ht="15" hidden="false" customHeight="false" outlineLevel="0" collapsed="false">
      <c r="A2891" s="318" t="s">
        <v>11967</v>
      </c>
      <c r="B2891" s="318" t="str">
        <f aca="false">A2891&amp;"U"</f>
        <v>93137U</v>
      </c>
      <c r="C2891" s="318" t="s">
        <v>11968</v>
      </c>
      <c r="D2891" s="318" t="s">
        <v>30</v>
      </c>
      <c r="E2891" s="318" t="s">
        <v>6232</v>
      </c>
      <c r="F2891" s="319" t="n">
        <v>107.86</v>
      </c>
      <c r="G2891" s="318" t="s">
        <v>6233</v>
      </c>
    </row>
    <row r="2892" customFormat="false" ht="15" hidden="false" customHeight="false" outlineLevel="0" collapsed="false">
      <c r="A2892" s="318" t="s">
        <v>11969</v>
      </c>
      <c r="B2892" s="318" t="str">
        <f aca="false">A2892&amp;"U"</f>
        <v>93138U</v>
      </c>
      <c r="C2892" s="318" t="s">
        <v>11970</v>
      </c>
      <c r="D2892" s="318" t="s">
        <v>30</v>
      </c>
      <c r="E2892" s="318" t="s">
        <v>6232</v>
      </c>
      <c r="F2892" s="319" t="n">
        <v>102.11</v>
      </c>
      <c r="G2892" s="318" t="s">
        <v>6233</v>
      </c>
    </row>
    <row r="2893" customFormat="false" ht="15" hidden="false" customHeight="false" outlineLevel="0" collapsed="false">
      <c r="A2893" s="318" t="s">
        <v>11971</v>
      </c>
      <c r="B2893" s="318" t="str">
        <f aca="false">A2893&amp;"U"</f>
        <v>93139U</v>
      </c>
      <c r="C2893" s="318" t="s">
        <v>11972</v>
      </c>
      <c r="D2893" s="318" t="s">
        <v>30</v>
      </c>
      <c r="E2893" s="318" t="s">
        <v>6232</v>
      </c>
      <c r="F2893" s="319" t="n">
        <v>129.09</v>
      </c>
      <c r="G2893" s="318" t="s">
        <v>6233</v>
      </c>
    </row>
    <row r="2894" customFormat="false" ht="15" hidden="false" customHeight="false" outlineLevel="0" collapsed="false">
      <c r="A2894" s="318" t="s">
        <v>11973</v>
      </c>
      <c r="B2894" s="318" t="str">
        <f aca="false">A2894&amp;"U"</f>
        <v>93140U</v>
      </c>
      <c r="C2894" s="318" t="s">
        <v>11974</v>
      </c>
      <c r="D2894" s="318" t="s">
        <v>30</v>
      </c>
      <c r="E2894" s="318" t="s">
        <v>6232</v>
      </c>
      <c r="F2894" s="319" t="n">
        <v>121.77</v>
      </c>
      <c r="G2894" s="318" t="s">
        <v>6233</v>
      </c>
    </row>
    <row r="2895" customFormat="false" ht="15" hidden="false" customHeight="false" outlineLevel="0" collapsed="false">
      <c r="A2895" s="318" t="s">
        <v>11975</v>
      </c>
      <c r="B2895" s="318" t="str">
        <f aca="false">A2895&amp;"U"</f>
        <v>93141U</v>
      </c>
      <c r="C2895" s="318" t="s">
        <v>11976</v>
      </c>
      <c r="D2895" s="318" t="s">
        <v>30</v>
      </c>
      <c r="E2895" s="318" t="s">
        <v>6232</v>
      </c>
      <c r="F2895" s="319" t="n">
        <v>110.57</v>
      </c>
      <c r="G2895" s="318" t="s">
        <v>6233</v>
      </c>
    </row>
    <row r="2896" customFormat="false" ht="15" hidden="false" customHeight="false" outlineLevel="0" collapsed="false">
      <c r="A2896" s="318" t="s">
        <v>11977</v>
      </c>
      <c r="B2896" s="318" t="str">
        <f aca="false">A2896&amp;"U"</f>
        <v>93142U</v>
      </c>
      <c r="C2896" s="318" t="s">
        <v>11978</v>
      </c>
      <c r="D2896" s="318" t="s">
        <v>30</v>
      </c>
      <c r="E2896" s="318" t="s">
        <v>6232</v>
      </c>
      <c r="F2896" s="319" t="n">
        <v>123.53</v>
      </c>
      <c r="G2896" s="318" t="s">
        <v>6233</v>
      </c>
    </row>
    <row r="2897" customFormat="false" ht="15" hidden="false" customHeight="false" outlineLevel="0" collapsed="false">
      <c r="A2897" s="318" t="s">
        <v>11979</v>
      </c>
      <c r="B2897" s="318" t="str">
        <f aca="false">A2897&amp;"U"</f>
        <v>93143U</v>
      </c>
      <c r="C2897" s="318" t="s">
        <v>11980</v>
      </c>
      <c r="D2897" s="318" t="s">
        <v>30</v>
      </c>
      <c r="E2897" s="318" t="s">
        <v>6232</v>
      </c>
      <c r="F2897" s="319" t="n">
        <v>112</v>
      </c>
      <c r="G2897" s="318" t="s">
        <v>6233</v>
      </c>
    </row>
    <row r="2898" customFormat="false" ht="15" hidden="false" customHeight="false" outlineLevel="0" collapsed="false">
      <c r="A2898" s="318" t="s">
        <v>11981</v>
      </c>
      <c r="B2898" s="318" t="str">
        <f aca="false">A2898&amp;"U"</f>
        <v>93144U</v>
      </c>
      <c r="C2898" s="318" t="s">
        <v>11982</v>
      </c>
      <c r="D2898" s="318" t="s">
        <v>30</v>
      </c>
      <c r="E2898" s="318" t="s">
        <v>6232</v>
      </c>
      <c r="F2898" s="319" t="n">
        <v>140.94</v>
      </c>
      <c r="G2898" s="318" t="s">
        <v>6233</v>
      </c>
    </row>
    <row r="2899" customFormat="false" ht="15" hidden="false" customHeight="false" outlineLevel="0" collapsed="false">
      <c r="A2899" s="318" t="s">
        <v>11983</v>
      </c>
      <c r="B2899" s="318" t="str">
        <f aca="false">A2899&amp;"U"</f>
        <v>93145U</v>
      </c>
      <c r="C2899" s="318" t="s">
        <v>11984</v>
      </c>
      <c r="D2899" s="318" t="s">
        <v>30</v>
      </c>
      <c r="E2899" s="318" t="s">
        <v>6232</v>
      </c>
      <c r="F2899" s="319" t="n">
        <v>133.54</v>
      </c>
      <c r="G2899" s="318" t="s">
        <v>6233</v>
      </c>
    </row>
    <row r="2900" customFormat="false" ht="15" hidden="false" customHeight="false" outlineLevel="0" collapsed="false">
      <c r="A2900" s="318" t="s">
        <v>11985</v>
      </c>
      <c r="B2900" s="318" t="str">
        <f aca="false">A2900&amp;"U"</f>
        <v>93146U</v>
      </c>
      <c r="C2900" s="318" t="s">
        <v>11986</v>
      </c>
      <c r="D2900" s="318" t="s">
        <v>30</v>
      </c>
      <c r="E2900" s="318" t="s">
        <v>6232</v>
      </c>
      <c r="F2900" s="319" t="n">
        <v>144.17</v>
      </c>
      <c r="G2900" s="318" t="s">
        <v>6233</v>
      </c>
    </row>
    <row r="2901" customFormat="false" ht="15" hidden="false" customHeight="false" outlineLevel="0" collapsed="false">
      <c r="A2901" s="318" t="s">
        <v>11987</v>
      </c>
      <c r="B2901" s="318" t="str">
        <f aca="false">A2901&amp;"U"</f>
        <v>93147U</v>
      </c>
      <c r="C2901" s="318" t="s">
        <v>11988</v>
      </c>
      <c r="D2901" s="318" t="s">
        <v>30</v>
      </c>
      <c r="E2901" s="318" t="s">
        <v>6232</v>
      </c>
      <c r="F2901" s="319" t="n">
        <v>163.87</v>
      </c>
      <c r="G2901" s="318" t="s">
        <v>6233</v>
      </c>
    </row>
    <row r="2902" customFormat="false" ht="15" hidden="false" customHeight="false" outlineLevel="0" collapsed="false">
      <c r="A2902" s="318" t="s">
        <v>11989</v>
      </c>
      <c r="B2902" s="318" t="str">
        <f aca="false">A2902&amp;"U"</f>
        <v>8260U</v>
      </c>
      <c r="C2902" s="318" t="s">
        <v>11990</v>
      </c>
      <c r="D2902" s="318" t="s">
        <v>30</v>
      </c>
      <c r="E2902" s="318" t="s">
        <v>6252</v>
      </c>
      <c r="F2902" s="320" t="n">
        <v>2678.54</v>
      </c>
      <c r="G2902" s="318" t="s">
        <v>6233</v>
      </c>
    </row>
    <row r="2903" customFormat="false" ht="15" hidden="false" customHeight="false" outlineLevel="0" collapsed="false">
      <c r="A2903" s="318" t="s">
        <v>11991</v>
      </c>
      <c r="B2903" s="318" t="str">
        <f aca="false">A2903&amp;"U"</f>
        <v>72315U</v>
      </c>
      <c r="C2903" s="318" t="s">
        <v>11992</v>
      </c>
      <c r="D2903" s="318" t="s">
        <v>30</v>
      </c>
      <c r="E2903" s="318" t="s">
        <v>6232</v>
      </c>
      <c r="F2903" s="319" t="n">
        <v>25.02</v>
      </c>
      <c r="G2903" s="318" t="s">
        <v>6233</v>
      </c>
    </row>
    <row r="2904" customFormat="false" ht="15" hidden="false" customHeight="false" outlineLevel="0" collapsed="false">
      <c r="A2904" s="318" t="s">
        <v>11993</v>
      </c>
      <c r="B2904" s="318" t="str">
        <f aca="false">A2904&amp;"U"</f>
        <v>96971U</v>
      </c>
      <c r="C2904" s="318" t="s">
        <v>11994</v>
      </c>
      <c r="D2904" s="318" t="s">
        <v>86</v>
      </c>
      <c r="E2904" s="318" t="s">
        <v>6252</v>
      </c>
      <c r="F2904" s="319" t="n">
        <v>20.29</v>
      </c>
      <c r="G2904" s="318" t="s">
        <v>6233</v>
      </c>
    </row>
    <row r="2905" customFormat="false" ht="15" hidden="false" customHeight="false" outlineLevel="0" collapsed="false">
      <c r="A2905" s="318" t="s">
        <v>11995</v>
      </c>
      <c r="B2905" s="318" t="str">
        <f aca="false">A2905&amp;"U"</f>
        <v>96972U</v>
      </c>
      <c r="C2905" s="318" t="s">
        <v>11996</v>
      </c>
      <c r="D2905" s="318" t="s">
        <v>86</v>
      </c>
      <c r="E2905" s="318" t="s">
        <v>6252</v>
      </c>
      <c r="F2905" s="319" t="n">
        <v>27.68</v>
      </c>
      <c r="G2905" s="318" t="s">
        <v>6233</v>
      </c>
    </row>
    <row r="2906" customFormat="false" ht="15" hidden="false" customHeight="false" outlineLevel="0" collapsed="false">
      <c r="A2906" s="318" t="s">
        <v>11997</v>
      </c>
      <c r="B2906" s="318" t="str">
        <f aca="false">A2906&amp;"U"</f>
        <v>96973U</v>
      </c>
      <c r="C2906" s="318" t="s">
        <v>11998</v>
      </c>
      <c r="D2906" s="318" t="s">
        <v>86</v>
      </c>
      <c r="E2906" s="318" t="s">
        <v>6252</v>
      </c>
      <c r="F2906" s="319" t="n">
        <v>34.74</v>
      </c>
      <c r="G2906" s="318" t="s">
        <v>6233</v>
      </c>
    </row>
    <row r="2907" customFormat="false" ht="15" hidden="false" customHeight="false" outlineLevel="0" collapsed="false">
      <c r="A2907" s="318" t="s">
        <v>11999</v>
      </c>
      <c r="B2907" s="318" t="str">
        <f aca="false">A2907&amp;"U"</f>
        <v>96974U</v>
      </c>
      <c r="C2907" s="318" t="s">
        <v>12000</v>
      </c>
      <c r="D2907" s="318" t="s">
        <v>86</v>
      </c>
      <c r="E2907" s="318" t="s">
        <v>6252</v>
      </c>
      <c r="F2907" s="319" t="n">
        <v>44.01</v>
      </c>
      <c r="G2907" s="318" t="s">
        <v>6233</v>
      </c>
    </row>
    <row r="2908" customFormat="false" ht="15" hidden="false" customHeight="false" outlineLevel="0" collapsed="false">
      <c r="A2908" s="318" t="s">
        <v>12001</v>
      </c>
      <c r="B2908" s="318" t="str">
        <f aca="false">A2908&amp;"U"</f>
        <v>96975U</v>
      </c>
      <c r="C2908" s="318" t="s">
        <v>12002</v>
      </c>
      <c r="D2908" s="318" t="s">
        <v>86</v>
      </c>
      <c r="E2908" s="318" t="s">
        <v>6252</v>
      </c>
      <c r="F2908" s="319" t="n">
        <v>56.29</v>
      </c>
      <c r="G2908" s="318" t="s">
        <v>6233</v>
      </c>
    </row>
    <row r="2909" customFormat="false" ht="15" hidden="false" customHeight="false" outlineLevel="0" collapsed="false">
      <c r="A2909" s="318" t="s">
        <v>12003</v>
      </c>
      <c r="B2909" s="318" t="str">
        <f aca="false">A2909&amp;"U"</f>
        <v>96976U</v>
      </c>
      <c r="C2909" s="318" t="s">
        <v>12004</v>
      </c>
      <c r="D2909" s="318" t="s">
        <v>86</v>
      </c>
      <c r="E2909" s="318" t="s">
        <v>6252</v>
      </c>
      <c r="F2909" s="319" t="n">
        <v>72.51</v>
      </c>
      <c r="G2909" s="318" t="s">
        <v>6233</v>
      </c>
    </row>
    <row r="2910" customFormat="false" ht="15" hidden="false" customHeight="false" outlineLevel="0" collapsed="false">
      <c r="A2910" s="318" t="s">
        <v>12005</v>
      </c>
      <c r="B2910" s="318" t="str">
        <f aca="false">A2910&amp;"U"</f>
        <v>96977U</v>
      </c>
      <c r="C2910" s="318" t="s">
        <v>12006</v>
      </c>
      <c r="D2910" s="318" t="s">
        <v>86</v>
      </c>
      <c r="E2910" s="318" t="s">
        <v>6232</v>
      </c>
      <c r="F2910" s="319" t="n">
        <v>27.04</v>
      </c>
      <c r="G2910" s="318" t="s">
        <v>6233</v>
      </c>
    </row>
    <row r="2911" customFormat="false" ht="15" hidden="false" customHeight="false" outlineLevel="0" collapsed="false">
      <c r="A2911" s="318" t="s">
        <v>12007</v>
      </c>
      <c r="B2911" s="318" t="str">
        <f aca="false">A2911&amp;"U"</f>
        <v>96978U</v>
      </c>
      <c r="C2911" s="318" t="s">
        <v>12008</v>
      </c>
      <c r="D2911" s="318" t="s">
        <v>86</v>
      </c>
      <c r="E2911" s="318" t="s">
        <v>6232</v>
      </c>
      <c r="F2911" s="319" t="n">
        <v>37.88</v>
      </c>
      <c r="G2911" s="318" t="s">
        <v>6233</v>
      </c>
    </row>
    <row r="2912" customFormat="false" ht="15" hidden="false" customHeight="false" outlineLevel="0" collapsed="false">
      <c r="A2912" s="318" t="s">
        <v>12009</v>
      </c>
      <c r="B2912" s="318" t="str">
        <f aca="false">A2912&amp;"U"</f>
        <v>96979U</v>
      </c>
      <c r="C2912" s="318" t="s">
        <v>12010</v>
      </c>
      <c r="D2912" s="318" t="s">
        <v>86</v>
      </c>
      <c r="E2912" s="318" t="s">
        <v>6232</v>
      </c>
      <c r="F2912" s="319" t="n">
        <v>53.04</v>
      </c>
      <c r="G2912" s="318" t="s">
        <v>6233</v>
      </c>
    </row>
    <row r="2913" customFormat="false" ht="15" hidden="false" customHeight="false" outlineLevel="0" collapsed="false">
      <c r="A2913" s="318" t="s">
        <v>12011</v>
      </c>
      <c r="B2913" s="318" t="str">
        <f aca="false">A2913&amp;"U"</f>
        <v>96984U</v>
      </c>
      <c r="C2913" s="318" t="s">
        <v>12012</v>
      </c>
      <c r="D2913" s="318" t="s">
        <v>30</v>
      </c>
      <c r="E2913" s="318" t="s">
        <v>6232</v>
      </c>
      <c r="F2913" s="319" t="n">
        <v>34.47</v>
      </c>
      <c r="G2913" s="318" t="s">
        <v>6233</v>
      </c>
    </row>
    <row r="2914" customFormat="false" ht="15" hidden="false" customHeight="false" outlineLevel="0" collapsed="false">
      <c r="A2914" s="318" t="s">
        <v>12013</v>
      </c>
      <c r="B2914" s="318" t="str">
        <f aca="false">A2914&amp;"U"</f>
        <v>96985U</v>
      </c>
      <c r="C2914" s="318" t="s">
        <v>12014</v>
      </c>
      <c r="D2914" s="318" t="s">
        <v>30</v>
      </c>
      <c r="E2914" s="318" t="s">
        <v>6232</v>
      </c>
      <c r="F2914" s="319" t="n">
        <v>36.53</v>
      </c>
      <c r="G2914" s="318" t="s">
        <v>6233</v>
      </c>
    </row>
    <row r="2915" customFormat="false" ht="15" hidden="false" customHeight="false" outlineLevel="0" collapsed="false">
      <c r="A2915" s="318" t="s">
        <v>12015</v>
      </c>
      <c r="B2915" s="318" t="str">
        <f aca="false">A2915&amp;"U"</f>
        <v>96986U</v>
      </c>
      <c r="C2915" s="318" t="s">
        <v>12016</v>
      </c>
      <c r="D2915" s="318" t="s">
        <v>30</v>
      </c>
      <c r="E2915" s="318" t="s">
        <v>6232</v>
      </c>
      <c r="F2915" s="319" t="n">
        <v>54.71</v>
      </c>
      <c r="G2915" s="318" t="s">
        <v>6233</v>
      </c>
    </row>
    <row r="2916" customFormat="false" ht="15" hidden="false" customHeight="false" outlineLevel="0" collapsed="false">
      <c r="A2916" s="318" t="s">
        <v>12017</v>
      </c>
      <c r="B2916" s="318" t="str">
        <f aca="false">A2916&amp;"U"</f>
        <v>96987U</v>
      </c>
      <c r="C2916" s="318" t="s">
        <v>12018</v>
      </c>
      <c r="D2916" s="318" t="s">
        <v>30</v>
      </c>
      <c r="E2916" s="318" t="s">
        <v>6232</v>
      </c>
      <c r="F2916" s="319" t="n">
        <v>94.35</v>
      </c>
      <c r="G2916" s="318" t="s">
        <v>6233</v>
      </c>
    </row>
    <row r="2917" customFormat="false" ht="15" hidden="false" customHeight="false" outlineLevel="0" collapsed="false">
      <c r="A2917" s="318" t="s">
        <v>12019</v>
      </c>
      <c r="B2917" s="318" t="str">
        <f aca="false">A2917&amp;"U"</f>
        <v>96988U</v>
      </c>
      <c r="C2917" s="318" t="s">
        <v>12020</v>
      </c>
      <c r="D2917" s="318" t="s">
        <v>30</v>
      </c>
      <c r="E2917" s="318" t="s">
        <v>6232</v>
      </c>
      <c r="F2917" s="319" t="n">
        <v>139.16</v>
      </c>
      <c r="G2917" s="318" t="s">
        <v>6233</v>
      </c>
    </row>
    <row r="2918" customFormat="false" ht="15" hidden="false" customHeight="false" outlineLevel="0" collapsed="false">
      <c r="A2918" s="318" t="s">
        <v>12021</v>
      </c>
      <c r="B2918" s="318" t="str">
        <f aca="false">A2918&amp;"U"</f>
        <v>96989U</v>
      </c>
      <c r="C2918" s="318" t="s">
        <v>12022</v>
      </c>
      <c r="D2918" s="318" t="s">
        <v>30</v>
      </c>
      <c r="E2918" s="318" t="s">
        <v>6232</v>
      </c>
      <c r="F2918" s="319" t="n">
        <v>91.57</v>
      </c>
      <c r="G2918" s="318" t="s">
        <v>6233</v>
      </c>
    </row>
    <row r="2919" customFormat="false" ht="15" hidden="false" customHeight="false" outlineLevel="0" collapsed="false">
      <c r="A2919" s="318" t="s">
        <v>12023</v>
      </c>
      <c r="B2919" s="318" t="str">
        <f aca="false">A2919&amp;"U"</f>
        <v>98463U</v>
      </c>
      <c r="C2919" s="318" t="s">
        <v>12024</v>
      </c>
      <c r="D2919" s="318" t="s">
        <v>30</v>
      </c>
      <c r="E2919" s="318" t="s">
        <v>6252</v>
      </c>
      <c r="F2919" s="319" t="n">
        <v>17.89</v>
      </c>
      <c r="G2919" s="318" t="s">
        <v>6233</v>
      </c>
    </row>
    <row r="2920" customFormat="false" ht="15" hidden="false" customHeight="false" outlineLevel="0" collapsed="false">
      <c r="A2920" s="318" t="s">
        <v>12025</v>
      </c>
      <c r="B2920" s="318" t="str">
        <f aca="false">A2920&amp;"U"</f>
        <v>9535U</v>
      </c>
      <c r="C2920" s="318" t="s">
        <v>12026</v>
      </c>
      <c r="D2920" s="318" t="s">
        <v>30</v>
      </c>
      <c r="E2920" s="318" t="s">
        <v>6232</v>
      </c>
      <c r="F2920" s="319" t="n">
        <v>60.89</v>
      </c>
      <c r="G2920" s="318" t="s">
        <v>6233</v>
      </c>
    </row>
    <row r="2921" customFormat="false" ht="15" hidden="false" customHeight="false" outlineLevel="0" collapsed="false">
      <c r="A2921" s="318" t="s">
        <v>12027</v>
      </c>
      <c r="B2921" s="318" t="str">
        <f aca="false">A2921&amp;"U"</f>
        <v>72327U</v>
      </c>
      <c r="C2921" s="318" t="s">
        <v>12028</v>
      </c>
      <c r="D2921" s="318" t="s">
        <v>30</v>
      </c>
      <c r="E2921" s="318" t="s">
        <v>6232</v>
      </c>
      <c r="F2921" s="319" t="n">
        <v>5.82</v>
      </c>
      <c r="G2921" s="318" t="s">
        <v>6233</v>
      </c>
    </row>
    <row r="2922" customFormat="false" ht="15" hidden="false" customHeight="false" outlineLevel="0" collapsed="false">
      <c r="A2922" s="318" t="s">
        <v>12029</v>
      </c>
      <c r="B2922" s="318" t="str">
        <f aca="false">A2922&amp;"U"</f>
        <v>72328U</v>
      </c>
      <c r="C2922" s="318" t="s">
        <v>12030</v>
      </c>
      <c r="D2922" s="318" t="s">
        <v>30</v>
      </c>
      <c r="E2922" s="318" t="s">
        <v>6232</v>
      </c>
      <c r="F2922" s="319" t="n">
        <v>7.06</v>
      </c>
      <c r="G2922" s="318" t="s">
        <v>6233</v>
      </c>
    </row>
    <row r="2923" customFormat="false" ht="15" hidden="false" customHeight="false" outlineLevel="0" collapsed="false">
      <c r="A2923" s="318" t="s">
        <v>12031</v>
      </c>
      <c r="B2923" s="318" t="str">
        <f aca="false">A2923&amp;"U"</f>
        <v>72330U</v>
      </c>
      <c r="C2923" s="318" t="s">
        <v>12032</v>
      </c>
      <c r="D2923" s="318" t="s">
        <v>30</v>
      </c>
      <c r="E2923" s="318" t="s">
        <v>6232</v>
      </c>
      <c r="F2923" s="319" t="n">
        <v>34.03</v>
      </c>
      <c r="G2923" s="318" t="s">
        <v>6233</v>
      </c>
    </row>
    <row r="2924" customFormat="false" ht="15" hidden="false" customHeight="false" outlineLevel="0" collapsed="false">
      <c r="A2924" s="318" t="s">
        <v>12033</v>
      </c>
      <c r="B2924" s="318" t="str">
        <f aca="false">A2924&amp;"U"</f>
        <v>73780/2U</v>
      </c>
      <c r="C2924" s="318" t="s">
        <v>12034</v>
      </c>
      <c r="D2924" s="318" t="s">
        <v>30</v>
      </c>
      <c r="E2924" s="318" t="s">
        <v>6232</v>
      </c>
      <c r="F2924" s="319" t="n">
        <v>217.26</v>
      </c>
      <c r="G2924" s="318" t="s">
        <v>6233</v>
      </c>
    </row>
    <row r="2925" customFormat="false" ht="15" hidden="false" customHeight="false" outlineLevel="0" collapsed="false">
      <c r="A2925" s="318" t="s">
        <v>12035</v>
      </c>
      <c r="B2925" s="318" t="str">
        <f aca="false">A2925&amp;"U"</f>
        <v>73780/3U</v>
      </c>
      <c r="C2925" s="318" t="s">
        <v>12036</v>
      </c>
      <c r="D2925" s="318" t="s">
        <v>30</v>
      </c>
      <c r="E2925" s="318" t="s">
        <v>6232</v>
      </c>
      <c r="F2925" s="319" t="n">
        <v>334.44</v>
      </c>
      <c r="G2925" s="318" t="s">
        <v>6233</v>
      </c>
    </row>
    <row r="2926" customFormat="false" ht="15" hidden="false" customHeight="false" outlineLevel="0" collapsed="false">
      <c r="A2926" s="318" t="s">
        <v>12037</v>
      </c>
      <c r="B2926" s="318" t="str">
        <f aca="false">A2926&amp;"U"</f>
        <v>73780/4U</v>
      </c>
      <c r="C2926" s="318" t="s">
        <v>12038</v>
      </c>
      <c r="D2926" s="318" t="s">
        <v>30</v>
      </c>
      <c r="E2926" s="318" t="s">
        <v>6232</v>
      </c>
      <c r="F2926" s="319" t="n">
        <v>618.46</v>
      </c>
      <c r="G2926" s="318" t="s">
        <v>6233</v>
      </c>
    </row>
    <row r="2927" customFormat="false" ht="15" hidden="false" customHeight="false" outlineLevel="0" collapsed="false">
      <c r="A2927" s="318" t="s">
        <v>12039</v>
      </c>
      <c r="B2927" s="318" t="str">
        <f aca="false">A2927&amp;"U"</f>
        <v>83482U</v>
      </c>
      <c r="C2927" s="318" t="s">
        <v>12040</v>
      </c>
      <c r="D2927" s="318" t="s">
        <v>30</v>
      </c>
      <c r="E2927" s="318" t="s">
        <v>6232</v>
      </c>
      <c r="F2927" s="319" t="n">
        <v>34.03</v>
      </c>
      <c r="G2927" s="318" t="s">
        <v>6233</v>
      </c>
    </row>
    <row r="2928" customFormat="false" ht="15" hidden="false" customHeight="false" outlineLevel="0" collapsed="false">
      <c r="A2928" s="318" t="s">
        <v>12041</v>
      </c>
      <c r="B2928" s="318" t="str">
        <f aca="false">A2928&amp;"U"</f>
        <v>83487U</v>
      </c>
      <c r="C2928" s="318" t="s">
        <v>12042</v>
      </c>
      <c r="D2928" s="318" t="s">
        <v>30</v>
      </c>
      <c r="E2928" s="318" t="s">
        <v>6232</v>
      </c>
      <c r="F2928" s="319" t="n">
        <v>101.56</v>
      </c>
      <c r="G2928" s="318" t="s">
        <v>6233</v>
      </c>
    </row>
    <row r="2929" customFormat="false" ht="15" hidden="false" customHeight="false" outlineLevel="0" collapsed="false">
      <c r="A2929" s="318" t="s">
        <v>12043</v>
      </c>
      <c r="B2929" s="318" t="str">
        <f aca="false">A2929&amp;"U"</f>
        <v>83490U</v>
      </c>
      <c r="C2929" s="318" t="s">
        <v>12044</v>
      </c>
      <c r="D2929" s="318" t="s">
        <v>30</v>
      </c>
      <c r="E2929" s="318" t="s">
        <v>6232</v>
      </c>
      <c r="F2929" s="319" t="n">
        <v>214.48</v>
      </c>
      <c r="G2929" s="318" t="s">
        <v>6233</v>
      </c>
    </row>
    <row r="2930" customFormat="false" ht="15" hidden="false" customHeight="false" outlineLevel="0" collapsed="false">
      <c r="A2930" s="318" t="s">
        <v>12045</v>
      </c>
      <c r="B2930" s="318" t="str">
        <f aca="false">A2930&amp;"U"</f>
        <v>83491U</v>
      </c>
      <c r="C2930" s="318" t="s">
        <v>12046</v>
      </c>
      <c r="D2930" s="318" t="s">
        <v>30</v>
      </c>
      <c r="E2930" s="318" t="s">
        <v>6232</v>
      </c>
      <c r="F2930" s="319" t="n">
        <v>300.27</v>
      </c>
      <c r="G2930" s="318" t="s">
        <v>6233</v>
      </c>
    </row>
    <row r="2931" customFormat="false" ht="15" hidden="false" customHeight="false" outlineLevel="0" collapsed="false">
      <c r="A2931" s="318" t="s">
        <v>12047</v>
      </c>
      <c r="B2931" s="318" t="str">
        <f aca="false">A2931&amp;"U"</f>
        <v>83492U</v>
      </c>
      <c r="C2931" s="318" t="s">
        <v>12048</v>
      </c>
      <c r="D2931" s="318" t="s">
        <v>30</v>
      </c>
      <c r="E2931" s="318" t="s">
        <v>6232</v>
      </c>
      <c r="F2931" s="319" t="n">
        <v>455.41</v>
      </c>
      <c r="G2931" s="318" t="s">
        <v>6233</v>
      </c>
    </row>
    <row r="2932" customFormat="false" ht="15" hidden="false" customHeight="false" outlineLevel="0" collapsed="false">
      <c r="A2932" s="318" t="s">
        <v>12049</v>
      </c>
      <c r="B2932" s="318" t="str">
        <f aca="false">A2932&amp;"U"</f>
        <v>83493U</v>
      </c>
      <c r="C2932" s="318" t="s">
        <v>12050</v>
      </c>
      <c r="D2932" s="318" t="s">
        <v>30</v>
      </c>
      <c r="E2932" s="318" t="s">
        <v>6232</v>
      </c>
      <c r="F2932" s="319" t="n">
        <v>34.03</v>
      </c>
      <c r="G2932" s="318" t="s">
        <v>6233</v>
      </c>
    </row>
    <row r="2933" customFormat="false" ht="15" hidden="false" customHeight="false" outlineLevel="0" collapsed="false">
      <c r="A2933" s="318" t="s">
        <v>12051</v>
      </c>
      <c r="B2933" s="318" t="str">
        <f aca="false">A2933&amp;"U"</f>
        <v>85195U</v>
      </c>
      <c r="C2933" s="318" t="s">
        <v>12052</v>
      </c>
      <c r="D2933" s="318" t="s">
        <v>30</v>
      </c>
      <c r="E2933" s="318" t="s">
        <v>6232</v>
      </c>
      <c r="F2933" s="319" t="n">
        <v>62.71</v>
      </c>
      <c r="G2933" s="318" t="s">
        <v>6233</v>
      </c>
    </row>
    <row r="2934" customFormat="false" ht="15" hidden="false" customHeight="false" outlineLevel="0" collapsed="false">
      <c r="A2934" s="318" t="s">
        <v>12053</v>
      </c>
      <c r="B2934" s="318" t="str">
        <f aca="false">A2934&amp;"U"</f>
        <v>88547U</v>
      </c>
      <c r="C2934" s="318" t="s">
        <v>12054</v>
      </c>
      <c r="D2934" s="318" t="s">
        <v>30</v>
      </c>
      <c r="E2934" s="318" t="s">
        <v>6232</v>
      </c>
      <c r="F2934" s="319" t="n">
        <v>68.52</v>
      </c>
      <c r="G2934" s="318" t="s">
        <v>6233</v>
      </c>
    </row>
    <row r="2935" customFormat="false" ht="15" hidden="false" customHeight="false" outlineLevel="0" collapsed="false">
      <c r="A2935" s="318" t="s">
        <v>12055</v>
      </c>
      <c r="B2935" s="318" t="str">
        <f aca="false">A2935&amp;"U"</f>
        <v>72283U</v>
      </c>
      <c r="C2935" s="318" t="s">
        <v>12056</v>
      </c>
      <c r="D2935" s="318" t="s">
        <v>30</v>
      </c>
      <c r="E2935" s="318" t="s">
        <v>6232</v>
      </c>
      <c r="F2935" s="319" t="n">
        <v>970.5</v>
      </c>
      <c r="G2935" s="318" t="s">
        <v>6233</v>
      </c>
    </row>
    <row r="2936" customFormat="false" ht="15" hidden="false" customHeight="false" outlineLevel="0" collapsed="false">
      <c r="A2936" s="318" t="s">
        <v>12057</v>
      </c>
      <c r="B2936" s="318" t="str">
        <f aca="false">A2936&amp;"U"</f>
        <v>72287U</v>
      </c>
      <c r="C2936" s="318" t="s">
        <v>12058</v>
      </c>
      <c r="D2936" s="318" t="s">
        <v>30</v>
      </c>
      <c r="E2936" s="318" t="s">
        <v>6232</v>
      </c>
      <c r="F2936" s="319" t="n">
        <v>269.72</v>
      </c>
      <c r="G2936" s="318" t="s">
        <v>6233</v>
      </c>
    </row>
    <row r="2937" customFormat="false" ht="15" hidden="false" customHeight="false" outlineLevel="0" collapsed="false">
      <c r="A2937" s="318" t="s">
        <v>12059</v>
      </c>
      <c r="B2937" s="318" t="str">
        <f aca="false">A2937&amp;"U"</f>
        <v>72288U</v>
      </c>
      <c r="C2937" s="318" t="s">
        <v>12060</v>
      </c>
      <c r="D2937" s="318" t="s">
        <v>30</v>
      </c>
      <c r="E2937" s="318" t="s">
        <v>6232</v>
      </c>
      <c r="F2937" s="319" t="n">
        <v>337.86</v>
      </c>
      <c r="G2937" s="318" t="s">
        <v>6233</v>
      </c>
    </row>
    <row r="2938" customFormat="false" ht="15" hidden="false" customHeight="false" outlineLevel="0" collapsed="false">
      <c r="A2938" s="318" t="s">
        <v>12061</v>
      </c>
      <c r="B2938" s="318" t="str">
        <f aca="false">A2938&amp;"U"</f>
        <v>72553U</v>
      </c>
      <c r="C2938" s="318" t="s">
        <v>12062</v>
      </c>
      <c r="D2938" s="318" t="s">
        <v>30</v>
      </c>
      <c r="E2938" s="318" t="s">
        <v>6252</v>
      </c>
      <c r="F2938" s="319" t="n">
        <v>153.38</v>
      </c>
      <c r="G2938" s="318" t="s">
        <v>6233</v>
      </c>
    </row>
    <row r="2939" customFormat="false" ht="15" hidden="false" customHeight="false" outlineLevel="0" collapsed="false">
      <c r="A2939" s="318" t="s">
        <v>12063</v>
      </c>
      <c r="B2939" s="318" t="str">
        <f aca="false">A2939&amp;"U"</f>
        <v>72554U</v>
      </c>
      <c r="C2939" s="318" t="s">
        <v>297</v>
      </c>
      <c r="D2939" s="318" t="s">
        <v>30</v>
      </c>
      <c r="E2939" s="318" t="s">
        <v>6252</v>
      </c>
      <c r="F2939" s="319" t="n">
        <v>519.54</v>
      </c>
      <c r="G2939" s="318" t="s">
        <v>6233</v>
      </c>
    </row>
    <row r="2940" customFormat="false" ht="15" hidden="false" customHeight="false" outlineLevel="0" collapsed="false">
      <c r="A2940" s="318" t="s">
        <v>12064</v>
      </c>
      <c r="B2940" s="318" t="str">
        <f aca="false">A2940&amp;"U"</f>
        <v>73775/1U</v>
      </c>
      <c r="C2940" s="318" t="s">
        <v>12065</v>
      </c>
      <c r="D2940" s="318" t="s">
        <v>30</v>
      </c>
      <c r="E2940" s="318" t="s">
        <v>6232</v>
      </c>
      <c r="F2940" s="319" t="n">
        <v>159.07</v>
      </c>
      <c r="G2940" s="318" t="s">
        <v>6233</v>
      </c>
    </row>
    <row r="2941" customFormat="false" ht="15" hidden="false" customHeight="false" outlineLevel="0" collapsed="false">
      <c r="A2941" s="318" t="s">
        <v>12066</v>
      </c>
      <c r="B2941" s="318" t="str">
        <f aca="false">A2941&amp;"U"</f>
        <v>73775/2U</v>
      </c>
      <c r="C2941" s="318" t="s">
        <v>12067</v>
      </c>
      <c r="D2941" s="318" t="s">
        <v>30</v>
      </c>
      <c r="E2941" s="318" t="s">
        <v>6232</v>
      </c>
      <c r="F2941" s="319" t="n">
        <v>163.98</v>
      </c>
      <c r="G2941" s="318" t="s">
        <v>6233</v>
      </c>
    </row>
    <row r="2942" customFormat="false" ht="15" hidden="false" customHeight="false" outlineLevel="0" collapsed="false">
      <c r="A2942" s="318" t="s">
        <v>12068</v>
      </c>
      <c r="B2942" s="318" t="str">
        <f aca="false">A2942&amp;"U"</f>
        <v>83633U</v>
      </c>
      <c r="C2942" s="318" t="s">
        <v>12069</v>
      </c>
      <c r="D2942" s="318" t="s">
        <v>30</v>
      </c>
      <c r="E2942" s="318" t="s">
        <v>6252</v>
      </c>
      <c r="F2942" s="320" t="n">
        <v>1720.27</v>
      </c>
      <c r="G2942" s="318" t="s">
        <v>6233</v>
      </c>
    </row>
    <row r="2943" customFormat="false" ht="15" hidden="false" customHeight="false" outlineLevel="0" collapsed="false">
      <c r="A2943" s="318" t="s">
        <v>12070</v>
      </c>
      <c r="B2943" s="318" t="str">
        <f aca="false">A2943&amp;"U"</f>
        <v>83634U</v>
      </c>
      <c r="C2943" s="318" t="s">
        <v>12071</v>
      </c>
      <c r="D2943" s="318" t="s">
        <v>30</v>
      </c>
      <c r="E2943" s="318" t="s">
        <v>6232</v>
      </c>
      <c r="F2943" s="319" t="n">
        <v>485.99</v>
      </c>
      <c r="G2943" s="318" t="s">
        <v>6233</v>
      </c>
    </row>
    <row r="2944" customFormat="false" ht="15" hidden="false" customHeight="false" outlineLevel="0" collapsed="false">
      <c r="A2944" s="318" t="s">
        <v>12072</v>
      </c>
      <c r="B2944" s="318" t="str">
        <f aca="false">A2944&amp;"U"</f>
        <v>83635U</v>
      </c>
      <c r="C2944" s="318" t="s">
        <v>303</v>
      </c>
      <c r="D2944" s="318" t="s">
        <v>30</v>
      </c>
      <c r="E2944" s="318" t="s">
        <v>6232</v>
      </c>
      <c r="F2944" s="319" t="n">
        <v>185.23</v>
      </c>
      <c r="G2944" s="318" t="s">
        <v>6233</v>
      </c>
    </row>
    <row r="2945" customFormat="false" ht="15" hidden="false" customHeight="false" outlineLevel="0" collapsed="false">
      <c r="A2945" s="318" t="s">
        <v>12073</v>
      </c>
      <c r="B2945" s="318" t="str">
        <f aca="false">A2945&amp;"U"</f>
        <v>96765U</v>
      </c>
      <c r="C2945" s="318" t="s">
        <v>12074</v>
      </c>
      <c r="D2945" s="318" t="s">
        <v>30</v>
      </c>
      <c r="E2945" s="318" t="s">
        <v>6252</v>
      </c>
      <c r="F2945" s="320" t="n">
        <v>1156.97</v>
      </c>
      <c r="G2945" s="318" t="s">
        <v>6233</v>
      </c>
    </row>
    <row r="2946" customFormat="false" ht="15" hidden="false" customHeight="false" outlineLevel="0" collapsed="false">
      <c r="A2946" s="318" t="s">
        <v>12075</v>
      </c>
      <c r="B2946" s="318" t="str">
        <f aca="false">A2946&amp;"U"</f>
        <v>72337U</v>
      </c>
      <c r="C2946" s="318" t="s">
        <v>12076</v>
      </c>
      <c r="D2946" s="318" t="s">
        <v>30</v>
      </c>
      <c r="E2946" s="318" t="s">
        <v>6232</v>
      </c>
      <c r="F2946" s="319" t="n">
        <v>18.72</v>
      </c>
      <c r="G2946" s="318" t="s">
        <v>6233</v>
      </c>
    </row>
    <row r="2947" customFormat="false" ht="15" hidden="false" customHeight="false" outlineLevel="0" collapsed="false">
      <c r="A2947" s="318" t="s">
        <v>12077</v>
      </c>
      <c r="B2947" s="318" t="str">
        <f aca="false">A2947&amp;"U"</f>
        <v>73749/1U</v>
      </c>
      <c r="C2947" s="318" t="s">
        <v>12078</v>
      </c>
      <c r="D2947" s="318" t="s">
        <v>30</v>
      </c>
      <c r="E2947" s="318" t="s">
        <v>6252</v>
      </c>
      <c r="F2947" s="319" t="n">
        <v>165.89</v>
      </c>
      <c r="G2947" s="318" t="s">
        <v>6233</v>
      </c>
    </row>
    <row r="2948" customFormat="false" ht="15" hidden="false" customHeight="false" outlineLevel="0" collapsed="false">
      <c r="A2948" s="318" t="s">
        <v>12079</v>
      </c>
      <c r="B2948" s="318" t="str">
        <f aca="false">A2948&amp;"U"</f>
        <v>73749/2U</v>
      </c>
      <c r="C2948" s="318" t="s">
        <v>12080</v>
      </c>
      <c r="D2948" s="318" t="s">
        <v>30</v>
      </c>
      <c r="E2948" s="318" t="s">
        <v>6252</v>
      </c>
      <c r="F2948" s="319" t="n">
        <v>303.61</v>
      </c>
      <c r="G2948" s="318" t="s">
        <v>6233</v>
      </c>
    </row>
    <row r="2949" customFormat="false" ht="15" hidden="false" customHeight="false" outlineLevel="0" collapsed="false">
      <c r="A2949" s="318" t="s">
        <v>12081</v>
      </c>
      <c r="B2949" s="318" t="str">
        <f aca="false">A2949&amp;"U"</f>
        <v>73749/3U</v>
      </c>
      <c r="C2949" s="318" t="s">
        <v>12082</v>
      </c>
      <c r="D2949" s="318" t="s">
        <v>30</v>
      </c>
      <c r="E2949" s="318" t="s">
        <v>6252</v>
      </c>
      <c r="F2949" s="319" t="n">
        <v>986.48</v>
      </c>
      <c r="G2949" s="318" t="s">
        <v>6233</v>
      </c>
    </row>
    <row r="2950" customFormat="false" ht="15" hidden="false" customHeight="false" outlineLevel="0" collapsed="false">
      <c r="A2950" s="318" t="s">
        <v>12083</v>
      </c>
      <c r="B2950" s="318" t="str">
        <f aca="false">A2950&amp;"U"</f>
        <v>73768/1U</v>
      </c>
      <c r="C2950" s="318" t="s">
        <v>12084</v>
      </c>
      <c r="D2950" s="318" t="s">
        <v>86</v>
      </c>
      <c r="E2950" s="318" t="s">
        <v>6232</v>
      </c>
      <c r="F2950" s="319" t="n">
        <v>1.41</v>
      </c>
      <c r="G2950" s="318" t="s">
        <v>6233</v>
      </c>
    </row>
    <row r="2951" customFormat="false" ht="15" hidden="false" customHeight="false" outlineLevel="0" collapsed="false">
      <c r="A2951" s="318" t="s">
        <v>12085</v>
      </c>
      <c r="B2951" s="318" t="str">
        <f aca="false">A2951&amp;"U"</f>
        <v>83366U</v>
      </c>
      <c r="C2951" s="318" t="s">
        <v>12086</v>
      </c>
      <c r="D2951" s="318" t="s">
        <v>30</v>
      </c>
      <c r="E2951" s="318" t="s">
        <v>6232</v>
      </c>
      <c r="F2951" s="319" t="n">
        <v>52.18</v>
      </c>
      <c r="G2951" s="318" t="s">
        <v>6233</v>
      </c>
    </row>
    <row r="2952" customFormat="false" ht="15" hidden="false" customHeight="false" outlineLevel="0" collapsed="false">
      <c r="A2952" s="318" t="s">
        <v>12087</v>
      </c>
      <c r="B2952" s="318" t="str">
        <f aca="false">A2952&amp;"U"</f>
        <v>83367U</v>
      </c>
      <c r="C2952" s="318" t="s">
        <v>12088</v>
      </c>
      <c r="D2952" s="318" t="s">
        <v>30</v>
      </c>
      <c r="E2952" s="318" t="s">
        <v>6232</v>
      </c>
      <c r="F2952" s="319" t="n">
        <v>360.42</v>
      </c>
      <c r="G2952" s="318" t="s">
        <v>6233</v>
      </c>
    </row>
    <row r="2953" customFormat="false" ht="15" hidden="false" customHeight="false" outlineLevel="0" collapsed="false">
      <c r="A2953" s="318" t="s">
        <v>12089</v>
      </c>
      <c r="B2953" s="318" t="str">
        <f aca="false">A2953&amp;"U"</f>
        <v>83368U</v>
      </c>
      <c r="C2953" s="318" t="s">
        <v>12090</v>
      </c>
      <c r="D2953" s="318" t="s">
        <v>30</v>
      </c>
      <c r="E2953" s="318" t="s">
        <v>6232</v>
      </c>
      <c r="F2953" s="319" t="n">
        <v>988.15</v>
      </c>
      <c r="G2953" s="318" t="s">
        <v>6233</v>
      </c>
    </row>
    <row r="2954" customFormat="false" ht="15" hidden="false" customHeight="false" outlineLevel="0" collapsed="false">
      <c r="A2954" s="318" t="s">
        <v>12091</v>
      </c>
      <c r="B2954" s="318" t="str">
        <f aca="false">A2954&amp;"U"</f>
        <v>83369U</v>
      </c>
      <c r="C2954" s="318" t="s">
        <v>12092</v>
      </c>
      <c r="D2954" s="318" t="s">
        <v>30</v>
      </c>
      <c r="E2954" s="318" t="s">
        <v>6232</v>
      </c>
      <c r="F2954" s="319" t="n">
        <v>235.49</v>
      </c>
      <c r="G2954" s="318" t="s">
        <v>6233</v>
      </c>
    </row>
    <row r="2955" customFormat="false" ht="15" hidden="false" customHeight="false" outlineLevel="0" collapsed="false">
      <c r="A2955" s="318" t="s">
        <v>12093</v>
      </c>
      <c r="B2955" s="318" t="str">
        <f aca="false">A2955&amp;"U"</f>
        <v>83370U</v>
      </c>
      <c r="C2955" s="318" t="s">
        <v>12094</v>
      </c>
      <c r="D2955" s="318" t="s">
        <v>30</v>
      </c>
      <c r="E2955" s="318" t="s">
        <v>6232</v>
      </c>
      <c r="F2955" s="319" t="n">
        <v>147.95</v>
      </c>
      <c r="G2955" s="318" t="s">
        <v>6233</v>
      </c>
    </row>
    <row r="2956" customFormat="false" ht="15" hidden="false" customHeight="false" outlineLevel="0" collapsed="false">
      <c r="A2956" s="318" t="s">
        <v>12095</v>
      </c>
      <c r="B2956" s="318" t="str">
        <f aca="false">A2956&amp;"U"</f>
        <v>83371U</v>
      </c>
      <c r="C2956" s="318" t="s">
        <v>12096</v>
      </c>
      <c r="D2956" s="318" t="s">
        <v>30</v>
      </c>
      <c r="E2956" s="318" t="s">
        <v>6232</v>
      </c>
      <c r="F2956" s="319" t="n">
        <v>89.73</v>
      </c>
      <c r="G2956" s="318" t="s">
        <v>6233</v>
      </c>
    </row>
    <row r="2957" customFormat="false" ht="15" hidden="false" customHeight="false" outlineLevel="0" collapsed="false">
      <c r="A2957" s="318" t="s">
        <v>12097</v>
      </c>
      <c r="B2957" s="318" t="str">
        <f aca="false">A2957&amp;"U"</f>
        <v>83639U</v>
      </c>
      <c r="C2957" s="318" t="s">
        <v>12098</v>
      </c>
      <c r="D2957" s="318" t="s">
        <v>86</v>
      </c>
      <c r="E2957" s="318" t="s">
        <v>6232</v>
      </c>
      <c r="F2957" s="319" t="n">
        <v>43.54</v>
      </c>
      <c r="G2957" s="318" t="s">
        <v>6233</v>
      </c>
    </row>
    <row r="2958" customFormat="false" ht="15" hidden="false" customHeight="false" outlineLevel="0" collapsed="false">
      <c r="A2958" s="318" t="s">
        <v>12099</v>
      </c>
      <c r="B2958" s="318" t="str">
        <f aca="false">A2958&amp;"U"</f>
        <v>84676U</v>
      </c>
      <c r="C2958" s="318" t="s">
        <v>12100</v>
      </c>
      <c r="D2958" s="318" t="s">
        <v>30</v>
      </c>
      <c r="E2958" s="318" t="s">
        <v>6232</v>
      </c>
      <c r="F2958" s="319" t="n">
        <v>332.92</v>
      </c>
      <c r="G2958" s="318" t="s">
        <v>6233</v>
      </c>
    </row>
    <row r="2959" customFormat="false" ht="15" hidden="false" customHeight="false" outlineLevel="0" collapsed="false">
      <c r="A2959" s="318" t="s">
        <v>12101</v>
      </c>
      <c r="B2959" s="318" t="str">
        <f aca="false">A2959&amp;"U"</f>
        <v>84796U</v>
      </c>
      <c r="C2959" s="318" t="s">
        <v>12102</v>
      </c>
      <c r="D2959" s="318" t="s">
        <v>30</v>
      </c>
      <c r="E2959" s="318" t="s">
        <v>6252</v>
      </c>
      <c r="F2959" s="319" t="n">
        <v>501.27</v>
      </c>
      <c r="G2959" s="318" t="s">
        <v>6233</v>
      </c>
    </row>
    <row r="2960" customFormat="false" ht="15" hidden="false" customHeight="false" outlineLevel="0" collapsed="false">
      <c r="A2960" s="318" t="s">
        <v>12103</v>
      </c>
      <c r="B2960" s="318" t="str">
        <f aca="false">A2960&amp;"U"</f>
        <v>84798U</v>
      </c>
      <c r="C2960" s="318" t="s">
        <v>12104</v>
      </c>
      <c r="D2960" s="318" t="s">
        <v>30</v>
      </c>
      <c r="E2960" s="318" t="s">
        <v>6252</v>
      </c>
      <c r="F2960" s="319" t="n">
        <v>223.41</v>
      </c>
      <c r="G2960" s="318" t="s">
        <v>6233</v>
      </c>
    </row>
    <row r="2961" customFormat="false" ht="15" hidden="false" customHeight="false" outlineLevel="0" collapsed="false">
      <c r="A2961" s="318" t="s">
        <v>12105</v>
      </c>
      <c r="B2961" s="318" t="str">
        <f aca="false">A2961&amp;"U"</f>
        <v>98261U</v>
      </c>
      <c r="C2961" s="318" t="s">
        <v>12106</v>
      </c>
      <c r="D2961" s="318" t="s">
        <v>86</v>
      </c>
      <c r="E2961" s="318" t="s">
        <v>6232</v>
      </c>
      <c r="F2961" s="319" t="n">
        <v>2.35</v>
      </c>
      <c r="G2961" s="318" t="s">
        <v>6233</v>
      </c>
    </row>
    <row r="2962" customFormat="false" ht="15" hidden="false" customHeight="false" outlineLevel="0" collapsed="false">
      <c r="A2962" s="318" t="s">
        <v>12107</v>
      </c>
      <c r="B2962" s="318" t="str">
        <f aca="false">A2962&amp;"U"</f>
        <v>98262U</v>
      </c>
      <c r="C2962" s="318" t="s">
        <v>12108</v>
      </c>
      <c r="D2962" s="318" t="s">
        <v>86</v>
      </c>
      <c r="E2962" s="318" t="s">
        <v>6232</v>
      </c>
      <c r="F2962" s="319" t="n">
        <v>2.74</v>
      </c>
      <c r="G2962" s="318" t="s">
        <v>6233</v>
      </c>
    </row>
    <row r="2963" customFormat="false" ht="15" hidden="false" customHeight="false" outlineLevel="0" collapsed="false">
      <c r="A2963" s="318" t="s">
        <v>12109</v>
      </c>
      <c r="B2963" s="318" t="str">
        <f aca="false">A2963&amp;"U"</f>
        <v>98263U</v>
      </c>
      <c r="C2963" s="318" t="s">
        <v>12110</v>
      </c>
      <c r="D2963" s="318" t="s">
        <v>86</v>
      </c>
      <c r="E2963" s="318" t="s">
        <v>6232</v>
      </c>
      <c r="F2963" s="319" t="n">
        <v>3.21</v>
      </c>
      <c r="G2963" s="318" t="s">
        <v>6233</v>
      </c>
    </row>
    <row r="2964" customFormat="false" ht="15" hidden="false" customHeight="false" outlineLevel="0" collapsed="false">
      <c r="A2964" s="318" t="s">
        <v>12111</v>
      </c>
      <c r="B2964" s="318" t="str">
        <f aca="false">A2964&amp;"U"</f>
        <v>98264U</v>
      </c>
      <c r="C2964" s="318" t="s">
        <v>12112</v>
      </c>
      <c r="D2964" s="318" t="s">
        <v>86</v>
      </c>
      <c r="E2964" s="318" t="s">
        <v>6232</v>
      </c>
      <c r="F2964" s="319" t="n">
        <v>3.59</v>
      </c>
      <c r="G2964" s="318" t="s">
        <v>6233</v>
      </c>
    </row>
    <row r="2965" customFormat="false" ht="15" hidden="false" customHeight="false" outlineLevel="0" collapsed="false">
      <c r="A2965" s="318" t="s">
        <v>12113</v>
      </c>
      <c r="B2965" s="318" t="str">
        <f aca="false">A2965&amp;"U"</f>
        <v>98265U</v>
      </c>
      <c r="C2965" s="318" t="s">
        <v>12114</v>
      </c>
      <c r="D2965" s="318" t="s">
        <v>86</v>
      </c>
      <c r="E2965" s="318" t="s">
        <v>6232</v>
      </c>
      <c r="F2965" s="319" t="n">
        <v>4.14</v>
      </c>
      <c r="G2965" s="318" t="s">
        <v>6233</v>
      </c>
    </row>
    <row r="2966" customFormat="false" ht="15" hidden="false" customHeight="false" outlineLevel="0" collapsed="false">
      <c r="A2966" s="318" t="s">
        <v>12115</v>
      </c>
      <c r="B2966" s="318" t="str">
        <f aca="false">A2966&amp;"U"</f>
        <v>98266U</v>
      </c>
      <c r="C2966" s="318" t="s">
        <v>12116</v>
      </c>
      <c r="D2966" s="318" t="s">
        <v>86</v>
      </c>
      <c r="E2966" s="318" t="s">
        <v>6232</v>
      </c>
      <c r="F2966" s="319" t="n">
        <v>4.45</v>
      </c>
      <c r="G2966" s="318" t="s">
        <v>6233</v>
      </c>
    </row>
    <row r="2967" customFormat="false" ht="15" hidden="false" customHeight="false" outlineLevel="0" collapsed="false">
      <c r="A2967" s="318" t="s">
        <v>12117</v>
      </c>
      <c r="B2967" s="318" t="str">
        <f aca="false">A2967&amp;"U"</f>
        <v>98267U</v>
      </c>
      <c r="C2967" s="318" t="s">
        <v>12118</v>
      </c>
      <c r="D2967" s="318" t="s">
        <v>86</v>
      </c>
      <c r="E2967" s="318" t="s">
        <v>6232</v>
      </c>
      <c r="F2967" s="319" t="n">
        <v>7.26</v>
      </c>
      <c r="G2967" s="318" t="s">
        <v>6233</v>
      </c>
    </row>
    <row r="2968" customFormat="false" ht="15" hidden="false" customHeight="false" outlineLevel="0" collapsed="false">
      <c r="A2968" s="318" t="s">
        <v>12119</v>
      </c>
      <c r="B2968" s="318" t="str">
        <f aca="false">A2968&amp;"U"</f>
        <v>98268U</v>
      </c>
      <c r="C2968" s="318" t="s">
        <v>12120</v>
      </c>
      <c r="D2968" s="318" t="s">
        <v>86</v>
      </c>
      <c r="E2968" s="318" t="s">
        <v>6232</v>
      </c>
      <c r="F2968" s="319" t="n">
        <v>11.75</v>
      </c>
      <c r="G2968" s="318" t="s">
        <v>6233</v>
      </c>
    </row>
    <row r="2969" customFormat="false" ht="15" hidden="false" customHeight="false" outlineLevel="0" collapsed="false">
      <c r="A2969" s="318" t="s">
        <v>12121</v>
      </c>
      <c r="B2969" s="318" t="str">
        <f aca="false">A2969&amp;"U"</f>
        <v>98269U</v>
      </c>
      <c r="C2969" s="318" t="s">
        <v>12122</v>
      </c>
      <c r="D2969" s="318" t="s">
        <v>86</v>
      </c>
      <c r="E2969" s="318" t="s">
        <v>6232</v>
      </c>
      <c r="F2969" s="319" t="n">
        <v>15.14</v>
      </c>
      <c r="G2969" s="318" t="s">
        <v>6233</v>
      </c>
    </row>
    <row r="2970" customFormat="false" ht="15" hidden="false" customHeight="false" outlineLevel="0" collapsed="false">
      <c r="A2970" s="318" t="s">
        <v>12123</v>
      </c>
      <c r="B2970" s="318" t="str">
        <f aca="false">A2970&amp;"U"</f>
        <v>98270U</v>
      </c>
      <c r="C2970" s="318" t="s">
        <v>12124</v>
      </c>
      <c r="D2970" s="318" t="s">
        <v>86</v>
      </c>
      <c r="E2970" s="318" t="s">
        <v>6232</v>
      </c>
      <c r="F2970" s="319" t="n">
        <v>24.47</v>
      </c>
      <c r="G2970" s="318" t="s">
        <v>6233</v>
      </c>
    </row>
    <row r="2971" customFormat="false" ht="15" hidden="false" customHeight="false" outlineLevel="0" collapsed="false">
      <c r="A2971" s="318" t="s">
        <v>12125</v>
      </c>
      <c r="B2971" s="318" t="str">
        <f aca="false">A2971&amp;"U"</f>
        <v>98271U</v>
      </c>
      <c r="C2971" s="318" t="s">
        <v>12126</v>
      </c>
      <c r="D2971" s="318" t="s">
        <v>86</v>
      </c>
      <c r="E2971" s="318" t="s">
        <v>6232</v>
      </c>
      <c r="F2971" s="319" t="n">
        <v>37.83</v>
      </c>
      <c r="G2971" s="318" t="s">
        <v>6233</v>
      </c>
    </row>
    <row r="2972" customFormat="false" ht="15" hidden="false" customHeight="false" outlineLevel="0" collapsed="false">
      <c r="A2972" s="318" t="s">
        <v>12127</v>
      </c>
      <c r="B2972" s="318" t="str">
        <f aca="false">A2972&amp;"U"</f>
        <v>98272U</v>
      </c>
      <c r="C2972" s="318" t="s">
        <v>12128</v>
      </c>
      <c r="D2972" s="318" t="s">
        <v>86</v>
      </c>
      <c r="E2972" s="318" t="s">
        <v>6232</v>
      </c>
      <c r="F2972" s="319" t="n">
        <v>88.4</v>
      </c>
      <c r="G2972" s="318" t="s">
        <v>6233</v>
      </c>
    </row>
    <row r="2973" customFormat="false" ht="15" hidden="false" customHeight="false" outlineLevel="0" collapsed="false">
      <c r="A2973" s="318" t="s">
        <v>12129</v>
      </c>
      <c r="B2973" s="318" t="str">
        <f aca="false">A2973&amp;"U"</f>
        <v>98273U</v>
      </c>
      <c r="C2973" s="318" t="s">
        <v>12130</v>
      </c>
      <c r="D2973" s="318" t="s">
        <v>86</v>
      </c>
      <c r="E2973" s="318" t="s">
        <v>6232</v>
      </c>
      <c r="F2973" s="319" t="n">
        <v>1.68</v>
      </c>
      <c r="G2973" s="318" t="s">
        <v>6233</v>
      </c>
    </row>
    <row r="2974" customFormat="false" ht="15" hidden="false" customHeight="false" outlineLevel="0" collapsed="false">
      <c r="A2974" s="318" t="s">
        <v>12131</v>
      </c>
      <c r="B2974" s="318" t="str">
        <f aca="false">A2974&amp;"U"</f>
        <v>98274U</v>
      </c>
      <c r="C2974" s="318" t="s">
        <v>12132</v>
      </c>
      <c r="D2974" s="318" t="s">
        <v>86</v>
      </c>
      <c r="E2974" s="318" t="s">
        <v>6232</v>
      </c>
      <c r="F2974" s="319" t="n">
        <v>2.23</v>
      </c>
      <c r="G2974" s="318" t="s">
        <v>6233</v>
      </c>
    </row>
    <row r="2975" customFormat="false" ht="15" hidden="false" customHeight="false" outlineLevel="0" collapsed="false">
      <c r="A2975" s="318" t="s">
        <v>12133</v>
      </c>
      <c r="B2975" s="318" t="str">
        <f aca="false">A2975&amp;"U"</f>
        <v>98275U</v>
      </c>
      <c r="C2975" s="318" t="s">
        <v>12134</v>
      </c>
      <c r="D2975" s="318" t="s">
        <v>86</v>
      </c>
      <c r="E2975" s="318" t="s">
        <v>6232</v>
      </c>
      <c r="F2975" s="319" t="n">
        <v>2.55</v>
      </c>
      <c r="G2975" s="318" t="s">
        <v>6233</v>
      </c>
    </row>
    <row r="2976" customFormat="false" ht="15" hidden="false" customHeight="false" outlineLevel="0" collapsed="false">
      <c r="A2976" s="318" t="s">
        <v>12135</v>
      </c>
      <c r="B2976" s="318" t="str">
        <f aca="false">A2976&amp;"U"</f>
        <v>98276U</v>
      </c>
      <c r="C2976" s="318" t="s">
        <v>12136</v>
      </c>
      <c r="D2976" s="318" t="s">
        <v>86</v>
      </c>
      <c r="E2976" s="318" t="s">
        <v>6232</v>
      </c>
      <c r="F2976" s="319" t="n">
        <v>5.35</v>
      </c>
      <c r="G2976" s="318" t="s">
        <v>6233</v>
      </c>
    </row>
    <row r="2977" customFormat="false" ht="15" hidden="false" customHeight="false" outlineLevel="0" collapsed="false">
      <c r="A2977" s="318" t="s">
        <v>12137</v>
      </c>
      <c r="B2977" s="318" t="str">
        <f aca="false">A2977&amp;"U"</f>
        <v>98277U</v>
      </c>
      <c r="C2977" s="318" t="s">
        <v>12138</v>
      </c>
      <c r="D2977" s="318" t="s">
        <v>86</v>
      </c>
      <c r="E2977" s="318" t="s">
        <v>6232</v>
      </c>
      <c r="F2977" s="319" t="n">
        <v>9.85</v>
      </c>
      <c r="G2977" s="318" t="s">
        <v>6233</v>
      </c>
    </row>
    <row r="2978" customFormat="false" ht="15" hidden="false" customHeight="false" outlineLevel="0" collapsed="false">
      <c r="A2978" s="318" t="s">
        <v>12139</v>
      </c>
      <c r="B2978" s="318" t="str">
        <f aca="false">A2978&amp;"U"</f>
        <v>98278U</v>
      </c>
      <c r="C2978" s="318" t="s">
        <v>12140</v>
      </c>
      <c r="D2978" s="318" t="s">
        <v>86</v>
      </c>
      <c r="E2978" s="318" t="s">
        <v>6232</v>
      </c>
      <c r="F2978" s="319" t="n">
        <v>13.23</v>
      </c>
      <c r="G2978" s="318" t="s">
        <v>6233</v>
      </c>
    </row>
    <row r="2979" customFormat="false" ht="15" hidden="false" customHeight="false" outlineLevel="0" collapsed="false">
      <c r="A2979" s="318" t="s">
        <v>12141</v>
      </c>
      <c r="B2979" s="318" t="str">
        <f aca="false">A2979&amp;"U"</f>
        <v>98279U</v>
      </c>
      <c r="C2979" s="318" t="s">
        <v>12142</v>
      </c>
      <c r="D2979" s="318" t="s">
        <v>86</v>
      </c>
      <c r="E2979" s="318" t="s">
        <v>6232</v>
      </c>
      <c r="F2979" s="319" t="n">
        <v>22.57</v>
      </c>
      <c r="G2979" s="318" t="s">
        <v>6233</v>
      </c>
    </row>
    <row r="2980" customFormat="false" ht="15" hidden="false" customHeight="false" outlineLevel="0" collapsed="false">
      <c r="A2980" s="318" t="s">
        <v>12143</v>
      </c>
      <c r="B2980" s="318" t="str">
        <f aca="false">A2980&amp;"U"</f>
        <v>98280U</v>
      </c>
      <c r="C2980" s="318" t="s">
        <v>12144</v>
      </c>
      <c r="D2980" s="318" t="s">
        <v>86</v>
      </c>
      <c r="E2980" s="318" t="s">
        <v>6232</v>
      </c>
      <c r="F2980" s="319" t="n">
        <v>4.8</v>
      </c>
      <c r="G2980" s="318" t="s">
        <v>6233</v>
      </c>
    </row>
    <row r="2981" customFormat="false" ht="15" hidden="false" customHeight="false" outlineLevel="0" collapsed="false">
      <c r="A2981" s="318" t="s">
        <v>12145</v>
      </c>
      <c r="B2981" s="318" t="str">
        <f aca="false">A2981&amp;"U"</f>
        <v>98281U</v>
      </c>
      <c r="C2981" s="318" t="s">
        <v>12146</v>
      </c>
      <c r="D2981" s="318" t="s">
        <v>86</v>
      </c>
      <c r="E2981" s="318" t="s">
        <v>6232</v>
      </c>
      <c r="F2981" s="319" t="n">
        <v>5.18</v>
      </c>
      <c r="G2981" s="318" t="s">
        <v>6233</v>
      </c>
    </row>
    <row r="2982" customFormat="false" ht="15" hidden="false" customHeight="false" outlineLevel="0" collapsed="false">
      <c r="A2982" s="318" t="s">
        <v>12147</v>
      </c>
      <c r="B2982" s="318" t="str">
        <f aca="false">A2982&amp;"U"</f>
        <v>98282U</v>
      </c>
      <c r="C2982" s="318" t="s">
        <v>12148</v>
      </c>
      <c r="D2982" s="318" t="s">
        <v>86</v>
      </c>
      <c r="E2982" s="318" t="s">
        <v>6232</v>
      </c>
      <c r="F2982" s="319" t="n">
        <v>5.67</v>
      </c>
      <c r="G2982" s="318" t="s">
        <v>6233</v>
      </c>
    </row>
    <row r="2983" customFormat="false" ht="15" hidden="false" customHeight="false" outlineLevel="0" collapsed="false">
      <c r="A2983" s="318" t="s">
        <v>12149</v>
      </c>
      <c r="B2983" s="318" t="str">
        <f aca="false">A2983&amp;"U"</f>
        <v>98283U</v>
      </c>
      <c r="C2983" s="318" t="s">
        <v>12150</v>
      </c>
      <c r="D2983" s="318" t="s">
        <v>86</v>
      </c>
      <c r="E2983" s="318" t="s">
        <v>6232</v>
      </c>
      <c r="F2983" s="319" t="n">
        <v>6.04</v>
      </c>
      <c r="G2983" s="318" t="s">
        <v>6233</v>
      </c>
    </row>
    <row r="2984" customFormat="false" ht="15" hidden="false" customHeight="false" outlineLevel="0" collapsed="false">
      <c r="A2984" s="318" t="s">
        <v>12151</v>
      </c>
      <c r="B2984" s="318" t="str">
        <f aca="false">A2984&amp;"U"</f>
        <v>98284U</v>
      </c>
      <c r="C2984" s="318" t="s">
        <v>12152</v>
      </c>
      <c r="D2984" s="318" t="s">
        <v>86</v>
      </c>
      <c r="E2984" s="318" t="s">
        <v>6232</v>
      </c>
      <c r="F2984" s="319" t="n">
        <v>6.59</v>
      </c>
      <c r="G2984" s="318" t="s">
        <v>6233</v>
      </c>
    </row>
    <row r="2985" customFormat="false" ht="15" hidden="false" customHeight="false" outlineLevel="0" collapsed="false">
      <c r="A2985" s="318" t="s">
        <v>12153</v>
      </c>
      <c r="B2985" s="318" t="str">
        <f aca="false">A2985&amp;"U"</f>
        <v>98285U</v>
      </c>
      <c r="C2985" s="318" t="s">
        <v>12154</v>
      </c>
      <c r="D2985" s="318" t="s">
        <v>86</v>
      </c>
      <c r="E2985" s="318" t="s">
        <v>6232</v>
      </c>
      <c r="F2985" s="319" t="n">
        <v>6.91</v>
      </c>
      <c r="G2985" s="318" t="s">
        <v>6233</v>
      </c>
    </row>
    <row r="2986" customFormat="false" ht="15" hidden="false" customHeight="false" outlineLevel="0" collapsed="false">
      <c r="A2986" s="318" t="s">
        <v>12155</v>
      </c>
      <c r="B2986" s="318" t="str">
        <f aca="false">A2986&amp;"U"</f>
        <v>98286U</v>
      </c>
      <c r="C2986" s="318" t="s">
        <v>12156</v>
      </c>
      <c r="D2986" s="318" t="s">
        <v>86</v>
      </c>
      <c r="E2986" s="318" t="s">
        <v>6232</v>
      </c>
      <c r="F2986" s="319" t="n">
        <v>9.71</v>
      </c>
      <c r="G2986" s="318" t="s">
        <v>6233</v>
      </c>
    </row>
    <row r="2987" customFormat="false" ht="15" hidden="false" customHeight="false" outlineLevel="0" collapsed="false">
      <c r="A2987" s="318" t="s">
        <v>12157</v>
      </c>
      <c r="B2987" s="318" t="str">
        <f aca="false">A2987&amp;"U"</f>
        <v>98287U</v>
      </c>
      <c r="C2987" s="318" t="s">
        <v>12158</v>
      </c>
      <c r="D2987" s="318" t="s">
        <v>86</v>
      </c>
      <c r="E2987" s="318" t="s">
        <v>6232</v>
      </c>
      <c r="F2987" s="319" t="n">
        <v>0.88</v>
      </c>
      <c r="G2987" s="318" t="s">
        <v>6233</v>
      </c>
    </row>
    <row r="2988" customFormat="false" ht="15" hidden="false" customHeight="false" outlineLevel="0" collapsed="false">
      <c r="A2988" s="318" t="s">
        <v>12159</v>
      </c>
      <c r="B2988" s="318" t="str">
        <f aca="false">A2988&amp;"U"</f>
        <v>98288U</v>
      </c>
      <c r="C2988" s="318" t="s">
        <v>12160</v>
      </c>
      <c r="D2988" s="318" t="s">
        <v>86</v>
      </c>
      <c r="E2988" s="318" t="s">
        <v>6232</v>
      </c>
      <c r="F2988" s="319" t="n">
        <v>1.27</v>
      </c>
      <c r="G2988" s="318" t="s">
        <v>6233</v>
      </c>
    </row>
    <row r="2989" customFormat="false" ht="15" hidden="false" customHeight="false" outlineLevel="0" collapsed="false">
      <c r="A2989" s="318" t="s">
        <v>12161</v>
      </c>
      <c r="B2989" s="318" t="str">
        <f aca="false">A2989&amp;"U"</f>
        <v>98289U</v>
      </c>
      <c r="C2989" s="318" t="s">
        <v>12162</v>
      </c>
      <c r="D2989" s="318" t="s">
        <v>86</v>
      </c>
      <c r="E2989" s="318" t="s">
        <v>6232</v>
      </c>
      <c r="F2989" s="319" t="n">
        <v>1.74</v>
      </c>
      <c r="G2989" s="318" t="s">
        <v>6233</v>
      </c>
    </row>
    <row r="2990" customFormat="false" ht="15" hidden="false" customHeight="false" outlineLevel="0" collapsed="false">
      <c r="A2990" s="318" t="s">
        <v>12163</v>
      </c>
      <c r="B2990" s="318" t="str">
        <f aca="false">A2990&amp;"U"</f>
        <v>98290U</v>
      </c>
      <c r="C2990" s="318" t="s">
        <v>12164</v>
      </c>
      <c r="D2990" s="318" t="s">
        <v>86</v>
      </c>
      <c r="E2990" s="318" t="s">
        <v>6232</v>
      </c>
      <c r="F2990" s="319" t="n">
        <v>2.12</v>
      </c>
      <c r="G2990" s="318" t="s">
        <v>6233</v>
      </c>
    </row>
    <row r="2991" customFormat="false" ht="15" hidden="false" customHeight="false" outlineLevel="0" collapsed="false">
      <c r="A2991" s="318" t="s">
        <v>12165</v>
      </c>
      <c r="B2991" s="318" t="str">
        <f aca="false">A2991&amp;"U"</f>
        <v>98291U</v>
      </c>
      <c r="C2991" s="318" t="s">
        <v>12166</v>
      </c>
      <c r="D2991" s="318" t="s">
        <v>86</v>
      </c>
      <c r="E2991" s="318" t="s">
        <v>6232</v>
      </c>
      <c r="F2991" s="319" t="n">
        <v>2.67</v>
      </c>
      <c r="G2991" s="318" t="s">
        <v>6233</v>
      </c>
    </row>
    <row r="2992" customFormat="false" ht="15" hidden="false" customHeight="false" outlineLevel="0" collapsed="false">
      <c r="A2992" s="318" t="s">
        <v>12167</v>
      </c>
      <c r="B2992" s="318" t="str">
        <f aca="false">A2992&amp;"U"</f>
        <v>98292U</v>
      </c>
      <c r="C2992" s="318" t="s">
        <v>12168</v>
      </c>
      <c r="D2992" s="318" t="s">
        <v>86</v>
      </c>
      <c r="E2992" s="318" t="s">
        <v>6232</v>
      </c>
      <c r="F2992" s="319" t="n">
        <v>2.98</v>
      </c>
      <c r="G2992" s="318" t="s">
        <v>6233</v>
      </c>
    </row>
    <row r="2993" customFormat="false" ht="15" hidden="false" customHeight="false" outlineLevel="0" collapsed="false">
      <c r="A2993" s="318" t="s">
        <v>12169</v>
      </c>
      <c r="B2993" s="318" t="str">
        <f aca="false">A2993&amp;"U"</f>
        <v>98293U</v>
      </c>
      <c r="C2993" s="318" t="s">
        <v>12170</v>
      </c>
      <c r="D2993" s="318" t="s">
        <v>86</v>
      </c>
      <c r="E2993" s="318" t="s">
        <v>6232</v>
      </c>
      <c r="F2993" s="319" t="n">
        <v>5.79</v>
      </c>
      <c r="G2993" s="318" t="s">
        <v>6233</v>
      </c>
    </row>
    <row r="2994" customFormat="false" ht="15" hidden="false" customHeight="false" outlineLevel="0" collapsed="false">
      <c r="A2994" s="318" t="s">
        <v>12171</v>
      </c>
      <c r="B2994" s="318" t="str">
        <f aca="false">A2994&amp;"U"</f>
        <v>98400U</v>
      </c>
      <c r="C2994" s="318" t="s">
        <v>12172</v>
      </c>
      <c r="D2994" s="318" t="s">
        <v>86</v>
      </c>
      <c r="E2994" s="318" t="s">
        <v>6232</v>
      </c>
      <c r="F2994" s="319" t="n">
        <v>8.57</v>
      </c>
      <c r="G2994" s="318" t="s">
        <v>6233</v>
      </c>
    </row>
    <row r="2995" customFormat="false" ht="15" hidden="false" customHeight="false" outlineLevel="0" collapsed="false">
      <c r="A2995" s="318" t="s">
        <v>12173</v>
      </c>
      <c r="B2995" s="318" t="str">
        <f aca="false">A2995&amp;"U"</f>
        <v>98401U</v>
      </c>
      <c r="C2995" s="318" t="s">
        <v>12174</v>
      </c>
      <c r="D2995" s="318" t="s">
        <v>86</v>
      </c>
      <c r="E2995" s="318" t="s">
        <v>6232</v>
      </c>
      <c r="F2995" s="319" t="n">
        <v>13.16</v>
      </c>
      <c r="G2995" s="318" t="s">
        <v>6233</v>
      </c>
    </row>
    <row r="2996" customFormat="false" ht="15" hidden="false" customHeight="false" outlineLevel="0" collapsed="false">
      <c r="A2996" s="318" t="s">
        <v>12175</v>
      </c>
      <c r="B2996" s="318" t="str">
        <f aca="false">A2996&amp;"U"</f>
        <v>98402U</v>
      </c>
      <c r="C2996" s="318" t="s">
        <v>12176</v>
      </c>
      <c r="D2996" s="318" t="s">
        <v>86</v>
      </c>
      <c r="E2996" s="318" t="s">
        <v>6232</v>
      </c>
      <c r="F2996" s="319" t="n">
        <v>17</v>
      </c>
      <c r="G2996" s="318" t="s">
        <v>6233</v>
      </c>
    </row>
    <row r="2997" customFormat="false" ht="15" hidden="false" customHeight="false" outlineLevel="0" collapsed="false">
      <c r="A2997" s="318" t="s">
        <v>12177</v>
      </c>
      <c r="B2997" s="318" t="str">
        <f aca="false">A2997&amp;"U"</f>
        <v>98397U</v>
      </c>
      <c r="C2997" s="318" t="s">
        <v>12178</v>
      </c>
      <c r="D2997" s="318" t="s">
        <v>79</v>
      </c>
      <c r="E2997" s="318" t="s">
        <v>6232</v>
      </c>
      <c r="F2997" s="319" t="n">
        <v>7.65</v>
      </c>
      <c r="G2997" s="318" t="s">
        <v>6233</v>
      </c>
    </row>
    <row r="2998" customFormat="false" ht="15" hidden="false" customHeight="false" outlineLevel="0" collapsed="false">
      <c r="A2998" s="318" t="s">
        <v>12179</v>
      </c>
      <c r="B2998" s="318" t="str">
        <f aca="false">A2998&amp;"U"</f>
        <v>74003/1U</v>
      </c>
      <c r="C2998" s="318" t="s">
        <v>12180</v>
      </c>
      <c r="D2998" s="318" t="s">
        <v>30</v>
      </c>
      <c r="E2998" s="318" t="s">
        <v>6252</v>
      </c>
      <c r="F2998" s="320" t="n">
        <v>4893.82</v>
      </c>
      <c r="G2998" s="318" t="s">
        <v>6233</v>
      </c>
    </row>
    <row r="2999" customFormat="false" ht="15" hidden="false" customHeight="false" outlineLevel="0" collapsed="false">
      <c r="A2999" s="318" t="s">
        <v>12181</v>
      </c>
      <c r="B2999" s="318" t="str">
        <f aca="false">A2999&amp;"U"</f>
        <v>85120U</v>
      </c>
      <c r="C2999" s="318" t="s">
        <v>12182</v>
      </c>
      <c r="D2999" s="318" t="s">
        <v>30</v>
      </c>
      <c r="E2999" s="318" t="s">
        <v>6252</v>
      </c>
      <c r="F2999" s="319" t="n">
        <v>120.76</v>
      </c>
      <c r="G2999" s="318" t="s">
        <v>6233</v>
      </c>
    </row>
    <row r="3000" customFormat="false" ht="15" hidden="false" customHeight="false" outlineLevel="0" collapsed="false">
      <c r="A3000" s="318" t="s">
        <v>12183</v>
      </c>
      <c r="B3000" s="318" t="str">
        <f aca="false">A3000&amp;"U"</f>
        <v>83486U</v>
      </c>
      <c r="C3000" s="318" t="s">
        <v>12184</v>
      </c>
      <c r="D3000" s="318" t="s">
        <v>30</v>
      </c>
      <c r="E3000" s="318" t="s">
        <v>6232</v>
      </c>
      <c r="F3000" s="320" t="n">
        <v>1228.22</v>
      </c>
      <c r="G3000" s="318" t="s">
        <v>6233</v>
      </c>
    </row>
    <row r="3001" customFormat="false" ht="15" hidden="false" customHeight="false" outlineLevel="0" collapsed="false">
      <c r="A3001" s="318" t="s">
        <v>12185</v>
      </c>
      <c r="B3001" s="318" t="str">
        <f aca="false">A3001&amp;"U"</f>
        <v>83643U</v>
      </c>
      <c r="C3001" s="318" t="s">
        <v>12186</v>
      </c>
      <c r="D3001" s="318" t="s">
        <v>30</v>
      </c>
      <c r="E3001" s="318" t="s">
        <v>6232</v>
      </c>
      <c r="F3001" s="320" t="n">
        <v>3808.83</v>
      </c>
      <c r="G3001" s="318" t="s">
        <v>6233</v>
      </c>
    </row>
    <row r="3002" customFormat="false" ht="15" hidden="false" customHeight="false" outlineLevel="0" collapsed="false">
      <c r="A3002" s="318" t="s">
        <v>12187</v>
      </c>
      <c r="B3002" s="318" t="str">
        <f aca="false">A3002&amp;"U"</f>
        <v>83644U</v>
      </c>
      <c r="C3002" s="318" t="s">
        <v>12188</v>
      </c>
      <c r="D3002" s="318" t="s">
        <v>30</v>
      </c>
      <c r="E3002" s="318" t="s">
        <v>6232</v>
      </c>
      <c r="F3002" s="320" t="n">
        <v>5407.69</v>
      </c>
      <c r="G3002" s="318" t="s">
        <v>6233</v>
      </c>
    </row>
    <row r="3003" customFormat="false" ht="15" hidden="false" customHeight="false" outlineLevel="0" collapsed="false">
      <c r="A3003" s="318" t="s">
        <v>12189</v>
      </c>
      <c r="B3003" s="318" t="str">
        <f aca="false">A3003&amp;"U"</f>
        <v>83645U</v>
      </c>
      <c r="C3003" s="318" t="s">
        <v>12190</v>
      </c>
      <c r="D3003" s="318" t="s">
        <v>30</v>
      </c>
      <c r="E3003" s="318" t="s">
        <v>6232</v>
      </c>
      <c r="F3003" s="320" t="n">
        <v>1712.81</v>
      </c>
      <c r="G3003" s="318" t="s">
        <v>6233</v>
      </c>
    </row>
    <row r="3004" customFormat="false" ht="15" hidden="false" customHeight="false" outlineLevel="0" collapsed="false">
      <c r="A3004" s="318" t="s">
        <v>12191</v>
      </c>
      <c r="B3004" s="318" t="str">
        <f aca="false">A3004&amp;"U"</f>
        <v>83646U</v>
      </c>
      <c r="C3004" s="318" t="s">
        <v>12192</v>
      </c>
      <c r="D3004" s="318" t="s">
        <v>30</v>
      </c>
      <c r="E3004" s="318" t="s">
        <v>6232</v>
      </c>
      <c r="F3004" s="320" t="n">
        <v>1989.64</v>
      </c>
      <c r="G3004" s="318" t="s">
        <v>6233</v>
      </c>
    </row>
    <row r="3005" customFormat="false" ht="15" hidden="false" customHeight="false" outlineLevel="0" collapsed="false">
      <c r="A3005" s="318" t="s">
        <v>12193</v>
      </c>
      <c r="B3005" s="318" t="str">
        <f aca="false">A3005&amp;"U"</f>
        <v>83647U</v>
      </c>
      <c r="C3005" s="318" t="s">
        <v>12194</v>
      </c>
      <c r="D3005" s="318" t="s">
        <v>30</v>
      </c>
      <c r="E3005" s="318" t="s">
        <v>6232</v>
      </c>
      <c r="F3005" s="320" t="n">
        <v>1298.53</v>
      </c>
      <c r="G3005" s="318" t="s">
        <v>6233</v>
      </c>
    </row>
    <row r="3006" customFormat="false" ht="15" hidden="false" customHeight="false" outlineLevel="0" collapsed="false">
      <c r="A3006" s="318" t="s">
        <v>12195</v>
      </c>
      <c r="B3006" s="318" t="str">
        <f aca="false">A3006&amp;"U"</f>
        <v>83648U</v>
      </c>
      <c r="C3006" s="318" t="s">
        <v>12196</v>
      </c>
      <c r="D3006" s="318" t="s">
        <v>30</v>
      </c>
      <c r="E3006" s="318" t="s">
        <v>6232</v>
      </c>
      <c r="F3006" s="319" t="n">
        <v>830.51</v>
      </c>
      <c r="G3006" s="318" t="s">
        <v>6233</v>
      </c>
    </row>
    <row r="3007" customFormat="false" ht="15" hidden="false" customHeight="false" outlineLevel="0" collapsed="false">
      <c r="A3007" s="318" t="s">
        <v>12197</v>
      </c>
      <c r="B3007" s="318" t="str">
        <f aca="false">A3007&amp;"U"</f>
        <v>83649U</v>
      </c>
      <c r="C3007" s="318" t="s">
        <v>12198</v>
      </c>
      <c r="D3007" s="318" t="s">
        <v>30</v>
      </c>
      <c r="E3007" s="318" t="s">
        <v>6232</v>
      </c>
      <c r="F3007" s="320" t="n">
        <v>4740.19</v>
      </c>
      <c r="G3007" s="318" t="s">
        <v>6233</v>
      </c>
    </row>
    <row r="3008" customFormat="false" ht="15" hidden="false" customHeight="false" outlineLevel="0" collapsed="false">
      <c r="A3008" s="318" t="s">
        <v>12199</v>
      </c>
      <c r="B3008" s="318" t="str">
        <f aca="false">A3008&amp;"U"</f>
        <v>83650U</v>
      </c>
      <c r="C3008" s="318" t="s">
        <v>12200</v>
      </c>
      <c r="D3008" s="318" t="s">
        <v>30</v>
      </c>
      <c r="E3008" s="318" t="s">
        <v>6232</v>
      </c>
      <c r="F3008" s="320" t="n">
        <v>3911.63</v>
      </c>
      <c r="G3008" s="318" t="s">
        <v>6233</v>
      </c>
    </row>
    <row r="3009" customFormat="false" ht="15" hidden="false" customHeight="false" outlineLevel="0" collapsed="false">
      <c r="A3009" s="318" t="s">
        <v>12201</v>
      </c>
      <c r="B3009" s="318" t="str">
        <f aca="false">A3009&amp;"U"</f>
        <v>98294U</v>
      </c>
      <c r="C3009" s="318" t="s">
        <v>12202</v>
      </c>
      <c r="D3009" s="318" t="s">
        <v>86</v>
      </c>
      <c r="E3009" s="318" t="s">
        <v>6252</v>
      </c>
      <c r="F3009" s="319" t="n">
        <v>2.01</v>
      </c>
      <c r="G3009" s="318" t="s">
        <v>6233</v>
      </c>
    </row>
    <row r="3010" customFormat="false" ht="15" hidden="false" customHeight="false" outlineLevel="0" collapsed="false">
      <c r="A3010" s="318" t="s">
        <v>12203</v>
      </c>
      <c r="B3010" s="318" t="str">
        <f aca="false">A3010&amp;"U"</f>
        <v>98295U</v>
      </c>
      <c r="C3010" s="318" t="s">
        <v>12204</v>
      </c>
      <c r="D3010" s="318" t="s">
        <v>86</v>
      </c>
      <c r="E3010" s="318" t="s">
        <v>6252</v>
      </c>
      <c r="F3010" s="319" t="n">
        <v>1.55</v>
      </c>
      <c r="G3010" s="318" t="s">
        <v>6233</v>
      </c>
    </row>
    <row r="3011" customFormat="false" ht="15" hidden="false" customHeight="false" outlineLevel="0" collapsed="false">
      <c r="A3011" s="318" t="s">
        <v>12205</v>
      </c>
      <c r="B3011" s="318" t="str">
        <f aca="false">A3011&amp;"U"</f>
        <v>98296U</v>
      </c>
      <c r="C3011" s="318" t="s">
        <v>12206</v>
      </c>
      <c r="D3011" s="318" t="s">
        <v>86</v>
      </c>
      <c r="E3011" s="318" t="s">
        <v>6252</v>
      </c>
      <c r="F3011" s="319" t="n">
        <v>3.07</v>
      </c>
      <c r="G3011" s="318" t="s">
        <v>6233</v>
      </c>
    </row>
    <row r="3012" customFormat="false" ht="15" hidden="false" customHeight="false" outlineLevel="0" collapsed="false">
      <c r="A3012" s="318" t="s">
        <v>12207</v>
      </c>
      <c r="B3012" s="318" t="str">
        <f aca="false">A3012&amp;"U"</f>
        <v>98297U</v>
      </c>
      <c r="C3012" s="318" t="s">
        <v>12208</v>
      </c>
      <c r="D3012" s="318" t="s">
        <v>86</v>
      </c>
      <c r="E3012" s="318" t="s">
        <v>6252</v>
      </c>
      <c r="F3012" s="319" t="n">
        <v>2.36</v>
      </c>
      <c r="G3012" s="318" t="s">
        <v>6233</v>
      </c>
    </row>
    <row r="3013" customFormat="false" ht="15" hidden="false" customHeight="false" outlineLevel="0" collapsed="false">
      <c r="A3013" s="318" t="s">
        <v>12209</v>
      </c>
      <c r="B3013" s="318" t="str">
        <f aca="false">A3013&amp;"U"</f>
        <v>98301U</v>
      </c>
      <c r="C3013" s="318" t="s">
        <v>12210</v>
      </c>
      <c r="D3013" s="318" t="s">
        <v>30</v>
      </c>
      <c r="E3013" s="318" t="s">
        <v>6252</v>
      </c>
      <c r="F3013" s="319" t="n">
        <v>423.45</v>
      </c>
      <c r="G3013" s="318" t="s">
        <v>6233</v>
      </c>
    </row>
    <row r="3014" customFormat="false" ht="15" hidden="false" customHeight="false" outlineLevel="0" collapsed="false">
      <c r="A3014" s="318" t="s">
        <v>12211</v>
      </c>
      <c r="B3014" s="318" t="str">
        <f aca="false">A3014&amp;"U"</f>
        <v>98302U</v>
      </c>
      <c r="C3014" s="318" t="s">
        <v>12212</v>
      </c>
      <c r="D3014" s="318" t="s">
        <v>30</v>
      </c>
      <c r="E3014" s="318" t="s">
        <v>6252</v>
      </c>
      <c r="F3014" s="319" t="n">
        <v>592.39</v>
      </c>
      <c r="G3014" s="318" t="s">
        <v>6233</v>
      </c>
    </row>
    <row r="3015" customFormat="false" ht="15" hidden="false" customHeight="false" outlineLevel="0" collapsed="false">
      <c r="A3015" s="318" t="s">
        <v>12213</v>
      </c>
      <c r="B3015" s="318" t="str">
        <f aca="false">A3015&amp;"U"</f>
        <v>98304U</v>
      </c>
      <c r="C3015" s="318" t="s">
        <v>12214</v>
      </c>
      <c r="D3015" s="318" t="s">
        <v>30</v>
      </c>
      <c r="E3015" s="318" t="s">
        <v>6252</v>
      </c>
      <c r="F3015" s="319" t="n">
        <v>924.13</v>
      </c>
      <c r="G3015" s="318" t="s">
        <v>6233</v>
      </c>
    </row>
    <row r="3016" customFormat="false" ht="15" hidden="false" customHeight="false" outlineLevel="0" collapsed="false">
      <c r="A3016" s="318" t="s">
        <v>12215</v>
      </c>
      <c r="B3016" s="318" t="str">
        <f aca="false">A3016&amp;"U"</f>
        <v>98307U</v>
      </c>
      <c r="C3016" s="318" t="s">
        <v>12216</v>
      </c>
      <c r="D3016" s="318" t="s">
        <v>30</v>
      </c>
      <c r="E3016" s="318" t="s">
        <v>6232</v>
      </c>
      <c r="F3016" s="319" t="n">
        <v>30.04</v>
      </c>
      <c r="G3016" s="318" t="s">
        <v>6233</v>
      </c>
    </row>
    <row r="3017" customFormat="false" ht="15" hidden="false" customHeight="false" outlineLevel="0" collapsed="false">
      <c r="A3017" s="318" t="s">
        <v>12217</v>
      </c>
      <c r="B3017" s="318" t="str">
        <f aca="false">A3017&amp;"U"</f>
        <v>98308U</v>
      </c>
      <c r="C3017" s="318" t="s">
        <v>12218</v>
      </c>
      <c r="D3017" s="318" t="s">
        <v>30</v>
      </c>
      <c r="E3017" s="318" t="s">
        <v>6232</v>
      </c>
      <c r="F3017" s="319" t="n">
        <v>19.84</v>
      </c>
      <c r="G3017" s="318" t="s">
        <v>6233</v>
      </c>
    </row>
    <row r="3018" customFormat="false" ht="15" hidden="false" customHeight="false" outlineLevel="0" collapsed="false">
      <c r="A3018" s="318" t="s">
        <v>12219</v>
      </c>
      <c r="B3018" s="318" t="str">
        <f aca="false">A3018&amp;"U"</f>
        <v>98593U</v>
      </c>
      <c r="C3018" s="318" t="s">
        <v>12220</v>
      </c>
      <c r="D3018" s="318" t="s">
        <v>30</v>
      </c>
      <c r="E3018" s="318" t="s">
        <v>6252</v>
      </c>
      <c r="F3018" s="319" t="n">
        <v>722.35</v>
      </c>
      <c r="G3018" s="318" t="s">
        <v>6233</v>
      </c>
    </row>
    <row r="3019" customFormat="false" ht="15" hidden="false" customHeight="false" outlineLevel="0" collapsed="false">
      <c r="A3019" s="318" t="s">
        <v>12221</v>
      </c>
      <c r="B3019" s="318" t="str">
        <f aca="false">A3019&amp;"U"</f>
        <v>89355U</v>
      </c>
      <c r="C3019" s="318" t="s">
        <v>12222</v>
      </c>
      <c r="D3019" s="318" t="s">
        <v>86</v>
      </c>
      <c r="E3019" s="318" t="s">
        <v>6232</v>
      </c>
      <c r="F3019" s="319" t="n">
        <v>12.12</v>
      </c>
      <c r="G3019" s="318" t="s">
        <v>6233</v>
      </c>
    </row>
    <row r="3020" customFormat="false" ht="15" hidden="false" customHeight="false" outlineLevel="0" collapsed="false">
      <c r="A3020" s="318" t="s">
        <v>12223</v>
      </c>
      <c r="B3020" s="318" t="str">
        <f aca="false">A3020&amp;"U"</f>
        <v>89356U</v>
      </c>
      <c r="C3020" s="318" t="s">
        <v>12224</v>
      </c>
      <c r="D3020" s="318" t="s">
        <v>86</v>
      </c>
      <c r="E3020" s="318" t="s">
        <v>6232</v>
      </c>
      <c r="F3020" s="319" t="n">
        <v>14.27</v>
      </c>
      <c r="G3020" s="318" t="s">
        <v>6233</v>
      </c>
    </row>
    <row r="3021" customFormat="false" ht="15" hidden="false" customHeight="false" outlineLevel="0" collapsed="false">
      <c r="A3021" s="318" t="s">
        <v>12225</v>
      </c>
      <c r="B3021" s="318" t="str">
        <f aca="false">A3021&amp;"U"</f>
        <v>89357U</v>
      </c>
      <c r="C3021" s="318" t="s">
        <v>12226</v>
      </c>
      <c r="D3021" s="318" t="s">
        <v>86</v>
      </c>
      <c r="E3021" s="318" t="s">
        <v>6232</v>
      </c>
      <c r="F3021" s="319" t="n">
        <v>19.72</v>
      </c>
      <c r="G3021" s="318" t="s">
        <v>6233</v>
      </c>
    </row>
    <row r="3022" customFormat="false" ht="15" hidden="false" customHeight="false" outlineLevel="0" collapsed="false">
      <c r="A3022" s="318" t="s">
        <v>12227</v>
      </c>
      <c r="B3022" s="318" t="str">
        <f aca="false">A3022&amp;"U"</f>
        <v>89401U</v>
      </c>
      <c r="C3022" s="318" t="s">
        <v>12228</v>
      </c>
      <c r="D3022" s="318" t="s">
        <v>86</v>
      </c>
      <c r="E3022" s="318" t="s">
        <v>6232</v>
      </c>
      <c r="F3022" s="319" t="n">
        <v>5.06</v>
      </c>
      <c r="G3022" s="318" t="s">
        <v>6233</v>
      </c>
    </row>
    <row r="3023" customFormat="false" ht="15" hidden="false" customHeight="false" outlineLevel="0" collapsed="false">
      <c r="A3023" s="318" t="s">
        <v>12229</v>
      </c>
      <c r="B3023" s="318" t="str">
        <f aca="false">A3023&amp;"U"</f>
        <v>89402U</v>
      </c>
      <c r="C3023" s="318" t="s">
        <v>12230</v>
      </c>
      <c r="D3023" s="318" t="s">
        <v>86</v>
      </c>
      <c r="E3023" s="318" t="s">
        <v>6232</v>
      </c>
      <c r="F3023" s="319" t="n">
        <v>6.13</v>
      </c>
      <c r="G3023" s="318" t="s">
        <v>6233</v>
      </c>
    </row>
    <row r="3024" customFormat="false" ht="15" hidden="false" customHeight="false" outlineLevel="0" collapsed="false">
      <c r="A3024" s="318" t="s">
        <v>12231</v>
      </c>
      <c r="B3024" s="318" t="str">
        <f aca="false">A3024&amp;"U"</f>
        <v>89403U</v>
      </c>
      <c r="C3024" s="318" t="s">
        <v>12232</v>
      </c>
      <c r="D3024" s="318" t="s">
        <v>86</v>
      </c>
      <c r="E3024" s="318" t="s">
        <v>6232</v>
      </c>
      <c r="F3024" s="319" t="n">
        <v>9.99</v>
      </c>
      <c r="G3024" s="318" t="s">
        <v>6233</v>
      </c>
    </row>
    <row r="3025" customFormat="false" ht="15" hidden="false" customHeight="false" outlineLevel="0" collapsed="false">
      <c r="A3025" s="318" t="s">
        <v>12233</v>
      </c>
      <c r="B3025" s="318" t="str">
        <f aca="false">A3025&amp;"U"</f>
        <v>89446U</v>
      </c>
      <c r="C3025" s="318" t="s">
        <v>12234</v>
      </c>
      <c r="D3025" s="318" t="s">
        <v>86</v>
      </c>
      <c r="E3025" s="318" t="s">
        <v>6232</v>
      </c>
      <c r="F3025" s="319" t="n">
        <v>3.04</v>
      </c>
      <c r="G3025" s="318" t="s">
        <v>6233</v>
      </c>
    </row>
    <row r="3026" customFormat="false" ht="15" hidden="false" customHeight="false" outlineLevel="0" collapsed="false">
      <c r="A3026" s="318" t="s">
        <v>12235</v>
      </c>
      <c r="B3026" s="318" t="str">
        <f aca="false">A3026&amp;"U"</f>
        <v>89447U</v>
      </c>
      <c r="C3026" s="318" t="s">
        <v>12236</v>
      </c>
      <c r="D3026" s="318" t="s">
        <v>86</v>
      </c>
      <c r="E3026" s="318" t="s">
        <v>6232</v>
      </c>
      <c r="F3026" s="319" t="n">
        <v>6.36</v>
      </c>
      <c r="G3026" s="318" t="s">
        <v>6233</v>
      </c>
    </row>
    <row r="3027" customFormat="false" ht="15" hidden="false" customHeight="false" outlineLevel="0" collapsed="false">
      <c r="A3027" s="318" t="s">
        <v>12237</v>
      </c>
      <c r="B3027" s="318" t="str">
        <f aca="false">A3027&amp;"U"</f>
        <v>89448U</v>
      </c>
      <c r="C3027" s="318" t="s">
        <v>12238</v>
      </c>
      <c r="D3027" s="318" t="s">
        <v>86</v>
      </c>
      <c r="E3027" s="318" t="s">
        <v>6232</v>
      </c>
      <c r="F3027" s="319" t="n">
        <v>9.11</v>
      </c>
      <c r="G3027" s="318" t="s">
        <v>6233</v>
      </c>
    </row>
    <row r="3028" customFormat="false" ht="15" hidden="false" customHeight="false" outlineLevel="0" collapsed="false">
      <c r="A3028" s="318" t="s">
        <v>12239</v>
      </c>
      <c r="B3028" s="318" t="str">
        <f aca="false">A3028&amp;"U"</f>
        <v>89449U</v>
      </c>
      <c r="C3028" s="318" t="s">
        <v>12240</v>
      </c>
      <c r="D3028" s="318" t="s">
        <v>86</v>
      </c>
      <c r="E3028" s="318" t="s">
        <v>6232</v>
      </c>
      <c r="F3028" s="319" t="n">
        <v>10.48</v>
      </c>
      <c r="G3028" s="318" t="s">
        <v>6233</v>
      </c>
    </row>
    <row r="3029" customFormat="false" ht="15" hidden="false" customHeight="false" outlineLevel="0" collapsed="false">
      <c r="A3029" s="318" t="s">
        <v>12241</v>
      </c>
      <c r="B3029" s="318" t="str">
        <f aca="false">A3029&amp;"U"</f>
        <v>89450U</v>
      </c>
      <c r="C3029" s="318" t="s">
        <v>12242</v>
      </c>
      <c r="D3029" s="318" t="s">
        <v>86</v>
      </c>
      <c r="E3029" s="318" t="s">
        <v>6232</v>
      </c>
      <c r="F3029" s="319" t="n">
        <v>17.2</v>
      </c>
      <c r="G3029" s="318" t="s">
        <v>6233</v>
      </c>
    </row>
    <row r="3030" customFormat="false" ht="15" hidden="false" customHeight="false" outlineLevel="0" collapsed="false">
      <c r="A3030" s="318" t="s">
        <v>12243</v>
      </c>
      <c r="B3030" s="318" t="str">
        <f aca="false">A3030&amp;"U"</f>
        <v>89451U</v>
      </c>
      <c r="C3030" s="318" t="s">
        <v>12244</v>
      </c>
      <c r="D3030" s="318" t="s">
        <v>86</v>
      </c>
      <c r="E3030" s="318" t="s">
        <v>6232</v>
      </c>
      <c r="F3030" s="319" t="n">
        <v>28.37</v>
      </c>
      <c r="G3030" s="318" t="s">
        <v>6233</v>
      </c>
    </row>
    <row r="3031" customFormat="false" ht="15" hidden="false" customHeight="false" outlineLevel="0" collapsed="false">
      <c r="A3031" s="318" t="s">
        <v>12245</v>
      </c>
      <c r="B3031" s="318" t="str">
        <f aca="false">A3031&amp;"U"</f>
        <v>89452U</v>
      </c>
      <c r="C3031" s="318" t="s">
        <v>12246</v>
      </c>
      <c r="D3031" s="318" t="s">
        <v>86</v>
      </c>
      <c r="E3031" s="318" t="s">
        <v>6232</v>
      </c>
      <c r="F3031" s="319" t="n">
        <v>35.29</v>
      </c>
      <c r="G3031" s="318" t="s">
        <v>6233</v>
      </c>
    </row>
    <row r="3032" customFormat="false" ht="15" hidden="false" customHeight="false" outlineLevel="0" collapsed="false">
      <c r="A3032" s="318" t="s">
        <v>12247</v>
      </c>
      <c r="B3032" s="318" t="str">
        <f aca="false">A3032&amp;"U"</f>
        <v>89508U</v>
      </c>
      <c r="C3032" s="318" t="s">
        <v>12248</v>
      </c>
      <c r="D3032" s="318" t="s">
        <v>86</v>
      </c>
      <c r="E3032" s="318" t="s">
        <v>6232</v>
      </c>
      <c r="F3032" s="319" t="n">
        <v>13.42</v>
      </c>
      <c r="G3032" s="318" t="s">
        <v>6233</v>
      </c>
    </row>
    <row r="3033" customFormat="false" ht="15" hidden="false" customHeight="false" outlineLevel="0" collapsed="false">
      <c r="A3033" s="318" t="s">
        <v>12249</v>
      </c>
      <c r="B3033" s="318" t="str">
        <f aca="false">A3033&amp;"U"</f>
        <v>89509U</v>
      </c>
      <c r="C3033" s="318" t="s">
        <v>12250</v>
      </c>
      <c r="D3033" s="318" t="s">
        <v>86</v>
      </c>
      <c r="E3033" s="318" t="s">
        <v>6232</v>
      </c>
      <c r="F3033" s="319" t="n">
        <v>18.39</v>
      </c>
      <c r="G3033" s="318" t="s">
        <v>6233</v>
      </c>
    </row>
    <row r="3034" customFormat="false" ht="15" hidden="false" customHeight="false" outlineLevel="0" collapsed="false">
      <c r="A3034" s="318" t="s">
        <v>12251</v>
      </c>
      <c r="B3034" s="318" t="str">
        <f aca="false">A3034&amp;"U"</f>
        <v>89511U</v>
      </c>
      <c r="C3034" s="318" t="s">
        <v>12252</v>
      </c>
      <c r="D3034" s="318" t="s">
        <v>86</v>
      </c>
      <c r="E3034" s="318" t="s">
        <v>6232</v>
      </c>
      <c r="F3034" s="319" t="n">
        <v>27.32</v>
      </c>
      <c r="G3034" s="318" t="s">
        <v>6233</v>
      </c>
    </row>
    <row r="3035" customFormat="false" ht="15" hidden="false" customHeight="false" outlineLevel="0" collapsed="false">
      <c r="A3035" s="318" t="s">
        <v>12253</v>
      </c>
      <c r="B3035" s="318" t="str">
        <f aca="false">A3035&amp;"U"</f>
        <v>89512U</v>
      </c>
      <c r="C3035" s="318" t="s">
        <v>12254</v>
      </c>
      <c r="D3035" s="318" t="s">
        <v>86</v>
      </c>
      <c r="E3035" s="318" t="s">
        <v>6232</v>
      </c>
      <c r="F3035" s="319" t="n">
        <v>43.05</v>
      </c>
      <c r="G3035" s="318" t="s">
        <v>6233</v>
      </c>
    </row>
    <row r="3036" customFormat="false" ht="15" hidden="false" customHeight="false" outlineLevel="0" collapsed="false">
      <c r="A3036" s="318" t="s">
        <v>12255</v>
      </c>
      <c r="B3036" s="318" t="str">
        <f aca="false">A3036&amp;"U"</f>
        <v>89576U</v>
      </c>
      <c r="C3036" s="318" t="s">
        <v>12256</v>
      </c>
      <c r="D3036" s="318" t="s">
        <v>86</v>
      </c>
      <c r="E3036" s="318" t="s">
        <v>6232</v>
      </c>
      <c r="F3036" s="319" t="n">
        <v>16.02</v>
      </c>
      <c r="G3036" s="318" t="s">
        <v>6233</v>
      </c>
    </row>
    <row r="3037" customFormat="false" ht="15" hidden="false" customHeight="false" outlineLevel="0" collapsed="false">
      <c r="A3037" s="318" t="s">
        <v>12257</v>
      </c>
      <c r="B3037" s="318" t="str">
        <f aca="false">A3037&amp;"U"</f>
        <v>89578U</v>
      </c>
      <c r="C3037" s="318" t="s">
        <v>12258</v>
      </c>
      <c r="D3037" s="318" t="s">
        <v>86</v>
      </c>
      <c r="E3037" s="318" t="s">
        <v>6232</v>
      </c>
      <c r="F3037" s="319" t="n">
        <v>27.61</v>
      </c>
      <c r="G3037" s="318" t="s">
        <v>6233</v>
      </c>
    </row>
    <row r="3038" customFormat="false" ht="15" hidden="false" customHeight="false" outlineLevel="0" collapsed="false">
      <c r="A3038" s="318" t="s">
        <v>12259</v>
      </c>
      <c r="B3038" s="318" t="str">
        <f aca="false">A3038&amp;"U"</f>
        <v>89580U</v>
      </c>
      <c r="C3038" s="318" t="s">
        <v>12260</v>
      </c>
      <c r="D3038" s="318" t="s">
        <v>86</v>
      </c>
      <c r="E3038" s="318" t="s">
        <v>6232</v>
      </c>
      <c r="F3038" s="319" t="n">
        <v>54.28</v>
      </c>
      <c r="G3038" s="318" t="s">
        <v>6233</v>
      </c>
    </row>
    <row r="3039" customFormat="false" ht="15" hidden="false" customHeight="false" outlineLevel="0" collapsed="false">
      <c r="A3039" s="318" t="s">
        <v>12261</v>
      </c>
      <c r="B3039" s="318" t="str">
        <f aca="false">A3039&amp;"U"</f>
        <v>89633U</v>
      </c>
      <c r="C3039" s="318" t="s">
        <v>12262</v>
      </c>
      <c r="D3039" s="318" t="s">
        <v>86</v>
      </c>
      <c r="E3039" s="318" t="s">
        <v>6232</v>
      </c>
      <c r="F3039" s="319" t="n">
        <v>16.14</v>
      </c>
      <c r="G3039" s="318" t="s">
        <v>6233</v>
      </c>
    </row>
    <row r="3040" customFormat="false" ht="15" hidden="false" customHeight="false" outlineLevel="0" collapsed="false">
      <c r="A3040" s="318" t="s">
        <v>12263</v>
      </c>
      <c r="B3040" s="318" t="str">
        <f aca="false">A3040&amp;"U"</f>
        <v>89634U</v>
      </c>
      <c r="C3040" s="318" t="s">
        <v>12264</v>
      </c>
      <c r="D3040" s="318" t="s">
        <v>86</v>
      </c>
      <c r="E3040" s="318" t="s">
        <v>6232</v>
      </c>
      <c r="F3040" s="319" t="n">
        <v>24.38</v>
      </c>
      <c r="G3040" s="318" t="s">
        <v>6233</v>
      </c>
    </row>
    <row r="3041" customFormat="false" ht="15" hidden="false" customHeight="false" outlineLevel="0" collapsed="false">
      <c r="A3041" s="318" t="s">
        <v>12265</v>
      </c>
      <c r="B3041" s="318" t="str">
        <f aca="false">A3041&amp;"U"</f>
        <v>89635U</v>
      </c>
      <c r="C3041" s="318" t="s">
        <v>12266</v>
      </c>
      <c r="D3041" s="318" t="s">
        <v>86</v>
      </c>
      <c r="E3041" s="318" t="s">
        <v>6232</v>
      </c>
      <c r="F3041" s="319" t="n">
        <v>34.62</v>
      </c>
      <c r="G3041" s="318" t="s">
        <v>6233</v>
      </c>
    </row>
    <row r="3042" customFormat="false" ht="15" hidden="false" customHeight="false" outlineLevel="0" collapsed="false">
      <c r="A3042" s="318" t="s">
        <v>12267</v>
      </c>
      <c r="B3042" s="318" t="str">
        <f aca="false">A3042&amp;"U"</f>
        <v>89636U</v>
      </c>
      <c r="C3042" s="318" t="s">
        <v>12268</v>
      </c>
      <c r="D3042" s="318" t="s">
        <v>86</v>
      </c>
      <c r="E3042" s="318" t="s">
        <v>6232</v>
      </c>
      <c r="F3042" s="319" t="n">
        <v>42.1</v>
      </c>
      <c r="G3042" s="318" t="s">
        <v>6233</v>
      </c>
    </row>
    <row r="3043" customFormat="false" ht="15" hidden="false" customHeight="false" outlineLevel="0" collapsed="false">
      <c r="A3043" s="318" t="s">
        <v>12269</v>
      </c>
      <c r="B3043" s="318" t="str">
        <f aca="false">A3043&amp;"U"</f>
        <v>89711U</v>
      </c>
      <c r="C3043" s="318" t="s">
        <v>12270</v>
      </c>
      <c r="D3043" s="318" t="s">
        <v>86</v>
      </c>
      <c r="E3043" s="318" t="s">
        <v>6232</v>
      </c>
      <c r="F3043" s="319" t="n">
        <v>12.99</v>
      </c>
      <c r="G3043" s="318" t="s">
        <v>6233</v>
      </c>
    </row>
    <row r="3044" customFormat="false" ht="15" hidden="false" customHeight="false" outlineLevel="0" collapsed="false">
      <c r="A3044" s="318" t="s">
        <v>12271</v>
      </c>
      <c r="B3044" s="318" t="str">
        <f aca="false">A3044&amp;"U"</f>
        <v>89712U</v>
      </c>
      <c r="C3044" s="318" t="s">
        <v>12272</v>
      </c>
      <c r="D3044" s="318" t="s">
        <v>86</v>
      </c>
      <c r="E3044" s="318" t="s">
        <v>6232</v>
      </c>
      <c r="F3044" s="319" t="n">
        <v>19.28</v>
      </c>
      <c r="G3044" s="318" t="s">
        <v>6233</v>
      </c>
    </row>
    <row r="3045" customFormat="false" ht="15" hidden="false" customHeight="false" outlineLevel="0" collapsed="false">
      <c r="A3045" s="318" t="s">
        <v>12273</v>
      </c>
      <c r="B3045" s="318" t="str">
        <f aca="false">A3045&amp;"U"</f>
        <v>89713U</v>
      </c>
      <c r="C3045" s="318" t="s">
        <v>12274</v>
      </c>
      <c r="D3045" s="318" t="s">
        <v>86</v>
      </c>
      <c r="E3045" s="318" t="s">
        <v>6232</v>
      </c>
      <c r="F3045" s="319" t="n">
        <v>29.32</v>
      </c>
      <c r="G3045" s="318" t="s">
        <v>6233</v>
      </c>
    </row>
    <row r="3046" customFormat="false" ht="15" hidden="false" customHeight="false" outlineLevel="0" collapsed="false">
      <c r="A3046" s="318" t="s">
        <v>12275</v>
      </c>
      <c r="B3046" s="318" t="str">
        <f aca="false">A3046&amp;"U"</f>
        <v>89714U</v>
      </c>
      <c r="C3046" s="318" t="s">
        <v>12276</v>
      </c>
      <c r="D3046" s="318" t="s">
        <v>86</v>
      </c>
      <c r="E3046" s="318" t="s">
        <v>6232</v>
      </c>
      <c r="F3046" s="319" t="n">
        <v>37.7</v>
      </c>
      <c r="G3046" s="318" t="s">
        <v>6233</v>
      </c>
    </row>
    <row r="3047" customFormat="false" ht="15" hidden="false" customHeight="false" outlineLevel="0" collapsed="false">
      <c r="A3047" s="318" t="s">
        <v>12277</v>
      </c>
      <c r="B3047" s="318" t="str">
        <f aca="false">A3047&amp;"U"</f>
        <v>89716U</v>
      </c>
      <c r="C3047" s="318" t="s">
        <v>12278</v>
      </c>
      <c r="D3047" s="318" t="s">
        <v>86</v>
      </c>
      <c r="E3047" s="318" t="s">
        <v>6232</v>
      </c>
      <c r="F3047" s="319" t="n">
        <v>16.99</v>
      </c>
      <c r="G3047" s="318" t="s">
        <v>6233</v>
      </c>
    </row>
    <row r="3048" customFormat="false" ht="15" hidden="false" customHeight="false" outlineLevel="0" collapsed="false">
      <c r="A3048" s="318" t="s">
        <v>12279</v>
      </c>
      <c r="B3048" s="318" t="str">
        <f aca="false">A3048&amp;"U"</f>
        <v>89717U</v>
      </c>
      <c r="C3048" s="318" t="s">
        <v>12280</v>
      </c>
      <c r="D3048" s="318" t="s">
        <v>86</v>
      </c>
      <c r="E3048" s="318" t="s">
        <v>6232</v>
      </c>
      <c r="F3048" s="319" t="n">
        <v>25.92</v>
      </c>
      <c r="G3048" s="318" t="s">
        <v>6233</v>
      </c>
    </row>
    <row r="3049" customFormat="false" ht="15" hidden="false" customHeight="false" outlineLevel="0" collapsed="false">
      <c r="A3049" s="318" t="s">
        <v>12281</v>
      </c>
      <c r="B3049" s="318" t="str">
        <f aca="false">A3049&amp;"U"</f>
        <v>89770U</v>
      </c>
      <c r="C3049" s="318" t="s">
        <v>12282</v>
      </c>
      <c r="D3049" s="318" t="s">
        <v>86</v>
      </c>
      <c r="E3049" s="318" t="s">
        <v>6232</v>
      </c>
      <c r="F3049" s="319" t="n">
        <v>28.01</v>
      </c>
      <c r="G3049" s="318" t="s">
        <v>6233</v>
      </c>
    </row>
    <row r="3050" customFormat="false" ht="15" hidden="false" customHeight="false" outlineLevel="0" collapsed="false">
      <c r="A3050" s="318" t="s">
        <v>12283</v>
      </c>
      <c r="B3050" s="318" t="str">
        <f aca="false">A3050&amp;"U"</f>
        <v>89771U</v>
      </c>
      <c r="C3050" s="318" t="s">
        <v>12284</v>
      </c>
      <c r="D3050" s="318" t="s">
        <v>86</v>
      </c>
      <c r="E3050" s="318" t="s">
        <v>6232</v>
      </c>
      <c r="F3050" s="319" t="n">
        <v>38.28</v>
      </c>
      <c r="G3050" s="318" t="s">
        <v>6233</v>
      </c>
    </row>
    <row r="3051" customFormat="false" ht="15" hidden="false" customHeight="false" outlineLevel="0" collapsed="false">
      <c r="A3051" s="318" t="s">
        <v>12285</v>
      </c>
      <c r="B3051" s="318" t="str">
        <f aca="false">A3051&amp;"U"</f>
        <v>89773U</v>
      </c>
      <c r="C3051" s="318" t="s">
        <v>12286</v>
      </c>
      <c r="D3051" s="318" t="s">
        <v>86</v>
      </c>
      <c r="E3051" s="318" t="s">
        <v>6232</v>
      </c>
      <c r="F3051" s="319" t="n">
        <v>89.09</v>
      </c>
      <c r="G3051" s="318" t="s">
        <v>6233</v>
      </c>
    </row>
    <row r="3052" customFormat="false" ht="15" hidden="false" customHeight="false" outlineLevel="0" collapsed="false">
      <c r="A3052" s="318" t="s">
        <v>12287</v>
      </c>
      <c r="B3052" s="318" t="str">
        <f aca="false">A3052&amp;"U"</f>
        <v>89775U</v>
      </c>
      <c r="C3052" s="318" t="s">
        <v>12288</v>
      </c>
      <c r="D3052" s="318" t="s">
        <v>86</v>
      </c>
      <c r="E3052" s="318" t="s">
        <v>6232</v>
      </c>
      <c r="F3052" s="319" t="n">
        <v>140.69</v>
      </c>
      <c r="G3052" s="318" t="s">
        <v>6233</v>
      </c>
    </row>
    <row r="3053" customFormat="false" ht="15" hidden="false" customHeight="false" outlineLevel="0" collapsed="false">
      <c r="A3053" s="318" t="s">
        <v>12289</v>
      </c>
      <c r="B3053" s="318" t="str">
        <f aca="false">A3053&amp;"U"</f>
        <v>89798U</v>
      </c>
      <c r="C3053" s="318" t="s">
        <v>12290</v>
      </c>
      <c r="D3053" s="318" t="s">
        <v>86</v>
      </c>
      <c r="E3053" s="318" t="s">
        <v>6232</v>
      </c>
      <c r="F3053" s="319" t="n">
        <v>7.88</v>
      </c>
      <c r="G3053" s="318" t="s">
        <v>6233</v>
      </c>
    </row>
    <row r="3054" customFormat="false" ht="15" hidden="false" customHeight="false" outlineLevel="0" collapsed="false">
      <c r="A3054" s="318" t="s">
        <v>12291</v>
      </c>
      <c r="B3054" s="318" t="str">
        <f aca="false">A3054&amp;"U"</f>
        <v>89799U</v>
      </c>
      <c r="C3054" s="318" t="s">
        <v>12292</v>
      </c>
      <c r="D3054" s="318" t="s">
        <v>86</v>
      </c>
      <c r="E3054" s="318" t="s">
        <v>6232</v>
      </c>
      <c r="F3054" s="319" t="n">
        <v>12.97</v>
      </c>
      <c r="G3054" s="318" t="s">
        <v>6233</v>
      </c>
    </row>
    <row r="3055" customFormat="false" ht="15" hidden="false" customHeight="false" outlineLevel="0" collapsed="false">
      <c r="A3055" s="318" t="s">
        <v>12293</v>
      </c>
      <c r="B3055" s="318" t="str">
        <f aca="false">A3055&amp;"U"</f>
        <v>89800U</v>
      </c>
      <c r="C3055" s="318" t="s">
        <v>12294</v>
      </c>
      <c r="D3055" s="318" t="s">
        <v>86</v>
      </c>
      <c r="E3055" s="318" t="s">
        <v>6232</v>
      </c>
      <c r="F3055" s="319" t="n">
        <v>16.16</v>
      </c>
      <c r="G3055" s="318" t="s">
        <v>6233</v>
      </c>
    </row>
    <row r="3056" customFormat="false" ht="15" hidden="false" customHeight="false" outlineLevel="0" collapsed="false">
      <c r="A3056" s="318" t="s">
        <v>12295</v>
      </c>
      <c r="B3056" s="318" t="str">
        <f aca="false">A3056&amp;"U"</f>
        <v>89848U</v>
      </c>
      <c r="C3056" s="318" t="s">
        <v>12296</v>
      </c>
      <c r="D3056" s="318" t="s">
        <v>86</v>
      </c>
      <c r="E3056" s="318" t="s">
        <v>6232</v>
      </c>
      <c r="F3056" s="319" t="n">
        <v>19.91</v>
      </c>
      <c r="G3056" s="318" t="s">
        <v>6233</v>
      </c>
    </row>
    <row r="3057" customFormat="false" ht="15" hidden="false" customHeight="false" outlineLevel="0" collapsed="false">
      <c r="A3057" s="318" t="s">
        <v>12297</v>
      </c>
      <c r="B3057" s="318" t="str">
        <f aca="false">A3057&amp;"U"</f>
        <v>89849U</v>
      </c>
      <c r="C3057" s="318" t="s">
        <v>12298</v>
      </c>
      <c r="D3057" s="318" t="s">
        <v>86</v>
      </c>
      <c r="E3057" s="318" t="s">
        <v>6232</v>
      </c>
      <c r="F3057" s="319" t="n">
        <v>38.54</v>
      </c>
      <c r="G3057" s="318" t="s">
        <v>6233</v>
      </c>
    </row>
    <row r="3058" customFormat="false" ht="15" hidden="false" customHeight="false" outlineLevel="0" collapsed="false">
      <c r="A3058" s="318" t="s">
        <v>12299</v>
      </c>
      <c r="B3058" s="318" t="str">
        <f aca="false">A3058&amp;"U"</f>
        <v>89865U</v>
      </c>
      <c r="C3058" s="318" t="s">
        <v>12300</v>
      </c>
      <c r="D3058" s="318" t="s">
        <v>86</v>
      </c>
      <c r="E3058" s="318" t="s">
        <v>6232</v>
      </c>
      <c r="F3058" s="319" t="n">
        <v>8.56</v>
      </c>
      <c r="G3058" s="318" t="s">
        <v>6233</v>
      </c>
    </row>
    <row r="3059" customFormat="false" ht="15" hidden="false" customHeight="false" outlineLevel="0" collapsed="false">
      <c r="A3059" s="318" t="s">
        <v>12301</v>
      </c>
      <c r="B3059" s="318" t="str">
        <f aca="false">A3059&amp;"U"</f>
        <v>91784U</v>
      </c>
      <c r="C3059" s="318" t="s">
        <v>12302</v>
      </c>
      <c r="D3059" s="318" t="s">
        <v>86</v>
      </c>
      <c r="E3059" s="318" t="s">
        <v>6232</v>
      </c>
      <c r="F3059" s="319" t="n">
        <v>28.82</v>
      </c>
      <c r="G3059" s="318" t="s">
        <v>6233</v>
      </c>
    </row>
    <row r="3060" customFormat="false" ht="15" hidden="false" customHeight="false" outlineLevel="0" collapsed="false">
      <c r="A3060" s="318" t="s">
        <v>12303</v>
      </c>
      <c r="B3060" s="318" t="str">
        <f aca="false">A3060&amp;"U"</f>
        <v>91785U</v>
      </c>
      <c r="C3060" s="318" t="s">
        <v>12304</v>
      </c>
      <c r="D3060" s="318" t="s">
        <v>86</v>
      </c>
      <c r="E3060" s="318" t="s">
        <v>6252</v>
      </c>
      <c r="F3060" s="319" t="n">
        <v>28.47</v>
      </c>
      <c r="G3060" s="318" t="s">
        <v>6233</v>
      </c>
    </row>
    <row r="3061" customFormat="false" ht="15" hidden="false" customHeight="false" outlineLevel="0" collapsed="false">
      <c r="A3061" s="318" t="s">
        <v>12305</v>
      </c>
      <c r="B3061" s="318" t="str">
        <f aca="false">A3061&amp;"U"</f>
        <v>91786U</v>
      </c>
      <c r="C3061" s="318" t="s">
        <v>12306</v>
      </c>
      <c r="D3061" s="318" t="s">
        <v>86</v>
      </c>
      <c r="E3061" s="318" t="s">
        <v>6252</v>
      </c>
      <c r="F3061" s="319" t="n">
        <v>18.58</v>
      </c>
      <c r="G3061" s="318" t="s">
        <v>6233</v>
      </c>
    </row>
    <row r="3062" customFormat="false" ht="15" hidden="false" customHeight="false" outlineLevel="0" collapsed="false">
      <c r="A3062" s="318" t="s">
        <v>12307</v>
      </c>
      <c r="B3062" s="318" t="str">
        <f aca="false">A3062&amp;"U"</f>
        <v>91787U</v>
      </c>
      <c r="C3062" s="318" t="s">
        <v>12308</v>
      </c>
      <c r="D3062" s="318" t="s">
        <v>86</v>
      </c>
      <c r="E3062" s="318" t="s">
        <v>6252</v>
      </c>
      <c r="F3062" s="319" t="n">
        <v>19.97</v>
      </c>
      <c r="G3062" s="318" t="s">
        <v>6233</v>
      </c>
    </row>
    <row r="3063" customFormat="false" ht="15" hidden="false" customHeight="false" outlineLevel="0" collapsed="false">
      <c r="A3063" s="318" t="s">
        <v>12309</v>
      </c>
      <c r="B3063" s="318" t="str">
        <f aca="false">A3063&amp;"U"</f>
        <v>91788U</v>
      </c>
      <c r="C3063" s="318" t="s">
        <v>12310</v>
      </c>
      <c r="D3063" s="318" t="s">
        <v>86</v>
      </c>
      <c r="E3063" s="318" t="s">
        <v>6252</v>
      </c>
      <c r="F3063" s="319" t="n">
        <v>25.83</v>
      </c>
      <c r="G3063" s="318" t="s">
        <v>6233</v>
      </c>
    </row>
    <row r="3064" customFormat="false" ht="15" hidden="false" customHeight="false" outlineLevel="0" collapsed="false">
      <c r="A3064" s="318" t="s">
        <v>12311</v>
      </c>
      <c r="B3064" s="318" t="str">
        <f aca="false">A3064&amp;"U"</f>
        <v>91789U</v>
      </c>
      <c r="C3064" s="318" t="s">
        <v>12312</v>
      </c>
      <c r="D3064" s="318" t="s">
        <v>86</v>
      </c>
      <c r="E3064" s="318" t="s">
        <v>6232</v>
      </c>
      <c r="F3064" s="319" t="n">
        <v>28.81</v>
      </c>
      <c r="G3064" s="318" t="s">
        <v>6233</v>
      </c>
    </row>
    <row r="3065" customFormat="false" ht="15" hidden="false" customHeight="false" outlineLevel="0" collapsed="false">
      <c r="A3065" s="318" t="s">
        <v>12313</v>
      </c>
      <c r="B3065" s="318" t="str">
        <f aca="false">A3065&amp;"U"</f>
        <v>91790U</v>
      </c>
      <c r="C3065" s="318" t="s">
        <v>12314</v>
      </c>
      <c r="D3065" s="318" t="s">
        <v>86</v>
      </c>
      <c r="E3065" s="318" t="s">
        <v>6252</v>
      </c>
      <c r="F3065" s="319" t="n">
        <v>44.13</v>
      </c>
      <c r="G3065" s="318" t="s">
        <v>6233</v>
      </c>
    </row>
    <row r="3066" customFormat="false" ht="15" hidden="false" customHeight="false" outlineLevel="0" collapsed="false">
      <c r="A3066" s="318" t="s">
        <v>12315</v>
      </c>
      <c r="B3066" s="318" t="str">
        <f aca="false">A3066&amp;"U"</f>
        <v>91791U</v>
      </c>
      <c r="C3066" s="318" t="s">
        <v>12316</v>
      </c>
      <c r="D3066" s="318" t="s">
        <v>86</v>
      </c>
      <c r="E3066" s="318" t="s">
        <v>6252</v>
      </c>
      <c r="F3066" s="319" t="n">
        <v>57.74</v>
      </c>
      <c r="G3066" s="318" t="s">
        <v>6233</v>
      </c>
    </row>
    <row r="3067" customFormat="false" ht="15" hidden="false" customHeight="false" outlineLevel="0" collapsed="false">
      <c r="A3067" s="318" t="s">
        <v>12317</v>
      </c>
      <c r="B3067" s="318" t="str">
        <f aca="false">A3067&amp;"U"</f>
        <v>91792U</v>
      </c>
      <c r="C3067" s="318" t="s">
        <v>12318</v>
      </c>
      <c r="D3067" s="318" t="s">
        <v>86</v>
      </c>
      <c r="E3067" s="318" t="s">
        <v>6252</v>
      </c>
      <c r="F3067" s="319" t="n">
        <v>38.5</v>
      </c>
      <c r="G3067" s="318" t="s">
        <v>6233</v>
      </c>
    </row>
    <row r="3068" customFormat="false" ht="15" hidden="false" customHeight="false" outlineLevel="0" collapsed="false">
      <c r="A3068" s="318" t="s">
        <v>12319</v>
      </c>
      <c r="B3068" s="318" t="str">
        <f aca="false">A3068&amp;"U"</f>
        <v>91793U</v>
      </c>
      <c r="C3068" s="318" t="s">
        <v>12320</v>
      </c>
      <c r="D3068" s="318" t="s">
        <v>86</v>
      </c>
      <c r="E3068" s="318" t="s">
        <v>6252</v>
      </c>
      <c r="F3068" s="319" t="n">
        <v>56.89</v>
      </c>
      <c r="G3068" s="318" t="s">
        <v>6233</v>
      </c>
    </row>
    <row r="3069" customFormat="false" ht="15" hidden="false" customHeight="false" outlineLevel="0" collapsed="false">
      <c r="A3069" s="318" t="s">
        <v>12321</v>
      </c>
      <c r="B3069" s="318" t="str">
        <f aca="false">A3069&amp;"U"</f>
        <v>91794U</v>
      </c>
      <c r="C3069" s="318" t="s">
        <v>12322</v>
      </c>
      <c r="D3069" s="318" t="s">
        <v>86</v>
      </c>
      <c r="E3069" s="318" t="s">
        <v>6252</v>
      </c>
      <c r="F3069" s="319" t="n">
        <v>26.34</v>
      </c>
      <c r="G3069" s="318" t="s">
        <v>6233</v>
      </c>
    </row>
    <row r="3070" customFormat="false" ht="15" hidden="false" customHeight="false" outlineLevel="0" collapsed="false">
      <c r="A3070" s="318" t="s">
        <v>12323</v>
      </c>
      <c r="B3070" s="318" t="str">
        <f aca="false">A3070&amp;"U"</f>
        <v>91795U</v>
      </c>
      <c r="C3070" s="318" t="s">
        <v>12324</v>
      </c>
      <c r="D3070" s="318" t="s">
        <v>86</v>
      </c>
      <c r="E3070" s="318" t="s">
        <v>6252</v>
      </c>
      <c r="F3070" s="319" t="n">
        <v>44.51</v>
      </c>
      <c r="G3070" s="318" t="s">
        <v>6233</v>
      </c>
    </row>
    <row r="3071" customFormat="false" ht="15" hidden="false" customHeight="false" outlineLevel="0" collapsed="false">
      <c r="A3071" s="318" t="s">
        <v>12325</v>
      </c>
      <c r="B3071" s="318" t="str">
        <f aca="false">A3071&amp;"U"</f>
        <v>91796U</v>
      </c>
      <c r="C3071" s="318" t="s">
        <v>12326</v>
      </c>
      <c r="D3071" s="318" t="s">
        <v>86</v>
      </c>
      <c r="E3071" s="318" t="s">
        <v>6232</v>
      </c>
      <c r="F3071" s="319" t="n">
        <v>47.71</v>
      </c>
      <c r="G3071" s="318" t="s">
        <v>6233</v>
      </c>
    </row>
    <row r="3072" customFormat="false" ht="15" hidden="false" customHeight="false" outlineLevel="0" collapsed="false">
      <c r="A3072" s="318" t="s">
        <v>12327</v>
      </c>
      <c r="B3072" s="318" t="str">
        <f aca="false">A3072&amp;"U"</f>
        <v>92275U</v>
      </c>
      <c r="C3072" s="318" t="s">
        <v>12328</v>
      </c>
      <c r="D3072" s="318" t="s">
        <v>86</v>
      </c>
      <c r="E3072" s="318" t="s">
        <v>6252</v>
      </c>
      <c r="F3072" s="319" t="n">
        <v>29.75</v>
      </c>
      <c r="G3072" s="318" t="s">
        <v>6233</v>
      </c>
    </row>
    <row r="3073" customFormat="false" ht="15" hidden="false" customHeight="false" outlineLevel="0" collapsed="false">
      <c r="A3073" s="318" t="s">
        <v>12329</v>
      </c>
      <c r="B3073" s="318" t="str">
        <f aca="false">A3073&amp;"U"</f>
        <v>92276U</v>
      </c>
      <c r="C3073" s="318" t="s">
        <v>12330</v>
      </c>
      <c r="D3073" s="318" t="s">
        <v>86</v>
      </c>
      <c r="E3073" s="318" t="s">
        <v>6252</v>
      </c>
      <c r="F3073" s="319" t="n">
        <v>37.65</v>
      </c>
      <c r="G3073" s="318" t="s">
        <v>6233</v>
      </c>
    </row>
    <row r="3074" customFormat="false" ht="15" hidden="false" customHeight="false" outlineLevel="0" collapsed="false">
      <c r="A3074" s="318" t="s">
        <v>12331</v>
      </c>
      <c r="B3074" s="318" t="str">
        <f aca="false">A3074&amp;"U"</f>
        <v>92277U</v>
      </c>
      <c r="C3074" s="318" t="s">
        <v>12332</v>
      </c>
      <c r="D3074" s="318" t="s">
        <v>86</v>
      </c>
      <c r="E3074" s="318" t="s">
        <v>6252</v>
      </c>
      <c r="F3074" s="319" t="n">
        <v>54.2</v>
      </c>
      <c r="G3074" s="318" t="s">
        <v>6233</v>
      </c>
    </row>
    <row r="3075" customFormat="false" ht="15" hidden="false" customHeight="false" outlineLevel="0" collapsed="false">
      <c r="A3075" s="318" t="s">
        <v>12333</v>
      </c>
      <c r="B3075" s="318" t="str">
        <f aca="false">A3075&amp;"U"</f>
        <v>92278U</v>
      </c>
      <c r="C3075" s="318" t="s">
        <v>12334</v>
      </c>
      <c r="D3075" s="318" t="s">
        <v>86</v>
      </c>
      <c r="E3075" s="318" t="s">
        <v>6252</v>
      </c>
      <c r="F3075" s="319" t="n">
        <v>72.8</v>
      </c>
      <c r="G3075" s="318" t="s">
        <v>6233</v>
      </c>
    </row>
    <row r="3076" customFormat="false" ht="15" hidden="false" customHeight="false" outlineLevel="0" collapsed="false">
      <c r="A3076" s="318" t="s">
        <v>12335</v>
      </c>
      <c r="B3076" s="318" t="str">
        <f aca="false">A3076&amp;"U"</f>
        <v>92279U</v>
      </c>
      <c r="C3076" s="318" t="s">
        <v>12336</v>
      </c>
      <c r="D3076" s="318" t="s">
        <v>86</v>
      </c>
      <c r="E3076" s="318" t="s">
        <v>6252</v>
      </c>
      <c r="F3076" s="319" t="n">
        <v>105.06</v>
      </c>
      <c r="G3076" s="318" t="s">
        <v>6233</v>
      </c>
    </row>
    <row r="3077" customFormat="false" ht="15" hidden="false" customHeight="false" outlineLevel="0" collapsed="false">
      <c r="A3077" s="318" t="s">
        <v>12337</v>
      </c>
      <c r="B3077" s="318" t="str">
        <f aca="false">A3077&amp;"U"</f>
        <v>92280U</v>
      </c>
      <c r="C3077" s="318" t="s">
        <v>12338</v>
      </c>
      <c r="D3077" s="318" t="s">
        <v>86</v>
      </c>
      <c r="E3077" s="318" t="s">
        <v>6252</v>
      </c>
      <c r="F3077" s="319" t="n">
        <v>147.34</v>
      </c>
      <c r="G3077" s="318" t="s">
        <v>6233</v>
      </c>
    </row>
    <row r="3078" customFormat="false" ht="15" hidden="false" customHeight="false" outlineLevel="0" collapsed="false">
      <c r="A3078" s="318" t="s">
        <v>12339</v>
      </c>
      <c r="B3078" s="318" t="str">
        <f aca="false">A3078&amp;"U"</f>
        <v>92281U</v>
      </c>
      <c r="C3078" s="318" t="s">
        <v>12340</v>
      </c>
      <c r="D3078" s="318" t="s">
        <v>86</v>
      </c>
      <c r="E3078" s="318" t="s">
        <v>6252</v>
      </c>
      <c r="F3078" s="319" t="n">
        <v>90.27</v>
      </c>
      <c r="G3078" s="318" t="s">
        <v>6233</v>
      </c>
    </row>
    <row r="3079" customFormat="false" ht="15" hidden="false" customHeight="false" outlineLevel="0" collapsed="false">
      <c r="A3079" s="318" t="s">
        <v>12341</v>
      </c>
      <c r="B3079" s="318" t="str">
        <f aca="false">A3079&amp;"U"</f>
        <v>92282U</v>
      </c>
      <c r="C3079" s="318" t="s">
        <v>12342</v>
      </c>
      <c r="D3079" s="318" t="s">
        <v>86</v>
      </c>
      <c r="E3079" s="318" t="s">
        <v>6252</v>
      </c>
      <c r="F3079" s="319" t="n">
        <v>100.61</v>
      </c>
      <c r="G3079" s="318" t="s">
        <v>6233</v>
      </c>
    </row>
    <row r="3080" customFormat="false" ht="15" hidden="false" customHeight="false" outlineLevel="0" collapsed="false">
      <c r="A3080" s="318" t="s">
        <v>12343</v>
      </c>
      <c r="B3080" s="318" t="str">
        <f aca="false">A3080&amp;"U"</f>
        <v>92283U</v>
      </c>
      <c r="C3080" s="318" t="s">
        <v>12344</v>
      </c>
      <c r="D3080" s="318" t="s">
        <v>86</v>
      </c>
      <c r="E3080" s="318" t="s">
        <v>6252</v>
      </c>
      <c r="F3080" s="319" t="n">
        <v>133.81</v>
      </c>
      <c r="G3080" s="318" t="s">
        <v>6233</v>
      </c>
    </row>
    <row r="3081" customFormat="false" ht="15" hidden="false" customHeight="false" outlineLevel="0" collapsed="false">
      <c r="A3081" s="318" t="s">
        <v>12345</v>
      </c>
      <c r="B3081" s="318" t="str">
        <f aca="false">A3081&amp;"U"</f>
        <v>92284U</v>
      </c>
      <c r="C3081" s="318" t="s">
        <v>12346</v>
      </c>
      <c r="D3081" s="318" t="s">
        <v>86</v>
      </c>
      <c r="E3081" s="318" t="s">
        <v>6252</v>
      </c>
      <c r="F3081" s="319" t="n">
        <v>163.58</v>
      </c>
      <c r="G3081" s="318" t="s">
        <v>6233</v>
      </c>
    </row>
    <row r="3082" customFormat="false" ht="15" hidden="false" customHeight="false" outlineLevel="0" collapsed="false">
      <c r="A3082" s="318" t="s">
        <v>12347</v>
      </c>
      <c r="B3082" s="318" t="str">
        <f aca="false">A3082&amp;"U"</f>
        <v>92285U</v>
      </c>
      <c r="C3082" s="318" t="s">
        <v>12348</v>
      </c>
      <c r="D3082" s="318" t="s">
        <v>86</v>
      </c>
      <c r="E3082" s="318" t="s">
        <v>6252</v>
      </c>
      <c r="F3082" s="319" t="n">
        <v>213.54</v>
      </c>
      <c r="G3082" s="318" t="s">
        <v>6233</v>
      </c>
    </row>
    <row r="3083" customFormat="false" ht="15" hidden="false" customHeight="false" outlineLevel="0" collapsed="false">
      <c r="A3083" s="318" t="s">
        <v>12349</v>
      </c>
      <c r="B3083" s="318" t="str">
        <f aca="false">A3083&amp;"U"</f>
        <v>92286U</v>
      </c>
      <c r="C3083" s="318" t="s">
        <v>12350</v>
      </c>
      <c r="D3083" s="318" t="s">
        <v>86</v>
      </c>
      <c r="E3083" s="318" t="s">
        <v>6252</v>
      </c>
      <c r="F3083" s="319" t="n">
        <v>257.35</v>
      </c>
      <c r="G3083" s="318" t="s">
        <v>6233</v>
      </c>
    </row>
    <row r="3084" customFormat="false" ht="15" hidden="false" customHeight="false" outlineLevel="0" collapsed="false">
      <c r="A3084" s="318" t="s">
        <v>12351</v>
      </c>
      <c r="B3084" s="318" t="str">
        <f aca="false">A3084&amp;"U"</f>
        <v>92305U</v>
      </c>
      <c r="C3084" s="318" t="s">
        <v>12352</v>
      </c>
      <c r="D3084" s="318" t="s">
        <v>86</v>
      </c>
      <c r="E3084" s="318" t="s">
        <v>6252</v>
      </c>
      <c r="F3084" s="319" t="n">
        <v>20.35</v>
      </c>
      <c r="G3084" s="318" t="s">
        <v>6233</v>
      </c>
    </row>
    <row r="3085" customFormat="false" ht="15" hidden="false" customHeight="false" outlineLevel="0" collapsed="false">
      <c r="A3085" s="318" t="s">
        <v>12353</v>
      </c>
      <c r="B3085" s="318" t="str">
        <f aca="false">A3085&amp;"U"</f>
        <v>92306U</v>
      </c>
      <c r="C3085" s="318" t="s">
        <v>12354</v>
      </c>
      <c r="D3085" s="318" t="s">
        <v>86</v>
      </c>
      <c r="E3085" s="318" t="s">
        <v>6252</v>
      </c>
      <c r="F3085" s="319" t="n">
        <v>32.8</v>
      </c>
      <c r="G3085" s="318" t="s">
        <v>6233</v>
      </c>
    </row>
    <row r="3086" customFormat="false" ht="15" hidden="false" customHeight="false" outlineLevel="0" collapsed="false">
      <c r="A3086" s="318" t="s">
        <v>12355</v>
      </c>
      <c r="B3086" s="318" t="str">
        <f aca="false">A3086&amp;"U"</f>
        <v>92307U</v>
      </c>
      <c r="C3086" s="318" t="s">
        <v>12356</v>
      </c>
      <c r="D3086" s="318" t="s">
        <v>86</v>
      </c>
      <c r="E3086" s="318" t="s">
        <v>6252</v>
      </c>
      <c r="F3086" s="319" t="n">
        <v>40.92</v>
      </c>
      <c r="G3086" s="318" t="s">
        <v>6233</v>
      </c>
    </row>
    <row r="3087" customFormat="false" ht="15" hidden="false" customHeight="false" outlineLevel="0" collapsed="false">
      <c r="A3087" s="318" t="s">
        <v>12357</v>
      </c>
      <c r="B3087" s="318" t="str">
        <f aca="false">A3087&amp;"U"</f>
        <v>92308U</v>
      </c>
      <c r="C3087" s="318" t="s">
        <v>12358</v>
      </c>
      <c r="D3087" s="318" t="s">
        <v>86</v>
      </c>
      <c r="E3087" s="318" t="s">
        <v>6252</v>
      </c>
      <c r="F3087" s="319" t="n">
        <v>34.65</v>
      </c>
      <c r="G3087" s="318" t="s">
        <v>6233</v>
      </c>
    </row>
    <row r="3088" customFormat="false" ht="15" hidden="false" customHeight="false" outlineLevel="0" collapsed="false">
      <c r="A3088" s="318" t="s">
        <v>12359</v>
      </c>
      <c r="B3088" s="318" t="str">
        <f aca="false">A3088&amp;"U"</f>
        <v>92309U</v>
      </c>
      <c r="C3088" s="318" t="s">
        <v>12360</v>
      </c>
      <c r="D3088" s="318" t="s">
        <v>86</v>
      </c>
      <c r="E3088" s="318" t="s">
        <v>6252</v>
      </c>
      <c r="F3088" s="319" t="n">
        <v>94.85</v>
      </c>
      <c r="G3088" s="318" t="s">
        <v>6233</v>
      </c>
    </row>
    <row r="3089" customFormat="false" ht="15" hidden="false" customHeight="false" outlineLevel="0" collapsed="false">
      <c r="A3089" s="318" t="s">
        <v>12361</v>
      </c>
      <c r="B3089" s="318" t="str">
        <f aca="false">A3089&amp;"U"</f>
        <v>92310U</v>
      </c>
      <c r="C3089" s="318" t="s">
        <v>12362</v>
      </c>
      <c r="D3089" s="318" t="s">
        <v>86</v>
      </c>
      <c r="E3089" s="318" t="s">
        <v>6252</v>
      </c>
      <c r="F3089" s="319" t="n">
        <v>105.44</v>
      </c>
      <c r="G3089" s="318" t="s">
        <v>6233</v>
      </c>
    </row>
    <row r="3090" customFormat="false" ht="15" hidden="false" customHeight="false" outlineLevel="0" collapsed="false">
      <c r="A3090" s="318" t="s">
        <v>12363</v>
      </c>
      <c r="B3090" s="318" t="str">
        <f aca="false">A3090&amp;"U"</f>
        <v>92320U</v>
      </c>
      <c r="C3090" s="318" t="s">
        <v>12364</v>
      </c>
      <c r="D3090" s="318" t="s">
        <v>86</v>
      </c>
      <c r="E3090" s="318" t="s">
        <v>6252</v>
      </c>
      <c r="F3090" s="319" t="n">
        <v>27.02</v>
      </c>
      <c r="G3090" s="318" t="s">
        <v>6233</v>
      </c>
    </row>
    <row r="3091" customFormat="false" ht="15" hidden="false" customHeight="false" outlineLevel="0" collapsed="false">
      <c r="A3091" s="318" t="s">
        <v>12365</v>
      </c>
      <c r="B3091" s="318" t="str">
        <f aca="false">A3091&amp;"U"</f>
        <v>92321U</v>
      </c>
      <c r="C3091" s="318" t="s">
        <v>12366</v>
      </c>
      <c r="D3091" s="318" t="s">
        <v>86</v>
      </c>
      <c r="E3091" s="318" t="s">
        <v>6252</v>
      </c>
      <c r="F3091" s="319" t="n">
        <v>44.26</v>
      </c>
      <c r="G3091" s="318" t="s">
        <v>6233</v>
      </c>
    </row>
    <row r="3092" customFormat="false" ht="15" hidden="false" customHeight="false" outlineLevel="0" collapsed="false">
      <c r="A3092" s="318" t="s">
        <v>12367</v>
      </c>
      <c r="B3092" s="318" t="str">
        <f aca="false">A3092&amp;"U"</f>
        <v>92322U</v>
      </c>
      <c r="C3092" s="318" t="s">
        <v>12368</v>
      </c>
      <c r="D3092" s="318" t="s">
        <v>86</v>
      </c>
      <c r="E3092" s="318" t="s">
        <v>6252</v>
      </c>
      <c r="F3092" s="319" t="n">
        <v>56.55</v>
      </c>
      <c r="G3092" s="318" t="s">
        <v>6233</v>
      </c>
    </row>
    <row r="3093" customFormat="false" ht="15" hidden="false" customHeight="false" outlineLevel="0" collapsed="false">
      <c r="A3093" s="318" t="s">
        <v>12369</v>
      </c>
      <c r="B3093" s="318" t="str">
        <f aca="false">A3093&amp;"U"</f>
        <v>92323U</v>
      </c>
      <c r="C3093" s="318" t="s">
        <v>12370</v>
      </c>
      <c r="D3093" s="318" t="s">
        <v>86</v>
      </c>
      <c r="E3093" s="318" t="s">
        <v>6252</v>
      </c>
      <c r="F3093" s="319" t="n">
        <v>39.73</v>
      </c>
      <c r="G3093" s="318" t="s">
        <v>6233</v>
      </c>
    </row>
    <row r="3094" customFormat="false" ht="15" hidden="false" customHeight="false" outlineLevel="0" collapsed="false">
      <c r="A3094" s="318" t="s">
        <v>12371</v>
      </c>
      <c r="B3094" s="318" t="str">
        <f aca="false">A3094&amp;"U"</f>
        <v>92324U</v>
      </c>
      <c r="C3094" s="318" t="s">
        <v>12372</v>
      </c>
      <c r="D3094" s="318" t="s">
        <v>86</v>
      </c>
      <c r="E3094" s="318" t="s">
        <v>6252</v>
      </c>
      <c r="F3094" s="319" t="n">
        <v>104.71</v>
      </c>
      <c r="G3094" s="318" t="s">
        <v>6233</v>
      </c>
    </row>
    <row r="3095" customFormat="false" ht="15" hidden="false" customHeight="false" outlineLevel="0" collapsed="false">
      <c r="A3095" s="318" t="s">
        <v>12373</v>
      </c>
      <c r="B3095" s="318" t="str">
        <f aca="false">A3095&amp;"U"</f>
        <v>92325U</v>
      </c>
      <c r="C3095" s="318" t="s">
        <v>12374</v>
      </c>
      <c r="D3095" s="318" t="s">
        <v>86</v>
      </c>
      <c r="E3095" s="318" t="s">
        <v>6252</v>
      </c>
      <c r="F3095" s="319" t="n">
        <v>119.44</v>
      </c>
      <c r="G3095" s="318" t="s">
        <v>6233</v>
      </c>
    </row>
    <row r="3096" customFormat="false" ht="15" hidden="false" customHeight="false" outlineLevel="0" collapsed="false">
      <c r="A3096" s="318" t="s">
        <v>12375</v>
      </c>
      <c r="B3096" s="318" t="str">
        <f aca="false">A3096&amp;"U"</f>
        <v>92335U</v>
      </c>
      <c r="C3096" s="318" t="s">
        <v>12376</v>
      </c>
      <c r="D3096" s="318" t="s">
        <v>86</v>
      </c>
      <c r="E3096" s="318" t="s">
        <v>6252</v>
      </c>
      <c r="F3096" s="319" t="n">
        <v>51.11</v>
      </c>
      <c r="G3096" s="318" t="s">
        <v>6233</v>
      </c>
    </row>
    <row r="3097" customFormat="false" ht="15" hidden="false" customHeight="false" outlineLevel="0" collapsed="false">
      <c r="A3097" s="318" t="s">
        <v>12377</v>
      </c>
      <c r="B3097" s="318" t="str">
        <f aca="false">A3097&amp;"U"</f>
        <v>92336U</v>
      </c>
      <c r="C3097" s="318" t="s">
        <v>12378</v>
      </c>
      <c r="D3097" s="318" t="s">
        <v>86</v>
      </c>
      <c r="E3097" s="318" t="s">
        <v>6252</v>
      </c>
      <c r="F3097" s="319" t="n">
        <v>62.71</v>
      </c>
      <c r="G3097" s="318" t="s">
        <v>6233</v>
      </c>
    </row>
    <row r="3098" customFormat="false" ht="15" hidden="false" customHeight="false" outlineLevel="0" collapsed="false">
      <c r="A3098" s="318" t="s">
        <v>12379</v>
      </c>
      <c r="B3098" s="318" t="str">
        <f aca="false">A3098&amp;"U"</f>
        <v>92337U</v>
      </c>
      <c r="C3098" s="318" t="s">
        <v>12380</v>
      </c>
      <c r="D3098" s="318" t="s">
        <v>86</v>
      </c>
      <c r="E3098" s="318" t="s">
        <v>6252</v>
      </c>
      <c r="F3098" s="319" t="n">
        <v>82.34</v>
      </c>
      <c r="G3098" s="318" t="s">
        <v>6233</v>
      </c>
    </row>
    <row r="3099" customFormat="false" ht="15" hidden="false" customHeight="false" outlineLevel="0" collapsed="false">
      <c r="A3099" s="318" t="s">
        <v>12381</v>
      </c>
      <c r="B3099" s="318" t="str">
        <f aca="false">A3099&amp;"U"</f>
        <v>92338U</v>
      </c>
      <c r="C3099" s="318" t="s">
        <v>12382</v>
      </c>
      <c r="D3099" s="318" t="s">
        <v>86</v>
      </c>
      <c r="E3099" s="318" t="s">
        <v>6252</v>
      </c>
      <c r="F3099" s="319" t="n">
        <v>72.51</v>
      </c>
      <c r="G3099" s="318" t="s">
        <v>6233</v>
      </c>
    </row>
    <row r="3100" customFormat="false" ht="15" hidden="false" customHeight="false" outlineLevel="0" collapsed="false">
      <c r="A3100" s="318" t="s">
        <v>12383</v>
      </c>
      <c r="B3100" s="318" t="str">
        <f aca="false">A3100&amp;"U"</f>
        <v>92339U</v>
      </c>
      <c r="C3100" s="318" t="s">
        <v>12384</v>
      </c>
      <c r="D3100" s="318" t="s">
        <v>86</v>
      </c>
      <c r="E3100" s="318" t="s">
        <v>6252</v>
      </c>
      <c r="F3100" s="319" t="n">
        <v>108.04</v>
      </c>
      <c r="G3100" s="318" t="s">
        <v>6233</v>
      </c>
    </row>
    <row r="3101" customFormat="false" ht="15" hidden="false" customHeight="false" outlineLevel="0" collapsed="false">
      <c r="A3101" s="318" t="s">
        <v>12385</v>
      </c>
      <c r="B3101" s="318" t="str">
        <f aca="false">A3101&amp;"U"</f>
        <v>92341U</v>
      </c>
      <c r="C3101" s="318" t="s">
        <v>12386</v>
      </c>
      <c r="D3101" s="318" t="s">
        <v>86</v>
      </c>
      <c r="E3101" s="318" t="s">
        <v>6252</v>
      </c>
      <c r="F3101" s="319" t="n">
        <v>57.79</v>
      </c>
      <c r="G3101" s="318" t="s">
        <v>6233</v>
      </c>
    </row>
    <row r="3102" customFormat="false" ht="15" hidden="false" customHeight="false" outlineLevel="0" collapsed="false">
      <c r="A3102" s="318" t="s">
        <v>12387</v>
      </c>
      <c r="B3102" s="318" t="str">
        <f aca="false">A3102&amp;"U"</f>
        <v>92342U</v>
      </c>
      <c r="C3102" s="318" t="s">
        <v>12388</v>
      </c>
      <c r="D3102" s="318" t="s">
        <v>86</v>
      </c>
      <c r="E3102" s="318" t="s">
        <v>6252</v>
      </c>
      <c r="F3102" s="319" t="n">
        <v>69.42</v>
      </c>
      <c r="G3102" s="318" t="s">
        <v>6233</v>
      </c>
    </row>
    <row r="3103" customFormat="false" ht="15" hidden="false" customHeight="false" outlineLevel="0" collapsed="false">
      <c r="A3103" s="318" t="s">
        <v>12389</v>
      </c>
      <c r="B3103" s="318" t="str">
        <f aca="false">A3103&amp;"U"</f>
        <v>92343U</v>
      </c>
      <c r="C3103" s="318" t="s">
        <v>12390</v>
      </c>
      <c r="D3103" s="318" t="s">
        <v>86</v>
      </c>
      <c r="E3103" s="318" t="s">
        <v>6252</v>
      </c>
      <c r="F3103" s="319" t="n">
        <v>89.11</v>
      </c>
      <c r="G3103" s="318" t="s">
        <v>6233</v>
      </c>
    </row>
    <row r="3104" customFormat="false" ht="15" hidden="false" customHeight="false" outlineLevel="0" collapsed="false">
      <c r="A3104" s="318" t="s">
        <v>12391</v>
      </c>
      <c r="B3104" s="318" t="str">
        <f aca="false">A3104&amp;"U"</f>
        <v>92361U</v>
      </c>
      <c r="C3104" s="318" t="s">
        <v>12392</v>
      </c>
      <c r="D3104" s="318" t="s">
        <v>86</v>
      </c>
      <c r="E3104" s="318" t="s">
        <v>6252</v>
      </c>
      <c r="F3104" s="319" t="n">
        <v>58.91</v>
      </c>
      <c r="G3104" s="318" t="s">
        <v>6233</v>
      </c>
    </row>
    <row r="3105" customFormat="false" ht="15" hidden="false" customHeight="false" outlineLevel="0" collapsed="false">
      <c r="A3105" s="318" t="s">
        <v>12393</v>
      </c>
      <c r="B3105" s="318" t="str">
        <f aca="false">A3105&amp;"U"</f>
        <v>92362U</v>
      </c>
      <c r="C3105" s="318" t="s">
        <v>12394</v>
      </c>
      <c r="D3105" s="318" t="s">
        <v>86</v>
      </c>
      <c r="E3105" s="318" t="s">
        <v>6252</v>
      </c>
      <c r="F3105" s="319" t="n">
        <v>93.9</v>
      </c>
      <c r="G3105" s="318" t="s">
        <v>6233</v>
      </c>
    </row>
    <row r="3106" customFormat="false" ht="15" hidden="false" customHeight="false" outlineLevel="0" collapsed="false">
      <c r="A3106" s="318" t="s">
        <v>12395</v>
      </c>
      <c r="B3106" s="318" t="str">
        <f aca="false">A3106&amp;"U"</f>
        <v>92364U</v>
      </c>
      <c r="C3106" s="318" t="s">
        <v>12396</v>
      </c>
      <c r="D3106" s="318" t="s">
        <v>86</v>
      </c>
      <c r="E3106" s="318" t="s">
        <v>6252</v>
      </c>
      <c r="F3106" s="319" t="n">
        <v>31.11</v>
      </c>
      <c r="G3106" s="318" t="s">
        <v>6233</v>
      </c>
    </row>
    <row r="3107" customFormat="false" ht="15" hidden="false" customHeight="false" outlineLevel="0" collapsed="false">
      <c r="A3107" s="318" t="s">
        <v>12397</v>
      </c>
      <c r="B3107" s="318" t="str">
        <f aca="false">A3107&amp;"U"</f>
        <v>92365U</v>
      </c>
      <c r="C3107" s="318" t="s">
        <v>12398</v>
      </c>
      <c r="D3107" s="318" t="s">
        <v>86</v>
      </c>
      <c r="E3107" s="318" t="s">
        <v>6252</v>
      </c>
      <c r="F3107" s="319" t="n">
        <v>35.76</v>
      </c>
      <c r="G3107" s="318" t="s">
        <v>6233</v>
      </c>
    </row>
    <row r="3108" customFormat="false" ht="15" hidden="false" customHeight="false" outlineLevel="0" collapsed="false">
      <c r="A3108" s="318" t="s">
        <v>12399</v>
      </c>
      <c r="B3108" s="318" t="str">
        <f aca="false">A3108&amp;"U"</f>
        <v>92366U</v>
      </c>
      <c r="C3108" s="318" t="s">
        <v>12400</v>
      </c>
      <c r="D3108" s="318" t="s">
        <v>86</v>
      </c>
      <c r="E3108" s="318" t="s">
        <v>6252</v>
      </c>
      <c r="F3108" s="319" t="n">
        <v>49.55</v>
      </c>
      <c r="G3108" s="318" t="s">
        <v>6233</v>
      </c>
    </row>
    <row r="3109" customFormat="false" ht="15" hidden="false" customHeight="false" outlineLevel="0" collapsed="false">
      <c r="A3109" s="318" t="s">
        <v>12401</v>
      </c>
      <c r="B3109" s="318" t="str">
        <f aca="false">A3109&amp;"U"</f>
        <v>92367U</v>
      </c>
      <c r="C3109" s="318" t="s">
        <v>12402</v>
      </c>
      <c r="D3109" s="318" t="s">
        <v>86</v>
      </c>
      <c r="E3109" s="318" t="s">
        <v>6252</v>
      </c>
      <c r="F3109" s="319" t="n">
        <v>60.81</v>
      </c>
      <c r="G3109" s="318" t="s">
        <v>6233</v>
      </c>
    </row>
    <row r="3110" customFormat="false" ht="15" hidden="false" customHeight="false" outlineLevel="0" collapsed="false">
      <c r="A3110" s="318" t="s">
        <v>12403</v>
      </c>
      <c r="B3110" s="318" t="str">
        <f aca="false">A3110&amp;"U"</f>
        <v>92368U</v>
      </c>
      <c r="C3110" s="318" t="s">
        <v>12404</v>
      </c>
      <c r="D3110" s="318" t="s">
        <v>86</v>
      </c>
      <c r="E3110" s="318" t="s">
        <v>6252</v>
      </c>
      <c r="F3110" s="319" t="n">
        <v>80.14</v>
      </c>
      <c r="G3110" s="318" t="s">
        <v>6233</v>
      </c>
    </row>
    <row r="3111" customFormat="false" ht="15" hidden="false" customHeight="false" outlineLevel="0" collapsed="false">
      <c r="A3111" s="318" t="s">
        <v>12405</v>
      </c>
      <c r="B3111" s="318" t="str">
        <f aca="false">A3111&amp;"U"</f>
        <v>92648U</v>
      </c>
      <c r="C3111" s="318" t="s">
        <v>12406</v>
      </c>
      <c r="D3111" s="318" t="s">
        <v>86</v>
      </c>
      <c r="E3111" s="318" t="s">
        <v>6252</v>
      </c>
      <c r="F3111" s="319" t="n">
        <v>50.38</v>
      </c>
      <c r="G3111" s="318" t="s">
        <v>6233</v>
      </c>
    </row>
    <row r="3112" customFormat="false" ht="15" hidden="false" customHeight="false" outlineLevel="0" collapsed="false">
      <c r="A3112" s="318" t="s">
        <v>12407</v>
      </c>
      <c r="B3112" s="318" t="str">
        <f aca="false">A3112&amp;"U"</f>
        <v>92649U</v>
      </c>
      <c r="C3112" s="318" t="s">
        <v>12408</v>
      </c>
      <c r="D3112" s="318" t="s">
        <v>86</v>
      </c>
      <c r="E3112" s="318" t="s">
        <v>6252</v>
      </c>
      <c r="F3112" s="319" t="n">
        <v>61.36</v>
      </c>
      <c r="G3112" s="318" t="s">
        <v>6233</v>
      </c>
    </row>
    <row r="3113" customFormat="false" ht="15" hidden="false" customHeight="false" outlineLevel="0" collapsed="false">
      <c r="A3113" s="318" t="s">
        <v>12409</v>
      </c>
      <c r="B3113" s="318" t="str">
        <f aca="false">A3113&amp;"U"</f>
        <v>92650U</v>
      </c>
      <c r="C3113" s="318" t="s">
        <v>12410</v>
      </c>
      <c r="D3113" s="318" t="s">
        <v>86</v>
      </c>
      <c r="E3113" s="318" t="s">
        <v>6252</v>
      </c>
      <c r="F3113" s="319" t="n">
        <v>96.35</v>
      </c>
      <c r="G3113" s="318" t="s">
        <v>6233</v>
      </c>
    </row>
    <row r="3114" customFormat="false" ht="15" hidden="false" customHeight="false" outlineLevel="0" collapsed="false">
      <c r="A3114" s="318" t="s">
        <v>12411</v>
      </c>
      <c r="B3114" s="318" t="str">
        <f aca="false">A3114&amp;"U"</f>
        <v>92652U</v>
      </c>
      <c r="C3114" s="318" t="s">
        <v>12412</v>
      </c>
      <c r="D3114" s="318" t="s">
        <v>86</v>
      </c>
      <c r="E3114" s="318" t="s">
        <v>6252</v>
      </c>
      <c r="F3114" s="319" t="n">
        <v>34.16</v>
      </c>
      <c r="G3114" s="318" t="s">
        <v>6233</v>
      </c>
    </row>
    <row r="3115" customFormat="false" ht="15" hidden="false" customHeight="false" outlineLevel="0" collapsed="false">
      <c r="A3115" s="318" t="s">
        <v>12413</v>
      </c>
      <c r="B3115" s="318" t="str">
        <f aca="false">A3115&amp;"U"</f>
        <v>92653U</v>
      </c>
      <c r="C3115" s="318" t="s">
        <v>12414</v>
      </c>
      <c r="D3115" s="318" t="s">
        <v>86</v>
      </c>
      <c r="E3115" s="318" t="s">
        <v>6252</v>
      </c>
      <c r="F3115" s="319" t="n">
        <v>38.83</v>
      </c>
      <c r="G3115" s="318" t="s">
        <v>6233</v>
      </c>
    </row>
    <row r="3116" customFormat="false" ht="15" hidden="false" customHeight="false" outlineLevel="0" collapsed="false">
      <c r="A3116" s="318" t="s">
        <v>12415</v>
      </c>
      <c r="B3116" s="318" t="str">
        <f aca="false">A3116&amp;"U"</f>
        <v>92654U</v>
      </c>
      <c r="C3116" s="318" t="s">
        <v>12416</v>
      </c>
      <c r="D3116" s="318" t="s">
        <v>86</v>
      </c>
      <c r="E3116" s="318" t="s">
        <v>6252</v>
      </c>
      <c r="F3116" s="319" t="n">
        <v>52.62</v>
      </c>
      <c r="G3116" s="318" t="s">
        <v>6233</v>
      </c>
    </row>
    <row r="3117" customFormat="false" ht="15" hidden="false" customHeight="false" outlineLevel="0" collapsed="false">
      <c r="A3117" s="318" t="s">
        <v>12417</v>
      </c>
      <c r="B3117" s="318" t="str">
        <f aca="false">A3117&amp;"U"</f>
        <v>92655U</v>
      </c>
      <c r="C3117" s="318" t="s">
        <v>12418</v>
      </c>
      <c r="D3117" s="318" t="s">
        <v>86</v>
      </c>
      <c r="E3117" s="318" t="s">
        <v>6252</v>
      </c>
      <c r="F3117" s="319" t="n">
        <v>63.94</v>
      </c>
      <c r="G3117" s="318" t="s">
        <v>6233</v>
      </c>
    </row>
    <row r="3118" customFormat="false" ht="15" hidden="false" customHeight="false" outlineLevel="0" collapsed="false">
      <c r="A3118" s="318" t="s">
        <v>12419</v>
      </c>
      <c r="B3118" s="318" t="str">
        <f aca="false">A3118&amp;"U"</f>
        <v>92656U</v>
      </c>
      <c r="C3118" s="318" t="s">
        <v>12420</v>
      </c>
      <c r="D3118" s="318" t="s">
        <v>86</v>
      </c>
      <c r="E3118" s="318" t="s">
        <v>6252</v>
      </c>
      <c r="F3118" s="319" t="n">
        <v>83.28</v>
      </c>
      <c r="G3118" s="318" t="s">
        <v>6233</v>
      </c>
    </row>
    <row r="3119" customFormat="false" ht="15" hidden="false" customHeight="false" outlineLevel="0" collapsed="false">
      <c r="A3119" s="318" t="s">
        <v>12421</v>
      </c>
      <c r="B3119" s="318" t="str">
        <f aca="false">A3119&amp;"U"</f>
        <v>92687U</v>
      </c>
      <c r="C3119" s="318" t="s">
        <v>12422</v>
      </c>
      <c r="D3119" s="318" t="s">
        <v>86</v>
      </c>
      <c r="E3119" s="318" t="s">
        <v>6252</v>
      </c>
      <c r="F3119" s="319" t="n">
        <v>16.2</v>
      </c>
      <c r="G3119" s="318" t="s">
        <v>6233</v>
      </c>
    </row>
    <row r="3120" customFormat="false" ht="15" hidden="false" customHeight="false" outlineLevel="0" collapsed="false">
      <c r="A3120" s="318" t="s">
        <v>12423</v>
      </c>
      <c r="B3120" s="318" t="str">
        <f aca="false">A3120&amp;"U"</f>
        <v>92688U</v>
      </c>
      <c r="C3120" s="318" t="s">
        <v>12424</v>
      </c>
      <c r="D3120" s="318" t="s">
        <v>86</v>
      </c>
      <c r="E3120" s="318" t="s">
        <v>6252</v>
      </c>
      <c r="F3120" s="319" t="n">
        <v>22.95</v>
      </c>
      <c r="G3120" s="318" t="s">
        <v>6233</v>
      </c>
    </row>
    <row r="3121" customFormat="false" ht="15" hidden="false" customHeight="false" outlineLevel="0" collapsed="false">
      <c r="A3121" s="318" t="s">
        <v>12425</v>
      </c>
      <c r="B3121" s="318" t="str">
        <f aca="false">A3121&amp;"U"</f>
        <v>92689U</v>
      </c>
      <c r="C3121" s="318" t="s">
        <v>12426</v>
      </c>
      <c r="D3121" s="318" t="s">
        <v>86</v>
      </c>
      <c r="E3121" s="318" t="s">
        <v>6252</v>
      </c>
      <c r="F3121" s="319" t="n">
        <v>25.2</v>
      </c>
      <c r="G3121" s="318" t="s">
        <v>6233</v>
      </c>
    </row>
    <row r="3122" customFormat="false" ht="15" hidden="false" customHeight="false" outlineLevel="0" collapsed="false">
      <c r="A3122" s="318" t="s">
        <v>12427</v>
      </c>
      <c r="B3122" s="318" t="str">
        <f aca="false">A3122&amp;"U"</f>
        <v>92690U</v>
      </c>
      <c r="C3122" s="318" t="s">
        <v>12428</v>
      </c>
      <c r="D3122" s="318" t="s">
        <v>86</v>
      </c>
      <c r="E3122" s="318" t="s">
        <v>6252</v>
      </c>
      <c r="F3122" s="319" t="n">
        <v>36.36</v>
      </c>
      <c r="G3122" s="318" t="s">
        <v>6233</v>
      </c>
    </row>
    <row r="3123" customFormat="false" ht="15" hidden="false" customHeight="false" outlineLevel="0" collapsed="false">
      <c r="A3123" s="318" t="s">
        <v>12429</v>
      </c>
      <c r="B3123" s="318" t="str">
        <f aca="false">A3123&amp;"U"</f>
        <v>94462U</v>
      </c>
      <c r="C3123" s="318" t="s">
        <v>12430</v>
      </c>
      <c r="D3123" s="318" t="s">
        <v>86</v>
      </c>
      <c r="E3123" s="318" t="s">
        <v>6252</v>
      </c>
      <c r="F3123" s="319" t="n">
        <v>57.65</v>
      </c>
      <c r="G3123" s="318" t="s">
        <v>6233</v>
      </c>
    </row>
    <row r="3124" customFormat="false" ht="15" hidden="false" customHeight="false" outlineLevel="0" collapsed="false">
      <c r="A3124" s="318" t="s">
        <v>12431</v>
      </c>
      <c r="B3124" s="318" t="str">
        <f aca="false">A3124&amp;"U"</f>
        <v>94463U</v>
      </c>
      <c r="C3124" s="318" t="s">
        <v>12432</v>
      </c>
      <c r="D3124" s="318" t="s">
        <v>86</v>
      </c>
      <c r="E3124" s="318" t="s">
        <v>6252</v>
      </c>
      <c r="F3124" s="319" t="n">
        <v>67.17</v>
      </c>
      <c r="G3124" s="318" t="s">
        <v>6233</v>
      </c>
    </row>
    <row r="3125" customFormat="false" ht="15" hidden="false" customHeight="false" outlineLevel="0" collapsed="false">
      <c r="A3125" s="318" t="s">
        <v>12433</v>
      </c>
      <c r="B3125" s="318" t="str">
        <f aca="false">A3125&amp;"U"</f>
        <v>94464U</v>
      </c>
      <c r="C3125" s="318" t="s">
        <v>12434</v>
      </c>
      <c r="D3125" s="318" t="s">
        <v>86</v>
      </c>
      <c r="E3125" s="318" t="s">
        <v>6252</v>
      </c>
      <c r="F3125" s="319" t="n">
        <v>94.21</v>
      </c>
      <c r="G3125" s="318" t="s">
        <v>6233</v>
      </c>
    </row>
    <row r="3126" customFormat="false" ht="15" hidden="false" customHeight="false" outlineLevel="0" collapsed="false">
      <c r="A3126" s="318" t="s">
        <v>12435</v>
      </c>
      <c r="B3126" s="318" t="str">
        <f aca="false">A3126&amp;"U"</f>
        <v>94602U</v>
      </c>
      <c r="C3126" s="318" t="s">
        <v>12436</v>
      </c>
      <c r="D3126" s="318" t="s">
        <v>86</v>
      </c>
      <c r="E3126" s="318" t="s">
        <v>6252</v>
      </c>
      <c r="F3126" s="319" t="n">
        <v>116.57</v>
      </c>
      <c r="G3126" s="318" t="s">
        <v>6233</v>
      </c>
    </row>
    <row r="3127" customFormat="false" ht="15" hidden="false" customHeight="false" outlineLevel="0" collapsed="false">
      <c r="A3127" s="318" t="s">
        <v>12437</v>
      </c>
      <c r="B3127" s="318" t="str">
        <f aca="false">A3127&amp;"U"</f>
        <v>94603U</v>
      </c>
      <c r="C3127" s="318" t="s">
        <v>12438</v>
      </c>
      <c r="D3127" s="318" t="s">
        <v>86</v>
      </c>
      <c r="E3127" s="318" t="s">
        <v>6252</v>
      </c>
      <c r="F3127" s="319" t="n">
        <v>155.5</v>
      </c>
      <c r="G3127" s="318" t="s">
        <v>6233</v>
      </c>
    </row>
    <row r="3128" customFormat="false" ht="15" hidden="false" customHeight="false" outlineLevel="0" collapsed="false">
      <c r="A3128" s="318" t="s">
        <v>12439</v>
      </c>
      <c r="B3128" s="318" t="str">
        <f aca="false">A3128&amp;"U"</f>
        <v>94604U</v>
      </c>
      <c r="C3128" s="318" t="s">
        <v>12440</v>
      </c>
      <c r="D3128" s="318" t="s">
        <v>86</v>
      </c>
      <c r="E3128" s="318" t="s">
        <v>6252</v>
      </c>
      <c r="F3128" s="319" t="n">
        <v>211.54</v>
      </c>
      <c r="G3128" s="318" t="s">
        <v>6233</v>
      </c>
    </row>
    <row r="3129" customFormat="false" ht="15" hidden="false" customHeight="false" outlineLevel="0" collapsed="false">
      <c r="A3129" s="318" t="s">
        <v>12441</v>
      </c>
      <c r="B3129" s="318" t="str">
        <f aca="false">A3129&amp;"U"</f>
        <v>94605U</v>
      </c>
      <c r="C3129" s="318" t="s">
        <v>12442</v>
      </c>
      <c r="D3129" s="318" t="s">
        <v>86</v>
      </c>
      <c r="E3129" s="318" t="s">
        <v>6252</v>
      </c>
      <c r="F3129" s="319" t="n">
        <v>300.89</v>
      </c>
      <c r="G3129" s="318" t="s">
        <v>6233</v>
      </c>
    </row>
    <row r="3130" customFormat="false" ht="15" hidden="false" customHeight="false" outlineLevel="0" collapsed="false">
      <c r="A3130" s="318" t="s">
        <v>12443</v>
      </c>
      <c r="B3130" s="318" t="str">
        <f aca="false">A3130&amp;"U"</f>
        <v>94648U</v>
      </c>
      <c r="C3130" s="318" t="s">
        <v>12444</v>
      </c>
      <c r="D3130" s="318" t="s">
        <v>86</v>
      </c>
      <c r="E3130" s="318" t="s">
        <v>6232</v>
      </c>
      <c r="F3130" s="319" t="n">
        <v>6.67</v>
      </c>
      <c r="G3130" s="318" t="s">
        <v>6233</v>
      </c>
    </row>
    <row r="3131" customFormat="false" ht="15" hidden="false" customHeight="false" outlineLevel="0" collapsed="false">
      <c r="A3131" s="318" t="s">
        <v>12445</v>
      </c>
      <c r="B3131" s="318" t="str">
        <f aca="false">A3131&amp;"U"</f>
        <v>94649U</v>
      </c>
      <c r="C3131" s="318" t="s">
        <v>12446</v>
      </c>
      <c r="D3131" s="318" t="s">
        <v>86</v>
      </c>
      <c r="E3131" s="318" t="s">
        <v>6232</v>
      </c>
      <c r="F3131" s="319" t="n">
        <v>9.8</v>
      </c>
      <c r="G3131" s="318" t="s">
        <v>6233</v>
      </c>
    </row>
    <row r="3132" customFormat="false" ht="15" hidden="false" customHeight="false" outlineLevel="0" collapsed="false">
      <c r="A3132" s="318" t="s">
        <v>12447</v>
      </c>
      <c r="B3132" s="318" t="str">
        <f aca="false">A3132&amp;"U"</f>
        <v>94650U</v>
      </c>
      <c r="C3132" s="318" t="s">
        <v>12448</v>
      </c>
      <c r="D3132" s="318" t="s">
        <v>86</v>
      </c>
      <c r="E3132" s="318" t="s">
        <v>6232</v>
      </c>
      <c r="F3132" s="319" t="n">
        <v>14.01</v>
      </c>
      <c r="G3132" s="318" t="s">
        <v>6233</v>
      </c>
    </row>
    <row r="3133" customFormat="false" ht="15" hidden="false" customHeight="false" outlineLevel="0" collapsed="false">
      <c r="A3133" s="318" t="s">
        <v>12449</v>
      </c>
      <c r="B3133" s="318" t="str">
        <f aca="false">A3133&amp;"U"</f>
        <v>94651U</v>
      </c>
      <c r="C3133" s="318" t="s">
        <v>12450</v>
      </c>
      <c r="D3133" s="318" t="s">
        <v>86</v>
      </c>
      <c r="E3133" s="318" t="s">
        <v>6232</v>
      </c>
      <c r="F3133" s="319" t="n">
        <v>15.18</v>
      </c>
      <c r="G3133" s="318" t="s">
        <v>6233</v>
      </c>
    </row>
    <row r="3134" customFormat="false" ht="15" hidden="false" customHeight="false" outlineLevel="0" collapsed="false">
      <c r="A3134" s="318" t="s">
        <v>12451</v>
      </c>
      <c r="B3134" s="318" t="str">
        <f aca="false">A3134&amp;"U"</f>
        <v>94652U</v>
      </c>
      <c r="C3134" s="318" t="s">
        <v>12452</v>
      </c>
      <c r="D3134" s="318" t="s">
        <v>86</v>
      </c>
      <c r="E3134" s="318" t="s">
        <v>6232</v>
      </c>
      <c r="F3134" s="319" t="n">
        <v>24.71</v>
      </c>
      <c r="G3134" s="318" t="s">
        <v>6233</v>
      </c>
    </row>
    <row r="3135" customFormat="false" ht="15" hidden="false" customHeight="false" outlineLevel="0" collapsed="false">
      <c r="A3135" s="318" t="s">
        <v>12453</v>
      </c>
      <c r="B3135" s="318" t="str">
        <f aca="false">A3135&amp;"U"</f>
        <v>94653U</v>
      </c>
      <c r="C3135" s="318" t="s">
        <v>12454</v>
      </c>
      <c r="D3135" s="318" t="s">
        <v>86</v>
      </c>
      <c r="E3135" s="318" t="s">
        <v>6232</v>
      </c>
      <c r="F3135" s="319" t="n">
        <v>34.9</v>
      </c>
      <c r="G3135" s="318" t="s">
        <v>6233</v>
      </c>
    </row>
    <row r="3136" customFormat="false" ht="15" hidden="false" customHeight="false" outlineLevel="0" collapsed="false">
      <c r="A3136" s="318" t="s">
        <v>12455</v>
      </c>
      <c r="B3136" s="318" t="str">
        <f aca="false">A3136&amp;"U"</f>
        <v>94654U</v>
      </c>
      <c r="C3136" s="318" t="s">
        <v>12456</v>
      </c>
      <c r="D3136" s="318" t="s">
        <v>86</v>
      </c>
      <c r="E3136" s="318" t="s">
        <v>6232</v>
      </c>
      <c r="F3136" s="319" t="n">
        <v>46.91</v>
      </c>
      <c r="G3136" s="318" t="s">
        <v>6233</v>
      </c>
    </row>
    <row r="3137" customFormat="false" ht="15" hidden="false" customHeight="false" outlineLevel="0" collapsed="false">
      <c r="A3137" s="318" t="s">
        <v>12457</v>
      </c>
      <c r="B3137" s="318" t="str">
        <f aca="false">A3137&amp;"U"</f>
        <v>94655U</v>
      </c>
      <c r="C3137" s="318" t="s">
        <v>12458</v>
      </c>
      <c r="D3137" s="318" t="s">
        <v>86</v>
      </c>
      <c r="E3137" s="318" t="s">
        <v>6232</v>
      </c>
      <c r="F3137" s="319" t="n">
        <v>65.05</v>
      </c>
      <c r="G3137" s="318" t="s">
        <v>6233</v>
      </c>
    </row>
    <row r="3138" customFormat="false" ht="15" hidden="false" customHeight="false" outlineLevel="0" collapsed="false">
      <c r="A3138" s="318" t="s">
        <v>12459</v>
      </c>
      <c r="B3138" s="318" t="str">
        <f aca="false">A3138&amp;"U"</f>
        <v>94716U</v>
      </c>
      <c r="C3138" s="318" t="s">
        <v>12460</v>
      </c>
      <c r="D3138" s="318" t="s">
        <v>86</v>
      </c>
      <c r="E3138" s="318" t="s">
        <v>6232</v>
      </c>
      <c r="F3138" s="319" t="n">
        <v>17.2</v>
      </c>
      <c r="G3138" s="318" t="s">
        <v>6233</v>
      </c>
    </row>
    <row r="3139" customFormat="false" ht="15" hidden="false" customHeight="false" outlineLevel="0" collapsed="false">
      <c r="A3139" s="318" t="s">
        <v>12461</v>
      </c>
      <c r="B3139" s="318" t="str">
        <f aca="false">A3139&amp;"U"</f>
        <v>94717U</v>
      </c>
      <c r="C3139" s="318" t="s">
        <v>12462</v>
      </c>
      <c r="D3139" s="318" t="s">
        <v>86</v>
      </c>
      <c r="E3139" s="318" t="s">
        <v>6232</v>
      </c>
      <c r="F3139" s="319" t="n">
        <v>25.26</v>
      </c>
      <c r="G3139" s="318" t="s">
        <v>6233</v>
      </c>
    </row>
    <row r="3140" customFormat="false" ht="15" hidden="false" customHeight="false" outlineLevel="0" collapsed="false">
      <c r="A3140" s="318" t="s">
        <v>12463</v>
      </c>
      <c r="B3140" s="318" t="str">
        <f aca="false">A3140&amp;"U"</f>
        <v>94718U</v>
      </c>
      <c r="C3140" s="318" t="s">
        <v>12464</v>
      </c>
      <c r="D3140" s="318" t="s">
        <v>86</v>
      </c>
      <c r="E3140" s="318" t="s">
        <v>6232</v>
      </c>
      <c r="F3140" s="319" t="n">
        <v>31.25</v>
      </c>
      <c r="G3140" s="318" t="s">
        <v>6233</v>
      </c>
    </row>
    <row r="3141" customFormat="false" ht="15" hidden="false" customHeight="false" outlineLevel="0" collapsed="false">
      <c r="A3141" s="318" t="s">
        <v>12465</v>
      </c>
      <c r="B3141" s="318" t="str">
        <f aca="false">A3141&amp;"U"</f>
        <v>94719U</v>
      </c>
      <c r="C3141" s="318" t="s">
        <v>12466</v>
      </c>
      <c r="D3141" s="318" t="s">
        <v>86</v>
      </c>
      <c r="E3141" s="318" t="s">
        <v>6232</v>
      </c>
      <c r="F3141" s="319" t="n">
        <v>40.93</v>
      </c>
      <c r="G3141" s="318" t="s">
        <v>6233</v>
      </c>
    </row>
    <row r="3142" customFormat="false" ht="15" hidden="false" customHeight="false" outlineLevel="0" collapsed="false">
      <c r="A3142" s="318" t="s">
        <v>12467</v>
      </c>
      <c r="B3142" s="318" t="str">
        <f aca="false">A3142&amp;"U"</f>
        <v>94720U</v>
      </c>
      <c r="C3142" s="318" t="s">
        <v>12468</v>
      </c>
      <c r="D3142" s="318" t="s">
        <v>86</v>
      </c>
      <c r="E3142" s="318" t="s">
        <v>6232</v>
      </c>
      <c r="F3142" s="319" t="n">
        <v>61.79</v>
      </c>
      <c r="G3142" s="318" t="s">
        <v>6233</v>
      </c>
    </row>
    <row r="3143" customFormat="false" ht="15" hidden="false" customHeight="false" outlineLevel="0" collapsed="false">
      <c r="A3143" s="318" t="s">
        <v>12469</v>
      </c>
      <c r="B3143" s="318" t="str">
        <f aca="false">A3143&amp;"U"</f>
        <v>94721U</v>
      </c>
      <c r="C3143" s="318" t="s">
        <v>12470</v>
      </c>
      <c r="D3143" s="318" t="s">
        <v>86</v>
      </c>
      <c r="E3143" s="318" t="s">
        <v>6232</v>
      </c>
      <c r="F3143" s="319" t="n">
        <v>90.16</v>
      </c>
      <c r="G3143" s="318" t="s">
        <v>6233</v>
      </c>
    </row>
    <row r="3144" customFormat="false" ht="15" hidden="false" customHeight="false" outlineLevel="0" collapsed="false">
      <c r="A3144" s="318" t="s">
        <v>12471</v>
      </c>
      <c r="B3144" s="318" t="str">
        <f aca="false">A3144&amp;"U"</f>
        <v>94722U</v>
      </c>
      <c r="C3144" s="318" t="s">
        <v>12472</v>
      </c>
      <c r="D3144" s="318" t="s">
        <v>86</v>
      </c>
      <c r="E3144" s="318" t="s">
        <v>6232</v>
      </c>
      <c r="F3144" s="319" t="n">
        <v>157.17</v>
      </c>
      <c r="G3144" s="318" t="s">
        <v>6233</v>
      </c>
    </row>
    <row r="3145" customFormat="false" ht="15" hidden="false" customHeight="false" outlineLevel="0" collapsed="false">
      <c r="A3145" s="318" t="s">
        <v>12473</v>
      </c>
      <c r="B3145" s="318" t="str">
        <f aca="false">A3145&amp;"U"</f>
        <v>95697U</v>
      </c>
      <c r="C3145" s="318" t="s">
        <v>12474</v>
      </c>
      <c r="D3145" s="318" t="s">
        <v>86</v>
      </c>
      <c r="E3145" s="318" t="s">
        <v>6252</v>
      </c>
      <c r="F3145" s="319" t="n">
        <v>47.94</v>
      </c>
      <c r="G3145" s="318" t="s">
        <v>6233</v>
      </c>
    </row>
    <row r="3146" customFormat="false" ht="15" hidden="false" customHeight="false" outlineLevel="0" collapsed="false">
      <c r="A3146" s="318" t="s">
        <v>12475</v>
      </c>
      <c r="B3146" s="318" t="str">
        <f aca="false">A3146&amp;"U"</f>
        <v>96635U</v>
      </c>
      <c r="C3146" s="318" t="s">
        <v>12476</v>
      </c>
      <c r="D3146" s="318" t="s">
        <v>86</v>
      </c>
      <c r="E3146" s="318" t="s">
        <v>6252</v>
      </c>
      <c r="F3146" s="319" t="n">
        <v>19.56</v>
      </c>
      <c r="G3146" s="318" t="s">
        <v>6233</v>
      </c>
    </row>
    <row r="3147" customFormat="false" ht="15" hidden="false" customHeight="false" outlineLevel="0" collapsed="false">
      <c r="A3147" s="318" t="s">
        <v>12477</v>
      </c>
      <c r="B3147" s="318" t="str">
        <f aca="false">A3147&amp;"U"</f>
        <v>96636U</v>
      </c>
      <c r="C3147" s="318" t="s">
        <v>12478</v>
      </c>
      <c r="D3147" s="318" t="s">
        <v>86</v>
      </c>
      <c r="E3147" s="318" t="s">
        <v>6252</v>
      </c>
      <c r="F3147" s="319" t="n">
        <v>20.69</v>
      </c>
      <c r="G3147" s="318" t="s">
        <v>6233</v>
      </c>
    </row>
    <row r="3148" customFormat="false" ht="15" hidden="false" customHeight="false" outlineLevel="0" collapsed="false">
      <c r="A3148" s="318" t="s">
        <v>12479</v>
      </c>
      <c r="B3148" s="318" t="str">
        <f aca="false">A3148&amp;"U"</f>
        <v>96644U</v>
      </c>
      <c r="C3148" s="318" t="s">
        <v>12480</v>
      </c>
      <c r="D3148" s="318" t="s">
        <v>86</v>
      </c>
      <c r="E3148" s="318" t="s">
        <v>6252</v>
      </c>
      <c r="F3148" s="319" t="n">
        <v>12.64</v>
      </c>
      <c r="G3148" s="318" t="s">
        <v>6233</v>
      </c>
    </row>
    <row r="3149" customFormat="false" ht="15" hidden="false" customHeight="false" outlineLevel="0" collapsed="false">
      <c r="A3149" s="318" t="s">
        <v>12481</v>
      </c>
      <c r="B3149" s="318" t="str">
        <f aca="false">A3149&amp;"U"</f>
        <v>96645U</v>
      </c>
      <c r="C3149" s="318" t="s">
        <v>12482</v>
      </c>
      <c r="D3149" s="318" t="s">
        <v>86</v>
      </c>
      <c r="E3149" s="318" t="s">
        <v>6252</v>
      </c>
      <c r="F3149" s="319" t="n">
        <v>16.38</v>
      </c>
      <c r="G3149" s="318" t="s">
        <v>6233</v>
      </c>
    </row>
    <row r="3150" customFormat="false" ht="15" hidden="false" customHeight="false" outlineLevel="0" collapsed="false">
      <c r="A3150" s="318" t="s">
        <v>12483</v>
      </c>
      <c r="B3150" s="318" t="str">
        <f aca="false">A3150&amp;"U"</f>
        <v>96646U</v>
      </c>
      <c r="C3150" s="318" t="s">
        <v>12484</v>
      </c>
      <c r="D3150" s="318" t="s">
        <v>86</v>
      </c>
      <c r="E3150" s="318" t="s">
        <v>6252</v>
      </c>
      <c r="F3150" s="319" t="n">
        <v>25.43</v>
      </c>
      <c r="G3150" s="318" t="s">
        <v>6233</v>
      </c>
    </row>
    <row r="3151" customFormat="false" ht="15" hidden="false" customHeight="false" outlineLevel="0" collapsed="false">
      <c r="A3151" s="318" t="s">
        <v>12485</v>
      </c>
      <c r="B3151" s="318" t="str">
        <f aca="false">A3151&amp;"U"</f>
        <v>96647U</v>
      </c>
      <c r="C3151" s="318" t="s">
        <v>12486</v>
      </c>
      <c r="D3151" s="318" t="s">
        <v>86</v>
      </c>
      <c r="E3151" s="318" t="s">
        <v>6252</v>
      </c>
      <c r="F3151" s="319" t="n">
        <v>11.38</v>
      </c>
      <c r="G3151" s="318" t="s">
        <v>6233</v>
      </c>
    </row>
    <row r="3152" customFormat="false" ht="15" hidden="false" customHeight="false" outlineLevel="0" collapsed="false">
      <c r="A3152" s="318" t="s">
        <v>12487</v>
      </c>
      <c r="B3152" s="318" t="str">
        <f aca="false">A3152&amp;"U"</f>
        <v>96648U</v>
      </c>
      <c r="C3152" s="318" t="s">
        <v>12488</v>
      </c>
      <c r="D3152" s="318" t="s">
        <v>86</v>
      </c>
      <c r="E3152" s="318" t="s">
        <v>6252</v>
      </c>
      <c r="F3152" s="319" t="n">
        <v>20.79</v>
      </c>
      <c r="G3152" s="318" t="s">
        <v>6233</v>
      </c>
    </row>
    <row r="3153" customFormat="false" ht="15" hidden="false" customHeight="false" outlineLevel="0" collapsed="false">
      <c r="A3153" s="318" t="s">
        <v>12489</v>
      </c>
      <c r="B3153" s="318" t="str">
        <f aca="false">A3153&amp;"U"</f>
        <v>96649U</v>
      </c>
      <c r="C3153" s="318" t="s">
        <v>12490</v>
      </c>
      <c r="D3153" s="318" t="s">
        <v>86</v>
      </c>
      <c r="E3153" s="318" t="s">
        <v>6252</v>
      </c>
      <c r="F3153" s="319" t="n">
        <v>30.68</v>
      </c>
      <c r="G3153" s="318" t="s">
        <v>6233</v>
      </c>
    </row>
    <row r="3154" customFormat="false" ht="15" hidden="false" customHeight="false" outlineLevel="0" collapsed="false">
      <c r="A3154" s="318" t="s">
        <v>12491</v>
      </c>
      <c r="B3154" s="318" t="str">
        <f aca="false">A3154&amp;"U"</f>
        <v>96668U</v>
      </c>
      <c r="C3154" s="318" t="s">
        <v>12492</v>
      </c>
      <c r="D3154" s="318" t="s">
        <v>86</v>
      </c>
      <c r="E3154" s="318" t="s">
        <v>6252</v>
      </c>
      <c r="F3154" s="319" t="n">
        <v>7.81</v>
      </c>
      <c r="G3154" s="318" t="s">
        <v>6233</v>
      </c>
    </row>
    <row r="3155" customFormat="false" ht="15" hidden="false" customHeight="false" outlineLevel="0" collapsed="false">
      <c r="A3155" s="318" t="s">
        <v>12493</v>
      </c>
      <c r="B3155" s="318" t="str">
        <f aca="false">A3155&amp;"U"</f>
        <v>96669U</v>
      </c>
      <c r="C3155" s="318" t="s">
        <v>12494</v>
      </c>
      <c r="D3155" s="318" t="s">
        <v>86</v>
      </c>
      <c r="E3155" s="318" t="s">
        <v>6252</v>
      </c>
      <c r="F3155" s="319" t="n">
        <v>9.71</v>
      </c>
      <c r="G3155" s="318" t="s">
        <v>6233</v>
      </c>
    </row>
    <row r="3156" customFormat="false" ht="15" hidden="false" customHeight="false" outlineLevel="0" collapsed="false">
      <c r="A3156" s="318" t="s">
        <v>12495</v>
      </c>
      <c r="B3156" s="318" t="str">
        <f aca="false">A3156&amp;"U"</f>
        <v>96670U</v>
      </c>
      <c r="C3156" s="318" t="s">
        <v>12496</v>
      </c>
      <c r="D3156" s="318" t="s">
        <v>86</v>
      </c>
      <c r="E3156" s="318" t="s">
        <v>6252</v>
      </c>
      <c r="F3156" s="319" t="n">
        <v>14.74</v>
      </c>
      <c r="G3156" s="318" t="s">
        <v>6233</v>
      </c>
    </row>
    <row r="3157" customFormat="false" ht="15" hidden="false" customHeight="false" outlineLevel="0" collapsed="false">
      <c r="A3157" s="318" t="s">
        <v>12497</v>
      </c>
      <c r="B3157" s="318" t="str">
        <f aca="false">A3157&amp;"U"</f>
        <v>96671U</v>
      </c>
      <c r="C3157" s="318" t="s">
        <v>12498</v>
      </c>
      <c r="D3157" s="318" t="s">
        <v>86</v>
      </c>
      <c r="E3157" s="318" t="s">
        <v>6252</v>
      </c>
      <c r="F3157" s="319" t="n">
        <v>19.75</v>
      </c>
      <c r="G3157" s="318" t="s">
        <v>6233</v>
      </c>
    </row>
    <row r="3158" customFormat="false" ht="15" hidden="false" customHeight="false" outlineLevel="0" collapsed="false">
      <c r="A3158" s="318" t="s">
        <v>12499</v>
      </c>
      <c r="B3158" s="318" t="str">
        <f aca="false">A3158&amp;"U"</f>
        <v>96672U</v>
      </c>
      <c r="C3158" s="318" t="s">
        <v>12500</v>
      </c>
      <c r="D3158" s="318" t="s">
        <v>86</v>
      </c>
      <c r="E3158" s="318" t="s">
        <v>6252</v>
      </c>
      <c r="F3158" s="319" t="n">
        <v>29.02</v>
      </c>
      <c r="G3158" s="318" t="s">
        <v>6233</v>
      </c>
    </row>
    <row r="3159" customFormat="false" ht="15" hidden="false" customHeight="false" outlineLevel="0" collapsed="false">
      <c r="A3159" s="318" t="s">
        <v>12501</v>
      </c>
      <c r="B3159" s="318" t="str">
        <f aca="false">A3159&amp;"U"</f>
        <v>96673U</v>
      </c>
      <c r="C3159" s="318" t="s">
        <v>12502</v>
      </c>
      <c r="D3159" s="318" t="s">
        <v>86</v>
      </c>
      <c r="E3159" s="318" t="s">
        <v>6252</v>
      </c>
      <c r="F3159" s="319" t="n">
        <v>47.34</v>
      </c>
      <c r="G3159" s="318" t="s">
        <v>6233</v>
      </c>
    </row>
    <row r="3160" customFormat="false" ht="15" hidden="false" customHeight="false" outlineLevel="0" collapsed="false">
      <c r="A3160" s="318" t="s">
        <v>12503</v>
      </c>
      <c r="B3160" s="318" t="str">
        <f aca="false">A3160&amp;"U"</f>
        <v>96674U</v>
      </c>
      <c r="C3160" s="318" t="s">
        <v>12504</v>
      </c>
      <c r="D3160" s="318" t="s">
        <v>86</v>
      </c>
      <c r="E3160" s="318" t="s">
        <v>6252</v>
      </c>
      <c r="F3160" s="319" t="n">
        <v>66.51</v>
      </c>
      <c r="G3160" s="318" t="s">
        <v>6233</v>
      </c>
    </row>
    <row r="3161" customFormat="false" ht="15" hidden="false" customHeight="false" outlineLevel="0" collapsed="false">
      <c r="A3161" s="318" t="s">
        <v>12505</v>
      </c>
      <c r="B3161" s="318" t="str">
        <f aca="false">A3161&amp;"U"</f>
        <v>96675U</v>
      </c>
      <c r="C3161" s="318" t="s">
        <v>12506</v>
      </c>
      <c r="D3161" s="318" t="s">
        <v>86</v>
      </c>
      <c r="E3161" s="318" t="s">
        <v>6252</v>
      </c>
      <c r="F3161" s="319" t="n">
        <v>115.43</v>
      </c>
      <c r="G3161" s="318" t="s">
        <v>6233</v>
      </c>
    </row>
    <row r="3162" customFormat="false" ht="15" hidden="false" customHeight="false" outlineLevel="0" collapsed="false">
      <c r="A3162" s="318" t="s">
        <v>12507</v>
      </c>
      <c r="B3162" s="318" t="str">
        <f aca="false">A3162&amp;"U"</f>
        <v>96676U</v>
      </c>
      <c r="C3162" s="318" t="s">
        <v>12508</v>
      </c>
      <c r="D3162" s="318" t="s">
        <v>86</v>
      </c>
      <c r="E3162" s="318" t="s">
        <v>6252</v>
      </c>
      <c r="F3162" s="319" t="n">
        <v>7.78</v>
      </c>
      <c r="G3162" s="318" t="s">
        <v>6233</v>
      </c>
    </row>
    <row r="3163" customFormat="false" ht="15" hidden="false" customHeight="false" outlineLevel="0" collapsed="false">
      <c r="A3163" s="318" t="s">
        <v>12509</v>
      </c>
      <c r="B3163" s="318" t="str">
        <f aca="false">A3163&amp;"U"</f>
        <v>96677U</v>
      </c>
      <c r="C3163" s="318" t="s">
        <v>12510</v>
      </c>
      <c r="D3163" s="318" t="s">
        <v>86</v>
      </c>
      <c r="E3163" s="318" t="s">
        <v>6252</v>
      </c>
      <c r="F3163" s="319" t="n">
        <v>12.84</v>
      </c>
      <c r="G3163" s="318" t="s">
        <v>6233</v>
      </c>
    </row>
    <row r="3164" customFormat="false" ht="15" hidden="false" customHeight="false" outlineLevel="0" collapsed="false">
      <c r="A3164" s="318" t="s">
        <v>12511</v>
      </c>
      <c r="B3164" s="318" t="str">
        <f aca="false">A3164&amp;"U"</f>
        <v>96678U</v>
      </c>
      <c r="C3164" s="318" t="s">
        <v>12512</v>
      </c>
      <c r="D3164" s="318" t="s">
        <v>86</v>
      </c>
      <c r="E3164" s="318" t="s">
        <v>6252</v>
      </c>
      <c r="F3164" s="319" t="n">
        <v>17.84</v>
      </c>
      <c r="G3164" s="318" t="s">
        <v>6233</v>
      </c>
    </row>
    <row r="3165" customFormat="false" ht="15" hidden="false" customHeight="false" outlineLevel="0" collapsed="false">
      <c r="A3165" s="318" t="s">
        <v>12513</v>
      </c>
      <c r="B3165" s="318" t="str">
        <f aca="false">A3165&amp;"U"</f>
        <v>96679U</v>
      </c>
      <c r="C3165" s="318" t="s">
        <v>12514</v>
      </c>
      <c r="D3165" s="318" t="s">
        <v>86</v>
      </c>
      <c r="E3165" s="318" t="s">
        <v>6252</v>
      </c>
      <c r="F3165" s="319" t="n">
        <v>26.04</v>
      </c>
      <c r="G3165" s="318" t="s">
        <v>6233</v>
      </c>
    </row>
    <row r="3166" customFormat="false" ht="15" hidden="false" customHeight="false" outlineLevel="0" collapsed="false">
      <c r="A3166" s="318" t="s">
        <v>12515</v>
      </c>
      <c r="B3166" s="318" t="str">
        <f aca="false">A3166&amp;"U"</f>
        <v>96680U</v>
      </c>
      <c r="C3166" s="318" t="s">
        <v>12516</v>
      </c>
      <c r="D3166" s="318" t="s">
        <v>86</v>
      </c>
      <c r="E3166" s="318" t="s">
        <v>6252</v>
      </c>
      <c r="F3166" s="319" t="n">
        <v>35.16</v>
      </c>
      <c r="G3166" s="318" t="s">
        <v>6233</v>
      </c>
    </row>
    <row r="3167" customFormat="false" ht="15" hidden="false" customHeight="false" outlineLevel="0" collapsed="false">
      <c r="A3167" s="318" t="s">
        <v>12517</v>
      </c>
      <c r="B3167" s="318" t="str">
        <f aca="false">A3167&amp;"U"</f>
        <v>96681U</v>
      </c>
      <c r="C3167" s="318" t="s">
        <v>12518</v>
      </c>
      <c r="D3167" s="318" t="s">
        <v>86</v>
      </c>
      <c r="E3167" s="318" t="s">
        <v>6252</v>
      </c>
      <c r="F3167" s="319" t="n">
        <v>65.39</v>
      </c>
      <c r="G3167" s="318" t="s">
        <v>6233</v>
      </c>
    </row>
    <row r="3168" customFormat="false" ht="15" hidden="false" customHeight="false" outlineLevel="0" collapsed="false">
      <c r="A3168" s="318" t="s">
        <v>12519</v>
      </c>
      <c r="B3168" s="318" t="str">
        <f aca="false">A3168&amp;"U"</f>
        <v>96682U</v>
      </c>
      <c r="C3168" s="318" t="s">
        <v>12520</v>
      </c>
      <c r="D3168" s="318" t="s">
        <v>86</v>
      </c>
      <c r="E3168" s="318" t="s">
        <v>6252</v>
      </c>
      <c r="F3168" s="319" t="n">
        <v>96.43</v>
      </c>
      <c r="G3168" s="318" t="s">
        <v>6233</v>
      </c>
    </row>
    <row r="3169" customFormat="false" ht="15" hidden="false" customHeight="false" outlineLevel="0" collapsed="false">
      <c r="A3169" s="318" t="s">
        <v>12521</v>
      </c>
      <c r="B3169" s="318" t="str">
        <f aca="false">A3169&amp;"U"</f>
        <v>96683U</v>
      </c>
      <c r="C3169" s="318" t="s">
        <v>12522</v>
      </c>
      <c r="D3169" s="318" t="s">
        <v>86</v>
      </c>
      <c r="E3169" s="318" t="s">
        <v>6252</v>
      </c>
      <c r="F3169" s="319" t="n">
        <v>132.09</v>
      </c>
      <c r="G3169" s="318" t="s">
        <v>6233</v>
      </c>
    </row>
    <row r="3170" customFormat="false" ht="15" hidden="false" customHeight="false" outlineLevel="0" collapsed="false">
      <c r="A3170" s="318" t="s">
        <v>12523</v>
      </c>
      <c r="B3170" s="318" t="str">
        <f aca="false">A3170&amp;"U"</f>
        <v>96718U</v>
      </c>
      <c r="C3170" s="318" t="s">
        <v>12524</v>
      </c>
      <c r="D3170" s="318" t="s">
        <v>86</v>
      </c>
      <c r="E3170" s="318" t="s">
        <v>6252</v>
      </c>
      <c r="F3170" s="319" t="n">
        <v>5.09</v>
      </c>
      <c r="G3170" s="318" t="s">
        <v>6233</v>
      </c>
    </row>
    <row r="3171" customFormat="false" ht="15" hidden="false" customHeight="false" outlineLevel="0" collapsed="false">
      <c r="A3171" s="318" t="s">
        <v>12525</v>
      </c>
      <c r="B3171" s="318" t="str">
        <f aca="false">A3171&amp;"U"</f>
        <v>96719U</v>
      </c>
      <c r="C3171" s="318" t="s">
        <v>12526</v>
      </c>
      <c r="D3171" s="318" t="s">
        <v>86</v>
      </c>
      <c r="E3171" s="318" t="s">
        <v>6252</v>
      </c>
      <c r="F3171" s="319" t="n">
        <v>10.72</v>
      </c>
      <c r="G3171" s="318" t="s">
        <v>6233</v>
      </c>
    </row>
    <row r="3172" customFormat="false" ht="15" hidden="false" customHeight="false" outlineLevel="0" collapsed="false">
      <c r="A3172" s="318" t="s">
        <v>12527</v>
      </c>
      <c r="B3172" s="318" t="str">
        <f aca="false">A3172&amp;"U"</f>
        <v>96720U</v>
      </c>
      <c r="C3172" s="318" t="s">
        <v>12528</v>
      </c>
      <c r="D3172" s="318" t="s">
        <v>86</v>
      </c>
      <c r="E3172" s="318" t="s">
        <v>6252</v>
      </c>
      <c r="F3172" s="319" t="n">
        <v>12.99</v>
      </c>
      <c r="G3172" s="318" t="s">
        <v>6233</v>
      </c>
    </row>
    <row r="3173" customFormat="false" ht="15" hidden="false" customHeight="false" outlineLevel="0" collapsed="false">
      <c r="A3173" s="318" t="s">
        <v>12529</v>
      </c>
      <c r="B3173" s="318" t="str">
        <f aca="false">A3173&amp;"U"</f>
        <v>96721U</v>
      </c>
      <c r="C3173" s="318" t="s">
        <v>12530</v>
      </c>
      <c r="D3173" s="318" t="s">
        <v>86</v>
      </c>
      <c r="E3173" s="318" t="s">
        <v>6252</v>
      </c>
      <c r="F3173" s="319" t="n">
        <v>17.3</v>
      </c>
      <c r="G3173" s="318" t="s">
        <v>6233</v>
      </c>
    </row>
    <row r="3174" customFormat="false" ht="15" hidden="false" customHeight="false" outlineLevel="0" collapsed="false">
      <c r="A3174" s="318" t="s">
        <v>12531</v>
      </c>
      <c r="B3174" s="318" t="str">
        <f aca="false">A3174&amp;"U"</f>
        <v>96722U</v>
      </c>
      <c r="C3174" s="318" t="s">
        <v>12532</v>
      </c>
      <c r="D3174" s="318" t="s">
        <v>86</v>
      </c>
      <c r="E3174" s="318" t="s">
        <v>6252</v>
      </c>
      <c r="F3174" s="319" t="n">
        <v>23.7</v>
      </c>
      <c r="G3174" s="318" t="s">
        <v>6233</v>
      </c>
    </row>
    <row r="3175" customFormat="false" ht="15" hidden="false" customHeight="false" outlineLevel="0" collapsed="false">
      <c r="A3175" s="318" t="s">
        <v>12533</v>
      </c>
      <c r="B3175" s="318" t="str">
        <f aca="false">A3175&amp;"U"</f>
        <v>96723U</v>
      </c>
      <c r="C3175" s="318" t="s">
        <v>12534</v>
      </c>
      <c r="D3175" s="318" t="s">
        <v>86</v>
      </c>
      <c r="E3175" s="318" t="s">
        <v>6252</v>
      </c>
      <c r="F3175" s="319" t="n">
        <v>31.23</v>
      </c>
      <c r="G3175" s="318" t="s">
        <v>6233</v>
      </c>
    </row>
    <row r="3176" customFormat="false" ht="15" hidden="false" customHeight="false" outlineLevel="0" collapsed="false">
      <c r="A3176" s="318" t="s">
        <v>12535</v>
      </c>
      <c r="B3176" s="318" t="str">
        <f aca="false">A3176&amp;"U"</f>
        <v>96724U</v>
      </c>
      <c r="C3176" s="318" t="s">
        <v>12536</v>
      </c>
      <c r="D3176" s="318" t="s">
        <v>86</v>
      </c>
      <c r="E3176" s="318" t="s">
        <v>6252</v>
      </c>
      <c r="F3176" s="319" t="n">
        <v>51.01</v>
      </c>
      <c r="G3176" s="318" t="s">
        <v>6233</v>
      </c>
    </row>
    <row r="3177" customFormat="false" ht="15" hidden="false" customHeight="false" outlineLevel="0" collapsed="false">
      <c r="A3177" s="318" t="s">
        <v>12537</v>
      </c>
      <c r="B3177" s="318" t="str">
        <f aca="false">A3177&amp;"U"</f>
        <v>96725U</v>
      </c>
      <c r="C3177" s="318" t="s">
        <v>12538</v>
      </c>
      <c r="D3177" s="318" t="s">
        <v>86</v>
      </c>
      <c r="E3177" s="318" t="s">
        <v>6252</v>
      </c>
      <c r="F3177" s="319" t="n">
        <v>66.71</v>
      </c>
      <c r="G3177" s="318" t="s">
        <v>6233</v>
      </c>
    </row>
    <row r="3178" customFormat="false" ht="15" hidden="false" customHeight="false" outlineLevel="0" collapsed="false">
      <c r="A3178" s="318" t="s">
        <v>12539</v>
      </c>
      <c r="B3178" s="318" t="str">
        <f aca="false">A3178&amp;"U"</f>
        <v>96726U</v>
      </c>
      <c r="C3178" s="318" t="s">
        <v>12540</v>
      </c>
      <c r="D3178" s="318" t="s">
        <v>86</v>
      </c>
      <c r="E3178" s="318" t="s">
        <v>6252</v>
      </c>
      <c r="F3178" s="319" t="n">
        <v>108.69</v>
      </c>
      <c r="G3178" s="318" t="s">
        <v>6233</v>
      </c>
    </row>
    <row r="3179" customFormat="false" ht="15" hidden="false" customHeight="false" outlineLevel="0" collapsed="false">
      <c r="A3179" s="318" t="s">
        <v>12541</v>
      </c>
      <c r="B3179" s="318" t="str">
        <f aca="false">A3179&amp;"U"</f>
        <v>96727U</v>
      </c>
      <c r="C3179" s="318" t="s">
        <v>12542</v>
      </c>
      <c r="D3179" s="318" t="s">
        <v>86</v>
      </c>
      <c r="E3179" s="318" t="s">
        <v>6252</v>
      </c>
      <c r="F3179" s="319" t="n">
        <v>9.35</v>
      </c>
      <c r="G3179" s="318" t="s">
        <v>6233</v>
      </c>
    </row>
    <row r="3180" customFormat="false" ht="15" hidden="false" customHeight="false" outlineLevel="0" collapsed="false">
      <c r="A3180" s="318" t="s">
        <v>12543</v>
      </c>
      <c r="B3180" s="318" t="str">
        <f aca="false">A3180&amp;"U"</f>
        <v>96728U</v>
      </c>
      <c r="C3180" s="318" t="s">
        <v>12544</v>
      </c>
      <c r="D3180" s="318" t="s">
        <v>86</v>
      </c>
      <c r="E3180" s="318" t="s">
        <v>6252</v>
      </c>
      <c r="F3180" s="319" t="n">
        <v>11.09</v>
      </c>
      <c r="G3180" s="318" t="s">
        <v>6233</v>
      </c>
    </row>
    <row r="3181" customFormat="false" ht="15" hidden="false" customHeight="false" outlineLevel="0" collapsed="false">
      <c r="A3181" s="318" t="s">
        <v>12545</v>
      </c>
      <c r="B3181" s="318" t="str">
        <f aca="false">A3181&amp;"U"</f>
        <v>96729U</v>
      </c>
      <c r="C3181" s="318" t="s">
        <v>12546</v>
      </c>
      <c r="D3181" s="318" t="s">
        <v>86</v>
      </c>
      <c r="E3181" s="318" t="s">
        <v>6252</v>
      </c>
      <c r="F3181" s="319" t="n">
        <v>16.68</v>
      </c>
      <c r="G3181" s="318" t="s">
        <v>6233</v>
      </c>
    </row>
    <row r="3182" customFormat="false" ht="15" hidden="false" customHeight="false" outlineLevel="0" collapsed="false">
      <c r="A3182" s="318" t="s">
        <v>12547</v>
      </c>
      <c r="B3182" s="318" t="str">
        <f aca="false">A3182&amp;"U"</f>
        <v>96730U</v>
      </c>
      <c r="C3182" s="318" t="s">
        <v>12548</v>
      </c>
      <c r="D3182" s="318" t="s">
        <v>86</v>
      </c>
      <c r="E3182" s="318" t="s">
        <v>6252</v>
      </c>
      <c r="F3182" s="319" t="n">
        <v>20.89</v>
      </c>
      <c r="G3182" s="318" t="s">
        <v>6233</v>
      </c>
    </row>
    <row r="3183" customFormat="false" ht="15" hidden="false" customHeight="false" outlineLevel="0" collapsed="false">
      <c r="A3183" s="318" t="s">
        <v>12549</v>
      </c>
      <c r="B3183" s="318" t="str">
        <f aca="false">A3183&amp;"U"</f>
        <v>96731U</v>
      </c>
      <c r="C3183" s="318" t="s">
        <v>12550</v>
      </c>
      <c r="D3183" s="318" t="s">
        <v>86</v>
      </c>
      <c r="E3183" s="318" t="s">
        <v>6252</v>
      </c>
      <c r="F3183" s="319" t="n">
        <v>30.62</v>
      </c>
      <c r="G3183" s="318" t="s">
        <v>6233</v>
      </c>
    </row>
    <row r="3184" customFormat="false" ht="15" hidden="false" customHeight="false" outlineLevel="0" collapsed="false">
      <c r="A3184" s="318" t="s">
        <v>12551</v>
      </c>
      <c r="B3184" s="318" t="str">
        <f aca="false">A3184&amp;"U"</f>
        <v>96732U</v>
      </c>
      <c r="C3184" s="318" t="s">
        <v>12552</v>
      </c>
      <c r="D3184" s="318" t="s">
        <v>86</v>
      </c>
      <c r="E3184" s="318" t="s">
        <v>6252</v>
      </c>
      <c r="F3184" s="319" t="n">
        <v>37.76</v>
      </c>
      <c r="G3184" s="318" t="s">
        <v>6233</v>
      </c>
    </row>
    <row r="3185" customFormat="false" ht="15" hidden="false" customHeight="false" outlineLevel="0" collapsed="false">
      <c r="A3185" s="318" t="s">
        <v>12553</v>
      </c>
      <c r="B3185" s="318" t="str">
        <f aca="false">A3185&amp;"U"</f>
        <v>96733U</v>
      </c>
      <c r="C3185" s="318" t="s">
        <v>12554</v>
      </c>
      <c r="D3185" s="318" t="s">
        <v>86</v>
      </c>
      <c r="E3185" s="318" t="s">
        <v>6252</v>
      </c>
      <c r="F3185" s="319" t="n">
        <v>69.16</v>
      </c>
      <c r="G3185" s="318" t="s">
        <v>6233</v>
      </c>
    </row>
    <row r="3186" customFormat="false" ht="15" hidden="false" customHeight="false" outlineLevel="0" collapsed="false">
      <c r="A3186" s="318" t="s">
        <v>12555</v>
      </c>
      <c r="B3186" s="318" t="str">
        <f aca="false">A3186&amp;"U"</f>
        <v>96734U</v>
      </c>
      <c r="C3186" s="318" t="s">
        <v>12556</v>
      </c>
      <c r="D3186" s="318" t="s">
        <v>86</v>
      </c>
      <c r="E3186" s="318" t="s">
        <v>6252</v>
      </c>
      <c r="F3186" s="319" t="n">
        <v>95.45</v>
      </c>
      <c r="G3186" s="318" t="s">
        <v>6233</v>
      </c>
    </row>
    <row r="3187" customFormat="false" ht="15" hidden="false" customHeight="false" outlineLevel="0" collapsed="false">
      <c r="A3187" s="318" t="s">
        <v>12557</v>
      </c>
      <c r="B3187" s="318" t="str">
        <f aca="false">A3187&amp;"U"</f>
        <v>96735U</v>
      </c>
      <c r="C3187" s="318" t="s">
        <v>12558</v>
      </c>
      <c r="D3187" s="318" t="s">
        <v>86</v>
      </c>
      <c r="E3187" s="318" t="s">
        <v>6252</v>
      </c>
      <c r="F3187" s="319" t="n">
        <v>124.89</v>
      </c>
      <c r="G3187" s="318" t="s">
        <v>6233</v>
      </c>
    </row>
    <row r="3188" customFormat="false" ht="15" hidden="false" customHeight="false" outlineLevel="0" collapsed="false">
      <c r="A3188" s="318" t="s">
        <v>12559</v>
      </c>
      <c r="B3188" s="318" t="str">
        <f aca="false">A3188&amp;"U"</f>
        <v>96794U</v>
      </c>
      <c r="C3188" s="318" t="s">
        <v>12560</v>
      </c>
      <c r="D3188" s="318" t="s">
        <v>86</v>
      </c>
      <c r="E3188" s="318" t="s">
        <v>6252</v>
      </c>
      <c r="F3188" s="319" t="n">
        <v>5.63</v>
      </c>
      <c r="G3188" s="318" t="s">
        <v>6233</v>
      </c>
    </row>
    <row r="3189" customFormat="false" ht="15" hidden="false" customHeight="false" outlineLevel="0" collapsed="false">
      <c r="A3189" s="318" t="s">
        <v>12561</v>
      </c>
      <c r="B3189" s="318" t="str">
        <f aca="false">A3189&amp;"U"</f>
        <v>96795U</v>
      </c>
      <c r="C3189" s="318" t="s">
        <v>12562</v>
      </c>
      <c r="D3189" s="318" t="s">
        <v>86</v>
      </c>
      <c r="E3189" s="318" t="s">
        <v>6252</v>
      </c>
      <c r="F3189" s="319" t="n">
        <v>7.14</v>
      </c>
      <c r="G3189" s="318" t="s">
        <v>6233</v>
      </c>
    </row>
    <row r="3190" customFormat="false" ht="15" hidden="false" customHeight="false" outlineLevel="0" collapsed="false">
      <c r="A3190" s="318" t="s">
        <v>12563</v>
      </c>
      <c r="B3190" s="318" t="str">
        <f aca="false">A3190&amp;"U"</f>
        <v>96796U</v>
      </c>
      <c r="C3190" s="318" t="s">
        <v>12564</v>
      </c>
      <c r="D3190" s="318" t="s">
        <v>86</v>
      </c>
      <c r="E3190" s="318" t="s">
        <v>6252</v>
      </c>
      <c r="F3190" s="319" t="n">
        <v>9.94</v>
      </c>
      <c r="G3190" s="318" t="s">
        <v>6233</v>
      </c>
    </row>
    <row r="3191" customFormat="false" ht="15" hidden="false" customHeight="false" outlineLevel="0" collapsed="false">
      <c r="A3191" s="318" t="s">
        <v>12565</v>
      </c>
      <c r="B3191" s="318" t="str">
        <f aca="false">A3191&amp;"U"</f>
        <v>96797U</v>
      </c>
      <c r="C3191" s="318" t="s">
        <v>12566</v>
      </c>
      <c r="D3191" s="318" t="s">
        <v>86</v>
      </c>
      <c r="E3191" s="318" t="s">
        <v>6252</v>
      </c>
      <c r="F3191" s="319" t="n">
        <v>14.9</v>
      </c>
      <c r="G3191" s="318" t="s">
        <v>6233</v>
      </c>
    </row>
    <row r="3192" customFormat="false" ht="15" hidden="false" customHeight="false" outlineLevel="0" collapsed="false">
      <c r="A3192" s="318" t="s">
        <v>12567</v>
      </c>
      <c r="B3192" s="318" t="str">
        <f aca="false">A3192&amp;"U"</f>
        <v>96798U</v>
      </c>
      <c r="C3192" s="318" t="s">
        <v>12568</v>
      </c>
      <c r="D3192" s="318" t="s">
        <v>86</v>
      </c>
      <c r="E3192" s="318" t="s">
        <v>6252</v>
      </c>
      <c r="F3192" s="319" t="n">
        <v>5.73</v>
      </c>
      <c r="G3192" s="318" t="s">
        <v>6233</v>
      </c>
    </row>
    <row r="3193" customFormat="false" ht="15" hidden="false" customHeight="false" outlineLevel="0" collapsed="false">
      <c r="A3193" s="318" t="s">
        <v>12569</v>
      </c>
      <c r="B3193" s="318" t="str">
        <f aca="false">A3193&amp;"U"</f>
        <v>96799U</v>
      </c>
      <c r="C3193" s="318" t="s">
        <v>12570</v>
      </c>
      <c r="D3193" s="318" t="s">
        <v>86</v>
      </c>
      <c r="E3193" s="318" t="s">
        <v>6252</v>
      </c>
      <c r="F3193" s="319" t="n">
        <v>7.69</v>
      </c>
      <c r="G3193" s="318" t="s">
        <v>6233</v>
      </c>
    </row>
    <row r="3194" customFormat="false" ht="15" hidden="false" customHeight="false" outlineLevel="0" collapsed="false">
      <c r="A3194" s="318" t="s">
        <v>12571</v>
      </c>
      <c r="B3194" s="318" t="str">
        <f aca="false">A3194&amp;"U"</f>
        <v>96800U</v>
      </c>
      <c r="C3194" s="318" t="s">
        <v>12572</v>
      </c>
      <c r="D3194" s="318" t="s">
        <v>86</v>
      </c>
      <c r="E3194" s="318" t="s">
        <v>6252</v>
      </c>
      <c r="F3194" s="319" t="n">
        <v>11.07</v>
      </c>
      <c r="G3194" s="318" t="s">
        <v>6233</v>
      </c>
    </row>
    <row r="3195" customFormat="false" ht="15" hidden="false" customHeight="false" outlineLevel="0" collapsed="false">
      <c r="A3195" s="318" t="s">
        <v>12573</v>
      </c>
      <c r="B3195" s="318" t="str">
        <f aca="false">A3195&amp;"U"</f>
        <v>96801U</v>
      </c>
      <c r="C3195" s="318" t="s">
        <v>12574</v>
      </c>
      <c r="D3195" s="318" t="s">
        <v>86</v>
      </c>
      <c r="E3195" s="318" t="s">
        <v>6252</v>
      </c>
      <c r="F3195" s="319" t="n">
        <v>16.86</v>
      </c>
      <c r="G3195" s="318" t="s">
        <v>6233</v>
      </c>
    </row>
    <row r="3196" customFormat="false" ht="15" hidden="false" customHeight="false" outlineLevel="0" collapsed="false">
      <c r="A3196" s="318" t="s">
        <v>12575</v>
      </c>
      <c r="B3196" s="318" t="str">
        <f aca="false">A3196&amp;"U"</f>
        <v>97327U</v>
      </c>
      <c r="C3196" s="318" t="s">
        <v>12576</v>
      </c>
      <c r="D3196" s="318" t="s">
        <v>86</v>
      </c>
      <c r="E3196" s="318" t="s">
        <v>6252</v>
      </c>
      <c r="F3196" s="319" t="n">
        <v>16.38</v>
      </c>
      <c r="G3196" s="318" t="s">
        <v>6233</v>
      </c>
    </row>
    <row r="3197" customFormat="false" ht="15" hidden="false" customHeight="false" outlineLevel="0" collapsed="false">
      <c r="A3197" s="318" t="s">
        <v>12577</v>
      </c>
      <c r="B3197" s="318" t="str">
        <f aca="false">A3197&amp;"U"</f>
        <v>97328U</v>
      </c>
      <c r="C3197" s="318" t="s">
        <v>12578</v>
      </c>
      <c r="D3197" s="318" t="s">
        <v>86</v>
      </c>
      <c r="E3197" s="318" t="s">
        <v>6252</v>
      </c>
      <c r="F3197" s="319" t="n">
        <v>28.78</v>
      </c>
      <c r="G3197" s="318" t="s">
        <v>6233</v>
      </c>
    </row>
    <row r="3198" customFormat="false" ht="15" hidden="false" customHeight="false" outlineLevel="0" collapsed="false">
      <c r="A3198" s="318" t="s">
        <v>12579</v>
      </c>
      <c r="B3198" s="318" t="str">
        <f aca="false">A3198&amp;"U"</f>
        <v>97329U</v>
      </c>
      <c r="C3198" s="318" t="s">
        <v>12580</v>
      </c>
      <c r="D3198" s="318" t="s">
        <v>86</v>
      </c>
      <c r="E3198" s="318" t="s">
        <v>6252</v>
      </c>
      <c r="F3198" s="319" t="n">
        <v>24.4</v>
      </c>
      <c r="G3198" s="318" t="s">
        <v>6233</v>
      </c>
    </row>
    <row r="3199" customFormat="false" ht="15" hidden="false" customHeight="false" outlineLevel="0" collapsed="false">
      <c r="A3199" s="318" t="s">
        <v>12581</v>
      </c>
      <c r="B3199" s="318" t="str">
        <f aca="false">A3199&amp;"U"</f>
        <v>97330U</v>
      </c>
      <c r="C3199" s="318" t="s">
        <v>12582</v>
      </c>
      <c r="D3199" s="318" t="s">
        <v>86</v>
      </c>
      <c r="E3199" s="318" t="s">
        <v>6252</v>
      </c>
      <c r="F3199" s="319" t="n">
        <v>47.05</v>
      </c>
      <c r="G3199" s="318" t="s">
        <v>6233</v>
      </c>
    </row>
    <row r="3200" customFormat="false" ht="15" hidden="false" customHeight="false" outlineLevel="0" collapsed="false">
      <c r="A3200" s="318" t="s">
        <v>12583</v>
      </c>
      <c r="B3200" s="318" t="str">
        <f aca="false">A3200&amp;"U"</f>
        <v>97331U</v>
      </c>
      <c r="C3200" s="318" t="s">
        <v>12584</v>
      </c>
      <c r="D3200" s="318" t="s">
        <v>86</v>
      </c>
      <c r="E3200" s="318" t="s">
        <v>6252</v>
      </c>
      <c r="F3200" s="319" t="n">
        <v>16.6</v>
      </c>
      <c r="G3200" s="318" t="s">
        <v>6233</v>
      </c>
    </row>
    <row r="3201" customFormat="false" ht="15" hidden="false" customHeight="false" outlineLevel="0" collapsed="false">
      <c r="A3201" s="318" t="s">
        <v>12585</v>
      </c>
      <c r="B3201" s="318" t="str">
        <f aca="false">A3201&amp;"U"</f>
        <v>97332U</v>
      </c>
      <c r="C3201" s="318" t="s">
        <v>12586</v>
      </c>
      <c r="D3201" s="318" t="s">
        <v>86</v>
      </c>
      <c r="E3201" s="318" t="s">
        <v>6252</v>
      </c>
      <c r="F3201" s="319" t="n">
        <v>29.02</v>
      </c>
      <c r="G3201" s="318" t="s">
        <v>6233</v>
      </c>
    </row>
    <row r="3202" customFormat="false" ht="15" hidden="false" customHeight="false" outlineLevel="0" collapsed="false">
      <c r="A3202" s="318" t="s">
        <v>12587</v>
      </c>
      <c r="B3202" s="318" t="str">
        <f aca="false">A3202&amp;"U"</f>
        <v>97333U</v>
      </c>
      <c r="C3202" s="318" t="s">
        <v>12588</v>
      </c>
      <c r="D3202" s="318" t="s">
        <v>86</v>
      </c>
      <c r="E3202" s="318" t="s">
        <v>6252</v>
      </c>
      <c r="F3202" s="319" t="n">
        <v>36</v>
      </c>
      <c r="G3202" s="318" t="s">
        <v>6233</v>
      </c>
    </row>
    <row r="3203" customFormat="false" ht="15" hidden="false" customHeight="false" outlineLevel="0" collapsed="false">
      <c r="A3203" s="318" t="s">
        <v>12589</v>
      </c>
      <c r="B3203" s="318" t="str">
        <f aca="false">A3203&amp;"U"</f>
        <v>97334U</v>
      </c>
      <c r="C3203" s="318" t="s">
        <v>12590</v>
      </c>
      <c r="D3203" s="318" t="s">
        <v>86</v>
      </c>
      <c r="E3203" s="318" t="s">
        <v>6252</v>
      </c>
      <c r="F3203" s="319" t="n">
        <v>43.76</v>
      </c>
      <c r="G3203" s="318" t="s">
        <v>6233</v>
      </c>
    </row>
    <row r="3204" customFormat="false" ht="15" hidden="false" customHeight="false" outlineLevel="0" collapsed="false">
      <c r="A3204" s="318" t="s">
        <v>12591</v>
      </c>
      <c r="B3204" s="318" t="str">
        <f aca="false">A3204&amp;"U"</f>
        <v>97335U</v>
      </c>
      <c r="C3204" s="318" t="s">
        <v>12592</v>
      </c>
      <c r="D3204" s="318" t="s">
        <v>86</v>
      </c>
      <c r="E3204" s="318" t="s">
        <v>6252</v>
      </c>
      <c r="F3204" s="319" t="n">
        <v>42.67</v>
      </c>
      <c r="G3204" s="318" t="s">
        <v>6233</v>
      </c>
    </row>
    <row r="3205" customFormat="false" ht="15" hidden="false" customHeight="false" outlineLevel="0" collapsed="false">
      <c r="A3205" s="318" t="s">
        <v>12593</v>
      </c>
      <c r="B3205" s="318" t="str">
        <f aca="false">A3205&amp;"U"</f>
        <v>97336U</v>
      </c>
      <c r="C3205" s="318" t="s">
        <v>12594</v>
      </c>
      <c r="D3205" s="318" t="s">
        <v>86</v>
      </c>
      <c r="E3205" s="318" t="s">
        <v>6252</v>
      </c>
      <c r="F3205" s="319" t="n">
        <v>54.16</v>
      </c>
      <c r="G3205" s="318" t="s">
        <v>6233</v>
      </c>
    </row>
    <row r="3206" customFormat="false" ht="15" hidden="false" customHeight="false" outlineLevel="0" collapsed="false">
      <c r="A3206" s="318" t="s">
        <v>12595</v>
      </c>
      <c r="B3206" s="318" t="str">
        <f aca="false">A3206&amp;"U"</f>
        <v>97337U</v>
      </c>
      <c r="C3206" s="318" t="s">
        <v>12596</v>
      </c>
      <c r="D3206" s="318" t="s">
        <v>86</v>
      </c>
      <c r="E3206" s="318" t="s">
        <v>6252</v>
      </c>
      <c r="F3206" s="319" t="n">
        <v>81.23</v>
      </c>
      <c r="G3206" s="318" t="s">
        <v>6233</v>
      </c>
    </row>
    <row r="3207" customFormat="false" ht="15" hidden="false" customHeight="false" outlineLevel="0" collapsed="false">
      <c r="A3207" s="318" t="s">
        <v>12597</v>
      </c>
      <c r="B3207" s="318" t="str">
        <f aca="false">A3207&amp;"U"</f>
        <v>97338U</v>
      </c>
      <c r="C3207" s="318" t="s">
        <v>12598</v>
      </c>
      <c r="D3207" s="318" t="s">
        <v>86</v>
      </c>
      <c r="E3207" s="318" t="s">
        <v>6252</v>
      </c>
      <c r="F3207" s="319" t="n">
        <v>97.63</v>
      </c>
      <c r="G3207" s="318" t="s">
        <v>6233</v>
      </c>
    </row>
    <row r="3208" customFormat="false" ht="15" hidden="false" customHeight="false" outlineLevel="0" collapsed="false">
      <c r="A3208" s="318" t="s">
        <v>12599</v>
      </c>
      <c r="B3208" s="318" t="str">
        <f aca="false">A3208&amp;"U"</f>
        <v>97339U</v>
      </c>
      <c r="C3208" s="318" t="s">
        <v>12600</v>
      </c>
      <c r="D3208" s="318" t="s">
        <v>86</v>
      </c>
      <c r="E3208" s="318" t="s">
        <v>6252</v>
      </c>
      <c r="F3208" s="319" t="n">
        <v>105.06</v>
      </c>
      <c r="G3208" s="318" t="s">
        <v>6233</v>
      </c>
    </row>
    <row r="3209" customFormat="false" ht="15" hidden="false" customHeight="false" outlineLevel="0" collapsed="false">
      <c r="A3209" s="318" t="s">
        <v>12601</v>
      </c>
      <c r="B3209" s="318" t="str">
        <f aca="false">A3209&amp;"U"</f>
        <v>97340U</v>
      </c>
      <c r="C3209" s="318" t="s">
        <v>12602</v>
      </c>
      <c r="D3209" s="318" t="s">
        <v>86</v>
      </c>
      <c r="E3209" s="318" t="s">
        <v>6252</v>
      </c>
      <c r="F3209" s="319" t="n">
        <v>105.59</v>
      </c>
      <c r="G3209" s="318" t="s">
        <v>6233</v>
      </c>
    </row>
    <row r="3210" customFormat="false" ht="15" hidden="false" customHeight="false" outlineLevel="0" collapsed="false">
      <c r="A3210" s="318" t="s">
        <v>12603</v>
      </c>
      <c r="B3210" s="318" t="str">
        <f aca="false">A3210&amp;"U"</f>
        <v>97341U</v>
      </c>
      <c r="C3210" s="318" t="s">
        <v>12604</v>
      </c>
      <c r="D3210" s="318" t="s">
        <v>86</v>
      </c>
      <c r="E3210" s="318" t="s">
        <v>6252</v>
      </c>
      <c r="F3210" s="319" t="n">
        <v>29.37</v>
      </c>
      <c r="G3210" s="318" t="s">
        <v>6233</v>
      </c>
    </row>
    <row r="3211" customFormat="false" ht="15" hidden="false" customHeight="false" outlineLevel="0" collapsed="false">
      <c r="A3211" s="318" t="s">
        <v>12605</v>
      </c>
      <c r="B3211" s="318" t="str">
        <f aca="false">A3211&amp;"U"</f>
        <v>97342U</v>
      </c>
      <c r="C3211" s="318" t="s">
        <v>12606</v>
      </c>
      <c r="D3211" s="318" t="s">
        <v>86</v>
      </c>
      <c r="E3211" s="318" t="s">
        <v>6252</v>
      </c>
      <c r="F3211" s="319" t="n">
        <v>45.72</v>
      </c>
      <c r="G3211" s="318" t="s">
        <v>6233</v>
      </c>
    </row>
    <row r="3212" customFormat="false" ht="15" hidden="false" customHeight="false" outlineLevel="0" collapsed="false">
      <c r="A3212" s="318" t="s">
        <v>12607</v>
      </c>
      <c r="B3212" s="318" t="str">
        <f aca="false">A3212&amp;"U"</f>
        <v>97343U</v>
      </c>
      <c r="C3212" s="318" t="s">
        <v>12608</v>
      </c>
      <c r="D3212" s="318" t="s">
        <v>86</v>
      </c>
      <c r="E3212" s="318" t="s">
        <v>6252</v>
      </c>
      <c r="F3212" s="319" t="n">
        <v>57.43</v>
      </c>
      <c r="G3212" s="318" t="s">
        <v>6233</v>
      </c>
    </row>
    <row r="3213" customFormat="false" ht="15" hidden="false" customHeight="false" outlineLevel="0" collapsed="false">
      <c r="A3213" s="318" t="s">
        <v>12609</v>
      </c>
      <c r="B3213" s="318" t="str">
        <f aca="false">A3213&amp;"U"</f>
        <v>97344U</v>
      </c>
      <c r="C3213" s="318" t="s">
        <v>12610</v>
      </c>
      <c r="D3213" s="318" t="s">
        <v>86</v>
      </c>
      <c r="E3213" s="318" t="s">
        <v>6252</v>
      </c>
      <c r="F3213" s="319" t="n">
        <v>36.04</v>
      </c>
      <c r="G3213" s="318" t="s">
        <v>6233</v>
      </c>
    </row>
    <row r="3214" customFormat="false" ht="15" hidden="false" customHeight="false" outlineLevel="0" collapsed="false">
      <c r="A3214" s="318" t="s">
        <v>12611</v>
      </c>
      <c r="B3214" s="318" t="str">
        <f aca="false">A3214&amp;"U"</f>
        <v>97345U</v>
      </c>
      <c r="C3214" s="318" t="s">
        <v>12612</v>
      </c>
      <c r="D3214" s="318" t="s">
        <v>86</v>
      </c>
      <c r="E3214" s="318" t="s">
        <v>6252</v>
      </c>
      <c r="F3214" s="319" t="n">
        <v>57.18</v>
      </c>
      <c r="G3214" s="318" t="s">
        <v>6233</v>
      </c>
    </row>
    <row r="3215" customFormat="false" ht="15" hidden="false" customHeight="false" outlineLevel="0" collapsed="false">
      <c r="A3215" s="318" t="s">
        <v>12613</v>
      </c>
      <c r="B3215" s="318" t="str">
        <f aca="false">A3215&amp;"U"</f>
        <v>97346U</v>
      </c>
      <c r="C3215" s="318" t="s">
        <v>12614</v>
      </c>
      <c r="D3215" s="318" t="s">
        <v>86</v>
      </c>
      <c r="E3215" s="318" t="s">
        <v>6252</v>
      </c>
      <c r="F3215" s="319" t="n">
        <v>73.06</v>
      </c>
      <c r="G3215" s="318" t="s">
        <v>6233</v>
      </c>
    </row>
    <row r="3216" customFormat="false" ht="15" hidden="false" customHeight="false" outlineLevel="0" collapsed="false">
      <c r="A3216" s="318" t="s">
        <v>12615</v>
      </c>
      <c r="B3216" s="318" t="str">
        <f aca="false">A3216&amp;"U"</f>
        <v>97347U</v>
      </c>
      <c r="C3216" s="318" t="s">
        <v>12616</v>
      </c>
      <c r="D3216" s="318" t="s">
        <v>86</v>
      </c>
      <c r="E3216" s="318" t="s">
        <v>6252</v>
      </c>
      <c r="F3216" s="319" t="n">
        <v>51.32</v>
      </c>
      <c r="G3216" s="318" t="s">
        <v>6233</v>
      </c>
    </row>
    <row r="3217" customFormat="false" ht="15" hidden="false" customHeight="false" outlineLevel="0" collapsed="false">
      <c r="A3217" s="318" t="s">
        <v>12617</v>
      </c>
      <c r="B3217" s="318" t="str">
        <f aca="false">A3217&amp;"U"</f>
        <v>97348U</v>
      </c>
      <c r="C3217" s="318" t="s">
        <v>12618</v>
      </c>
      <c r="D3217" s="318" t="s">
        <v>86</v>
      </c>
      <c r="E3217" s="318" t="s">
        <v>6252</v>
      </c>
      <c r="F3217" s="319" t="n">
        <v>70.82</v>
      </c>
      <c r="G3217" s="318" t="s">
        <v>6233</v>
      </c>
    </row>
    <row r="3218" customFormat="false" ht="15" hidden="false" customHeight="false" outlineLevel="0" collapsed="false">
      <c r="A3218" s="318" t="s">
        <v>12619</v>
      </c>
      <c r="B3218" s="318" t="str">
        <f aca="false">A3218&amp;"U"</f>
        <v>97349U</v>
      </c>
      <c r="C3218" s="318" t="s">
        <v>12620</v>
      </c>
      <c r="D3218" s="318" t="s">
        <v>86</v>
      </c>
      <c r="E3218" s="318" t="s">
        <v>6252</v>
      </c>
      <c r="F3218" s="319" t="n">
        <v>101.98</v>
      </c>
      <c r="G3218" s="318" t="s">
        <v>6233</v>
      </c>
    </row>
    <row r="3219" customFormat="false" ht="15" hidden="false" customHeight="false" outlineLevel="0" collapsed="false">
      <c r="A3219" s="318" t="s">
        <v>12621</v>
      </c>
      <c r="B3219" s="318" t="str">
        <f aca="false">A3219&amp;"U"</f>
        <v>97350U</v>
      </c>
      <c r="C3219" s="318" t="s">
        <v>12622</v>
      </c>
      <c r="D3219" s="318" t="s">
        <v>86</v>
      </c>
      <c r="E3219" s="318" t="s">
        <v>6252</v>
      </c>
      <c r="F3219" s="319" t="n">
        <v>123.79</v>
      </c>
      <c r="G3219" s="318" t="s">
        <v>6233</v>
      </c>
    </row>
    <row r="3220" customFormat="false" ht="15" hidden="false" customHeight="false" outlineLevel="0" collapsed="false">
      <c r="A3220" s="318" t="s">
        <v>12623</v>
      </c>
      <c r="B3220" s="318" t="str">
        <f aca="false">A3220&amp;"U"</f>
        <v>97351U</v>
      </c>
      <c r="C3220" s="318" t="s">
        <v>12624</v>
      </c>
      <c r="D3220" s="318" t="s">
        <v>86</v>
      </c>
      <c r="E3220" s="318" t="s">
        <v>6252</v>
      </c>
      <c r="F3220" s="319" t="n">
        <v>171.07</v>
      </c>
      <c r="G3220" s="318" t="s">
        <v>6233</v>
      </c>
    </row>
    <row r="3221" customFormat="false" ht="15" hidden="false" customHeight="false" outlineLevel="0" collapsed="false">
      <c r="A3221" s="318" t="s">
        <v>12625</v>
      </c>
      <c r="B3221" s="318" t="str">
        <f aca="false">A3221&amp;"U"</f>
        <v>97352U</v>
      </c>
      <c r="C3221" s="318" t="s">
        <v>12626</v>
      </c>
      <c r="D3221" s="318" t="s">
        <v>86</v>
      </c>
      <c r="E3221" s="318" t="s">
        <v>6252</v>
      </c>
      <c r="F3221" s="319" t="n">
        <v>221.62</v>
      </c>
      <c r="G3221" s="318" t="s">
        <v>6233</v>
      </c>
    </row>
    <row r="3222" customFormat="false" ht="15" hidden="false" customHeight="false" outlineLevel="0" collapsed="false">
      <c r="A3222" s="318" t="s">
        <v>12627</v>
      </c>
      <c r="B3222" s="318" t="str">
        <f aca="false">A3222&amp;"U"</f>
        <v>97353U</v>
      </c>
      <c r="C3222" s="318" t="s">
        <v>12628</v>
      </c>
      <c r="D3222" s="318" t="s">
        <v>86</v>
      </c>
      <c r="E3222" s="318" t="s">
        <v>6252</v>
      </c>
      <c r="F3222" s="319" t="n">
        <v>34.5</v>
      </c>
      <c r="G3222" s="318" t="s">
        <v>6233</v>
      </c>
    </row>
    <row r="3223" customFormat="false" ht="15" hidden="false" customHeight="false" outlineLevel="0" collapsed="false">
      <c r="A3223" s="318" t="s">
        <v>12629</v>
      </c>
      <c r="B3223" s="318" t="str">
        <f aca="false">A3223&amp;"U"</f>
        <v>97354U</v>
      </c>
      <c r="C3223" s="318" t="s">
        <v>12630</v>
      </c>
      <c r="D3223" s="318" t="s">
        <v>86</v>
      </c>
      <c r="E3223" s="318" t="s">
        <v>6252</v>
      </c>
      <c r="F3223" s="319" t="n">
        <v>54.37</v>
      </c>
      <c r="G3223" s="318" t="s">
        <v>6233</v>
      </c>
    </row>
    <row r="3224" customFormat="false" ht="15" hidden="false" customHeight="false" outlineLevel="0" collapsed="false">
      <c r="A3224" s="318" t="s">
        <v>12631</v>
      </c>
      <c r="B3224" s="318" t="str">
        <f aca="false">A3224&amp;"U"</f>
        <v>97355U</v>
      </c>
      <c r="C3224" s="318" t="s">
        <v>12632</v>
      </c>
      <c r="D3224" s="318" t="s">
        <v>86</v>
      </c>
      <c r="E3224" s="318" t="s">
        <v>6252</v>
      </c>
      <c r="F3224" s="319" t="n">
        <v>74.09</v>
      </c>
      <c r="G3224" s="318" t="s">
        <v>6233</v>
      </c>
    </row>
    <row r="3225" customFormat="false" ht="15" hidden="false" customHeight="false" outlineLevel="0" collapsed="false">
      <c r="A3225" s="318" t="s">
        <v>12633</v>
      </c>
      <c r="B3225" s="318" t="str">
        <f aca="false">A3225&amp;"U"</f>
        <v>97356U</v>
      </c>
      <c r="C3225" s="318" t="s">
        <v>12634</v>
      </c>
      <c r="D3225" s="318" t="s">
        <v>86</v>
      </c>
      <c r="E3225" s="318" t="s">
        <v>6252</v>
      </c>
      <c r="F3225" s="319" t="n">
        <v>41.17</v>
      </c>
      <c r="G3225" s="318" t="s">
        <v>6233</v>
      </c>
    </row>
    <row r="3226" customFormat="false" ht="15" hidden="false" customHeight="false" outlineLevel="0" collapsed="false">
      <c r="A3226" s="318" t="s">
        <v>12635</v>
      </c>
      <c r="B3226" s="318" t="str">
        <f aca="false">A3226&amp;"U"</f>
        <v>97357U</v>
      </c>
      <c r="C3226" s="318" t="s">
        <v>12636</v>
      </c>
      <c r="D3226" s="318" t="s">
        <v>86</v>
      </c>
      <c r="E3226" s="318" t="s">
        <v>6252</v>
      </c>
      <c r="F3226" s="319" t="n">
        <v>65.83</v>
      </c>
      <c r="G3226" s="318" t="s">
        <v>6233</v>
      </c>
    </row>
    <row r="3227" customFormat="false" ht="15" hidden="false" customHeight="false" outlineLevel="0" collapsed="false">
      <c r="A3227" s="318" t="s">
        <v>12637</v>
      </c>
      <c r="B3227" s="318" t="str">
        <f aca="false">A3227&amp;"U"</f>
        <v>97358U</v>
      </c>
      <c r="C3227" s="318" t="s">
        <v>12638</v>
      </c>
      <c r="D3227" s="318" t="s">
        <v>86</v>
      </c>
      <c r="E3227" s="318" t="s">
        <v>6252</v>
      </c>
      <c r="F3227" s="319" t="n">
        <v>89.72</v>
      </c>
      <c r="G3227" s="318" t="s">
        <v>6233</v>
      </c>
    </row>
    <row r="3228" customFormat="false" ht="15" hidden="false" customHeight="false" outlineLevel="0" collapsed="false">
      <c r="A3228" s="318" t="s">
        <v>12639</v>
      </c>
      <c r="B3228" s="318" t="str">
        <f aca="false">A3228&amp;"U"</f>
        <v>97498U</v>
      </c>
      <c r="C3228" s="318" t="s">
        <v>12640</v>
      </c>
      <c r="D3228" s="318" t="s">
        <v>86</v>
      </c>
      <c r="E3228" s="318" t="s">
        <v>6252</v>
      </c>
      <c r="F3228" s="319" t="n">
        <v>25.37</v>
      </c>
      <c r="G3228" s="318" t="s">
        <v>6233</v>
      </c>
    </row>
    <row r="3229" customFormat="false" ht="15" hidden="false" customHeight="false" outlineLevel="0" collapsed="false">
      <c r="A3229" s="318" t="s">
        <v>12641</v>
      </c>
      <c r="B3229" s="318" t="str">
        <f aca="false">A3229&amp;"U"</f>
        <v>97535U</v>
      </c>
      <c r="C3229" s="318" t="s">
        <v>12642</v>
      </c>
      <c r="D3229" s="318" t="s">
        <v>86</v>
      </c>
      <c r="E3229" s="318" t="s">
        <v>6252</v>
      </c>
      <c r="F3229" s="319" t="n">
        <v>28.4</v>
      </c>
      <c r="G3229" s="318" t="s">
        <v>6233</v>
      </c>
    </row>
    <row r="3230" customFormat="false" ht="15" hidden="false" customHeight="false" outlineLevel="0" collapsed="false">
      <c r="A3230" s="318" t="s">
        <v>12643</v>
      </c>
      <c r="B3230" s="318" t="str">
        <f aca="false">A3230&amp;"U"</f>
        <v>97536U</v>
      </c>
      <c r="C3230" s="318" t="s">
        <v>12644</v>
      </c>
      <c r="D3230" s="318" t="s">
        <v>86</v>
      </c>
      <c r="E3230" s="318" t="s">
        <v>6252</v>
      </c>
      <c r="F3230" s="319" t="n">
        <v>35.4</v>
      </c>
      <c r="G3230" s="318" t="s">
        <v>6233</v>
      </c>
    </row>
    <row r="3231" customFormat="false" ht="15" hidden="false" customHeight="false" outlineLevel="0" collapsed="false">
      <c r="A3231" s="318" t="s">
        <v>12645</v>
      </c>
      <c r="B3231" s="318" t="str">
        <f aca="false">A3231&amp;"U"</f>
        <v>72293U</v>
      </c>
      <c r="C3231" s="318" t="s">
        <v>12646</v>
      </c>
      <c r="D3231" s="318" t="s">
        <v>30</v>
      </c>
      <c r="E3231" s="318" t="s">
        <v>6232</v>
      </c>
      <c r="F3231" s="319" t="n">
        <v>5.12</v>
      </c>
      <c r="G3231" s="318" t="s">
        <v>6233</v>
      </c>
    </row>
    <row r="3232" customFormat="false" ht="15" hidden="false" customHeight="false" outlineLevel="0" collapsed="false">
      <c r="A3232" s="318" t="s">
        <v>12647</v>
      </c>
      <c r="B3232" s="318" t="str">
        <f aca="false">A3232&amp;"U"</f>
        <v>72294U</v>
      </c>
      <c r="C3232" s="318" t="s">
        <v>12648</v>
      </c>
      <c r="D3232" s="318" t="s">
        <v>30</v>
      </c>
      <c r="E3232" s="318" t="s">
        <v>6232</v>
      </c>
      <c r="F3232" s="319" t="n">
        <v>7.79</v>
      </c>
      <c r="G3232" s="318" t="s">
        <v>6233</v>
      </c>
    </row>
    <row r="3233" customFormat="false" ht="15" hidden="false" customHeight="false" outlineLevel="0" collapsed="false">
      <c r="A3233" s="318" t="s">
        <v>12649</v>
      </c>
      <c r="B3233" s="318" t="str">
        <f aca="false">A3233&amp;"U"</f>
        <v>72295U</v>
      </c>
      <c r="C3233" s="318" t="s">
        <v>12650</v>
      </c>
      <c r="D3233" s="318" t="s">
        <v>30</v>
      </c>
      <c r="E3233" s="318" t="s">
        <v>6232</v>
      </c>
      <c r="F3233" s="319" t="n">
        <v>10.71</v>
      </c>
      <c r="G3233" s="318" t="s">
        <v>6233</v>
      </c>
    </row>
    <row r="3234" customFormat="false" ht="15" hidden="false" customHeight="false" outlineLevel="0" collapsed="false">
      <c r="A3234" s="318" t="s">
        <v>12651</v>
      </c>
      <c r="B3234" s="318" t="str">
        <f aca="false">A3234&amp;"U"</f>
        <v>72306U</v>
      </c>
      <c r="C3234" s="318" t="s">
        <v>12652</v>
      </c>
      <c r="D3234" s="318" t="s">
        <v>30</v>
      </c>
      <c r="E3234" s="318" t="s">
        <v>6232</v>
      </c>
      <c r="F3234" s="319" t="n">
        <v>154.52</v>
      </c>
      <c r="G3234" s="318" t="s">
        <v>6233</v>
      </c>
    </row>
    <row r="3235" customFormat="false" ht="15" hidden="false" customHeight="false" outlineLevel="0" collapsed="false">
      <c r="A3235" s="318" t="s">
        <v>12653</v>
      </c>
      <c r="B3235" s="318" t="str">
        <f aca="false">A3235&amp;"U"</f>
        <v>72307U</v>
      </c>
      <c r="C3235" s="318" t="s">
        <v>12654</v>
      </c>
      <c r="D3235" s="318" t="s">
        <v>30</v>
      </c>
      <c r="E3235" s="318" t="s">
        <v>6232</v>
      </c>
      <c r="F3235" s="319" t="n">
        <v>216.76</v>
      </c>
      <c r="G3235" s="318" t="s">
        <v>6233</v>
      </c>
    </row>
    <row r="3236" customFormat="false" ht="15" hidden="false" customHeight="false" outlineLevel="0" collapsed="false">
      <c r="A3236" s="318" t="s">
        <v>12655</v>
      </c>
      <c r="B3236" s="318" t="str">
        <f aca="false">A3236&amp;"U"</f>
        <v>72313U</v>
      </c>
      <c r="C3236" s="318" t="s">
        <v>12656</v>
      </c>
      <c r="D3236" s="318" t="s">
        <v>30</v>
      </c>
      <c r="E3236" s="318" t="s">
        <v>6232</v>
      </c>
      <c r="F3236" s="319" t="n">
        <v>506.52</v>
      </c>
      <c r="G3236" s="318" t="s">
        <v>6233</v>
      </c>
    </row>
    <row r="3237" customFormat="false" ht="15" hidden="false" customHeight="false" outlineLevel="0" collapsed="false">
      <c r="A3237" s="318" t="s">
        <v>12657</v>
      </c>
      <c r="B3237" s="318" t="str">
        <f aca="false">A3237&amp;"U"</f>
        <v>72482U</v>
      </c>
      <c r="C3237" s="318" t="s">
        <v>12658</v>
      </c>
      <c r="D3237" s="318" t="s">
        <v>30</v>
      </c>
      <c r="E3237" s="318" t="s">
        <v>6232</v>
      </c>
      <c r="F3237" s="319" t="n">
        <v>217.3</v>
      </c>
      <c r="G3237" s="318" t="s">
        <v>6233</v>
      </c>
    </row>
    <row r="3238" customFormat="false" ht="15" hidden="false" customHeight="false" outlineLevel="0" collapsed="false">
      <c r="A3238" s="318" t="s">
        <v>12659</v>
      </c>
      <c r="B3238" s="318" t="str">
        <f aca="false">A3238&amp;"U"</f>
        <v>72619U</v>
      </c>
      <c r="C3238" s="318" t="s">
        <v>12660</v>
      </c>
      <c r="D3238" s="318" t="s">
        <v>30</v>
      </c>
      <c r="E3238" s="318" t="s">
        <v>6232</v>
      </c>
      <c r="F3238" s="319" t="n">
        <v>90.78</v>
      </c>
      <c r="G3238" s="318" t="s">
        <v>6233</v>
      </c>
    </row>
    <row r="3239" customFormat="false" ht="15" hidden="false" customHeight="false" outlineLevel="0" collapsed="false">
      <c r="A3239" s="318" t="s">
        <v>12661</v>
      </c>
      <c r="B3239" s="318" t="str">
        <f aca="false">A3239&amp;"U"</f>
        <v>72620U</v>
      </c>
      <c r="C3239" s="318" t="s">
        <v>12662</v>
      </c>
      <c r="D3239" s="318" t="s">
        <v>30</v>
      </c>
      <c r="E3239" s="318" t="s">
        <v>6232</v>
      </c>
      <c r="F3239" s="319" t="n">
        <v>158.43</v>
      </c>
      <c r="G3239" s="318" t="s">
        <v>6233</v>
      </c>
    </row>
    <row r="3240" customFormat="false" ht="15" hidden="false" customHeight="false" outlineLevel="0" collapsed="false">
      <c r="A3240" s="318" t="s">
        <v>12663</v>
      </c>
      <c r="B3240" s="318" t="str">
        <f aca="false">A3240&amp;"U"</f>
        <v>72621U</v>
      </c>
      <c r="C3240" s="318" t="s">
        <v>12664</v>
      </c>
      <c r="D3240" s="318" t="s">
        <v>30</v>
      </c>
      <c r="E3240" s="318" t="s">
        <v>6232</v>
      </c>
      <c r="F3240" s="319" t="n">
        <v>254.47</v>
      </c>
      <c r="G3240" s="318" t="s">
        <v>6233</v>
      </c>
    </row>
    <row r="3241" customFormat="false" ht="15" hidden="false" customHeight="false" outlineLevel="0" collapsed="false">
      <c r="A3241" s="318" t="s">
        <v>12665</v>
      </c>
      <c r="B3241" s="318" t="str">
        <f aca="false">A3241&amp;"U"</f>
        <v>72667U</v>
      </c>
      <c r="C3241" s="318" t="s">
        <v>12666</v>
      </c>
      <c r="D3241" s="318" t="s">
        <v>30</v>
      </c>
      <c r="E3241" s="318" t="s">
        <v>6232</v>
      </c>
      <c r="F3241" s="319" t="n">
        <v>124.52</v>
      </c>
      <c r="G3241" s="318" t="s">
        <v>6233</v>
      </c>
    </row>
    <row r="3242" customFormat="false" ht="15" hidden="false" customHeight="false" outlineLevel="0" collapsed="false">
      <c r="A3242" s="318" t="s">
        <v>12667</v>
      </c>
      <c r="B3242" s="318" t="str">
        <f aca="false">A3242&amp;"U"</f>
        <v>72668U</v>
      </c>
      <c r="C3242" s="318" t="s">
        <v>12668</v>
      </c>
      <c r="D3242" s="318" t="s">
        <v>30</v>
      </c>
      <c r="E3242" s="318" t="s">
        <v>6232</v>
      </c>
      <c r="F3242" s="319" t="n">
        <v>123.87</v>
      </c>
      <c r="G3242" s="318" t="s">
        <v>6233</v>
      </c>
    </row>
    <row r="3243" customFormat="false" ht="15" hidden="false" customHeight="false" outlineLevel="0" collapsed="false">
      <c r="A3243" s="318" t="s">
        <v>12669</v>
      </c>
      <c r="B3243" s="318" t="str">
        <f aca="false">A3243&amp;"U"</f>
        <v>72669U</v>
      </c>
      <c r="C3243" s="318" t="s">
        <v>12670</v>
      </c>
      <c r="D3243" s="318" t="s">
        <v>30</v>
      </c>
      <c r="E3243" s="318" t="s">
        <v>6232</v>
      </c>
      <c r="F3243" s="319" t="n">
        <v>127.62</v>
      </c>
      <c r="G3243" s="318" t="s">
        <v>6233</v>
      </c>
    </row>
    <row r="3244" customFormat="false" ht="15" hidden="false" customHeight="false" outlineLevel="0" collapsed="false">
      <c r="A3244" s="318" t="s">
        <v>12671</v>
      </c>
      <c r="B3244" s="318" t="str">
        <f aca="false">A3244&amp;"U"</f>
        <v>72681U</v>
      </c>
      <c r="C3244" s="318" t="s">
        <v>12672</v>
      </c>
      <c r="D3244" s="318" t="s">
        <v>30</v>
      </c>
      <c r="E3244" s="318" t="s">
        <v>6232</v>
      </c>
      <c r="F3244" s="319" t="n">
        <v>87.88</v>
      </c>
      <c r="G3244" s="318" t="s">
        <v>6233</v>
      </c>
    </row>
    <row r="3245" customFormat="false" ht="15" hidden="false" customHeight="false" outlineLevel="0" collapsed="false">
      <c r="A3245" s="318" t="s">
        <v>12673</v>
      </c>
      <c r="B3245" s="318" t="str">
        <f aca="false">A3245&amp;"U"</f>
        <v>72682U</v>
      </c>
      <c r="C3245" s="318" t="s">
        <v>12674</v>
      </c>
      <c r="D3245" s="318" t="s">
        <v>30</v>
      </c>
      <c r="E3245" s="318" t="s">
        <v>6232</v>
      </c>
      <c r="F3245" s="319" t="n">
        <v>177.13</v>
      </c>
      <c r="G3245" s="318" t="s">
        <v>6233</v>
      </c>
    </row>
    <row r="3246" customFormat="false" ht="15" hidden="false" customHeight="false" outlineLevel="0" collapsed="false">
      <c r="A3246" s="318" t="s">
        <v>12675</v>
      </c>
      <c r="B3246" s="318" t="str">
        <f aca="false">A3246&amp;"U"</f>
        <v>72683U</v>
      </c>
      <c r="C3246" s="318" t="s">
        <v>12676</v>
      </c>
      <c r="D3246" s="318" t="s">
        <v>30</v>
      </c>
      <c r="E3246" s="318" t="s">
        <v>6232</v>
      </c>
      <c r="F3246" s="319" t="n">
        <v>284.76</v>
      </c>
      <c r="G3246" s="318" t="s">
        <v>6233</v>
      </c>
    </row>
    <row r="3247" customFormat="false" ht="15" hidden="false" customHeight="false" outlineLevel="0" collapsed="false">
      <c r="A3247" s="318" t="s">
        <v>12677</v>
      </c>
      <c r="B3247" s="318" t="str">
        <f aca="false">A3247&amp;"U"</f>
        <v>72719U</v>
      </c>
      <c r="C3247" s="318" t="s">
        <v>12678</v>
      </c>
      <c r="D3247" s="318" t="s">
        <v>30</v>
      </c>
      <c r="E3247" s="318" t="s">
        <v>6232</v>
      </c>
      <c r="F3247" s="319" t="n">
        <v>193.88</v>
      </c>
      <c r="G3247" s="318" t="s">
        <v>6233</v>
      </c>
    </row>
    <row r="3248" customFormat="false" ht="15" hidden="false" customHeight="false" outlineLevel="0" collapsed="false">
      <c r="A3248" s="318" t="s">
        <v>12679</v>
      </c>
      <c r="B3248" s="318" t="str">
        <f aca="false">A3248&amp;"U"</f>
        <v>72720U</v>
      </c>
      <c r="C3248" s="318" t="s">
        <v>12680</v>
      </c>
      <c r="D3248" s="318" t="s">
        <v>30</v>
      </c>
      <c r="E3248" s="318" t="s">
        <v>6232</v>
      </c>
      <c r="F3248" s="319" t="n">
        <v>267.17</v>
      </c>
      <c r="G3248" s="318" t="s">
        <v>6233</v>
      </c>
    </row>
    <row r="3249" customFormat="false" ht="15" hidden="false" customHeight="false" outlineLevel="0" collapsed="false">
      <c r="A3249" s="318" t="s">
        <v>12681</v>
      </c>
      <c r="B3249" s="318" t="str">
        <f aca="false">A3249&amp;"U"</f>
        <v>72721U</v>
      </c>
      <c r="C3249" s="318" t="s">
        <v>12682</v>
      </c>
      <c r="D3249" s="318" t="s">
        <v>30</v>
      </c>
      <c r="E3249" s="318" t="s">
        <v>6232</v>
      </c>
      <c r="F3249" s="319" t="n">
        <v>579.65</v>
      </c>
      <c r="G3249" s="318" t="s">
        <v>6233</v>
      </c>
    </row>
    <row r="3250" customFormat="false" ht="15" hidden="false" customHeight="false" outlineLevel="0" collapsed="false">
      <c r="A3250" s="318" t="s">
        <v>12683</v>
      </c>
      <c r="B3250" s="318" t="str">
        <f aca="false">A3250&amp;"U"</f>
        <v>89358U</v>
      </c>
      <c r="C3250" s="318" t="s">
        <v>12684</v>
      </c>
      <c r="D3250" s="318" t="s">
        <v>30</v>
      </c>
      <c r="E3250" s="318" t="s">
        <v>6232</v>
      </c>
      <c r="F3250" s="319" t="n">
        <v>5.01</v>
      </c>
      <c r="G3250" s="318" t="s">
        <v>6233</v>
      </c>
    </row>
    <row r="3251" customFormat="false" ht="15" hidden="false" customHeight="false" outlineLevel="0" collapsed="false">
      <c r="A3251" s="318" t="s">
        <v>12685</v>
      </c>
      <c r="B3251" s="318" t="str">
        <f aca="false">A3251&amp;"U"</f>
        <v>89359U</v>
      </c>
      <c r="C3251" s="318" t="s">
        <v>12686</v>
      </c>
      <c r="D3251" s="318" t="s">
        <v>30</v>
      </c>
      <c r="E3251" s="318" t="s">
        <v>6232</v>
      </c>
      <c r="F3251" s="319" t="n">
        <v>5.24</v>
      </c>
      <c r="G3251" s="318" t="s">
        <v>6233</v>
      </c>
    </row>
    <row r="3252" customFormat="false" ht="15" hidden="false" customHeight="false" outlineLevel="0" collapsed="false">
      <c r="A3252" s="318" t="s">
        <v>12687</v>
      </c>
      <c r="B3252" s="318" t="str">
        <f aca="false">A3252&amp;"U"</f>
        <v>89360U</v>
      </c>
      <c r="C3252" s="318" t="s">
        <v>12688</v>
      </c>
      <c r="D3252" s="318" t="s">
        <v>30</v>
      </c>
      <c r="E3252" s="318" t="s">
        <v>6232</v>
      </c>
      <c r="F3252" s="319" t="n">
        <v>6.21</v>
      </c>
      <c r="G3252" s="318" t="s">
        <v>6233</v>
      </c>
    </row>
    <row r="3253" customFormat="false" ht="15" hidden="false" customHeight="false" outlineLevel="0" collapsed="false">
      <c r="A3253" s="318" t="s">
        <v>12689</v>
      </c>
      <c r="B3253" s="318" t="str">
        <f aca="false">A3253&amp;"U"</f>
        <v>89361U</v>
      </c>
      <c r="C3253" s="318" t="s">
        <v>12690</v>
      </c>
      <c r="D3253" s="318" t="s">
        <v>30</v>
      </c>
      <c r="E3253" s="318" t="s">
        <v>6232</v>
      </c>
      <c r="F3253" s="319" t="n">
        <v>5.83</v>
      </c>
      <c r="G3253" s="318" t="s">
        <v>6233</v>
      </c>
    </row>
    <row r="3254" customFormat="false" ht="15" hidden="false" customHeight="false" outlineLevel="0" collapsed="false">
      <c r="A3254" s="318" t="s">
        <v>12691</v>
      </c>
      <c r="B3254" s="318" t="str">
        <f aca="false">A3254&amp;"U"</f>
        <v>89362U</v>
      </c>
      <c r="C3254" s="318" t="s">
        <v>12692</v>
      </c>
      <c r="D3254" s="318" t="s">
        <v>30</v>
      </c>
      <c r="E3254" s="318" t="s">
        <v>6232</v>
      </c>
      <c r="F3254" s="319" t="n">
        <v>5.95</v>
      </c>
      <c r="G3254" s="318" t="s">
        <v>6233</v>
      </c>
    </row>
    <row r="3255" customFormat="false" ht="15" hidden="false" customHeight="false" outlineLevel="0" collapsed="false">
      <c r="A3255" s="318" t="s">
        <v>12693</v>
      </c>
      <c r="B3255" s="318" t="str">
        <f aca="false">A3255&amp;"U"</f>
        <v>89363U</v>
      </c>
      <c r="C3255" s="318" t="s">
        <v>12694</v>
      </c>
      <c r="D3255" s="318" t="s">
        <v>30</v>
      </c>
      <c r="E3255" s="318" t="s">
        <v>6232</v>
      </c>
      <c r="F3255" s="319" t="n">
        <v>6.45</v>
      </c>
      <c r="G3255" s="318" t="s">
        <v>6233</v>
      </c>
    </row>
    <row r="3256" customFormat="false" ht="15" hidden="false" customHeight="false" outlineLevel="0" collapsed="false">
      <c r="A3256" s="318" t="s">
        <v>12695</v>
      </c>
      <c r="B3256" s="318" t="str">
        <f aca="false">A3256&amp;"U"</f>
        <v>89364U</v>
      </c>
      <c r="C3256" s="318" t="s">
        <v>12696</v>
      </c>
      <c r="D3256" s="318" t="s">
        <v>30</v>
      </c>
      <c r="E3256" s="318" t="s">
        <v>6232</v>
      </c>
      <c r="F3256" s="319" t="n">
        <v>7.47</v>
      </c>
      <c r="G3256" s="318" t="s">
        <v>6233</v>
      </c>
    </row>
    <row r="3257" customFormat="false" ht="15" hidden="false" customHeight="false" outlineLevel="0" collapsed="false">
      <c r="A3257" s="318" t="s">
        <v>12697</v>
      </c>
      <c r="B3257" s="318" t="str">
        <f aca="false">A3257&amp;"U"</f>
        <v>89365U</v>
      </c>
      <c r="C3257" s="318" t="s">
        <v>12698</v>
      </c>
      <c r="D3257" s="318" t="s">
        <v>30</v>
      </c>
      <c r="E3257" s="318" t="s">
        <v>6232</v>
      </c>
      <c r="F3257" s="319" t="n">
        <v>7.01</v>
      </c>
      <c r="G3257" s="318" t="s">
        <v>6233</v>
      </c>
    </row>
    <row r="3258" customFormat="false" ht="15" hidden="false" customHeight="false" outlineLevel="0" collapsed="false">
      <c r="A3258" s="318" t="s">
        <v>12699</v>
      </c>
      <c r="B3258" s="318" t="str">
        <f aca="false">A3258&amp;"U"</f>
        <v>89366U</v>
      </c>
      <c r="C3258" s="318" t="s">
        <v>12700</v>
      </c>
      <c r="D3258" s="318" t="s">
        <v>30</v>
      </c>
      <c r="E3258" s="318" t="s">
        <v>6232</v>
      </c>
      <c r="F3258" s="319" t="n">
        <v>10.18</v>
      </c>
      <c r="G3258" s="318" t="s">
        <v>6233</v>
      </c>
    </row>
    <row r="3259" customFormat="false" ht="15" hidden="false" customHeight="false" outlineLevel="0" collapsed="false">
      <c r="A3259" s="318" t="s">
        <v>12701</v>
      </c>
      <c r="B3259" s="318" t="str">
        <f aca="false">A3259&amp;"U"</f>
        <v>89367U</v>
      </c>
      <c r="C3259" s="318" t="s">
        <v>12702</v>
      </c>
      <c r="D3259" s="318" t="s">
        <v>30</v>
      </c>
      <c r="E3259" s="318" t="s">
        <v>6232</v>
      </c>
      <c r="F3259" s="319" t="n">
        <v>8.05</v>
      </c>
      <c r="G3259" s="318" t="s">
        <v>6233</v>
      </c>
    </row>
    <row r="3260" customFormat="false" ht="15" hidden="false" customHeight="false" outlineLevel="0" collapsed="false">
      <c r="A3260" s="318" t="s">
        <v>12703</v>
      </c>
      <c r="B3260" s="318" t="str">
        <f aca="false">A3260&amp;"U"</f>
        <v>89368U</v>
      </c>
      <c r="C3260" s="318" t="s">
        <v>12704</v>
      </c>
      <c r="D3260" s="318" t="s">
        <v>30</v>
      </c>
      <c r="E3260" s="318" t="s">
        <v>6232</v>
      </c>
      <c r="F3260" s="319" t="n">
        <v>9.44</v>
      </c>
      <c r="G3260" s="318" t="s">
        <v>6233</v>
      </c>
    </row>
    <row r="3261" customFormat="false" ht="15" hidden="false" customHeight="false" outlineLevel="0" collapsed="false">
      <c r="A3261" s="318" t="s">
        <v>12705</v>
      </c>
      <c r="B3261" s="318" t="str">
        <f aca="false">A3261&amp;"U"</f>
        <v>89369U</v>
      </c>
      <c r="C3261" s="318" t="s">
        <v>12706</v>
      </c>
      <c r="D3261" s="318" t="s">
        <v>30</v>
      </c>
      <c r="E3261" s="318" t="s">
        <v>6232</v>
      </c>
      <c r="F3261" s="319" t="n">
        <v>11.16</v>
      </c>
      <c r="G3261" s="318" t="s">
        <v>6233</v>
      </c>
    </row>
    <row r="3262" customFormat="false" ht="15" hidden="false" customHeight="false" outlineLevel="0" collapsed="false">
      <c r="A3262" s="318" t="s">
        <v>12707</v>
      </c>
      <c r="B3262" s="318" t="str">
        <f aca="false">A3262&amp;"U"</f>
        <v>89370U</v>
      </c>
      <c r="C3262" s="318" t="s">
        <v>12708</v>
      </c>
      <c r="D3262" s="318" t="s">
        <v>30</v>
      </c>
      <c r="E3262" s="318" t="s">
        <v>6232</v>
      </c>
      <c r="F3262" s="319" t="n">
        <v>9.15</v>
      </c>
      <c r="G3262" s="318" t="s">
        <v>6233</v>
      </c>
    </row>
    <row r="3263" customFormat="false" ht="15" hidden="false" customHeight="false" outlineLevel="0" collapsed="false">
      <c r="A3263" s="318" t="s">
        <v>12709</v>
      </c>
      <c r="B3263" s="318" t="str">
        <f aca="false">A3263&amp;"U"</f>
        <v>89371U</v>
      </c>
      <c r="C3263" s="318" t="s">
        <v>12710</v>
      </c>
      <c r="D3263" s="318" t="s">
        <v>30</v>
      </c>
      <c r="E3263" s="318" t="s">
        <v>6232</v>
      </c>
      <c r="F3263" s="319" t="n">
        <v>3.73</v>
      </c>
      <c r="G3263" s="318" t="s">
        <v>6233</v>
      </c>
    </row>
    <row r="3264" customFormat="false" ht="15" hidden="false" customHeight="false" outlineLevel="0" collapsed="false">
      <c r="A3264" s="318" t="s">
        <v>12711</v>
      </c>
      <c r="B3264" s="318" t="str">
        <f aca="false">A3264&amp;"U"</f>
        <v>89372U</v>
      </c>
      <c r="C3264" s="318" t="s">
        <v>12712</v>
      </c>
      <c r="D3264" s="318" t="s">
        <v>30</v>
      </c>
      <c r="E3264" s="318" t="s">
        <v>6232</v>
      </c>
      <c r="F3264" s="319" t="n">
        <v>8.32</v>
      </c>
      <c r="G3264" s="318" t="s">
        <v>6233</v>
      </c>
    </row>
    <row r="3265" customFormat="false" ht="15" hidden="false" customHeight="false" outlineLevel="0" collapsed="false">
      <c r="A3265" s="318" t="s">
        <v>12713</v>
      </c>
      <c r="B3265" s="318" t="str">
        <f aca="false">A3265&amp;"U"</f>
        <v>89373U</v>
      </c>
      <c r="C3265" s="318" t="s">
        <v>12714</v>
      </c>
      <c r="D3265" s="318" t="s">
        <v>30</v>
      </c>
      <c r="E3265" s="318" t="s">
        <v>6232</v>
      </c>
      <c r="F3265" s="319" t="n">
        <v>4.15</v>
      </c>
      <c r="G3265" s="318" t="s">
        <v>6233</v>
      </c>
    </row>
    <row r="3266" customFormat="false" ht="15" hidden="false" customHeight="false" outlineLevel="0" collapsed="false">
      <c r="A3266" s="318" t="s">
        <v>12715</v>
      </c>
      <c r="B3266" s="318" t="str">
        <f aca="false">A3266&amp;"U"</f>
        <v>89374U</v>
      </c>
      <c r="C3266" s="318" t="s">
        <v>12716</v>
      </c>
      <c r="D3266" s="318" t="s">
        <v>30</v>
      </c>
      <c r="E3266" s="318" t="s">
        <v>6232</v>
      </c>
      <c r="F3266" s="319" t="n">
        <v>6.64</v>
      </c>
      <c r="G3266" s="318" t="s">
        <v>6233</v>
      </c>
    </row>
    <row r="3267" customFormat="false" ht="15" hidden="false" customHeight="false" outlineLevel="0" collapsed="false">
      <c r="A3267" s="318" t="s">
        <v>12717</v>
      </c>
      <c r="B3267" s="318" t="str">
        <f aca="false">A3267&amp;"U"</f>
        <v>89375U</v>
      </c>
      <c r="C3267" s="318" t="s">
        <v>12718</v>
      </c>
      <c r="D3267" s="318" t="s">
        <v>30</v>
      </c>
      <c r="E3267" s="318" t="s">
        <v>6232</v>
      </c>
      <c r="F3267" s="319" t="n">
        <v>8.14</v>
      </c>
      <c r="G3267" s="318" t="s">
        <v>6233</v>
      </c>
    </row>
    <row r="3268" customFormat="false" ht="15" hidden="false" customHeight="false" outlineLevel="0" collapsed="false">
      <c r="A3268" s="318" t="s">
        <v>12719</v>
      </c>
      <c r="B3268" s="318" t="str">
        <f aca="false">A3268&amp;"U"</f>
        <v>89376U</v>
      </c>
      <c r="C3268" s="318" t="s">
        <v>12720</v>
      </c>
      <c r="D3268" s="318" t="s">
        <v>30</v>
      </c>
      <c r="E3268" s="318" t="s">
        <v>6232</v>
      </c>
      <c r="F3268" s="319" t="n">
        <v>3.78</v>
      </c>
      <c r="G3268" s="318" t="s">
        <v>6233</v>
      </c>
    </row>
    <row r="3269" customFormat="false" ht="15" hidden="false" customHeight="false" outlineLevel="0" collapsed="false">
      <c r="A3269" s="318" t="s">
        <v>12721</v>
      </c>
      <c r="B3269" s="318" t="str">
        <f aca="false">A3269&amp;"U"</f>
        <v>89377U</v>
      </c>
      <c r="C3269" s="318" t="s">
        <v>12722</v>
      </c>
      <c r="D3269" s="318" t="s">
        <v>30</v>
      </c>
      <c r="E3269" s="318" t="s">
        <v>6232</v>
      </c>
      <c r="F3269" s="319" t="n">
        <v>6</v>
      </c>
      <c r="G3269" s="318" t="s">
        <v>6233</v>
      </c>
    </row>
    <row r="3270" customFormat="false" ht="15" hidden="false" customHeight="false" outlineLevel="0" collapsed="false">
      <c r="A3270" s="318" t="s">
        <v>12723</v>
      </c>
      <c r="B3270" s="318" t="str">
        <f aca="false">A3270&amp;"U"</f>
        <v>89378U</v>
      </c>
      <c r="C3270" s="318" t="s">
        <v>12724</v>
      </c>
      <c r="D3270" s="318" t="s">
        <v>30</v>
      </c>
      <c r="E3270" s="318" t="s">
        <v>6232</v>
      </c>
      <c r="F3270" s="319" t="n">
        <v>4.42</v>
      </c>
      <c r="G3270" s="318" t="s">
        <v>6233</v>
      </c>
    </row>
    <row r="3271" customFormat="false" ht="15" hidden="false" customHeight="false" outlineLevel="0" collapsed="false">
      <c r="A3271" s="318" t="s">
        <v>12725</v>
      </c>
      <c r="B3271" s="318" t="str">
        <f aca="false">A3271&amp;"U"</f>
        <v>89379U</v>
      </c>
      <c r="C3271" s="318" t="s">
        <v>12726</v>
      </c>
      <c r="D3271" s="318" t="s">
        <v>30</v>
      </c>
      <c r="E3271" s="318" t="s">
        <v>6232</v>
      </c>
      <c r="F3271" s="319" t="n">
        <v>10.54</v>
      </c>
      <c r="G3271" s="318" t="s">
        <v>6233</v>
      </c>
    </row>
    <row r="3272" customFormat="false" ht="15" hidden="false" customHeight="false" outlineLevel="0" collapsed="false">
      <c r="A3272" s="318" t="s">
        <v>12727</v>
      </c>
      <c r="B3272" s="318" t="str">
        <f aca="false">A3272&amp;"U"</f>
        <v>89380U</v>
      </c>
      <c r="C3272" s="318" t="s">
        <v>12728</v>
      </c>
      <c r="D3272" s="318" t="s">
        <v>30</v>
      </c>
      <c r="E3272" s="318" t="s">
        <v>6232</v>
      </c>
      <c r="F3272" s="319" t="n">
        <v>6.3</v>
      </c>
      <c r="G3272" s="318" t="s">
        <v>6233</v>
      </c>
    </row>
    <row r="3273" customFormat="false" ht="15" hidden="false" customHeight="false" outlineLevel="0" collapsed="false">
      <c r="A3273" s="318" t="s">
        <v>12729</v>
      </c>
      <c r="B3273" s="318" t="str">
        <f aca="false">A3273&amp;"U"</f>
        <v>89381U</v>
      </c>
      <c r="C3273" s="318" t="s">
        <v>12730</v>
      </c>
      <c r="D3273" s="318" t="s">
        <v>30</v>
      </c>
      <c r="E3273" s="318" t="s">
        <v>6232</v>
      </c>
      <c r="F3273" s="319" t="n">
        <v>8.29</v>
      </c>
      <c r="G3273" s="318" t="s">
        <v>6233</v>
      </c>
    </row>
    <row r="3274" customFormat="false" ht="15" hidden="false" customHeight="false" outlineLevel="0" collapsed="false">
      <c r="A3274" s="318" t="s">
        <v>12731</v>
      </c>
      <c r="B3274" s="318" t="str">
        <f aca="false">A3274&amp;"U"</f>
        <v>89382U</v>
      </c>
      <c r="C3274" s="318" t="s">
        <v>12732</v>
      </c>
      <c r="D3274" s="318" t="s">
        <v>30</v>
      </c>
      <c r="E3274" s="318" t="s">
        <v>6232</v>
      </c>
      <c r="F3274" s="319" t="n">
        <v>9.69</v>
      </c>
      <c r="G3274" s="318" t="s">
        <v>6233</v>
      </c>
    </row>
    <row r="3275" customFormat="false" ht="15" hidden="false" customHeight="false" outlineLevel="0" collapsed="false">
      <c r="A3275" s="318" t="s">
        <v>12733</v>
      </c>
      <c r="B3275" s="318" t="str">
        <f aca="false">A3275&amp;"U"</f>
        <v>89383U</v>
      </c>
      <c r="C3275" s="318" t="s">
        <v>12734</v>
      </c>
      <c r="D3275" s="318" t="s">
        <v>30</v>
      </c>
      <c r="E3275" s="318" t="s">
        <v>6232</v>
      </c>
      <c r="F3275" s="319" t="n">
        <v>4.48</v>
      </c>
      <c r="G3275" s="318" t="s">
        <v>6233</v>
      </c>
    </row>
    <row r="3276" customFormat="false" ht="15" hidden="false" customHeight="false" outlineLevel="0" collapsed="false">
      <c r="A3276" s="318" t="s">
        <v>12735</v>
      </c>
      <c r="B3276" s="318" t="str">
        <f aca="false">A3276&amp;"U"</f>
        <v>89384U</v>
      </c>
      <c r="C3276" s="318" t="s">
        <v>12736</v>
      </c>
      <c r="D3276" s="318" t="s">
        <v>30</v>
      </c>
      <c r="E3276" s="318" t="s">
        <v>6232</v>
      </c>
      <c r="F3276" s="319" t="n">
        <v>8.39</v>
      </c>
      <c r="G3276" s="318" t="s">
        <v>6233</v>
      </c>
    </row>
    <row r="3277" customFormat="false" ht="15" hidden="false" customHeight="false" outlineLevel="0" collapsed="false">
      <c r="A3277" s="318" t="s">
        <v>12737</v>
      </c>
      <c r="B3277" s="318" t="str">
        <f aca="false">A3277&amp;"U"</f>
        <v>89385U</v>
      </c>
      <c r="C3277" s="318" t="s">
        <v>12738</v>
      </c>
      <c r="D3277" s="318" t="s">
        <v>30</v>
      </c>
      <c r="E3277" s="318" t="s">
        <v>6232</v>
      </c>
      <c r="F3277" s="319" t="n">
        <v>4.96</v>
      </c>
      <c r="G3277" s="318" t="s">
        <v>6233</v>
      </c>
    </row>
    <row r="3278" customFormat="false" ht="15" hidden="false" customHeight="false" outlineLevel="0" collapsed="false">
      <c r="A3278" s="318" t="s">
        <v>12739</v>
      </c>
      <c r="B3278" s="318" t="str">
        <f aca="false">A3278&amp;"U"</f>
        <v>89386U</v>
      </c>
      <c r="C3278" s="318" t="s">
        <v>12740</v>
      </c>
      <c r="D3278" s="318" t="s">
        <v>30</v>
      </c>
      <c r="E3278" s="318" t="s">
        <v>6232</v>
      </c>
      <c r="F3278" s="319" t="n">
        <v>5.99</v>
      </c>
      <c r="G3278" s="318" t="s">
        <v>6233</v>
      </c>
    </row>
    <row r="3279" customFormat="false" ht="15" hidden="false" customHeight="false" outlineLevel="0" collapsed="false">
      <c r="A3279" s="318" t="s">
        <v>12741</v>
      </c>
      <c r="B3279" s="318" t="str">
        <f aca="false">A3279&amp;"U"</f>
        <v>89387U</v>
      </c>
      <c r="C3279" s="318" t="s">
        <v>12742</v>
      </c>
      <c r="D3279" s="318" t="s">
        <v>30</v>
      </c>
      <c r="E3279" s="318" t="s">
        <v>6232</v>
      </c>
      <c r="F3279" s="319" t="n">
        <v>20.59</v>
      </c>
      <c r="G3279" s="318" t="s">
        <v>6233</v>
      </c>
    </row>
    <row r="3280" customFormat="false" ht="15" hidden="false" customHeight="false" outlineLevel="0" collapsed="false">
      <c r="A3280" s="318" t="s">
        <v>12743</v>
      </c>
      <c r="B3280" s="318" t="str">
        <f aca="false">A3280&amp;"U"</f>
        <v>89388U</v>
      </c>
      <c r="C3280" s="318" t="s">
        <v>12744</v>
      </c>
      <c r="D3280" s="318" t="s">
        <v>30</v>
      </c>
      <c r="E3280" s="318" t="s">
        <v>6232</v>
      </c>
      <c r="F3280" s="319" t="n">
        <v>7.64</v>
      </c>
      <c r="G3280" s="318" t="s">
        <v>6233</v>
      </c>
    </row>
    <row r="3281" customFormat="false" ht="15" hidden="false" customHeight="false" outlineLevel="0" collapsed="false">
      <c r="A3281" s="318" t="s">
        <v>12745</v>
      </c>
      <c r="B3281" s="318" t="str">
        <f aca="false">A3281&amp;"U"</f>
        <v>89389U</v>
      </c>
      <c r="C3281" s="318" t="s">
        <v>12746</v>
      </c>
      <c r="D3281" s="318" t="s">
        <v>30</v>
      </c>
      <c r="E3281" s="318" t="s">
        <v>6232</v>
      </c>
      <c r="F3281" s="319" t="n">
        <v>8.2</v>
      </c>
      <c r="G3281" s="318" t="s">
        <v>6233</v>
      </c>
    </row>
    <row r="3282" customFormat="false" ht="15" hidden="false" customHeight="false" outlineLevel="0" collapsed="false">
      <c r="A3282" s="318" t="s">
        <v>12747</v>
      </c>
      <c r="B3282" s="318" t="str">
        <f aca="false">A3282&amp;"U"</f>
        <v>89390U</v>
      </c>
      <c r="C3282" s="318" t="s">
        <v>12748</v>
      </c>
      <c r="D3282" s="318" t="s">
        <v>30</v>
      </c>
      <c r="E3282" s="318" t="s">
        <v>6232</v>
      </c>
      <c r="F3282" s="319" t="n">
        <v>14.22</v>
      </c>
      <c r="G3282" s="318" t="s">
        <v>6233</v>
      </c>
    </row>
    <row r="3283" customFormat="false" ht="15" hidden="false" customHeight="false" outlineLevel="0" collapsed="false">
      <c r="A3283" s="318" t="s">
        <v>12749</v>
      </c>
      <c r="B3283" s="318" t="str">
        <f aca="false">A3283&amp;"U"</f>
        <v>89391U</v>
      </c>
      <c r="C3283" s="318" t="s">
        <v>12750</v>
      </c>
      <c r="D3283" s="318" t="s">
        <v>30</v>
      </c>
      <c r="E3283" s="318" t="s">
        <v>6232</v>
      </c>
      <c r="F3283" s="319" t="n">
        <v>5.92</v>
      </c>
      <c r="G3283" s="318" t="s">
        <v>6233</v>
      </c>
    </row>
    <row r="3284" customFormat="false" ht="15" hidden="false" customHeight="false" outlineLevel="0" collapsed="false">
      <c r="A3284" s="318" t="s">
        <v>12751</v>
      </c>
      <c r="B3284" s="318" t="str">
        <f aca="false">A3284&amp;"U"</f>
        <v>89392U</v>
      </c>
      <c r="C3284" s="318" t="s">
        <v>12752</v>
      </c>
      <c r="D3284" s="318" t="s">
        <v>30</v>
      </c>
      <c r="E3284" s="318" t="s">
        <v>6232</v>
      </c>
      <c r="F3284" s="319" t="n">
        <v>16.73</v>
      </c>
      <c r="G3284" s="318" t="s">
        <v>6233</v>
      </c>
    </row>
    <row r="3285" customFormat="false" ht="15" hidden="false" customHeight="false" outlineLevel="0" collapsed="false">
      <c r="A3285" s="318" t="s">
        <v>12753</v>
      </c>
      <c r="B3285" s="318" t="str">
        <f aca="false">A3285&amp;"U"</f>
        <v>89393U</v>
      </c>
      <c r="C3285" s="318" t="s">
        <v>12754</v>
      </c>
      <c r="D3285" s="318" t="s">
        <v>30</v>
      </c>
      <c r="E3285" s="318" t="s">
        <v>6232</v>
      </c>
      <c r="F3285" s="319" t="n">
        <v>6.94</v>
      </c>
      <c r="G3285" s="318" t="s">
        <v>6233</v>
      </c>
    </row>
    <row r="3286" customFormat="false" ht="15" hidden="false" customHeight="false" outlineLevel="0" collapsed="false">
      <c r="A3286" s="318" t="s">
        <v>12755</v>
      </c>
      <c r="B3286" s="318" t="str">
        <f aca="false">A3286&amp;"U"</f>
        <v>89394U</v>
      </c>
      <c r="C3286" s="318" t="s">
        <v>12756</v>
      </c>
      <c r="D3286" s="318" t="s">
        <v>30</v>
      </c>
      <c r="E3286" s="318" t="s">
        <v>6232</v>
      </c>
      <c r="F3286" s="319" t="n">
        <v>12.67</v>
      </c>
      <c r="G3286" s="318" t="s">
        <v>6233</v>
      </c>
    </row>
    <row r="3287" customFormat="false" ht="15" hidden="false" customHeight="false" outlineLevel="0" collapsed="false">
      <c r="A3287" s="318" t="s">
        <v>12757</v>
      </c>
      <c r="B3287" s="318" t="str">
        <f aca="false">A3287&amp;"U"</f>
        <v>89395U</v>
      </c>
      <c r="C3287" s="318" t="s">
        <v>12758</v>
      </c>
      <c r="D3287" s="318" t="s">
        <v>30</v>
      </c>
      <c r="E3287" s="318" t="s">
        <v>6232</v>
      </c>
      <c r="F3287" s="319" t="n">
        <v>8.26</v>
      </c>
      <c r="G3287" s="318" t="s">
        <v>6233</v>
      </c>
    </row>
    <row r="3288" customFormat="false" ht="15" hidden="false" customHeight="false" outlineLevel="0" collapsed="false">
      <c r="A3288" s="318" t="s">
        <v>12759</v>
      </c>
      <c r="B3288" s="318" t="str">
        <f aca="false">A3288&amp;"U"</f>
        <v>89396U</v>
      </c>
      <c r="C3288" s="318" t="s">
        <v>12760</v>
      </c>
      <c r="D3288" s="318" t="s">
        <v>30</v>
      </c>
      <c r="E3288" s="318" t="s">
        <v>6232</v>
      </c>
      <c r="F3288" s="319" t="n">
        <v>13.17</v>
      </c>
      <c r="G3288" s="318" t="s">
        <v>6233</v>
      </c>
    </row>
    <row r="3289" customFormat="false" ht="15" hidden="false" customHeight="false" outlineLevel="0" collapsed="false">
      <c r="A3289" s="318" t="s">
        <v>12761</v>
      </c>
      <c r="B3289" s="318" t="str">
        <f aca="false">A3289&amp;"U"</f>
        <v>89397U</v>
      </c>
      <c r="C3289" s="318" t="s">
        <v>12762</v>
      </c>
      <c r="D3289" s="318" t="s">
        <v>30</v>
      </c>
      <c r="E3289" s="318" t="s">
        <v>6232</v>
      </c>
      <c r="F3289" s="319" t="n">
        <v>9.57</v>
      </c>
      <c r="G3289" s="318" t="s">
        <v>6233</v>
      </c>
    </row>
    <row r="3290" customFormat="false" ht="15" hidden="false" customHeight="false" outlineLevel="0" collapsed="false">
      <c r="A3290" s="318" t="s">
        <v>12763</v>
      </c>
      <c r="B3290" s="318" t="str">
        <f aca="false">A3290&amp;"U"</f>
        <v>89398U</v>
      </c>
      <c r="C3290" s="318" t="s">
        <v>12764</v>
      </c>
      <c r="D3290" s="318" t="s">
        <v>30</v>
      </c>
      <c r="E3290" s="318" t="s">
        <v>6232</v>
      </c>
      <c r="F3290" s="319" t="n">
        <v>11.72</v>
      </c>
      <c r="G3290" s="318" t="s">
        <v>6233</v>
      </c>
    </row>
    <row r="3291" customFormat="false" ht="15" hidden="false" customHeight="false" outlineLevel="0" collapsed="false">
      <c r="A3291" s="318" t="s">
        <v>12765</v>
      </c>
      <c r="B3291" s="318" t="str">
        <f aca="false">A3291&amp;"U"</f>
        <v>89399U</v>
      </c>
      <c r="C3291" s="318" t="s">
        <v>12766</v>
      </c>
      <c r="D3291" s="318" t="s">
        <v>30</v>
      </c>
      <c r="E3291" s="318" t="s">
        <v>6232</v>
      </c>
      <c r="F3291" s="319" t="n">
        <v>20.04</v>
      </c>
      <c r="G3291" s="318" t="s">
        <v>6233</v>
      </c>
    </row>
    <row r="3292" customFormat="false" ht="15" hidden="false" customHeight="false" outlineLevel="0" collapsed="false">
      <c r="A3292" s="318" t="s">
        <v>12767</v>
      </c>
      <c r="B3292" s="318" t="str">
        <f aca="false">A3292&amp;"U"</f>
        <v>89400U</v>
      </c>
      <c r="C3292" s="318" t="s">
        <v>12768</v>
      </c>
      <c r="D3292" s="318" t="s">
        <v>30</v>
      </c>
      <c r="E3292" s="318" t="s">
        <v>6232</v>
      </c>
      <c r="F3292" s="319" t="n">
        <v>13.02</v>
      </c>
      <c r="G3292" s="318" t="s">
        <v>6233</v>
      </c>
    </row>
    <row r="3293" customFormat="false" ht="15" hidden="false" customHeight="false" outlineLevel="0" collapsed="false">
      <c r="A3293" s="318" t="s">
        <v>12769</v>
      </c>
      <c r="B3293" s="318" t="str">
        <f aca="false">A3293&amp;"U"</f>
        <v>89404U</v>
      </c>
      <c r="C3293" s="318" t="s">
        <v>12770</v>
      </c>
      <c r="D3293" s="318" t="s">
        <v>30</v>
      </c>
      <c r="E3293" s="318" t="s">
        <v>6232</v>
      </c>
      <c r="F3293" s="319" t="n">
        <v>3.35</v>
      </c>
      <c r="G3293" s="318" t="s">
        <v>6233</v>
      </c>
    </row>
    <row r="3294" customFormat="false" ht="15" hidden="false" customHeight="false" outlineLevel="0" collapsed="false">
      <c r="A3294" s="318" t="s">
        <v>12771</v>
      </c>
      <c r="B3294" s="318" t="str">
        <f aca="false">A3294&amp;"U"</f>
        <v>89405U</v>
      </c>
      <c r="C3294" s="318" t="s">
        <v>12772</v>
      </c>
      <c r="D3294" s="318" t="s">
        <v>30</v>
      </c>
      <c r="E3294" s="318" t="s">
        <v>6232</v>
      </c>
      <c r="F3294" s="319" t="n">
        <v>3.58</v>
      </c>
      <c r="G3294" s="318" t="s">
        <v>6233</v>
      </c>
    </row>
    <row r="3295" customFormat="false" ht="15" hidden="false" customHeight="false" outlineLevel="0" collapsed="false">
      <c r="A3295" s="318" t="s">
        <v>12773</v>
      </c>
      <c r="B3295" s="318" t="str">
        <f aca="false">A3295&amp;"U"</f>
        <v>89406U</v>
      </c>
      <c r="C3295" s="318" t="s">
        <v>12774</v>
      </c>
      <c r="D3295" s="318" t="s">
        <v>30</v>
      </c>
      <c r="E3295" s="318" t="s">
        <v>6232</v>
      </c>
      <c r="F3295" s="319" t="n">
        <v>4.55</v>
      </c>
      <c r="G3295" s="318" t="s">
        <v>6233</v>
      </c>
    </row>
    <row r="3296" customFormat="false" ht="15" hidden="false" customHeight="false" outlineLevel="0" collapsed="false">
      <c r="A3296" s="318" t="s">
        <v>12775</v>
      </c>
      <c r="B3296" s="318" t="str">
        <f aca="false">A3296&amp;"U"</f>
        <v>89407U</v>
      </c>
      <c r="C3296" s="318" t="s">
        <v>12776</v>
      </c>
      <c r="D3296" s="318" t="s">
        <v>30</v>
      </c>
      <c r="E3296" s="318" t="s">
        <v>6232</v>
      </c>
      <c r="F3296" s="319" t="n">
        <v>4.17</v>
      </c>
      <c r="G3296" s="318" t="s">
        <v>6233</v>
      </c>
    </row>
    <row r="3297" customFormat="false" ht="15" hidden="false" customHeight="false" outlineLevel="0" collapsed="false">
      <c r="A3297" s="318" t="s">
        <v>12777</v>
      </c>
      <c r="B3297" s="318" t="str">
        <f aca="false">A3297&amp;"U"</f>
        <v>89408U</v>
      </c>
      <c r="C3297" s="318" t="s">
        <v>12778</v>
      </c>
      <c r="D3297" s="318" t="s">
        <v>30</v>
      </c>
      <c r="E3297" s="318" t="s">
        <v>6232</v>
      </c>
      <c r="F3297" s="319" t="n">
        <v>4.04</v>
      </c>
      <c r="G3297" s="318" t="s">
        <v>6233</v>
      </c>
    </row>
    <row r="3298" customFormat="false" ht="15" hidden="false" customHeight="false" outlineLevel="0" collapsed="false">
      <c r="A3298" s="318" t="s">
        <v>12779</v>
      </c>
      <c r="B3298" s="318" t="str">
        <f aca="false">A3298&amp;"U"</f>
        <v>89409U</v>
      </c>
      <c r="C3298" s="318" t="s">
        <v>12780</v>
      </c>
      <c r="D3298" s="318" t="s">
        <v>30</v>
      </c>
      <c r="E3298" s="318" t="s">
        <v>6232</v>
      </c>
      <c r="F3298" s="319" t="n">
        <v>4.54</v>
      </c>
      <c r="G3298" s="318" t="s">
        <v>6233</v>
      </c>
    </row>
    <row r="3299" customFormat="false" ht="15" hidden="false" customHeight="false" outlineLevel="0" collapsed="false">
      <c r="A3299" s="318" t="s">
        <v>12781</v>
      </c>
      <c r="B3299" s="318" t="str">
        <f aca="false">A3299&amp;"U"</f>
        <v>89410U</v>
      </c>
      <c r="C3299" s="318" t="s">
        <v>12782</v>
      </c>
      <c r="D3299" s="318" t="s">
        <v>30</v>
      </c>
      <c r="E3299" s="318" t="s">
        <v>6232</v>
      </c>
      <c r="F3299" s="319" t="n">
        <v>5.56</v>
      </c>
      <c r="G3299" s="318" t="s">
        <v>6233</v>
      </c>
    </row>
    <row r="3300" customFormat="false" ht="15" hidden="false" customHeight="false" outlineLevel="0" collapsed="false">
      <c r="A3300" s="318" t="s">
        <v>12783</v>
      </c>
      <c r="B3300" s="318" t="str">
        <f aca="false">A3300&amp;"U"</f>
        <v>89411U</v>
      </c>
      <c r="C3300" s="318" t="s">
        <v>12784</v>
      </c>
      <c r="D3300" s="318" t="s">
        <v>30</v>
      </c>
      <c r="E3300" s="318" t="s">
        <v>6232</v>
      </c>
      <c r="F3300" s="319" t="n">
        <v>5.1</v>
      </c>
      <c r="G3300" s="318" t="s">
        <v>6233</v>
      </c>
    </row>
    <row r="3301" customFormat="false" ht="15" hidden="false" customHeight="false" outlineLevel="0" collapsed="false">
      <c r="A3301" s="318" t="s">
        <v>12785</v>
      </c>
      <c r="B3301" s="318" t="str">
        <f aca="false">A3301&amp;"U"</f>
        <v>89412U</v>
      </c>
      <c r="C3301" s="318" t="s">
        <v>12786</v>
      </c>
      <c r="D3301" s="318" t="s">
        <v>30</v>
      </c>
      <c r="E3301" s="318" t="s">
        <v>6232</v>
      </c>
      <c r="F3301" s="319" t="n">
        <v>5.73</v>
      </c>
      <c r="G3301" s="318" t="s">
        <v>6233</v>
      </c>
    </row>
    <row r="3302" customFormat="false" ht="15" hidden="false" customHeight="false" outlineLevel="0" collapsed="false">
      <c r="A3302" s="318" t="s">
        <v>12787</v>
      </c>
      <c r="B3302" s="318" t="str">
        <f aca="false">A3302&amp;"U"</f>
        <v>89413U</v>
      </c>
      <c r="C3302" s="318" t="s">
        <v>12788</v>
      </c>
      <c r="D3302" s="318" t="s">
        <v>30</v>
      </c>
      <c r="E3302" s="318" t="s">
        <v>6232</v>
      </c>
      <c r="F3302" s="319" t="n">
        <v>5.76</v>
      </c>
      <c r="G3302" s="318" t="s">
        <v>6233</v>
      </c>
    </row>
    <row r="3303" customFormat="false" ht="15" hidden="false" customHeight="false" outlineLevel="0" collapsed="false">
      <c r="A3303" s="318" t="s">
        <v>12789</v>
      </c>
      <c r="B3303" s="318" t="str">
        <f aca="false">A3303&amp;"U"</f>
        <v>89414U</v>
      </c>
      <c r="C3303" s="318" t="s">
        <v>12790</v>
      </c>
      <c r="D3303" s="318" t="s">
        <v>30</v>
      </c>
      <c r="E3303" s="318" t="s">
        <v>6232</v>
      </c>
      <c r="F3303" s="319" t="n">
        <v>7.15</v>
      </c>
      <c r="G3303" s="318" t="s">
        <v>6233</v>
      </c>
    </row>
    <row r="3304" customFormat="false" ht="15" hidden="false" customHeight="false" outlineLevel="0" collapsed="false">
      <c r="A3304" s="318" t="s">
        <v>12791</v>
      </c>
      <c r="B3304" s="318" t="str">
        <f aca="false">A3304&amp;"U"</f>
        <v>89415U</v>
      </c>
      <c r="C3304" s="318" t="s">
        <v>12792</v>
      </c>
      <c r="D3304" s="318" t="s">
        <v>30</v>
      </c>
      <c r="E3304" s="318" t="s">
        <v>6232</v>
      </c>
      <c r="F3304" s="319" t="n">
        <v>8.87</v>
      </c>
      <c r="G3304" s="318" t="s">
        <v>6233</v>
      </c>
    </row>
    <row r="3305" customFormat="false" ht="15" hidden="false" customHeight="false" outlineLevel="0" collapsed="false">
      <c r="A3305" s="318" t="s">
        <v>12793</v>
      </c>
      <c r="B3305" s="318" t="str">
        <f aca="false">A3305&amp;"U"</f>
        <v>89416U</v>
      </c>
      <c r="C3305" s="318" t="s">
        <v>12794</v>
      </c>
      <c r="D3305" s="318" t="s">
        <v>30</v>
      </c>
      <c r="E3305" s="318" t="s">
        <v>6232</v>
      </c>
      <c r="F3305" s="319" t="n">
        <v>6.86</v>
      </c>
      <c r="G3305" s="318" t="s">
        <v>6233</v>
      </c>
    </row>
    <row r="3306" customFormat="false" ht="15" hidden="false" customHeight="false" outlineLevel="0" collapsed="false">
      <c r="A3306" s="318" t="s">
        <v>12795</v>
      </c>
      <c r="B3306" s="318" t="str">
        <f aca="false">A3306&amp;"U"</f>
        <v>89417U</v>
      </c>
      <c r="C3306" s="318" t="s">
        <v>12796</v>
      </c>
      <c r="D3306" s="318" t="s">
        <v>30</v>
      </c>
      <c r="E3306" s="318" t="s">
        <v>6232</v>
      </c>
      <c r="F3306" s="319" t="n">
        <v>2.64</v>
      </c>
      <c r="G3306" s="318" t="s">
        <v>6233</v>
      </c>
    </row>
    <row r="3307" customFormat="false" ht="15" hidden="false" customHeight="false" outlineLevel="0" collapsed="false">
      <c r="A3307" s="318" t="s">
        <v>12797</v>
      </c>
      <c r="B3307" s="318" t="str">
        <f aca="false">A3307&amp;"U"</f>
        <v>89418U</v>
      </c>
      <c r="C3307" s="318" t="s">
        <v>12798</v>
      </c>
      <c r="D3307" s="318" t="s">
        <v>30</v>
      </c>
      <c r="E3307" s="318" t="s">
        <v>6232</v>
      </c>
      <c r="F3307" s="319" t="n">
        <v>7.23</v>
      </c>
      <c r="G3307" s="318" t="s">
        <v>6233</v>
      </c>
    </row>
    <row r="3308" customFormat="false" ht="15" hidden="false" customHeight="false" outlineLevel="0" collapsed="false">
      <c r="A3308" s="318" t="s">
        <v>12799</v>
      </c>
      <c r="B3308" s="318" t="str">
        <f aca="false">A3308&amp;"U"</f>
        <v>89419U</v>
      </c>
      <c r="C3308" s="318" t="s">
        <v>12800</v>
      </c>
      <c r="D3308" s="318" t="s">
        <v>30</v>
      </c>
      <c r="E3308" s="318" t="s">
        <v>6232</v>
      </c>
      <c r="F3308" s="319" t="n">
        <v>3.06</v>
      </c>
      <c r="G3308" s="318" t="s">
        <v>6233</v>
      </c>
    </row>
    <row r="3309" customFormat="false" ht="15" hidden="false" customHeight="false" outlineLevel="0" collapsed="false">
      <c r="A3309" s="318" t="s">
        <v>12801</v>
      </c>
      <c r="B3309" s="318" t="str">
        <f aca="false">A3309&amp;"U"</f>
        <v>89420U</v>
      </c>
      <c r="C3309" s="318" t="s">
        <v>12802</v>
      </c>
      <c r="D3309" s="318" t="s">
        <v>30</v>
      </c>
      <c r="E3309" s="318" t="s">
        <v>6232</v>
      </c>
      <c r="F3309" s="319" t="n">
        <v>5.55</v>
      </c>
      <c r="G3309" s="318" t="s">
        <v>6233</v>
      </c>
    </row>
    <row r="3310" customFormat="false" ht="15" hidden="false" customHeight="false" outlineLevel="0" collapsed="false">
      <c r="A3310" s="318" t="s">
        <v>12803</v>
      </c>
      <c r="B3310" s="318" t="str">
        <f aca="false">A3310&amp;"U"</f>
        <v>89421U</v>
      </c>
      <c r="C3310" s="318" t="s">
        <v>12804</v>
      </c>
      <c r="D3310" s="318" t="s">
        <v>30</v>
      </c>
      <c r="E3310" s="318" t="s">
        <v>6232</v>
      </c>
      <c r="F3310" s="319" t="n">
        <v>7.05</v>
      </c>
      <c r="G3310" s="318" t="s">
        <v>6233</v>
      </c>
    </row>
    <row r="3311" customFormat="false" ht="15" hidden="false" customHeight="false" outlineLevel="0" collapsed="false">
      <c r="A3311" s="318" t="s">
        <v>12805</v>
      </c>
      <c r="B3311" s="318" t="str">
        <f aca="false">A3311&amp;"U"</f>
        <v>89422U</v>
      </c>
      <c r="C3311" s="318" t="s">
        <v>12806</v>
      </c>
      <c r="D3311" s="318" t="s">
        <v>30</v>
      </c>
      <c r="E3311" s="318" t="s">
        <v>6232</v>
      </c>
      <c r="F3311" s="319" t="n">
        <v>2.69</v>
      </c>
      <c r="G3311" s="318" t="s">
        <v>6233</v>
      </c>
    </row>
    <row r="3312" customFormat="false" ht="15" hidden="false" customHeight="false" outlineLevel="0" collapsed="false">
      <c r="A3312" s="318" t="s">
        <v>12807</v>
      </c>
      <c r="B3312" s="318" t="str">
        <f aca="false">A3312&amp;"U"</f>
        <v>89423U</v>
      </c>
      <c r="C3312" s="318" t="s">
        <v>12808</v>
      </c>
      <c r="D3312" s="318" t="s">
        <v>30</v>
      </c>
      <c r="E3312" s="318" t="s">
        <v>6232</v>
      </c>
      <c r="F3312" s="319" t="n">
        <v>5.24</v>
      </c>
      <c r="G3312" s="318" t="s">
        <v>6233</v>
      </c>
    </row>
    <row r="3313" customFormat="false" ht="15" hidden="false" customHeight="false" outlineLevel="0" collapsed="false">
      <c r="A3313" s="318" t="s">
        <v>12809</v>
      </c>
      <c r="B3313" s="318" t="str">
        <f aca="false">A3313&amp;"U"</f>
        <v>89424U</v>
      </c>
      <c r="C3313" s="318" t="s">
        <v>12810</v>
      </c>
      <c r="D3313" s="318" t="s">
        <v>30</v>
      </c>
      <c r="E3313" s="318" t="s">
        <v>6232</v>
      </c>
      <c r="F3313" s="319" t="n">
        <v>3.14</v>
      </c>
      <c r="G3313" s="318" t="s">
        <v>6233</v>
      </c>
    </row>
    <row r="3314" customFormat="false" ht="15" hidden="false" customHeight="false" outlineLevel="0" collapsed="false">
      <c r="A3314" s="318" t="s">
        <v>12811</v>
      </c>
      <c r="B3314" s="318" t="str">
        <f aca="false">A3314&amp;"U"</f>
        <v>89425U</v>
      </c>
      <c r="C3314" s="318" t="s">
        <v>12812</v>
      </c>
      <c r="D3314" s="318" t="s">
        <v>30</v>
      </c>
      <c r="E3314" s="318" t="s">
        <v>6232</v>
      </c>
      <c r="F3314" s="319" t="n">
        <v>9.26</v>
      </c>
      <c r="G3314" s="318" t="s">
        <v>6233</v>
      </c>
    </row>
    <row r="3315" customFormat="false" ht="15" hidden="false" customHeight="false" outlineLevel="0" collapsed="false">
      <c r="A3315" s="318" t="s">
        <v>12813</v>
      </c>
      <c r="B3315" s="318" t="str">
        <f aca="false">A3315&amp;"U"</f>
        <v>89426U</v>
      </c>
      <c r="C3315" s="318" t="s">
        <v>12814</v>
      </c>
      <c r="D3315" s="318" t="s">
        <v>30</v>
      </c>
      <c r="E3315" s="318" t="s">
        <v>6232</v>
      </c>
      <c r="F3315" s="319" t="n">
        <v>5.02</v>
      </c>
      <c r="G3315" s="318" t="s">
        <v>6233</v>
      </c>
    </row>
    <row r="3316" customFormat="false" ht="15" hidden="false" customHeight="false" outlineLevel="0" collapsed="false">
      <c r="A3316" s="318" t="s">
        <v>12815</v>
      </c>
      <c r="B3316" s="318" t="str">
        <f aca="false">A3316&amp;"U"</f>
        <v>89427U</v>
      </c>
      <c r="C3316" s="318" t="s">
        <v>12816</v>
      </c>
      <c r="D3316" s="318" t="s">
        <v>30</v>
      </c>
      <c r="E3316" s="318" t="s">
        <v>6232</v>
      </c>
      <c r="F3316" s="319" t="n">
        <v>7.01</v>
      </c>
      <c r="G3316" s="318" t="s">
        <v>6233</v>
      </c>
    </row>
    <row r="3317" customFormat="false" ht="15" hidden="false" customHeight="false" outlineLevel="0" collapsed="false">
      <c r="A3317" s="318" t="s">
        <v>12817</v>
      </c>
      <c r="B3317" s="318" t="str">
        <f aca="false">A3317&amp;"U"</f>
        <v>89428U</v>
      </c>
      <c r="C3317" s="318" t="s">
        <v>12818</v>
      </c>
      <c r="D3317" s="318" t="s">
        <v>30</v>
      </c>
      <c r="E3317" s="318" t="s">
        <v>6232</v>
      </c>
      <c r="F3317" s="319" t="n">
        <v>8.41</v>
      </c>
      <c r="G3317" s="318" t="s">
        <v>6233</v>
      </c>
    </row>
    <row r="3318" customFormat="false" ht="15" hidden="false" customHeight="false" outlineLevel="0" collapsed="false">
      <c r="A3318" s="318" t="s">
        <v>12819</v>
      </c>
      <c r="B3318" s="318" t="str">
        <f aca="false">A3318&amp;"U"</f>
        <v>89429U</v>
      </c>
      <c r="C3318" s="318" t="s">
        <v>12820</v>
      </c>
      <c r="D3318" s="318" t="s">
        <v>30</v>
      </c>
      <c r="E3318" s="318" t="s">
        <v>6232</v>
      </c>
      <c r="F3318" s="319" t="n">
        <v>3.2</v>
      </c>
      <c r="G3318" s="318" t="s">
        <v>6233</v>
      </c>
    </row>
    <row r="3319" customFormat="false" ht="15" hidden="false" customHeight="false" outlineLevel="0" collapsed="false">
      <c r="A3319" s="318" t="s">
        <v>12821</v>
      </c>
      <c r="B3319" s="318" t="str">
        <f aca="false">A3319&amp;"U"</f>
        <v>89430U</v>
      </c>
      <c r="C3319" s="318" t="s">
        <v>12822</v>
      </c>
      <c r="D3319" s="318" t="s">
        <v>30</v>
      </c>
      <c r="E3319" s="318" t="s">
        <v>6232</v>
      </c>
      <c r="F3319" s="319" t="n">
        <v>7.11</v>
      </c>
      <c r="G3319" s="318" t="s">
        <v>6233</v>
      </c>
    </row>
    <row r="3320" customFormat="false" ht="15" hidden="false" customHeight="false" outlineLevel="0" collapsed="false">
      <c r="A3320" s="318" t="s">
        <v>12823</v>
      </c>
      <c r="B3320" s="318" t="str">
        <f aca="false">A3320&amp;"U"</f>
        <v>89431U</v>
      </c>
      <c r="C3320" s="318" t="s">
        <v>12824</v>
      </c>
      <c r="D3320" s="318" t="s">
        <v>30</v>
      </c>
      <c r="E3320" s="318" t="s">
        <v>6232</v>
      </c>
      <c r="F3320" s="319" t="n">
        <v>4.47</v>
      </c>
      <c r="G3320" s="318" t="s">
        <v>6233</v>
      </c>
    </row>
    <row r="3321" customFormat="false" ht="15" hidden="false" customHeight="false" outlineLevel="0" collapsed="false">
      <c r="A3321" s="318" t="s">
        <v>12825</v>
      </c>
      <c r="B3321" s="318" t="str">
        <f aca="false">A3321&amp;"U"</f>
        <v>89432U</v>
      </c>
      <c r="C3321" s="318" t="s">
        <v>12826</v>
      </c>
      <c r="D3321" s="318" t="s">
        <v>30</v>
      </c>
      <c r="E3321" s="318" t="s">
        <v>6232</v>
      </c>
      <c r="F3321" s="319" t="n">
        <v>19.07</v>
      </c>
      <c r="G3321" s="318" t="s">
        <v>6233</v>
      </c>
    </row>
    <row r="3322" customFormat="false" ht="15" hidden="false" customHeight="false" outlineLevel="0" collapsed="false">
      <c r="A3322" s="318" t="s">
        <v>12827</v>
      </c>
      <c r="B3322" s="318" t="str">
        <f aca="false">A3322&amp;"U"</f>
        <v>89433U</v>
      </c>
      <c r="C3322" s="318" t="s">
        <v>12828</v>
      </c>
      <c r="D3322" s="318" t="s">
        <v>30</v>
      </c>
      <c r="E3322" s="318" t="s">
        <v>6232</v>
      </c>
      <c r="F3322" s="319" t="n">
        <v>6.12</v>
      </c>
      <c r="G3322" s="318" t="s">
        <v>6233</v>
      </c>
    </row>
    <row r="3323" customFormat="false" ht="15" hidden="false" customHeight="false" outlineLevel="0" collapsed="false">
      <c r="A3323" s="318" t="s">
        <v>12829</v>
      </c>
      <c r="B3323" s="318" t="str">
        <f aca="false">A3323&amp;"U"</f>
        <v>89434U</v>
      </c>
      <c r="C3323" s="318" t="s">
        <v>12830</v>
      </c>
      <c r="D3323" s="318" t="s">
        <v>30</v>
      </c>
      <c r="E3323" s="318" t="s">
        <v>6232</v>
      </c>
      <c r="F3323" s="319" t="n">
        <v>6.68</v>
      </c>
      <c r="G3323" s="318" t="s">
        <v>6233</v>
      </c>
    </row>
    <row r="3324" customFormat="false" ht="15" hidden="false" customHeight="false" outlineLevel="0" collapsed="false">
      <c r="A3324" s="318" t="s">
        <v>12831</v>
      </c>
      <c r="B3324" s="318" t="str">
        <f aca="false">A3324&amp;"U"</f>
        <v>89435U</v>
      </c>
      <c r="C3324" s="318" t="s">
        <v>12832</v>
      </c>
      <c r="D3324" s="318" t="s">
        <v>30</v>
      </c>
      <c r="E3324" s="318" t="s">
        <v>6232</v>
      </c>
      <c r="F3324" s="319" t="n">
        <v>12.7</v>
      </c>
      <c r="G3324" s="318" t="s">
        <v>6233</v>
      </c>
    </row>
    <row r="3325" customFormat="false" ht="15" hidden="false" customHeight="false" outlineLevel="0" collapsed="false">
      <c r="A3325" s="318" t="s">
        <v>12833</v>
      </c>
      <c r="B3325" s="318" t="str">
        <f aca="false">A3325&amp;"U"</f>
        <v>89436U</v>
      </c>
      <c r="C3325" s="318" t="s">
        <v>12834</v>
      </c>
      <c r="D3325" s="318" t="s">
        <v>30</v>
      </c>
      <c r="E3325" s="318" t="s">
        <v>6232</v>
      </c>
      <c r="F3325" s="319" t="n">
        <v>4.4</v>
      </c>
      <c r="G3325" s="318" t="s">
        <v>6233</v>
      </c>
    </row>
    <row r="3326" customFormat="false" ht="15" hidden="false" customHeight="false" outlineLevel="0" collapsed="false">
      <c r="A3326" s="318" t="s">
        <v>12835</v>
      </c>
      <c r="B3326" s="318" t="str">
        <f aca="false">A3326&amp;"U"</f>
        <v>89437U</v>
      </c>
      <c r="C3326" s="318" t="s">
        <v>12836</v>
      </c>
      <c r="D3326" s="318" t="s">
        <v>30</v>
      </c>
      <c r="E3326" s="318" t="s">
        <v>6232</v>
      </c>
      <c r="F3326" s="319" t="n">
        <v>15.21</v>
      </c>
      <c r="G3326" s="318" t="s">
        <v>6233</v>
      </c>
    </row>
    <row r="3327" customFormat="false" ht="15" hidden="false" customHeight="false" outlineLevel="0" collapsed="false">
      <c r="A3327" s="318" t="s">
        <v>12837</v>
      </c>
      <c r="B3327" s="318" t="str">
        <f aca="false">A3327&amp;"U"</f>
        <v>89438U</v>
      </c>
      <c r="C3327" s="318" t="s">
        <v>12838</v>
      </c>
      <c r="D3327" s="318" t="s">
        <v>30</v>
      </c>
      <c r="E3327" s="318" t="s">
        <v>6232</v>
      </c>
      <c r="F3327" s="319" t="n">
        <v>4.74</v>
      </c>
      <c r="G3327" s="318" t="s">
        <v>6233</v>
      </c>
    </row>
    <row r="3328" customFormat="false" ht="15" hidden="false" customHeight="false" outlineLevel="0" collapsed="false">
      <c r="A3328" s="318" t="s">
        <v>12839</v>
      </c>
      <c r="B3328" s="318" t="str">
        <f aca="false">A3328&amp;"U"</f>
        <v>89439U</v>
      </c>
      <c r="C3328" s="318" t="s">
        <v>12840</v>
      </c>
      <c r="D3328" s="318" t="s">
        <v>30</v>
      </c>
      <c r="E3328" s="318" t="s">
        <v>6232</v>
      </c>
      <c r="F3328" s="319" t="n">
        <v>6.05</v>
      </c>
      <c r="G3328" s="318" t="s">
        <v>6233</v>
      </c>
    </row>
    <row r="3329" customFormat="false" ht="15" hidden="false" customHeight="false" outlineLevel="0" collapsed="false">
      <c r="A3329" s="318" t="s">
        <v>12841</v>
      </c>
      <c r="B3329" s="318" t="str">
        <f aca="false">A3329&amp;"U"</f>
        <v>89440U</v>
      </c>
      <c r="C3329" s="318" t="s">
        <v>12842</v>
      </c>
      <c r="D3329" s="318" t="s">
        <v>30</v>
      </c>
      <c r="E3329" s="318" t="s">
        <v>6232</v>
      </c>
      <c r="F3329" s="319" t="n">
        <v>5.72</v>
      </c>
      <c r="G3329" s="318" t="s">
        <v>6233</v>
      </c>
    </row>
    <row r="3330" customFormat="false" ht="15" hidden="false" customHeight="false" outlineLevel="0" collapsed="false">
      <c r="A3330" s="318" t="s">
        <v>12843</v>
      </c>
      <c r="B3330" s="318" t="str">
        <f aca="false">A3330&amp;"U"</f>
        <v>89441U</v>
      </c>
      <c r="C3330" s="318" t="s">
        <v>12844</v>
      </c>
      <c r="D3330" s="318" t="s">
        <v>30</v>
      </c>
      <c r="E3330" s="318" t="s">
        <v>6232</v>
      </c>
      <c r="F3330" s="319" t="n">
        <v>10.63</v>
      </c>
      <c r="G3330" s="318" t="s">
        <v>6233</v>
      </c>
    </row>
    <row r="3331" customFormat="false" ht="15" hidden="false" customHeight="false" outlineLevel="0" collapsed="false">
      <c r="A3331" s="318" t="s">
        <v>12845</v>
      </c>
      <c r="B3331" s="318" t="str">
        <f aca="false">A3331&amp;"U"</f>
        <v>89442U</v>
      </c>
      <c r="C3331" s="318" t="s">
        <v>12846</v>
      </c>
      <c r="D3331" s="318" t="s">
        <v>30</v>
      </c>
      <c r="E3331" s="318" t="s">
        <v>6232</v>
      </c>
      <c r="F3331" s="319" t="n">
        <v>7.03</v>
      </c>
      <c r="G3331" s="318" t="s">
        <v>6233</v>
      </c>
    </row>
    <row r="3332" customFormat="false" ht="15" hidden="false" customHeight="false" outlineLevel="0" collapsed="false">
      <c r="A3332" s="318" t="s">
        <v>12847</v>
      </c>
      <c r="B3332" s="318" t="str">
        <f aca="false">A3332&amp;"U"</f>
        <v>89443U</v>
      </c>
      <c r="C3332" s="318" t="s">
        <v>12848</v>
      </c>
      <c r="D3332" s="318" t="s">
        <v>30</v>
      </c>
      <c r="E3332" s="318" t="s">
        <v>6232</v>
      </c>
      <c r="F3332" s="319" t="n">
        <v>8.7</v>
      </c>
      <c r="G3332" s="318" t="s">
        <v>6233</v>
      </c>
    </row>
    <row r="3333" customFormat="false" ht="15" hidden="false" customHeight="false" outlineLevel="0" collapsed="false">
      <c r="A3333" s="318" t="s">
        <v>12849</v>
      </c>
      <c r="B3333" s="318" t="str">
        <f aca="false">A3333&amp;"U"</f>
        <v>89444U</v>
      </c>
      <c r="C3333" s="318" t="s">
        <v>12850</v>
      </c>
      <c r="D3333" s="318" t="s">
        <v>30</v>
      </c>
      <c r="E3333" s="318" t="s">
        <v>6232</v>
      </c>
      <c r="F3333" s="319" t="n">
        <v>17.02</v>
      </c>
      <c r="G3333" s="318" t="s">
        <v>6233</v>
      </c>
    </row>
    <row r="3334" customFormat="false" ht="15" hidden="false" customHeight="false" outlineLevel="0" collapsed="false">
      <c r="A3334" s="318" t="s">
        <v>12851</v>
      </c>
      <c r="B3334" s="318" t="str">
        <f aca="false">A3334&amp;"U"</f>
        <v>89445U</v>
      </c>
      <c r="C3334" s="318" t="s">
        <v>12852</v>
      </c>
      <c r="D3334" s="318" t="s">
        <v>30</v>
      </c>
      <c r="E3334" s="318" t="s">
        <v>6232</v>
      </c>
      <c r="F3334" s="319" t="n">
        <v>10</v>
      </c>
      <c r="G3334" s="318" t="s">
        <v>6233</v>
      </c>
    </row>
    <row r="3335" customFormat="false" ht="15" hidden="false" customHeight="false" outlineLevel="0" collapsed="false">
      <c r="A3335" s="318" t="s">
        <v>12853</v>
      </c>
      <c r="B3335" s="318" t="str">
        <f aca="false">A3335&amp;"U"</f>
        <v>89481U</v>
      </c>
      <c r="C3335" s="318" t="s">
        <v>12854</v>
      </c>
      <c r="D3335" s="318" t="s">
        <v>30</v>
      </c>
      <c r="E3335" s="318" t="s">
        <v>6232</v>
      </c>
      <c r="F3335" s="319" t="n">
        <v>3.07</v>
      </c>
      <c r="G3335" s="318" t="s">
        <v>6233</v>
      </c>
    </row>
    <row r="3336" customFormat="false" ht="15" hidden="false" customHeight="false" outlineLevel="0" collapsed="false">
      <c r="A3336" s="318" t="s">
        <v>12855</v>
      </c>
      <c r="B3336" s="318" t="str">
        <f aca="false">A3336&amp;"U"</f>
        <v>89485U</v>
      </c>
      <c r="C3336" s="318" t="s">
        <v>12856</v>
      </c>
      <c r="D3336" s="318" t="s">
        <v>30</v>
      </c>
      <c r="E3336" s="318" t="s">
        <v>6232</v>
      </c>
      <c r="F3336" s="319" t="n">
        <v>3.57</v>
      </c>
      <c r="G3336" s="318" t="s">
        <v>6233</v>
      </c>
    </row>
    <row r="3337" customFormat="false" ht="15" hidden="false" customHeight="false" outlineLevel="0" collapsed="false">
      <c r="A3337" s="318" t="s">
        <v>12857</v>
      </c>
      <c r="B3337" s="318" t="str">
        <f aca="false">A3337&amp;"U"</f>
        <v>89489U</v>
      </c>
      <c r="C3337" s="318" t="s">
        <v>12858</v>
      </c>
      <c r="D3337" s="318" t="s">
        <v>30</v>
      </c>
      <c r="E3337" s="318" t="s">
        <v>6232</v>
      </c>
      <c r="F3337" s="319" t="n">
        <v>4.59</v>
      </c>
      <c r="G3337" s="318" t="s">
        <v>6233</v>
      </c>
    </row>
    <row r="3338" customFormat="false" ht="15" hidden="false" customHeight="false" outlineLevel="0" collapsed="false">
      <c r="A3338" s="318" t="s">
        <v>12859</v>
      </c>
      <c r="B3338" s="318" t="str">
        <f aca="false">A3338&amp;"U"</f>
        <v>89490U</v>
      </c>
      <c r="C3338" s="318" t="s">
        <v>12860</v>
      </c>
      <c r="D3338" s="318" t="s">
        <v>30</v>
      </c>
      <c r="E3338" s="318" t="s">
        <v>6232</v>
      </c>
      <c r="F3338" s="319" t="n">
        <v>4.13</v>
      </c>
      <c r="G3338" s="318" t="s">
        <v>6233</v>
      </c>
    </row>
    <row r="3339" customFormat="false" ht="15" hidden="false" customHeight="false" outlineLevel="0" collapsed="false">
      <c r="A3339" s="318" t="s">
        <v>12861</v>
      </c>
      <c r="B3339" s="318" t="str">
        <f aca="false">A3339&amp;"U"</f>
        <v>89492U</v>
      </c>
      <c r="C3339" s="318" t="s">
        <v>12862</v>
      </c>
      <c r="D3339" s="318" t="s">
        <v>30</v>
      </c>
      <c r="E3339" s="318" t="s">
        <v>6232</v>
      </c>
      <c r="F3339" s="319" t="n">
        <v>4.66</v>
      </c>
      <c r="G3339" s="318" t="s">
        <v>6233</v>
      </c>
    </row>
    <row r="3340" customFormat="false" ht="15" hidden="false" customHeight="false" outlineLevel="0" collapsed="false">
      <c r="A3340" s="318" t="s">
        <v>12863</v>
      </c>
      <c r="B3340" s="318" t="str">
        <f aca="false">A3340&amp;"U"</f>
        <v>89493U</v>
      </c>
      <c r="C3340" s="318" t="s">
        <v>12864</v>
      </c>
      <c r="D3340" s="318" t="s">
        <v>30</v>
      </c>
      <c r="E3340" s="318" t="s">
        <v>6232</v>
      </c>
      <c r="F3340" s="319" t="n">
        <v>6.05</v>
      </c>
      <c r="G3340" s="318" t="s">
        <v>6233</v>
      </c>
    </row>
    <row r="3341" customFormat="false" ht="15" hidden="false" customHeight="false" outlineLevel="0" collapsed="false">
      <c r="A3341" s="318" t="s">
        <v>12865</v>
      </c>
      <c r="B3341" s="318" t="str">
        <f aca="false">A3341&amp;"U"</f>
        <v>89494U</v>
      </c>
      <c r="C3341" s="318" t="s">
        <v>12866</v>
      </c>
      <c r="D3341" s="318" t="s">
        <v>30</v>
      </c>
      <c r="E3341" s="318" t="s">
        <v>6232</v>
      </c>
      <c r="F3341" s="319" t="n">
        <v>7.77</v>
      </c>
      <c r="G3341" s="318" t="s">
        <v>6233</v>
      </c>
    </row>
    <row r="3342" customFormat="false" ht="15" hidden="false" customHeight="false" outlineLevel="0" collapsed="false">
      <c r="A3342" s="318" t="s">
        <v>12867</v>
      </c>
      <c r="B3342" s="318" t="str">
        <f aca="false">A3342&amp;"U"</f>
        <v>89496U</v>
      </c>
      <c r="C3342" s="318" t="s">
        <v>12868</v>
      </c>
      <c r="D3342" s="318" t="s">
        <v>30</v>
      </c>
      <c r="E3342" s="318" t="s">
        <v>6232</v>
      </c>
      <c r="F3342" s="319" t="n">
        <v>5.76</v>
      </c>
      <c r="G3342" s="318" t="s">
        <v>6233</v>
      </c>
    </row>
    <row r="3343" customFormat="false" ht="15" hidden="false" customHeight="false" outlineLevel="0" collapsed="false">
      <c r="A3343" s="318" t="s">
        <v>12869</v>
      </c>
      <c r="B3343" s="318" t="str">
        <f aca="false">A3343&amp;"U"</f>
        <v>89497U</v>
      </c>
      <c r="C3343" s="318" t="s">
        <v>12870</v>
      </c>
      <c r="D3343" s="318" t="s">
        <v>30</v>
      </c>
      <c r="E3343" s="318" t="s">
        <v>6232</v>
      </c>
      <c r="F3343" s="319" t="n">
        <v>7.4</v>
      </c>
      <c r="G3343" s="318" t="s">
        <v>6233</v>
      </c>
    </row>
    <row r="3344" customFormat="false" ht="15" hidden="false" customHeight="false" outlineLevel="0" collapsed="false">
      <c r="A3344" s="318" t="s">
        <v>12871</v>
      </c>
      <c r="B3344" s="318" t="str">
        <f aca="false">A3344&amp;"U"</f>
        <v>89498U</v>
      </c>
      <c r="C3344" s="318" t="s">
        <v>12872</v>
      </c>
      <c r="D3344" s="318" t="s">
        <v>30</v>
      </c>
      <c r="E3344" s="318" t="s">
        <v>6232</v>
      </c>
      <c r="F3344" s="319" t="n">
        <v>8.04</v>
      </c>
      <c r="G3344" s="318" t="s">
        <v>6233</v>
      </c>
    </row>
    <row r="3345" customFormat="false" ht="15" hidden="false" customHeight="false" outlineLevel="0" collapsed="false">
      <c r="A3345" s="318" t="s">
        <v>12873</v>
      </c>
      <c r="B3345" s="318" t="str">
        <f aca="false">A3345&amp;"U"</f>
        <v>89499U</v>
      </c>
      <c r="C3345" s="318" t="s">
        <v>12874</v>
      </c>
      <c r="D3345" s="318" t="s">
        <v>30</v>
      </c>
      <c r="E3345" s="318" t="s">
        <v>6232</v>
      </c>
      <c r="F3345" s="319" t="n">
        <v>12.09</v>
      </c>
      <c r="G3345" s="318" t="s">
        <v>6233</v>
      </c>
    </row>
    <row r="3346" customFormat="false" ht="15" hidden="false" customHeight="false" outlineLevel="0" collapsed="false">
      <c r="A3346" s="318" t="s">
        <v>12875</v>
      </c>
      <c r="B3346" s="318" t="str">
        <f aca="false">A3346&amp;"U"</f>
        <v>89500U</v>
      </c>
      <c r="C3346" s="318" t="s">
        <v>12876</v>
      </c>
      <c r="D3346" s="318" t="s">
        <v>30</v>
      </c>
      <c r="E3346" s="318" t="s">
        <v>6232</v>
      </c>
      <c r="F3346" s="319" t="n">
        <v>8.16</v>
      </c>
      <c r="G3346" s="318" t="s">
        <v>6233</v>
      </c>
    </row>
    <row r="3347" customFormat="false" ht="15" hidden="false" customHeight="false" outlineLevel="0" collapsed="false">
      <c r="A3347" s="318" t="s">
        <v>12877</v>
      </c>
      <c r="B3347" s="318" t="str">
        <f aca="false">A3347&amp;"U"</f>
        <v>89501U</v>
      </c>
      <c r="C3347" s="318" t="s">
        <v>12878</v>
      </c>
      <c r="D3347" s="318" t="s">
        <v>30</v>
      </c>
      <c r="E3347" s="318" t="s">
        <v>6232</v>
      </c>
      <c r="F3347" s="319" t="n">
        <v>8.96</v>
      </c>
      <c r="G3347" s="318" t="s">
        <v>6233</v>
      </c>
    </row>
    <row r="3348" customFormat="false" ht="15" hidden="false" customHeight="false" outlineLevel="0" collapsed="false">
      <c r="A3348" s="318" t="s">
        <v>12879</v>
      </c>
      <c r="B3348" s="318" t="str">
        <f aca="false">A3348&amp;"U"</f>
        <v>89502U</v>
      </c>
      <c r="C3348" s="318" t="s">
        <v>12880</v>
      </c>
      <c r="D3348" s="318" t="s">
        <v>30</v>
      </c>
      <c r="E3348" s="318" t="s">
        <v>6232</v>
      </c>
      <c r="F3348" s="319" t="n">
        <v>10.11</v>
      </c>
      <c r="G3348" s="318" t="s">
        <v>6233</v>
      </c>
    </row>
    <row r="3349" customFormat="false" ht="15" hidden="false" customHeight="false" outlineLevel="0" collapsed="false">
      <c r="A3349" s="318" t="s">
        <v>12881</v>
      </c>
      <c r="B3349" s="318" t="str">
        <f aca="false">A3349&amp;"U"</f>
        <v>89503U</v>
      </c>
      <c r="C3349" s="318" t="s">
        <v>12882</v>
      </c>
      <c r="D3349" s="318" t="s">
        <v>30</v>
      </c>
      <c r="E3349" s="318" t="s">
        <v>6232</v>
      </c>
      <c r="F3349" s="319" t="n">
        <v>15.13</v>
      </c>
      <c r="G3349" s="318" t="s">
        <v>6233</v>
      </c>
    </row>
    <row r="3350" customFormat="false" ht="15" hidden="false" customHeight="false" outlineLevel="0" collapsed="false">
      <c r="A3350" s="318" t="s">
        <v>12883</v>
      </c>
      <c r="B3350" s="318" t="str">
        <f aca="false">A3350&amp;"U"</f>
        <v>89504U</v>
      </c>
      <c r="C3350" s="318" t="s">
        <v>12884</v>
      </c>
      <c r="D3350" s="318" t="s">
        <v>30</v>
      </c>
      <c r="E3350" s="318" t="s">
        <v>6232</v>
      </c>
      <c r="F3350" s="319" t="n">
        <v>13.31</v>
      </c>
      <c r="G3350" s="318" t="s">
        <v>6233</v>
      </c>
    </row>
    <row r="3351" customFormat="false" ht="15" hidden="false" customHeight="false" outlineLevel="0" collapsed="false">
      <c r="A3351" s="318" t="s">
        <v>12885</v>
      </c>
      <c r="B3351" s="318" t="str">
        <f aca="false">A3351&amp;"U"</f>
        <v>89505U</v>
      </c>
      <c r="C3351" s="318" t="s">
        <v>12886</v>
      </c>
      <c r="D3351" s="318" t="s">
        <v>30</v>
      </c>
      <c r="E3351" s="318" t="s">
        <v>6232</v>
      </c>
      <c r="F3351" s="319" t="n">
        <v>22.42</v>
      </c>
      <c r="G3351" s="318" t="s">
        <v>6233</v>
      </c>
    </row>
    <row r="3352" customFormat="false" ht="15" hidden="false" customHeight="false" outlineLevel="0" collapsed="false">
      <c r="A3352" s="318" t="s">
        <v>12887</v>
      </c>
      <c r="B3352" s="318" t="str">
        <f aca="false">A3352&amp;"U"</f>
        <v>89506U</v>
      </c>
      <c r="C3352" s="318" t="s">
        <v>12888</v>
      </c>
      <c r="D3352" s="318" t="s">
        <v>30</v>
      </c>
      <c r="E3352" s="318" t="s">
        <v>6232</v>
      </c>
      <c r="F3352" s="319" t="n">
        <v>25.17</v>
      </c>
      <c r="G3352" s="318" t="s">
        <v>6233</v>
      </c>
    </row>
    <row r="3353" customFormat="false" ht="15" hidden="false" customHeight="false" outlineLevel="0" collapsed="false">
      <c r="A3353" s="318" t="s">
        <v>12889</v>
      </c>
      <c r="B3353" s="318" t="str">
        <f aca="false">A3353&amp;"U"</f>
        <v>89507U</v>
      </c>
      <c r="C3353" s="318" t="s">
        <v>12890</v>
      </c>
      <c r="D3353" s="318" t="s">
        <v>30</v>
      </c>
      <c r="E3353" s="318" t="s">
        <v>6232</v>
      </c>
      <c r="F3353" s="319" t="n">
        <v>30.88</v>
      </c>
      <c r="G3353" s="318" t="s">
        <v>6233</v>
      </c>
    </row>
    <row r="3354" customFormat="false" ht="15" hidden="false" customHeight="false" outlineLevel="0" collapsed="false">
      <c r="A3354" s="318" t="s">
        <v>12891</v>
      </c>
      <c r="B3354" s="318" t="str">
        <f aca="false">A3354&amp;"U"</f>
        <v>89510U</v>
      </c>
      <c r="C3354" s="318" t="s">
        <v>12892</v>
      </c>
      <c r="D3354" s="318" t="s">
        <v>30</v>
      </c>
      <c r="E3354" s="318" t="s">
        <v>6232</v>
      </c>
      <c r="F3354" s="319" t="n">
        <v>20.4</v>
      </c>
      <c r="G3354" s="318" t="s">
        <v>6233</v>
      </c>
    </row>
    <row r="3355" customFormat="false" ht="15" hidden="false" customHeight="false" outlineLevel="0" collapsed="false">
      <c r="A3355" s="318" t="s">
        <v>12893</v>
      </c>
      <c r="B3355" s="318" t="str">
        <f aca="false">A3355&amp;"U"</f>
        <v>89513U</v>
      </c>
      <c r="C3355" s="318" t="s">
        <v>12894</v>
      </c>
      <c r="D3355" s="318" t="s">
        <v>30</v>
      </c>
      <c r="E3355" s="318" t="s">
        <v>6232</v>
      </c>
      <c r="F3355" s="319" t="n">
        <v>68.68</v>
      </c>
      <c r="G3355" s="318" t="s">
        <v>6233</v>
      </c>
    </row>
    <row r="3356" customFormat="false" ht="15" hidden="false" customHeight="false" outlineLevel="0" collapsed="false">
      <c r="A3356" s="318" t="s">
        <v>12895</v>
      </c>
      <c r="B3356" s="318" t="str">
        <f aca="false">A3356&amp;"U"</f>
        <v>89514U</v>
      </c>
      <c r="C3356" s="318" t="s">
        <v>12896</v>
      </c>
      <c r="D3356" s="318" t="s">
        <v>30</v>
      </c>
      <c r="E3356" s="318" t="s">
        <v>6232</v>
      </c>
      <c r="F3356" s="319" t="n">
        <v>6.47</v>
      </c>
      <c r="G3356" s="318" t="s">
        <v>6233</v>
      </c>
    </row>
    <row r="3357" customFormat="false" ht="15" hidden="false" customHeight="false" outlineLevel="0" collapsed="false">
      <c r="A3357" s="318" t="s">
        <v>12897</v>
      </c>
      <c r="B3357" s="318" t="str">
        <f aca="false">A3357&amp;"U"</f>
        <v>89515U</v>
      </c>
      <c r="C3357" s="318" t="s">
        <v>12898</v>
      </c>
      <c r="D3357" s="318" t="s">
        <v>30</v>
      </c>
      <c r="E3357" s="318" t="s">
        <v>6232</v>
      </c>
      <c r="F3357" s="319" t="n">
        <v>51.97</v>
      </c>
      <c r="G3357" s="318" t="s">
        <v>6233</v>
      </c>
    </row>
    <row r="3358" customFormat="false" ht="15" hidden="false" customHeight="false" outlineLevel="0" collapsed="false">
      <c r="A3358" s="318" t="s">
        <v>12899</v>
      </c>
      <c r="B3358" s="318" t="str">
        <f aca="false">A3358&amp;"U"</f>
        <v>89516U</v>
      </c>
      <c r="C3358" s="318" t="s">
        <v>12900</v>
      </c>
      <c r="D3358" s="318" t="s">
        <v>30</v>
      </c>
      <c r="E3358" s="318" t="s">
        <v>6232</v>
      </c>
      <c r="F3358" s="319" t="n">
        <v>5.64</v>
      </c>
      <c r="G3358" s="318" t="s">
        <v>6233</v>
      </c>
    </row>
    <row r="3359" customFormat="false" ht="15" hidden="false" customHeight="false" outlineLevel="0" collapsed="false">
      <c r="A3359" s="318" t="s">
        <v>12901</v>
      </c>
      <c r="B3359" s="318" t="str">
        <f aca="false">A3359&amp;"U"</f>
        <v>89517U</v>
      </c>
      <c r="C3359" s="318" t="s">
        <v>12902</v>
      </c>
      <c r="D3359" s="318" t="s">
        <v>30</v>
      </c>
      <c r="E3359" s="318" t="s">
        <v>6232</v>
      </c>
      <c r="F3359" s="319" t="n">
        <v>43.84</v>
      </c>
      <c r="G3359" s="318" t="s">
        <v>6233</v>
      </c>
    </row>
    <row r="3360" customFormat="false" ht="15" hidden="false" customHeight="false" outlineLevel="0" collapsed="false">
      <c r="A3360" s="318" t="s">
        <v>12903</v>
      </c>
      <c r="B3360" s="318" t="str">
        <f aca="false">A3360&amp;"U"</f>
        <v>89518U</v>
      </c>
      <c r="C3360" s="318" t="s">
        <v>12904</v>
      </c>
      <c r="D3360" s="318" t="s">
        <v>30</v>
      </c>
      <c r="E3360" s="318" t="s">
        <v>6232</v>
      </c>
      <c r="F3360" s="319" t="n">
        <v>8.99</v>
      </c>
      <c r="G3360" s="318" t="s">
        <v>6233</v>
      </c>
    </row>
    <row r="3361" customFormat="false" ht="15" hidden="false" customHeight="false" outlineLevel="0" collapsed="false">
      <c r="A3361" s="318" t="s">
        <v>12905</v>
      </c>
      <c r="B3361" s="318" t="str">
        <f aca="false">A3361&amp;"U"</f>
        <v>89519U</v>
      </c>
      <c r="C3361" s="318" t="s">
        <v>12906</v>
      </c>
      <c r="D3361" s="318" t="s">
        <v>30</v>
      </c>
      <c r="E3361" s="318" t="s">
        <v>6232</v>
      </c>
      <c r="F3361" s="319" t="n">
        <v>29.82</v>
      </c>
      <c r="G3361" s="318" t="s">
        <v>6233</v>
      </c>
    </row>
    <row r="3362" customFormat="false" ht="15" hidden="false" customHeight="false" outlineLevel="0" collapsed="false">
      <c r="A3362" s="318" t="s">
        <v>12907</v>
      </c>
      <c r="B3362" s="318" t="str">
        <f aca="false">A3362&amp;"U"</f>
        <v>89520U</v>
      </c>
      <c r="C3362" s="318" t="s">
        <v>12908</v>
      </c>
      <c r="D3362" s="318" t="s">
        <v>30</v>
      </c>
      <c r="E3362" s="318" t="s">
        <v>6232</v>
      </c>
      <c r="F3362" s="319" t="n">
        <v>7.91</v>
      </c>
      <c r="G3362" s="318" t="s">
        <v>6233</v>
      </c>
    </row>
    <row r="3363" customFormat="false" ht="15" hidden="false" customHeight="false" outlineLevel="0" collapsed="false">
      <c r="A3363" s="318" t="s">
        <v>12909</v>
      </c>
      <c r="B3363" s="318" t="str">
        <f aca="false">A3363&amp;"U"</f>
        <v>89521U</v>
      </c>
      <c r="C3363" s="318" t="s">
        <v>12910</v>
      </c>
      <c r="D3363" s="318" t="s">
        <v>30</v>
      </c>
      <c r="E3363" s="318" t="s">
        <v>6232</v>
      </c>
      <c r="F3363" s="319" t="n">
        <v>80.93</v>
      </c>
      <c r="G3363" s="318" t="s">
        <v>6233</v>
      </c>
    </row>
    <row r="3364" customFormat="false" ht="15" hidden="false" customHeight="false" outlineLevel="0" collapsed="false">
      <c r="A3364" s="318" t="s">
        <v>12911</v>
      </c>
      <c r="B3364" s="318" t="str">
        <f aca="false">A3364&amp;"U"</f>
        <v>89522U</v>
      </c>
      <c r="C3364" s="318" t="s">
        <v>12912</v>
      </c>
      <c r="D3364" s="318" t="s">
        <v>30</v>
      </c>
      <c r="E3364" s="318" t="s">
        <v>6232</v>
      </c>
      <c r="F3364" s="319" t="n">
        <v>18.06</v>
      </c>
      <c r="G3364" s="318" t="s">
        <v>6233</v>
      </c>
    </row>
    <row r="3365" customFormat="false" ht="15" hidden="false" customHeight="false" outlineLevel="0" collapsed="false">
      <c r="A3365" s="318" t="s">
        <v>12913</v>
      </c>
      <c r="B3365" s="318" t="str">
        <f aca="false">A3365&amp;"U"</f>
        <v>89523U</v>
      </c>
      <c r="C3365" s="318" t="s">
        <v>12914</v>
      </c>
      <c r="D3365" s="318" t="s">
        <v>30</v>
      </c>
      <c r="E3365" s="318" t="s">
        <v>6232</v>
      </c>
      <c r="F3365" s="319" t="n">
        <v>61.26</v>
      </c>
      <c r="G3365" s="318" t="s">
        <v>6233</v>
      </c>
    </row>
    <row r="3366" customFormat="false" ht="15" hidden="false" customHeight="false" outlineLevel="0" collapsed="false">
      <c r="A3366" s="318" t="s">
        <v>12915</v>
      </c>
      <c r="B3366" s="318" t="str">
        <f aca="false">A3366&amp;"U"</f>
        <v>89524U</v>
      </c>
      <c r="C3366" s="318" t="s">
        <v>12916</v>
      </c>
      <c r="D3366" s="318" t="s">
        <v>30</v>
      </c>
      <c r="E3366" s="318" t="s">
        <v>6232</v>
      </c>
      <c r="F3366" s="319" t="n">
        <v>15.98</v>
      </c>
      <c r="G3366" s="318" t="s">
        <v>6233</v>
      </c>
    </row>
    <row r="3367" customFormat="false" ht="15" hidden="false" customHeight="false" outlineLevel="0" collapsed="false">
      <c r="A3367" s="318" t="s">
        <v>12917</v>
      </c>
      <c r="B3367" s="318" t="str">
        <f aca="false">A3367&amp;"U"</f>
        <v>89525U</v>
      </c>
      <c r="C3367" s="318" t="s">
        <v>12918</v>
      </c>
      <c r="D3367" s="318" t="s">
        <v>30</v>
      </c>
      <c r="E3367" s="318" t="s">
        <v>6232</v>
      </c>
      <c r="F3367" s="319" t="n">
        <v>60.26</v>
      </c>
      <c r="G3367" s="318" t="s">
        <v>6233</v>
      </c>
    </row>
    <row r="3368" customFormat="false" ht="15" hidden="false" customHeight="false" outlineLevel="0" collapsed="false">
      <c r="A3368" s="318" t="s">
        <v>12919</v>
      </c>
      <c r="B3368" s="318" t="str">
        <f aca="false">A3368&amp;"U"</f>
        <v>89526U</v>
      </c>
      <c r="C3368" s="318" t="s">
        <v>12920</v>
      </c>
      <c r="D3368" s="318" t="s">
        <v>30</v>
      </c>
      <c r="E3368" s="318" t="s">
        <v>6232</v>
      </c>
      <c r="F3368" s="319" t="n">
        <v>23.55</v>
      </c>
      <c r="G3368" s="318" t="s">
        <v>6233</v>
      </c>
    </row>
    <row r="3369" customFormat="false" ht="15" hidden="false" customHeight="false" outlineLevel="0" collapsed="false">
      <c r="A3369" s="318" t="s">
        <v>12921</v>
      </c>
      <c r="B3369" s="318" t="str">
        <f aca="false">A3369&amp;"U"</f>
        <v>89527U</v>
      </c>
      <c r="C3369" s="318" t="s">
        <v>12922</v>
      </c>
      <c r="D3369" s="318" t="s">
        <v>30</v>
      </c>
      <c r="E3369" s="318" t="s">
        <v>6232</v>
      </c>
      <c r="F3369" s="319" t="n">
        <v>46.45</v>
      </c>
      <c r="G3369" s="318" t="s">
        <v>6233</v>
      </c>
    </row>
    <row r="3370" customFormat="false" ht="15" hidden="false" customHeight="false" outlineLevel="0" collapsed="false">
      <c r="A3370" s="318" t="s">
        <v>12923</v>
      </c>
      <c r="B3370" s="318" t="str">
        <f aca="false">A3370&amp;"U"</f>
        <v>89528U</v>
      </c>
      <c r="C3370" s="318" t="s">
        <v>12924</v>
      </c>
      <c r="D3370" s="318" t="s">
        <v>30</v>
      </c>
      <c r="E3370" s="318" t="s">
        <v>6232</v>
      </c>
      <c r="F3370" s="319" t="n">
        <v>2.48</v>
      </c>
      <c r="G3370" s="318" t="s">
        <v>6233</v>
      </c>
    </row>
    <row r="3371" customFormat="false" ht="15" hidden="false" customHeight="false" outlineLevel="0" collapsed="false">
      <c r="A3371" s="318" t="s">
        <v>12925</v>
      </c>
      <c r="B3371" s="318" t="str">
        <f aca="false">A3371&amp;"U"</f>
        <v>89529U</v>
      </c>
      <c r="C3371" s="318" t="s">
        <v>12926</v>
      </c>
      <c r="D3371" s="318" t="s">
        <v>30</v>
      </c>
      <c r="E3371" s="318" t="s">
        <v>6232</v>
      </c>
      <c r="F3371" s="319" t="n">
        <v>26.85</v>
      </c>
      <c r="G3371" s="318" t="s">
        <v>6233</v>
      </c>
    </row>
    <row r="3372" customFormat="false" ht="15" hidden="false" customHeight="false" outlineLevel="0" collapsed="false">
      <c r="A3372" s="318" t="s">
        <v>12927</v>
      </c>
      <c r="B3372" s="318" t="str">
        <f aca="false">A3372&amp;"U"</f>
        <v>89530U</v>
      </c>
      <c r="C3372" s="318" t="s">
        <v>12928</v>
      </c>
      <c r="D3372" s="318" t="s">
        <v>30</v>
      </c>
      <c r="E3372" s="318" t="s">
        <v>6232</v>
      </c>
      <c r="F3372" s="319" t="n">
        <v>8.6</v>
      </c>
      <c r="G3372" s="318" t="s">
        <v>6233</v>
      </c>
    </row>
    <row r="3373" customFormat="false" ht="15" hidden="false" customHeight="false" outlineLevel="0" collapsed="false">
      <c r="A3373" s="318" t="s">
        <v>12929</v>
      </c>
      <c r="B3373" s="318" t="str">
        <f aca="false">A3373&amp;"U"</f>
        <v>89531U</v>
      </c>
      <c r="C3373" s="318" t="s">
        <v>12930</v>
      </c>
      <c r="D3373" s="318" t="s">
        <v>30</v>
      </c>
      <c r="E3373" s="318" t="s">
        <v>6232</v>
      </c>
      <c r="F3373" s="319" t="n">
        <v>21.8</v>
      </c>
      <c r="G3373" s="318" t="s">
        <v>6233</v>
      </c>
    </row>
    <row r="3374" customFormat="false" ht="15" hidden="false" customHeight="false" outlineLevel="0" collapsed="false">
      <c r="A3374" s="318" t="s">
        <v>12931</v>
      </c>
      <c r="B3374" s="318" t="str">
        <f aca="false">A3374&amp;"U"</f>
        <v>89532U</v>
      </c>
      <c r="C3374" s="318" t="s">
        <v>12932</v>
      </c>
      <c r="D3374" s="318" t="s">
        <v>30</v>
      </c>
      <c r="E3374" s="318" t="s">
        <v>6232</v>
      </c>
      <c r="F3374" s="319" t="n">
        <v>4.36</v>
      </c>
      <c r="G3374" s="318" t="s">
        <v>6233</v>
      </c>
    </row>
    <row r="3375" customFormat="false" ht="15" hidden="false" customHeight="false" outlineLevel="0" collapsed="false">
      <c r="A3375" s="318" t="s">
        <v>12933</v>
      </c>
      <c r="B3375" s="318" t="str">
        <f aca="false">A3375&amp;"U"</f>
        <v>89533U</v>
      </c>
      <c r="C3375" s="318" t="s">
        <v>12934</v>
      </c>
      <c r="D3375" s="318" t="s">
        <v>30</v>
      </c>
      <c r="E3375" s="318" t="s">
        <v>6232</v>
      </c>
      <c r="F3375" s="319" t="n">
        <v>21.8</v>
      </c>
      <c r="G3375" s="318" t="s">
        <v>6233</v>
      </c>
    </row>
    <row r="3376" customFormat="false" ht="15" hidden="false" customHeight="false" outlineLevel="0" collapsed="false">
      <c r="A3376" s="318" t="s">
        <v>12935</v>
      </c>
      <c r="B3376" s="318" t="str">
        <f aca="false">A3376&amp;"U"</f>
        <v>89534U</v>
      </c>
      <c r="C3376" s="318" t="s">
        <v>12936</v>
      </c>
      <c r="D3376" s="318" t="s">
        <v>30</v>
      </c>
      <c r="E3376" s="318" t="s">
        <v>6232</v>
      </c>
      <c r="F3376" s="319" t="n">
        <v>3.02</v>
      </c>
      <c r="G3376" s="318" t="s">
        <v>6233</v>
      </c>
    </row>
    <row r="3377" customFormat="false" ht="15" hidden="false" customHeight="false" outlineLevel="0" collapsed="false">
      <c r="A3377" s="318" t="s">
        <v>12937</v>
      </c>
      <c r="B3377" s="318" t="str">
        <f aca="false">A3377&amp;"U"</f>
        <v>89535U</v>
      </c>
      <c r="C3377" s="318" t="s">
        <v>12938</v>
      </c>
      <c r="D3377" s="318" t="s">
        <v>30</v>
      </c>
      <c r="E3377" s="318" t="s">
        <v>6232</v>
      </c>
      <c r="F3377" s="319" t="n">
        <v>34.77</v>
      </c>
      <c r="G3377" s="318" t="s">
        <v>6233</v>
      </c>
    </row>
    <row r="3378" customFormat="false" ht="15" hidden="false" customHeight="false" outlineLevel="0" collapsed="false">
      <c r="A3378" s="318" t="s">
        <v>12939</v>
      </c>
      <c r="B3378" s="318" t="str">
        <f aca="false">A3378&amp;"U"</f>
        <v>89536U</v>
      </c>
      <c r="C3378" s="318" t="s">
        <v>12940</v>
      </c>
      <c r="D3378" s="318" t="s">
        <v>30</v>
      </c>
      <c r="E3378" s="318" t="s">
        <v>6232</v>
      </c>
      <c r="F3378" s="319" t="n">
        <v>7.75</v>
      </c>
      <c r="G3378" s="318" t="s">
        <v>6233</v>
      </c>
    </row>
    <row r="3379" customFormat="false" ht="15" hidden="false" customHeight="false" outlineLevel="0" collapsed="false">
      <c r="A3379" s="318" t="s">
        <v>12941</v>
      </c>
      <c r="B3379" s="318" t="str">
        <f aca="false">A3379&amp;"U"</f>
        <v>89538U</v>
      </c>
      <c r="C3379" s="318" t="s">
        <v>12942</v>
      </c>
      <c r="D3379" s="318" t="s">
        <v>30</v>
      </c>
      <c r="E3379" s="318" t="s">
        <v>6232</v>
      </c>
      <c r="F3379" s="319" t="n">
        <v>2.54</v>
      </c>
      <c r="G3379" s="318" t="s">
        <v>6233</v>
      </c>
    </row>
    <row r="3380" customFormat="false" ht="15" hidden="false" customHeight="false" outlineLevel="0" collapsed="false">
      <c r="A3380" s="318" t="s">
        <v>12943</v>
      </c>
      <c r="B3380" s="318" t="str">
        <f aca="false">A3380&amp;"U"</f>
        <v>89540U</v>
      </c>
      <c r="C3380" s="318" t="s">
        <v>12944</v>
      </c>
      <c r="D3380" s="318" t="s">
        <v>30</v>
      </c>
      <c r="E3380" s="318" t="s">
        <v>6232</v>
      </c>
      <c r="F3380" s="319" t="n">
        <v>6.45</v>
      </c>
      <c r="G3380" s="318" t="s">
        <v>6233</v>
      </c>
    </row>
    <row r="3381" customFormat="false" ht="15" hidden="false" customHeight="false" outlineLevel="0" collapsed="false">
      <c r="A3381" s="318" t="s">
        <v>12945</v>
      </c>
      <c r="B3381" s="318" t="str">
        <f aca="false">A3381&amp;"U"</f>
        <v>89541U</v>
      </c>
      <c r="C3381" s="318" t="s">
        <v>12946</v>
      </c>
      <c r="D3381" s="318" t="s">
        <v>30</v>
      </c>
      <c r="E3381" s="318" t="s">
        <v>6232</v>
      </c>
      <c r="F3381" s="319" t="n">
        <v>3.75</v>
      </c>
      <c r="G3381" s="318" t="s">
        <v>6233</v>
      </c>
    </row>
    <row r="3382" customFormat="false" ht="15" hidden="false" customHeight="false" outlineLevel="0" collapsed="false">
      <c r="A3382" s="318" t="s">
        <v>12947</v>
      </c>
      <c r="B3382" s="318" t="str">
        <f aca="false">A3382&amp;"U"</f>
        <v>89542U</v>
      </c>
      <c r="C3382" s="318" t="s">
        <v>12948</v>
      </c>
      <c r="D3382" s="318" t="s">
        <v>30</v>
      </c>
      <c r="E3382" s="318" t="s">
        <v>6232</v>
      </c>
      <c r="F3382" s="319" t="n">
        <v>18.35</v>
      </c>
      <c r="G3382" s="318" t="s">
        <v>6233</v>
      </c>
    </row>
    <row r="3383" customFormat="false" ht="15" hidden="false" customHeight="false" outlineLevel="0" collapsed="false">
      <c r="A3383" s="318" t="s">
        <v>12949</v>
      </c>
      <c r="B3383" s="318" t="str">
        <f aca="false">A3383&amp;"U"</f>
        <v>89544U</v>
      </c>
      <c r="C3383" s="318" t="s">
        <v>12950</v>
      </c>
      <c r="D3383" s="318" t="s">
        <v>30</v>
      </c>
      <c r="E3383" s="318" t="s">
        <v>6232</v>
      </c>
      <c r="F3383" s="319" t="n">
        <v>5.67</v>
      </c>
      <c r="G3383" s="318" t="s">
        <v>6233</v>
      </c>
    </row>
    <row r="3384" customFormat="false" ht="15" hidden="false" customHeight="false" outlineLevel="0" collapsed="false">
      <c r="A3384" s="318" t="s">
        <v>12951</v>
      </c>
      <c r="B3384" s="318" t="str">
        <f aca="false">A3384&amp;"U"</f>
        <v>89545U</v>
      </c>
      <c r="C3384" s="318" t="s">
        <v>12952</v>
      </c>
      <c r="D3384" s="318" t="s">
        <v>30</v>
      </c>
      <c r="E3384" s="318" t="s">
        <v>6232</v>
      </c>
      <c r="F3384" s="319" t="n">
        <v>8.14</v>
      </c>
      <c r="G3384" s="318" t="s">
        <v>6233</v>
      </c>
    </row>
    <row r="3385" customFormat="false" ht="15" hidden="false" customHeight="false" outlineLevel="0" collapsed="false">
      <c r="A3385" s="318" t="s">
        <v>12953</v>
      </c>
      <c r="B3385" s="318" t="str">
        <f aca="false">A3385&amp;"U"</f>
        <v>89546U</v>
      </c>
      <c r="C3385" s="318" t="s">
        <v>12954</v>
      </c>
      <c r="D3385" s="318" t="s">
        <v>30</v>
      </c>
      <c r="E3385" s="318" t="s">
        <v>6232</v>
      </c>
      <c r="F3385" s="319" t="n">
        <v>7.05</v>
      </c>
      <c r="G3385" s="318" t="s">
        <v>6233</v>
      </c>
    </row>
    <row r="3386" customFormat="false" ht="15" hidden="false" customHeight="false" outlineLevel="0" collapsed="false">
      <c r="A3386" s="318" t="s">
        <v>12955</v>
      </c>
      <c r="B3386" s="318" t="str">
        <f aca="false">A3386&amp;"U"</f>
        <v>89547U</v>
      </c>
      <c r="C3386" s="318" t="s">
        <v>12956</v>
      </c>
      <c r="D3386" s="318" t="s">
        <v>30</v>
      </c>
      <c r="E3386" s="318" t="s">
        <v>6232</v>
      </c>
      <c r="F3386" s="319" t="n">
        <v>12.16</v>
      </c>
      <c r="G3386" s="318" t="s">
        <v>6233</v>
      </c>
    </row>
    <row r="3387" customFormat="false" ht="15" hidden="false" customHeight="false" outlineLevel="0" collapsed="false">
      <c r="A3387" s="318" t="s">
        <v>12957</v>
      </c>
      <c r="B3387" s="318" t="str">
        <f aca="false">A3387&amp;"U"</f>
        <v>89548U</v>
      </c>
      <c r="C3387" s="318" t="s">
        <v>12958</v>
      </c>
      <c r="D3387" s="318" t="s">
        <v>30</v>
      </c>
      <c r="E3387" s="318" t="s">
        <v>6232</v>
      </c>
      <c r="F3387" s="319" t="n">
        <v>13.2</v>
      </c>
      <c r="G3387" s="318" t="s">
        <v>6233</v>
      </c>
    </row>
    <row r="3388" customFormat="false" ht="15" hidden="false" customHeight="false" outlineLevel="0" collapsed="false">
      <c r="A3388" s="318" t="s">
        <v>12959</v>
      </c>
      <c r="B3388" s="318" t="str">
        <f aca="false">A3388&amp;"U"</f>
        <v>89549U</v>
      </c>
      <c r="C3388" s="318" t="s">
        <v>12960</v>
      </c>
      <c r="D3388" s="318" t="s">
        <v>30</v>
      </c>
      <c r="E3388" s="318" t="s">
        <v>6232</v>
      </c>
      <c r="F3388" s="319" t="n">
        <v>9.4</v>
      </c>
      <c r="G3388" s="318" t="s">
        <v>6233</v>
      </c>
    </row>
    <row r="3389" customFormat="false" ht="15" hidden="false" customHeight="false" outlineLevel="0" collapsed="false">
      <c r="A3389" s="318" t="s">
        <v>12961</v>
      </c>
      <c r="B3389" s="318" t="str">
        <f aca="false">A3389&amp;"U"</f>
        <v>89550U</v>
      </c>
      <c r="C3389" s="318" t="s">
        <v>12962</v>
      </c>
      <c r="D3389" s="318" t="s">
        <v>30</v>
      </c>
      <c r="E3389" s="318" t="s">
        <v>6232</v>
      </c>
      <c r="F3389" s="319" t="n">
        <v>23.5</v>
      </c>
      <c r="G3389" s="318" t="s">
        <v>6233</v>
      </c>
    </row>
    <row r="3390" customFormat="false" ht="15" hidden="false" customHeight="false" outlineLevel="0" collapsed="false">
      <c r="A3390" s="318" t="s">
        <v>12963</v>
      </c>
      <c r="B3390" s="318" t="str">
        <f aca="false">A3390&amp;"U"</f>
        <v>89551U</v>
      </c>
      <c r="C3390" s="318" t="s">
        <v>12964</v>
      </c>
      <c r="D3390" s="318" t="s">
        <v>30</v>
      </c>
      <c r="E3390" s="318" t="s">
        <v>6232</v>
      </c>
      <c r="F3390" s="319" t="n">
        <v>5.96</v>
      </c>
      <c r="G3390" s="318" t="s">
        <v>6233</v>
      </c>
    </row>
    <row r="3391" customFormat="false" ht="15" hidden="false" customHeight="false" outlineLevel="0" collapsed="false">
      <c r="A3391" s="318" t="s">
        <v>12965</v>
      </c>
      <c r="B3391" s="318" t="str">
        <f aca="false">A3391&amp;"U"</f>
        <v>89552U</v>
      </c>
      <c r="C3391" s="318" t="s">
        <v>12966</v>
      </c>
      <c r="D3391" s="318" t="s">
        <v>30</v>
      </c>
      <c r="E3391" s="318" t="s">
        <v>6232</v>
      </c>
      <c r="F3391" s="319" t="n">
        <v>11.98</v>
      </c>
      <c r="G3391" s="318" t="s">
        <v>6233</v>
      </c>
    </row>
    <row r="3392" customFormat="false" ht="15" hidden="false" customHeight="false" outlineLevel="0" collapsed="false">
      <c r="A3392" s="318" t="s">
        <v>12967</v>
      </c>
      <c r="B3392" s="318" t="str">
        <f aca="false">A3392&amp;"U"</f>
        <v>89553U</v>
      </c>
      <c r="C3392" s="318" t="s">
        <v>12968</v>
      </c>
      <c r="D3392" s="318" t="s">
        <v>30</v>
      </c>
      <c r="E3392" s="318" t="s">
        <v>6232</v>
      </c>
      <c r="F3392" s="319" t="n">
        <v>3.68</v>
      </c>
      <c r="G3392" s="318" t="s">
        <v>6233</v>
      </c>
    </row>
    <row r="3393" customFormat="false" ht="15" hidden="false" customHeight="false" outlineLevel="0" collapsed="false">
      <c r="A3393" s="318" t="s">
        <v>12969</v>
      </c>
      <c r="B3393" s="318" t="str">
        <f aca="false">A3393&amp;"U"</f>
        <v>89554U</v>
      </c>
      <c r="C3393" s="318" t="s">
        <v>12970</v>
      </c>
      <c r="D3393" s="318" t="s">
        <v>30</v>
      </c>
      <c r="E3393" s="318" t="s">
        <v>6232</v>
      </c>
      <c r="F3393" s="319" t="n">
        <v>15.04</v>
      </c>
      <c r="G3393" s="318" t="s">
        <v>6233</v>
      </c>
    </row>
    <row r="3394" customFormat="false" ht="15" hidden="false" customHeight="false" outlineLevel="0" collapsed="false">
      <c r="A3394" s="318" t="s">
        <v>12971</v>
      </c>
      <c r="B3394" s="318" t="str">
        <f aca="false">A3394&amp;"U"</f>
        <v>89555U</v>
      </c>
      <c r="C3394" s="318" t="s">
        <v>12972</v>
      </c>
      <c r="D3394" s="318" t="s">
        <v>30</v>
      </c>
      <c r="E3394" s="318" t="s">
        <v>6232</v>
      </c>
      <c r="F3394" s="319" t="n">
        <v>14.49</v>
      </c>
      <c r="G3394" s="318" t="s">
        <v>6233</v>
      </c>
    </row>
    <row r="3395" customFormat="false" ht="15" hidden="false" customHeight="false" outlineLevel="0" collapsed="false">
      <c r="A3395" s="318" t="s">
        <v>12973</v>
      </c>
      <c r="B3395" s="318" t="str">
        <f aca="false">A3395&amp;"U"</f>
        <v>89556U</v>
      </c>
      <c r="C3395" s="318" t="s">
        <v>12974</v>
      </c>
      <c r="D3395" s="318" t="s">
        <v>30</v>
      </c>
      <c r="E3395" s="318" t="s">
        <v>6232</v>
      </c>
      <c r="F3395" s="319" t="n">
        <v>22.11</v>
      </c>
      <c r="G3395" s="318" t="s">
        <v>6233</v>
      </c>
    </row>
    <row r="3396" customFormat="false" ht="15" hidden="false" customHeight="false" outlineLevel="0" collapsed="false">
      <c r="A3396" s="318" t="s">
        <v>12975</v>
      </c>
      <c r="B3396" s="318" t="str">
        <f aca="false">A3396&amp;"U"</f>
        <v>89557U</v>
      </c>
      <c r="C3396" s="318" t="s">
        <v>12976</v>
      </c>
      <c r="D3396" s="318" t="s">
        <v>30</v>
      </c>
      <c r="E3396" s="318" t="s">
        <v>6232</v>
      </c>
      <c r="F3396" s="319" t="n">
        <v>17.46</v>
      </c>
      <c r="G3396" s="318" t="s">
        <v>6233</v>
      </c>
    </row>
    <row r="3397" customFormat="false" ht="15" hidden="false" customHeight="false" outlineLevel="0" collapsed="false">
      <c r="A3397" s="318" t="s">
        <v>12977</v>
      </c>
      <c r="B3397" s="318" t="str">
        <f aca="false">A3397&amp;"U"</f>
        <v>89558U</v>
      </c>
      <c r="C3397" s="318" t="s">
        <v>12978</v>
      </c>
      <c r="D3397" s="318" t="s">
        <v>30</v>
      </c>
      <c r="E3397" s="318" t="s">
        <v>6232</v>
      </c>
      <c r="F3397" s="319" t="n">
        <v>5.65</v>
      </c>
      <c r="G3397" s="318" t="s">
        <v>6233</v>
      </c>
    </row>
    <row r="3398" customFormat="false" ht="15" hidden="false" customHeight="false" outlineLevel="0" collapsed="false">
      <c r="A3398" s="318" t="s">
        <v>12979</v>
      </c>
      <c r="B3398" s="318" t="str">
        <f aca="false">A3398&amp;"U"</f>
        <v>89559U</v>
      </c>
      <c r="C3398" s="318" t="s">
        <v>12980</v>
      </c>
      <c r="D3398" s="318" t="s">
        <v>30</v>
      </c>
      <c r="E3398" s="318" t="s">
        <v>6232</v>
      </c>
      <c r="F3398" s="319" t="n">
        <v>38.95</v>
      </c>
      <c r="G3398" s="318" t="s">
        <v>6233</v>
      </c>
    </row>
    <row r="3399" customFormat="false" ht="15" hidden="false" customHeight="false" outlineLevel="0" collapsed="false">
      <c r="A3399" s="318" t="s">
        <v>12981</v>
      </c>
      <c r="B3399" s="318" t="str">
        <f aca="false">A3399&amp;"U"</f>
        <v>89561U</v>
      </c>
      <c r="C3399" s="318" t="s">
        <v>12982</v>
      </c>
      <c r="D3399" s="318" t="s">
        <v>30</v>
      </c>
      <c r="E3399" s="318" t="s">
        <v>6232</v>
      </c>
      <c r="F3399" s="319" t="n">
        <v>8.37</v>
      </c>
      <c r="G3399" s="318" t="s">
        <v>6233</v>
      </c>
    </row>
    <row r="3400" customFormat="false" ht="15" hidden="false" customHeight="false" outlineLevel="0" collapsed="false">
      <c r="A3400" s="318" t="s">
        <v>12983</v>
      </c>
      <c r="B3400" s="318" t="str">
        <f aca="false">A3400&amp;"U"</f>
        <v>89562U</v>
      </c>
      <c r="C3400" s="318" t="s">
        <v>12984</v>
      </c>
      <c r="D3400" s="318" t="s">
        <v>30</v>
      </c>
      <c r="E3400" s="318" t="s">
        <v>6232</v>
      </c>
      <c r="F3400" s="319" t="n">
        <v>6.01</v>
      </c>
      <c r="G3400" s="318" t="s">
        <v>6233</v>
      </c>
    </row>
    <row r="3401" customFormat="false" ht="15" hidden="false" customHeight="false" outlineLevel="0" collapsed="false">
      <c r="A3401" s="318" t="s">
        <v>12985</v>
      </c>
      <c r="B3401" s="318" t="str">
        <f aca="false">A3401&amp;"U"</f>
        <v>89563U</v>
      </c>
      <c r="C3401" s="318" t="s">
        <v>12986</v>
      </c>
      <c r="D3401" s="318" t="s">
        <v>30</v>
      </c>
      <c r="E3401" s="318" t="s">
        <v>6232</v>
      </c>
      <c r="F3401" s="319" t="n">
        <v>13.37</v>
      </c>
      <c r="G3401" s="318" t="s">
        <v>6233</v>
      </c>
    </row>
    <row r="3402" customFormat="false" ht="15" hidden="false" customHeight="false" outlineLevel="0" collapsed="false">
      <c r="A3402" s="318" t="s">
        <v>12987</v>
      </c>
      <c r="B3402" s="318" t="str">
        <f aca="false">A3402&amp;"U"</f>
        <v>89564U</v>
      </c>
      <c r="C3402" s="318" t="s">
        <v>12988</v>
      </c>
      <c r="D3402" s="318" t="s">
        <v>30</v>
      </c>
      <c r="E3402" s="318" t="s">
        <v>6232</v>
      </c>
      <c r="F3402" s="319" t="n">
        <v>10.78</v>
      </c>
      <c r="G3402" s="318" t="s">
        <v>6233</v>
      </c>
    </row>
    <row r="3403" customFormat="false" ht="15" hidden="false" customHeight="false" outlineLevel="0" collapsed="false">
      <c r="A3403" s="318" t="s">
        <v>12989</v>
      </c>
      <c r="B3403" s="318" t="str">
        <f aca="false">A3403&amp;"U"</f>
        <v>89565U</v>
      </c>
      <c r="C3403" s="318" t="s">
        <v>12990</v>
      </c>
      <c r="D3403" s="318" t="s">
        <v>30</v>
      </c>
      <c r="E3403" s="318" t="s">
        <v>6232</v>
      </c>
      <c r="F3403" s="319" t="n">
        <v>32.68</v>
      </c>
      <c r="G3403" s="318" t="s">
        <v>6233</v>
      </c>
    </row>
    <row r="3404" customFormat="false" ht="15" hidden="false" customHeight="false" outlineLevel="0" collapsed="false">
      <c r="A3404" s="318" t="s">
        <v>12991</v>
      </c>
      <c r="B3404" s="318" t="str">
        <f aca="false">A3404&amp;"U"</f>
        <v>89566U</v>
      </c>
      <c r="C3404" s="318" t="s">
        <v>12992</v>
      </c>
      <c r="D3404" s="318" t="s">
        <v>30</v>
      </c>
      <c r="E3404" s="318" t="s">
        <v>6232</v>
      </c>
      <c r="F3404" s="319" t="n">
        <v>28.2</v>
      </c>
      <c r="G3404" s="318" t="s">
        <v>6233</v>
      </c>
    </row>
    <row r="3405" customFormat="false" ht="15" hidden="false" customHeight="false" outlineLevel="0" collapsed="false">
      <c r="A3405" s="318" t="s">
        <v>12993</v>
      </c>
      <c r="B3405" s="318" t="str">
        <f aca="false">A3405&amp;"U"</f>
        <v>89567U</v>
      </c>
      <c r="C3405" s="318" t="s">
        <v>12994</v>
      </c>
      <c r="D3405" s="318" t="s">
        <v>30</v>
      </c>
      <c r="E3405" s="318" t="s">
        <v>6232</v>
      </c>
      <c r="F3405" s="319" t="n">
        <v>48.5</v>
      </c>
      <c r="G3405" s="318" t="s">
        <v>6233</v>
      </c>
    </row>
    <row r="3406" customFormat="false" ht="15" hidden="false" customHeight="false" outlineLevel="0" collapsed="false">
      <c r="A3406" s="318" t="s">
        <v>12995</v>
      </c>
      <c r="B3406" s="318" t="str">
        <f aca="false">A3406&amp;"U"</f>
        <v>89568U</v>
      </c>
      <c r="C3406" s="318" t="s">
        <v>12996</v>
      </c>
      <c r="D3406" s="318" t="s">
        <v>30</v>
      </c>
      <c r="E3406" s="318" t="s">
        <v>6232</v>
      </c>
      <c r="F3406" s="319" t="n">
        <v>21.58</v>
      </c>
      <c r="G3406" s="318" t="s">
        <v>6233</v>
      </c>
    </row>
    <row r="3407" customFormat="false" ht="15" hidden="false" customHeight="false" outlineLevel="0" collapsed="false">
      <c r="A3407" s="318" t="s">
        <v>12997</v>
      </c>
      <c r="B3407" s="318" t="str">
        <f aca="false">A3407&amp;"U"</f>
        <v>89569U</v>
      </c>
      <c r="C3407" s="318" t="s">
        <v>12998</v>
      </c>
      <c r="D3407" s="318" t="s">
        <v>30</v>
      </c>
      <c r="E3407" s="318" t="s">
        <v>6232</v>
      </c>
      <c r="F3407" s="319" t="n">
        <v>45.88</v>
      </c>
      <c r="G3407" s="318" t="s">
        <v>6233</v>
      </c>
    </row>
    <row r="3408" customFormat="false" ht="15" hidden="false" customHeight="false" outlineLevel="0" collapsed="false">
      <c r="A3408" s="318" t="s">
        <v>12999</v>
      </c>
      <c r="B3408" s="318" t="str">
        <f aca="false">A3408&amp;"U"</f>
        <v>89570U</v>
      </c>
      <c r="C3408" s="318" t="s">
        <v>13000</v>
      </c>
      <c r="D3408" s="318" t="s">
        <v>30</v>
      </c>
      <c r="E3408" s="318" t="s">
        <v>6232</v>
      </c>
      <c r="F3408" s="319" t="n">
        <v>7.68</v>
      </c>
      <c r="G3408" s="318" t="s">
        <v>6233</v>
      </c>
    </row>
    <row r="3409" customFormat="false" ht="15" hidden="false" customHeight="false" outlineLevel="0" collapsed="false">
      <c r="A3409" s="318" t="s">
        <v>13001</v>
      </c>
      <c r="B3409" s="318" t="str">
        <f aca="false">A3409&amp;"U"</f>
        <v>89571U</v>
      </c>
      <c r="C3409" s="318" t="s">
        <v>13002</v>
      </c>
      <c r="D3409" s="318" t="s">
        <v>30</v>
      </c>
      <c r="E3409" s="318" t="s">
        <v>6232</v>
      </c>
      <c r="F3409" s="319" t="n">
        <v>44.57</v>
      </c>
      <c r="G3409" s="318" t="s">
        <v>6233</v>
      </c>
    </row>
    <row r="3410" customFormat="false" ht="15" hidden="false" customHeight="false" outlineLevel="0" collapsed="false">
      <c r="A3410" s="318" t="s">
        <v>13003</v>
      </c>
      <c r="B3410" s="318" t="str">
        <f aca="false">A3410&amp;"U"</f>
        <v>89572U</v>
      </c>
      <c r="C3410" s="318" t="s">
        <v>13004</v>
      </c>
      <c r="D3410" s="318" t="s">
        <v>30</v>
      </c>
      <c r="E3410" s="318" t="s">
        <v>6232</v>
      </c>
      <c r="F3410" s="319" t="n">
        <v>5.36</v>
      </c>
      <c r="G3410" s="318" t="s">
        <v>6233</v>
      </c>
    </row>
    <row r="3411" customFormat="false" ht="15" hidden="false" customHeight="false" outlineLevel="0" collapsed="false">
      <c r="A3411" s="318" t="s">
        <v>13005</v>
      </c>
      <c r="B3411" s="318" t="str">
        <f aca="false">A3411&amp;"U"</f>
        <v>89573U</v>
      </c>
      <c r="C3411" s="318" t="s">
        <v>13006</v>
      </c>
      <c r="D3411" s="318" t="s">
        <v>30</v>
      </c>
      <c r="E3411" s="318" t="s">
        <v>6232</v>
      </c>
      <c r="F3411" s="319" t="n">
        <v>40.56</v>
      </c>
      <c r="G3411" s="318" t="s">
        <v>6233</v>
      </c>
    </row>
    <row r="3412" customFormat="false" ht="15" hidden="false" customHeight="false" outlineLevel="0" collapsed="false">
      <c r="A3412" s="318" t="s">
        <v>13007</v>
      </c>
      <c r="B3412" s="318" t="str">
        <f aca="false">A3412&amp;"U"</f>
        <v>89574U</v>
      </c>
      <c r="C3412" s="318" t="s">
        <v>13008</v>
      </c>
      <c r="D3412" s="318" t="s">
        <v>30</v>
      </c>
      <c r="E3412" s="318" t="s">
        <v>6232</v>
      </c>
      <c r="F3412" s="319" t="n">
        <v>79.28</v>
      </c>
      <c r="G3412" s="318" t="s">
        <v>6233</v>
      </c>
    </row>
    <row r="3413" customFormat="false" ht="15" hidden="false" customHeight="false" outlineLevel="0" collapsed="false">
      <c r="A3413" s="318" t="s">
        <v>13009</v>
      </c>
      <c r="B3413" s="318" t="str">
        <f aca="false">A3413&amp;"U"</f>
        <v>89575U</v>
      </c>
      <c r="C3413" s="318" t="s">
        <v>13010</v>
      </c>
      <c r="D3413" s="318" t="s">
        <v>30</v>
      </c>
      <c r="E3413" s="318" t="s">
        <v>6232</v>
      </c>
      <c r="F3413" s="319" t="n">
        <v>7.18</v>
      </c>
      <c r="G3413" s="318" t="s">
        <v>6233</v>
      </c>
    </row>
    <row r="3414" customFormat="false" ht="15" hidden="false" customHeight="false" outlineLevel="0" collapsed="false">
      <c r="A3414" s="318" t="s">
        <v>13011</v>
      </c>
      <c r="B3414" s="318" t="str">
        <f aca="false">A3414&amp;"U"</f>
        <v>89577U</v>
      </c>
      <c r="C3414" s="318" t="s">
        <v>13012</v>
      </c>
      <c r="D3414" s="318" t="s">
        <v>30</v>
      </c>
      <c r="E3414" s="318" t="s">
        <v>6232</v>
      </c>
      <c r="F3414" s="319" t="n">
        <v>22.19</v>
      </c>
      <c r="G3414" s="318" t="s">
        <v>6233</v>
      </c>
    </row>
    <row r="3415" customFormat="false" ht="15" hidden="false" customHeight="false" outlineLevel="0" collapsed="false">
      <c r="A3415" s="318" t="s">
        <v>13013</v>
      </c>
      <c r="B3415" s="318" t="str">
        <f aca="false">A3415&amp;"U"</f>
        <v>89579U</v>
      </c>
      <c r="C3415" s="318" t="s">
        <v>13014</v>
      </c>
      <c r="D3415" s="318" t="s">
        <v>30</v>
      </c>
      <c r="E3415" s="318" t="s">
        <v>6232</v>
      </c>
      <c r="F3415" s="319" t="n">
        <v>7.35</v>
      </c>
      <c r="G3415" s="318" t="s">
        <v>6233</v>
      </c>
    </row>
    <row r="3416" customFormat="false" ht="15" hidden="false" customHeight="false" outlineLevel="0" collapsed="false">
      <c r="A3416" s="318" t="s">
        <v>13015</v>
      </c>
      <c r="B3416" s="318" t="str">
        <f aca="false">A3416&amp;"U"</f>
        <v>89581U</v>
      </c>
      <c r="C3416" s="318" t="s">
        <v>13016</v>
      </c>
      <c r="D3416" s="318" t="s">
        <v>30</v>
      </c>
      <c r="E3416" s="318" t="s">
        <v>6232</v>
      </c>
      <c r="F3416" s="319" t="n">
        <v>16.81</v>
      </c>
      <c r="G3416" s="318" t="s">
        <v>6233</v>
      </c>
    </row>
    <row r="3417" customFormat="false" ht="15" hidden="false" customHeight="false" outlineLevel="0" collapsed="false">
      <c r="A3417" s="318" t="s">
        <v>13017</v>
      </c>
      <c r="B3417" s="318" t="str">
        <f aca="false">A3417&amp;"U"</f>
        <v>89582U</v>
      </c>
      <c r="C3417" s="318" t="s">
        <v>13018</v>
      </c>
      <c r="D3417" s="318" t="s">
        <v>30</v>
      </c>
      <c r="E3417" s="318" t="s">
        <v>6232</v>
      </c>
      <c r="F3417" s="319" t="n">
        <v>14.73</v>
      </c>
      <c r="G3417" s="318" t="s">
        <v>6233</v>
      </c>
    </row>
    <row r="3418" customFormat="false" ht="15" hidden="false" customHeight="false" outlineLevel="0" collapsed="false">
      <c r="A3418" s="318" t="s">
        <v>13019</v>
      </c>
      <c r="B3418" s="318" t="str">
        <f aca="false">A3418&amp;"U"</f>
        <v>89583U</v>
      </c>
      <c r="C3418" s="318" t="s">
        <v>13020</v>
      </c>
      <c r="D3418" s="318" t="s">
        <v>30</v>
      </c>
      <c r="E3418" s="318" t="s">
        <v>6232</v>
      </c>
      <c r="F3418" s="319" t="n">
        <v>22.3</v>
      </c>
      <c r="G3418" s="318" t="s">
        <v>6233</v>
      </c>
    </row>
    <row r="3419" customFormat="false" ht="15" hidden="false" customHeight="false" outlineLevel="0" collapsed="false">
      <c r="A3419" s="318" t="s">
        <v>13021</v>
      </c>
      <c r="B3419" s="318" t="str">
        <f aca="false">A3419&amp;"U"</f>
        <v>89584U</v>
      </c>
      <c r="C3419" s="318" t="s">
        <v>13022</v>
      </c>
      <c r="D3419" s="318" t="s">
        <v>30</v>
      </c>
      <c r="E3419" s="318" t="s">
        <v>6232</v>
      </c>
      <c r="F3419" s="319" t="n">
        <v>25.6</v>
      </c>
      <c r="G3419" s="318" t="s">
        <v>6233</v>
      </c>
    </row>
    <row r="3420" customFormat="false" ht="15" hidden="false" customHeight="false" outlineLevel="0" collapsed="false">
      <c r="A3420" s="318" t="s">
        <v>13023</v>
      </c>
      <c r="B3420" s="318" t="str">
        <f aca="false">A3420&amp;"U"</f>
        <v>89585U</v>
      </c>
      <c r="C3420" s="318" t="s">
        <v>13024</v>
      </c>
      <c r="D3420" s="318" t="s">
        <v>30</v>
      </c>
      <c r="E3420" s="318" t="s">
        <v>6232</v>
      </c>
      <c r="F3420" s="319" t="n">
        <v>20.55</v>
      </c>
      <c r="G3420" s="318" t="s">
        <v>6233</v>
      </c>
    </row>
    <row r="3421" customFormat="false" ht="15" hidden="false" customHeight="false" outlineLevel="0" collapsed="false">
      <c r="A3421" s="318" t="s">
        <v>13025</v>
      </c>
      <c r="B3421" s="318" t="str">
        <f aca="false">A3421&amp;"U"</f>
        <v>89586U</v>
      </c>
      <c r="C3421" s="318" t="s">
        <v>13026</v>
      </c>
      <c r="D3421" s="318" t="s">
        <v>30</v>
      </c>
      <c r="E3421" s="318" t="s">
        <v>6232</v>
      </c>
      <c r="F3421" s="319" t="n">
        <v>20.55</v>
      </c>
      <c r="G3421" s="318" t="s">
        <v>6233</v>
      </c>
    </row>
    <row r="3422" customFormat="false" ht="15" hidden="false" customHeight="false" outlineLevel="0" collapsed="false">
      <c r="A3422" s="318" t="s">
        <v>13027</v>
      </c>
      <c r="B3422" s="318" t="str">
        <f aca="false">A3422&amp;"U"</f>
        <v>89587U</v>
      </c>
      <c r="C3422" s="318" t="s">
        <v>13028</v>
      </c>
      <c r="D3422" s="318" t="s">
        <v>30</v>
      </c>
      <c r="E3422" s="318" t="s">
        <v>6232</v>
      </c>
      <c r="F3422" s="319" t="n">
        <v>33.52</v>
      </c>
      <c r="G3422" s="318" t="s">
        <v>6233</v>
      </c>
    </row>
    <row r="3423" customFormat="false" ht="15" hidden="false" customHeight="false" outlineLevel="0" collapsed="false">
      <c r="A3423" s="318" t="s">
        <v>13029</v>
      </c>
      <c r="B3423" s="318" t="str">
        <f aca="false">A3423&amp;"U"</f>
        <v>89590U</v>
      </c>
      <c r="C3423" s="318" t="s">
        <v>13030</v>
      </c>
      <c r="D3423" s="318" t="s">
        <v>30</v>
      </c>
      <c r="E3423" s="318" t="s">
        <v>6232</v>
      </c>
      <c r="F3423" s="319" t="n">
        <v>80.29</v>
      </c>
      <c r="G3423" s="318" t="s">
        <v>6233</v>
      </c>
    </row>
    <row r="3424" customFormat="false" ht="15" hidden="false" customHeight="false" outlineLevel="0" collapsed="false">
      <c r="A3424" s="318" t="s">
        <v>13031</v>
      </c>
      <c r="B3424" s="318" t="str">
        <f aca="false">A3424&amp;"U"</f>
        <v>89591U</v>
      </c>
      <c r="C3424" s="318" t="s">
        <v>13032</v>
      </c>
      <c r="D3424" s="318" t="s">
        <v>30</v>
      </c>
      <c r="E3424" s="318" t="s">
        <v>6232</v>
      </c>
      <c r="F3424" s="319" t="n">
        <v>65.79</v>
      </c>
      <c r="G3424" s="318" t="s">
        <v>6233</v>
      </c>
    </row>
    <row r="3425" customFormat="false" ht="15" hidden="false" customHeight="false" outlineLevel="0" collapsed="false">
      <c r="A3425" s="318" t="s">
        <v>13033</v>
      </c>
      <c r="B3425" s="318" t="str">
        <f aca="false">A3425&amp;"U"</f>
        <v>89592U</v>
      </c>
      <c r="C3425" s="318" t="s">
        <v>13034</v>
      </c>
      <c r="D3425" s="318" t="s">
        <v>30</v>
      </c>
      <c r="E3425" s="318" t="s">
        <v>6232</v>
      </c>
      <c r="F3425" s="319" t="n">
        <v>107.97</v>
      </c>
      <c r="G3425" s="318" t="s">
        <v>6233</v>
      </c>
    </row>
    <row r="3426" customFormat="false" ht="15" hidden="false" customHeight="false" outlineLevel="0" collapsed="false">
      <c r="A3426" s="318" t="s">
        <v>13035</v>
      </c>
      <c r="B3426" s="318" t="str">
        <f aca="false">A3426&amp;"U"</f>
        <v>89593U</v>
      </c>
      <c r="C3426" s="318" t="s">
        <v>13036</v>
      </c>
      <c r="D3426" s="318" t="s">
        <v>30</v>
      </c>
      <c r="E3426" s="318" t="s">
        <v>6232</v>
      </c>
      <c r="F3426" s="319" t="n">
        <v>20.11</v>
      </c>
      <c r="G3426" s="318" t="s">
        <v>6233</v>
      </c>
    </row>
    <row r="3427" customFormat="false" ht="15" hidden="false" customHeight="false" outlineLevel="0" collapsed="false">
      <c r="A3427" s="318" t="s">
        <v>13037</v>
      </c>
      <c r="B3427" s="318" t="str">
        <f aca="false">A3427&amp;"U"</f>
        <v>89594U</v>
      </c>
      <c r="C3427" s="318" t="s">
        <v>13038</v>
      </c>
      <c r="D3427" s="318" t="s">
        <v>30</v>
      </c>
      <c r="E3427" s="318" t="s">
        <v>6232</v>
      </c>
      <c r="F3427" s="319" t="n">
        <v>24.2</v>
      </c>
      <c r="G3427" s="318" t="s">
        <v>6233</v>
      </c>
    </row>
    <row r="3428" customFormat="false" ht="15" hidden="false" customHeight="false" outlineLevel="0" collapsed="false">
      <c r="A3428" s="318" t="s">
        <v>13039</v>
      </c>
      <c r="B3428" s="318" t="str">
        <f aca="false">A3428&amp;"U"</f>
        <v>89595U</v>
      </c>
      <c r="C3428" s="318" t="s">
        <v>13040</v>
      </c>
      <c r="D3428" s="318" t="s">
        <v>30</v>
      </c>
      <c r="E3428" s="318" t="s">
        <v>6232</v>
      </c>
      <c r="F3428" s="319" t="n">
        <v>9.47</v>
      </c>
      <c r="G3428" s="318" t="s">
        <v>6233</v>
      </c>
    </row>
    <row r="3429" customFormat="false" ht="15" hidden="false" customHeight="false" outlineLevel="0" collapsed="false">
      <c r="A3429" s="318" t="s">
        <v>13041</v>
      </c>
      <c r="B3429" s="318" t="str">
        <f aca="false">A3429&amp;"U"</f>
        <v>89596U</v>
      </c>
      <c r="C3429" s="318" t="s">
        <v>13042</v>
      </c>
      <c r="D3429" s="318" t="s">
        <v>30</v>
      </c>
      <c r="E3429" s="318" t="s">
        <v>6232</v>
      </c>
      <c r="F3429" s="319" t="n">
        <v>7.06</v>
      </c>
      <c r="G3429" s="318" t="s">
        <v>6233</v>
      </c>
    </row>
    <row r="3430" customFormat="false" ht="15" hidden="false" customHeight="false" outlineLevel="0" collapsed="false">
      <c r="A3430" s="318" t="s">
        <v>13043</v>
      </c>
      <c r="B3430" s="318" t="str">
        <f aca="false">A3430&amp;"U"</f>
        <v>89597U</v>
      </c>
      <c r="C3430" s="318" t="s">
        <v>13044</v>
      </c>
      <c r="D3430" s="318" t="s">
        <v>30</v>
      </c>
      <c r="E3430" s="318" t="s">
        <v>6232</v>
      </c>
      <c r="F3430" s="319" t="n">
        <v>13.04</v>
      </c>
      <c r="G3430" s="318" t="s">
        <v>6233</v>
      </c>
    </row>
    <row r="3431" customFormat="false" ht="15" hidden="false" customHeight="false" outlineLevel="0" collapsed="false">
      <c r="A3431" s="318" t="s">
        <v>13045</v>
      </c>
      <c r="B3431" s="318" t="str">
        <f aca="false">A3431&amp;"U"</f>
        <v>89598U</v>
      </c>
      <c r="C3431" s="318" t="s">
        <v>13046</v>
      </c>
      <c r="D3431" s="318" t="s">
        <v>30</v>
      </c>
      <c r="E3431" s="318" t="s">
        <v>6232</v>
      </c>
      <c r="F3431" s="319" t="n">
        <v>33.37</v>
      </c>
      <c r="G3431" s="318" t="s">
        <v>6233</v>
      </c>
    </row>
    <row r="3432" customFormat="false" ht="15" hidden="false" customHeight="false" outlineLevel="0" collapsed="false">
      <c r="A3432" s="318" t="s">
        <v>13047</v>
      </c>
      <c r="B3432" s="318" t="str">
        <f aca="false">A3432&amp;"U"</f>
        <v>89599U</v>
      </c>
      <c r="C3432" s="318" t="s">
        <v>13048</v>
      </c>
      <c r="D3432" s="318" t="s">
        <v>30</v>
      </c>
      <c r="E3432" s="318" t="s">
        <v>6232</v>
      </c>
      <c r="F3432" s="319" t="n">
        <v>11.22</v>
      </c>
      <c r="G3432" s="318" t="s">
        <v>6233</v>
      </c>
    </row>
    <row r="3433" customFormat="false" ht="15" hidden="false" customHeight="false" outlineLevel="0" collapsed="false">
      <c r="A3433" s="318" t="s">
        <v>13049</v>
      </c>
      <c r="B3433" s="318" t="str">
        <f aca="false">A3433&amp;"U"</f>
        <v>89600U</v>
      </c>
      <c r="C3433" s="318" t="s">
        <v>13050</v>
      </c>
      <c r="D3433" s="318" t="s">
        <v>30</v>
      </c>
      <c r="E3433" s="318" t="s">
        <v>6232</v>
      </c>
      <c r="F3433" s="319" t="n">
        <v>12.26</v>
      </c>
      <c r="G3433" s="318" t="s">
        <v>6233</v>
      </c>
    </row>
    <row r="3434" customFormat="false" ht="15" hidden="false" customHeight="false" outlineLevel="0" collapsed="false">
      <c r="A3434" s="318" t="s">
        <v>13051</v>
      </c>
      <c r="B3434" s="318" t="str">
        <f aca="false">A3434&amp;"U"</f>
        <v>89605U</v>
      </c>
      <c r="C3434" s="318" t="s">
        <v>13052</v>
      </c>
      <c r="D3434" s="318" t="s">
        <v>30</v>
      </c>
      <c r="E3434" s="318" t="s">
        <v>6232</v>
      </c>
      <c r="F3434" s="319" t="n">
        <v>12.74</v>
      </c>
      <c r="G3434" s="318" t="s">
        <v>6233</v>
      </c>
    </row>
    <row r="3435" customFormat="false" ht="15" hidden="false" customHeight="false" outlineLevel="0" collapsed="false">
      <c r="A3435" s="318" t="s">
        <v>13053</v>
      </c>
      <c r="B3435" s="318" t="str">
        <f aca="false">A3435&amp;"U"</f>
        <v>89609U</v>
      </c>
      <c r="C3435" s="318" t="s">
        <v>13054</v>
      </c>
      <c r="D3435" s="318" t="s">
        <v>30</v>
      </c>
      <c r="E3435" s="318" t="s">
        <v>6232</v>
      </c>
      <c r="F3435" s="319" t="n">
        <v>55.62</v>
      </c>
      <c r="G3435" s="318" t="s">
        <v>6233</v>
      </c>
    </row>
    <row r="3436" customFormat="false" ht="15" hidden="false" customHeight="false" outlineLevel="0" collapsed="false">
      <c r="A3436" s="318" t="s">
        <v>13055</v>
      </c>
      <c r="B3436" s="318" t="str">
        <f aca="false">A3436&amp;"U"</f>
        <v>89610U</v>
      </c>
      <c r="C3436" s="318" t="s">
        <v>13056</v>
      </c>
      <c r="D3436" s="318" t="s">
        <v>30</v>
      </c>
      <c r="E3436" s="318" t="s">
        <v>6232</v>
      </c>
      <c r="F3436" s="319" t="n">
        <v>13.05</v>
      </c>
      <c r="G3436" s="318" t="s">
        <v>6233</v>
      </c>
    </row>
    <row r="3437" customFormat="false" ht="15" hidden="false" customHeight="false" outlineLevel="0" collapsed="false">
      <c r="A3437" s="318" t="s">
        <v>13057</v>
      </c>
      <c r="B3437" s="318" t="str">
        <f aca="false">A3437&amp;"U"</f>
        <v>89611U</v>
      </c>
      <c r="C3437" s="318" t="s">
        <v>13058</v>
      </c>
      <c r="D3437" s="318" t="s">
        <v>30</v>
      </c>
      <c r="E3437" s="318" t="s">
        <v>6232</v>
      </c>
      <c r="F3437" s="319" t="n">
        <v>21.22</v>
      </c>
      <c r="G3437" s="318" t="s">
        <v>6233</v>
      </c>
    </row>
    <row r="3438" customFormat="false" ht="15" hidden="false" customHeight="false" outlineLevel="0" collapsed="false">
      <c r="A3438" s="318" t="s">
        <v>13059</v>
      </c>
      <c r="B3438" s="318" t="str">
        <f aca="false">A3438&amp;"U"</f>
        <v>89612U</v>
      </c>
      <c r="C3438" s="318" t="s">
        <v>13060</v>
      </c>
      <c r="D3438" s="318" t="s">
        <v>30</v>
      </c>
      <c r="E3438" s="318" t="s">
        <v>6232</v>
      </c>
      <c r="F3438" s="319" t="n">
        <v>109.31</v>
      </c>
      <c r="G3438" s="318" t="s">
        <v>6233</v>
      </c>
    </row>
    <row r="3439" customFormat="false" ht="15" hidden="false" customHeight="false" outlineLevel="0" collapsed="false">
      <c r="A3439" s="318" t="s">
        <v>13061</v>
      </c>
      <c r="B3439" s="318" t="str">
        <f aca="false">A3439&amp;"U"</f>
        <v>89613U</v>
      </c>
      <c r="C3439" s="318" t="s">
        <v>13062</v>
      </c>
      <c r="D3439" s="318" t="s">
        <v>30</v>
      </c>
      <c r="E3439" s="318" t="s">
        <v>6232</v>
      </c>
      <c r="F3439" s="319" t="n">
        <v>19.02</v>
      </c>
      <c r="G3439" s="318" t="s">
        <v>6233</v>
      </c>
    </row>
    <row r="3440" customFormat="false" ht="15" hidden="false" customHeight="false" outlineLevel="0" collapsed="false">
      <c r="A3440" s="318" t="s">
        <v>13063</v>
      </c>
      <c r="B3440" s="318" t="str">
        <f aca="false">A3440&amp;"U"</f>
        <v>89614U</v>
      </c>
      <c r="C3440" s="318" t="s">
        <v>13064</v>
      </c>
      <c r="D3440" s="318" t="s">
        <v>30</v>
      </c>
      <c r="E3440" s="318" t="s">
        <v>6232</v>
      </c>
      <c r="F3440" s="319" t="n">
        <v>39.79</v>
      </c>
      <c r="G3440" s="318" t="s">
        <v>6233</v>
      </c>
    </row>
    <row r="3441" customFormat="false" ht="15" hidden="false" customHeight="false" outlineLevel="0" collapsed="false">
      <c r="A3441" s="318" t="s">
        <v>13065</v>
      </c>
      <c r="B3441" s="318" t="str">
        <f aca="false">A3441&amp;"U"</f>
        <v>89615U</v>
      </c>
      <c r="C3441" s="318" t="s">
        <v>13066</v>
      </c>
      <c r="D3441" s="318" t="s">
        <v>30</v>
      </c>
      <c r="E3441" s="318" t="s">
        <v>6232</v>
      </c>
      <c r="F3441" s="319" t="n">
        <v>165.08</v>
      </c>
      <c r="G3441" s="318" t="s">
        <v>6233</v>
      </c>
    </row>
    <row r="3442" customFormat="false" ht="15" hidden="false" customHeight="false" outlineLevel="0" collapsed="false">
      <c r="A3442" s="318" t="s">
        <v>13067</v>
      </c>
      <c r="B3442" s="318" t="str">
        <f aca="false">A3442&amp;"U"</f>
        <v>89616U</v>
      </c>
      <c r="C3442" s="318" t="s">
        <v>13068</v>
      </c>
      <c r="D3442" s="318" t="s">
        <v>30</v>
      </c>
      <c r="E3442" s="318" t="s">
        <v>6232</v>
      </c>
      <c r="F3442" s="319" t="n">
        <v>27.43</v>
      </c>
      <c r="G3442" s="318" t="s">
        <v>6233</v>
      </c>
    </row>
    <row r="3443" customFormat="false" ht="15" hidden="false" customHeight="false" outlineLevel="0" collapsed="false">
      <c r="A3443" s="318" t="s">
        <v>13069</v>
      </c>
      <c r="B3443" s="318" t="str">
        <f aca="false">A3443&amp;"U"</f>
        <v>89617U</v>
      </c>
      <c r="C3443" s="318" t="s">
        <v>13070</v>
      </c>
      <c r="D3443" s="318" t="s">
        <v>30</v>
      </c>
      <c r="E3443" s="318" t="s">
        <v>6232</v>
      </c>
      <c r="F3443" s="319" t="n">
        <v>4.43</v>
      </c>
      <c r="G3443" s="318" t="s">
        <v>6233</v>
      </c>
    </row>
    <row r="3444" customFormat="false" ht="15" hidden="false" customHeight="false" outlineLevel="0" collapsed="false">
      <c r="A3444" s="318" t="s">
        <v>13071</v>
      </c>
      <c r="B3444" s="318" t="str">
        <f aca="false">A3444&amp;"U"</f>
        <v>89618U</v>
      </c>
      <c r="C3444" s="318" t="s">
        <v>13072</v>
      </c>
      <c r="D3444" s="318" t="s">
        <v>30</v>
      </c>
      <c r="E3444" s="318" t="s">
        <v>6232</v>
      </c>
      <c r="F3444" s="319" t="n">
        <v>9.34</v>
      </c>
      <c r="G3444" s="318" t="s">
        <v>6233</v>
      </c>
    </row>
    <row r="3445" customFormat="false" ht="15" hidden="false" customHeight="false" outlineLevel="0" collapsed="false">
      <c r="A3445" s="318" t="s">
        <v>13073</v>
      </c>
      <c r="B3445" s="318" t="str">
        <f aca="false">A3445&amp;"U"</f>
        <v>89619U</v>
      </c>
      <c r="C3445" s="318" t="s">
        <v>13074</v>
      </c>
      <c r="D3445" s="318" t="s">
        <v>30</v>
      </c>
      <c r="E3445" s="318" t="s">
        <v>6232</v>
      </c>
      <c r="F3445" s="319" t="n">
        <v>5.74</v>
      </c>
      <c r="G3445" s="318" t="s">
        <v>6233</v>
      </c>
    </row>
    <row r="3446" customFormat="false" ht="15" hidden="false" customHeight="false" outlineLevel="0" collapsed="false">
      <c r="A3446" s="318" t="s">
        <v>13075</v>
      </c>
      <c r="B3446" s="318" t="str">
        <f aca="false">A3446&amp;"U"</f>
        <v>89620U</v>
      </c>
      <c r="C3446" s="318" t="s">
        <v>13076</v>
      </c>
      <c r="D3446" s="318" t="s">
        <v>30</v>
      </c>
      <c r="E3446" s="318" t="s">
        <v>6232</v>
      </c>
      <c r="F3446" s="319" t="n">
        <v>7.25</v>
      </c>
      <c r="G3446" s="318" t="s">
        <v>6233</v>
      </c>
    </row>
    <row r="3447" customFormat="false" ht="15" hidden="false" customHeight="false" outlineLevel="0" collapsed="false">
      <c r="A3447" s="318" t="s">
        <v>13077</v>
      </c>
      <c r="B3447" s="318" t="str">
        <f aca="false">A3447&amp;"U"</f>
        <v>89621U</v>
      </c>
      <c r="C3447" s="318" t="s">
        <v>13078</v>
      </c>
      <c r="D3447" s="318" t="s">
        <v>30</v>
      </c>
      <c r="E3447" s="318" t="s">
        <v>6232</v>
      </c>
      <c r="F3447" s="319" t="n">
        <v>15.57</v>
      </c>
      <c r="G3447" s="318" t="s">
        <v>6233</v>
      </c>
    </row>
    <row r="3448" customFormat="false" ht="15" hidden="false" customHeight="false" outlineLevel="0" collapsed="false">
      <c r="A3448" s="318" t="s">
        <v>13079</v>
      </c>
      <c r="B3448" s="318" t="str">
        <f aca="false">A3448&amp;"U"</f>
        <v>89622U</v>
      </c>
      <c r="C3448" s="318" t="s">
        <v>13080</v>
      </c>
      <c r="D3448" s="318" t="s">
        <v>30</v>
      </c>
      <c r="E3448" s="318" t="s">
        <v>6232</v>
      </c>
      <c r="F3448" s="319" t="n">
        <v>8.55</v>
      </c>
      <c r="G3448" s="318" t="s">
        <v>6233</v>
      </c>
    </row>
    <row r="3449" customFormat="false" ht="15" hidden="false" customHeight="false" outlineLevel="0" collapsed="false">
      <c r="A3449" s="318" t="s">
        <v>13081</v>
      </c>
      <c r="B3449" s="318" t="str">
        <f aca="false">A3449&amp;"U"</f>
        <v>89623U</v>
      </c>
      <c r="C3449" s="318" t="s">
        <v>13082</v>
      </c>
      <c r="D3449" s="318" t="s">
        <v>30</v>
      </c>
      <c r="E3449" s="318" t="s">
        <v>6232</v>
      </c>
      <c r="F3449" s="319" t="n">
        <v>11.48</v>
      </c>
      <c r="G3449" s="318" t="s">
        <v>6233</v>
      </c>
    </row>
    <row r="3450" customFormat="false" ht="15" hidden="false" customHeight="false" outlineLevel="0" collapsed="false">
      <c r="A3450" s="318" t="s">
        <v>13083</v>
      </c>
      <c r="B3450" s="318" t="str">
        <f aca="false">A3450&amp;"U"</f>
        <v>89624U</v>
      </c>
      <c r="C3450" s="318" t="s">
        <v>13084</v>
      </c>
      <c r="D3450" s="318" t="s">
        <v>30</v>
      </c>
      <c r="E3450" s="318" t="s">
        <v>6232</v>
      </c>
      <c r="F3450" s="319" t="n">
        <v>12.14</v>
      </c>
      <c r="G3450" s="318" t="s">
        <v>6233</v>
      </c>
    </row>
    <row r="3451" customFormat="false" ht="15" hidden="false" customHeight="false" outlineLevel="0" collapsed="false">
      <c r="A3451" s="318" t="s">
        <v>13085</v>
      </c>
      <c r="B3451" s="318" t="str">
        <f aca="false">A3451&amp;"U"</f>
        <v>89625U</v>
      </c>
      <c r="C3451" s="318" t="s">
        <v>13086</v>
      </c>
      <c r="D3451" s="318" t="s">
        <v>30</v>
      </c>
      <c r="E3451" s="318" t="s">
        <v>6232</v>
      </c>
      <c r="F3451" s="319" t="n">
        <v>13.94</v>
      </c>
      <c r="G3451" s="318" t="s">
        <v>6233</v>
      </c>
    </row>
    <row r="3452" customFormat="false" ht="15" hidden="false" customHeight="false" outlineLevel="0" collapsed="false">
      <c r="A3452" s="318" t="s">
        <v>13087</v>
      </c>
      <c r="B3452" s="318" t="str">
        <f aca="false">A3452&amp;"U"</f>
        <v>89626U</v>
      </c>
      <c r="C3452" s="318" t="s">
        <v>13088</v>
      </c>
      <c r="D3452" s="318" t="s">
        <v>30</v>
      </c>
      <c r="E3452" s="318" t="s">
        <v>6232</v>
      </c>
      <c r="F3452" s="319" t="n">
        <v>18.99</v>
      </c>
      <c r="G3452" s="318" t="s">
        <v>6233</v>
      </c>
    </row>
    <row r="3453" customFormat="false" ht="15" hidden="false" customHeight="false" outlineLevel="0" collapsed="false">
      <c r="A3453" s="318" t="s">
        <v>13089</v>
      </c>
      <c r="B3453" s="318" t="str">
        <f aca="false">A3453&amp;"U"</f>
        <v>89627U</v>
      </c>
      <c r="C3453" s="318" t="s">
        <v>13090</v>
      </c>
      <c r="D3453" s="318" t="s">
        <v>30</v>
      </c>
      <c r="E3453" s="318" t="s">
        <v>6232</v>
      </c>
      <c r="F3453" s="319" t="n">
        <v>13.19</v>
      </c>
      <c r="G3453" s="318" t="s">
        <v>6233</v>
      </c>
    </row>
    <row r="3454" customFormat="false" ht="15" hidden="false" customHeight="false" outlineLevel="0" collapsed="false">
      <c r="A3454" s="318" t="s">
        <v>13091</v>
      </c>
      <c r="B3454" s="318" t="str">
        <f aca="false">A3454&amp;"U"</f>
        <v>89628U</v>
      </c>
      <c r="C3454" s="318" t="s">
        <v>13092</v>
      </c>
      <c r="D3454" s="318" t="s">
        <v>30</v>
      </c>
      <c r="E3454" s="318" t="s">
        <v>6232</v>
      </c>
      <c r="F3454" s="319" t="n">
        <v>28.74</v>
      </c>
      <c r="G3454" s="318" t="s">
        <v>6233</v>
      </c>
    </row>
    <row r="3455" customFormat="false" ht="15" hidden="false" customHeight="false" outlineLevel="0" collapsed="false">
      <c r="A3455" s="318" t="s">
        <v>13093</v>
      </c>
      <c r="B3455" s="318" t="str">
        <f aca="false">A3455&amp;"U"</f>
        <v>89629U</v>
      </c>
      <c r="C3455" s="318" t="s">
        <v>13094</v>
      </c>
      <c r="D3455" s="318" t="s">
        <v>30</v>
      </c>
      <c r="E3455" s="318" t="s">
        <v>6232</v>
      </c>
      <c r="F3455" s="319" t="n">
        <v>52.32</v>
      </c>
      <c r="G3455" s="318" t="s">
        <v>6233</v>
      </c>
    </row>
    <row r="3456" customFormat="false" ht="15" hidden="false" customHeight="false" outlineLevel="0" collapsed="false">
      <c r="A3456" s="318" t="s">
        <v>13095</v>
      </c>
      <c r="B3456" s="318" t="str">
        <f aca="false">A3456&amp;"U"</f>
        <v>89630U</v>
      </c>
      <c r="C3456" s="318" t="s">
        <v>13096</v>
      </c>
      <c r="D3456" s="318" t="s">
        <v>30</v>
      </c>
      <c r="E3456" s="318" t="s">
        <v>6232</v>
      </c>
      <c r="F3456" s="319" t="n">
        <v>45.44</v>
      </c>
      <c r="G3456" s="318" t="s">
        <v>6233</v>
      </c>
    </row>
    <row r="3457" customFormat="false" ht="15" hidden="false" customHeight="false" outlineLevel="0" collapsed="false">
      <c r="A3457" s="318" t="s">
        <v>13097</v>
      </c>
      <c r="B3457" s="318" t="str">
        <f aca="false">A3457&amp;"U"</f>
        <v>89631U</v>
      </c>
      <c r="C3457" s="318" t="s">
        <v>13098</v>
      </c>
      <c r="D3457" s="318" t="s">
        <v>30</v>
      </c>
      <c r="E3457" s="318" t="s">
        <v>6232</v>
      </c>
      <c r="F3457" s="319" t="n">
        <v>79.26</v>
      </c>
      <c r="G3457" s="318" t="s">
        <v>6233</v>
      </c>
    </row>
    <row r="3458" customFormat="false" ht="15" hidden="false" customHeight="false" outlineLevel="0" collapsed="false">
      <c r="A3458" s="318" t="s">
        <v>13099</v>
      </c>
      <c r="B3458" s="318" t="str">
        <f aca="false">A3458&amp;"U"</f>
        <v>89632U</v>
      </c>
      <c r="C3458" s="318" t="s">
        <v>13100</v>
      </c>
      <c r="D3458" s="318" t="s">
        <v>30</v>
      </c>
      <c r="E3458" s="318" t="s">
        <v>6232</v>
      </c>
      <c r="F3458" s="319" t="n">
        <v>65.2</v>
      </c>
      <c r="G3458" s="318" t="s">
        <v>6233</v>
      </c>
    </row>
    <row r="3459" customFormat="false" ht="15" hidden="false" customHeight="false" outlineLevel="0" collapsed="false">
      <c r="A3459" s="318" t="s">
        <v>13101</v>
      </c>
      <c r="B3459" s="318" t="str">
        <f aca="false">A3459&amp;"U"</f>
        <v>89637U</v>
      </c>
      <c r="C3459" s="318" t="s">
        <v>13102</v>
      </c>
      <c r="D3459" s="318" t="s">
        <v>30</v>
      </c>
      <c r="E3459" s="318" t="s">
        <v>6232</v>
      </c>
      <c r="F3459" s="319" t="n">
        <v>6.33</v>
      </c>
      <c r="G3459" s="318" t="s">
        <v>6233</v>
      </c>
    </row>
    <row r="3460" customFormat="false" ht="15" hidden="false" customHeight="false" outlineLevel="0" collapsed="false">
      <c r="A3460" s="318" t="s">
        <v>13103</v>
      </c>
      <c r="B3460" s="318" t="str">
        <f aca="false">A3460&amp;"U"</f>
        <v>89638U</v>
      </c>
      <c r="C3460" s="318" t="s">
        <v>13104</v>
      </c>
      <c r="D3460" s="318" t="s">
        <v>30</v>
      </c>
      <c r="E3460" s="318" t="s">
        <v>6232</v>
      </c>
      <c r="F3460" s="319" t="n">
        <v>7.02</v>
      </c>
      <c r="G3460" s="318" t="s">
        <v>6233</v>
      </c>
    </row>
    <row r="3461" customFormat="false" ht="15" hidden="false" customHeight="false" outlineLevel="0" collapsed="false">
      <c r="A3461" s="318" t="s">
        <v>13105</v>
      </c>
      <c r="B3461" s="318" t="str">
        <f aca="false">A3461&amp;"U"</f>
        <v>89639U</v>
      </c>
      <c r="C3461" s="318" t="s">
        <v>13106</v>
      </c>
      <c r="D3461" s="318" t="s">
        <v>30</v>
      </c>
      <c r="E3461" s="318" t="s">
        <v>6232</v>
      </c>
      <c r="F3461" s="319" t="n">
        <v>7.29</v>
      </c>
      <c r="G3461" s="318" t="s">
        <v>6233</v>
      </c>
    </row>
    <row r="3462" customFormat="false" ht="15" hidden="false" customHeight="false" outlineLevel="0" collapsed="false">
      <c r="A3462" s="318" t="s">
        <v>13107</v>
      </c>
      <c r="B3462" s="318" t="str">
        <f aca="false">A3462&amp;"U"</f>
        <v>89641U</v>
      </c>
      <c r="C3462" s="318" t="s">
        <v>13108</v>
      </c>
      <c r="D3462" s="318" t="s">
        <v>30</v>
      </c>
      <c r="E3462" s="318" t="s">
        <v>6232</v>
      </c>
      <c r="F3462" s="319" t="n">
        <v>8.87</v>
      </c>
      <c r="G3462" s="318" t="s">
        <v>6233</v>
      </c>
    </row>
    <row r="3463" customFormat="false" ht="15" hidden="false" customHeight="false" outlineLevel="0" collapsed="false">
      <c r="A3463" s="318" t="s">
        <v>13109</v>
      </c>
      <c r="B3463" s="318" t="str">
        <f aca="false">A3463&amp;"U"</f>
        <v>89642U</v>
      </c>
      <c r="C3463" s="318" t="s">
        <v>13110</v>
      </c>
      <c r="D3463" s="318" t="s">
        <v>30</v>
      </c>
      <c r="E3463" s="318" t="s">
        <v>6232</v>
      </c>
      <c r="F3463" s="319" t="n">
        <v>10.21</v>
      </c>
      <c r="G3463" s="318" t="s">
        <v>6233</v>
      </c>
    </row>
    <row r="3464" customFormat="false" ht="15" hidden="false" customHeight="false" outlineLevel="0" collapsed="false">
      <c r="A3464" s="318" t="s">
        <v>13111</v>
      </c>
      <c r="B3464" s="318" t="str">
        <f aca="false">A3464&amp;"U"</f>
        <v>89643U</v>
      </c>
      <c r="C3464" s="318" t="s">
        <v>13112</v>
      </c>
      <c r="D3464" s="318" t="s">
        <v>30</v>
      </c>
      <c r="E3464" s="318" t="s">
        <v>6232</v>
      </c>
      <c r="F3464" s="319" t="n">
        <v>10.66</v>
      </c>
      <c r="G3464" s="318" t="s">
        <v>6233</v>
      </c>
    </row>
    <row r="3465" customFormat="false" ht="15" hidden="false" customHeight="false" outlineLevel="0" collapsed="false">
      <c r="A3465" s="318" t="s">
        <v>13113</v>
      </c>
      <c r="B3465" s="318" t="str">
        <f aca="false">A3465&amp;"U"</f>
        <v>89645U</v>
      </c>
      <c r="C3465" s="318" t="s">
        <v>13114</v>
      </c>
      <c r="D3465" s="318" t="s">
        <v>30</v>
      </c>
      <c r="E3465" s="318" t="s">
        <v>6232</v>
      </c>
      <c r="F3465" s="319" t="n">
        <v>18.88</v>
      </c>
      <c r="G3465" s="318" t="s">
        <v>6233</v>
      </c>
    </row>
    <row r="3466" customFormat="false" ht="15" hidden="false" customHeight="false" outlineLevel="0" collapsed="false">
      <c r="A3466" s="318" t="s">
        <v>13115</v>
      </c>
      <c r="B3466" s="318" t="str">
        <f aca="false">A3466&amp;"U"</f>
        <v>89646U</v>
      </c>
      <c r="C3466" s="318" t="s">
        <v>13116</v>
      </c>
      <c r="D3466" s="318" t="s">
        <v>30</v>
      </c>
      <c r="E3466" s="318" t="s">
        <v>6232</v>
      </c>
      <c r="F3466" s="319" t="n">
        <v>13.79</v>
      </c>
      <c r="G3466" s="318" t="s">
        <v>6233</v>
      </c>
    </row>
    <row r="3467" customFormat="false" ht="15" hidden="false" customHeight="false" outlineLevel="0" collapsed="false">
      <c r="A3467" s="318" t="s">
        <v>13117</v>
      </c>
      <c r="B3467" s="318" t="str">
        <f aca="false">A3467&amp;"U"</f>
        <v>89647U</v>
      </c>
      <c r="C3467" s="318" t="s">
        <v>13118</v>
      </c>
      <c r="D3467" s="318" t="s">
        <v>30</v>
      </c>
      <c r="E3467" s="318" t="s">
        <v>6232</v>
      </c>
      <c r="F3467" s="319" t="n">
        <v>13.48</v>
      </c>
      <c r="G3467" s="318" t="s">
        <v>6233</v>
      </c>
    </row>
    <row r="3468" customFormat="false" ht="15" hidden="false" customHeight="false" outlineLevel="0" collapsed="false">
      <c r="A3468" s="318" t="s">
        <v>13119</v>
      </c>
      <c r="B3468" s="318" t="str">
        <f aca="false">A3468&amp;"U"</f>
        <v>89648U</v>
      </c>
      <c r="C3468" s="318" t="s">
        <v>13120</v>
      </c>
      <c r="D3468" s="318" t="s">
        <v>30</v>
      </c>
      <c r="E3468" s="318" t="s">
        <v>6232</v>
      </c>
      <c r="F3468" s="319" t="n">
        <v>14.91</v>
      </c>
      <c r="G3468" s="318" t="s">
        <v>6233</v>
      </c>
    </row>
    <row r="3469" customFormat="false" ht="15" hidden="false" customHeight="false" outlineLevel="0" collapsed="false">
      <c r="A3469" s="318" t="s">
        <v>13121</v>
      </c>
      <c r="B3469" s="318" t="str">
        <f aca="false">A3469&amp;"U"</f>
        <v>89649U</v>
      </c>
      <c r="C3469" s="318" t="s">
        <v>13122</v>
      </c>
      <c r="D3469" s="318" t="s">
        <v>30</v>
      </c>
      <c r="E3469" s="318" t="s">
        <v>6232</v>
      </c>
      <c r="F3469" s="319" t="n">
        <v>20.35</v>
      </c>
      <c r="G3469" s="318" t="s">
        <v>6233</v>
      </c>
    </row>
    <row r="3470" customFormat="false" ht="15" hidden="false" customHeight="false" outlineLevel="0" collapsed="false">
      <c r="A3470" s="318" t="s">
        <v>13123</v>
      </c>
      <c r="B3470" s="318" t="str">
        <f aca="false">A3470&amp;"U"</f>
        <v>89650U</v>
      </c>
      <c r="C3470" s="318" t="s">
        <v>13124</v>
      </c>
      <c r="D3470" s="318" t="s">
        <v>30</v>
      </c>
      <c r="E3470" s="318" t="s">
        <v>6232</v>
      </c>
      <c r="F3470" s="319" t="n">
        <v>20.35</v>
      </c>
      <c r="G3470" s="318" t="s">
        <v>6233</v>
      </c>
    </row>
    <row r="3471" customFormat="false" ht="15" hidden="false" customHeight="false" outlineLevel="0" collapsed="false">
      <c r="A3471" s="318" t="s">
        <v>13125</v>
      </c>
      <c r="B3471" s="318" t="str">
        <f aca="false">A3471&amp;"U"</f>
        <v>89651U</v>
      </c>
      <c r="C3471" s="318" t="s">
        <v>13126</v>
      </c>
      <c r="D3471" s="318" t="s">
        <v>30</v>
      </c>
      <c r="E3471" s="318" t="s">
        <v>6232</v>
      </c>
      <c r="F3471" s="319" t="n">
        <v>4.31</v>
      </c>
      <c r="G3471" s="318" t="s">
        <v>6233</v>
      </c>
    </row>
    <row r="3472" customFormat="false" ht="15" hidden="false" customHeight="false" outlineLevel="0" collapsed="false">
      <c r="A3472" s="318" t="s">
        <v>13127</v>
      </c>
      <c r="B3472" s="318" t="str">
        <f aca="false">A3472&amp;"U"</f>
        <v>89652U</v>
      </c>
      <c r="C3472" s="318" t="s">
        <v>13128</v>
      </c>
      <c r="D3472" s="318" t="s">
        <v>30</v>
      </c>
      <c r="E3472" s="318" t="s">
        <v>6232</v>
      </c>
      <c r="F3472" s="319" t="n">
        <v>7.37</v>
      </c>
      <c r="G3472" s="318" t="s">
        <v>6233</v>
      </c>
    </row>
    <row r="3473" customFormat="false" ht="15" hidden="false" customHeight="false" outlineLevel="0" collapsed="false">
      <c r="A3473" s="318" t="s">
        <v>13129</v>
      </c>
      <c r="B3473" s="318" t="str">
        <f aca="false">A3473&amp;"U"</f>
        <v>89653U</v>
      </c>
      <c r="C3473" s="318" t="s">
        <v>13130</v>
      </c>
      <c r="D3473" s="318" t="s">
        <v>30</v>
      </c>
      <c r="E3473" s="318" t="s">
        <v>6232</v>
      </c>
      <c r="F3473" s="319" t="n">
        <v>12.08</v>
      </c>
      <c r="G3473" s="318" t="s">
        <v>6233</v>
      </c>
    </row>
    <row r="3474" customFormat="false" ht="15" hidden="false" customHeight="false" outlineLevel="0" collapsed="false">
      <c r="A3474" s="318" t="s">
        <v>13131</v>
      </c>
      <c r="B3474" s="318" t="str">
        <f aca="false">A3474&amp;"U"</f>
        <v>89654U</v>
      </c>
      <c r="C3474" s="318" t="s">
        <v>13132</v>
      </c>
      <c r="D3474" s="318" t="s">
        <v>30</v>
      </c>
      <c r="E3474" s="318" t="s">
        <v>6232</v>
      </c>
      <c r="F3474" s="319" t="n">
        <v>11.77</v>
      </c>
      <c r="G3474" s="318" t="s">
        <v>6233</v>
      </c>
    </row>
    <row r="3475" customFormat="false" ht="15" hidden="false" customHeight="false" outlineLevel="0" collapsed="false">
      <c r="A3475" s="318" t="s">
        <v>13133</v>
      </c>
      <c r="B3475" s="318" t="str">
        <f aca="false">A3475&amp;"U"</f>
        <v>89655U</v>
      </c>
      <c r="C3475" s="318" t="s">
        <v>13134</v>
      </c>
      <c r="D3475" s="318" t="s">
        <v>30</v>
      </c>
      <c r="E3475" s="318" t="s">
        <v>6232</v>
      </c>
      <c r="F3475" s="319" t="n">
        <v>17.52</v>
      </c>
      <c r="G3475" s="318" t="s">
        <v>6233</v>
      </c>
    </row>
    <row r="3476" customFormat="false" ht="15" hidden="false" customHeight="false" outlineLevel="0" collapsed="false">
      <c r="A3476" s="318" t="s">
        <v>13135</v>
      </c>
      <c r="B3476" s="318" t="str">
        <f aca="false">A3476&amp;"U"</f>
        <v>89656U</v>
      </c>
      <c r="C3476" s="318" t="s">
        <v>13136</v>
      </c>
      <c r="D3476" s="318" t="s">
        <v>30</v>
      </c>
      <c r="E3476" s="318" t="s">
        <v>6232</v>
      </c>
      <c r="F3476" s="319" t="n">
        <v>7.86</v>
      </c>
      <c r="G3476" s="318" t="s">
        <v>6233</v>
      </c>
    </row>
    <row r="3477" customFormat="false" ht="15" hidden="false" customHeight="false" outlineLevel="0" collapsed="false">
      <c r="A3477" s="318" t="s">
        <v>13137</v>
      </c>
      <c r="B3477" s="318" t="str">
        <f aca="false">A3477&amp;"U"</f>
        <v>89657U</v>
      </c>
      <c r="C3477" s="318" t="s">
        <v>13138</v>
      </c>
      <c r="D3477" s="318" t="s">
        <v>30</v>
      </c>
      <c r="E3477" s="318" t="s">
        <v>6232</v>
      </c>
      <c r="F3477" s="319" t="n">
        <v>8.01</v>
      </c>
      <c r="G3477" s="318" t="s">
        <v>6233</v>
      </c>
    </row>
    <row r="3478" customFormat="false" ht="15" hidden="false" customHeight="false" outlineLevel="0" collapsed="false">
      <c r="A3478" s="318" t="s">
        <v>13139</v>
      </c>
      <c r="B3478" s="318" t="str">
        <f aca="false">A3478&amp;"U"</f>
        <v>89658U</v>
      </c>
      <c r="C3478" s="318" t="s">
        <v>13140</v>
      </c>
      <c r="D3478" s="318" t="s">
        <v>30</v>
      </c>
      <c r="E3478" s="318" t="s">
        <v>6232</v>
      </c>
      <c r="F3478" s="319" t="n">
        <v>5.92</v>
      </c>
      <c r="G3478" s="318" t="s">
        <v>6233</v>
      </c>
    </row>
    <row r="3479" customFormat="false" ht="15" hidden="false" customHeight="false" outlineLevel="0" collapsed="false">
      <c r="A3479" s="318" t="s">
        <v>13141</v>
      </c>
      <c r="B3479" s="318" t="str">
        <f aca="false">A3479&amp;"U"</f>
        <v>89659U</v>
      </c>
      <c r="C3479" s="318" t="s">
        <v>13142</v>
      </c>
      <c r="D3479" s="318" t="s">
        <v>30</v>
      </c>
      <c r="E3479" s="318" t="s">
        <v>6232</v>
      </c>
      <c r="F3479" s="319" t="n">
        <v>10.61</v>
      </c>
      <c r="G3479" s="318" t="s">
        <v>6233</v>
      </c>
    </row>
    <row r="3480" customFormat="false" ht="15" hidden="false" customHeight="false" outlineLevel="0" collapsed="false">
      <c r="A3480" s="318" t="s">
        <v>13143</v>
      </c>
      <c r="B3480" s="318" t="str">
        <f aca="false">A3480&amp;"U"</f>
        <v>89660U</v>
      </c>
      <c r="C3480" s="318" t="s">
        <v>13144</v>
      </c>
      <c r="D3480" s="318" t="s">
        <v>30</v>
      </c>
      <c r="E3480" s="318" t="s">
        <v>6232</v>
      </c>
      <c r="F3480" s="319" t="n">
        <v>5.52</v>
      </c>
      <c r="G3480" s="318" t="s">
        <v>6233</v>
      </c>
    </row>
    <row r="3481" customFormat="false" ht="15" hidden="false" customHeight="false" outlineLevel="0" collapsed="false">
      <c r="A3481" s="318" t="s">
        <v>13145</v>
      </c>
      <c r="B3481" s="318" t="str">
        <f aca="false">A3481&amp;"U"</f>
        <v>89661U</v>
      </c>
      <c r="C3481" s="318" t="s">
        <v>13146</v>
      </c>
      <c r="D3481" s="318" t="s">
        <v>30</v>
      </c>
      <c r="E3481" s="318" t="s">
        <v>6232</v>
      </c>
      <c r="F3481" s="319" t="n">
        <v>14.17</v>
      </c>
      <c r="G3481" s="318" t="s">
        <v>6233</v>
      </c>
    </row>
    <row r="3482" customFormat="false" ht="15" hidden="false" customHeight="false" outlineLevel="0" collapsed="false">
      <c r="A3482" s="318" t="s">
        <v>13147</v>
      </c>
      <c r="B3482" s="318" t="str">
        <f aca="false">A3482&amp;"U"</f>
        <v>89662U</v>
      </c>
      <c r="C3482" s="318" t="s">
        <v>13148</v>
      </c>
      <c r="D3482" s="318" t="s">
        <v>30</v>
      </c>
      <c r="E3482" s="318" t="s">
        <v>6232</v>
      </c>
      <c r="F3482" s="319" t="n">
        <v>21.81</v>
      </c>
      <c r="G3482" s="318" t="s">
        <v>6233</v>
      </c>
    </row>
    <row r="3483" customFormat="false" ht="15" hidden="false" customHeight="false" outlineLevel="0" collapsed="false">
      <c r="A3483" s="318" t="s">
        <v>13149</v>
      </c>
      <c r="B3483" s="318" t="str">
        <f aca="false">A3483&amp;"U"</f>
        <v>89663U</v>
      </c>
      <c r="C3483" s="318" t="s">
        <v>13150</v>
      </c>
      <c r="D3483" s="318" t="s">
        <v>30</v>
      </c>
      <c r="E3483" s="318" t="s">
        <v>6232</v>
      </c>
      <c r="F3483" s="319" t="n">
        <v>9.02</v>
      </c>
      <c r="G3483" s="318" t="s">
        <v>6233</v>
      </c>
    </row>
    <row r="3484" customFormat="false" ht="15" hidden="false" customHeight="false" outlineLevel="0" collapsed="false">
      <c r="A3484" s="318" t="s">
        <v>13151</v>
      </c>
      <c r="B3484" s="318" t="str">
        <f aca="false">A3484&amp;"U"</f>
        <v>89664U</v>
      </c>
      <c r="C3484" s="318" t="s">
        <v>13152</v>
      </c>
      <c r="D3484" s="318" t="s">
        <v>30</v>
      </c>
      <c r="E3484" s="318" t="s">
        <v>6232</v>
      </c>
      <c r="F3484" s="319" t="n">
        <v>10.61</v>
      </c>
      <c r="G3484" s="318" t="s">
        <v>6233</v>
      </c>
    </row>
    <row r="3485" customFormat="false" ht="15" hidden="false" customHeight="false" outlineLevel="0" collapsed="false">
      <c r="A3485" s="318" t="s">
        <v>13153</v>
      </c>
      <c r="B3485" s="318" t="str">
        <f aca="false">A3485&amp;"U"</f>
        <v>89665U</v>
      </c>
      <c r="C3485" s="318" t="s">
        <v>13154</v>
      </c>
      <c r="D3485" s="318" t="s">
        <v>30</v>
      </c>
      <c r="E3485" s="318" t="s">
        <v>6232</v>
      </c>
      <c r="F3485" s="319" t="n">
        <v>8.46</v>
      </c>
      <c r="G3485" s="318" t="s">
        <v>6233</v>
      </c>
    </row>
    <row r="3486" customFormat="false" ht="15" hidden="false" customHeight="false" outlineLevel="0" collapsed="false">
      <c r="A3486" s="318" t="s">
        <v>13155</v>
      </c>
      <c r="B3486" s="318" t="str">
        <f aca="false">A3486&amp;"U"</f>
        <v>89666U</v>
      </c>
      <c r="C3486" s="318" t="s">
        <v>13156</v>
      </c>
      <c r="D3486" s="318" t="s">
        <v>30</v>
      </c>
      <c r="E3486" s="318" t="s">
        <v>6232</v>
      </c>
      <c r="F3486" s="319" t="n">
        <v>4.82</v>
      </c>
      <c r="G3486" s="318" t="s">
        <v>6233</v>
      </c>
    </row>
    <row r="3487" customFormat="false" ht="15" hidden="false" customHeight="false" outlineLevel="0" collapsed="false">
      <c r="A3487" s="318" t="s">
        <v>13157</v>
      </c>
      <c r="B3487" s="318" t="str">
        <f aca="false">A3487&amp;"U"</f>
        <v>89667U</v>
      </c>
      <c r="C3487" s="318" t="s">
        <v>13158</v>
      </c>
      <c r="D3487" s="318" t="s">
        <v>30</v>
      </c>
      <c r="E3487" s="318" t="s">
        <v>6232</v>
      </c>
      <c r="F3487" s="319" t="n">
        <v>22.56</v>
      </c>
      <c r="G3487" s="318" t="s">
        <v>6233</v>
      </c>
    </row>
    <row r="3488" customFormat="false" ht="15" hidden="false" customHeight="false" outlineLevel="0" collapsed="false">
      <c r="A3488" s="318" t="s">
        <v>13159</v>
      </c>
      <c r="B3488" s="318" t="str">
        <f aca="false">A3488&amp;"U"</f>
        <v>89668U</v>
      </c>
      <c r="C3488" s="318" t="s">
        <v>13160</v>
      </c>
      <c r="D3488" s="318" t="s">
        <v>30</v>
      </c>
      <c r="E3488" s="318" t="s">
        <v>6232</v>
      </c>
      <c r="F3488" s="319" t="n">
        <v>20.68</v>
      </c>
      <c r="G3488" s="318" t="s">
        <v>6233</v>
      </c>
    </row>
    <row r="3489" customFormat="false" ht="15" hidden="false" customHeight="false" outlineLevel="0" collapsed="false">
      <c r="A3489" s="318" t="s">
        <v>13161</v>
      </c>
      <c r="B3489" s="318" t="str">
        <f aca="false">A3489&amp;"U"</f>
        <v>89669U</v>
      </c>
      <c r="C3489" s="318" t="s">
        <v>13162</v>
      </c>
      <c r="D3489" s="318" t="s">
        <v>30</v>
      </c>
      <c r="E3489" s="318" t="s">
        <v>6232</v>
      </c>
      <c r="F3489" s="319" t="n">
        <v>14.25</v>
      </c>
      <c r="G3489" s="318" t="s">
        <v>6233</v>
      </c>
    </row>
    <row r="3490" customFormat="false" ht="15" hidden="false" customHeight="false" outlineLevel="0" collapsed="false">
      <c r="A3490" s="318" t="s">
        <v>13163</v>
      </c>
      <c r="B3490" s="318" t="str">
        <f aca="false">A3490&amp;"U"</f>
        <v>89670U</v>
      </c>
      <c r="C3490" s="318" t="s">
        <v>13164</v>
      </c>
      <c r="D3490" s="318" t="s">
        <v>30</v>
      </c>
      <c r="E3490" s="318" t="s">
        <v>6232</v>
      </c>
      <c r="F3490" s="319" t="n">
        <v>8.77</v>
      </c>
      <c r="G3490" s="318" t="s">
        <v>6233</v>
      </c>
    </row>
    <row r="3491" customFormat="false" ht="15" hidden="false" customHeight="false" outlineLevel="0" collapsed="false">
      <c r="A3491" s="318" t="s">
        <v>13165</v>
      </c>
      <c r="B3491" s="318" t="str">
        <f aca="false">A3491&amp;"U"</f>
        <v>89671U</v>
      </c>
      <c r="C3491" s="318" t="s">
        <v>13166</v>
      </c>
      <c r="D3491" s="318" t="s">
        <v>30</v>
      </c>
      <c r="E3491" s="318" t="s">
        <v>6232</v>
      </c>
      <c r="F3491" s="319" t="n">
        <v>21.32</v>
      </c>
      <c r="G3491" s="318" t="s">
        <v>6233</v>
      </c>
    </row>
    <row r="3492" customFormat="false" ht="15" hidden="false" customHeight="false" outlineLevel="0" collapsed="false">
      <c r="A3492" s="318" t="s">
        <v>13167</v>
      </c>
      <c r="B3492" s="318" t="str">
        <f aca="false">A3492&amp;"U"</f>
        <v>89672U</v>
      </c>
      <c r="C3492" s="318" t="s">
        <v>13168</v>
      </c>
      <c r="D3492" s="318" t="s">
        <v>30</v>
      </c>
      <c r="E3492" s="318" t="s">
        <v>6232</v>
      </c>
      <c r="F3492" s="319" t="n">
        <v>14.13</v>
      </c>
      <c r="G3492" s="318" t="s">
        <v>6233</v>
      </c>
    </row>
    <row r="3493" customFormat="false" ht="15" hidden="false" customHeight="false" outlineLevel="0" collapsed="false">
      <c r="A3493" s="318" t="s">
        <v>13169</v>
      </c>
      <c r="B3493" s="318" t="str">
        <f aca="false">A3493&amp;"U"</f>
        <v>89673U</v>
      </c>
      <c r="C3493" s="318" t="s">
        <v>13170</v>
      </c>
      <c r="D3493" s="318" t="s">
        <v>30</v>
      </c>
      <c r="E3493" s="318" t="s">
        <v>6232</v>
      </c>
      <c r="F3493" s="319" t="n">
        <v>16.67</v>
      </c>
      <c r="G3493" s="318" t="s">
        <v>6233</v>
      </c>
    </row>
    <row r="3494" customFormat="false" ht="15" hidden="false" customHeight="false" outlineLevel="0" collapsed="false">
      <c r="A3494" s="318" t="s">
        <v>13171</v>
      </c>
      <c r="B3494" s="318" t="str">
        <f aca="false">A3494&amp;"U"</f>
        <v>89674U</v>
      </c>
      <c r="C3494" s="318" t="s">
        <v>13172</v>
      </c>
      <c r="D3494" s="318" t="s">
        <v>30</v>
      </c>
      <c r="E3494" s="318" t="s">
        <v>6232</v>
      </c>
      <c r="F3494" s="319" t="n">
        <v>20.97</v>
      </c>
      <c r="G3494" s="318" t="s">
        <v>6233</v>
      </c>
    </row>
    <row r="3495" customFormat="false" ht="15" hidden="false" customHeight="false" outlineLevel="0" collapsed="false">
      <c r="A3495" s="318" t="s">
        <v>13173</v>
      </c>
      <c r="B3495" s="318" t="str">
        <f aca="false">A3495&amp;"U"</f>
        <v>89675U</v>
      </c>
      <c r="C3495" s="318" t="s">
        <v>13174</v>
      </c>
      <c r="D3495" s="318" t="s">
        <v>30</v>
      </c>
      <c r="E3495" s="318" t="s">
        <v>6232</v>
      </c>
      <c r="F3495" s="319" t="n">
        <v>38.16</v>
      </c>
      <c r="G3495" s="318" t="s">
        <v>6233</v>
      </c>
    </row>
    <row r="3496" customFormat="false" ht="15" hidden="false" customHeight="false" outlineLevel="0" collapsed="false">
      <c r="A3496" s="318" t="s">
        <v>13175</v>
      </c>
      <c r="B3496" s="318" t="str">
        <f aca="false">A3496&amp;"U"</f>
        <v>89676U</v>
      </c>
      <c r="C3496" s="318" t="s">
        <v>13176</v>
      </c>
      <c r="D3496" s="318" t="s">
        <v>30</v>
      </c>
      <c r="E3496" s="318" t="s">
        <v>6232</v>
      </c>
      <c r="F3496" s="319" t="n">
        <v>32.13</v>
      </c>
      <c r="G3496" s="318" t="s">
        <v>6233</v>
      </c>
    </row>
    <row r="3497" customFormat="false" ht="15" hidden="false" customHeight="false" outlineLevel="0" collapsed="false">
      <c r="A3497" s="318" t="s">
        <v>13177</v>
      </c>
      <c r="B3497" s="318" t="str">
        <f aca="false">A3497&amp;"U"</f>
        <v>89677U</v>
      </c>
      <c r="C3497" s="318" t="s">
        <v>13178</v>
      </c>
      <c r="D3497" s="318" t="s">
        <v>30</v>
      </c>
      <c r="E3497" s="318" t="s">
        <v>6232</v>
      </c>
      <c r="F3497" s="319" t="n">
        <v>40.63</v>
      </c>
      <c r="G3497" s="318" t="s">
        <v>6233</v>
      </c>
    </row>
    <row r="3498" customFormat="false" ht="15" hidden="false" customHeight="false" outlineLevel="0" collapsed="false">
      <c r="A3498" s="318" t="s">
        <v>13179</v>
      </c>
      <c r="B3498" s="318" t="str">
        <f aca="false">A3498&amp;"U"</f>
        <v>89678U</v>
      </c>
      <c r="C3498" s="318" t="s">
        <v>13180</v>
      </c>
      <c r="D3498" s="318" t="s">
        <v>30</v>
      </c>
      <c r="E3498" s="318" t="s">
        <v>6232</v>
      </c>
      <c r="F3498" s="319" t="n">
        <v>6.39</v>
      </c>
      <c r="G3498" s="318" t="s">
        <v>6233</v>
      </c>
    </row>
    <row r="3499" customFormat="false" ht="15" hidden="false" customHeight="false" outlineLevel="0" collapsed="false">
      <c r="A3499" s="318" t="s">
        <v>13181</v>
      </c>
      <c r="B3499" s="318" t="str">
        <f aca="false">A3499&amp;"U"</f>
        <v>89679U</v>
      </c>
      <c r="C3499" s="318" t="s">
        <v>13182</v>
      </c>
      <c r="D3499" s="318" t="s">
        <v>30</v>
      </c>
      <c r="E3499" s="318" t="s">
        <v>6232</v>
      </c>
      <c r="F3499" s="319" t="n">
        <v>65.84</v>
      </c>
      <c r="G3499" s="318" t="s">
        <v>6233</v>
      </c>
    </row>
    <row r="3500" customFormat="false" ht="15" hidden="false" customHeight="false" outlineLevel="0" collapsed="false">
      <c r="A3500" s="318" t="s">
        <v>13183</v>
      </c>
      <c r="B3500" s="318" t="str">
        <f aca="false">A3500&amp;"U"</f>
        <v>89680U</v>
      </c>
      <c r="C3500" s="318" t="s">
        <v>13184</v>
      </c>
      <c r="D3500" s="318" t="s">
        <v>30</v>
      </c>
      <c r="E3500" s="318" t="s">
        <v>6232</v>
      </c>
      <c r="F3500" s="319" t="n">
        <v>13.8</v>
      </c>
      <c r="G3500" s="318" t="s">
        <v>6233</v>
      </c>
    </row>
    <row r="3501" customFormat="false" ht="15" hidden="false" customHeight="false" outlineLevel="0" collapsed="false">
      <c r="A3501" s="318" t="s">
        <v>13185</v>
      </c>
      <c r="B3501" s="318" t="str">
        <f aca="false">A3501&amp;"U"</f>
        <v>89681U</v>
      </c>
      <c r="C3501" s="318" t="s">
        <v>13186</v>
      </c>
      <c r="D3501" s="318" t="s">
        <v>30</v>
      </c>
      <c r="E3501" s="318" t="s">
        <v>6232</v>
      </c>
      <c r="F3501" s="319" t="n">
        <v>45.09</v>
      </c>
      <c r="G3501" s="318" t="s">
        <v>6233</v>
      </c>
    </row>
    <row r="3502" customFormat="false" ht="15" hidden="false" customHeight="false" outlineLevel="0" collapsed="false">
      <c r="A3502" s="318" t="s">
        <v>13187</v>
      </c>
      <c r="B3502" s="318" t="str">
        <f aca="false">A3502&amp;"U"</f>
        <v>89682U</v>
      </c>
      <c r="C3502" s="318" t="s">
        <v>13188</v>
      </c>
      <c r="D3502" s="318" t="s">
        <v>30</v>
      </c>
      <c r="E3502" s="318" t="s">
        <v>6232</v>
      </c>
      <c r="F3502" s="319" t="n">
        <v>21.82</v>
      </c>
      <c r="G3502" s="318" t="s">
        <v>6233</v>
      </c>
    </row>
    <row r="3503" customFormat="false" ht="15" hidden="false" customHeight="false" outlineLevel="0" collapsed="false">
      <c r="A3503" s="318" t="s">
        <v>13189</v>
      </c>
      <c r="B3503" s="318" t="str">
        <f aca="false">A3503&amp;"U"</f>
        <v>89684U</v>
      </c>
      <c r="C3503" s="318" t="s">
        <v>13190</v>
      </c>
      <c r="D3503" s="318" t="s">
        <v>30</v>
      </c>
      <c r="E3503" s="318" t="s">
        <v>6232</v>
      </c>
      <c r="F3503" s="319" t="n">
        <v>30.42</v>
      </c>
      <c r="G3503" s="318" t="s">
        <v>6233</v>
      </c>
    </row>
    <row r="3504" customFormat="false" ht="15" hidden="false" customHeight="false" outlineLevel="0" collapsed="false">
      <c r="A3504" s="318" t="s">
        <v>13191</v>
      </c>
      <c r="B3504" s="318" t="str">
        <f aca="false">A3504&amp;"U"</f>
        <v>89685U</v>
      </c>
      <c r="C3504" s="318" t="s">
        <v>13192</v>
      </c>
      <c r="D3504" s="318" t="s">
        <v>30</v>
      </c>
      <c r="E3504" s="318" t="s">
        <v>6232</v>
      </c>
      <c r="F3504" s="319" t="n">
        <v>30.96</v>
      </c>
      <c r="G3504" s="318" t="s">
        <v>6233</v>
      </c>
    </row>
    <row r="3505" customFormat="false" ht="15" hidden="false" customHeight="false" outlineLevel="0" collapsed="false">
      <c r="A3505" s="318" t="s">
        <v>13193</v>
      </c>
      <c r="B3505" s="318" t="str">
        <f aca="false">A3505&amp;"U"</f>
        <v>89686U</v>
      </c>
      <c r="C3505" s="318" t="s">
        <v>13194</v>
      </c>
      <c r="D3505" s="318" t="s">
        <v>30</v>
      </c>
      <c r="E3505" s="318" t="s">
        <v>6232</v>
      </c>
      <c r="F3505" s="319" t="n">
        <v>115.49</v>
      </c>
      <c r="G3505" s="318" t="s">
        <v>6233</v>
      </c>
    </row>
    <row r="3506" customFormat="false" ht="15" hidden="false" customHeight="false" outlineLevel="0" collapsed="false">
      <c r="A3506" s="318" t="s">
        <v>13195</v>
      </c>
      <c r="B3506" s="318" t="str">
        <f aca="false">A3506&amp;"U"</f>
        <v>89687U</v>
      </c>
      <c r="C3506" s="318" t="s">
        <v>13196</v>
      </c>
      <c r="D3506" s="318" t="s">
        <v>30</v>
      </c>
      <c r="E3506" s="318" t="s">
        <v>6232</v>
      </c>
      <c r="F3506" s="319" t="n">
        <v>26.48</v>
      </c>
      <c r="G3506" s="318" t="s">
        <v>6233</v>
      </c>
    </row>
    <row r="3507" customFormat="false" ht="15" hidden="false" customHeight="false" outlineLevel="0" collapsed="false">
      <c r="A3507" s="318" t="s">
        <v>13197</v>
      </c>
      <c r="B3507" s="318" t="str">
        <f aca="false">A3507&amp;"U"</f>
        <v>89689U</v>
      </c>
      <c r="C3507" s="318" t="s">
        <v>13198</v>
      </c>
      <c r="D3507" s="318" t="s">
        <v>30</v>
      </c>
      <c r="E3507" s="318" t="s">
        <v>6232</v>
      </c>
      <c r="F3507" s="319" t="n">
        <v>23.54</v>
      </c>
      <c r="G3507" s="318" t="s">
        <v>6233</v>
      </c>
    </row>
    <row r="3508" customFormat="false" ht="15" hidden="false" customHeight="false" outlineLevel="0" collapsed="false">
      <c r="A3508" s="318" t="s">
        <v>13199</v>
      </c>
      <c r="B3508" s="318" t="str">
        <f aca="false">A3508&amp;"U"</f>
        <v>89690U</v>
      </c>
      <c r="C3508" s="318" t="s">
        <v>13200</v>
      </c>
      <c r="D3508" s="318" t="s">
        <v>30</v>
      </c>
      <c r="E3508" s="318" t="s">
        <v>6232</v>
      </c>
      <c r="F3508" s="319" t="n">
        <v>46.77</v>
      </c>
      <c r="G3508" s="318" t="s">
        <v>6233</v>
      </c>
    </row>
    <row r="3509" customFormat="false" ht="15" hidden="false" customHeight="false" outlineLevel="0" collapsed="false">
      <c r="A3509" s="318" t="s">
        <v>13201</v>
      </c>
      <c r="B3509" s="318" t="str">
        <f aca="false">A3509&amp;"U"</f>
        <v>89691U</v>
      </c>
      <c r="C3509" s="318" t="s">
        <v>13202</v>
      </c>
      <c r="D3509" s="318" t="s">
        <v>30</v>
      </c>
      <c r="E3509" s="318" t="s">
        <v>6232</v>
      </c>
      <c r="F3509" s="319" t="n">
        <v>8.13</v>
      </c>
      <c r="G3509" s="318" t="s">
        <v>6233</v>
      </c>
    </row>
    <row r="3510" customFormat="false" ht="15" hidden="false" customHeight="false" outlineLevel="0" collapsed="false">
      <c r="A3510" s="318" t="s">
        <v>13203</v>
      </c>
      <c r="B3510" s="318" t="str">
        <f aca="false">A3510&amp;"U"</f>
        <v>89692U</v>
      </c>
      <c r="C3510" s="318" t="s">
        <v>13204</v>
      </c>
      <c r="D3510" s="318" t="s">
        <v>30</v>
      </c>
      <c r="E3510" s="318" t="s">
        <v>6232</v>
      </c>
      <c r="F3510" s="319" t="n">
        <v>44.15</v>
      </c>
      <c r="G3510" s="318" t="s">
        <v>6233</v>
      </c>
    </row>
    <row r="3511" customFormat="false" ht="15" hidden="false" customHeight="false" outlineLevel="0" collapsed="false">
      <c r="A3511" s="318" t="s">
        <v>13205</v>
      </c>
      <c r="B3511" s="318" t="str">
        <f aca="false">A3511&amp;"U"</f>
        <v>89693U</v>
      </c>
      <c r="C3511" s="318" t="s">
        <v>13206</v>
      </c>
      <c r="D3511" s="318" t="s">
        <v>30</v>
      </c>
      <c r="E3511" s="318" t="s">
        <v>6232</v>
      </c>
      <c r="F3511" s="319" t="n">
        <v>42.84</v>
      </c>
      <c r="G3511" s="318" t="s">
        <v>6233</v>
      </c>
    </row>
    <row r="3512" customFormat="false" ht="15" hidden="false" customHeight="false" outlineLevel="0" collapsed="false">
      <c r="A3512" s="318" t="s">
        <v>13207</v>
      </c>
      <c r="B3512" s="318" t="str">
        <f aca="false">A3512&amp;"U"</f>
        <v>89694U</v>
      </c>
      <c r="C3512" s="318" t="s">
        <v>13208</v>
      </c>
      <c r="D3512" s="318" t="s">
        <v>30</v>
      </c>
      <c r="E3512" s="318" t="s">
        <v>6232</v>
      </c>
      <c r="F3512" s="319" t="n">
        <v>13.37</v>
      </c>
      <c r="G3512" s="318" t="s">
        <v>6233</v>
      </c>
    </row>
    <row r="3513" customFormat="false" ht="15" hidden="false" customHeight="false" outlineLevel="0" collapsed="false">
      <c r="A3513" s="318" t="s">
        <v>13209</v>
      </c>
      <c r="B3513" s="318" t="str">
        <f aca="false">A3513&amp;"U"</f>
        <v>89695U</v>
      </c>
      <c r="C3513" s="318" t="s">
        <v>13210</v>
      </c>
      <c r="D3513" s="318" t="s">
        <v>30</v>
      </c>
      <c r="E3513" s="318" t="s">
        <v>6232</v>
      </c>
      <c r="F3513" s="319" t="n">
        <v>12.39</v>
      </c>
      <c r="G3513" s="318" t="s">
        <v>6233</v>
      </c>
    </row>
    <row r="3514" customFormat="false" ht="15" hidden="false" customHeight="false" outlineLevel="0" collapsed="false">
      <c r="A3514" s="318" t="s">
        <v>13211</v>
      </c>
      <c r="B3514" s="318" t="str">
        <f aca="false">A3514&amp;"U"</f>
        <v>89696U</v>
      </c>
      <c r="C3514" s="318" t="s">
        <v>13212</v>
      </c>
      <c r="D3514" s="318" t="s">
        <v>30</v>
      </c>
      <c r="E3514" s="318" t="s">
        <v>6232</v>
      </c>
      <c r="F3514" s="319" t="n">
        <v>38.83</v>
      </c>
      <c r="G3514" s="318" t="s">
        <v>6233</v>
      </c>
    </row>
    <row r="3515" customFormat="false" ht="15" hidden="false" customHeight="false" outlineLevel="0" collapsed="false">
      <c r="A3515" s="318" t="s">
        <v>13213</v>
      </c>
      <c r="B3515" s="318" t="str">
        <f aca="false">A3515&amp;"U"</f>
        <v>89697U</v>
      </c>
      <c r="C3515" s="318" t="s">
        <v>13214</v>
      </c>
      <c r="D3515" s="318" t="s">
        <v>30</v>
      </c>
      <c r="E3515" s="318" t="s">
        <v>6232</v>
      </c>
      <c r="F3515" s="319" t="n">
        <v>9.88</v>
      </c>
      <c r="G3515" s="318" t="s">
        <v>6233</v>
      </c>
    </row>
    <row r="3516" customFormat="false" ht="15" hidden="false" customHeight="false" outlineLevel="0" collapsed="false">
      <c r="A3516" s="318" t="s">
        <v>13215</v>
      </c>
      <c r="B3516" s="318" t="str">
        <f aca="false">A3516&amp;"U"</f>
        <v>89698U</v>
      </c>
      <c r="C3516" s="318" t="s">
        <v>13216</v>
      </c>
      <c r="D3516" s="318" t="s">
        <v>30</v>
      </c>
      <c r="E3516" s="318" t="s">
        <v>6232</v>
      </c>
      <c r="F3516" s="319" t="n">
        <v>137.39</v>
      </c>
      <c r="G3516" s="318" t="s">
        <v>6233</v>
      </c>
    </row>
    <row r="3517" customFormat="false" ht="15" hidden="false" customHeight="false" outlineLevel="0" collapsed="false">
      <c r="A3517" s="318" t="s">
        <v>13217</v>
      </c>
      <c r="B3517" s="318" t="str">
        <f aca="false">A3517&amp;"U"</f>
        <v>89699U</v>
      </c>
      <c r="C3517" s="318" t="s">
        <v>13218</v>
      </c>
      <c r="D3517" s="318" t="s">
        <v>30</v>
      </c>
      <c r="E3517" s="318" t="s">
        <v>6232</v>
      </c>
      <c r="F3517" s="319" t="n">
        <v>118.23</v>
      </c>
      <c r="G3517" s="318" t="s">
        <v>6233</v>
      </c>
    </row>
    <row r="3518" customFormat="false" ht="15" hidden="false" customHeight="false" outlineLevel="0" collapsed="false">
      <c r="A3518" s="318" t="s">
        <v>13219</v>
      </c>
      <c r="B3518" s="318" t="str">
        <f aca="false">A3518&amp;"U"</f>
        <v>89700U</v>
      </c>
      <c r="C3518" s="318" t="s">
        <v>13220</v>
      </c>
      <c r="D3518" s="318" t="s">
        <v>30</v>
      </c>
      <c r="E3518" s="318" t="s">
        <v>6232</v>
      </c>
      <c r="F3518" s="319" t="n">
        <v>14.37</v>
      </c>
      <c r="G3518" s="318" t="s">
        <v>6233</v>
      </c>
    </row>
    <row r="3519" customFormat="false" ht="15" hidden="false" customHeight="false" outlineLevel="0" collapsed="false">
      <c r="A3519" s="318" t="s">
        <v>13221</v>
      </c>
      <c r="B3519" s="318" t="str">
        <f aca="false">A3519&amp;"U"</f>
        <v>89701U</v>
      </c>
      <c r="C3519" s="318" t="s">
        <v>13222</v>
      </c>
      <c r="D3519" s="318" t="s">
        <v>30</v>
      </c>
      <c r="E3519" s="318" t="s">
        <v>6232</v>
      </c>
      <c r="F3519" s="319" t="n">
        <v>93.17</v>
      </c>
      <c r="G3519" s="318" t="s">
        <v>6233</v>
      </c>
    </row>
    <row r="3520" customFormat="false" ht="15" hidden="false" customHeight="false" outlineLevel="0" collapsed="false">
      <c r="A3520" s="318" t="s">
        <v>13223</v>
      </c>
      <c r="B3520" s="318" t="str">
        <f aca="false">A3520&amp;"U"</f>
        <v>89702U</v>
      </c>
      <c r="C3520" s="318" t="s">
        <v>13224</v>
      </c>
      <c r="D3520" s="318" t="s">
        <v>30</v>
      </c>
      <c r="E3520" s="318" t="s">
        <v>6232</v>
      </c>
      <c r="F3520" s="319" t="n">
        <v>14.37</v>
      </c>
      <c r="G3520" s="318" t="s">
        <v>6233</v>
      </c>
    </row>
    <row r="3521" customFormat="false" ht="15" hidden="false" customHeight="false" outlineLevel="0" collapsed="false">
      <c r="A3521" s="318" t="s">
        <v>13225</v>
      </c>
      <c r="B3521" s="318" t="str">
        <f aca="false">A3521&amp;"U"</f>
        <v>89703U</v>
      </c>
      <c r="C3521" s="318" t="s">
        <v>13226</v>
      </c>
      <c r="D3521" s="318" t="s">
        <v>30</v>
      </c>
      <c r="E3521" s="318" t="s">
        <v>6232</v>
      </c>
      <c r="F3521" s="319" t="n">
        <v>32.61</v>
      </c>
      <c r="G3521" s="318" t="s">
        <v>6233</v>
      </c>
    </row>
    <row r="3522" customFormat="false" ht="15" hidden="false" customHeight="false" outlineLevel="0" collapsed="false">
      <c r="A3522" s="318" t="s">
        <v>13227</v>
      </c>
      <c r="B3522" s="318" t="str">
        <f aca="false">A3522&amp;"U"</f>
        <v>89704U</v>
      </c>
      <c r="C3522" s="318" t="s">
        <v>13228</v>
      </c>
      <c r="D3522" s="318" t="s">
        <v>30</v>
      </c>
      <c r="E3522" s="318" t="s">
        <v>6232</v>
      </c>
      <c r="F3522" s="319" t="n">
        <v>74.11</v>
      </c>
      <c r="G3522" s="318" t="s">
        <v>6233</v>
      </c>
    </row>
    <row r="3523" customFormat="false" ht="15" hidden="false" customHeight="false" outlineLevel="0" collapsed="false">
      <c r="A3523" s="318" t="s">
        <v>13229</v>
      </c>
      <c r="B3523" s="318" t="str">
        <f aca="false">A3523&amp;"U"</f>
        <v>89705U</v>
      </c>
      <c r="C3523" s="318" t="s">
        <v>13230</v>
      </c>
      <c r="D3523" s="318" t="s">
        <v>30</v>
      </c>
      <c r="E3523" s="318" t="s">
        <v>6232</v>
      </c>
      <c r="F3523" s="319" t="n">
        <v>16.45</v>
      </c>
      <c r="G3523" s="318" t="s">
        <v>6233</v>
      </c>
    </row>
    <row r="3524" customFormat="false" ht="15" hidden="false" customHeight="false" outlineLevel="0" collapsed="false">
      <c r="A3524" s="318" t="s">
        <v>13231</v>
      </c>
      <c r="B3524" s="318" t="str">
        <f aca="false">A3524&amp;"U"</f>
        <v>89706U</v>
      </c>
      <c r="C3524" s="318" t="s">
        <v>13232</v>
      </c>
      <c r="D3524" s="318" t="s">
        <v>30</v>
      </c>
      <c r="E3524" s="318" t="s">
        <v>6232</v>
      </c>
      <c r="F3524" s="319" t="n">
        <v>36.03</v>
      </c>
      <c r="G3524" s="318" t="s">
        <v>6233</v>
      </c>
    </row>
    <row r="3525" customFormat="false" ht="15" hidden="false" customHeight="false" outlineLevel="0" collapsed="false">
      <c r="A3525" s="318" t="s">
        <v>13233</v>
      </c>
      <c r="B3525" s="318" t="str">
        <f aca="false">A3525&amp;"U"</f>
        <v>89718U</v>
      </c>
      <c r="C3525" s="318" t="s">
        <v>13234</v>
      </c>
      <c r="D3525" s="318" t="s">
        <v>86</v>
      </c>
      <c r="E3525" s="318" t="s">
        <v>6232</v>
      </c>
      <c r="F3525" s="319" t="n">
        <v>31.87</v>
      </c>
      <c r="G3525" s="318" t="s">
        <v>6233</v>
      </c>
    </row>
    <row r="3526" customFormat="false" ht="15" hidden="false" customHeight="false" outlineLevel="0" collapsed="false">
      <c r="A3526" s="318" t="s">
        <v>13235</v>
      </c>
      <c r="B3526" s="318" t="str">
        <f aca="false">A3526&amp;"U"</f>
        <v>89719U</v>
      </c>
      <c r="C3526" s="318" t="s">
        <v>13236</v>
      </c>
      <c r="D3526" s="318" t="s">
        <v>30</v>
      </c>
      <c r="E3526" s="318" t="s">
        <v>6232</v>
      </c>
      <c r="F3526" s="319" t="n">
        <v>7.12</v>
      </c>
      <c r="G3526" s="318" t="s">
        <v>6233</v>
      </c>
    </row>
    <row r="3527" customFormat="false" ht="15" hidden="false" customHeight="false" outlineLevel="0" collapsed="false">
      <c r="A3527" s="318" t="s">
        <v>13237</v>
      </c>
      <c r="B3527" s="318" t="str">
        <f aca="false">A3527&amp;"U"</f>
        <v>89720U</v>
      </c>
      <c r="C3527" s="318" t="s">
        <v>13238</v>
      </c>
      <c r="D3527" s="318" t="s">
        <v>30</v>
      </c>
      <c r="E3527" s="318" t="s">
        <v>6232</v>
      </c>
      <c r="F3527" s="319" t="n">
        <v>8.46</v>
      </c>
      <c r="G3527" s="318" t="s">
        <v>6233</v>
      </c>
    </row>
    <row r="3528" customFormat="false" ht="15" hidden="false" customHeight="false" outlineLevel="0" collapsed="false">
      <c r="A3528" s="318" t="s">
        <v>13239</v>
      </c>
      <c r="B3528" s="318" t="str">
        <f aca="false">A3528&amp;"U"</f>
        <v>89721U</v>
      </c>
      <c r="C3528" s="318" t="s">
        <v>13240</v>
      </c>
      <c r="D3528" s="318" t="s">
        <v>30</v>
      </c>
      <c r="E3528" s="318" t="s">
        <v>6232</v>
      </c>
      <c r="F3528" s="319" t="n">
        <v>8.91</v>
      </c>
      <c r="G3528" s="318" t="s">
        <v>6233</v>
      </c>
    </row>
    <row r="3529" customFormat="false" ht="15" hidden="false" customHeight="false" outlineLevel="0" collapsed="false">
      <c r="A3529" s="318" t="s">
        <v>13241</v>
      </c>
      <c r="B3529" s="318" t="str">
        <f aca="false">A3529&amp;"U"</f>
        <v>89723U</v>
      </c>
      <c r="C3529" s="318" t="s">
        <v>13242</v>
      </c>
      <c r="D3529" s="318" t="s">
        <v>30</v>
      </c>
      <c r="E3529" s="318" t="s">
        <v>6232</v>
      </c>
      <c r="F3529" s="319" t="n">
        <v>11.76</v>
      </c>
      <c r="G3529" s="318" t="s">
        <v>6233</v>
      </c>
    </row>
    <row r="3530" customFormat="false" ht="15" hidden="false" customHeight="false" outlineLevel="0" collapsed="false">
      <c r="A3530" s="318" t="s">
        <v>13243</v>
      </c>
      <c r="B3530" s="318" t="str">
        <f aca="false">A3530&amp;"U"</f>
        <v>89724U</v>
      </c>
      <c r="C3530" s="318" t="s">
        <v>13244</v>
      </c>
      <c r="D3530" s="318" t="s">
        <v>30</v>
      </c>
      <c r="E3530" s="318" t="s">
        <v>6232</v>
      </c>
      <c r="F3530" s="319" t="n">
        <v>6.61</v>
      </c>
      <c r="G3530" s="318" t="s">
        <v>6233</v>
      </c>
    </row>
    <row r="3531" customFormat="false" ht="15" hidden="false" customHeight="false" outlineLevel="0" collapsed="false">
      <c r="A3531" s="318" t="s">
        <v>13245</v>
      </c>
      <c r="B3531" s="318" t="str">
        <f aca="false">A3531&amp;"U"</f>
        <v>89725U</v>
      </c>
      <c r="C3531" s="318" t="s">
        <v>13246</v>
      </c>
      <c r="D3531" s="318" t="s">
        <v>30</v>
      </c>
      <c r="E3531" s="318" t="s">
        <v>6232</v>
      </c>
      <c r="F3531" s="319" t="n">
        <v>11.45</v>
      </c>
      <c r="G3531" s="318" t="s">
        <v>6233</v>
      </c>
    </row>
    <row r="3532" customFormat="false" ht="15" hidden="false" customHeight="false" outlineLevel="0" collapsed="false">
      <c r="A3532" s="318" t="s">
        <v>13247</v>
      </c>
      <c r="B3532" s="318" t="str">
        <f aca="false">A3532&amp;"U"</f>
        <v>89726U</v>
      </c>
      <c r="C3532" s="318" t="s">
        <v>13248</v>
      </c>
      <c r="D3532" s="318" t="s">
        <v>30</v>
      </c>
      <c r="E3532" s="318" t="s">
        <v>6232</v>
      </c>
      <c r="F3532" s="319" t="n">
        <v>4.97</v>
      </c>
      <c r="G3532" s="318" t="s">
        <v>6233</v>
      </c>
    </row>
    <row r="3533" customFormat="false" ht="15" hidden="false" customHeight="false" outlineLevel="0" collapsed="false">
      <c r="A3533" s="318" t="s">
        <v>13249</v>
      </c>
      <c r="B3533" s="318" t="str">
        <f aca="false">A3533&amp;"U"</f>
        <v>89727U</v>
      </c>
      <c r="C3533" s="318" t="s">
        <v>13250</v>
      </c>
      <c r="D3533" s="318" t="s">
        <v>30</v>
      </c>
      <c r="E3533" s="318" t="s">
        <v>6232</v>
      </c>
      <c r="F3533" s="319" t="n">
        <v>12.88</v>
      </c>
      <c r="G3533" s="318" t="s">
        <v>6233</v>
      </c>
    </row>
    <row r="3534" customFormat="false" ht="15" hidden="false" customHeight="false" outlineLevel="0" collapsed="false">
      <c r="A3534" s="318" t="s">
        <v>13251</v>
      </c>
      <c r="B3534" s="318" t="str">
        <f aca="false">A3534&amp;"U"</f>
        <v>89728U</v>
      </c>
      <c r="C3534" s="318" t="s">
        <v>13252</v>
      </c>
      <c r="D3534" s="318" t="s">
        <v>30</v>
      </c>
      <c r="E3534" s="318" t="s">
        <v>6232</v>
      </c>
      <c r="F3534" s="319" t="n">
        <v>7.02</v>
      </c>
      <c r="G3534" s="318" t="s">
        <v>6233</v>
      </c>
    </row>
    <row r="3535" customFormat="false" ht="15" hidden="false" customHeight="false" outlineLevel="0" collapsed="false">
      <c r="A3535" s="318" t="s">
        <v>13253</v>
      </c>
      <c r="B3535" s="318" t="str">
        <f aca="false">A3535&amp;"U"</f>
        <v>89729U</v>
      </c>
      <c r="C3535" s="318" t="s">
        <v>13254</v>
      </c>
      <c r="D3535" s="318" t="s">
        <v>30</v>
      </c>
      <c r="E3535" s="318" t="s">
        <v>6232</v>
      </c>
      <c r="F3535" s="319" t="n">
        <v>17.95</v>
      </c>
      <c r="G3535" s="318" t="s">
        <v>6233</v>
      </c>
    </row>
    <row r="3536" customFormat="false" ht="15" hidden="false" customHeight="false" outlineLevel="0" collapsed="false">
      <c r="A3536" s="318" t="s">
        <v>13255</v>
      </c>
      <c r="B3536" s="318" t="str">
        <f aca="false">A3536&amp;"U"</f>
        <v>89730U</v>
      </c>
      <c r="C3536" s="318" t="s">
        <v>13256</v>
      </c>
      <c r="D3536" s="318" t="s">
        <v>30</v>
      </c>
      <c r="E3536" s="318" t="s">
        <v>6232</v>
      </c>
      <c r="F3536" s="319" t="n">
        <v>7.55</v>
      </c>
      <c r="G3536" s="318" t="s">
        <v>6233</v>
      </c>
    </row>
    <row r="3537" customFormat="false" ht="15" hidden="false" customHeight="false" outlineLevel="0" collapsed="false">
      <c r="A3537" s="318" t="s">
        <v>13257</v>
      </c>
      <c r="B3537" s="318" t="str">
        <f aca="false">A3537&amp;"U"</f>
        <v>89731U</v>
      </c>
      <c r="C3537" s="318" t="s">
        <v>13258</v>
      </c>
      <c r="D3537" s="318" t="s">
        <v>30</v>
      </c>
      <c r="E3537" s="318" t="s">
        <v>6232</v>
      </c>
      <c r="F3537" s="319" t="n">
        <v>7.19</v>
      </c>
      <c r="G3537" s="318" t="s">
        <v>6233</v>
      </c>
    </row>
    <row r="3538" customFormat="false" ht="15" hidden="false" customHeight="false" outlineLevel="0" collapsed="false">
      <c r="A3538" s="318" t="s">
        <v>13259</v>
      </c>
      <c r="B3538" s="318" t="str">
        <f aca="false">A3538&amp;"U"</f>
        <v>89732U</v>
      </c>
      <c r="C3538" s="318" t="s">
        <v>13260</v>
      </c>
      <c r="D3538" s="318" t="s">
        <v>30</v>
      </c>
      <c r="E3538" s="318" t="s">
        <v>6232</v>
      </c>
      <c r="F3538" s="319" t="n">
        <v>7.58</v>
      </c>
      <c r="G3538" s="318" t="s">
        <v>6233</v>
      </c>
    </row>
    <row r="3539" customFormat="false" ht="15" hidden="false" customHeight="false" outlineLevel="0" collapsed="false">
      <c r="A3539" s="318" t="s">
        <v>13261</v>
      </c>
      <c r="B3539" s="318" t="str">
        <f aca="false">A3539&amp;"U"</f>
        <v>89733U</v>
      </c>
      <c r="C3539" s="318" t="s">
        <v>13262</v>
      </c>
      <c r="D3539" s="318" t="s">
        <v>30</v>
      </c>
      <c r="E3539" s="318" t="s">
        <v>6232</v>
      </c>
      <c r="F3539" s="319" t="n">
        <v>11.75</v>
      </c>
      <c r="G3539" s="318" t="s">
        <v>6233</v>
      </c>
    </row>
    <row r="3540" customFormat="false" ht="15" hidden="false" customHeight="false" outlineLevel="0" collapsed="false">
      <c r="A3540" s="318" t="s">
        <v>13263</v>
      </c>
      <c r="B3540" s="318" t="str">
        <f aca="false">A3540&amp;"U"</f>
        <v>89734U</v>
      </c>
      <c r="C3540" s="318" t="s">
        <v>13264</v>
      </c>
      <c r="D3540" s="318" t="s">
        <v>30</v>
      </c>
      <c r="E3540" s="318" t="s">
        <v>6232</v>
      </c>
      <c r="F3540" s="319" t="n">
        <v>17.95</v>
      </c>
      <c r="G3540" s="318" t="s">
        <v>6233</v>
      </c>
    </row>
    <row r="3541" customFormat="false" ht="15" hidden="false" customHeight="false" outlineLevel="0" collapsed="false">
      <c r="A3541" s="318" t="s">
        <v>13265</v>
      </c>
      <c r="B3541" s="318" t="str">
        <f aca="false">A3541&amp;"U"</f>
        <v>89735U</v>
      </c>
      <c r="C3541" s="318" t="s">
        <v>13266</v>
      </c>
      <c r="D3541" s="318" t="s">
        <v>30</v>
      </c>
      <c r="E3541" s="318" t="s">
        <v>6232</v>
      </c>
      <c r="F3541" s="319" t="n">
        <v>12.39</v>
      </c>
      <c r="G3541" s="318" t="s">
        <v>6233</v>
      </c>
    </row>
    <row r="3542" customFormat="false" ht="15" hidden="false" customHeight="false" outlineLevel="0" collapsed="false">
      <c r="A3542" s="318" t="s">
        <v>13267</v>
      </c>
      <c r="B3542" s="318" t="str">
        <f aca="false">A3542&amp;"U"</f>
        <v>89736U</v>
      </c>
      <c r="C3542" s="318" t="s">
        <v>13268</v>
      </c>
      <c r="D3542" s="318" t="s">
        <v>30</v>
      </c>
      <c r="E3542" s="318" t="s">
        <v>6232</v>
      </c>
      <c r="F3542" s="319" t="n">
        <v>4.77</v>
      </c>
      <c r="G3542" s="318" t="s">
        <v>6233</v>
      </c>
    </row>
    <row r="3543" customFormat="false" ht="15" hidden="false" customHeight="false" outlineLevel="0" collapsed="false">
      <c r="A3543" s="318" t="s">
        <v>13269</v>
      </c>
      <c r="B3543" s="318" t="str">
        <f aca="false">A3543&amp;"U"</f>
        <v>89737U</v>
      </c>
      <c r="C3543" s="318" t="s">
        <v>13270</v>
      </c>
      <c r="D3543" s="318" t="s">
        <v>30</v>
      </c>
      <c r="E3543" s="318" t="s">
        <v>6232</v>
      </c>
      <c r="F3543" s="319" t="n">
        <v>12.29</v>
      </c>
      <c r="G3543" s="318" t="s">
        <v>6233</v>
      </c>
    </row>
    <row r="3544" customFormat="false" ht="15" hidden="false" customHeight="false" outlineLevel="0" collapsed="false">
      <c r="A3544" s="318" t="s">
        <v>13271</v>
      </c>
      <c r="B3544" s="318" t="str">
        <f aca="false">A3544&amp;"U"</f>
        <v>89738U</v>
      </c>
      <c r="C3544" s="318" t="s">
        <v>13272</v>
      </c>
      <c r="D3544" s="318" t="s">
        <v>30</v>
      </c>
      <c r="E3544" s="318" t="s">
        <v>6232</v>
      </c>
      <c r="F3544" s="319" t="n">
        <v>9.46</v>
      </c>
      <c r="G3544" s="318" t="s">
        <v>6233</v>
      </c>
    </row>
    <row r="3545" customFormat="false" ht="15" hidden="false" customHeight="false" outlineLevel="0" collapsed="false">
      <c r="A3545" s="318" t="s">
        <v>13273</v>
      </c>
      <c r="B3545" s="318" t="str">
        <f aca="false">A3545&amp;"U"</f>
        <v>89739U</v>
      </c>
      <c r="C3545" s="318" t="s">
        <v>13274</v>
      </c>
      <c r="D3545" s="318" t="s">
        <v>30</v>
      </c>
      <c r="E3545" s="318" t="s">
        <v>6232</v>
      </c>
      <c r="F3545" s="319" t="n">
        <v>12.84</v>
      </c>
      <c r="G3545" s="318" t="s">
        <v>6233</v>
      </c>
    </row>
    <row r="3546" customFormat="false" ht="15" hidden="false" customHeight="false" outlineLevel="0" collapsed="false">
      <c r="A3546" s="318" t="s">
        <v>13275</v>
      </c>
      <c r="B3546" s="318" t="str">
        <f aca="false">A3546&amp;"U"</f>
        <v>89740U</v>
      </c>
      <c r="C3546" s="318" t="s">
        <v>13276</v>
      </c>
      <c r="D3546" s="318" t="s">
        <v>30</v>
      </c>
      <c r="E3546" s="318" t="s">
        <v>6232</v>
      </c>
      <c r="F3546" s="319" t="n">
        <v>4.37</v>
      </c>
      <c r="G3546" s="318" t="s">
        <v>6233</v>
      </c>
    </row>
    <row r="3547" customFormat="false" ht="15" hidden="false" customHeight="false" outlineLevel="0" collapsed="false">
      <c r="A3547" s="318" t="s">
        <v>13277</v>
      </c>
      <c r="B3547" s="318" t="str">
        <f aca="false">A3547&amp;"U"</f>
        <v>89741U</v>
      </c>
      <c r="C3547" s="318" t="s">
        <v>13278</v>
      </c>
      <c r="D3547" s="318" t="s">
        <v>30</v>
      </c>
      <c r="E3547" s="318" t="s">
        <v>6232</v>
      </c>
      <c r="F3547" s="319" t="n">
        <v>13.02</v>
      </c>
      <c r="G3547" s="318" t="s">
        <v>6233</v>
      </c>
    </row>
    <row r="3548" customFormat="false" ht="15" hidden="false" customHeight="false" outlineLevel="0" collapsed="false">
      <c r="A3548" s="318" t="s">
        <v>13279</v>
      </c>
      <c r="B3548" s="318" t="str">
        <f aca="false">A3548&amp;"U"</f>
        <v>89742U</v>
      </c>
      <c r="C3548" s="318" t="s">
        <v>13280</v>
      </c>
      <c r="D3548" s="318" t="s">
        <v>30</v>
      </c>
      <c r="E3548" s="318" t="s">
        <v>6232</v>
      </c>
      <c r="F3548" s="319" t="n">
        <v>20.18</v>
      </c>
      <c r="G3548" s="318" t="s">
        <v>6233</v>
      </c>
    </row>
    <row r="3549" customFormat="false" ht="15" hidden="false" customHeight="false" outlineLevel="0" collapsed="false">
      <c r="A3549" s="318" t="s">
        <v>13281</v>
      </c>
      <c r="B3549" s="318" t="str">
        <f aca="false">A3549&amp;"U"</f>
        <v>89743U</v>
      </c>
      <c r="C3549" s="318" t="s">
        <v>13282</v>
      </c>
      <c r="D3549" s="318" t="s">
        <v>30</v>
      </c>
      <c r="E3549" s="318" t="s">
        <v>6232</v>
      </c>
      <c r="F3549" s="319" t="n">
        <v>28.11</v>
      </c>
      <c r="G3549" s="318" t="s">
        <v>6233</v>
      </c>
    </row>
    <row r="3550" customFormat="false" ht="15" hidden="false" customHeight="false" outlineLevel="0" collapsed="false">
      <c r="A3550" s="318" t="s">
        <v>13283</v>
      </c>
      <c r="B3550" s="318" t="str">
        <f aca="false">A3550&amp;"U"</f>
        <v>89744U</v>
      </c>
      <c r="C3550" s="318" t="s">
        <v>13284</v>
      </c>
      <c r="D3550" s="318" t="s">
        <v>30</v>
      </c>
      <c r="E3550" s="318" t="s">
        <v>6232</v>
      </c>
      <c r="F3550" s="319" t="n">
        <v>16.01</v>
      </c>
      <c r="G3550" s="318" t="s">
        <v>6233</v>
      </c>
    </row>
    <row r="3551" customFormat="false" ht="15" hidden="false" customHeight="false" outlineLevel="0" collapsed="false">
      <c r="A3551" s="318" t="s">
        <v>13285</v>
      </c>
      <c r="B3551" s="318" t="str">
        <f aca="false">A3551&amp;"U"</f>
        <v>89745U</v>
      </c>
      <c r="C3551" s="318" t="s">
        <v>13286</v>
      </c>
      <c r="D3551" s="318" t="s">
        <v>30</v>
      </c>
      <c r="E3551" s="318" t="s">
        <v>6232</v>
      </c>
      <c r="F3551" s="319" t="n">
        <v>20.66</v>
      </c>
      <c r="G3551" s="318" t="s">
        <v>6233</v>
      </c>
    </row>
    <row r="3552" customFormat="false" ht="15" hidden="false" customHeight="false" outlineLevel="0" collapsed="false">
      <c r="A3552" s="318" t="s">
        <v>13287</v>
      </c>
      <c r="B3552" s="318" t="str">
        <f aca="false">A3552&amp;"U"</f>
        <v>89746U</v>
      </c>
      <c r="C3552" s="318" t="s">
        <v>13288</v>
      </c>
      <c r="D3552" s="318" t="s">
        <v>30</v>
      </c>
      <c r="E3552" s="318" t="s">
        <v>6232</v>
      </c>
      <c r="F3552" s="319" t="n">
        <v>15.98</v>
      </c>
      <c r="G3552" s="318" t="s">
        <v>6233</v>
      </c>
    </row>
    <row r="3553" customFormat="false" ht="15" hidden="false" customHeight="false" outlineLevel="0" collapsed="false">
      <c r="A3553" s="318" t="s">
        <v>13289</v>
      </c>
      <c r="B3553" s="318" t="str">
        <f aca="false">A3553&amp;"U"</f>
        <v>89747U</v>
      </c>
      <c r="C3553" s="318" t="s">
        <v>13290</v>
      </c>
      <c r="D3553" s="318" t="s">
        <v>30</v>
      </c>
      <c r="E3553" s="318" t="s">
        <v>6232</v>
      </c>
      <c r="F3553" s="319" t="n">
        <v>7.87</v>
      </c>
      <c r="G3553" s="318" t="s">
        <v>6233</v>
      </c>
    </row>
    <row r="3554" customFormat="false" ht="15" hidden="false" customHeight="false" outlineLevel="0" collapsed="false">
      <c r="A3554" s="318" t="s">
        <v>13291</v>
      </c>
      <c r="B3554" s="318" t="str">
        <f aca="false">A3554&amp;"U"</f>
        <v>89748U</v>
      </c>
      <c r="C3554" s="318" t="s">
        <v>13292</v>
      </c>
      <c r="D3554" s="318" t="s">
        <v>30</v>
      </c>
      <c r="E3554" s="318" t="s">
        <v>6232</v>
      </c>
      <c r="F3554" s="319" t="n">
        <v>24.6</v>
      </c>
      <c r="G3554" s="318" t="s">
        <v>6233</v>
      </c>
    </row>
    <row r="3555" customFormat="false" ht="15" hidden="false" customHeight="false" outlineLevel="0" collapsed="false">
      <c r="A3555" s="318" t="s">
        <v>13293</v>
      </c>
      <c r="B3555" s="318" t="str">
        <f aca="false">A3555&amp;"U"</f>
        <v>89749U</v>
      </c>
      <c r="C3555" s="318" t="s">
        <v>13294</v>
      </c>
      <c r="D3555" s="318" t="s">
        <v>30</v>
      </c>
      <c r="E3555" s="318" t="s">
        <v>6232</v>
      </c>
      <c r="F3555" s="319" t="n">
        <v>9.46</v>
      </c>
      <c r="G3555" s="318" t="s">
        <v>6233</v>
      </c>
    </row>
    <row r="3556" customFormat="false" ht="15" hidden="false" customHeight="false" outlineLevel="0" collapsed="false">
      <c r="A3556" s="318" t="s">
        <v>13295</v>
      </c>
      <c r="B3556" s="318" t="str">
        <f aca="false">A3556&amp;"U"</f>
        <v>89750U</v>
      </c>
      <c r="C3556" s="318" t="s">
        <v>13296</v>
      </c>
      <c r="D3556" s="318" t="s">
        <v>30</v>
      </c>
      <c r="E3556" s="318" t="s">
        <v>6232</v>
      </c>
      <c r="F3556" s="319" t="n">
        <v>39.84</v>
      </c>
      <c r="G3556" s="318" t="s">
        <v>6233</v>
      </c>
    </row>
    <row r="3557" customFormat="false" ht="15" hidden="false" customHeight="false" outlineLevel="0" collapsed="false">
      <c r="A3557" s="318" t="s">
        <v>13297</v>
      </c>
      <c r="B3557" s="318" t="str">
        <f aca="false">A3557&amp;"U"</f>
        <v>89751U</v>
      </c>
      <c r="C3557" s="318" t="s">
        <v>13298</v>
      </c>
      <c r="D3557" s="318" t="s">
        <v>30</v>
      </c>
      <c r="E3557" s="318" t="s">
        <v>6232</v>
      </c>
      <c r="F3557" s="319" t="n">
        <v>3.67</v>
      </c>
      <c r="G3557" s="318" t="s">
        <v>6233</v>
      </c>
    </row>
    <row r="3558" customFormat="false" ht="15" hidden="false" customHeight="false" outlineLevel="0" collapsed="false">
      <c r="A3558" s="318" t="s">
        <v>13299</v>
      </c>
      <c r="B3558" s="318" t="str">
        <f aca="false">A3558&amp;"U"</f>
        <v>89752U</v>
      </c>
      <c r="C3558" s="318" t="s">
        <v>13300</v>
      </c>
      <c r="D3558" s="318" t="s">
        <v>30</v>
      </c>
      <c r="E3558" s="318" t="s">
        <v>6232</v>
      </c>
      <c r="F3558" s="319" t="n">
        <v>4.19</v>
      </c>
      <c r="G3558" s="318" t="s">
        <v>6233</v>
      </c>
    </row>
    <row r="3559" customFormat="false" ht="15" hidden="false" customHeight="false" outlineLevel="0" collapsed="false">
      <c r="A3559" s="318" t="s">
        <v>13301</v>
      </c>
      <c r="B3559" s="318" t="str">
        <f aca="false">A3559&amp;"U"</f>
        <v>89753U</v>
      </c>
      <c r="C3559" s="318" t="s">
        <v>13302</v>
      </c>
      <c r="D3559" s="318" t="s">
        <v>30</v>
      </c>
      <c r="E3559" s="318" t="s">
        <v>6232</v>
      </c>
      <c r="F3559" s="319" t="n">
        <v>5.87</v>
      </c>
      <c r="G3559" s="318" t="s">
        <v>6233</v>
      </c>
    </row>
    <row r="3560" customFormat="false" ht="15" hidden="false" customHeight="false" outlineLevel="0" collapsed="false">
      <c r="A3560" s="318" t="s">
        <v>13303</v>
      </c>
      <c r="B3560" s="318" t="str">
        <f aca="false">A3560&amp;"U"</f>
        <v>89754U</v>
      </c>
      <c r="C3560" s="318" t="s">
        <v>13304</v>
      </c>
      <c r="D3560" s="318" t="s">
        <v>30</v>
      </c>
      <c r="E3560" s="318" t="s">
        <v>6232</v>
      </c>
      <c r="F3560" s="319" t="n">
        <v>10.5</v>
      </c>
      <c r="G3560" s="318" t="s">
        <v>6233</v>
      </c>
    </row>
    <row r="3561" customFormat="false" ht="15" hidden="false" customHeight="false" outlineLevel="0" collapsed="false">
      <c r="A3561" s="318" t="s">
        <v>13305</v>
      </c>
      <c r="B3561" s="318" t="str">
        <f aca="false">A3561&amp;"U"</f>
        <v>89755U</v>
      </c>
      <c r="C3561" s="318" t="s">
        <v>13306</v>
      </c>
      <c r="D3561" s="318" t="s">
        <v>30</v>
      </c>
      <c r="E3561" s="318" t="s">
        <v>6232</v>
      </c>
      <c r="F3561" s="319" t="n">
        <v>7.42</v>
      </c>
      <c r="G3561" s="318" t="s">
        <v>6233</v>
      </c>
    </row>
    <row r="3562" customFormat="false" ht="15" hidden="false" customHeight="false" outlineLevel="0" collapsed="false">
      <c r="A3562" s="318" t="s">
        <v>13307</v>
      </c>
      <c r="B3562" s="318" t="str">
        <f aca="false">A3562&amp;"U"</f>
        <v>89756U</v>
      </c>
      <c r="C3562" s="318" t="s">
        <v>13308</v>
      </c>
      <c r="D3562" s="318" t="s">
        <v>30</v>
      </c>
      <c r="E3562" s="318" t="s">
        <v>6232</v>
      </c>
      <c r="F3562" s="319" t="n">
        <v>12.78</v>
      </c>
      <c r="G3562" s="318" t="s">
        <v>6233</v>
      </c>
    </row>
    <row r="3563" customFormat="false" ht="15" hidden="false" customHeight="false" outlineLevel="0" collapsed="false">
      <c r="A3563" s="318" t="s">
        <v>13309</v>
      </c>
      <c r="B3563" s="318" t="str">
        <f aca="false">A3563&amp;"U"</f>
        <v>89757U</v>
      </c>
      <c r="C3563" s="318" t="s">
        <v>13310</v>
      </c>
      <c r="D3563" s="318" t="s">
        <v>30</v>
      </c>
      <c r="E3563" s="318" t="s">
        <v>6232</v>
      </c>
      <c r="F3563" s="319" t="n">
        <v>19.62</v>
      </c>
      <c r="G3563" s="318" t="s">
        <v>6233</v>
      </c>
    </row>
    <row r="3564" customFormat="false" ht="15" hidden="false" customHeight="false" outlineLevel="0" collapsed="false">
      <c r="A3564" s="318" t="s">
        <v>13311</v>
      </c>
      <c r="B3564" s="318" t="str">
        <f aca="false">A3564&amp;"U"</f>
        <v>89758U</v>
      </c>
      <c r="C3564" s="318" t="s">
        <v>13312</v>
      </c>
      <c r="D3564" s="318" t="s">
        <v>30</v>
      </c>
      <c r="E3564" s="318" t="s">
        <v>6232</v>
      </c>
      <c r="F3564" s="319" t="n">
        <v>30.78</v>
      </c>
      <c r="G3564" s="318" t="s">
        <v>6233</v>
      </c>
    </row>
    <row r="3565" customFormat="false" ht="15" hidden="false" customHeight="false" outlineLevel="0" collapsed="false">
      <c r="A3565" s="318" t="s">
        <v>13313</v>
      </c>
      <c r="B3565" s="318" t="str">
        <f aca="false">A3565&amp;"U"</f>
        <v>89759U</v>
      </c>
      <c r="C3565" s="318" t="s">
        <v>13314</v>
      </c>
      <c r="D3565" s="318" t="s">
        <v>30</v>
      </c>
      <c r="E3565" s="318" t="s">
        <v>6232</v>
      </c>
      <c r="F3565" s="319" t="n">
        <v>5.04</v>
      </c>
      <c r="G3565" s="318" t="s">
        <v>6233</v>
      </c>
    </row>
    <row r="3566" customFormat="false" ht="15" hidden="false" customHeight="false" outlineLevel="0" collapsed="false">
      <c r="A3566" s="318" t="s">
        <v>13315</v>
      </c>
      <c r="B3566" s="318" t="str">
        <f aca="false">A3566&amp;"U"</f>
        <v>89760U</v>
      </c>
      <c r="C3566" s="318" t="s">
        <v>13316</v>
      </c>
      <c r="D3566" s="318" t="s">
        <v>30</v>
      </c>
      <c r="E3566" s="318" t="s">
        <v>6232</v>
      </c>
      <c r="F3566" s="319" t="n">
        <v>12.21</v>
      </c>
      <c r="G3566" s="318" t="s">
        <v>6233</v>
      </c>
    </row>
    <row r="3567" customFormat="false" ht="15" hidden="false" customHeight="false" outlineLevel="0" collapsed="false">
      <c r="A3567" s="318" t="s">
        <v>13317</v>
      </c>
      <c r="B3567" s="318" t="str">
        <f aca="false">A3567&amp;"U"</f>
        <v>89761U</v>
      </c>
      <c r="C3567" s="318" t="s">
        <v>13318</v>
      </c>
      <c r="D3567" s="318" t="s">
        <v>30</v>
      </c>
      <c r="E3567" s="318" t="s">
        <v>6232</v>
      </c>
      <c r="F3567" s="319" t="n">
        <v>20.23</v>
      </c>
      <c r="G3567" s="318" t="s">
        <v>6233</v>
      </c>
    </row>
    <row r="3568" customFormat="false" ht="15" hidden="false" customHeight="false" outlineLevel="0" collapsed="false">
      <c r="A3568" s="318" t="s">
        <v>13319</v>
      </c>
      <c r="B3568" s="318" t="str">
        <f aca="false">A3568&amp;"U"</f>
        <v>89762U</v>
      </c>
      <c r="C3568" s="318" t="s">
        <v>13320</v>
      </c>
      <c r="D3568" s="318" t="s">
        <v>30</v>
      </c>
      <c r="E3568" s="318" t="s">
        <v>6232</v>
      </c>
      <c r="F3568" s="319" t="n">
        <v>28.83</v>
      </c>
      <c r="G3568" s="318" t="s">
        <v>6233</v>
      </c>
    </row>
    <row r="3569" customFormat="false" ht="15" hidden="false" customHeight="false" outlineLevel="0" collapsed="false">
      <c r="A3569" s="318" t="s">
        <v>13321</v>
      </c>
      <c r="B3569" s="318" t="str">
        <f aca="false">A3569&amp;"U"</f>
        <v>89763U</v>
      </c>
      <c r="C3569" s="318" t="s">
        <v>13322</v>
      </c>
      <c r="D3569" s="318" t="s">
        <v>30</v>
      </c>
      <c r="E3569" s="318" t="s">
        <v>6232</v>
      </c>
      <c r="F3569" s="319" t="n">
        <v>113.9</v>
      </c>
      <c r="G3569" s="318" t="s">
        <v>6233</v>
      </c>
    </row>
    <row r="3570" customFormat="false" ht="15" hidden="false" customHeight="false" outlineLevel="0" collapsed="false">
      <c r="A3570" s="318" t="s">
        <v>13323</v>
      </c>
      <c r="B3570" s="318" t="str">
        <f aca="false">A3570&amp;"U"</f>
        <v>89764U</v>
      </c>
      <c r="C3570" s="318" t="s">
        <v>13324</v>
      </c>
      <c r="D3570" s="318" t="s">
        <v>30</v>
      </c>
      <c r="E3570" s="318" t="s">
        <v>6232</v>
      </c>
      <c r="F3570" s="319" t="n">
        <v>21.95</v>
      </c>
      <c r="G3570" s="318" t="s">
        <v>6233</v>
      </c>
    </row>
    <row r="3571" customFormat="false" ht="15" hidden="false" customHeight="false" outlineLevel="0" collapsed="false">
      <c r="A3571" s="318" t="s">
        <v>13325</v>
      </c>
      <c r="B3571" s="318" t="str">
        <f aca="false">A3571&amp;"U"</f>
        <v>89765U</v>
      </c>
      <c r="C3571" s="318" t="s">
        <v>13326</v>
      </c>
      <c r="D3571" s="318" t="s">
        <v>30</v>
      </c>
      <c r="E3571" s="318" t="s">
        <v>6232</v>
      </c>
      <c r="F3571" s="319" t="n">
        <v>9.17</v>
      </c>
      <c r="G3571" s="318" t="s">
        <v>6233</v>
      </c>
    </row>
    <row r="3572" customFormat="false" ht="15" hidden="false" customHeight="false" outlineLevel="0" collapsed="false">
      <c r="A3572" s="318" t="s">
        <v>13327</v>
      </c>
      <c r="B3572" s="318" t="str">
        <f aca="false">A3572&amp;"U"</f>
        <v>89766U</v>
      </c>
      <c r="C3572" s="318" t="s">
        <v>13328</v>
      </c>
      <c r="D3572" s="318" t="s">
        <v>30</v>
      </c>
      <c r="E3572" s="318" t="s">
        <v>6232</v>
      </c>
      <c r="F3572" s="319" t="n">
        <v>13.66</v>
      </c>
      <c r="G3572" s="318" t="s">
        <v>6233</v>
      </c>
    </row>
    <row r="3573" customFormat="false" ht="15" hidden="false" customHeight="false" outlineLevel="0" collapsed="false">
      <c r="A3573" s="318" t="s">
        <v>13329</v>
      </c>
      <c r="B3573" s="318" t="str">
        <f aca="false">A3573&amp;"U"</f>
        <v>89767U</v>
      </c>
      <c r="C3573" s="318" t="s">
        <v>13330</v>
      </c>
      <c r="D3573" s="318" t="s">
        <v>30</v>
      </c>
      <c r="E3573" s="318" t="s">
        <v>6232</v>
      </c>
      <c r="F3573" s="319" t="n">
        <v>13.66</v>
      </c>
      <c r="G3573" s="318" t="s">
        <v>6233</v>
      </c>
    </row>
    <row r="3574" customFormat="false" ht="15" hidden="false" customHeight="false" outlineLevel="0" collapsed="false">
      <c r="A3574" s="318" t="s">
        <v>13331</v>
      </c>
      <c r="B3574" s="318" t="str">
        <f aca="false">A3574&amp;"U"</f>
        <v>89768U</v>
      </c>
      <c r="C3574" s="318" t="s">
        <v>13332</v>
      </c>
      <c r="D3574" s="318" t="s">
        <v>30</v>
      </c>
      <c r="E3574" s="318" t="s">
        <v>6232</v>
      </c>
      <c r="F3574" s="319" t="n">
        <v>13.72</v>
      </c>
      <c r="G3574" s="318" t="s">
        <v>6233</v>
      </c>
    </row>
    <row r="3575" customFormat="false" ht="15" hidden="false" customHeight="false" outlineLevel="0" collapsed="false">
      <c r="A3575" s="318" t="s">
        <v>13333</v>
      </c>
      <c r="B3575" s="318" t="str">
        <f aca="false">A3575&amp;"U"</f>
        <v>89769U</v>
      </c>
      <c r="C3575" s="318" t="s">
        <v>13334</v>
      </c>
      <c r="D3575" s="318" t="s">
        <v>30</v>
      </c>
      <c r="E3575" s="318" t="s">
        <v>6232</v>
      </c>
      <c r="F3575" s="319" t="n">
        <v>32.81</v>
      </c>
      <c r="G3575" s="318" t="s">
        <v>6233</v>
      </c>
    </row>
    <row r="3576" customFormat="false" ht="15" hidden="false" customHeight="false" outlineLevel="0" collapsed="false">
      <c r="A3576" s="318" t="s">
        <v>13335</v>
      </c>
      <c r="B3576" s="318" t="str">
        <f aca="false">A3576&amp;"U"</f>
        <v>89772U</v>
      </c>
      <c r="C3576" s="318" t="s">
        <v>13336</v>
      </c>
      <c r="D3576" s="318" t="s">
        <v>86</v>
      </c>
      <c r="E3576" s="318" t="s">
        <v>6232</v>
      </c>
      <c r="F3576" s="319" t="n">
        <v>58.12</v>
      </c>
      <c r="G3576" s="318" t="s">
        <v>6233</v>
      </c>
    </row>
    <row r="3577" customFormat="false" ht="15" hidden="false" customHeight="false" outlineLevel="0" collapsed="false">
      <c r="A3577" s="318" t="s">
        <v>13337</v>
      </c>
      <c r="B3577" s="318" t="str">
        <f aca="false">A3577&amp;"U"</f>
        <v>89774U</v>
      </c>
      <c r="C3577" s="318" t="s">
        <v>13338</v>
      </c>
      <c r="D3577" s="318" t="s">
        <v>30</v>
      </c>
      <c r="E3577" s="318" t="s">
        <v>6232</v>
      </c>
      <c r="F3577" s="319" t="n">
        <v>9.72</v>
      </c>
      <c r="G3577" s="318" t="s">
        <v>6233</v>
      </c>
    </row>
    <row r="3578" customFormat="false" ht="15" hidden="false" customHeight="false" outlineLevel="0" collapsed="false">
      <c r="A3578" s="318" t="s">
        <v>13339</v>
      </c>
      <c r="B3578" s="318" t="str">
        <f aca="false">A3578&amp;"U"</f>
        <v>89776U</v>
      </c>
      <c r="C3578" s="318" t="s">
        <v>13340</v>
      </c>
      <c r="D3578" s="318" t="s">
        <v>30</v>
      </c>
      <c r="E3578" s="318" t="s">
        <v>6232</v>
      </c>
      <c r="F3578" s="319" t="n">
        <v>13.3</v>
      </c>
      <c r="G3578" s="318" t="s">
        <v>6233</v>
      </c>
    </row>
    <row r="3579" customFormat="false" ht="15" hidden="false" customHeight="false" outlineLevel="0" collapsed="false">
      <c r="A3579" s="318" t="s">
        <v>13341</v>
      </c>
      <c r="B3579" s="318" t="str">
        <f aca="false">A3579&amp;"U"</f>
        <v>89777U</v>
      </c>
      <c r="C3579" s="318" t="s">
        <v>13342</v>
      </c>
      <c r="D3579" s="318" t="s">
        <v>30</v>
      </c>
      <c r="E3579" s="318" t="s">
        <v>6232</v>
      </c>
      <c r="F3579" s="319" t="n">
        <v>16.85</v>
      </c>
      <c r="G3579" s="318" t="s">
        <v>6233</v>
      </c>
    </row>
    <row r="3580" customFormat="false" ht="15" hidden="false" customHeight="false" outlineLevel="0" collapsed="false">
      <c r="A3580" s="318" t="s">
        <v>13343</v>
      </c>
      <c r="B3580" s="318" t="str">
        <f aca="false">A3580&amp;"U"</f>
        <v>89778U</v>
      </c>
      <c r="C3580" s="318" t="s">
        <v>13344</v>
      </c>
      <c r="D3580" s="318" t="s">
        <v>30</v>
      </c>
      <c r="E3580" s="318" t="s">
        <v>6232</v>
      </c>
      <c r="F3580" s="319" t="n">
        <v>12.25</v>
      </c>
      <c r="G3580" s="318" t="s">
        <v>6233</v>
      </c>
    </row>
    <row r="3581" customFormat="false" ht="15" hidden="false" customHeight="false" outlineLevel="0" collapsed="false">
      <c r="A3581" s="318" t="s">
        <v>13345</v>
      </c>
      <c r="B3581" s="318" t="str">
        <f aca="false">A3581&amp;"U"</f>
        <v>89779U</v>
      </c>
      <c r="C3581" s="318" t="s">
        <v>13346</v>
      </c>
      <c r="D3581" s="318" t="s">
        <v>30</v>
      </c>
      <c r="E3581" s="318" t="s">
        <v>6232</v>
      </c>
      <c r="F3581" s="319" t="n">
        <v>18.88</v>
      </c>
      <c r="G3581" s="318" t="s">
        <v>6233</v>
      </c>
    </row>
    <row r="3582" customFormat="false" ht="15" hidden="false" customHeight="false" outlineLevel="0" collapsed="false">
      <c r="A3582" s="318" t="s">
        <v>13347</v>
      </c>
      <c r="B3582" s="318" t="str">
        <f aca="false">A3582&amp;"U"</f>
        <v>89780U</v>
      </c>
      <c r="C3582" s="318" t="s">
        <v>13348</v>
      </c>
      <c r="D3582" s="318" t="s">
        <v>30</v>
      </c>
      <c r="E3582" s="318" t="s">
        <v>6232</v>
      </c>
      <c r="F3582" s="319" t="n">
        <v>16.85</v>
      </c>
      <c r="G3582" s="318" t="s">
        <v>6233</v>
      </c>
    </row>
    <row r="3583" customFormat="false" ht="15" hidden="false" customHeight="false" outlineLevel="0" collapsed="false">
      <c r="A3583" s="318" t="s">
        <v>13349</v>
      </c>
      <c r="B3583" s="318" t="str">
        <f aca="false">A3583&amp;"U"</f>
        <v>89781U</v>
      </c>
      <c r="C3583" s="318" t="s">
        <v>13350</v>
      </c>
      <c r="D3583" s="318" t="s">
        <v>30</v>
      </c>
      <c r="E3583" s="318" t="s">
        <v>6232</v>
      </c>
      <c r="F3583" s="319" t="n">
        <v>25.2</v>
      </c>
      <c r="G3583" s="318" t="s">
        <v>6233</v>
      </c>
    </row>
    <row r="3584" customFormat="false" ht="15" hidden="false" customHeight="false" outlineLevel="0" collapsed="false">
      <c r="A3584" s="318" t="s">
        <v>13351</v>
      </c>
      <c r="B3584" s="318" t="str">
        <f aca="false">A3584&amp;"U"</f>
        <v>89782U</v>
      </c>
      <c r="C3584" s="318" t="s">
        <v>13352</v>
      </c>
      <c r="D3584" s="318" t="s">
        <v>30</v>
      </c>
      <c r="E3584" s="318" t="s">
        <v>6232</v>
      </c>
      <c r="F3584" s="319" t="n">
        <v>7.99</v>
      </c>
      <c r="G3584" s="318" t="s">
        <v>6233</v>
      </c>
    </row>
    <row r="3585" customFormat="false" ht="15" hidden="false" customHeight="false" outlineLevel="0" collapsed="false">
      <c r="A3585" s="318" t="s">
        <v>13353</v>
      </c>
      <c r="B3585" s="318" t="str">
        <f aca="false">A3585&amp;"U"</f>
        <v>89783U</v>
      </c>
      <c r="C3585" s="318" t="s">
        <v>13354</v>
      </c>
      <c r="D3585" s="318" t="s">
        <v>30</v>
      </c>
      <c r="E3585" s="318" t="s">
        <v>6232</v>
      </c>
      <c r="F3585" s="319" t="n">
        <v>8.16</v>
      </c>
      <c r="G3585" s="318" t="s">
        <v>6233</v>
      </c>
    </row>
    <row r="3586" customFormat="false" ht="15" hidden="false" customHeight="false" outlineLevel="0" collapsed="false">
      <c r="A3586" s="318" t="s">
        <v>13355</v>
      </c>
      <c r="B3586" s="318" t="str">
        <f aca="false">A3586&amp;"U"</f>
        <v>89784U</v>
      </c>
      <c r="C3586" s="318" t="s">
        <v>13356</v>
      </c>
      <c r="D3586" s="318" t="s">
        <v>30</v>
      </c>
      <c r="E3586" s="318" t="s">
        <v>6232</v>
      </c>
      <c r="F3586" s="319" t="n">
        <v>12.87</v>
      </c>
      <c r="G3586" s="318" t="s">
        <v>6233</v>
      </c>
    </row>
    <row r="3587" customFormat="false" ht="15" hidden="false" customHeight="false" outlineLevel="0" collapsed="false">
      <c r="A3587" s="318" t="s">
        <v>13357</v>
      </c>
      <c r="B3587" s="318" t="str">
        <f aca="false">A3587&amp;"U"</f>
        <v>89785U</v>
      </c>
      <c r="C3587" s="318" t="s">
        <v>13358</v>
      </c>
      <c r="D3587" s="318" t="s">
        <v>30</v>
      </c>
      <c r="E3587" s="318" t="s">
        <v>6232</v>
      </c>
      <c r="F3587" s="319" t="n">
        <v>13.98</v>
      </c>
      <c r="G3587" s="318" t="s">
        <v>6233</v>
      </c>
    </row>
    <row r="3588" customFormat="false" ht="15" hidden="false" customHeight="false" outlineLevel="0" collapsed="false">
      <c r="A3588" s="318" t="s">
        <v>13359</v>
      </c>
      <c r="B3588" s="318" t="str">
        <f aca="false">A3588&amp;"U"</f>
        <v>89786U</v>
      </c>
      <c r="C3588" s="318" t="s">
        <v>13360</v>
      </c>
      <c r="D3588" s="318" t="s">
        <v>30</v>
      </c>
      <c r="E3588" s="318" t="s">
        <v>6232</v>
      </c>
      <c r="F3588" s="319" t="n">
        <v>21.19</v>
      </c>
      <c r="G3588" s="318" t="s">
        <v>6233</v>
      </c>
    </row>
    <row r="3589" customFormat="false" ht="15" hidden="false" customHeight="false" outlineLevel="0" collapsed="false">
      <c r="A3589" s="318" t="s">
        <v>13361</v>
      </c>
      <c r="B3589" s="318" t="str">
        <f aca="false">A3589&amp;"U"</f>
        <v>89787U</v>
      </c>
      <c r="C3589" s="318" t="s">
        <v>13362</v>
      </c>
      <c r="D3589" s="318" t="s">
        <v>30</v>
      </c>
      <c r="E3589" s="318" t="s">
        <v>6232</v>
      </c>
      <c r="F3589" s="319" t="n">
        <v>25.2</v>
      </c>
      <c r="G3589" s="318" t="s">
        <v>6233</v>
      </c>
    </row>
    <row r="3590" customFormat="false" ht="15" hidden="false" customHeight="false" outlineLevel="0" collapsed="false">
      <c r="A3590" s="318" t="s">
        <v>13363</v>
      </c>
      <c r="B3590" s="318" t="str">
        <f aca="false">A3590&amp;"U"</f>
        <v>89788U</v>
      </c>
      <c r="C3590" s="318" t="s">
        <v>13364</v>
      </c>
      <c r="D3590" s="318" t="s">
        <v>30</v>
      </c>
      <c r="E3590" s="318" t="s">
        <v>6232</v>
      </c>
      <c r="F3590" s="319" t="n">
        <v>49.53</v>
      </c>
      <c r="G3590" s="318" t="s">
        <v>6233</v>
      </c>
    </row>
    <row r="3591" customFormat="false" ht="15" hidden="false" customHeight="false" outlineLevel="0" collapsed="false">
      <c r="A3591" s="318" t="s">
        <v>13365</v>
      </c>
      <c r="B3591" s="318" t="str">
        <f aca="false">A3591&amp;"U"</f>
        <v>89789U</v>
      </c>
      <c r="C3591" s="318" t="s">
        <v>13366</v>
      </c>
      <c r="D3591" s="318" t="s">
        <v>30</v>
      </c>
      <c r="E3591" s="318" t="s">
        <v>6232</v>
      </c>
      <c r="F3591" s="319" t="n">
        <v>50.32</v>
      </c>
      <c r="G3591" s="318" t="s">
        <v>6233</v>
      </c>
    </row>
    <row r="3592" customFormat="false" ht="15" hidden="false" customHeight="false" outlineLevel="0" collapsed="false">
      <c r="A3592" s="318" t="s">
        <v>13367</v>
      </c>
      <c r="B3592" s="318" t="str">
        <f aca="false">A3592&amp;"U"</f>
        <v>89790U</v>
      </c>
      <c r="C3592" s="318" t="s">
        <v>13368</v>
      </c>
      <c r="D3592" s="318" t="s">
        <v>30</v>
      </c>
      <c r="E3592" s="318" t="s">
        <v>6232</v>
      </c>
      <c r="F3592" s="319" t="n">
        <v>123.12</v>
      </c>
      <c r="G3592" s="318" t="s">
        <v>6233</v>
      </c>
    </row>
    <row r="3593" customFormat="false" ht="15" hidden="false" customHeight="false" outlineLevel="0" collapsed="false">
      <c r="A3593" s="318" t="s">
        <v>13369</v>
      </c>
      <c r="B3593" s="318" t="str">
        <f aca="false">A3593&amp;"U"</f>
        <v>89791U</v>
      </c>
      <c r="C3593" s="318" t="s">
        <v>13370</v>
      </c>
      <c r="D3593" s="318" t="s">
        <v>30</v>
      </c>
      <c r="E3593" s="318" t="s">
        <v>6232</v>
      </c>
      <c r="F3593" s="319" t="n">
        <v>126.03</v>
      </c>
      <c r="G3593" s="318" t="s">
        <v>6233</v>
      </c>
    </row>
    <row r="3594" customFormat="false" ht="15" hidden="false" customHeight="false" outlineLevel="0" collapsed="false">
      <c r="A3594" s="318" t="s">
        <v>13371</v>
      </c>
      <c r="B3594" s="318" t="str">
        <f aca="false">A3594&amp;"U"</f>
        <v>89792U</v>
      </c>
      <c r="C3594" s="318" t="s">
        <v>13372</v>
      </c>
      <c r="D3594" s="318" t="s">
        <v>30</v>
      </c>
      <c r="E3594" s="318" t="s">
        <v>6232</v>
      </c>
      <c r="F3594" s="319" t="n">
        <v>144.53</v>
      </c>
      <c r="G3594" s="318" t="s">
        <v>6233</v>
      </c>
    </row>
    <row r="3595" customFormat="false" ht="15" hidden="false" customHeight="false" outlineLevel="0" collapsed="false">
      <c r="A3595" s="318" t="s">
        <v>13373</v>
      </c>
      <c r="B3595" s="318" t="str">
        <f aca="false">A3595&amp;"U"</f>
        <v>89793U</v>
      </c>
      <c r="C3595" s="318" t="s">
        <v>13374</v>
      </c>
      <c r="D3595" s="318" t="s">
        <v>30</v>
      </c>
      <c r="E3595" s="318" t="s">
        <v>6232</v>
      </c>
      <c r="F3595" s="319" t="n">
        <v>148.44</v>
      </c>
      <c r="G3595" s="318" t="s">
        <v>6233</v>
      </c>
    </row>
    <row r="3596" customFormat="false" ht="15" hidden="false" customHeight="false" outlineLevel="0" collapsed="false">
      <c r="A3596" s="318" t="s">
        <v>13375</v>
      </c>
      <c r="B3596" s="318" t="str">
        <f aca="false">A3596&amp;"U"</f>
        <v>89794U</v>
      </c>
      <c r="C3596" s="318" t="s">
        <v>13376</v>
      </c>
      <c r="D3596" s="318" t="s">
        <v>30</v>
      </c>
      <c r="E3596" s="318" t="s">
        <v>6232</v>
      </c>
      <c r="F3596" s="319" t="n">
        <v>11.48</v>
      </c>
      <c r="G3596" s="318" t="s">
        <v>6233</v>
      </c>
    </row>
    <row r="3597" customFormat="false" ht="15" hidden="false" customHeight="false" outlineLevel="0" collapsed="false">
      <c r="A3597" s="318" t="s">
        <v>13377</v>
      </c>
      <c r="B3597" s="318" t="str">
        <f aca="false">A3597&amp;"U"</f>
        <v>89795U</v>
      </c>
      <c r="C3597" s="318" t="s">
        <v>13378</v>
      </c>
      <c r="D3597" s="318" t="s">
        <v>30</v>
      </c>
      <c r="E3597" s="318" t="s">
        <v>6232</v>
      </c>
      <c r="F3597" s="319" t="n">
        <v>22.7</v>
      </c>
      <c r="G3597" s="318" t="s">
        <v>6233</v>
      </c>
    </row>
    <row r="3598" customFormat="false" ht="15" hidden="false" customHeight="false" outlineLevel="0" collapsed="false">
      <c r="A3598" s="318" t="s">
        <v>13379</v>
      </c>
      <c r="B3598" s="318" t="str">
        <f aca="false">A3598&amp;"U"</f>
        <v>89796U</v>
      </c>
      <c r="C3598" s="318" t="s">
        <v>13380</v>
      </c>
      <c r="D3598" s="318" t="s">
        <v>30</v>
      </c>
      <c r="E3598" s="318" t="s">
        <v>6232</v>
      </c>
      <c r="F3598" s="319" t="n">
        <v>26.28</v>
      </c>
      <c r="G3598" s="318" t="s">
        <v>6233</v>
      </c>
    </row>
    <row r="3599" customFormat="false" ht="15" hidden="false" customHeight="false" outlineLevel="0" collapsed="false">
      <c r="A3599" s="318" t="s">
        <v>13381</v>
      </c>
      <c r="B3599" s="318" t="str">
        <f aca="false">A3599&amp;"U"</f>
        <v>89797U</v>
      </c>
      <c r="C3599" s="318" t="s">
        <v>13382</v>
      </c>
      <c r="D3599" s="318" t="s">
        <v>30</v>
      </c>
      <c r="E3599" s="318" t="s">
        <v>6232</v>
      </c>
      <c r="F3599" s="319" t="n">
        <v>29.83</v>
      </c>
      <c r="G3599" s="318" t="s">
        <v>6233</v>
      </c>
    </row>
    <row r="3600" customFormat="false" ht="15" hidden="false" customHeight="false" outlineLevel="0" collapsed="false">
      <c r="A3600" s="318" t="s">
        <v>13383</v>
      </c>
      <c r="B3600" s="318" t="str">
        <f aca="false">A3600&amp;"U"</f>
        <v>89801U</v>
      </c>
      <c r="C3600" s="318" t="s">
        <v>13384</v>
      </c>
      <c r="D3600" s="318" t="s">
        <v>30</v>
      </c>
      <c r="E3600" s="318" t="s">
        <v>6232</v>
      </c>
      <c r="F3600" s="319" t="n">
        <v>4.37</v>
      </c>
      <c r="G3600" s="318" t="s">
        <v>6233</v>
      </c>
    </row>
    <row r="3601" customFormat="false" ht="15" hidden="false" customHeight="false" outlineLevel="0" collapsed="false">
      <c r="A3601" s="318" t="s">
        <v>13385</v>
      </c>
      <c r="B3601" s="318" t="str">
        <f aca="false">A3601&amp;"U"</f>
        <v>89802U</v>
      </c>
      <c r="C3601" s="318" t="s">
        <v>13386</v>
      </c>
      <c r="D3601" s="318" t="s">
        <v>30</v>
      </c>
      <c r="E3601" s="318" t="s">
        <v>6232</v>
      </c>
      <c r="F3601" s="319" t="n">
        <v>4.76</v>
      </c>
      <c r="G3601" s="318" t="s">
        <v>6233</v>
      </c>
    </row>
    <row r="3602" customFormat="false" ht="15" hidden="false" customHeight="false" outlineLevel="0" collapsed="false">
      <c r="A3602" s="318" t="s">
        <v>13387</v>
      </c>
      <c r="B3602" s="318" t="str">
        <f aca="false">A3602&amp;"U"</f>
        <v>89803U</v>
      </c>
      <c r="C3602" s="318" t="s">
        <v>13388</v>
      </c>
      <c r="D3602" s="318" t="s">
        <v>30</v>
      </c>
      <c r="E3602" s="318" t="s">
        <v>6232</v>
      </c>
      <c r="F3602" s="319" t="n">
        <v>8.93</v>
      </c>
      <c r="G3602" s="318" t="s">
        <v>6233</v>
      </c>
    </row>
    <row r="3603" customFormat="false" ht="15" hidden="false" customHeight="false" outlineLevel="0" collapsed="false">
      <c r="A3603" s="318" t="s">
        <v>13389</v>
      </c>
      <c r="B3603" s="318" t="str">
        <f aca="false">A3603&amp;"U"</f>
        <v>89804U</v>
      </c>
      <c r="C3603" s="318" t="s">
        <v>13390</v>
      </c>
      <c r="D3603" s="318" t="s">
        <v>30</v>
      </c>
      <c r="E3603" s="318" t="s">
        <v>6232</v>
      </c>
      <c r="F3603" s="319" t="n">
        <v>9.57</v>
      </c>
      <c r="G3603" s="318" t="s">
        <v>6233</v>
      </c>
    </row>
    <row r="3604" customFormat="false" ht="15" hidden="false" customHeight="false" outlineLevel="0" collapsed="false">
      <c r="A3604" s="318" t="s">
        <v>13391</v>
      </c>
      <c r="B3604" s="318" t="str">
        <f aca="false">A3604&amp;"U"</f>
        <v>89805U</v>
      </c>
      <c r="C3604" s="318" t="s">
        <v>13392</v>
      </c>
      <c r="D3604" s="318" t="s">
        <v>30</v>
      </c>
      <c r="E3604" s="318" t="s">
        <v>6232</v>
      </c>
      <c r="F3604" s="319" t="n">
        <v>8.84</v>
      </c>
      <c r="G3604" s="318" t="s">
        <v>6233</v>
      </c>
    </row>
    <row r="3605" customFormat="false" ht="15" hidden="false" customHeight="false" outlineLevel="0" collapsed="false">
      <c r="A3605" s="318" t="s">
        <v>13393</v>
      </c>
      <c r="B3605" s="318" t="str">
        <f aca="false">A3605&amp;"U"</f>
        <v>89806U</v>
      </c>
      <c r="C3605" s="318" t="s">
        <v>13394</v>
      </c>
      <c r="D3605" s="318" t="s">
        <v>30</v>
      </c>
      <c r="E3605" s="318" t="s">
        <v>6232</v>
      </c>
      <c r="F3605" s="319" t="n">
        <v>9.39</v>
      </c>
      <c r="G3605" s="318" t="s">
        <v>6233</v>
      </c>
    </row>
    <row r="3606" customFormat="false" ht="15" hidden="false" customHeight="false" outlineLevel="0" collapsed="false">
      <c r="A3606" s="318" t="s">
        <v>13395</v>
      </c>
      <c r="B3606" s="318" t="str">
        <f aca="false">A3606&amp;"U"</f>
        <v>89807U</v>
      </c>
      <c r="C3606" s="318" t="s">
        <v>13396</v>
      </c>
      <c r="D3606" s="318" t="s">
        <v>30</v>
      </c>
      <c r="E3606" s="318" t="s">
        <v>6232</v>
      </c>
      <c r="F3606" s="319" t="n">
        <v>16.73</v>
      </c>
      <c r="G3606" s="318" t="s">
        <v>6233</v>
      </c>
    </row>
    <row r="3607" customFormat="false" ht="15" hidden="false" customHeight="false" outlineLevel="0" collapsed="false">
      <c r="A3607" s="318" t="s">
        <v>13397</v>
      </c>
      <c r="B3607" s="318" t="str">
        <f aca="false">A3607&amp;"U"</f>
        <v>89808U</v>
      </c>
      <c r="C3607" s="318" t="s">
        <v>13398</v>
      </c>
      <c r="D3607" s="318" t="s">
        <v>30</v>
      </c>
      <c r="E3607" s="318" t="s">
        <v>6232</v>
      </c>
      <c r="F3607" s="319" t="n">
        <v>24.66</v>
      </c>
      <c r="G3607" s="318" t="s">
        <v>6233</v>
      </c>
    </row>
    <row r="3608" customFormat="false" ht="15" hidden="false" customHeight="false" outlineLevel="0" collapsed="false">
      <c r="A3608" s="318" t="s">
        <v>13399</v>
      </c>
      <c r="B3608" s="318" t="str">
        <f aca="false">A3608&amp;"U"</f>
        <v>89809U</v>
      </c>
      <c r="C3608" s="318" t="s">
        <v>13400</v>
      </c>
      <c r="D3608" s="318" t="s">
        <v>30</v>
      </c>
      <c r="E3608" s="318" t="s">
        <v>6232</v>
      </c>
      <c r="F3608" s="319" t="n">
        <v>11.93</v>
      </c>
      <c r="G3608" s="318" t="s">
        <v>6233</v>
      </c>
    </row>
    <row r="3609" customFormat="false" ht="15" hidden="false" customHeight="false" outlineLevel="0" collapsed="false">
      <c r="A3609" s="318" t="s">
        <v>13401</v>
      </c>
      <c r="B3609" s="318" t="str">
        <f aca="false">A3609&amp;"U"</f>
        <v>89810U</v>
      </c>
      <c r="C3609" s="318" t="s">
        <v>13402</v>
      </c>
      <c r="D3609" s="318" t="s">
        <v>30</v>
      </c>
      <c r="E3609" s="318" t="s">
        <v>6232</v>
      </c>
      <c r="F3609" s="319" t="n">
        <v>11.9</v>
      </c>
      <c r="G3609" s="318" t="s">
        <v>6233</v>
      </c>
    </row>
    <row r="3610" customFormat="false" ht="15" hidden="false" customHeight="false" outlineLevel="0" collapsed="false">
      <c r="A3610" s="318" t="s">
        <v>13403</v>
      </c>
      <c r="B3610" s="318" t="str">
        <f aca="false">A3610&amp;"U"</f>
        <v>89811U</v>
      </c>
      <c r="C3610" s="318" t="s">
        <v>13404</v>
      </c>
      <c r="D3610" s="318" t="s">
        <v>30</v>
      </c>
      <c r="E3610" s="318" t="s">
        <v>6232</v>
      </c>
      <c r="F3610" s="319" t="n">
        <v>20.52</v>
      </c>
      <c r="G3610" s="318" t="s">
        <v>6233</v>
      </c>
    </row>
    <row r="3611" customFormat="false" ht="15" hidden="false" customHeight="false" outlineLevel="0" collapsed="false">
      <c r="A3611" s="318" t="s">
        <v>13405</v>
      </c>
      <c r="B3611" s="318" t="str">
        <f aca="false">A3611&amp;"U"</f>
        <v>89812U</v>
      </c>
      <c r="C3611" s="318" t="s">
        <v>13406</v>
      </c>
      <c r="D3611" s="318" t="s">
        <v>30</v>
      </c>
      <c r="E3611" s="318" t="s">
        <v>6232</v>
      </c>
      <c r="F3611" s="319" t="n">
        <v>35.76</v>
      </c>
      <c r="G3611" s="318" t="s">
        <v>6233</v>
      </c>
    </row>
    <row r="3612" customFormat="false" ht="15" hidden="false" customHeight="false" outlineLevel="0" collapsed="false">
      <c r="A3612" s="318" t="s">
        <v>13407</v>
      </c>
      <c r="B3612" s="318" t="str">
        <f aca="false">A3612&amp;"U"</f>
        <v>89813U</v>
      </c>
      <c r="C3612" s="318" t="s">
        <v>13408</v>
      </c>
      <c r="D3612" s="318" t="s">
        <v>30</v>
      </c>
      <c r="E3612" s="318" t="s">
        <v>6232</v>
      </c>
      <c r="F3612" s="319" t="n">
        <v>4.3</v>
      </c>
      <c r="G3612" s="318" t="s">
        <v>6233</v>
      </c>
    </row>
    <row r="3613" customFormat="false" ht="15" hidden="false" customHeight="false" outlineLevel="0" collapsed="false">
      <c r="A3613" s="318" t="s">
        <v>13409</v>
      </c>
      <c r="B3613" s="318" t="str">
        <f aca="false">A3613&amp;"U"</f>
        <v>89814U</v>
      </c>
      <c r="C3613" s="318" t="s">
        <v>13410</v>
      </c>
      <c r="D3613" s="318" t="s">
        <v>30</v>
      </c>
      <c r="E3613" s="318" t="s">
        <v>6232</v>
      </c>
      <c r="F3613" s="319" t="n">
        <v>8.93</v>
      </c>
      <c r="G3613" s="318" t="s">
        <v>6233</v>
      </c>
    </row>
    <row r="3614" customFormat="false" ht="15" hidden="false" customHeight="false" outlineLevel="0" collapsed="false">
      <c r="A3614" s="318" t="s">
        <v>13411</v>
      </c>
      <c r="B3614" s="318" t="str">
        <f aca="false">A3614&amp;"U"</f>
        <v>89815U</v>
      </c>
      <c r="C3614" s="318" t="s">
        <v>13412</v>
      </c>
      <c r="D3614" s="318" t="s">
        <v>30</v>
      </c>
      <c r="E3614" s="318" t="s">
        <v>6232</v>
      </c>
      <c r="F3614" s="319" t="n">
        <v>19.5</v>
      </c>
      <c r="G3614" s="318" t="s">
        <v>6233</v>
      </c>
    </row>
    <row r="3615" customFormat="false" ht="15" hidden="false" customHeight="false" outlineLevel="0" collapsed="false">
      <c r="A3615" s="318" t="s">
        <v>13413</v>
      </c>
      <c r="B3615" s="318" t="str">
        <f aca="false">A3615&amp;"U"</f>
        <v>89816U</v>
      </c>
      <c r="C3615" s="318" t="s">
        <v>13414</v>
      </c>
      <c r="D3615" s="318" t="s">
        <v>30</v>
      </c>
      <c r="E3615" s="318" t="s">
        <v>6232</v>
      </c>
      <c r="F3615" s="319" t="n">
        <v>28.1</v>
      </c>
      <c r="G3615" s="318" t="s">
        <v>6233</v>
      </c>
    </row>
    <row r="3616" customFormat="false" ht="15" hidden="false" customHeight="false" outlineLevel="0" collapsed="false">
      <c r="A3616" s="318" t="s">
        <v>13415</v>
      </c>
      <c r="B3616" s="318" t="str">
        <f aca="false">A3616&amp;"U"</f>
        <v>89817U</v>
      </c>
      <c r="C3616" s="318" t="s">
        <v>13416</v>
      </c>
      <c r="D3616" s="318" t="s">
        <v>30</v>
      </c>
      <c r="E3616" s="318" t="s">
        <v>6232</v>
      </c>
      <c r="F3616" s="319" t="n">
        <v>7.53</v>
      </c>
      <c r="G3616" s="318" t="s">
        <v>6233</v>
      </c>
    </row>
    <row r="3617" customFormat="false" ht="15" hidden="false" customHeight="false" outlineLevel="0" collapsed="false">
      <c r="A3617" s="318" t="s">
        <v>13417</v>
      </c>
      <c r="B3617" s="318" t="str">
        <f aca="false">A3617&amp;"U"</f>
        <v>89818U</v>
      </c>
      <c r="C3617" s="318" t="s">
        <v>13418</v>
      </c>
      <c r="D3617" s="318" t="s">
        <v>30</v>
      </c>
      <c r="E3617" s="318" t="s">
        <v>6232</v>
      </c>
      <c r="F3617" s="319" t="n">
        <v>113.17</v>
      </c>
      <c r="G3617" s="318" t="s">
        <v>6233</v>
      </c>
    </row>
    <row r="3618" customFormat="false" ht="15" hidden="false" customHeight="false" outlineLevel="0" collapsed="false">
      <c r="A3618" s="318" t="s">
        <v>13419</v>
      </c>
      <c r="B3618" s="318" t="str">
        <f aca="false">A3618&amp;"U"</f>
        <v>89819U</v>
      </c>
      <c r="C3618" s="318" t="s">
        <v>13420</v>
      </c>
      <c r="D3618" s="318" t="s">
        <v>30</v>
      </c>
      <c r="E3618" s="318" t="s">
        <v>6232</v>
      </c>
      <c r="F3618" s="319" t="n">
        <v>11.11</v>
      </c>
      <c r="G3618" s="318" t="s">
        <v>6233</v>
      </c>
    </row>
    <row r="3619" customFormat="false" ht="15" hidden="false" customHeight="false" outlineLevel="0" collapsed="false">
      <c r="A3619" s="318" t="s">
        <v>13421</v>
      </c>
      <c r="B3619" s="318" t="str">
        <f aca="false">A3619&amp;"U"</f>
        <v>89820U</v>
      </c>
      <c r="C3619" s="318" t="s">
        <v>13422</v>
      </c>
      <c r="D3619" s="318" t="s">
        <v>30</v>
      </c>
      <c r="E3619" s="318" t="s">
        <v>6232</v>
      </c>
      <c r="F3619" s="319" t="n">
        <v>21.22</v>
      </c>
      <c r="G3619" s="318" t="s">
        <v>6233</v>
      </c>
    </row>
    <row r="3620" customFormat="false" ht="15" hidden="false" customHeight="false" outlineLevel="0" collapsed="false">
      <c r="A3620" s="318" t="s">
        <v>13423</v>
      </c>
      <c r="B3620" s="318" t="str">
        <f aca="false">A3620&amp;"U"</f>
        <v>89821U</v>
      </c>
      <c r="C3620" s="318" t="s">
        <v>13424</v>
      </c>
      <c r="D3620" s="318" t="s">
        <v>30</v>
      </c>
      <c r="E3620" s="318" t="s">
        <v>6232</v>
      </c>
      <c r="F3620" s="319" t="n">
        <v>9.44</v>
      </c>
      <c r="G3620" s="318" t="s">
        <v>6233</v>
      </c>
    </row>
    <row r="3621" customFormat="false" ht="15" hidden="false" customHeight="false" outlineLevel="0" collapsed="false">
      <c r="A3621" s="318" t="s">
        <v>13425</v>
      </c>
      <c r="B3621" s="318" t="str">
        <f aca="false">A3621&amp;"U"</f>
        <v>89822U</v>
      </c>
      <c r="C3621" s="318" t="s">
        <v>13426</v>
      </c>
      <c r="D3621" s="318" t="s">
        <v>30</v>
      </c>
      <c r="E3621" s="318" t="s">
        <v>6232</v>
      </c>
      <c r="F3621" s="319" t="n">
        <v>15.12</v>
      </c>
      <c r="G3621" s="318" t="s">
        <v>6233</v>
      </c>
    </row>
    <row r="3622" customFormat="false" ht="15" hidden="false" customHeight="false" outlineLevel="0" collapsed="false">
      <c r="A3622" s="318" t="s">
        <v>13427</v>
      </c>
      <c r="B3622" s="318" t="str">
        <f aca="false">A3622&amp;"U"</f>
        <v>89823U</v>
      </c>
      <c r="C3622" s="318" t="s">
        <v>13428</v>
      </c>
      <c r="D3622" s="318" t="s">
        <v>30</v>
      </c>
      <c r="E3622" s="318" t="s">
        <v>6232</v>
      </c>
      <c r="F3622" s="319" t="n">
        <v>16.07</v>
      </c>
      <c r="G3622" s="318" t="s">
        <v>6233</v>
      </c>
    </row>
    <row r="3623" customFormat="false" ht="15" hidden="false" customHeight="false" outlineLevel="0" collapsed="false">
      <c r="A3623" s="318" t="s">
        <v>13429</v>
      </c>
      <c r="B3623" s="318" t="str">
        <f aca="false">A3623&amp;"U"</f>
        <v>89824U</v>
      </c>
      <c r="C3623" s="318" t="s">
        <v>13430</v>
      </c>
      <c r="D3623" s="318" t="s">
        <v>30</v>
      </c>
      <c r="E3623" s="318" t="s">
        <v>6232</v>
      </c>
      <c r="F3623" s="319" t="n">
        <v>26.55</v>
      </c>
      <c r="G3623" s="318" t="s">
        <v>6233</v>
      </c>
    </row>
    <row r="3624" customFormat="false" ht="15" hidden="false" customHeight="false" outlineLevel="0" collapsed="false">
      <c r="A3624" s="318" t="s">
        <v>13431</v>
      </c>
      <c r="B3624" s="318" t="str">
        <f aca="false">A3624&amp;"U"</f>
        <v>89825U</v>
      </c>
      <c r="C3624" s="318" t="s">
        <v>13432</v>
      </c>
      <c r="D3624" s="318" t="s">
        <v>30</v>
      </c>
      <c r="E3624" s="318" t="s">
        <v>6232</v>
      </c>
      <c r="F3624" s="319" t="n">
        <v>9.43</v>
      </c>
      <c r="G3624" s="318" t="s">
        <v>6233</v>
      </c>
    </row>
    <row r="3625" customFormat="false" ht="15" hidden="false" customHeight="false" outlineLevel="0" collapsed="false">
      <c r="A3625" s="318" t="s">
        <v>13433</v>
      </c>
      <c r="B3625" s="318" t="str">
        <f aca="false">A3625&amp;"U"</f>
        <v>89826U</v>
      </c>
      <c r="C3625" s="318" t="s">
        <v>13434</v>
      </c>
      <c r="D3625" s="318" t="s">
        <v>30</v>
      </c>
      <c r="E3625" s="318" t="s">
        <v>6232</v>
      </c>
      <c r="F3625" s="319" t="n">
        <v>115.51</v>
      </c>
      <c r="G3625" s="318" t="s">
        <v>6233</v>
      </c>
    </row>
    <row r="3626" customFormat="false" ht="15" hidden="false" customHeight="false" outlineLevel="0" collapsed="false">
      <c r="A3626" s="318" t="s">
        <v>13435</v>
      </c>
      <c r="B3626" s="318" t="str">
        <f aca="false">A3626&amp;"U"</f>
        <v>89827U</v>
      </c>
      <c r="C3626" s="318" t="s">
        <v>13436</v>
      </c>
      <c r="D3626" s="318" t="s">
        <v>30</v>
      </c>
      <c r="E3626" s="318" t="s">
        <v>6232</v>
      </c>
      <c r="F3626" s="319" t="n">
        <v>10.54</v>
      </c>
      <c r="G3626" s="318" t="s">
        <v>6233</v>
      </c>
    </row>
    <row r="3627" customFormat="false" ht="15" hidden="false" customHeight="false" outlineLevel="0" collapsed="false">
      <c r="A3627" s="318" t="s">
        <v>13437</v>
      </c>
      <c r="B3627" s="318" t="str">
        <f aca="false">A3627&amp;"U"</f>
        <v>89828U</v>
      </c>
      <c r="C3627" s="318" t="s">
        <v>13438</v>
      </c>
      <c r="D3627" s="318" t="s">
        <v>30</v>
      </c>
      <c r="E3627" s="318" t="s">
        <v>6232</v>
      </c>
      <c r="F3627" s="319" t="n">
        <v>40.65</v>
      </c>
      <c r="G3627" s="318" t="s">
        <v>6233</v>
      </c>
    </row>
    <row r="3628" customFormat="false" ht="15" hidden="false" customHeight="false" outlineLevel="0" collapsed="false">
      <c r="A3628" s="318" t="s">
        <v>13439</v>
      </c>
      <c r="B3628" s="318" t="str">
        <f aca="false">A3628&amp;"U"</f>
        <v>89829U</v>
      </c>
      <c r="C3628" s="318" t="s">
        <v>13440</v>
      </c>
      <c r="D3628" s="318" t="s">
        <v>30</v>
      </c>
      <c r="E3628" s="318" t="s">
        <v>6232</v>
      </c>
      <c r="F3628" s="319" t="n">
        <v>16.8</v>
      </c>
      <c r="G3628" s="318" t="s">
        <v>6233</v>
      </c>
    </row>
    <row r="3629" customFormat="false" ht="15" hidden="false" customHeight="false" outlineLevel="0" collapsed="false">
      <c r="A3629" s="318" t="s">
        <v>13441</v>
      </c>
      <c r="B3629" s="318" t="str">
        <f aca="false">A3629&amp;"U"</f>
        <v>89830U</v>
      </c>
      <c r="C3629" s="318" t="s">
        <v>13442</v>
      </c>
      <c r="D3629" s="318" t="s">
        <v>30</v>
      </c>
      <c r="E3629" s="318" t="s">
        <v>6232</v>
      </c>
      <c r="F3629" s="319" t="n">
        <v>18.31</v>
      </c>
      <c r="G3629" s="318" t="s">
        <v>6233</v>
      </c>
    </row>
    <row r="3630" customFormat="false" ht="15" hidden="false" customHeight="false" outlineLevel="0" collapsed="false">
      <c r="A3630" s="318" t="s">
        <v>13443</v>
      </c>
      <c r="B3630" s="318" t="str">
        <f aca="false">A3630&amp;"U"</f>
        <v>89831U</v>
      </c>
      <c r="C3630" s="318" t="s">
        <v>13444</v>
      </c>
      <c r="D3630" s="318" t="s">
        <v>30</v>
      </c>
      <c r="E3630" s="318" t="s">
        <v>6232</v>
      </c>
      <c r="F3630" s="319" t="n">
        <v>138.19</v>
      </c>
      <c r="G3630" s="318" t="s">
        <v>6233</v>
      </c>
    </row>
    <row r="3631" customFormat="false" ht="15" hidden="false" customHeight="false" outlineLevel="0" collapsed="false">
      <c r="A3631" s="318" t="s">
        <v>13445</v>
      </c>
      <c r="B3631" s="318" t="str">
        <f aca="false">A3631&amp;"U"</f>
        <v>89832U</v>
      </c>
      <c r="C3631" s="318" t="s">
        <v>13446</v>
      </c>
      <c r="D3631" s="318" t="s">
        <v>30</v>
      </c>
      <c r="E3631" s="318" t="s">
        <v>6232</v>
      </c>
      <c r="F3631" s="319" t="n">
        <v>27.85</v>
      </c>
      <c r="G3631" s="318" t="s">
        <v>6233</v>
      </c>
    </row>
    <row r="3632" customFormat="false" ht="15" hidden="false" customHeight="false" outlineLevel="0" collapsed="false">
      <c r="A3632" s="318" t="s">
        <v>13447</v>
      </c>
      <c r="B3632" s="318" t="str">
        <f aca="false">A3632&amp;"U"</f>
        <v>89833U</v>
      </c>
      <c r="C3632" s="318" t="s">
        <v>13448</v>
      </c>
      <c r="D3632" s="318" t="s">
        <v>30</v>
      </c>
      <c r="E3632" s="318" t="s">
        <v>6232</v>
      </c>
      <c r="F3632" s="319" t="n">
        <v>20.96</v>
      </c>
      <c r="G3632" s="318" t="s">
        <v>6233</v>
      </c>
    </row>
    <row r="3633" customFormat="false" ht="15" hidden="false" customHeight="false" outlineLevel="0" collapsed="false">
      <c r="A3633" s="318" t="s">
        <v>13449</v>
      </c>
      <c r="B3633" s="318" t="str">
        <f aca="false">A3633&amp;"U"</f>
        <v>89834U</v>
      </c>
      <c r="C3633" s="318" t="s">
        <v>13450</v>
      </c>
      <c r="D3633" s="318" t="s">
        <v>30</v>
      </c>
      <c r="E3633" s="318" t="s">
        <v>6232</v>
      </c>
      <c r="F3633" s="319" t="n">
        <v>24.51</v>
      </c>
      <c r="G3633" s="318" t="s">
        <v>6233</v>
      </c>
    </row>
    <row r="3634" customFormat="false" ht="15" hidden="false" customHeight="false" outlineLevel="0" collapsed="false">
      <c r="A3634" s="318" t="s">
        <v>13451</v>
      </c>
      <c r="B3634" s="318" t="str">
        <f aca="false">A3634&amp;"U"</f>
        <v>89835U</v>
      </c>
      <c r="C3634" s="318" t="s">
        <v>13452</v>
      </c>
      <c r="D3634" s="318" t="s">
        <v>30</v>
      </c>
      <c r="E3634" s="318" t="s">
        <v>6232</v>
      </c>
      <c r="F3634" s="319" t="n">
        <v>27.33</v>
      </c>
      <c r="G3634" s="318" t="s">
        <v>6233</v>
      </c>
    </row>
    <row r="3635" customFormat="false" ht="15" hidden="false" customHeight="false" outlineLevel="0" collapsed="false">
      <c r="A3635" s="318" t="s">
        <v>13453</v>
      </c>
      <c r="B3635" s="318" t="str">
        <f aca="false">A3635&amp;"U"</f>
        <v>89836U</v>
      </c>
      <c r="C3635" s="318" t="s">
        <v>13454</v>
      </c>
      <c r="D3635" s="318" t="s">
        <v>30</v>
      </c>
      <c r="E3635" s="318" t="s">
        <v>6232</v>
      </c>
      <c r="F3635" s="319" t="n">
        <v>186.78</v>
      </c>
      <c r="G3635" s="318" t="s">
        <v>6233</v>
      </c>
    </row>
    <row r="3636" customFormat="false" ht="15" hidden="false" customHeight="false" outlineLevel="0" collapsed="false">
      <c r="A3636" s="318" t="s">
        <v>13455</v>
      </c>
      <c r="B3636" s="318" t="str">
        <f aca="false">A3636&amp;"U"</f>
        <v>89837U</v>
      </c>
      <c r="C3636" s="318" t="s">
        <v>13456</v>
      </c>
      <c r="D3636" s="318" t="s">
        <v>30</v>
      </c>
      <c r="E3636" s="318" t="s">
        <v>6232</v>
      </c>
      <c r="F3636" s="319" t="n">
        <v>92.76</v>
      </c>
      <c r="G3636" s="318" t="s">
        <v>6233</v>
      </c>
    </row>
    <row r="3637" customFormat="false" ht="15" hidden="false" customHeight="false" outlineLevel="0" collapsed="false">
      <c r="A3637" s="318" t="s">
        <v>13457</v>
      </c>
      <c r="B3637" s="318" t="str">
        <f aca="false">A3637&amp;"U"</f>
        <v>89838U</v>
      </c>
      <c r="C3637" s="318" t="s">
        <v>13458</v>
      </c>
      <c r="D3637" s="318" t="s">
        <v>30</v>
      </c>
      <c r="E3637" s="318" t="s">
        <v>6232</v>
      </c>
      <c r="F3637" s="319" t="n">
        <v>101.27</v>
      </c>
      <c r="G3637" s="318" t="s">
        <v>6233</v>
      </c>
    </row>
    <row r="3638" customFormat="false" ht="15" hidden="false" customHeight="false" outlineLevel="0" collapsed="false">
      <c r="A3638" s="318" t="s">
        <v>13459</v>
      </c>
      <c r="B3638" s="318" t="str">
        <f aca="false">A3638&amp;"U"</f>
        <v>89839U</v>
      </c>
      <c r="C3638" s="318" t="s">
        <v>13460</v>
      </c>
      <c r="D3638" s="318" t="s">
        <v>30</v>
      </c>
      <c r="E3638" s="318" t="s">
        <v>6232</v>
      </c>
      <c r="F3638" s="319" t="n">
        <v>134.36</v>
      </c>
      <c r="G3638" s="318" t="s">
        <v>6233</v>
      </c>
    </row>
    <row r="3639" customFormat="false" ht="15" hidden="false" customHeight="false" outlineLevel="0" collapsed="false">
      <c r="A3639" s="318" t="s">
        <v>13461</v>
      </c>
      <c r="B3639" s="318" t="str">
        <f aca="false">A3639&amp;"U"</f>
        <v>89840U</v>
      </c>
      <c r="C3639" s="318" t="s">
        <v>13462</v>
      </c>
      <c r="D3639" s="318" t="s">
        <v>30</v>
      </c>
      <c r="E3639" s="318" t="s">
        <v>6232</v>
      </c>
      <c r="F3639" s="319" t="n">
        <v>116.37</v>
      </c>
      <c r="G3639" s="318" t="s">
        <v>6233</v>
      </c>
    </row>
    <row r="3640" customFormat="false" ht="15" hidden="false" customHeight="false" outlineLevel="0" collapsed="false">
      <c r="A3640" s="318" t="s">
        <v>13463</v>
      </c>
      <c r="B3640" s="318" t="str">
        <f aca="false">A3640&amp;"U"</f>
        <v>89841U</v>
      </c>
      <c r="C3640" s="318" t="s">
        <v>13464</v>
      </c>
      <c r="D3640" s="318" t="s">
        <v>30</v>
      </c>
      <c r="E3640" s="318" t="s">
        <v>6232</v>
      </c>
      <c r="F3640" s="319" t="n">
        <v>197.2</v>
      </c>
      <c r="G3640" s="318" t="s">
        <v>6233</v>
      </c>
    </row>
    <row r="3641" customFormat="false" ht="15" hidden="false" customHeight="false" outlineLevel="0" collapsed="false">
      <c r="A3641" s="318" t="s">
        <v>13465</v>
      </c>
      <c r="B3641" s="318" t="str">
        <f aca="false">A3641&amp;"U"</f>
        <v>89842U</v>
      </c>
      <c r="C3641" s="318" t="s">
        <v>13466</v>
      </c>
      <c r="D3641" s="318" t="s">
        <v>30</v>
      </c>
      <c r="E3641" s="318" t="s">
        <v>6232</v>
      </c>
      <c r="F3641" s="319" t="n">
        <v>31.36</v>
      </c>
      <c r="G3641" s="318" t="s">
        <v>6233</v>
      </c>
    </row>
    <row r="3642" customFormat="false" ht="15" hidden="false" customHeight="false" outlineLevel="0" collapsed="false">
      <c r="A3642" s="318" t="s">
        <v>13467</v>
      </c>
      <c r="B3642" s="318" t="str">
        <f aca="false">A3642&amp;"U"</f>
        <v>89844U</v>
      </c>
      <c r="C3642" s="318" t="s">
        <v>13468</v>
      </c>
      <c r="D3642" s="318" t="s">
        <v>30</v>
      </c>
      <c r="E3642" s="318" t="s">
        <v>6232</v>
      </c>
      <c r="F3642" s="319" t="n">
        <v>39.99</v>
      </c>
      <c r="G3642" s="318" t="s">
        <v>6233</v>
      </c>
    </row>
    <row r="3643" customFormat="false" ht="15" hidden="false" customHeight="false" outlineLevel="0" collapsed="false">
      <c r="A3643" s="318" t="s">
        <v>13469</v>
      </c>
      <c r="B3643" s="318" t="str">
        <f aca="false">A3643&amp;"U"</f>
        <v>89845U</v>
      </c>
      <c r="C3643" s="318" t="s">
        <v>13470</v>
      </c>
      <c r="D3643" s="318" t="s">
        <v>30</v>
      </c>
      <c r="E3643" s="318" t="s">
        <v>6232</v>
      </c>
      <c r="F3643" s="319" t="n">
        <v>62.33</v>
      </c>
      <c r="G3643" s="318" t="s">
        <v>6233</v>
      </c>
    </row>
    <row r="3644" customFormat="false" ht="15" hidden="false" customHeight="false" outlineLevel="0" collapsed="false">
      <c r="A3644" s="318" t="s">
        <v>13471</v>
      </c>
      <c r="B3644" s="318" t="str">
        <f aca="false">A3644&amp;"U"</f>
        <v>89846U</v>
      </c>
      <c r="C3644" s="318" t="s">
        <v>13472</v>
      </c>
      <c r="D3644" s="318" t="s">
        <v>30</v>
      </c>
      <c r="E3644" s="318" t="s">
        <v>6232</v>
      </c>
      <c r="F3644" s="319" t="n">
        <v>141.03</v>
      </c>
      <c r="G3644" s="318" t="s">
        <v>6233</v>
      </c>
    </row>
    <row r="3645" customFormat="false" ht="15" hidden="false" customHeight="false" outlineLevel="0" collapsed="false">
      <c r="A3645" s="318" t="s">
        <v>13473</v>
      </c>
      <c r="B3645" s="318" t="str">
        <f aca="false">A3645&amp;"U"</f>
        <v>89847U</v>
      </c>
      <c r="C3645" s="318" t="s">
        <v>13474</v>
      </c>
      <c r="D3645" s="318" t="s">
        <v>30</v>
      </c>
      <c r="E3645" s="318" t="s">
        <v>6232</v>
      </c>
      <c r="F3645" s="319" t="n">
        <v>173.02</v>
      </c>
      <c r="G3645" s="318" t="s">
        <v>6233</v>
      </c>
    </row>
    <row r="3646" customFormat="false" ht="15" hidden="false" customHeight="false" outlineLevel="0" collapsed="false">
      <c r="A3646" s="318" t="s">
        <v>13475</v>
      </c>
      <c r="B3646" s="318" t="str">
        <f aca="false">A3646&amp;"U"</f>
        <v>89850U</v>
      </c>
      <c r="C3646" s="318" t="s">
        <v>13476</v>
      </c>
      <c r="D3646" s="318" t="s">
        <v>30</v>
      </c>
      <c r="E3646" s="318" t="s">
        <v>6232</v>
      </c>
      <c r="F3646" s="319" t="n">
        <v>15.69</v>
      </c>
      <c r="G3646" s="318" t="s">
        <v>6233</v>
      </c>
    </row>
    <row r="3647" customFormat="false" ht="15" hidden="false" customHeight="false" outlineLevel="0" collapsed="false">
      <c r="A3647" s="318" t="s">
        <v>13477</v>
      </c>
      <c r="B3647" s="318" t="str">
        <f aca="false">A3647&amp;"U"</f>
        <v>89851U</v>
      </c>
      <c r="C3647" s="318" t="s">
        <v>13478</v>
      </c>
      <c r="D3647" s="318" t="s">
        <v>30</v>
      </c>
      <c r="E3647" s="318" t="s">
        <v>6232</v>
      </c>
      <c r="F3647" s="319" t="n">
        <v>15.66</v>
      </c>
      <c r="G3647" s="318" t="s">
        <v>6233</v>
      </c>
    </row>
    <row r="3648" customFormat="false" ht="15" hidden="false" customHeight="false" outlineLevel="0" collapsed="false">
      <c r="A3648" s="318" t="s">
        <v>13479</v>
      </c>
      <c r="B3648" s="318" t="str">
        <f aca="false">A3648&amp;"U"</f>
        <v>89852U</v>
      </c>
      <c r="C3648" s="318" t="s">
        <v>13480</v>
      </c>
      <c r="D3648" s="318" t="s">
        <v>30</v>
      </c>
      <c r="E3648" s="318" t="s">
        <v>6232</v>
      </c>
      <c r="F3648" s="319" t="n">
        <v>24.28</v>
      </c>
      <c r="G3648" s="318" t="s">
        <v>6233</v>
      </c>
    </row>
    <row r="3649" customFormat="false" ht="15" hidden="false" customHeight="false" outlineLevel="0" collapsed="false">
      <c r="A3649" s="318" t="s">
        <v>13481</v>
      </c>
      <c r="B3649" s="318" t="str">
        <f aca="false">A3649&amp;"U"</f>
        <v>89853U</v>
      </c>
      <c r="C3649" s="318" t="s">
        <v>13482</v>
      </c>
      <c r="D3649" s="318" t="s">
        <v>30</v>
      </c>
      <c r="E3649" s="318" t="s">
        <v>6232</v>
      </c>
      <c r="F3649" s="319" t="n">
        <v>39.52</v>
      </c>
      <c r="G3649" s="318" t="s">
        <v>6233</v>
      </c>
    </row>
    <row r="3650" customFormat="false" ht="15" hidden="false" customHeight="false" outlineLevel="0" collapsed="false">
      <c r="A3650" s="318" t="s">
        <v>13483</v>
      </c>
      <c r="B3650" s="318" t="str">
        <f aca="false">A3650&amp;"U"</f>
        <v>89854U</v>
      </c>
      <c r="C3650" s="318" t="s">
        <v>13484</v>
      </c>
      <c r="D3650" s="318" t="s">
        <v>30</v>
      </c>
      <c r="E3650" s="318" t="s">
        <v>6232</v>
      </c>
      <c r="F3650" s="319" t="n">
        <v>51.24</v>
      </c>
      <c r="G3650" s="318" t="s">
        <v>6233</v>
      </c>
    </row>
    <row r="3651" customFormat="false" ht="15" hidden="false" customHeight="false" outlineLevel="0" collapsed="false">
      <c r="A3651" s="318" t="s">
        <v>13485</v>
      </c>
      <c r="B3651" s="318" t="str">
        <f aca="false">A3651&amp;"U"</f>
        <v>89855U</v>
      </c>
      <c r="C3651" s="318" t="s">
        <v>13486</v>
      </c>
      <c r="D3651" s="318" t="s">
        <v>30</v>
      </c>
      <c r="E3651" s="318" t="s">
        <v>6232</v>
      </c>
      <c r="F3651" s="319" t="n">
        <v>54.31</v>
      </c>
      <c r="G3651" s="318" t="s">
        <v>6233</v>
      </c>
    </row>
    <row r="3652" customFormat="false" ht="15" hidden="false" customHeight="false" outlineLevel="0" collapsed="false">
      <c r="A3652" s="318" t="s">
        <v>13487</v>
      </c>
      <c r="B3652" s="318" t="str">
        <f aca="false">A3652&amp;"U"</f>
        <v>89856U</v>
      </c>
      <c r="C3652" s="318" t="s">
        <v>13488</v>
      </c>
      <c r="D3652" s="318" t="s">
        <v>30</v>
      </c>
      <c r="E3652" s="318" t="s">
        <v>6232</v>
      </c>
      <c r="F3652" s="319" t="n">
        <v>11.95</v>
      </c>
      <c r="G3652" s="318" t="s">
        <v>6233</v>
      </c>
    </row>
    <row r="3653" customFormat="false" ht="15" hidden="false" customHeight="false" outlineLevel="0" collapsed="false">
      <c r="A3653" s="318" t="s">
        <v>13489</v>
      </c>
      <c r="B3653" s="318" t="str">
        <f aca="false">A3653&amp;"U"</f>
        <v>89857U</v>
      </c>
      <c r="C3653" s="318" t="s">
        <v>13490</v>
      </c>
      <c r="D3653" s="318" t="s">
        <v>30</v>
      </c>
      <c r="E3653" s="318" t="s">
        <v>6232</v>
      </c>
      <c r="F3653" s="319" t="n">
        <v>18.58</v>
      </c>
      <c r="G3653" s="318" t="s">
        <v>6233</v>
      </c>
    </row>
    <row r="3654" customFormat="false" ht="15" hidden="false" customHeight="false" outlineLevel="0" collapsed="false">
      <c r="A3654" s="318" t="s">
        <v>13491</v>
      </c>
      <c r="B3654" s="318" t="str">
        <f aca="false">A3654&amp;"U"</f>
        <v>89859U</v>
      </c>
      <c r="C3654" s="318" t="s">
        <v>13492</v>
      </c>
      <c r="D3654" s="318" t="s">
        <v>30</v>
      </c>
      <c r="E3654" s="318" t="s">
        <v>6252</v>
      </c>
      <c r="F3654" s="319" t="n">
        <v>56.45</v>
      </c>
      <c r="G3654" s="318" t="s">
        <v>6233</v>
      </c>
    </row>
    <row r="3655" customFormat="false" ht="15" hidden="false" customHeight="false" outlineLevel="0" collapsed="false">
      <c r="A3655" s="318" t="s">
        <v>13493</v>
      </c>
      <c r="B3655" s="318" t="str">
        <f aca="false">A3655&amp;"U"</f>
        <v>89860U</v>
      </c>
      <c r="C3655" s="318" t="s">
        <v>13494</v>
      </c>
      <c r="D3655" s="318" t="s">
        <v>30</v>
      </c>
      <c r="E3655" s="318" t="s">
        <v>6232</v>
      </c>
      <c r="F3655" s="319" t="n">
        <v>25.97</v>
      </c>
      <c r="G3655" s="318" t="s">
        <v>6233</v>
      </c>
    </row>
    <row r="3656" customFormat="false" ht="15" hidden="false" customHeight="false" outlineLevel="0" collapsed="false">
      <c r="A3656" s="318" t="s">
        <v>13495</v>
      </c>
      <c r="B3656" s="318" t="str">
        <f aca="false">A3656&amp;"U"</f>
        <v>89861U</v>
      </c>
      <c r="C3656" s="318" t="s">
        <v>13496</v>
      </c>
      <c r="D3656" s="318" t="s">
        <v>30</v>
      </c>
      <c r="E3656" s="318" t="s">
        <v>6232</v>
      </c>
      <c r="F3656" s="319" t="n">
        <v>29.52</v>
      </c>
      <c r="G3656" s="318" t="s">
        <v>6233</v>
      </c>
    </row>
    <row r="3657" customFormat="false" ht="15" hidden="false" customHeight="false" outlineLevel="0" collapsed="false">
      <c r="A3657" s="318" t="s">
        <v>13497</v>
      </c>
      <c r="B3657" s="318" t="str">
        <f aca="false">A3657&amp;"U"</f>
        <v>89862U</v>
      </c>
      <c r="C3657" s="318" t="s">
        <v>13498</v>
      </c>
      <c r="D3657" s="318" t="s">
        <v>30</v>
      </c>
      <c r="E3657" s="318" t="s">
        <v>6232</v>
      </c>
      <c r="F3657" s="319" t="n">
        <v>55.76</v>
      </c>
      <c r="G3657" s="318" t="s">
        <v>6233</v>
      </c>
    </row>
    <row r="3658" customFormat="false" ht="15" hidden="false" customHeight="false" outlineLevel="0" collapsed="false">
      <c r="A3658" s="318" t="s">
        <v>13499</v>
      </c>
      <c r="B3658" s="318" t="str">
        <f aca="false">A3658&amp;"U"</f>
        <v>89863U</v>
      </c>
      <c r="C3658" s="318" t="s">
        <v>13500</v>
      </c>
      <c r="D3658" s="318" t="s">
        <v>30</v>
      </c>
      <c r="E3658" s="318" t="s">
        <v>6232</v>
      </c>
      <c r="F3658" s="319" t="n">
        <v>115.07</v>
      </c>
      <c r="G3658" s="318" t="s">
        <v>6233</v>
      </c>
    </row>
    <row r="3659" customFormat="false" ht="15" hidden="false" customHeight="false" outlineLevel="0" collapsed="false">
      <c r="A3659" s="318" t="s">
        <v>13501</v>
      </c>
      <c r="B3659" s="318" t="str">
        <f aca="false">A3659&amp;"U"</f>
        <v>89866U</v>
      </c>
      <c r="C3659" s="318" t="s">
        <v>13502</v>
      </c>
      <c r="D3659" s="318" t="s">
        <v>30</v>
      </c>
      <c r="E3659" s="318" t="s">
        <v>6232</v>
      </c>
      <c r="F3659" s="319" t="n">
        <v>3.39</v>
      </c>
      <c r="G3659" s="318" t="s">
        <v>6233</v>
      </c>
    </row>
    <row r="3660" customFormat="false" ht="15" hidden="false" customHeight="false" outlineLevel="0" collapsed="false">
      <c r="A3660" s="318" t="s">
        <v>13503</v>
      </c>
      <c r="B3660" s="318" t="str">
        <f aca="false">A3660&amp;"U"</f>
        <v>89867U</v>
      </c>
      <c r="C3660" s="318" t="s">
        <v>13504</v>
      </c>
      <c r="D3660" s="318" t="s">
        <v>30</v>
      </c>
      <c r="E3660" s="318" t="s">
        <v>6232</v>
      </c>
      <c r="F3660" s="319" t="n">
        <v>3.89</v>
      </c>
      <c r="G3660" s="318" t="s">
        <v>6233</v>
      </c>
    </row>
    <row r="3661" customFormat="false" ht="15" hidden="false" customHeight="false" outlineLevel="0" collapsed="false">
      <c r="A3661" s="318" t="s">
        <v>13505</v>
      </c>
      <c r="B3661" s="318" t="str">
        <f aca="false">A3661&amp;"U"</f>
        <v>89868U</v>
      </c>
      <c r="C3661" s="318" t="s">
        <v>13506</v>
      </c>
      <c r="D3661" s="318" t="s">
        <v>30</v>
      </c>
      <c r="E3661" s="318" t="s">
        <v>6232</v>
      </c>
      <c r="F3661" s="319" t="n">
        <v>2.49</v>
      </c>
      <c r="G3661" s="318" t="s">
        <v>6233</v>
      </c>
    </row>
    <row r="3662" customFormat="false" ht="15" hidden="false" customHeight="false" outlineLevel="0" collapsed="false">
      <c r="A3662" s="318" t="s">
        <v>13507</v>
      </c>
      <c r="B3662" s="318" t="str">
        <f aca="false">A3662&amp;"U"</f>
        <v>89869U</v>
      </c>
      <c r="C3662" s="318" t="s">
        <v>13508</v>
      </c>
      <c r="D3662" s="318" t="s">
        <v>30</v>
      </c>
      <c r="E3662" s="318" t="s">
        <v>6232</v>
      </c>
      <c r="F3662" s="319" t="n">
        <v>5.42</v>
      </c>
      <c r="G3662" s="318" t="s">
        <v>6233</v>
      </c>
    </row>
    <row r="3663" customFormat="false" ht="15" hidden="false" customHeight="false" outlineLevel="0" collapsed="false">
      <c r="A3663" s="318" t="s">
        <v>13509</v>
      </c>
      <c r="B3663" s="318" t="str">
        <f aca="false">A3663&amp;"U"</f>
        <v>89979U</v>
      </c>
      <c r="C3663" s="318" t="s">
        <v>13510</v>
      </c>
      <c r="D3663" s="318" t="s">
        <v>30</v>
      </c>
      <c r="E3663" s="318" t="s">
        <v>6232</v>
      </c>
      <c r="F3663" s="319" t="n">
        <v>16.66</v>
      </c>
      <c r="G3663" s="318" t="s">
        <v>6233</v>
      </c>
    </row>
    <row r="3664" customFormat="false" ht="15" hidden="false" customHeight="false" outlineLevel="0" collapsed="false">
      <c r="A3664" s="318" t="s">
        <v>13511</v>
      </c>
      <c r="B3664" s="318" t="str">
        <f aca="false">A3664&amp;"U"</f>
        <v>89980U</v>
      </c>
      <c r="C3664" s="318" t="s">
        <v>13512</v>
      </c>
      <c r="D3664" s="318" t="s">
        <v>30</v>
      </c>
      <c r="E3664" s="318" t="s">
        <v>6232</v>
      </c>
      <c r="F3664" s="319" t="n">
        <v>6.35</v>
      </c>
      <c r="G3664" s="318" t="s">
        <v>6233</v>
      </c>
    </row>
    <row r="3665" customFormat="false" ht="15" hidden="false" customHeight="false" outlineLevel="0" collapsed="false">
      <c r="A3665" s="318" t="s">
        <v>13513</v>
      </c>
      <c r="B3665" s="318" t="str">
        <f aca="false">A3665&amp;"U"</f>
        <v>89981U</v>
      </c>
      <c r="C3665" s="318" t="s">
        <v>13514</v>
      </c>
      <c r="D3665" s="318" t="s">
        <v>30</v>
      </c>
      <c r="E3665" s="318" t="s">
        <v>6232</v>
      </c>
      <c r="F3665" s="319" t="n">
        <v>14.42</v>
      </c>
      <c r="G3665" s="318" t="s">
        <v>6233</v>
      </c>
    </row>
    <row r="3666" customFormat="false" ht="15" hidden="false" customHeight="false" outlineLevel="0" collapsed="false">
      <c r="A3666" s="318" t="s">
        <v>13515</v>
      </c>
      <c r="B3666" s="318" t="str">
        <f aca="false">A3666&amp;"U"</f>
        <v>90373U</v>
      </c>
      <c r="C3666" s="318" t="s">
        <v>13516</v>
      </c>
      <c r="D3666" s="318" t="s">
        <v>30</v>
      </c>
      <c r="E3666" s="318" t="s">
        <v>6232</v>
      </c>
      <c r="F3666" s="319" t="n">
        <v>9.45</v>
      </c>
      <c r="G3666" s="318" t="s">
        <v>6233</v>
      </c>
    </row>
    <row r="3667" customFormat="false" ht="15" hidden="false" customHeight="false" outlineLevel="0" collapsed="false">
      <c r="A3667" s="318" t="s">
        <v>13517</v>
      </c>
      <c r="B3667" s="318" t="str">
        <f aca="false">A3667&amp;"U"</f>
        <v>90374U</v>
      </c>
      <c r="C3667" s="318" t="s">
        <v>13518</v>
      </c>
      <c r="D3667" s="318" t="s">
        <v>30</v>
      </c>
      <c r="E3667" s="318" t="s">
        <v>6232</v>
      </c>
      <c r="F3667" s="319" t="n">
        <v>14.59</v>
      </c>
      <c r="G3667" s="318" t="s">
        <v>6233</v>
      </c>
    </row>
    <row r="3668" customFormat="false" ht="15" hidden="false" customHeight="false" outlineLevel="0" collapsed="false">
      <c r="A3668" s="318" t="s">
        <v>13519</v>
      </c>
      <c r="B3668" s="318" t="str">
        <f aca="false">A3668&amp;"U"</f>
        <v>90375U</v>
      </c>
      <c r="C3668" s="318" t="s">
        <v>13520</v>
      </c>
      <c r="D3668" s="318" t="s">
        <v>30</v>
      </c>
      <c r="E3668" s="318" t="s">
        <v>6232</v>
      </c>
      <c r="F3668" s="319" t="n">
        <v>6.01</v>
      </c>
      <c r="G3668" s="318" t="s">
        <v>6233</v>
      </c>
    </row>
    <row r="3669" customFormat="false" ht="15" hidden="false" customHeight="false" outlineLevel="0" collapsed="false">
      <c r="A3669" s="318" t="s">
        <v>13521</v>
      </c>
      <c r="B3669" s="318" t="str">
        <f aca="false">A3669&amp;"U"</f>
        <v>92287U</v>
      </c>
      <c r="C3669" s="318" t="s">
        <v>13522</v>
      </c>
      <c r="D3669" s="318" t="s">
        <v>30</v>
      </c>
      <c r="E3669" s="318" t="s">
        <v>6252</v>
      </c>
      <c r="F3669" s="319" t="n">
        <v>10.06</v>
      </c>
      <c r="G3669" s="318" t="s">
        <v>6233</v>
      </c>
    </row>
    <row r="3670" customFormat="false" ht="15" hidden="false" customHeight="false" outlineLevel="0" collapsed="false">
      <c r="A3670" s="318" t="s">
        <v>13523</v>
      </c>
      <c r="B3670" s="318" t="str">
        <f aca="false">A3670&amp;"U"</f>
        <v>92288U</v>
      </c>
      <c r="C3670" s="318" t="s">
        <v>13524</v>
      </c>
      <c r="D3670" s="318" t="s">
        <v>30</v>
      </c>
      <c r="E3670" s="318" t="s">
        <v>6252</v>
      </c>
      <c r="F3670" s="319" t="n">
        <v>15.33</v>
      </c>
      <c r="G3670" s="318" t="s">
        <v>6233</v>
      </c>
    </row>
    <row r="3671" customFormat="false" ht="15" hidden="false" customHeight="false" outlineLevel="0" collapsed="false">
      <c r="A3671" s="318" t="s">
        <v>13525</v>
      </c>
      <c r="B3671" s="318" t="str">
        <f aca="false">A3671&amp;"U"</f>
        <v>92289U</v>
      </c>
      <c r="C3671" s="318" t="s">
        <v>13526</v>
      </c>
      <c r="D3671" s="318" t="s">
        <v>30</v>
      </c>
      <c r="E3671" s="318" t="s">
        <v>6252</v>
      </c>
      <c r="F3671" s="319" t="n">
        <v>26.46</v>
      </c>
      <c r="G3671" s="318" t="s">
        <v>6233</v>
      </c>
    </row>
    <row r="3672" customFormat="false" ht="15" hidden="false" customHeight="false" outlineLevel="0" collapsed="false">
      <c r="A3672" s="318" t="s">
        <v>13527</v>
      </c>
      <c r="B3672" s="318" t="str">
        <f aca="false">A3672&amp;"U"</f>
        <v>92290U</v>
      </c>
      <c r="C3672" s="318" t="s">
        <v>13528</v>
      </c>
      <c r="D3672" s="318" t="s">
        <v>30</v>
      </c>
      <c r="E3672" s="318" t="s">
        <v>6252</v>
      </c>
      <c r="F3672" s="319" t="n">
        <v>39.89</v>
      </c>
      <c r="G3672" s="318" t="s">
        <v>6233</v>
      </c>
    </row>
    <row r="3673" customFormat="false" ht="15" hidden="false" customHeight="false" outlineLevel="0" collapsed="false">
      <c r="A3673" s="318" t="s">
        <v>13529</v>
      </c>
      <c r="B3673" s="318" t="str">
        <f aca="false">A3673&amp;"U"</f>
        <v>92291U</v>
      </c>
      <c r="C3673" s="318" t="s">
        <v>13530</v>
      </c>
      <c r="D3673" s="318" t="s">
        <v>30</v>
      </c>
      <c r="E3673" s="318" t="s">
        <v>6252</v>
      </c>
      <c r="F3673" s="319" t="n">
        <v>60.82</v>
      </c>
      <c r="G3673" s="318" t="s">
        <v>6233</v>
      </c>
    </row>
    <row r="3674" customFormat="false" ht="15" hidden="false" customHeight="false" outlineLevel="0" collapsed="false">
      <c r="A3674" s="318" t="s">
        <v>13531</v>
      </c>
      <c r="B3674" s="318" t="str">
        <f aca="false">A3674&amp;"U"</f>
        <v>92292U</v>
      </c>
      <c r="C3674" s="318" t="s">
        <v>13532</v>
      </c>
      <c r="D3674" s="318" t="s">
        <v>30</v>
      </c>
      <c r="E3674" s="318" t="s">
        <v>6252</v>
      </c>
      <c r="F3674" s="319" t="n">
        <v>187.64</v>
      </c>
      <c r="G3674" s="318" t="s">
        <v>6233</v>
      </c>
    </row>
    <row r="3675" customFormat="false" ht="15" hidden="false" customHeight="false" outlineLevel="0" collapsed="false">
      <c r="A3675" s="318" t="s">
        <v>13533</v>
      </c>
      <c r="B3675" s="318" t="str">
        <f aca="false">A3675&amp;"U"</f>
        <v>92293U</v>
      </c>
      <c r="C3675" s="318" t="s">
        <v>13534</v>
      </c>
      <c r="D3675" s="318" t="s">
        <v>30</v>
      </c>
      <c r="E3675" s="318" t="s">
        <v>6252</v>
      </c>
      <c r="F3675" s="319" t="n">
        <v>5.84</v>
      </c>
      <c r="G3675" s="318" t="s">
        <v>6233</v>
      </c>
    </row>
    <row r="3676" customFormat="false" ht="15" hidden="false" customHeight="false" outlineLevel="0" collapsed="false">
      <c r="A3676" s="318" t="s">
        <v>13535</v>
      </c>
      <c r="B3676" s="318" t="str">
        <f aca="false">A3676&amp;"U"</f>
        <v>92294U</v>
      </c>
      <c r="C3676" s="318" t="s">
        <v>13536</v>
      </c>
      <c r="D3676" s="318" t="s">
        <v>30</v>
      </c>
      <c r="E3676" s="318" t="s">
        <v>6252</v>
      </c>
      <c r="F3676" s="319" t="n">
        <v>9.45</v>
      </c>
      <c r="G3676" s="318" t="s">
        <v>6233</v>
      </c>
    </row>
    <row r="3677" customFormat="false" ht="15" hidden="false" customHeight="false" outlineLevel="0" collapsed="false">
      <c r="A3677" s="318" t="s">
        <v>13537</v>
      </c>
      <c r="B3677" s="318" t="str">
        <f aca="false">A3677&amp;"U"</f>
        <v>92295U</v>
      </c>
      <c r="C3677" s="318" t="s">
        <v>13538</v>
      </c>
      <c r="D3677" s="318" t="s">
        <v>30</v>
      </c>
      <c r="E3677" s="318" t="s">
        <v>6252</v>
      </c>
      <c r="F3677" s="319" t="n">
        <v>17.23</v>
      </c>
      <c r="G3677" s="318" t="s">
        <v>6233</v>
      </c>
    </row>
    <row r="3678" customFormat="false" ht="15" hidden="false" customHeight="false" outlineLevel="0" collapsed="false">
      <c r="A3678" s="318" t="s">
        <v>13539</v>
      </c>
      <c r="B3678" s="318" t="str">
        <f aca="false">A3678&amp;"U"</f>
        <v>92296U</v>
      </c>
      <c r="C3678" s="318" t="s">
        <v>13540</v>
      </c>
      <c r="D3678" s="318" t="s">
        <v>30</v>
      </c>
      <c r="E3678" s="318" t="s">
        <v>6252</v>
      </c>
      <c r="F3678" s="319" t="n">
        <v>22.86</v>
      </c>
      <c r="G3678" s="318" t="s">
        <v>6233</v>
      </c>
    </row>
    <row r="3679" customFormat="false" ht="15" hidden="false" customHeight="false" outlineLevel="0" collapsed="false">
      <c r="A3679" s="318" t="s">
        <v>13541</v>
      </c>
      <c r="B3679" s="318" t="str">
        <f aca="false">A3679&amp;"U"</f>
        <v>92297U</v>
      </c>
      <c r="C3679" s="318" t="s">
        <v>13542</v>
      </c>
      <c r="D3679" s="318" t="s">
        <v>30</v>
      </c>
      <c r="E3679" s="318" t="s">
        <v>6252</v>
      </c>
      <c r="F3679" s="319" t="n">
        <v>35.14</v>
      </c>
      <c r="G3679" s="318" t="s">
        <v>6233</v>
      </c>
    </row>
    <row r="3680" customFormat="false" ht="15" hidden="false" customHeight="false" outlineLevel="0" collapsed="false">
      <c r="A3680" s="318" t="s">
        <v>13543</v>
      </c>
      <c r="B3680" s="318" t="str">
        <f aca="false">A3680&amp;"U"</f>
        <v>92298U</v>
      </c>
      <c r="C3680" s="318" t="s">
        <v>13544</v>
      </c>
      <c r="D3680" s="318" t="s">
        <v>30</v>
      </c>
      <c r="E3680" s="318" t="s">
        <v>6252</v>
      </c>
      <c r="F3680" s="319" t="n">
        <v>97.34</v>
      </c>
      <c r="G3680" s="318" t="s">
        <v>6233</v>
      </c>
    </row>
    <row r="3681" customFormat="false" ht="15" hidden="false" customHeight="false" outlineLevel="0" collapsed="false">
      <c r="A3681" s="318" t="s">
        <v>13545</v>
      </c>
      <c r="B3681" s="318" t="str">
        <f aca="false">A3681&amp;"U"</f>
        <v>92299U</v>
      </c>
      <c r="C3681" s="318" t="s">
        <v>13546</v>
      </c>
      <c r="D3681" s="318" t="s">
        <v>30</v>
      </c>
      <c r="E3681" s="318" t="s">
        <v>6252</v>
      </c>
      <c r="F3681" s="319" t="n">
        <v>13.28</v>
      </c>
      <c r="G3681" s="318" t="s">
        <v>6233</v>
      </c>
    </row>
    <row r="3682" customFormat="false" ht="15" hidden="false" customHeight="false" outlineLevel="0" collapsed="false">
      <c r="A3682" s="318" t="s">
        <v>13547</v>
      </c>
      <c r="B3682" s="318" t="str">
        <f aca="false">A3682&amp;"U"</f>
        <v>92300U</v>
      </c>
      <c r="C3682" s="318" t="s">
        <v>13548</v>
      </c>
      <c r="D3682" s="318" t="s">
        <v>30</v>
      </c>
      <c r="E3682" s="318" t="s">
        <v>6252</v>
      </c>
      <c r="F3682" s="319" t="n">
        <v>19.56</v>
      </c>
      <c r="G3682" s="318" t="s">
        <v>6233</v>
      </c>
    </row>
    <row r="3683" customFormat="false" ht="15" hidden="false" customHeight="false" outlineLevel="0" collapsed="false">
      <c r="A3683" s="318" t="s">
        <v>13549</v>
      </c>
      <c r="B3683" s="318" t="str">
        <f aca="false">A3683&amp;"U"</f>
        <v>92301U</v>
      </c>
      <c r="C3683" s="318" t="s">
        <v>13550</v>
      </c>
      <c r="D3683" s="318" t="s">
        <v>30</v>
      </c>
      <c r="E3683" s="318" t="s">
        <v>6252</v>
      </c>
      <c r="F3683" s="319" t="n">
        <v>37.57</v>
      </c>
      <c r="G3683" s="318" t="s">
        <v>6233</v>
      </c>
    </row>
    <row r="3684" customFormat="false" ht="15" hidden="false" customHeight="false" outlineLevel="0" collapsed="false">
      <c r="A3684" s="318" t="s">
        <v>13551</v>
      </c>
      <c r="B3684" s="318" t="str">
        <f aca="false">A3684&amp;"U"</f>
        <v>92302U</v>
      </c>
      <c r="C3684" s="318" t="s">
        <v>13552</v>
      </c>
      <c r="D3684" s="318" t="s">
        <v>30</v>
      </c>
      <c r="E3684" s="318" t="s">
        <v>6252</v>
      </c>
      <c r="F3684" s="319" t="n">
        <v>49.57</v>
      </c>
      <c r="G3684" s="318" t="s">
        <v>6233</v>
      </c>
    </row>
    <row r="3685" customFormat="false" ht="15" hidden="false" customHeight="false" outlineLevel="0" collapsed="false">
      <c r="A3685" s="318" t="s">
        <v>13553</v>
      </c>
      <c r="B3685" s="318" t="str">
        <f aca="false">A3685&amp;"U"</f>
        <v>92303U</v>
      </c>
      <c r="C3685" s="318" t="s">
        <v>13554</v>
      </c>
      <c r="D3685" s="318" t="s">
        <v>30</v>
      </c>
      <c r="E3685" s="318" t="s">
        <v>6252</v>
      </c>
      <c r="F3685" s="319" t="n">
        <v>89.98</v>
      </c>
      <c r="G3685" s="318" t="s">
        <v>6233</v>
      </c>
    </row>
    <row r="3686" customFormat="false" ht="15" hidden="false" customHeight="false" outlineLevel="0" collapsed="false">
      <c r="A3686" s="318" t="s">
        <v>13555</v>
      </c>
      <c r="B3686" s="318" t="str">
        <f aca="false">A3686&amp;"U"</f>
        <v>92304U</v>
      </c>
      <c r="C3686" s="318" t="s">
        <v>13556</v>
      </c>
      <c r="D3686" s="318" t="s">
        <v>30</v>
      </c>
      <c r="E3686" s="318" t="s">
        <v>6252</v>
      </c>
      <c r="F3686" s="319" t="n">
        <v>231.73</v>
      </c>
      <c r="G3686" s="318" t="s">
        <v>6233</v>
      </c>
    </row>
    <row r="3687" customFormat="false" ht="15" hidden="false" customHeight="false" outlineLevel="0" collapsed="false">
      <c r="A3687" s="318" t="s">
        <v>13557</v>
      </c>
      <c r="B3687" s="318" t="str">
        <f aca="false">A3687&amp;"U"</f>
        <v>92311U</v>
      </c>
      <c r="C3687" s="318" t="s">
        <v>13558</v>
      </c>
      <c r="D3687" s="318" t="s">
        <v>30</v>
      </c>
      <c r="E3687" s="318" t="s">
        <v>6252</v>
      </c>
      <c r="F3687" s="319" t="n">
        <v>7.56</v>
      </c>
      <c r="G3687" s="318" t="s">
        <v>6233</v>
      </c>
    </row>
    <row r="3688" customFormat="false" ht="15" hidden="false" customHeight="false" outlineLevel="0" collapsed="false">
      <c r="A3688" s="318" t="s">
        <v>13559</v>
      </c>
      <c r="B3688" s="318" t="str">
        <f aca="false">A3688&amp;"U"</f>
        <v>92312U</v>
      </c>
      <c r="C3688" s="318" t="s">
        <v>13560</v>
      </c>
      <c r="D3688" s="318" t="s">
        <v>30</v>
      </c>
      <c r="E3688" s="318" t="s">
        <v>6252</v>
      </c>
      <c r="F3688" s="319" t="n">
        <v>12.01</v>
      </c>
      <c r="G3688" s="318" t="s">
        <v>6233</v>
      </c>
    </row>
    <row r="3689" customFormat="false" ht="15" hidden="false" customHeight="false" outlineLevel="0" collapsed="false">
      <c r="A3689" s="318" t="s">
        <v>13561</v>
      </c>
      <c r="B3689" s="318" t="str">
        <f aca="false">A3689&amp;"U"</f>
        <v>92313U</v>
      </c>
      <c r="C3689" s="318" t="s">
        <v>13562</v>
      </c>
      <c r="D3689" s="318" t="s">
        <v>30</v>
      </c>
      <c r="E3689" s="318" t="s">
        <v>6252</v>
      </c>
      <c r="F3689" s="319" t="n">
        <v>17.27</v>
      </c>
      <c r="G3689" s="318" t="s">
        <v>6233</v>
      </c>
    </row>
    <row r="3690" customFormat="false" ht="15" hidden="false" customHeight="false" outlineLevel="0" collapsed="false">
      <c r="A3690" s="318" t="s">
        <v>13563</v>
      </c>
      <c r="B3690" s="318" t="str">
        <f aca="false">A3690&amp;"U"</f>
        <v>92314U</v>
      </c>
      <c r="C3690" s="318" t="s">
        <v>13564</v>
      </c>
      <c r="D3690" s="318" t="s">
        <v>30</v>
      </c>
      <c r="E3690" s="318" t="s">
        <v>6252</v>
      </c>
      <c r="F3690" s="319" t="n">
        <v>4.92</v>
      </c>
      <c r="G3690" s="318" t="s">
        <v>6233</v>
      </c>
    </row>
    <row r="3691" customFormat="false" ht="15" hidden="false" customHeight="false" outlineLevel="0" collapsed="false">
      <c r="A3691" s="318" t="s">
        <v>13565</v>
      </c>
      <c r="B3691" s="318" t="str">
        <f aca="false">A3691&amp;"U"</f>
        <v>92315U</v>
      </c>
      <c r="C3691" s="318" t="s">
        <v>13566</v>
      </c>
      <c r="D3691" s="318" t="s">
        <v>30</v>
      </c>
      <c r="E3691" s="318" t="s">
        <v>6252</v>
      </c>
      <c r="F3691" s="319" t="n">
        <v>7.17</v>
      </c>
      <c r="G3691" s="318" t="s">
        <v>6233</v>
      </c>
    </row>
    <row r="3692" customFormat="false" ht="15" hidden="false" customHeight="false" outlineLevel="0" collapsed="false">
      <c r="A3692" s="318" t="s">
        <v>13567</v>
      </c>
      <c r="B3692" s="318" t="str">
        <f aca="false">A3692&amp;"U"</f>
        <v>92316U</v>
      </c>
      <c r="C3692" s="318" t="s">
        <v>13568</v>
      </c>
      <c r="D3692" s="318" t="s">
        <v>30</v>
      </c>
      <c r="E3692" s="318" t="s">
        <v>6252</v>
      </c>
      <c r="F3692" s="319" t="n">
        <v>10.77</v>
      </c>
      <c r="G3692" s="318" t="s">
        <v>6233</v>
      </c>
    </row>
    <row r="3693" customFormat="false" ht="15" hidden="false" customHeight="false" outlineLevel="0" collapsed="false">
      <c r="A3693" s="318" t="s">
        <v>13569</v>
      </c>
      <c r="B3693" s="318" t="str">
        <f aca="false">A3693&amp;"U"</f>
        <v>92317U</v>
      </c>
      <c r="C3693" s="318" t="s">
        <v>13570</v>
      </c>
      <c r="D3693" s="318" t="s">
        <v>30</v>
      </c>
      <c r="E3693" s="318" t="s">
        <v>6252</v>
      </c>
      <c r="F3693" s="319" t="n">
        <v>10.27</v>
      </c>
      <c r="G3693" s="318" t="s">
        <v>6233</v>
      </c>
    </row>
    <row r="3694" customFormat="false" ht="15" hidden="false" customHeight="false" outlineLevel="0" collapsed="false">
      <c r="A3694" s="318" t="s">
        <v>13571</v>
      </c>
      <c r="B3694" s="318" t="str">
        <f aca="false">A3694&amp;"U"</f>
        <v>92318U</v>
      </c>
      <c r="C3694" s="318" t="s">
        <v>13572</v>
      </c>
      <c r="D3694" s="318" t="s">
        <v>30</v>
      </c>
      <c r="E3694" s="318" t="s">
        <v>6252</v>
      </c>
      <c r="F3694" s="319" t="n">
        <v>15.9</v>
      </c>
      <c r="G3694" s="318" t="s">
        <v>6233</v>
      </c>
    </row>
    <row r="3695" customFormat="false" ht="15" hidden="false" customHeight="false" outlineLevel="0" collapsed="false">
      <c r="A3695" s="318" t="s">
        <v>13573</v>
      </c>
      <c r="B3695" s="318" t="str">
        <f aca="false">A3695&amp;"U"</f>
        <v>92319U</v>
      </c>
      <c r="C3695" s="318" t="s">
        <v>13574</v>
      </c>
      <c r="D3695" s="318" t="s">
        <v>30</v>
      </c>
      <c r="E3695" s="318" t="s">
        <v>6252</v>
      </c>
      <c r="F3695" s="319" t="n">
        <v>22.17</v>
      </c>
      <c r="G3695" s="318" t="s">
        <v>6233</v>
      </c>
    </row>
    <row r="3696" customFormat="false" ht="15" hidden="false" customHeight="false" outlineLevel="0" collapsed="false">
      <c r="A3696" s="318" t="s">
        <v>13575</v>
      </c>
      <c r="B3696" s="318" t="str">
        <f aca="false">A3696&amp;"U"</f>
        <v>92326U</v>
      </c>
      <c r="C3696" s="318" t="s">
        <v>13576</v>
      </c>
      <c r="D3696" s="318" t="s">
        <v>30</v>
      </c>
      <c r="E3696" s="318" t="s">
        <v>6252</v>
      </c>
      <c r="F3696" s="319" t="n">
        <v>8.36</v>
      </c>
      <c r="G3696" s="318" t="s">
        <v>6233</v>
      </c>
    </row>
    <row r="3697" customFormat="false" ht="15" hidden="false" customHeight="false" outlineLevel="0" collapsed="false">
      <c r="A3697" s="318" t="s">
        <v>13577</v>
      </c>
      <c r="B3697" s="318" t="str">
        <f aca="false">A3697&amp;"U"</f>
        <v>92327U</v>
      </c>
      <c r="C3697" s="318" t="s">
        <v>13578</v>
      </c>
      <c r="D3697" s="318" t="s">
        <v>30</v>
      </c>
      <c r="E3697" s="318" t="s">
        <v>6252</v>
      </c>
      <c r="F3697" s="319" t="n">
        <v>13.83</v>
      </c>
      <c r="G3697" s="318" t="s">
        <v>6233</v>
      </c>
    </row>
    <row r="3698" customFormat="false" ht="15" hidden="false" customHeight="false" outlineLevel="0" collapsed="false">
      <c r="A3698" s="318" t="s">
        <v>13579</v>
      </c>
      <c r="B3698" s="318" t="str">
        <f aca="false">A3698&amp;"U"</f>
        <v>92328U</v>
      </c>
      <c r="C3698" s="318" t="s">
        <v>13580</v>
      </c>
      <c r="D3698" s="318" t="s">
        <v>30</v>
      </c>
      <c r="E3698" s="318" t="s">
        <v>6252</v>
      </c>
      <c r="F3698" s="319" t="n">
        <v>20.49</v>
      </c>
      <c r="G3698" s="318" t="s">
        <v>6233</v>
      </c>
    </row>
    <row r="3699" customFormat="false" ht="15" hidden="false" customHeight="false" outlineLevel="0" collapsed="false">
      <c r="A3699" s="318" t="s">
        <v>13581</v>
      </c>
      <c r="B3699" s="318" t="str">
        <f aca="false">A3699&amp;"U"</f>
        <v>92329U</v>
      </c>
      <c r="C3699" s="318" t="s">
        <v>13582</v>
      </c>
      <c r="D3699" s="318" t="s">
        <v>30</v>
      </c>
      <c r="E3699" s="318" t="s">
        <v>6252</v>
      </c>
      <c r="F3699" s="319" t="n">
        <v>5.05</v>
      </c>
      <c r="G3699" s="318" t="s">
        <v>6233</v>
      </c>
    </row>
    <row r="3700" customFormat="false" ht="15" hidden="false" customHeight="false" outlineLevel="0" collapsed="false">
      <c r="A3700" s="318" t="s">
        <v>13583</v>
      </c>
      <c r="B3700" s="318" t="str">
        <f aca="false">A3700&amp;"U"</f>
        <v>92330U</v>
      </c>
      <c r="C3700" s="318" t="s">
        <v>13584</v>
      </c>
      <c r="D3700" s="318" t="s">
        <v>30</v>
      </c>
      <c r="E3700" s="318" t="s">
        <v>6252</v>
      </c>
      <c r="F3700" s="319" t="n">
        <v>8.36</v>
      </c>
      <c r="G3700" s="318" t="s">
        <v>6233</v>
      </c>
    </row>
    <row r="3701" customFormat="false" ht="15" hidden="false" customHeight="false" outlineLevel="0" collapsed="false">
      <c r="A3701" s="318" t="s">
        <v>13585</v>
      </c>
      <c r="B3701" s="318" t="str">
        <f aca="false">A3701&amp;"U"</f>
        <v>92331U</v>
      </c>
      <c r="C3701" s="318" t="s">
        <v>13586</v>
      </c>
      <c r="D3701" s="318" t="s">
        <v>30</v>
      </c>
      <c r="E3701" s="318" t="s">
        <v>6252</v>
      </c>
      <c r="F3701" s="319" t="n">
        <v>12.92</v>
      </c>
      <c r="G3701" s="318" t="s">
        <v>6233</v>
      </c>
    </row>
    <row r="3702" customFormat="false" ht="15" hidden="false" customHeight="false" outlineLevel="0" collapsed="false">
      <c r="A3702" s="318" t="s">
        <v>13587</v>
      </c>
      <c r="B3702" s="318" t="str">
        <f aca="false">A3702&amp;"U"</f>
        <v>92332U</v>
      </c>
      <c r="C3702" s="318" t="s">
        <v>13588</v>
      </c>
      <c r="D3702" s="318" t="s">
        <v>30</v>
      </c>
      <c r="E3702" s="318" t="s">
        <v>6252</v>
      </c>
      <c r="F3702" s="319" t="n">
        <v>10.47</v>
      </c>
      <c r="G3702" s="318" t="s">
        <v>6233</v>
      </c>
    </row>
    <row r="3703" customFormat="false" ht="15" hidden="false" customHeight="false" outlineLevel="0" collapsed="false">
      <c r="A3703" s="318" t="s">
        <v>13589</v>
      </c>
      <c r="B3703" s="318" t="str">
        <f aca="false">A3703&amp;"U"</f>
        <v>92333U</v>
      </c>
      <c r="C3703" s="318" t="s">
        <v>13590</v>
      </c>
      <c r="D3703" s="318" t="s">
        <v>30</v>
      </c>
      <c r="E3703" s="318" t="s">
        <v>6252</v>
      </c>
      <c r="F3703" s="319" t="n">
        <v>18.29</v>
      </c>
      <c r="G3703" s="318" t="s">
        <v>6233</v>
      </c>
    </row>
    <row r="3704" customFormat="false" ht="15" hidden="false" customHeight="false" outlineLevel="0" collapsed="false">
      <c r="A3704" s="318" t="s">
        <v>13591</v>
      </c>
      <c r="B3704" s="318" t="str">
        <f aca="false">A3704&amp;"U"</f>
        <v>92334U</v>
      </c>
      <c r="C3704" s="318" t="s">
        <v>13592</v>
      </c>
      <c r="D3704" s="318" t="s">
        <v>30</v>
      </c>
      <c r="E3704" s="318" t="s">
        <v>6252</v>
      </c>
      <c r="F3704" s="319" t="n">
        <v>26.44</v>
      </c>
      <c r="G3704" s="318" t="s">
        <v>6233</v>
      </c>
    </row>
    <row r="3705" customFormat="false" ht="15" hidden="false" customHeight="false" outlineLevel="0" collapsed="false">
      <c r="A3705" s="318" t="s">
        <v>13593</v>
      </c>
      <c r="B3705" s="318" t="str">
        <f aca="false">A3705&amp;"U"</f>
        <v>92344U</v>
      </c>
      <c r="C3705" s="318" t="s">
        <v>13594</v>
      </c>
      <c r="D3705" s="318" t="s">
        <v>30</v>
      </c>
      <c r="E3705" s="318" t="s">
        <v>6232</v>
      </c>
      <c r="F3705" s="319" t="n">
        <v>38.75</v>
      </c>
      <c r="G3705" s="318" t="s">
        <v>6233</v>
      </c>
    </row>
    <row r="3706" customFormat="false" ht="15" hidden="false" customHeight="false" outlineLevel="0" collapsed="false">
      <c r="A3706" s="318" t="s">
        <v>13595</v>
      </c>
      <c r="B3706" s="318" t="str">
        <f aca="false">A3706&amp;"U"</f>
        <v>92345U</v>
      </c>
      <c r="C3706" s="318" t="s">
        <v>13596</v>
      </c>
      <c r="D3706" s="318" t="s">
        <v>30</v>
      </c>
      <c r="E3706" s="318" t="s">
        <v>6232</v>
      </c>
      <c r="F3706" s="319" t="n">
        <v>38.74</v>
      </c>
      <c r="G3706" s="318" t="s">
        <v>6233</v>
      </c>
    </row>
    <row r="3707" customFormat="false" ht="15" hidden="false" customHeight="false" outlineLevel="0" collapsed="false">
      <c r="A3707" s="318" t="s">
        <v>13597</v>
      </c>
      <c r="B3707" s="318" t="str">
        <f aca="false">A3707&amp;"U"</f>
        <v>92346U</v>
      </c>
      <c r="C3707" s="318" t="s">
        <v>13598</v>
      </c>
      <c r="D3707" s="318" t="s">
        <v>30</v>
      </c>
      <c r="E3707" s="318" t="s">
        <v>6232</v>
      </c>
      <c r="F3707" s="319" t="n">
        <v>50.26</v>
      </c>
      <c r="G3707" s="318" t="s">
        <v>6233</v>
      </c>
    </row>
    <row r="3708" customFormat="false" ht="15" hidden="false" customHeight="false" outlineLevel="0" collapsed="false">
      <c r="A3708" s="318" t="s">
        <v>13599</v>
      </c>
      <c r="B3708" s="318" t="str">
        <f aca="false">A3708&amp;"U"</f>
        <v>92347U</v>
      </c>
      <c r="C3708" s="318" t="s">
        <v>13600</v>
      </c>
      <c r="D3708" s="318" t="s">
        <v>30</v>
      </c>
      <c r="E3708" s="318" t="s">
        <v>6232</v>
      </c>
      <c r="F3708" s="319" t="n">
        <v>55.56</v>
      </c>
      <c r="G3708" s="318" t="s">
        <v>6233</v>
      </c>
    </row>
    <row r="3709" customFormat="false" ht="15" hidden="false" customHeight="false" outlineLevel="0" collapsed="false">
      <c r="A3709" s="318" t="s">
        <v>13601</v>
      </c>
      <c r="B3709" s="318" t="str">
        <f aca="false">A3709&amp;"U"</f>
        <v>92348U</v>
      </c>
      <c r="C3709" s="318" t="s">
        <v>13602</v>
      </c>
      <c r="D3709" s="318" t="s">
        <v>30</v>
      </c>
      <c r="E3709" s="318" t="s">
        <v>6232</v>
      </c>
      <c r="F3709" s="319" t="n">
        <v>69.48</v>
      </c>
      <c r="G3709" s="318" t="s">
        <v>6233</v>
      </c>
    </row>
    <row r="3710" customFormat="false" ht="15" hidden="false" customHeight="false" outlineLevel="0" collapsed="false">
      <c r="A3710" s="318" t="s">
        <v>13603</v>
      </c>
      <c r="B3710" s="318" t="str">
        <f aca="false">A3710&amp;"U"</f>
        <v>92349U</v>
      </c>
      <c r="C3710" s="318" t="s">
        <v>13604</v>
      </c>
      <c r="D3710" s="318" t="s">
        <v>30</v>
      </c>
      <c r="E3710" s="318" t="s">
        <v>6232</v>
      </c>
      <c r="F3710" s="319" t="n">
        <v>74.2</v>
      </c>
      <c r="G3710" s="318" t="s">
        <v>6233</v>
      </c>
    </row>
    <row r="3711" customFormat="false" ht="15" hidden="false" customHeight="false" outlineLevel="0" collapsed="false">
      <c r="A3711" s="318" t="s">
        <v>13605</v>
      </c>
      <c r="B3711" s="318" t="str">
        <f aca="false">A3711&amp;"U"</f>
        <v>92350U</v>
      </c>
      <c r="C3711" s="318" t="s">
        <v>13606</v>
      </c>
      <c r="D3711" s="318" t="s">
        <v>30</v>
      </c>
      <c r="E3711" s="318" t="s">
        <v>6232</v>
      </c>
      <c r="F3711" s="319" t="n">
        <v>57.62</v>
      </c>
      <c r="G3711" s="318" t="s">
        <v>6233</v>
      </c>
    </row>
    <row r="3712" customFormat="false" ht="15" hidden="false" customHeight="false" outlineLevel="0" collapsed="false">
      <c r="A3712" s="318" t="s">
        <v>13607</v>
      </c>
      <c r="B3712" s="318" t="str">
        <f aca="false">A3712&amp;"U"</f>
        <v>92351U</v>
      </c>
      <c r="C3712" s="318" t="s">
        <v>13608</v>
      </c>
      <c r="D3712" s="318" t="s">
        <v>30</v>
      </c>
      <c r="E3712" s="318" t="s">
        <v>6232</v>
      </c>
      <c r="F3712" s="319" t="n">
        <v>56.44</v>
      </c>
      <c r="G3712" s="318" t="s">
        <v>6233</v>
      </c>
    </row>
    <row r="3713" customFormat="false" ht="15" hidden="false" customHeight="false" outlineLevel="0" collapsed="false">
      <c r="A3713" s="318" t="s">
        <v>13609</v>
      </c>
      <c r="B3713" s="318" t="str">
        <f aca="false">A3713&amp;"U"</f>
        <v>92352U</v>
      </c>
      <c r="C3713" s="318" t="s">
        <v>13610</v>
      </c>
      <c r="D3713" s="318" t="s">
        <v>30</v>
      </c>
      <c r="E3713" s="318" t="s">
        <v>6232</v>
      </c>
      <c r="F3713" s="319" t="n">
        <v>85.49</v>
      </c>
      <c r="G3713" s="318" t="s">
        <v>6233</v>
      </c>
    </row>
    <row r="3714" customFormat="false" ht="15" hidden="false" customHeight="false" outlineLevel="0" collapsed="false">
      <c r="A3714" s="318" t="s">
        <v>13611</v>
      </c>
      <c r="B3714" s="318" t="str">
        <f aca="false">A3714&amp;"U"</f>
        <v>92353U</v>
      </c>
      <c r="C3714" s="318" t="s">
        <v>13612</v>
      </c>
      <c r="D3714" s="318" t="s">
        <v>30</v>
      </c>
      <c r="E3714" s="318" t="s">
        <v>6232</v>
      </c>
      <c r="F3714" s="319" t="n">
        <v>80.31</v>
      </c>
      <c r="G3714" s="318" t="s">
        <v>6233</v>
      </c>
    </row>
    <row r="3715" customFormat="false" ht="15" hidden="false" customHeight="false" outlineLevel="0" collapsed="false">
      <c r="A3715" s="318" t="s">
        <v>13613</v>
      </c>
      <c r="B3715" s="318" t="str">
        <f aca="false">A3715&amp;"U"</f>
        <v>92354U</v>
      </c>
      <c r="C3715" s="318" t="s">
        <v>13614</v>
      </c>
      <c r="D3715" s="318" t="s">
        <v>30</v>
      </c>
      <c r="E3715" s="318" t="s">
        <v>6232</v>
      </c>
      <c r="F3715" s="319" t="n">
        <v>112.26</v>
      </c>
      <c r="G3715" s="318" t="s">
        <v>6233</v>
      </c>
    </row>
    <row r="3716" customFormat="false" ht="15" hidden="false" customHeight="false" outlineLevel="0" collapsed="false">
      <c r="A3716" s="318" t="s">
        <v>13615</v>
      </c>
      <c r="B3716" s="318" t="str">
        <f aca="false">A3716&amp;"U"</f>
        <v>92355U</v>
      </c>
      <c r="C3716" s="318" t="s">
        <v>13616</v>
      </c>
      <c r="D3716" s="318" t="s">
        <v>30</v>
      </c>
      <c r="E3716" s="318" t="s">
        <v>6232</v>
      </c>
      <c r="F3716" s="319" t="n">
        <v>102.27</v>
      </c>
      <c r="G3716" s="318" t="s">
        <v>6233</v>
      </c>
    </row>
    <row r="3717" customFormat="false" ht="15" hidden="false" customHeight="false" outlineLevel="0" collapsed="false">
      <c r="A3717" s="318" t="s">
        <v>13617</v>
      </c>
      <c r="B3717" s="318" t="str">
        <f aca="false">A3717&amp;"U"</f>
        <v>92356U</v>
      </c>
      <c r="C3717" s="318" t="s">
        <v>13618</v>
      </c>
      <c r="D3717" s="318" t="s">
        <v>30</v>
      </c>
      <c r="E3717" s="318" t="s">
        <v>6232</v>
      </c>
      <c r="F3717" s="319" t="n">
        <v>75.27</v>
      </c>
      <c r="G3717" s="318" t="s">
        <v>6233</v>
      </c>
    </row>
    <row r="3718" customFormat="false" ht="15" hidden="false" customHeight="false" outlineLevel="0" collapsed="false">
      <c r="A3718" s="318" t="s">
        <v>13619</v>
      </c>
      <c r="B3718" s="318" t="str">
        <f aca="false">A3718&amp;"U"</f>
        <v>92357U</v>
      </c>
      <c r="C3718" s="318" t="s">
        <v>13620</v>
      </c>
      <c r="D3718" s="318" t="s">
        <v>30</v>
      </c>
      <c r="E3718" s="318" t="s">
        <v>6232</v>
      </c>
      <c r="F3718" s="319" t="n">
        <v>109.71</v>
      </c>
      <c r="G3718" s="318" t="s">
        <v>6233</v>
      </c>
    </row>
    <row r="3719" customFormat="false" ht="15" hidden="false" customHeight="false" outlineLevel="0" collapsed="false">
      <c r="A3719" s="318" t="s">
        <v>13621</v>
      </c>
      <c r="B3719" s="318" t="str">
        <f aca="false">A3719&amp;"U"</f>
        <v>92358U</v>
      </c>
      <c r="C3719" s="318" t="s">
        <v>13622</v>
      </c>
      <c r="D3719" s="318" t="s">
        <v>30</v>
      </c>
      <c r="E3719" s="318" t="s">
        <v>6232</v>
      </c>
      <c r="F3719" s="319" t="n">
        <v>135.44</v>
      </c>
      <c r="G3719" s="318" t="s">
        <v>6233</v>
      </c>
    </row>
    <row r="3720" customFormat="false" ht="15" hidden="false" customHeight="false" outlineLevel="0" collapsed="false">
      <c r="A3720" s="318" t="s">
        <v>13623</v>
      </c>
      <c r="B3720" s="318" t="str">
        <f aca="false">A3720&amp;"U"</f>
        <v>92369U</v>
      </c>
      <c r="C3720" s="318" t="s">
        <v>13624</v>
      </c>
      <c r="D3720" s="318" t="s">
        <v>30</v>
      </c>
      <c r="E3720" s="318" t="s">
        <v>6232</v>
      </c>
      <c r="F3720" s="319" t="n">
        <v>21.52</v>
      </c>
      <c r="G3720" s="318" t="s">
        <v>6233</v>
      </c>
    </row>
    <row r="3721" customFormat="false" ht="15" hidden="false" customHeight="false" outlineLevel="0" collapsed="false">
      <c r="A3721" s="318" t="s">
        <v>13625</v>
      </c>
      <c r="B3721" s="318" t="str">
        <f aca="false">A3721&amp;"U"</f>
        <v>92370U</v>
      </c>
      <c r="C3721" s="318" t="s">
        <v>13626</v>
      </c>
      <c r="D3721" s="318" t="s">
        <v>30</v>
      </c>
      <c r="E3721" s="318" t="s">
        <v>6232</v>
      </c>
      <c r="F3721" s="319" t="n">
        <v>22.47</v>
      </c>
      <c r="G3721" s="318" t="s">
        <v>6233</v>
      </c>
    </row>
    <row r="3722" customFormat="false" ht="15" hidden="false" customHeight="false" outlineLevel="0" collapsed="false">
      <c r="A3722" s="318" t="s">
        <v>13627</v>
      </c>
      <c r="B3722" s="318" t="str">
        <f aca="false">A3722&amp;"U"</f>
        <v>92371U</v>
      </c>
      <c r="C3722" s="318" t="s">
        <v>13628</v>
      </c>
      <c r="D3722" s="318" t="s">
        <v>30</v>
      </c>
      <c r="E3722" s="318" t="s">
        <v>6232</v>
      </c>
      <c r="F3722" s="319" t="n">
        <v>25.75</v>
      </c>
      <c r="G3722" s="318" t="s">
        <v>6233</v>
      </c>
    </row>
    <row r="3723" customFormat="false" ht="15" hidden="false" customHeight="false" outlineLevel="0" collapsed="false">
      <c r="A3723" s="318" t="s">
        <v>13629</v>
      </c>
      <c r="B3723" s="318" t="str">
        <f aca="false">A3723&amp;"U"</f>
        <v>92372U</v>
      </c>
      <c r="C3723" s="318" t="s">
        <v>13630</v>
      </c>
      <c r="D3723" s="318" t="s">
        <v>30</v>
      </c>
      <c r="E3723" s="318" t="s">
        <v>6232</v>
      </c>
      <c r="F3723" s="319" t="n">
        <v>26.64</v>
      </c>
      <c r="G3723" s="318" t="s">
        <v>6233</v>
      </c>
    </row>
    <row r="3724" customFormat="false" ht="15" hidden="false" customHeight="false" outlineLevel="0" collapsed="false">
      <c r="A3724" s="318" t="s">
        <v>13631</v>
      </c>
      <c r="B3724" s="318" t="str">
        <f aca="false">A3724&amp;"U"</f>
        <v>92373U</v>
      </c>
      <c r="C3724" s="318" t="s">
        <v>13632</v>
      </c>
      <c r="D3724" s="318" t="s">
        <v>30</v>
      </c>
      <c r="E3724" s="318" t="s">
        <v>6232</v>
      </c>
      <c r="F3724" s="319" t="n">
        <v>30.22</v>
      </c>
      <c r="G3724" s="318" t="s">
        <v>6233</v>
      </c>
    </row>
    <row r="3725" customFormat="false" ht="15" hidden="false" customHeight="false" outlineLevel="0" collapsed="false">
      <c r="A3725" s="318" t="s">
        <v>13633</v>
      </c>
      <c r="B3725" s="318" t="str">
        <f aca="false">A3725&amp;"U"</f>
        <v>92374U</v>
      </c>
      <c r="C3725" s="318" t="s">
        <v>13634</v>
      </c>
      <c r="D3725" s="318" t="s">
        <v>30</v>
      </c>
      <c r="E3725" s="318" t="s">
        <v>6232</v>
      </c>
      <c r="F3725" s="319" t="n">
        <v>30.4</v>
      </c>
      <c r="G3725" s="318" t="s">
        <v>6233</v>
      </c>
    </row>
    <row r="3726" customFormat="false" ht="15" hidden="false" customHeight="false" outlineLevel="0" collapsed="false">
      <c r="A3726" s="318" t="s">
        <v>13635</v>
      </c>
      <c r="B3726" s="318" t="str">
        <f aca="false">A3726&amp;"U"</f>
        <v>92375U</v>
      </c>
      <c r="C3726" s="318" t="s">
        <v>13636</v>
      </c>
      <c r="D3726" s="318" t="s">
        <v>30</v>
      </c>
      <c r="E3726" s="318" t="s">
        <v>6232</v>
      </c>
      <c r="F3726" s="319" t="n">
        <v>38.72</v>
      </c>
      <c r="G3726" s="318" t="s">
        <v>6233</v>
      </c>
    </row>
    <row r="3727" customFormat="false" ht="15" hidden="false" customHeight="false" outlineLevel="0" collapsed="false">
      <c r="A3727" s="318" t="s">
        <v>13637</v>
      </c>
      <c r="B3727" s="318" t="str">
        <f aca="false">A3727&amp;"U"</f>
        <v>92376U</v>
      </c>
      <c r="C3727" s="318" t="s">
        <v>13638</v>
      </c>
      <c r="D3727" s="318" t="s">
        <v>30</v>
      </c>
      <c r="E3727" s="318" t="s">
        <v>6232</v>
      </c>
      <c r="F3727" s="319" t="n">
        <v>38.71</v>
      </c>
      <c r="G3727" s="318" t="s">
        <v>6233</v>
      </c>
    </row>
    <row r="3728" customFormat="false" ht="15" hidden="false" customHeight="false" outlineLevel="0" collapsed="false">
      <c r="A3728" s="318" t="s">
        <v>13639</v>
      </c>
      <c r="B3728" s="318" t="str">
        <f aca="false">A3728&amp;"U"</f>
        <v>92377U</v>
      </c>
      <c r="C3728" s="318" t="s">
        <v>13640</v>
      </c>
      <c r="D3728" s="318" t="s">
        <v>30</v>
      </c>
      <c r="E3728" s="318" t="s">
        <v>6232</v>
      </c>
      <c r="F3728" s="319" t="n">
        <v>51.32</v>
      </c>
      <c r="G3728" s="318" t="s">
        <v>6233</v>
      </c>
    </row>
    <row r="3729" customFormat="false" ht="15" hidden="false" customHeight="false" outlineLevel="0" collapsed="false">
      <c r="A3729" s="318" t="s">
        <v>13641</v>
      </c>
      <c r="B3729" s="318" t="str">
        <f aca="false">A3729&amp;"U"</f>
        <v>92378U</v>
      </c>
      <c r="C3729" s="318" t="s">
        <v>13642</v>
      </c>
      <c r="D3729" s="318" t="s">
        <v>30</v>
      </c>
      <c r="E3729" s="318" t="s">
        <v>6232</v>
      </c>
      <c r="F3729" s="319" t="n">
        <v>56.62</v>
      </c>
      <c r="G3729" s="318" t="s">
        <v>6233</v>
      </c>
    </row>
    <row r="3730" customFormat="false" ht="15" hidden="false" customHeight="false" outlineLevel="0" collapsed="false">
      <c r="A3730" s="318" t="s">
        <v>13643</v>
      </c>
      <c r="B3730" s="318" t="str">
        <f aca="false">A3730&amp;"U"</f>
        <v>92379U</v>
      </c>
      <c r="C3730" s="318" t="s">
        <v>13644</v>
      </c>
      <c r="D3730" s="318" t="s">
        <v>30</v>
      </c>
      <c r="E3730" s="318" t="s">
        <v>6232</v>
      </c>
      <c r="F3730" s="319" t="n">
        <v>71.67</v>
      </c>
      <c r="G3730" s="318" t="s">
        <v>6233</v>
      </c>
    </row>
    <row r="3731" customFormat="false" ht="15" hidden="false" customHeight="false" outlineLevel="0" collapsed="false">
      <c r="A3731" s="318" t="s">
        <v>13645</v>
      </c>
      <c r="B3731" s="318" t="str">
        <f aca="false">A3731&amp;"U"</f>
        <v>92380U</v>
      </c>
      <c r="C3731" s="318" t="s">
        <v>13646</v>
      </c>
      <c r="D3731" s="318" t="s">
        <v>30</v>
      </c>
      <c r="E3731" s="318" t="s">
        <v>6232</v>
      </c>
      <c r="F3731" s="319" t="n">
        <v>76.39</v>
      </c>
      <c r="G3731" s="318" t="s">
        <v>6233</v>
      </c>
    </row>
    <row r="3732" customFormat="false" ht="15" hidden="false" customHeight="false" outlineLevel="0" collapsed="false">
      <c r="A3732" s="318" t="s">
        <v>13647</v>
      </c>
      <c r="B3732" s="318" t="str">
        <f aca="false">A3732&amp;"U"</f>
        <v>92381U</v>
      </c>
      <c r="C3732" s="318" t="s">
        <v>13648</v>
      </c>
      <c r="D3732" s="318" t="s">
        <v>30</v>
      </c>
      <c r="E3732" s="318" t="s">
        <v>6232</v>
      </c>
      <c r="F3732" s="319" t="n">
        <v>32.53</v>
      </c>
      <c r="G3732" s="318" t="s">
        <v>6233</v>
      </c>
    </row>
    <row r="3733" customFormat="false" ht="15" hidden="false" customHeight="false" outlineLevel="0" collapsed="false">
      <c r="A3733" s="318" t="s">
        <v>13649</v>
      </c>
      <c r="B3733" s="318" t="str">
        <f aca="false">A3733&amp;"U"</f>
        <v>92382U</v>
      </c>
      <c r="C3733" s="318" t="s">
        <v>13650</v>
      </c>
      <c r="D3733" s="318" t="s">
        <v>30</v>
      </c>
      <c r="E3733" s="318" t="s">
        <v>6232</v>
      </c>
      <c r="F3733" s="319" t="n">
        <v>31.27</v>
      </c>
      <c r="G3733" s="318" t="s">
        <v>6233</v>
      </c>
    </row>
    <row r="3734" customFormat="false" ht="15" hidden="false" customHeight="false" outlineLevel="0" collapsed="false">
      <c r="A3734" s="318" t="s">
        <v>13651</v>
      </c>
      <c r="B3734" s="318" t="str">
        <f aca="false">A3734&amp;"U"</f>
        <v>92383U</v>
      </c>
      <c r="C3734" s="318" t="s">
        <v>13652</v>
      </c>
      <c r="D3734" s="318" t="s">
        <v>30</v>
      </c>
      <c r="E3734" s="318" t="s">
        <v>6232</v>
      </c>
      <c r="F3734" s="319" t="n">
        <v>40.41</v>
      </c>
      <c r="G3734" s="318" t="s">
        <v>6233</v>
      </c>
    </row>
    <row r="3735" customFormat="false" ht="15" hidden="false" customHeight="false" outlineLevel="0" collapsed="false">
      <c r="A3735" s="318" t="s">
        <v>13653</v>
      </c>
      <c r="B3735" s="318" t="str">
        <f aca="false">A3735&amp;"U"</f>
        <v>92384U</v>
      </c>
      <c r="C3735" s="318" t="s">
        <v>13654</v>
      </c>
      <c r="D3735" s="318" t="s">
        <v>30</v>
      </c>
      <c r="E3735" s="318" t="s">
        <v>6232</v>
      </c>
      <c r="F3735" s="319" t="n">
        <v>37.9</v>
      </c>
      <c r="G3735" s="318" t="s">
        <v>6233</v>
      </c>
    </row>
    <row r="3736" customFormat="false" ht="15" hidden="false" customHeight="false" outlineLevel="0" collapsed="false">
      <c r="A3736" s="318" t="s">
        <v>13655</v>
      </c>
      <c r="B3736" s="318" t="str">
        <f aca="false">A3736&amp;"U"</f>
        <v>92385U</v>
      </c>
      <c r="C3736" s="318" t="s">
        <v>13656</v>
      </c>
      <c r="D3736" s="318" t="s">
        <v>30</v>
      </c>
      <c r="E3736" s="318" t="s">
        <v>6232</v>
      </c>
      <c r="F3736" s="319" t="n">
        <v>46.13</v>
      </c>
      <c r="G3736" s="318" t="s">
        <v>6233</v>
      </c>
    </row>
    <row r="3737" customFormat="false" ht="15" hidden="false" customHeight="false" outlineLevel="0" collapsed="false">
      <c r="A3737" s="318" t="s">
        <v>13657</v>
      </c>
      <c r="B3737" s="318" t="str">
        <f aca="false">A3737&amp;"U"</f>
        <v>92386U</v>
      </c>
      <c r="C3737" s="318" t="s">
        <v>13658</v>
      </c>
      <c r="D3737" s="318" t="s">
        <v>30</v>
      </c>
      <c r="E3737" s="318" t="s">
        <v>6232</v>
      </c>
      <c r="F3737" s="319" t="n">
        <v>44.4</v>
      </c>
      <c r="G3737" s="318" t="s">
        <v>6233</v>
      </c>
    </row>
    <row r="3738" customFormat="false" ht="15" hidden="false" customHeight="false" outlineLevel="0" collapsed="false">
      <c r="A3738" s="318" t="s">
        <v>13659</v>
      </c>
      <c r="B3738" s="318" t="str">
        <f aca="false">A3738&amp;"U"</f>
        <v>92387U</v>
      </c>
      <c r="C3738" s="318" t="s">
        <v>13660</v>
      </c>
      <c r="D3738" s="318" t="s">
        <v>30</v>
      </c>
      <c r="E3738" s="318" t="s">
        <v>6232</v>
      </c>
      <c r="F3738" s="319" t="n">
        <v>57.57</v>
      </c>
      <c r="G3738" s="318" t="s">
        <v>6233</v>
      </c>
    </row>
    <row r="3739" customFormat="false" ht="15" hidden="false" customHeight="false" outlineLevel="0" collapsed="false">
      <c r="A3739" s="318" t="s">
        <v>13661</v>
      </c>
      <c r="B3739" s="318" t="str">
        <f aca="false">A3739&amp;"U"</f>
        <v>92388U</v>
      </c>
      <c r="C3739" s="318" t="s">
        <v>13662</v>
      </c>
      <c r="D3739" s="318" t="s">
        <v>30</v>
      </c>
      <c r="E3739" s="318" t="s">
        <v>6232</v>
      </c>
      <c r="F3739" s="319" t="n">
        <v>56.39</v>
      </c>
      <c r="G3739" s="318" t="s">
        <v>6233</v>
      </c>
    </row>
    <row r="3740" customFormat="false" ht="15" hidden="false" customHeight="false" outlineLevel="0" collapsed="false">
      <c r="A3740" s="318" t="s">
        <v>13663</v>
      </c>
      <c r="B3740" s="318" t="str">
        <f aca="false">A3740&amp;"U"</f>
        <v>92389U</v>
      </c>
      <c r="C3740" s="318" t="s">
        <v>13664</v>
      </c>
      <c r="D3740" s="318" t="s">
        <v>30</v>
      </c>
      <c r="E3740" s="318" t="s">
        <v>6232</v>
      </c>
      <c r="F3740" s="319" t="n">
        <v>87.12</v>
      </c>
      <c r="G3740" s="318" t="s">
        <v>6233</v>
      </c>
    </row>
    <row r="3741" customFormat="false" ht="15" hidden="false" customHeight="false" outlineLevel="0" collapsed="false">
      <c r="A3741" s="318" t="s">
        <v>13665</v>
      </c>
      <c r="B3741" s="318" t="str">
        <f aca="false">A3741&amp;"U"</f>
        <v>92390U</v>
      </c>
      <c r="C3741" s="318" t="s">
        <v>13666</v>
      </c>
      <c r="D3741" s="318" t="s">
        <v>30</v>
      </c>
      <c r="E3741" s="318" t="s">
        <v>6232</v>
      </c>
      <c r="F3741" s="319" t="n">
        <v>81.94</v>
      </c>
      <c r="G3741" s="318" t="s">
        <v>6233</v>
      </c>
    </row>
    <row r="3742" customFormat="false" ht="15" hidden="false" customHeight="false" outlineLevel="0" collapsed="false">
      <c r="A3742" s="318" t="s">
        <v>13667</v>
      </c>
      <c r="B3742" s="318" t="str">
        <f aca="false">A3742&amp;"U"</f>
        <v>92635U</v>
      </c>
      <c r="C3742" s="318" t="s">
        <v>13668</v>
      </c>
      <c r="D3742" s="318" t="s">
        <v>30</v>
      </c>
      <c r="E3742" s="318" t="s">
        <v>6232</v>
      </c>
      <c r="F3742" s="319" t="n">
        <v>115.55</v>
      </c>
      <c r="G3742" s="318" t="s">
        <v>6233</v>
      </c>
    </row>
    <row r="3743" customFormat="false" ht="15" hidden="false" customHeight="false" outlineLevel="0" collapsed="false">
      <c r="A3743" s="318" t="s">
        <v>13669</v>
      </c>
      <c r="B3743" s="318" t="str">
        <f aca="false">A3743&amp;"U"</f>
        <v>92636U</v>
      </c>
      <c r="C3743" s="318" t="s">
        <v>13670</v>
      </c>
      <c r="D3743" s="318" t="s">
        <v>30</v>
      </c>
      <c r="E3743" s="318" t="s">
        <v>6232</v>
      </c>
      <c r="F3743" s="319" t="n">
        <v>105.56</v>
      </c>
      <c r="G3743" s="318" t="s">
        <v>6233</v>
      </c>
    </row>
    <row r="3744" customFormat="false" ht="15" hidden="false" customHeight="false" outlineLevel="0" collapsed="false">
      <c r="A3744" s="318" t="s">
        <v>13671</v>
      </c>
      <c r="B3744" s="318" t="str">
        <f aca="false">A3744&amp;"U"</f>
        <v>92637U</v>
      </c>
      <c r="C3744" s="318" t="s">
        <v>13672</v>
      </c>
      <c r="D3744" s="318" t="s">
        <v>30</v>
      </c>
      <c r="E3744" s="318" t="s">
        <v>6232</v>
      </c>
      <c r="F3744" s="319" t="n">
        <v>42.19</v>
      </c>
      <c r="G3744" s="318" t="s">
        <v>6233</v>
      </c>
    </row>
    <row r="3745" customFormat="false" ht="15" hidden="false" customHeight="false" outlineLevel="0" collapsed="false">
      <c r="A3745" s="318" t="s">
        <v>13673</v>
      </c>
      <c r="B3745" s="318" t="str">
        <f aca="false">A3745&amp;"U"</f>
        <v>92638U</v>
      </c>
      <c r="C3745" s="318" t="s">
        <v>13674</v>
      </c>
      <c r="D3745" s="318" t="s">
        <v>30</v>
      </c>
      <c r="E3745" s="318" t="s">
        <v>6232</v>
      </c>
      <c r="F3745" s="319" t="n">
        <v>50.88</v>
      </c>
      <c r="G3745" s="318" t="s">
        <v>6233</v>
      </c>
    </row>
    <row r="3746" customFormat="false" ht="15" hidden="false" customHeight="false" outlineLevel="0" collapsed="false">
      <c r="A3746" s="318" t="s">
        <v>13675</v>
      </c>
      <c r="B3746" s="318" t="str">
        <f aca="false">A3746&amp;"U"</f>
        <v>92639U</v>
      </c>
      <c r="C3746" s="318" t="s">
        <v>13676</v>
      </c>
      <c r="D3746" s="318" t="s">
        <v>30</v>
      </c>
      <c r="E3746" s="318" t="s">
        <v>6232</v>
      </c>
      <c r="F3746" s="319" t="n">
        <v>58.58</v>
      </c>
      <c r="G3746" s="318" t="s">
        <v>6233</v>
      </c>
    </row>
    <row r="3747" customFormat="false" ht="15" hidden="false" customHeight="false" outlineLevel="0" collapsed="false">
      <c r="A3747" s="318" t="s">
        <v>13677</v>
      </c>
      <c r="B3747" s="318" t="str">
        <f aca="false">A3747&amp;"U"</f>
        <v>92640U</v>
      </c>
      <c r="C3747" s="318" t="s">
        <v>13678</v>
      </c>
      <c r="D3747" s="318" t="s">
        <v>30</v>
      </c>
      <c r="E3747" s="318" t="s">
        <v>6232</v>
      </c>
      <c r="F3747" s="319" t="n">
        <v>75.17</v>
      </c>
      <c r="G3747" s="318" t="s">
        <v>6233</v>
      </c>
    </row>
    <row r="3748" customFormat="false" ht="15" hidden="false" customHeight="false" outlineLevel="0" collapsed="false">
      <c r="A3748" s="318" t="s">
        <v>13679</v>
      </c>
      <c r="B3748" s="318" t="str">
        <f aca="false">A3748&amp;"U"</f>
        <v>92642U</v>
      </c>
      <c r="C3748" s="318" t="s">
        <v>13680</v>
      </c>
      <c r="D3748" s="318" t="s">
        <v>30</v>
      </c>
      <c r="E3748" s="318" t="s">
        <v>6232</v>
      </c>
      <c r="F3748" s="319" t="n">
        <v>111.84</v>
      </c>
      <c r="G3748" s="318" t="s">
        <v>6233</v>
      </c>
    </row>
    <row r="3749" customFormat="false" ht="15" hidden="false" customHeight="false" outlineLevel="0" collapsed="false">
      <c r="A3749" s="318" t="s">
        <v>13681</v>
      </c>
      <c r="B3749" s="318" t="str">
        <f aca="false">A3749&amp;"U"</f>
        <v>92644U</v>
      </c>
      <c r="C3749" s="318" t="s">
        <v>13682</v>
      </c>
      <c r="D3749" s="318" t="s">
        <v>30</v>
      </c>
      <c r="E3749" s="318" t="s">
        <v>6232</v>
      </c>
      <c r="F3749" s="319" t="n">
        <v>139.83</v>
      </c>
      <c r="G3749" s="318" t="s">
        <v>6233</v>
      </c>
    </row>
    <row r="3750" customFormat="false" ht="15" hidden="false" customHeight="false" outlineLevel="0" collapsed="false">
      <c r="A3750" s="318" t="s">
        <v>13683</v>
      </c>
      <c r="B3750" s="318" t="str">
        <f aca="false">A3750&amp;"U"</f>
        <v>92657U</v>
      </c>
      <c r="C3750" s="318" t="s">
        <v>13684</v>
      </c>
      <c r="D3750" s="318" t="s">
        <v>30</v>
      </c>
      <c r="E3750" s="318" t="s">
        <v>6232</v>
      </c>
      <c r="F3750" s="319" t="n">
        <v>15.6</v>
      </c>
      <c r="G3750" s="318" t="s">
        <v>6233</v>
      </c>
    </row>
    <row r="3751" customFormat="false" ht="15" hidden="false" customHeight="false" outlineLevel="0" collapsed="false">
      <c r="A3751" s="318" t="s">
        <v>13685</v>
      </c>
      <c r="B3751" s="318" t="str">
        <f aca="false">A3751&amp;"U"</f>
        <v>92658U</v>
      </c>
      <c r="C3751" s="318" t="s">
        <v>13686</v>
      </c>
      <c r="D3751" s="318" t="s">
        <v>30</v>
      </c>
      <c r="E3751" s="318" t="s">
        <v>6232</v>
      </c>
      <c r="F3751" s="319" t="n">
        <v>16.55</v>
      </c>
      <c r="G3751" s="318" t="s">
        <v>6233</v>
      </c>
    </row>
    <row r="3752" customFormat="false" ht="15" hidden="false" customHeight="false" outlineLevel="0" collapsed="false">
      <c r="A3752" s="318" t="s">
        <v>13687</v>
      </c>
      <c r="B3752" s="318" t="str">
        <f aca="false">A3752&amp;"U"</f>
        <v>92659U</v>
      </c>
      <c r="C3752" s="318" t="s">
        <v>13688</v>
      </c>
      <c r="D3752" s="318" t="s">
        <v>30</v>
      </c>
      <c r="E3752" s="318" t="s">
        <v>6232</v>
      </c>
      <c r="F3752" s="319" t="n">
        <v>19.01</v>
      </c>
      <c r="G3752" s="318" t="s">
        <v>6233</v>
      </c>
    </row>
    <row r="3753" customFormat="false" ht="15" hidden="false" customHeight="false" outlineLevel="0" collapsed="false">
      <c r="A3753" s="318" t="s">
        <v>13689</v>
      </c>
      <c r="B3753" s="318" t="str">
        <f aca="false">A3753&amp;"U"</f>
        <v>92660U</v>
      </c>
      <c r="C3753" s="318" t="s">
        <v>13690</v>
      </c>
      <c r="D3753" s="318" t="s">
        <v>30</v>
      </c>
      <c r="E3753" s="318" t="s">
        <v>6232</v>
      </c>
      <c r="F3753" s="319" t="n">
        <v>19.9</v>
      </c>
      <c r="G3753" s="318" t="s">
        <v>6233</v>
      </c>
    </row>
    <row r="3754" customFormat="false" ht="15" hidden="false" customHeight="false" outlineLevel="0" collapsed="false">
      <c r="A3754" s="318" t="s">
        <v>13691</v>
      </c>
      <c r="B3754" s="318" t="str">
        <f aca="false">A3754&amp;"U"</f>
        <v>92661U</v>
      </c>
      <c r="C3754" s="318" t="s">
        <v>13692</v>
      </c>
      <c r="D3754" s="318" t="s">
        <v>30</v>
      </c>
      <c r="E3754" s="318" t="s">
        <v>6232</v>
      </c>
      <c r="F3754" s="319" t="n">
        <v>22.55</v>
      </c>
      <c r="G3754" s="318" t="s">
        <v>6233</v>
      </c>
    </row>
    <row r="3755" customFormat="false" ht="15" hidden="false" customHeight="false" outlineLevel="0" collapsed="false">
      <c r="A3755" s="318" t="s">
        <v>13693</v>
      </c>
      <c r="B3755" s="318" t="str">
        <f aca="false">A3755&amp;"U"</f>
        <v>92662U</v>
      </c>
      <c r="C3755" s="318" t="s">
        <v>13694</v>
      </c>
      <c r="D3755" s="318" t="s">
        <v>30</v>
      </c>
      <c r="E3755" s="318" t="s">
        <v>6232</v>
      </c>
      <c r="F3755" s="319" t="n">
        <v>22.73</v>
      </c>
      <c r="G3755" s="318" t="s">
        <v>6233</v>
      </c>
    </row>
    <row r="3756" customFormat="false" ht="15" hidden="false" customHeight="false" outlineLevel="0" collapsed="false">
      <c r="A3756" s="318" t="s">
        <v>13695</v>
      </c>
      <c r="B3756" s="318" t="str">
        <f aca="false">A3756&amp;"U"</f>
        <v>92663U</v>
      </c>
      <c r="C3756" s="318" t="s">
        <v>13696</v>
      </c>
      <c r="D3756" s="318" t="s">
        <v>30</v>
      </c>
      <c r="E3756" s="318" t="s">
        <v>6232</v>
      </c>
      <c r="F3756" s="319" t="n">
        <v>29.88</v>
      </c>
      <c r="G3756" s="318" t="s">
        <v>6233</v>
      </c>
    </row>
    <row r="3757" customFormat="false" ht="15" hidden="false" customHeight="false" outlineLevel="0" collapsed="false">
      <c r="A3757" s="318" t="s">
        <v>13697</v>
      </c>
      <c r="B3757" s="318" t="str">
        <f aca="false">A3757&amp;"U"</f>
        <v>92664U</v>
      </c>
      <c r="C3757" s="318" t="s">
        <v>13698</v>
      </c>
      <c r="D3757" s="318" t="s">
        <v>30</v>
      </c>
      <c r="E3757" s="318" t="s">
        <v>6232</v>
      </c>
      <c r="F3757" s="319" t="n">
        <v>29.87</v>
      </c>
      <c r="G3757" s="318" t="s">
        <v>6233</v>
      </c>
    </row>
    <row r="3758" customFormat="false" ht="15" hidden="false" customHeight="false" outlineLevel="0" collapsed="false">
      <c r="A3758" s="318" t="s">
        <v>13699</v>
      </c>
      <c r="B3758" s="318" t="str">
        <f aca="false">A3758&amp;"U"</f>
        <v>92665U</v>
      </c>
      <c r="C3758" s="318" t="s">
        <v>13700</v>
      </c>
      <c r="D3758" s="318" t="s">
        <v>30</v>
      </c>
      <c r="E3758" s="318" t="s">
        <v>6232</v>
      </c>
      <c r="F3758" s="319" t="n">
        <v>40.73</v>
      </c>
      <c r="G3758" s="318" t="s">
        <v>6233</v>
      </c>
    </row>
    <row r="3759" customFormat="false" ht="15" hidden="false" customHeight="false" outlineLevel="0" collapsed="false">
      <c r="A3759" s="318" t="s">
        <v>13701</v>
      </c>
      <c r="B3759" s="318" t="str">
        <f aca="false">A3759&amp;"U"</f>
        <v>92666U</v>
      </c>
      <c r="C3759" s="318" t="s">
        <v>13702</v>
      </c>
      <c r="D3759" s="318" t="s">
        <v>30</v>
      </c>
      <c r="E3759" s="318" t="s">
        <v>6232</v>
      </c>
      <c r="F3759" s="319" t="n">
        <v>46.03</v>
      </c>
      <c r="G3759" s="318" t="s">
        <v>6233</v>
      </c>
    </row>
    <row r="3760" customFormat="false" ht="15" hidden="false" customHeight="false" outlineLevel="0" collapsed="false">
      <c r="A3760" s="318" t="s">
        <v>13703</v>
      </c>
      <c r="B3760" s="318" t="str">
        <f aca="false">A3760&amp;"U"</f>
        <v>92667U</v>
      </c>
      <c r="C3760" s="318" t="s">
        <v>13704</v>
      </c>
      <c r="D3760" s="318" t="s">
        <v>30</v>
      </c>
      <c r="E3760" s="318" t="s">
        <v>6232</v>
      </c>
      <c r="F3760" s="319" t="n">
        <v>59.36</v>
      </c>
      <c r="G3760" s="318" t="s">
        <v>6233</v>
      </c>
    </row>
    <row r="3761" customFormat="false" ht="15" hidden="false" customHeight="false" outlineLevel="0" collapsed="false">
      <c r="A3761" s="318" t="s">
        <v>13705</v>
      </c>
      <c r="B3761" s="318" t="str">
        <f aca="false">A3761&amp;"U"</f>
        <v>92668U</v>
      </c>
      <c r="C3761" s="318" t="s">
        <v>13706</v>
      </c>
      <c r="D3761" s="318" t="s">
        <v>30</v>
      </c>
      <c r="E3761" s="318" t="s">
        <v>6232</v>
      </c>
      <c r="F3761" s="319" t="n">
        <v>64.08</v>
      </c>
      <c r="G3761" s="318" t="s">
        <v>6233</v>
      </c>
    </row>
    <row r="3762" customFormat="false" ht="15" hidden="false" customHeight="false" outlineLevel="0" collapsed="false">
      <c r="A3762" s="318" t="s">
        <v>13707</v>
      </c>
      <c r="B3762" s="318" t="str">
        <f aca="false">A3762&amp;"U"</f>
        <v>92669U</v>
      </c>
      <c r="C3762" s="318" t="s">
        <v>13708</v>
      </c>
      <c r="D3762" s="318" t="s">
        <v>30</v>
      </c>
      <c r="E3762" s="318" t="s">
        <v>6232</v>
      </c>
      <c r="F3762" s="319" t="n">
        <v>23.63</v>
      </c>
      <c r="G3762" s="318" t="s">
        <v>6233</v>
      </c>
    </row>
    <row r="3763" customFormat="false" ht="15" hidden="false" customHeight="false" outlineLevel="0" collapsed="false">
      <c r="A3763" s="318" t="s">
        <v>13709</v>
      </c>
      <c r="B3763" s="318" t="str">
        <f aca="false">A3763&amp;"U"</f>
        <v>92670U</v>
      </c>
      <c r="C3763" s="318" t="s">
        <v>13710</v>
      </c>
      <c r="D3763" s="318" t="s">
        <v>30</v>
      </c>
      <c r="E3763" s="318" t="s">
        <v>6232</v>
      </c>
      <c r="F3763" s="319" t="n">
        <v>22.37</v>
      </c>
      <c r="G3763" s="318" t="s">
        <v>6233</v>
      </c>
    </row>
    <row r="3764" customFormat="false" ht="15" hidden="false" customHeight="false" outlineLevel="0" collapsed="false">
      <c r="A3764" s="318" t="s">
        <v>13711</v>
      </c>
      <c r="B3764" s="318" t="str">
        <f aca="false">A3764&amp;"U"</f>
        <v>92671U</v>
      </c>
      <c r="C3764" s="318" t="s">
        <v>13712</v>
      </c>
      <c r="D3764" s="318" t="s">
        <v>30</v>
      </c>
      <c r="E3764" s="318" t="s">
        <v>6232</v>
      </c>
      <c r="F3764" s="319" t="n">
        <v>30.33</v>
      </c>
      <c r="G3764" s="318" t="s">
        <v>6233</v>
      </c>
    </row>
    <row r="3765" customFormat="false" ht="15" hidden="false" customHeight="false" outlineLevel="0" collapsed="false">
      <c r="A3765" s="318" t="s">
        <v>13713</v>
      </c>
      <c r="B3765" s="318" t="str">
        <f aca="false">A3765&amp;"U"</f>
        <v>92672U</v>
      </c>
      <c r="C3765" s="318" t="s">
        <v>13714</v>
      </c>
      <c r="D3765" s="318" t="s">
        <v>30</v>
      </c>
      <c r="E3765" s="318" t="s">
        <v>6232</v>
      </c>
      <c r="F3765" s="319" t="n">
        <v>27.82</v>
      </c>
      <c r="G3765" s="318" t="s">
        <v>6233</v>
      </c>
    </row>
    <row r="3766" customFormat="false" ht="15" hidden="false" customHeight="false" outlineLevel="0" collapsed="false">
      <c r="A3766" s="318" t="s">
        <v>13715</v>
      </c>
      <c r="B3766" s="318" t="str">
        <f aca="false">A3766&amp;"U"</f>
        <v>92673U</v>
      </c>
      <c r="C3766" s="318" t="s">
        <v>13716</v>
      </c>
      <c r="D3766" s="318" t="s">
        <v>30</v>
      </c>
      <c r="E3766" s="318" t="s">
        <v>6232</v>
      </c>
      <c r="F3766" s="319" t="n">
        <v>34.63</v>
      </c>
      <c r="G3766" s="318" t="s">
        <v>6233</v>
      </c>
    </row>
    <row r="3767" customFormat="false" ht="15" hidden="false" customHeight="false" outlineLevel="0" collapsed="false">
      <c r="A3767" s="318" t="s">
        <v>13717</v>
      </c>
      <c r="B3767" s="318" t="str">
        <f aca="false">A3767&amp;"U"</f>
        <v>92674U</v>
      </c>
      <c r="C3767" s="318" t="s">
        <v>13718</v>
      </c>
      <c r="D3767" s="318" t="s">
        <v>30</v>
      </c>
      <c r="E3767" s="318" t="s">
        <v>6232</v>
      </c>
      <c r="F3767" s="319" t="n">
        <v>32.9</v>
      </c>
      <c r="G3767" s="318" t="s">
        <v>6233</v>
      </c>
    </row>
    <row r="3768" customFormat="false" ht="15" hidden="false" customHeight="false" outlineLevel="0" collapsed="false">
      <c r="A3768" s="318" t="s">
        <v>13719</v>
      </c>
      <c r="B3768" s="318" t="str">
        <f aca="false">A3768&amp;"U"</f>
        <v>92675U</v>
      </c>
      <c r="C3768" s="318" t="s">
        <v>13720</v>
      </c>
      <c r="D3768" s="318" t="s">
        <v>30</v>
      </c>
      <c r="E3768" s="318" t="s">
        <v>6232</v>
      </c>
      <c r="F3768" s="319" t="n">
        <v>44.34</v>
      </c>
      <c r="G3768" s="318" t="s">
        <v>6233</v>
      </c>
    </row>
    <row r="3769" customFormat="false" ht="15" hidden="false" customHeight="false" outlineLevel="0" collapsed="false">
      <c r="A3769" s="318" t="s">
        <v>13721</v>
      </c>
      <c r="B3769" s="318" t="str">
        <f aca="false">A3769&amp;"U"</f>
        <v>92676U</v>
      </c>
      <c r="C3769" s="318" t="s">
        <v>13722</v>
      </c>
      <c r="D3769" s="318" t="s">
        <v>30</v>
      </c>
      <c r="E3769" s="318" t="s">
        <v>6232</v>
      </c>
      <c r="F3769" s="319" t="n">
        <v>43.16</v>
      </c>
      <c r="G3769" s="318" t="s">
        <v>6233</v>
      </c>
    </row>
    <row r="3770" customFormat="false" ht="15" hidden="false" customHeight="false" outlineLevel="0" collapsed="false">
      <c r="A3770" s="318" t="s">
        <v>13723</v>
      </c>
      <c r="B3770" s="318" t="str">
        <f aca="false">A3770&amp;"U"</f>
        <v>92677U</v>
      </c>
      <c r="C3770" s="318" t="s">
        <v>13724</v>
      </c>
      <c r="D3770" s="318" t="s">
        <v>30</v>
      </c>
      <c r="E3770" s="318" t="s">
        <v>6232</v>
      </c>
      <c r="F3770" s="319" t="n">
        <v>71.26</v>
      </c>
      <c r="G3770" s="318" t="s">
        <v>6233</v>
      </c>
    </row>
    <row r="3771" customFormat="false" ht="15" hidden="false" customHeight="false" outlineLevel="0" collapsed="false">
      <c r="A3771" s="318" t="s">
        <v>13725</v>
      </c>
      <c r="B3771" s="318" t="str">
        <f aca="false">A3771&amp;"U"</f>
        <v>92678U</v>
      </c>
      <c r="C3771" s="318" t="s">
        <v>13726</v>
      </c>
      <c r="D3771" s="318" t="s">
        <v>30</v>
      </c>
      <c r="E3771" s="318" t="s">
        <v>6232</v>
      </c>
      <c r="F3771" s="319" t="n">
        <v>66.08</v>
      </c>
      <c r="G3771" s="318" t="s">
        <v>6233</v>
      </c>
    </row>
    <row r="3772" customFormat="false" ht="15" hidden="false" customHeight="false" outlineLevel="0" collapsed="false">
      <c r="A3772" s="318" t="s">
        <v>13727</v>
      </c>
      <c r="B3772" s="318" t="str">
        <f aca="false">A3772&amp;"U"</f>
        <v>92679U</v>
      </c>
      <c r="C3772" s="318" t="s">
        <v>13728</v>
      </c>
      <c r="D3772" s="318" t="s">
        <v>30</v>
      </c>
      <c r="E3772" s="318" t="s">
        <v>6232</v>
      </c>
      <c r="F3772" s="319" t="n">
        <v>97.09</v>
      </c>
      <c r="G3772" s="318" t="s">
        <v>6233</v>
      </c>
    </row>
    <row r="3773" customFormat="false" ht="15" hidden="false" customHeight="false" outlineLevel="0" collapsed="false">
      <c r="A3773" s="318" t="s">
        <v>13729</v>
      </c>
      <c r="B3773" s="318" t="str">
        <f aca="false">A3773&amp;"U"</f>
        <v>92680U</v>
      </c>
      <c r="C3773" s="318" t="s">
        <v>13730</v>
      </c>
      <c r="D3773" s="318" t="s">
        <v>30</v>
      </c>
      <c r="E3773" s="318" t="s">
        <v>6232</v>
      </c>
      <c r="F3773" s="319" t="n">
        <v>87.1</v>
      </c>
      <c r="G3773" s="318" t="s">
        <v>6233</v>
      </c>
    </row>
    <row r="3774" customFormat="false" ht="15" hidden="false" customHeight="false" outlineLevel="0" collapsed="false">
      <c r="A3774" s="318" t="s">
        <v>13731</v>
      </c>
      <c r="B3774" s="318" t="str">
        <f aca="false">A3774&amp;"U"</f>
        <v>92681U</v>
      </c>
      <c r="C3774" s="318" t="s">
        <v>13732</v>
      </c>
      <c r="D3774" s="318" t="s">
        <v>30</v>
      </c>
      <c r="E3774" s="318" t="s">
        <v>6232</v>
      </c>
      <c r="F3774" s="319" t="n">
        <v>30.32</v>
      </c>
      <c r="G3774" s="318" t="s">
        <v>6233</v>
      </c>
    </row>
    <row r="3775" customFormat="false" ht="15" hidden="false" customHeight="false" outlineLevel="0" collapsed="false">
      <c r="A3775" s="318" t="s">
        <v>13733</v>
      </c>
      <c r="B3775" s="318" t="str">
        <f aca="false">A3775&amp;"U"</f>
        <v>92682U</v>
      </c>
      <c r="C3775" s="318" t="s">
        <v>13734</v>
      </c>
      <c r="D3775" s="318" t="s">
        <v>30</v>
      </c>
      <c r="E3775" s="318" t="s">
        <v>6232</v>
      </c>
      <c r="F3775" s="319" t="n">
        <v>37.38</v>
      </c>
      <c r="G3775" s="318" t="s">
        <v>6233</v>
      </c>
    </row>
    <row r="3776" customFormat="false" ht="15" hidden="false" customHeight="false" outlineLevel="0" collapsed="false">
      <c r="A3776" s="318" t="s">
        <v>13735</v>
      </c>
      <c r="B3776" s="318" t="str">
        <f aca="false">A3776&amp;"U"</f>
        <v>92683U</v>
      </c>
      <c r="C3776" s="318" t="s">
        <v>13736</v>
      </c>
      <c r="D3776" s="318" t="s">
        <v>30</v>
      </c>
      <c r="E3776" s="318" t="s">
        <v>6232</v>
      </c>
      <c r="F3776" s="319" t="n">
        <v>43.26</v>
      </c>
      <c r="G3776" s="318" t="s">
        <v>6233</v>
      </c>
    </row>
    <row r="3777" customFormat="false" ht="15" hidden="false" customHeight="false" outlineLevel="0" collapsed="false">
      <c r="A3777" s="318" t="s">
        <v>13737</v>
      </c>
      <c r="B3777" s="318" t="str">
        <f aca="false">A3777&amp;"U"</f>
        <v>92684U</v>
      </c>
      <c r="C3777" s="318" t="s">
        <v>13738</v>
      </c>
      <c r="D3777" s="318" t="s">
        <v>30</v>
      </c>
      <c r="E3777" s="318" t="s">
        <v>6232</v>
      </c>
      <c r="F3777" s="319" t="n">
        <v>57.54</v>
      </c>
      <c r="G3777" s="318" t="s">
        <v>6233</v>
      </c>
    </row>
    <row r="3778" customFormat="false" ht="15" hidden="false" customHeight="false" outlineLevel="0" collapsed="false">
      <c r="A3778" s="318" t="s">
        <v>13739</v>
      </c>
      <c r="B3778" s="318" t="str">
        <f aca="false">A3778&amp;"U"</f>
        <v>92685U</v>
      </c>
      <c r="C3778" s="318" t="s">
        <v>13740</v>
      </c>
      <c r="D3778" s="318" t="s">
        <v>30</v>
      </c>
      <c r="E3778" s="318" t="s">
        <v>6232</v>
      </c>
      <c r="F3778" s="319" t="n">
        <v>90.73</v>
      </c>
      <c r="G3778" s="318" t="s">
        <v>6233</v>
      </c>
    </row>
    <row r="3779" customFormat="false" ht="15" hidden="false" customHeight="false" outlineLevel="0" collapsed="false">
      <c r="A3779" s="318" t="s">
        <v>13741</v>
      </c>
      <c r="B3779" s="318" t="str">
        <f aca="false">A3779&amp;"U"</f>
        <v>92686U</v>
      </c>
      <c r="C3779" s="318" t="s">
        <v>13742</v>
      </c>
      <c r="D3779" s="318" t="s">
        <v>30</v>
      </c>
      <c r="E3779" s="318" t="s">
        <v>6232</v>
      </c>
      <c r="F3779" s="319" t="n">
        <v>115.2</v>
      </c>
      <c r="G3779" s="318" t="s">
        <v>6233</v>
      </c>
    </row>
    <row r="3780" customFormat="false" ht="15" hidden="false" customHeight="false" outlineLevel="0" collapsed="false">
      <c r="A3780" s="318" t="s">
        <v>13743</v>
      </c>
      <c r="B3780" s="318" t="str">
        <f aca="false">A3780&amp;"U"</f>
        <v>92692U</v>
      </c>
      <c r="C3780" s="318" t="s">
        <v>13744</v>
      </c>
      <c r="D3780" s="318" t="s">
        <v>30</v>
      </c>
      <c r="E3780" s="318" t="s">
        <v>6232</v>
      </c>
      <c r="F3780" s="319" t="n">
        <v>8.46</v>
      </c>
      <c r="G3780" s="318" t="s">
        <v>6233</v>
      </c>
    </row>
    <row r="3781" customFormat="false" ht="15" hidden="false" customHeight="false" outlineLevel="0" collapsed="false">
      <c r="A3781" s="318" t="s">
        <v>13745</v>
      </c>
      <c r="B3781" s="318" t="str">
        <f aca="false">A3781&amp;"U"</f>
        <v>92693U</v>
      </c>
      <c r="C3781" s="318" t="s">
        <v>13746</v>
      </c>
      <c r="D3781" s="318" t="s">
        <v>30</v>
      </c>
      <c r="E3781" s="318" t="s">
        <v>6232</v>
      </c>
      <c r="F3781" s="319" t="n">
        <v>8.67</v>
      </c>
      <c r="G3781" s="318" t="s">
        <v>6233</v>
      </c>
    </row>
    <row r="3782" customFormat="false" ht="15" hidden="false" customHeight="false" outlineLevel="0" collapsed="false">
      <c r="A3782" s="318" t="s">
        <v>13747</v>
      </c>
      <c r="B3782" s="318" t="str">
        <f aca="false">A3782&amp;"U"</f>
        <v>92694U</v>
      </c>
      <c r="C3782" s="318" t="s">
        <v>13748</v>
      </c>
      <c r="D3782" s="318" t="s">
        <v>30</v>
      </c>
      <c r="E3782" s="318" t="s">
        <v>6232</v>
      </c>
      <c r="F3782" s="319" t="n">
        <v>13.53</v>
      </c>
      <c r="G3782" s="318" t="s">
        <v>6233</v>
      </c>
    </row>
    <row r="3783" customFormat="false" ht="15" hidden="false" customHeight="false" outlineLevel="0" collapsed="false">
      <c r="A3783" s="318" t="s">
        <v>13749</v>
      </c>
      <c r="B3783" s="318" t="str">
        <f aca="false">A3783&amp;"U"</f>
        <v>92695U</v>
      </c>
      <c r="C3783" s="318" t="s">
        <v>13750</v>
      </c>
      <c r="D3783" s="318" t="s">
        <v>30</v>
      </c>
      <c r="E3783" s="318" t="s">
        <v>6232</v>
      </c>
      <c r="F3783" s="319" t="n">
        <v>13.74</v>
      </c>
      <c r="G3783" s="318" t="s">
        <v>6233</v>
      </c>
    </row>
    <row r="3784" customFormat="false" ht="15" hidden="false" customHeight="false" outlineLevel="0" collapsed="false">
      <c r="A3784" s="318" t="s">
        <v>13751</v>
      </c>
      <c r="B3784" s="318" t="str">
        <f aca="false">A3784&amp;"U"</f>
        <v>92696U</v>
      </c>
      <c r="C3784" s="318" t="s">
        <v>13752</v>
      </c>
      <c r="D3784" s="318" t="s">
        <v>30</v>
      </c>
      <c r="E3784" s="318" t="s">
        <v>6232</v>
      </c>
      <c r="F3784" s="319" t="n">
        <v>21.27</v>
      </c>
      <c r="G3784" s="318" t="s">
        <v>6233</v>
      </c>
    </row>
    <row r="3785" customFormat="false" ht="15" hidden="false" customHeight="false" outlineLevel="0" collapsed="false">
      <c r="A3785" s="318" t="s">
        <v>13753</v>
      </c>
      <c r="B3785" s="318" t="str">
        <f aca="false">A3785&amp;"U"</f>
        <v>92697U</v>
      </c>
      <c r="C3785" s="318" t="s">
        <v>13754</v>
      </c>
      <c r="D3785" s="318" t="s">
        <v>30</v>
      </c>
      <c r="E3785" s="318" t="s">
        <v>6232</v>
      </c>
      <c r="F3785" s="319" t="n">
        <v>22.22</v>
      </c>
      <c r="G3785" s="318" t="s">
        <v>6233</v>
      </c>
    </row>
    <row r="3786" customFormat="false" ht="15" hidden="false" customHeight="false" outlineLevel="0" collapsed="false">
      <c r="A3786" s="318" t="s">
        <v>13755</v>
      </c>
      <c r="B3786" s="318" t="str">
        <f aca="false">A3786&amp;"U"</f>
        <v>92698U</v>
      </c>
      <c r="C3786" s="318" t="s">
        <v>13756</v>
      </c>
      <c r="D3786" s="318" t="s">
        <v>30</v>
      </c>
      <c r="E3786" s="318" t="s">
        <v>6232</v>
      </c>
      <c r="F3786" s="319" t="n">
        <v>12.5</v>
      </c>
      <c r="G3786" s="318" t="s">
        <v>6233</v>
      </c>
    </row>
    <row r="3787" customFormat="false" ht="15" hidden="false" customHeight="false" outlineLevel="0" collapsed="false">
      <c r="A3787" s="318" t="s">
        <v>13757</v>
      </c>
      <c r="B3787" s="318" t="str">
        <f aca="false">A3787&amp;"U"</f>
        <v>92699U</v>
      </c>
      <c r="C3787" s="318" t="s">
        <v>13758</v>
      </c>
      <c r="D3787" s="318" t="s">
        <v>30</v>
      </c>
      <c r="E3787" s="318" t="s">
        <v>6232</v>
      </c>
      <c r="F3787" s="319" t="n">
        <v>11.81</v>
      </c>
      <c r="G3787" s="318" t="s">
        <v>6233</v>
      </c>
    </row>
    <row r="3788" customFormat="false" ht="15" hidden="false" customHeight="false" outlineLevel="0" collapsed="false">
      <c r="A3788" s="318" t="s">
        <v>13759</v>
      </c>
      <c r="B3788" s="318" t="str">
        <f aca="false">A3788&amp;"U"</f>
        <v>92700U</v>
      </c>
      <c r="C3788" s="318" t="s">
        <v>13760</v>
      </c>
      <c r="D3788" s="318" t="s">
        <v>30</v>
      </c>
      <c r="E3788" s="318" t="s">
        <v>6232</v>
      </c>
      <c r="F3788" s="319" t="n">
        <v>20.5</v>
      </c>
      <c r="G3788" s="318" t="s">
        <v>6233</v>
      </c>
    </row>
    <row r="3789" customFormat="false" ht="15" hidden="false" customHeight="false" outlineLevel="0" collapsed="false">
      <c r="A3789" s="318" t="s">
        <v>13761</v>
      </c>
      <c r="B3789" s="318" t="str">
        <f aca="false">A3789&amp;"U"</f>
        <v>92701U</v>
      </c>
      <c r="C3789" s="318" t="s">
        <v>13762</v>
      </c>
      <c r="D3789" s="318" t="s">
        <v>30</v>
      </c>
      <c r="E3789" s="318" t="s">
        <v>6232</v>
      </c>
      <c r="F3789" s="319" t="n">
        <v>19.48</v>
      </c>
      <c r="G3789" s="318" t="s">
        <v>6233</v>
      </c>
    </row>
    <row r="3790" customFormat="false" ht="15" hidden="false" customHeight="false" outlineLevel="0" collapsed="false">
      <c r="A3790" s="318" t="s">
        <v>13763</v>
      </c>
      <c r="B3790" s="318" t="str">
        <f aca="false">A3790&amp;"U"</f>
        <v>92702U</v>
      </c>
      <c r="C3790" s="318" t="s">
        <v>13764</v>
      </c>
      <c r="D3790" s="318" t="s">
        <v>30</v>
      </c>
      <c r="E3790" s="318" t="s">
        <v>6232</v>
      </c>
      <c r="F3790" s="319" t="n">
        <v>32.19</v>
      </c>
      <c r="G3790" s="318" t="s">
        <v>6233</v>
      </c>
    </row>
    <row r="3791" customFormat="false" ht="15" hidden="false" customHeight="false" outlineLevel="0" collapsed="false">
      <c r="A3791" s="318" t="s">
        <v>13765</v>
      </c>
      <c r="B3791" s="318" t="str">
        <f aca="false">A3791&amp;"U"</f>
        <v>92703U</v>
      </c>
      <c r="C3791" s="318" t="s">
        <v>13766</v>
      </c>
      <c r="D3791" s="318" t="s">
        <v>30</v>
      </c>
      <c r="E3791" s="318" t="s">
        <v>6232</v>
      </c>
      <c r="F3791" s="319" t="n">
        <v>30.93</v>
      </c>
      <c r="G3791" s="318" t="s">
        <v>6233</v>
      </c>
    </row>
    <row r="3792" customFormat="false" ht="15" hidden="false" customHeight="false" outlineLevel="0" collapsed="false">
      <c r="A3792" s="318" t="s">
        <v>13767</v>
      </c>
      <c r="B3792" s="318" t="str">
        <f aca="false">A3792&amp;"U"</f>
        <v>92704U</v>
      </c>
      <c r="C3792" s="318" t="s">
        <v>13768</v>
      </c>
      <c r="D3792" s="318" t="s">
        <v>30</v>
      </c>
      <c r="E3792" s="318" t="s">
        <v>6232</v>
      </c>
      <c r="F3792" s="319" t="n">
        <v>15.91</v>
      </c>
      <c r="G3792" s="318" t="s">
        <v>6233</v>
      </c>
    </row>
    <row r="3793" customFormat="false" ht="15" hidden="false" customHeight="false" outlineLevel="0" collapsed="false">
      <c r="A3793" s="318" t="s">
        <v>13769</v>
      </c>
      <c r="B3793" s="318" t="str">
        <f aca="false">A3793&amp;"U"</f>
        <v>92705U</v>
      </c>
      <c r="C3793" s="318" t="s">
        <v>13770</v>
      </c>
      <c r="D3793" s="318" t="s">
        <v>30</v>
      </c>
      <c r="E3793" s="318" t="s">
        <v>6232</v>
      </c>
      <c r="F3793" s="319" t="n">
        <v>25.77</v>
      </c>
      <c r="G3793" s="318" t="s">
        <v>6233</v>
      </c>
    </row>
    <row r="3794" customFormat="false" ht="15" hidden="false" customHeight="false" outlineLevel="0" collapsed="false">
      <c r="A3794" s="318" t="s">
        <v>13771</v>
      </c>
      <c r="B3794" s="318" t="str">
        <f aca="false">A3794&amp;"U"</f>
        <v>92706U</v>
      </c>
      <c r="C3794" s="318" t="s">
        <v>13772</v>
      </c>
      <c r="D3794" s="318" t="s">
        <v>30</v>
      </c>
      <c r="E3794" s="318" t="s">
        <v>6232</v>
      </c>
      <c r="F3794" s="319" t="n">
        <v>41.73</v>
      </c>
      <c r="G3794" s="318" t="s">
        <v>6233</v>
      </c>
    </row>
    <row r="3795" customFormat="false" ht="15" hidden="false" customHeight="false" outlineLevel="0" collapsed="false">
      <c r="A3795" s="318" t="s">
        <v>13773</v>
      </c>
      <c r="B3795" s="318" t="str">
        <f aca="false">A3795&amp;"U"</f>
        <v>92889U</v>
      </c>
      <c r="C3795" s="318" t="s">
        <v>13774</v>
      </c>
      <c r="D3795" s="318" t="s">
        <v>30</v>
      </c>
      <c r="E3795" s="318" t="s">
        <v>6232</v>
      </c>
      <c r="F3795" s="319" t="n">
        <v>73.15</v>
      </c>
      <c r="G3795" s="318" t="s">
        <v>6233</v>
      </c>
    </row>
    <row r="3796" customFormat="false" ht="15" hidden="false" customHeight="false" outlineLevel="0" collapsed="false">
      <c r="A3796" s="318" t="s">
        <v>13775</v>
      </c>
      <c r="B3796" s="318" t="str">
        <f aca="false">A3796&amp;"U"</f>
        <v>92890U</v>
      </c>
      <c r="C3796" s="318" t="s">
        <v>13776</v>
      </c>
      <c r="D3796" s="318" t="s">
        <v>30</v>
      </c>
      <c r="E3796" s="318" t="s">
        <v>6232</v>
      </c>
      <c r="F3796" s="319" t="n">
        <v>109.42</v>
      </c>
      <c r="G3796" s="318" t="s">
        <v>6233</v>
      </c>
    </row>
    <row r="3797" customFormat="false" ht="15" hidden="false" customHeight="false" outlineLevel="0" collapsed="false">
      <c r="A3797" s="318" t="s">
        <v>13777</v>
      </c>
      <c r="B3797" s="318" t="str">
        <f aca="false">A3797&amp;"U"</f>
        <v>92891U</v>
      </c>
      <c r="C3797" s="318" t="s">
        <v>13778</v>
      </c>
      <c r="D3797" s="318" t="s">
        <v>30</v>
      </c>
      <c r="E3797" s="318" t="s">
        <v>6232</v>
      </c>
      <c r="F3797" s="319" t="n">
        <v>158.98</v>
      </c>
      <c r="G3797" s="318" t="s">
        <v>6233</v>
      </c>
    </row>
    <row r="3798" customFormat="false" ht="15" hidden="false" customHeight="false" outlineLevel="0" collapsed="false">
      <c r="A3798" s="318" t="s">
        <v>13779</v>
      </c>
      <c r="B3798" s="318" t="str">
        <f aca="false">A3798&amp;"U"</f>
        <v>92892U</v>
      </c>
      <c r="C3798" s="318" t="s">
        <v>13780</v>
      </c>
      <c r="D3798" s="318" t="s">
        <v>30</v>
      </c>
      <c r="E3798" s="318" t="s">
        <v>6232</v>
      </c>
      <c r="F3798" s="319" t="n">
        <v>32.71</v>
      </c>
      <c r="G3798" s="318" t="s">
        <v>6233</v>
      </c>
    </row>
    <row r="3799" customFormat="false" ht="15" hidden="false" customHeight="false" outlineLevel="0" collapsed="false">
      <c r="A3799" s="318" t="s">
        <v>13781</v>
      </c>
      <c r="B3799" s="318" t="str">
        <f aca="false">A3799&amp;"U"</f>
        <v>92893U</v>
      </c>
      <c r="C3799" s="318" t="s">
        <v>13782</v>
      </c>
      <c r="D3799" s="318" t="s">
        <v>30</v>
      </c>
      <c r="E3799" s="318" t="s">
        <v>6232</v>
      </c>
      <c r="F3799" s="319" t="n">
        <v>45.68</v>
      </c>
      <c r="G3799" s="318" t="s">
        <v>6233</v>
      </c>
    </row>
    <row r="3800" customFormat="false" ht="15" hidden="false" customHeight="false" outlineLevel="0" collapsed="false">
      <c r="A3800" s="318" t="s">
        <v>13783</v>
      </c>
      <c r="B3800" s="318" t="str">
        <f aca="false">A3800&amp;"U"</f>
        <v>92894U</v>
      </c>
      <c r="C3800" s="318" t="s">
        <v>13784</v>
      </c>
      <c r="D3800" s="318" t="s">
        <v>30</v>
      </c>
      <c r="E3800" s="318" t="s">
        <v>6232</v>
      </c>
      <c r="F3800" s="319" t="n">
        <v>54.29</v>
      </c>
      <c r="G3800" s="318" t="s">
        <v>6233</v>
      </c>
    </row>
    <row r="3801" customFormat="false" ht="15" hidden="false" customHeight="false" outlineLevel="0" collapsed="false">
      <c r="A3801" s="318" t="s">
        <v>13785</v>
      </c>
      <c r="B3801" s="318" t="str">
        <f aca="false">A3801&amp;"U"</f>
        <v>92895U</v>
      </c>
      <c r="C3801" s="318" t="s">
        <v>13786</v>
      </c>
      <c r="D3801" s="318" t="s">
        <v>30</v>
      </c>
      <c r="E3801" s="318" t="s">
        <v>6232</v>
      </c>
      <c r="F3801" s="319" t="n">
        <v>73.12</v>
      </c>
      <c r="G3801" s="318" t="s">
        <v>6233</v>
      </c>
    </row>
    <row r="3802" customFormat="false" ht="15" hidden="false" customHeight="false" outlineLevel="0" collapsed="false">
      <c r="A3802" s="318" t="s">
        <v>13787</v>
      </c>
      <c r="B3802" s="318" t="str">
        <f aca="false">A3802&amp;"U"</f>
        <v>92896U</v>
      </c>
      <c r="C3802" s="318" t="s">
        <v>13788</v>
      </c>
      <c r="D3802" s="318" t="s">
        <v>30</v>
      </c>
      <c r="E3802" s="318" t="s">
        <v>6232</v>
      </c>
      <c r="F3802" s="319" t="n">
        <v>110.48</v>
      </c>
      <c r="G3802" s="318" t="s">
        <v>6233</v>
      </c>
    </row>
    <row r="3803" customFormat="false" ht="15" hidden="false" customHeight="false" outlineLevel="0" collapsed="false">
      <c r="A3803" s="318" t="s">
        <v>13789</v>
      </c>
      <c r="B3803" s="318" t="str">
        <f aca="false">A3803&amp;"U"</f>
        <v>92897U</v>
      </c>
      <c r="C3803" s="318" t="s">
        <v>13790</v>
      </c>
      <c r="D3803" s="318" t="s">
        <v>30</v>
      </c>
      <c r="E3803" s="318" t="s">
        <v>6232</v>
      </c>
      <c r="F3803" s="319" t="n">
        <v>161.17</v>
      </c>
      <c r="G3803" s="318" t="s">
        <v>6233</v>
      </c>
    </row>
    <row r="3804" customFormat="false" ht="15" hidden="false" customHeight="false" outlineLevel="0" collapsed="false">
      <c r="A3804" s="318" t="s">
        <v>13791</v>
      </c>
      <c r="B3804" s="318" t="str">
        <f aca="false">A3804&amp;"U"</f>
        <v>92898U</v>
      </c>
      <c r="C3804" s="318" t="s">
        <v>13792</v>
      </c>
      <c r="D3804" s="318" t="s">
        <v>30</v>
      </c>
      <c r="E3804" s="318" t="s">
        <v>6232</v>
      </c>
      <c r="F3804" s="319" t="n">
        <v>26.79</v>
      </c>
      <c r="G3804" s="318" t="s">
        <v>6233</v>
      </c>
    </row>
    <row r="3805" customFormat="false" ht="15" hidden="false" customHeight="false" outlineLevel="0" collapsed="false">
      <c r="A3805" s="318" t="s">
        <v>13793</v>
      </c>
      <c r="B3805" s="318" t="str">
        <f aca="false">A3805&amp;"U"</f>
        <v>92899U</v>
      </c>
      <c r="C3805" s="318" t="s">
        <v>13794</v>
      </c>
      <c r="D3805" s="318" t="s">
        <v>30</v>
      </c>
      <c r="E3805" s="318" t="s">
        <v>6232</v>
      </c>
      <c r="F3805" s="319" t="n">
        <v>38.94</v>
      </c>
      <c r="G3805" s="318" t="s">
        <v>6233</v>
      </c>
    </row>
    <row r="3806" customFormat="false" ht="15" hidden="false" customHeight="false" outlineLevel="0" collapsed="false">
      <c r="A3806" s="318" t="s">
        <v>13795</v>
      </c>
      <c r="B3806" s="318" t="str">
        <f aca="false">A3806&amp;"U"</f>
        <v>92900U</v>
      </c>
      <c r="C3806" s="318" t="s">
        <v>13796</v>
      </c>
      <c r="D3806" s="318" t="s">
        <v>30</v>
      </c>
      <c r="E3806" s="318" t="s">
        <v>6232</v>
      </c>
      <c r="F3806" s="319" t="n">
        <v>46.62</v>
      </c>
      <c r="G3806" s="318" t="s">
        <v>6233</v>
      </c>
    </row>
    <row r="3807" customFormat="false" ht="15" hidden="false" customHeight="false" outlineLevel="0" collapsed="false">
      <c r="A3807" s="318" t="s">
        <v>13797</v>
      </c>
      <c r="B3807" s="318" t="str">
        <f aca="false">A3807&amp;"U"</f>
        <v>92901U</v>
      </c>
      <c r="C3807" s="318" t="s">
        <v>13798</v>
      </c>
      <c r="D3807" s="318" t="s">
        <v>30</v>
      </c>
      <c r="E3807" s="318" t="s">
        <v>6232</v>
      </c>
      <c r="F3807" s="319" t="n">
        <v>64.28</v>
      </c>
      <c r="G3807" s="318" t="s">
        <v>6233</v>
      </c>
    </row>
    <row r="3808" customFormat="false" ht="15" hidden="false" customHeight="false" outlineLevel="0" collapsed="false">
      <c r="A3808" s="318" t="s">
        <v>13799</v>
      </c>
      <c r="B3808" s="318" t="str">
        <f aca="false">A3808&amp;"U"</f>
        <v>92902U</v>
      </c>
      <c r="C3808" s="318" t="s">
        <v>13800</v>
      </c>
      <c r="D3808" s="318" t="s">
        <v>30</v>
      </c>
      <c r="E3808" s="318" t="s">
        <v>6232</v>
      </c>
      <c r="F3808" s="319" t="n">
        <v>99.89</v>
      </c>
      <c r="G3808" s="318" t="s">
        <v>6233</v>
      </c>
    </row>
    <row r="3809" customFormat="false" ht="15" hidden="false" customHeight="false" outlineLevel="0" collapsed="false">
      <c r="A3809" s="318" t="s">
        <v>13801</v>
      </c>
      <c r="B3809" s="318" t="str">
        <f aca="false">A3809&amp;"U"</f>
        <v>92903U</v>
      </c>
      <c r="C3809" s="318" t="s">
        <v>13802</v>
      </c>
      <c r="D3809" s="318" t="s">
        <v>30</v>
      </c>
      <c r="E3809" s="318" t="s">
        <v>6232</v>
      </c>
      <c r="F3809" s="319" t="n">
        <v>148.86</v>
      </c>
      <c r="G3809" s="318" t="s">
        <v>6233</v>
      </c>
    </row>
    <row r="3810" customFormat="false" ht="15" hidden="false" customHeight="false" outlineLevel="0" collapsed="false">
      <c r="A3810" s="318" t="s">
        <v>13803</v>
      </c>
      <c r="B3810" s="318" t="str">
        <f aca="false">A3810&amp;"U"</f>
        <v>92904U</v>
      </c>
      <c r="C3810" s="318" t="s">
        <v>13804</v>
      </c>
      <c r="D3810" s="318" t="s">
        <v>30</v>
      </c>
      <c r="E3810" s="318" t="s">
        <v>6232</v>
      </c>
      <c r="F3810" s="319" t="n">
        <v>18.07</v>
      </c>
      <c r="G3810" s="318" t="s">
        <v>6233</v>
      </c>
    </row>
    <row r="3811" customFormat="false" ht="15" hidden="false" customHeight="false" outlineLevel="0" collapsed="false">
      <c r="A3811" s="318" t="s">
        <v>13805</v>
      </c>
      <c r="B3811" s="318" t="str">
        <f aca="false">A3811&amp;"U"</f>
        <v>92905U</v>
      </c>
      <c r="C3811" s="318" t="s">
        <v>13806</v>
      </c>
      <c r="D3811" s="318" t="s">
        <v>30</v>
      </c>
      <c r="E3811" s="318" t="s">
        <v>6232</v>
      </c>
      <c r="F3811" s="319" t="n">
        <v>26.07</v>
      </c>
      <c r="G3811" s="318" t="s">
        <v>6233</v>
      </c>
    </row>
    <row r="3812" customFormat="false" ht="15" hidden="false" customHeight="false" outlineLevel="0" collapsed="false">
      <c r="A3812" s="318" t="s">
        <v>13807</v>
      </c>
      <c r="B3812" s="318" t="str">
        <f aca="false">A3812&amp;"U"</f>
        <v>92906U</v>
      </c>
      <c r="C3812" s="318" t="s">
        <v>13808</v>
      </c>
      <c r="D3812" s="318" t="s">
        <v>30</v>
      </c>
      <c r="E3812" s="318" t="s">
        <v>6232</v>
      </c>
      <c r="F3812" s="319" t="n">
        <v>32.46</v>
      </c>
      <c r="G3812" s="318" t="s">
        <v>6233</v>
      </c>
    </row>
    <row r="3813" customFormat="false" ht="15" hidden="false" customHeight="false" outlineLevel="0" collapsed="false">
      <c r="A3813" s="318" t="s">
        <v>13809</v>
      </c>
      <c r="B3813" s="318" t="str">
        <f aca="false">A3813&amp;"U"</f>
        <v>92907U</v>
      </c>
      <c r="C3813" s="318" t="s">
        <v>13810</v>
      </c>
      <c r="D3813" s="318" t="s">
        <v>30</v>
      </c>
      <c r="E3813" s="318" t="s">
        <v>6232</v>
      </c>
      <c r="F3813" s="319" t="n">
        <v>40.74</v>
      </c>
      <c r="G3813" s="318" t="s">
        <v>6233</v>
      </c>
    </row>
    <row r="3814" customFormat="false" ht="15" hidden="false" customHeight="false" outlineLevel="0" collapsed="false">
      <c r="A3814" s="318" t="s">
        <v>13811</v>
      </c>
      <c r="B3814" s="318" t="str">
        <f aca="false">A3814&amp;"U"</f>
        <v>92908U</v>
      </c>
      <c r="C3814" s="318" t="s">
        <v>13812</v>
      </c>
      <c r="D3814" s="318" t="s">
        <v>30</v>
      </c>
      <c r="E3814" s="318" t="s">
        <v>6232</v>
      </c>
      <c r="F3814" s="319" t="n">
        <v>40.74</v>
      </c>
      <c r="G3814" s="318" t="s">
        <v>6233</v>
      </c>
    </row>
    <row r="3815" customFormat="false" ht="15" hidden="false" customHeight="false" outlineLevel="0" collapsed="false">
      <c r="A3815" s="318" t="s">
        <v>13813</v>
      </c>
      <c r="B3815" s="318" t="str">
        <f aca="false">A3815&amp;"U"</f>
        <v>92909U</v>
      </c>
      <c r="C3815" s="318" t="s">
        <v>13814</v>
      </c>
      <c r="D3815" s="318" t="s">
        <v>30</v>
      </c>
      <c r="E3815" s="318" t="s">
        <v>6232</v>
      </c>
      <c r="F3815" s="319" t="n">
        <v>40.74</v>
      </c>
      <c r="G3815" s="318" t="s">
        <v>6233</v>
      </c>
    </row>
    <row r="3816" customFormat="false" ht="15" hidden="false" customHeight="false" outlineLevel="0" collapsed="false">
      <c r="A3816" s="318" t="s">
        <v>13815</v>
      </c>
      <c r="B3816" s="318" t="str">
        <f aca="false">A3816&amp;"U"</f>
        <v>92910U</v>
      </c>
      <c r="C3816" s="318" t="s">
        <v>13816</v>
      </c>
      <c r="D3816" s="318" t="s">
        <v>30</v>
      </c>
      <c r="E3816" s="318" t="s">
        <v>6232</v>
      </c>
      <c r="F3816" s="319" t="n">
        <v>57.8</v>
      </c>
      <c r="G3816" s="318" t="s">
        <v>6233</v>
      </c>
    </row>
    <row r="3817" customFormat="false" ht="15" hidden="false" customHeight="false" outlineLevel="0" collapsed="false">
      <c r="A3817" s="318" t="s">
        <v>13817</v>
      </c>
      <c r="B3817" s="318" t="str">
        <f aca="false">A3817&amp;"U"</f>
        <v>92911U</v>
      </c>
      <c r="C3817" s="318" t="s">
        <v>13818</v>
      </c>
      <c r="D3817" s="318" t="s">
        <v>30</v>
      </c>
      <c r="E3817" s="318" t="s">
        <v>6232</v>
      </c>
      <c r="F3817" s="319" t="n">
        <v>57.8</v>
      </c>
      <c r="G3817" s="318" t="s">
        <v>6233</v>
      </c>
    </row>
    <row r="3818" customFormat="false" ht="15" hidden="false" customHeight="false" outlineLevel="0" collapsed="false">
      <c r="A3818" s="318" t="s">
        <v>13819</v>
      </c>
      <c r="B3818" s="318" t="str">
        <f aca="false">A3818&amp;"U"</f>
        <v>92912U</v>
      </c>
      <c r="C3818" s="318" t="s">
        <v>13820</v>
      </c>
      <c r="D3818" s="318" t="s">
        <v>30</v>
      </c>
      <c r="E3818" s="318" t="s">
        <v>6232</v>
      </c>
      <c r="F3818" s="319" t="n">
        <v>76.27</v>
      </c>
      <c r="G3818" s="318" t="s">
        <v>6233</v>
      </c>
    </row>
    <row r="3819" customFormat="false" ht="15" hidden="false" customHeight="false" outlineLevel="0" collapsed="false">
      <c r="A3819" s="318" t="s">
        <v>13821</v>
      </c>
      <c r="B3819" s="318" t="str">
        <f aca="false">A3819&amp;"U"</f>
        <v>92913U</v>
      </c>
      <c r="C3819" s="318" t="s">
        <v>13822</v>
      </c>
      <c r="D3819" s="318" t="s">
        <v>30</v>
      </c>
      <c r="E3819" s="318" t="s">
        <v>6232</v>
      </c>
      <c r="F3819" s="319" t="n">
        <v>78.1</v>
      </c>
      <c r="G3819" s="318" t="s">
        <v>6233</v>
      </c>
    </row>
    <row r="3820" customFormat="false" ht="15" hidden="false" customHeight="false" outlineLevel="0" collapsed="false">
      <c r="A3820" s="318" t="s">
        <v>13823</v>
      </c>
      <c r="B3820" s="318" t="str">
        <f aca="false">A3820&amp;"U"</f>
        <v>92914U</v>
      </c>
      <c r="C3820" s="318" t="s">
        <v>13824</v>
      </c>
      <c r="D3820" s="318" t="s">
        <v>30</v>
      </c>
      <c r="E3820" s="318" t="s">
        <v>6232</v>
      </c>
      <c r="F3820" s="319" t="n">
        <v>78.1</v>
      </c>
      <c r="G3820" s="318" t="s">
        <v>6233</v>
      </c>
    </row>
    <row r="3821" customFormat="false" ht="15" hidden="false" customHeight="false" outlineLevel="0" collapsed="false">
      <c r="A3821" s="318" t="s">
        <v>13825</v>
      </c>
      <c r="B3821" s="318" t="str">
        <f aca="false">A3821&amp;"U"</f>
        <v>92918U</v>
      </c>
      <c r="C3821" s="318" t="s">
        <v>13826</v>
      </c>
      <c r="D3821" s="318" t="s">
        <v>30</v>
      </c>
      <c r="E3821" s="318" t="s">
        <v>6232</v>
      </c>
      <c r="F3821" s="319" t="n">
        <v>22.39</v>
      </c>
      <c r="G3821" s="318" t="s">
        <v>6233</v>
      </c>
    </row>
    <row r="3822" customFormat="false" ht="15" hidden="false" customHeight="false" outlineLevel="0" collapsed="false">
      <c r="A3822" s="318" t="s">
        <v>13827</v>
      </c>
      <c r="B3822" s="318" t="str">
        <f aca="false">A3822&amp;"U"</f>
        <v>92920U</v>
      </c>
      <c r="C3822" s="318" t="s">
        <v>13828</v>
      </c>
      <c r="D3822" s="318" t="s">
        <v>30</v>
      </c>
      <c r="E3822" s="318" t="s">
        <v>6232</v>
      </c>
      <c r="F3822" s="319" t="n">
        <v>22.52</v>
      </c>
      <c r="G3822" s="318" t="s">
        <v>6233</v>
      </c>
    </row>
    <row r="3823" customFormat="false" ht="15" hidden="false" customHeight="false" outlineLevel="0" collapsed="false">
      <c r="A3823" s="318" t="s">
        <v>13829</v>
      </c>
      <c r="B3823" s="318" t="str">
        <f aca="false">A3823&amp;"U"</f>
        <v>92925U</v>
      </c>
      <c r="C3823" s="318" t="s">
        <v>13830</v>
      </c>
      <c r="D3823" s="318" t="s">
        <v>30</v>
      </c>
      <c r="E3823" s="318" t="s">
        <v>6232</v>
      </c>
      <c r="F3823" s="319" t="n">
        <v>27.35</v>
      </c>
      <c r="G3823" s="318" t="s">
        <v>6233</v>
      </c>
    </row>
    <row r="3824" customFormat="false" ht="15" hidden="false" customHeight="false" outlineLevel="0" collapsed="false">
      <c r="A3824" s="318" t="s">
        <v>13831</v>
      </c>
      <c r="B3824" s="318" t="str">
        <f aca="false">A3824&amp;"U"</f>
        <v>92926U</v>
      </c>
      <c r="C3824" s="318" t="s">
        <v>13832</v>
      </c>
      <c r="D3824" s="318" t="s">
        <v>30</v>
      </c>
      <c r="E3824" s="318" t="s">
        <v>6232</v>
      </c>
      <c r="F3824" s="319" t="n">
        <v>27.34</v>
      </c>
      <c r="G3824" s="318" t="s">
        <v>6233</v>
      </c>
    </row>
    <row r="3825" customFormat="false" ht="15" hidden="false" customHeight="false" outlineLevel="0" collapsed="false">
      <c r="A3825" s="318" t="s">
        <v>13833</v>
      </c>
      <c r="B3825" s="318" t="str">
        <f aca="false">A3825&amp;"U"</f>
        <v>92927U</v>
      </c>
      <c r="C3825" s="318" t="s">
        <v>13834</v>
      </c>
      <c r="D3825" s="318" t="s">
        <v>30</v>
      </c>
      <c r="E3825" s="318" t="s">
        <v>6232</v>
      </c>
      <c r="F3825" s="319" t="n">
        <v>27.34</v>
      </c>
      <c r="G3825" s="318" t="s">
        <v>6233</v>
      </c>
    </row>
    <row r="3826" customFormat="false" ht="15" hidden="false" customHeight="false" outlineLevel="0" collapsed="false">
      <c r="A3826" s="318" t="s">
        <v>13835</v>
      </c>
      <c r="B3826" s="318" t="str">
        <f aca="false">A3826&amp;"U"</f>
        <v>92928U</v>
      </c>
      <c r="C3826" s="318" t="s">
        <v>13836</v>
      </c>
      <c r="D3826" s="318" t="s">
        <v>30</v>
      </c>
      <c r="E3826" s="318" t="s">
        <v>6232</v>
      </c>
      <c r="F3826" s="319" t="n">
        <v>31.13</v>
      </c>
      <c r="G3826" s="318" t="s">
        <v>6233</v>
      </c>
    </row>
    <row r="3827" customFormat="false" ht="15" hidden="false" customHeight="false" outlineLevel="0" collapsed="false">
      <c r="A3827" s="318" t="s">
        <v>13837</v>
      </c>
      <c r="B3827" s="318" t="str">
        <f aca="false">A3827&amp;"U"</f>
        <v>92929U</v>
      </c>
      <c r="C3827" s="318" t="s">
        <v>13838</v>
      </c>
      <c r="D3827" s="318" t="s">
        <v>30</v>
      </c>
      <c r="E3827" s="318" t="s">
        <v>6232</v>
      </c>
      <c r="F3827" s="319" t="n">
        <v>31.13</v>
      </c>
      <c r="G3827" s="318" t="s">
        <v>6233</v>
      </c>
    </row>
    <row r="3828" customFormat="false" ht="15" hidden="false" customHeight="false" outlineLevel="0" collapsed="false">
      <c r="A3828" s="318" t="s">
        <v>13839</v>
      </c>
      <c r="B3828" s="318" t="str">
        <f aca="false">A3828&amp;"U"</f>
        <v>92930U</v>
      </c>
      <c r="C3828" s="318" t="s">
        <v>13840</v>
      </c>
      <c r="D3828" s="318" t="s">
        <v>30</v>
      </c>
      <c r="E3828" s="318" t="s">
        <v>6232</v>
      </c>
      <c r="F3828" s="319" t="n">
        <v>31.13</v>
      </c>
      <c r="G3828" s="318" t="s">
        <v>6233</v>
      </c>
    </row>
    <row r="3829" customFormat="false" ht="15" hidden="false" customHeight="false" outlineLevel="0" collapsed="false">
      <c r="A3829" s="318" t="s">
        <v>13841</v>
      </c>
      <c r="B3829" s="318" t="str">
        <f aca="false">A3829&amp;"U"</f>
        <v>92931U</v>
      </c>
      <c r="C3829" s="318" t="s">
        <v>13842</v>
      </c>
      <c r="D3829" s="318" t="s">
        <v>30</v>
      </c>
      <c r="E3829" s="318" t="s">
        <v>6232</v>
      </c>
      <c r="F3829" s="319" t="n">
        <v>40.71</v>
      </c>
      <c r="G3829" s="318" t="s">
        <v>6233</v>
      </c>
    </row>
    <row r="3830" customFormat="false" ht="15" hidden="false" customHeight="false" outlineLevel="0" collapsed="false">
      <c r="A3830" s="318" t="s">
        <v>13843</v>
      </c>
      <c r="B3830" s="318" t="str">
        <f aca="false">A3830&amp;"U"</f>
        <v>92932U</v>
      </c>
      <c r="C3830" s="318" t="s">
        <v>13844</v>
      </c>
      <c r="D3830" s="318" t="s">
        <v>30</v>
      </c>
      <c r="E3830" s="318" t="s">
        <v>6232</v>
      </c>
      <c r="F3830" s="319" t="n">
        <v>40.71</v>
      </c>
      <c r="G3830" s="318" t="s">
        <v>6233</v>
      </c>
    </row>
    <row r="3831" customFormat="false" ht="15" hidden="false" customHeight="false" outlineLevel="0" collapsed="false">
      <c r="A3831" s="318" t="s">
        <v>13845</v>
      </c>
      <c r="B3831" s="318" t="str">
        <f aca="false">A3831&amp;"U"</f>
        <v>92933U</v>
      </c>
      <c r="C3831" s="318" t="s">
        <v>13846</v>
      </c>
      <c r="D3831" s="318" t="s">
        <v>30</v>
      </c>
      <c r="E3831" s="318" t="s">
        <v>6232</v>
      </c>
      <c r="F3831" s="319" t="n">
        <v>40.71</v>
      </c>
      <c r="G3831" s="318" t="s">
        <v>6233</v>
      </c>
    </row>
    <row r="3832" customFormat="false" ht="15" hidden="false" customHeight="false" outlineLevel="0" collapsed="false">
      <c r="A3832" s="318" t="s">
        <v>13847</v>
      </c>
      <c r="B3832" s="318" t="str">
        <f aca="false">A3832&amp;"U"</f>
        <v>92934U</v>
      </c>
      <c r="C3832" s="318" t="s">
        <v>13848</v>
      </c>
      <c r="D3832" s="318" t="s">
        <v>30</v>
      </c>
      <c r="E3832" s="318" t="s">
        <v>6232</v>
      </c>
      <c r="F3832" s="319" t="n">
        <v>58.86</v>
      </c>
      <c r="G3832" s="318" t="s">
        <v>6233</v>
      </c>
    </row>
    <row r="3833" customFormat="false" ht="15" hidden="false" customHeight="false" outlineLevel="0" collapsed="false">
      <c r="A3833" s="318" t="s">
        <v>13849</v>
      </c>
      <c r="B3833" s="318" t="str">
        <f aca="false">A3833&amp;"U"</f>
        <v>92935U</v>
      </c>
      <c r="C3833" s="318" t="s">
        <v>13850</v>
      </c>
      <c r="D3833" s="318" t="s">
        <v>30</v>
      </c>
      <c r="E3833" s="318" t="s">
        <v>6232</v>
      </c>
      <c r="F3833" s="319" t="n">
        <v>58.86</v>
      </c>
      <c r="G3833" s="318" t="s">
        <v>6233</v>
      </c>
    </row>
    <row r="3834" customFormat="false" ht="15" hidden="false" customHeight="false" outlineLevel="0" collapsed="false">
      <c r="A3834" s="318" t="s">
        <v>13851</v>
      </c>
      <c r="B3834" s="318" t="str">
        <f aca="false">A3834&amp;"U"</f>
        <v>92936U</v>
      </c>
      <c r="C3834" s="318" t="s">
        <v>13852</v>
      </c>
      <c r="D3834" s="318" t="s">
        <v>30</v>
      </c>
      <c r="E3834" s="318" t="s">
        <v>6232</v>
      </c>
      <c r="F3834" s="319" t="n">
        <v>80.29</v>
      </c>
      <c r="G3834" s="318" t="s">
        <v>6233</v>
      </c>
    </row>
    <row r="3835" customFormat="false" ht="15" hidden="false" customHeight="false" outlineLevel="0" collapsed="false">
      <c r="A3835" s="318" t="s">
        <v>13853</v>
      </c>
      <c r="B3835" s="318" t="str">
        <f aca="false">A3835&amp;"U"</f>
        <v>92937U</v>
      </c>
      <c r="C3835" s="318" t="s">
        <v>13854</v>
      </c>
      <c r="D3835" s="318" t="s">
        <v>30</v>
      </c>
      <c r="E3835" s="318" t="s">
        <v>6232</v>
      </c>
      <c r="F3835" s="319" t="n">
        <v>80.29</v>
      </c>
      <c r="G3835" s="318" t="s">
        <v>6233</v>
      </c>
    </row>
    <row r="3836" customFormat="false" ht="15" hidden="false" customHeight="false" outlineLevel="0" collapsed="false">
      <c r="A3836" s="318" t="s">
        <v>13855</v>
      </c>
      <c r="B3836" s="318" t="str">
        <f aca="false">A3836&amp;"U"</f>
        <v>92938U</v>
      </c>
      <c r="C3836" s="318" t="s">
        <v>13856</v>
      </c>
      <c r="D3836" s="318" t="s">
        <v>30</v>
      </c>
      <c r="E3836" s="318" t="s">
        <v>6232</v>
      </c>
      <c r="F3836" s="319" t="n">
        <v>16.47</v>
      </c>
      <c r="G3836" s="318" t="s">
        <v>6233</v>
      </c>
    </row>
    <row r="3837" customFormat="false" ht="15" hidden="false" customHeight="false" outlineLevel="0" collapsed="false">
      <c r="A3837" s="318" t="s">
        <v>13857</v>
      </c>
      <c r="B3837" s="318" t="str">
        <f aca="false">A3837&amp;"U"</f>
        <v>92939U</v>
      </c>
      <c r="C3837" s="318" t="s">
        <v>13858</v>
      </c>
      <c r="D3837" s="318" t="s">
        <v>30</v>
      </c>
      <c r="E3837" s="318" t="s">
        <v>6232</v>
      </c>
      <c r="F3837" s="319" t="n">
        <v>16.6</v>
      </c>
      <c r="G3837" s="318" t="s">
        <v>6233</v>
      </c>
    </row>
    <row r="3838" customFormat="false" ht="15" hidden="false" customHeight="false" outlineLevel="0" collapsed="false">
      <c r="A3838" s="318" t="s">
        <v>13859</v>
      </c>
      <c r="B3838" s="318" t="str">
        <f aca="false">A3838&amp;"U"</f>
        <v>92940U</v>
      </c>
      <c r="C3838" s="318" t="s">
        <v>13860</v>
      </c>
      <c r="D3838" s="318" t="s">
        <v>30</v>
      </c>
      <c r="E3838" s="318" t="s">
        <v>6232</v>
      </c>
      <c r="F3838" s="319" t="n">
        <v>20.61</v>
      </c>
      <c r="G3838" s="318" t="s">
        <v>6233</v>
      </c>
    </row>
    <row r="3839" customFormat="false" ht="15" hidden="false" customHeight="false" outlineLevel="0" collapsed="false">
      <c r="A3839" s="318" t="s">
        <v>13861</v>
      </c>
      <c r="B3839" s="318" t="str">
        <f aca="false">A3839&amp;"U"</f>
        <v>92941U</v>
      </c>
      <c r="C3839" s="318" t="s">
        <v>13862</v>
      </c>
      <c r="D3839" s="318" t="s">
        <v>30</v>
      </c>
      <c r="E3839" s="318" t="s">
        <v>6232</v>
      </c>
      <c r="F3839" s="319" t="n">
        <v>20.6</v>
      </c>
      <c r="G3839" s="318" t="s">
        <v>6233</v>
      </c>
    </row>
    <row r="3840" customFormat="false" ht="15" hidden="false" customHeight="false" outlineLevel="0" collapsed="false">
      <c r="A3840" s="318" t="s">
        <v>13863</v>
      </c>
      <c r="B3840" s="318" t="str">
        <f aca="false">A3840&amp;"U"</f>
        <v>92942U</v>
      </c>
      <c r="C3840" s="318" t="s">
        <v>13864</v>
      </c>
      <c r="D3840" s="318" t="s">
        <v>30</v>
      </c>
      <c r="E3840" s="318" t="s">
        <v>6232</v>
      </c>
      <c r="F3840" s="319" t="n">
        <v>20.6</v>
      </c>
      <c r="G3840" s="318" t="s">
        <v>6233</v>
      </c>
    </row>
    <row r="3841" customFormat="false" ht="15" hidden="false" customHeight="false" outlineLevel="0" collapsed="false">
      <c r="A3841" s="318" t="s">
        <v>13865</v>
      </c>
      <c r="B3841" s="318" t="str">
        <f aca="false">A3841&amp;"U"</f>
        <v>92943U</v>
      </c>
      <c r="C3841" s="318" t="s">
        <v>13866</v>
      </c>
      <c r="D3841" s="318" t="s">
        <v>30</v>
      </c>
      <c r="E3841" s="318" t="s">
        <v>6232</v>
      </c>
      <c r="F3841" s="319" t="n">
        <v>23.46</v>
      </c>
      <c r="G3841" s="318" t="s">
        <v>6233</v>
      </c>
    </row>
    <row r="3842" customFormat="false" ht="15" hidden="false" customHeight="false" outlineLevel="0" collapsed="false">
      <c r="A3842" s="318" t="s">
        <v>13867</v>
      </c>
      <c r="B3842" s="318" t="str">
        <f aca="false">A3842&amp;"U"</f>
        <v>92944U</v>
      </c>
      <c r="C3842" s="318" t="s">
        <v>13868</v>
      </c>
      <c r="D3842" s="318" t="s">
        <v>30</v>
      </c>
      <c r="E3842" s="318" t="s">
        <v>6232</v>
      </c>
      <c r="F3842" s="319" t="n">
        <v>23.46</v>
      </c>
      <c r="G3842" s="318" t="s">
        <v>6233</v>
      </c>
    </row>
    <row r="3843" customFormat="false" ht="15" hidden="false" customHeight="false" outlineLevel="0" collapsed="false">
      <c r="A3843" s="318" t="s">
        <v>13869</v>
      </c>
      <c r="B3843" s="318" t="str">
        <f aca="false">A3843&amp;"U"</f>
        <v>92945U</v>
      </c>
      <c r="C3843" s="318" t="s">
        <v>13870</v>
      </c>
      <c r="D3843" s="318" t="s">
        <v>30</v>
      </c>
      <c r="E3843" s="318" t="s">
        <v>6232</v>
      </c>
      <c r="F3843" s="319" t="n">
        <v>23.46</v>
      </c>
      <c r="G3843" s="318" t="s">
        <v>6233</v>
      </c>
    </row>
    <row r="3844" customFormat="false" ht="15" hidden="false" customHeight="false" outlineLevel="0" collapsed="false">
      <c r="A3844" s="318" t="s">
        <v>13871</v>
      </c>
      <c r="B3844" s="318" t="str">
        <f aca="false">A3844&amp;"U"</f>
        <v>92946U</v>
      </c>
      <c r="C3844" s="318" t="s">
        <v>13872</v>
      </c>
      <c r="D3844" s="318" t="s">
        <v>30</v>
      </c>
      <c r="E3844" s="318" t="s">
        <v>6232</v>
      </c>
      <c r="F3844" s="319" t="n">
        <v>31.87</v>
      </c>
      <c r="G3844" s="318" t="s">
        <v>6233</v>
      </c>
    </row>
    <row r="3845" customFormat="false" ht="15" hidden="false" customHeight="false" outlineLevel="0" collapsed="false">
      <c r="A3845" s="318" t="s">
        <v>13873</v>
      </c>
      <c r="B3845" s="318" t="str">
        <f aca="false">A3845&amp;"U"</f>
        <v>92947U</v>
      </c>
      <c r="C3845" s="318" t="s">
        <v>13874</v>
      </c>
      <c r="D3845" s="318" t="s">
        <v>30</v>
      </c>
      <c r="E3845" s="318" t="s">
        <v>6232</v>
      </c>
      <c r="F3845" s="319" t="n">
        <v>31.87</v>
      </c>
      <c r="G3845" s="318" t="s">
        <v>6233</v>
      </c>
    </row>
    <row r="3846" customFormat="false" ht="15" hidden="false" customHeight="false" outlineLevel="0" collapsed="false">
      <c r="A3846" s="318" t="s">
        <v>13875</v>
      </c>
      <c r="B3846" s="318" t="str">
        <f aca="false">A3846&amp;"U"</f>
        <v>92948U</v>
      </c>
      <c r="C3846" s="318" t="s">
        <v>13876</v>
      </c>
      <c r="D3846" s="318" t="s">
        <v>30</v>
      </c>
      <c r="E3846" s="318" t="s">
        <v>6232</v>
      </c>
      <c r="F3846" s="319" t="n">
        <v>31.87</v>
      </c>
      <c r="G3846" s="318" t="s">
        <v>6233</v>
      </c>
    </row>
    <row r="3847" customFormat="false" ht="15" hidden="false" customHeight="false" outlineLevel="0" collapsed="false">
      <c r="A3847" s="318" t="s">
        <v>13877</v>
      </c>
      <c r="B3847" s="318" t="str">
        <f aca="false">A3847&amp;"U"</f>
        <v>92949U</v>
      </c>
      <c r="C3847" s="318" t="s">
        <v>13878</v>
      </c>
      <c r="D3847" s="318" t="s">
        <v>30</v>
      </c>
      <c r="E3847" s="318" t="s">
        <v>6232</v>
      </c>
      <c r="F3847" s="319" t="n">
        <v>48.27</v>
      </c>
      <c r="G3847" s="318" t="s">
        <v>6233</v>
      </c>
    </row>
    <row r="3848" customFormat="false" ht="15" hidden="false" customHeight="false" outlineLevel="0" collapsed="false">
      <c r="A3848" s="318" t="s">
        <v>13879</v>
      </c>
      <c r="B3848" s="318" t="str">
        <f aca="false">A3848&amp;"U"</f>
        <v>92950U</v>
      </c>
      <c r="C3848" s="318" t="s">
        <v>13880</v>
      </c>
      <c r="D3848" s="318" t="s">
        <v>30</v>
      </c>
      <c r="E3848" s="318" t="s">
        <v>6232</v>
      </c>
      <c r="F3848" s="319" t="n">
        <v>48.27</v>
      </c>
      <c r="G3848" s="318" t="s">
        <v>6233</v>
      </c>
    </row>
    <row r="3849" customFormat="false" ht="15" hidden="false" customHeight="false" outlineLevel="0" collapsed="false">
      <c r="A3849" s="318" t="s">
        <v>13881</v>
      </c>
      <c r="B3849" s="318" t="str">
        <f aca="false">A3849&amp;"U"</f>
        <v>92951U</v>
      </c>
      <c r="C3849" s="318" t="s">
        <v>13882</v>
      </c>
      <c r="D3849" s="318" t="s">
        <v>30</v>
      </c>
      <c r="E3849" s="318" t="s">
        <v>6232</v>
      </c>
      <c r="F3849" s="319" t="n">
        <v>67.98</v>
      </c>
      <c r="G3849" s="318" t="s">
        <v>6233</v>
      </c>
    </row>
    <row r="3850" customFormat="false" ht="15" hidden="false" customHeight="false" outlineLevel="0" collapsed="false">
      <c r="A3850" s="318" t="s">
        <v>13883</v>
      </c>
      <c r="B3850" s="318" t="str">
        <f aca="false">A3850&amp;"U"</f>
        <v>92952U</v>
      </c>
      <c r="C3850" s="318" t="s">
        <v>13884</v>
      </c>
      <c r="D3850" s="318" t="s">
        <v>30</v>
      </c>
      <c r="E3850" s="318" t="s">
        <v>6232</v>
      </c>
      <c r="F3850" s="319" t="n">
        <v>67.98</v>
      </c>
      <c r="G3850" s="318" t="s">
        <v>6233</v>
      </c>
    </row>
    <row r="3851" customFormat="false" ht="15" hidden="false" customHeight="false" outlineLevel="0" collapsed="false">
      <c r="A3851" s="318" t="s">
        <v>13885</v>
      </c>
      <c r="B3851" s="318" t="str">
        <f aca="false">A3851&amp;"U"</f>
        <v>92953U</v>
      </c>
      <c r="C3851" s="318" t="s">
        <v>13886</v>
      </c>
      <c r="D3851" s="318" t="s">
        <v>30</v>
      </c>
      <c r="E3851" s="318" t="s">
        <v>6232</v>
      </c>
      <c r="F3851" s="319" t="n">
        <v>14.43</v>
      </c>
      <c r="G3851" s="318" t="s">
        <v>6233</v>
      </c>
    </row>
    <row r="3852" customFormat="false" ht="15" hidden="false" customHeight="false" outlineLevel="0" collapsed="false">
      <c r="A3852" s="318" t="s">
        <v>13887</v>
      </c>
      <c r="B3852" s="318" t="str">
        <f aca="false">A3852&amp;"U"</f>
        <v>93050U</v>
      </c>
      <c r="C3852" s="318" t="s">
        <v>13888</v>
      </c>
      <c r="D3852" s="318" t="s">
        <v>30</v>
      </c>
      <c r="E3852" s="318" t="s">
        <v>6252</v>
      </c>
      <c r="F3852" s="319" t="n">
        <v>6.53</v>
      </c>
      <c r="G3852" s="318" t="s">
        <v>6233</v>
      </c>
    </row>
    <row r="3853" customFormat="false" ht="15" hidden="false" customHeight="false" outlineLevel="0" collapsed="false">
      <c r="A3853" s="318" t="s">
        <v>13889</v>
      </c>
      <c r="B3853" s="318" t="str">
        <f aca="false">A3853&amp;"U"</f>
        <v>93051U</v>
      </c>
      <c r="C3853" s="318" t="s">
        <v>13890</v>
      </c>
      <c r="D3853" s="318" t="s">
        <v>30</v>
      </c>
      <c r="E3853" s="318" t="s">
        <v>6252</v>
      </c>
      <c r="F3853" s="319" t="n">
        <v>6.06</v>
      </c>
      <c r="G3853" s="318" t="s">
        <v>6233</v>
      </c>
    </row>
    <row r="3854" customFormat="false" ht="15" hidden="false" customHeight="false" outlineLevel="0" collapsed="false">
      <c r="A3854" s="318" t="s">
        <v>13891</v>
      </c>
      <c r="B3854" s="318" t="str">
        <f aca="false">A3854&amp;"U"</f>
        <v>93052U</v>
      </c>
      <c r="C3854" s="318" t="s">
        <v>13892</v>
      </c>
      <c r="D3854" s="318" t="s">
        <v>30</v>
      </c>
      <c r="E3854" s="318" t="s">
        <v>6252</v>
      </c>
      <c r="F3854" s="319" t="n">
        <v>273.59</v>
      </c>
      <c r="G3854" s="318" t="s">
        <v>6233</v>
      </c>
    </row>
    <row r="3855" customFormat="false" ht="15" hidden="false" customHeight="false" outlineLevel="0" collapsed="false">
      <c r="A3855" s="318" t="s">
        <v>13893</v>
      </c>
      <c r="B3855" s="318" t="str">
        <f aca="false">A3855&amp;"U"</f>
        <v>93054U</v>
      </c>
      <c r="C3855" s="318" t="s">
        <v>13894</v>
      </c>
      <c r="D3855" s="318" t="s">
        <v>30</v>
      </c>
      <c r="E3855" s="318" t="s">
        <v>6252</v>
      </c>
      <c r="F3855" s="319" t="n">
        <v>12.1</v>
      </c>
      <c r="G3855" s="318" t="s">
        <v>6233</v>
      </c>
    </row>
    <row r="3856" customFormat="false" ht="15" hidden="false" customHeight="false" outlineLevel="0" collapsed="false">
      <c r="A3856" s="318" t="s">
        <v>13895</v>
      </c>
      <c r="B3856" s="318" t="str">
        <f aca="false">A3856&amp;"U"</f>
        <v>93055U</v>
      </c>
      <c r="C3856" s="318" t="s">
        <v>13896</v>
      </c>
      <c r="D3856" s="318" t="s">
        <v>30</v>
      </c>
      <c r="E3856" s="318" t="s">
        <v>6252</v>
      </c>
      <c r="F3856" s="319" t="n">
        <v>24.22</v>
      </c>
      <c r="G3856" s="318" t="s">
        <v>6233</v>
      </c>
    </row>
    <row r="3857" customFormat="false" ht="15" hidden="false" customHeight="false" outlineLevel="0" collapsed="false">
      <c r="A3857" s="318" t="s">
        <v>13897</v>
      </c>
      <c r="B3857" s="318" t="str">
        <f aca="false">A3857&amp;"U"</f>
        <v>93056U</v>
      </c>
      <c r="C3857" s="318" t="s">
        <v>13898</v>
      </c>
      <c r="D3857" s="318" t="s">
        <v>30</v>
      </c>
      <c r="E3857" s="318" t="s">
        <v>6252</v>
      </c>
      <c r="F3857" s="319" t="n">
        <v>9.45</v>
      </c>
      <c r="G3857" s="318" t="s">
        <v>6233</v>
      </c>
    </row>
    <row r="3858" customFormat="false" ht="15" hidden="false" customHeight="false" outlineLevel="0" collapsed="false">
      <c r="A3858" s="318" t="s">
        <v>13899</v>
      </c>
      <c r="B3858" s="318" t="str">
        <f aca="false">A3858&amp;"U"</f>
        <v>93057U</v>
      </c>
      <c r="C3858" s="318" t="s">
        <v>13900</v>
      </c>
      <c r="D3858" s="318" t="s">
        <v>30</v>
      </c>
      <c r="E3858" s="318" t="s">
        <v>6252</v>
      </c>
      <c r="F3858" s="319" t="n">
        <v>8.32</v>
      </c>
      <c r="G3858" s="318" t="s">
        <v>6233</v>
      </c>
    </row>
    <row r="3859" customFormat="false" ht="15" hidden="false" customHeight="false" outlineLevel="0" collapsed="false">
      <c r="A3859" s="318" t="s">
        <v>13901</v>
      </c>
      <c r="B3859" s="318" t="str">
        <f aca="false">A3859&amp;"U"</f>
        <v>93058U</v>
      </c>
      <c r="C3859" s="318" t="s">
        <v>13902</v>
      </c>
      <c r="D3859" s="318" t="s">
        <v>30</v>
      </c>
      <c r="E3859" s="318" t="s">
        <v>6252</v>
      </c>
      <c r="F3859" s="319" t="n">
        <v>300.91</v>
      </c>
      <c r="G3859" s="318" t="s">
        <v>6233</v>
      </c>
    </row>
    <row r="3860" customFormat="false" ht="15" hidden="false" customHeight="false" outlineLevel="0" collapsed="false">
      <c r="A3860" s="318" t="s">
        <v>13903</v>
      </c>
      <c r="B3860" s="318" t="str">
        <f aca="false">A3860&amp;"U"</f>
        <v>93059U</v>
      </c>
      <c r="C3860" s="318" t="s">
        <v>13904</v>
      </c>
      <c r="D3860" s="318" t="s">
        <v>30</v>
      </c>
      <c r="E3860" s="318" t="s">
        <v>6252</v>
      </c>
      <c r="F3860" s="319" t="n">
        <v>16.55</v>
      </c>
      <c r="G3860" s="318" t="s">
        <v>6233</v>
      </c>
    </row>
    <row r="3861" customFormat="false" ht="15" hidden="false" customHeight="false" outlineLevel="0" collapsed="false">
      <c r="A3861" s="318" t="s">
        <v>13905</v>
      </c>
      <c r="B3861" s="318" t="str">
        <f aca="false">A3861&amp;"U"</f>
        <v>93060U</v>
      </c>
      <c r="C3861" s="318" t="s">
        <v>13906</v>
      </c>
      <c r="D3861" s="318" t="s">
        <v>30</v>
      </c>
      <c r="E3861" s="318" t="s">
        <v>6252</v>
      </c>
      <c r="F3861" s="319" t="n">
        <v>41.97</v>
      </c>
      <c r="G3861" s="318" t="s">
        <v>6233</v>
      </c>
    </row>
    <row r="3862" customFormat="false" ht="15" hidden="false" customHeight="false" outlineLevel="0" collapsed="false">
      <c r="A3862" s="318" t="s">
        <v>13907</v>
      </c>
      <c r="B3862" s="318" t="str">
        <f aca="false">A3862&amp;"U"</f>
        <v>93061U</v>
      </c>
      <c r="C3862" s="318" t="s">
        <v>13908</v>
      </c>
      <c r="D3862" s="318" t="s">
        <v>30</v>
      </c>
      <c r="E3862" s="318" t="s">
        <v>6252</v>
      </c>
      <c r="F3862" s="319" t="n">
        <v>17.29</v>
      </c>
      <c r="G3862" s="318" t="s">
        <v>6233</v>
      </c>
    </row>
    <row r="3863" customFormat="false" ht="15" hidden="false" customHeight="false" outlineLevel="0" collapsed="false">
      <c r="A3863" s="318" t="s">
        <v>13909</v>
      </c>
      <c r="B3863" s="318" t="str">
        <f aca="false">A3863&amp;"U"</f>
        <v>93062U</v>
      </c>
      <c r="C3863" s="318" t="s">
        <v>13910</v>
      </c>
      <c r="D3863" s="318" t="s">
        <v>30</v>
      </c>
      <c r="E3863" s="318" t="s">
        <v>6252</v>
      </c>
      <c r="F3863" s="319" t="n">
        <v>15.09</v>
      </c>
      <c r="G3863" s="318" t="s">
        <v>6233</v>
      </c>
    </row>
    <row r="3864" customFormat="false" ht="15" hidden="false" customHeight="false" outlineLevel="0" collapsed="false">
      <c r="A3864" s="318" t="s">
        <v>13911</v>
      </c>
      <c r="B3864" s="318" t="str">
        <f aca="false">A3864&amp;"U"</f>
        <v>93063U</v>
      </c>
      <c r="C3864" s="318" t="s">
        <v>13912</v>
      </c>
      <c r="D3864" s="318" t="s">
        <v>30</v>
      </c>
      <c r="E3864" s="318" t="s">
        <v>6252</v>
      </c>
      <c r="F3864" s="319" t="n">
        <v>344.65</v>
      </c>
      <c r="G3864" s="318" t="s">
        <v>6233</v>
      </c>
    </row>
    <row r="3865" customFormat="false" ht="15" hidden="false" customHeight="false" outlineLevel="0" collapsed="false">
      <c r="A3865" s="318" t="s">
        <v>13913</v>
      </c>
      <c r="B3865" s="318" t="str">
        <f aca="false">A3865&amp;"U"</f>
        <v>93064U</v>
      </c>
      <c r="C3865" s="318" t="s">
        <v>13914</v>
      </c>
      <c r="D3865" s="318" t="s">
        <v>30</v>
      </c>
      <c r="E3865" s="318" t="s">
        <v>6252</v>
      </c>
      <c r="F3865" s="319" t="n">
        <v>26.47</v>
      </c>
      <c r="G3865" s="318" t="s">
        <v>6233</v>
      </c>
    </row>
    <row r="3866" customFormat="false" ht="15" hidden="false" customHeight="false" outlineLevel="0" collapsed="false">
      <c r="A3866" s="318" t="s">
        <v>13915</v>
      </c>
      <c r="B3866" s="318" t="str">
        <f aca="false">A3866&amp;"U"</f>
        <v>93065U</v>
      </c>
      <c r="C3866" s="318" t="s">
        <v>13916</v>
      </c>
      <c r="D3866" s="318" t="s">
        <v>30</v>
      </c>
      <c r="E3866" s="318" t="s">
        <v>6252</v>
      </c>
      <c r="F3866" s="319" t="n">
        <v>24.84</v>
      </c>
      <c r="G3866" s="318" t="s">
        <v>6233</v>
      </c>
    </row>
    <row r="3867" customFormat="false" ht="15" hidden="false" customHeight="false" outlineLevel="0" collapsed="false">
      <c r="A3867" s="318" t="s">
        <v>13917</v>
      </c>
      <c r="B3867" s="318" t="str">
        <f aca="false">A3867&amp;"U"</f>
        <v>93066U</v>
      </c>
      <c r="C3867" s="318" t="s">
        <v>13918</v>
      </c>
      <c r="D3867" s="318" t="s">
        <v>30</v>
      </c>
      <c r="E3867" s="318" t="s">
        <v>6252</v>
      </c>
      <c r="F3867" s="319" t="n">
        <v>432.58</v>
      </c>
      <c r="G3867" s="318" t="s">
        <v>6233</v>
      </c>
    </row>
    <row r="3868" customFormat="false" ht="15" hidden="false" customHeight="false" outlineLevel="0" collapsed="false">
      <c r="A3868" s="318" t="s">
        <v>13919</v>
      </c>
      <c r="B3868" s="318" t="str">
        <f aca="false">A3868&amp;"U"</f>
        <v>93067U</v>
      </c>
      <c r="C3868" s="318" t="s">
        <v>13920</v>
      </c>
      <c r="D3868" s="318" t="s">
        <v>30</v>
      </c>
      <c r="E3868" s="318" t="s">
        <v>6252</v>
      </c>
      <c r="F3868" s="319" t="n">
        <v>39.07</v>
      </c>
      <c r="G3868" s="318" t="s">
        <v>6233</v>
      </c>
    </row>
    <row r="3869" customFormat="false" ht="15" hidden="false" customHeight="false" outlineLevel="0" collapsed="false">
      <c r="A3869" s="318" t="s">
        <v>13921</v>
      </c>
      <c r="B3869" s="318" t="str">
        <f aca="false">A3869&amp;"U"</f>
        <v>93068U</v>
      </c>
      <c r="C3869" s="318" t="s">
        <v>13922</v>
      </c>
      <c r="D3869" s="318" t="s">
        <v>30</v>
      </c>
      <c r="E3869" s="318" t="s">
        <v>6252</v>
      </c>
      <c r="F3869" s="319" t="n">
        <v>34.3</v>
      </c>
      <c r="G3869" s="318" t="s">
        <v>6233</v>
      </c>
    </row>
    <row r="3870" customFormat="false" ht="15" hidden="false" customHeight="false" outlineLevel="0" collapsed="false">
      <c r="A3870" s="318" t="s">
        <v>13923</v>
      </c>
      <c r="B3870" s="318" t="str">
        <f aca="false">A3870&amp;"U"</f>
        <v>93069U</v>
      </c>
      <c r="C3870" s="318" t="s">
        <v>13924</v>
      </c>
      <c r="D3870" s="318" t="s">
        <v>30</v>
      </c>
      <c r="E3870" s="318" t="s">
        <v>6252</v>
      </c>
      <c r="F3870" s="319" t="n">
        <v>599.41</v>
      </c>
      <c r="G3870" s="318" t="s">
        <v>6233</v>
      </c>
    </row>
    <row r="3871" customFormat="false" ht="15" hidden="false" customHeight="false" outlineLevel="0" collapsed="false">
      <c r="A3871" s="318" t="s">
        <v>13925</v>
      </c>
      <c r="B3871" s="318" t="str">
        <f aca="false">A3871&amp;"U"</f>
        <v>93070U</v>
      </c>
      <c r="C3871" s="318" t="s">
        <v>13926</v>
      </c>
      <c r="D3871" s="318" t="s">
        <v>30</v>
      </c>
      <c r="E3871" s="318" t="s">
        <v>6252</v>
      </c>
      <c r="F3871" s="319" t="n">
        <v>97.34</v>
      </c>
      <c r="G3871" s="318" t="s">
        <v>6233</v>
      </c>
    </row>
    <row r="3872" customFormat="false" ht="15" hidden="false" customHeight="false" outlineLevel="0" collapsed="false">
      <c r="A3872" s="318" t="s">
        <v>13927</v>
      </c>
      <c r="B3872" s="318" t="str">
        <f aca="false">A3872&amp;"U"</f>
        <v>93071U</v>
      </c>
      <c r="C3872" s="318" t="s">
        <v>13928</v>
      </c>
      <c r="D3872" s="318" t="s">
        <v>30</v>
      </c>
      <c r="E3872" s="318" t="s">
        <v>6252</v>
      </c>
      <c r="F3872" s="319" t="n">
        <v>90.47</v>
      </c>
      <c r="G3872" s="318" t="s">
        <v>6233</v>
      </c>
    </row>
    <row r="3873" customFormat="false" ht="15" hidden="false" customHeight="false" outlineLevel="0" collapsed="false">
      <c r="A3873" s="318" t="s">
        <v>13929</v>
      </c>
      <c r="B3873" s="318" t="str">
        <f aca="false">A3873&amp;"U"</f>
        <v>93072U</v>
      </c>
      <c r="C3873" s="318" t="s">
        <v>13930</v>
      </c>
      <c r="D3873" s="318" t="s">
        <v>30</v>
      </c>
      <c r="E3873" s="318" t="s">
        <v>6252</v>
      </c>
      <c r="F3873" s="319" t="n">
        <v>790.72</v>
      </c>
      <c r="G3873" s="318" t="s">
        <v>6233</v>
      </c>
    </row>
    <row r="3874" customFormat="false" ht="15" hidden="false" customHeight="false" outlineLevel="0" collapsed="false">
      <c r="A3874" s="318" t="s">
        <v>13931</v>
      </c>
      <c r="B3874" s="318" t="str">
        <f aca="false">A3874&amp;"U"</f>
        <v>93073U</v>
      </c>
      <c r="C3874" s="318" t="s">
        <v>13932</v>
      </c>
      <c r="D3874" s="318" t="s">
        <v>30</v>
      </c>
      <c r="E3874" s="318" t="s">
        <v>6252</v>
      </c>
      <c r="F3874" s="319" t="n">
        <v>44.38</v>
      </c>
      <c r="G3874" s="318" t="s">
        <v>6233</v>
      </c>
    </row>
    <row r="3875" customFormat="false" ht="15" hidden="false" customHeight="false" outlineLevel="0" collapsed="false">
      <c r="A3875" s="318" t="s">
        <v>13933</v>
      </c>
      <c r="B3875" s="318" t="str">
        <f aca="false">A3875&amp;"U"</f>
        <v>93074U</v>
      </c>
      <c r="C3875" s="318" t="s">
        <v>13934</v>
      </c>
      <c r="D3875" s="318" t="s">
        <v>30</v>
      </c>
      <c r="E3875" s="318" t="s">
        <v>6252</v>
      </c>
      <c r="F3875" s="319" t="n">
        <v>7.55</v>
      </c>
      <c r="G3875" s="318" t="s">
        <v>6233</v>
      </c>
    </row>
    <row r="3876" customFormat="false" ht="15" hidden="false" customHeight="false" outlineLevel="0" collapsed="false">
      <c r="A3876" s="318" t="s">
        <v>13935</v>
      </c>
      <c r="B3876" s="318" t="str">
        <f aca="false">A3876&amp;"U"</f>
        <v>93075U</v>
      </c>
      <c r="C3876" s="318" t="s">
        <v>13936</v>
      </c>
      <c r="D3876" s="318" t="s">
        <v>30</v>
      </c>
      <c r="E3876" s="318" t="s">
        <v>6252</v>
      </c>
      <c r="F3876" s="319" t="n">
        <v>12.08</v>
      </c>
      <c r="G3876" s="318" t="s">
        <v>6233</v>
      </c>
    </row>
    <row r="3877" customFormat="false" ht="15" hidden="false" customHeight="false" outlineLevel="0" collapsed="false">
      <c r="A3877" s="318" t="s">
        <v>13937</v>
      </c>
      <c r="B3877" s="318" t="str">
        <f aca="false">A3877&amp;"U"</f>
        <v>93076U</v>
      </c>
      <c r="C3877" s="318" t="s">
        <v>13938</v>
      </c>
      <c r="D3877" s="318" t="s">
        <v>30</v>
      </c>
      <c r="E3877" s="318" t="s">
        <v>6252</v>
      </c>
      <c r="F3877" s="319" t="n">
        <v>11.86</v>
      </c>
      <c r="G3877" s="318" t="s">
        <v>6233</v>
      </c>
    </row>
    <row r="3878" customFormat="false" ht="15" hidden="false" customHeight="false" outlineLevel="0" collapsed="false">
      <c r="A3878" s="318" t="s">
        <v>13939</v>
      </c>
      <c r="B3878" s="318" t="str">
        <f aca="false">A3878&amp;"U"</f>
        <v>93077U</v>
      </c>
      <c r="C3878" s="318" t="s">
        <v>13940</v>
      </c>
      <c r="D3878" s="318" t="s">
        <v>30</v>
      </c>
      <c r="E3878" s="318" t="s">
        <v>6252</v>
      </c>
      <c r="F3878" s="319" t="n">
        <v>16.96</v>
      </c>
      <c r="G3878" s="318" t="s">
        <v>6233</v>
      </c>
    </row>
    <row r="3879" customFormat="false" ht="15" hidden="false" customHeight="false" outlineLevel="0" collapsed="false">
      <c r="A3879" s="318" t="s">
        <v>13941</v>
      </c>
      <c r="B3879" s="318" t="str">
        <f aca="false">A3879&amp;"U"</f>
        <v>93078U</v>
      </c>
      <c r="C3879" s="318" t="s">
        <v>13942</v>
      </c>
      <c r="D3879" s="318" t="s">
        <v>30</v>
      </c>
      <c r="E3879" s="318" t="s">
        <v>6252</v>
      </c>
      <c r="F3879" s="319" t="n">
        <v>18.29</v>
      </c>
      <c r="G3879" s="318" t="s">
        <v>6233</v>
      </c>
    </row>
    <row r="3880" customFormat="false" ht="15" hidden="false" customHeight="false" outlineLevel="0" collapsed="false">
      <c r="A3880" s="318" t="s">
        <v>13943</v>
      </c>
      <c r="B3880" s="318" t="str">
        <f aca="false">A3880&amp;"U"</f>
        <v>93079U</v>
      </c>
      <c r="C3880" s="318" t="s">
        <v>13944</v>
      </c>
      <c r="D3880" s="318" t="s">
        <v>30</v>
      </c>
      <c r="E3880" s="318" t="s">
        <v>6252</v>
      </c>
      <c r="F3880" s="319" t="n">
        <v>16.34</v>
      </c>
      <c r="G3880" s="318" t="s">
        <v>6233</v>
      </c>
    </row>
    <row r="3881" customFormat="false" ht="15" hidden="false" customHeight="false" outlineLevel="0" collapsed="false">
      <c r="A3881" s="318" t="s">
        <v>13945</v>
      </c>
      <c r="B3881" s="318" t="str">
        <f aca="false">A3881&amp;"U"</f>
        <v>93080U</v>
      </c>
      <c r="C3881" s="318" t="s">
        <v>13946</v>
      </c>
      <c r="D3881" s="318" t="s">
        <v>30</v>
      </c>
      <c r="E3881" s="318" t="s">
        <v>6252</v>
      </c>
      <c r="F3881" s="319" t="n">
        <v>4.94</v>
      </c>
      <c r="G3881" s="318" t="s">
        <v>6233</v>
      </c>
    </row>
    <row r="3882" customFormat="false" ht="15" hidden="false" customHeight="false" outlineLevel="0" collapsed="false">
      <c r="A3882" s="318" t="s">
        <v>13947</v>
      </c>
      <c r="B3882" s="318" t="str">
        <f aca="false">A3882&amp;"U"</f>
        <v>93081U</v>
      </c>
      <c r="C3882" s="318" t="s">
        <v>13948</v>
      </c>
      <c r="D3882" s="318" t="s">
        <v>30</v>
      </c>
      <c r="E3882" s="318" t="s">
        <v>6252</v>
      </c>
      <c r="F3882" s="319" t="n">
        <v>10.69</v>
      </c>
      <c r="G3882" s="318" t="s">
        <v>6233</v>
      </c>
    </row>
    <row r="3883" customFormat="false" ht="15" hidden="false" customHeight="false" outlineLevel="0" collapsed="false">
      <c r="A3883" s="318" t="s">
        <v>13949</v>
      </c>
      <c r="B3883" s="318" t="str">
        <f aca="false">A3883&amp;"U"</f>
        <v>93082U</v>
      </c>
      <c r="C3883" s="318" t="s">
        <v>13950</v>
      </c>
      <c r="D3883" s="318" t="s">
        <v>30</v>
      </c>
      <c r="E3883" s="318" t="s">
        <v>6252</v>
      </c>
      <c r="F3883" s="319" t="n">
        <v>12.99</v>
      </c>
      <c r="G3883" s="318" t="s">
        <v>6233</v>
      </c>
    </row>
    <row r="3884" customFormat="false" ht="15" hidden="false" customHeight="false" outlineLevel="0" collapsed="false">
      <c r="A3884" s="318" t="s">
        <v>13951</v>
      </c>
      <c r="B3884" s="318" t="str">
        <f aca="false">A3884&amp;"U"</f>
        <v>93083U</v>
      </c>
      <c r="C3884" s="318" t="s">
        <v>13952</v>
      </c>
      <c r="D3884" s="318" t="s">
        <v>30</v>
      </c>
      <c r="E3884" s="318" t="s">
        <v>6252</v>
      </c>
      <c r="F3884" s="319" t="n">
        <v>236.74</v>
      </c>
      <c r="G3884" s="318" t="s">
        <v>6233</v>
      </c>
    </row>
    <row r="3885" customFormat="false" ht="15" hidden="false" customHeight="false" outlineLevel="0" collapsed="false">
      <c r="A3885" s="318" t="s">
        <v>13953</v>
      </c>
      <c r="B3885" s="318" t="str">
        <f aca="false">A3885&amp;"U"</f>
        <v>93084U</v>
      </c>
      <c r="C3885" s="318" t="s">
        <v>13954</v>
      </c>
      <c r="D3885" s="318" t="s">
        <v>30</v>
      </c>
      <c r="E3885" s="318" t="s">
        <v>6252</v>
      </c>
      <c r="F3885" s="319" t="n">
        <v>7.86</v>
      </c>
      <c r="G3885" s="318" t="s">
        <v>6233</v>
      </c>
    </row>
    <row r="3886" customFormat="false" ht="15" hidden="false" customHeight="false" outlineLevel="0" collapsed="false">
      <c r="A3886" s="318" t="s">
        <v>13955</v>
      </c>
      <c r="B3886" s="318" t="str">
        <f aca="false">A3886&amp;"U"</f>
        <v>93085U</v>
      </c>
      <c r="C3886" s="318" t="s">
        <v>13956</v>
      </c>
      <c r="D3886" s="318" t="s">
        <v>30</v>
      </c>
      <c r="E3886" s="318" t="s">
        <v>6252</v>
      </c>
      <c r="F3886" s="319" t="n">
        <v>7.39</v>
      </c>
      <c r="G3886" s="318" t="s">
        <v>6233</v>
      </c>
    </row>
    <row r="3887" customFormat="false" ht="15" hidden="false" customHeight="false" outlineLevel="0" collapsed="false">
      <c r="A3887" s="318" t="s">
        <v>13957</v>
      </c>
      <c r="B3887" s="318" t="str">
        <f aca="false">A3887&amp;"U"</f>
        <v>93086U</v>
      </c>
      <c r="C3887" s="318" t="s">
        <v>13958</v>
      </c>
      <c r="D3887" s="318" t="s">
        <v>30</v>
      </c>
      <c r="E3887" s="318" t="s">
        <v>6252</v>
      </c>
      <c r="F3887" s="319" t="n">
        <v>274.92</v>
      </c>
      <c r="G3887" s="318" t="s">
        <v>6233</v>
      </c>
    </row>
    <row r="3888" customFormat="false" ht="15" hidden="false" customHeight="false" outlineLevel="0" collapsed="false">
      <c r="A3888" s="318" t="s">
        <v>13959</v>
      </c>
      <c r="B3888" s="318" t="str">
        <f aca="false">A3888&amp;"U"</f>
        <v>93087U</v>
      </c>
      <c r="C3888" s="318" t="s">
        <v>13960</v>
      </c>
      <c r="D3888" s="318" t="s">
        <v>30</v>
      </c>
      <c r="E3888" s="318" t="s">
        <v>6252</v>
      </c>
      <c r="F3888" s="319" t="n">
        <v>11.65</v>
      </c>
      <c r="G3888" s="318" t="s">
        <v>6233</v>
      </c>
    </row>
    <row r="3889" customFormat="false" ht="15" hidden="false" customHeight="false" outlineLevel="0" collapsed="false">
      <c r="A3889" s="318" t="s">
        <v>13961</v>
      </c>
      <c r="B3889" s="318" t="str">
        <f aca="false">A3889&amp;"U"</f>
        <v>93088U</v>
      </c>
      <c r="C3889" s="318" t="s">
        <v>13962</v>
      </c>
      <c r="D3889" s="318" t="s">
        <v>30</v>
      </c>
      <c r="E3889" s="318" t="s">
        <v>6252</v>
      </c>
      <c r="F3889" s="319" t="n">
        <v>13.54</v>
      </c>
      <c r="G3889" s="318" t="s">
        <v>6233</v>
      </c>
    </row>
    <row r="3890" customFormat="false" ht="15" hidden="false" customHeight="false" outlineLevel="0" collapsed="false">
      <c r="A3890" s="318" t="s">
        <v>13963</v>
      </c>
      <c r="B3890" s="318" t="str">
        <f aca="false">A3890&amp;"U"</f>
        <v>93089U</v>
      </c>
      <c r="C3890" s="318" t="s">
        <v>13964</v>
      </c>
      <c r="D3890" s="318" t="s">
        <v>30</v>
      </c>
      <c r="E3890" s="318" t="s">
        <v>6252</v>
      </c>
      <c r="F3890" s="319" t="n">
        <v>25.55</v>
      </c>
      <c r="G3890" s="318" t="s">
        <v>6233</v>
      </c>
    </row>
    <row r="3891" customFormat="false" ht="15" hidden="false" customHeight="false" outlineLevel="0" collapsed="false">
      <c r="A3891" s="318" t="s">
        <v>13965</v>
      </c>
      <c r="B3891" s="318" t="str">
        <f aca="false">A3891&amp;"U"</f>
        <v>93090U</v>
      </c>
      <c r="C3891" s="318" t="s">
        <v>13966</v>
      </c>
      <c r="D3891" s="318" t="s">
        <v>30</v>
      </c>
      <c r="E3891" s="318" t="s">
        <v>6252</v>
      </c>
      <c r="F3891" s="319" t="n">
        <v>10.77</v>
      </c>
      <c r="G3891" s="318" t="s">
        <v>6233</v>
      </c>
    </row>
    <row r="3892" customFormat="false" ht="15" hidden="false" customHeight="false" outlineLevel="0" collapsed="false">
      <c r="A3892" s="318" t="s">
        <v>13967</v>
      </c>
      <c r="B3892" s="318" t="str">
        <f aca="false">A3892&amp;"U"</f>
        <v>93091U</v>
      </c>
      <c r="C3892" s="318" t="s">
        <v>13968</v>
      </c>
      <c r="D3892" s="318" t="s">
        <v>30</v>
      </c>
      <c r="E3892" s="318" t="s">
        <v>6252</v>
      </c>
      <c r="F3892" s="319" t="n">
        <v>9.64</v>
      </c>
      <c r="G3892" s="318" t="s">
        <v>6233</v>
      </c>
    </row>
    <row r="3893" customFormat="false" ht="15" hidden="false" customHeight="false" outlineLevel="0" collapsed="false">
      <c r="A3893" s="318" t="s">
        <v>13969</v>
      </c>
      <c r="B3893" s="318" t="str">
        <f aca="false">A3893&amp;"U"</f>
        <v>93092U</v>
      </c>
      <c r="C3893" s="318" t="s">
        <v>13970</v>
      </c>
      <c r="D3893" s="318" t="s">
        <v>30</v>
      </c>
      <c r="E3893" s="318" t="s">
        <v>6252</v>
      </c>
      <c r="F3893" s="319" t="n">
        <v>302.23</v>
      </c>
      <c r="G3893" s="318" t="s">
        <v>6233</v>
      </c>
    </row>
    <row r="3894" customFormat="false" ht="15" hidden="false" customHeight="false" outlineLevel="0" collapsed="false">
      <c r="A3894" s="318" t="s">
        <v>13971</v>
      </c>
      <c r="B3894" s="318" t="str">
        <f aca="false">A3894&amp;"U"</f>
        <v>93093U</v>
      </c>
      <c r="C3894" s="318" t="s">
        <v>13972</v>
      </c>
      <c r="D3894" s="318" t="s">
        <v>30</v>
      </c>
      <c r="E3894" s="318" t="s">
        <v>6252</v>
      </c>
      <c r="F3894" s="319" t="n">
        <v>17.87</v>
      </c>
      <c r="G3894" s="318" t="s">
        <v>6233</v>
      </c>
    </row>
    <row r="3895" customFormat="false" ht="15" hidden="false" customHeight="false" outlineLevel="0" collapsed="false">
      <c r="A3895" s="318" t="s">
        <v>13973</v>
      </c>
      <c r="B3895" s="318" t="str">
        <f aca="false">A3895&amp;"U"</f>
        <v>93094U</v>
      </c>
      <c r="C3895" s="318" t="s">
        <v>13974</v>
      </c>
      <c r="D3895" s="318" t="s">
        <v>30</v>
      </c>
      <c r="E3895" s="318" t="s">
        <v>6252</v>
      </c>
      <c r="F3895" s="319" t="n">
        <v>43.29</v>
      </c>
      <c r="G3895" s="318" t="s">
        <v>6233</v>
      </c>
    </row>
    <row r="3896" customFormat="false" ht="15" hidden="false" customHeight="false" outlineLevel="0" collapsed="false">
      <c r="A3896" s="318" t="s">
        <v>13975</v>
      </c>
      <c r="B3896" s="318" t="str">
        <f aca="false">A3896&amp;"U"</f>
        <v>93095U</v>
      </c>
      <c r="C3896" s="318" t="s">
        <v>13976</v>
      </c>
      <c r="D3896" s="318" t="s">
        <v>30</v>
      </c>
      <c r="E3896" s="318" t="s">
        <v>6252</v>
      </c>
      <c r="F3896" s="319" t="n">
        <v>33.16</v>
      </c>
      <c r="G3896" s="318" t="s">
        <v>6233</v>
      </c>
    </row>
    <row r="3897" customFormat="false" ht="15" hidden="false" customHeight="false" outlineLevel="0" collapsed="false">
      <c r="A3897" s="318" t="s">
        <v>13977</v>
      </c>
      <c r="B3897" s="318" t="str">
        <f aca="false">A3897&amp;"U"</f>
        <v>93096U</v>
      </c>
      <c r="C3897" s="318" t="s">
        <v>13978</v>
      </c>
      <c r="D3897" s="318" t="s">
        <v>30</v>
      </c>
      <c r="E3897" s="318" t="s">
        <v>6252</v>
      </c>
      <c r="F3897" s="319" t="n">
        <v>47</v>
      </c>
      <c r="G3897" s="318" t="s">
        <v>6233</v>
      </c>
    </row>
    <row r="3898" customFormat="false" ht="15" hidden="false" customHeight="false" outlineLevel="0" collapsed="false">
      <c r="A3898" s="318" t="s">
        <v>13979</v>
      </c>
      <c r="B3898" s="318" t="str">
        <f aca="false">A3898&amp;"U"</f>
        <v>93097U</v>
      </c>
      <c r="C3898" s="318" t="s">
        <v>13980</v>
      </c>
      <c r="D3898" s="318" t="s">
        <v>30</v>
      </c>
      <c r="E3898" s="318" t="s">
        <v>6252</v>
      </c>
      <c r="F3898" s="319" t="n">
        <v>7.71</v>
      </c>
      <c r="G3898" s="318" t="s">
        <v>6233</v>
      </c>
    </row>
    <row r="3899" customFormat="false" ht="15" hidden="false" customHeight="false" outlineLevel="0" collapsed="false">
      <c r="A3899" s="318" t="s">
        <v>13981</v>
      </c>
      <c r="B3899" s="318" t="str">
        <f aca="false">A3899&amp;"U"</f>
        <v>93098U</v>
      </c>
      <c r="C3899" s="318" t="s">
        <v>13982</v>
      </c>
      <c r="D3899" s="318" t="s">
        <v>30</v>
      </c>
      <c r="E3899" s="318" t="s">
        <v>6252</v>
      </c>
      <c r="F3899" s="319" t="n">
        <v>12.24</v>
      </c>
      <c r="G3899" s="318" t="s">
        <v>6233</v>
      </c>
    </row>
    <row r="3900" customFormat="false" ht="15" hidden="false" customHeight="false" outlineLevel="0" collapsed="false">
      <c r="A3900" s="318" t="s">
        <v>13983</v>
      </c>
      <c r="B3900" s="318" t="str">
        <f aca="false">A3900&amp;"U"</f>
        <v>93099U</v>
      </c>
      <c r="C3900" s="318" t="s">
        <v>13984</v>
      </c>
      <c r="D3900" s="318" t="s">
        <v>30</v>
      </c>
      <c r="E3900" s="318" t="s">
        <v>6252</v>
      </c>
      <c r="F3900" s="319" t="n">
        <v>13.68</v>
      </c>
      <c r="G3900" s="318" t="s">
        <v>6233</v>
      </c>
    </row>
    <row r="3901" customFormat="false" ht="15" hidden="false" customHeight="false" outlineLevel="0" collapsed="false">
      <c r="A3901" s="318" t="s">
        <v>13985</v>
      </c>
      <c r="B3901" s="318" t="str">
        <f aca="false">A3901&amp;"U"</f>
        <v>93100U</v>
      </c>
      <c r="C3901" s="318" t="s">
        <v>13986</v>
      </c>
      <c r="D3901" s="318" t="s">
        <v>30</v>
      </c>
      <c r="E3901" s="318" t="s">
        <v>6252</v>
      </c>
      <c r="F3901" s="319" t="n">
        <v>18.78</v>
      </c>
      <c r="G3901" s="318" t="s">
        <v>6233</v>
      </c>
    </row>
    <row r="3902" customFormat="false" ht="15" hidden="false" customHeight="false" outlineLevel="0" collapsed="false">
      <c r="A3902" s="318" t="s">
        <v>13987</v>
      </c>
      <c r="B3902" s="318" t="str">
        <f aca="false">A3902&amp;"U"</f>
        <v>93101U</v>
      </c>
      <c r="C3902" s="318" t="s">
        <v>13988</v>
      </c>
      <c r="D3902" s="318" t="s">
        <v>30</v>
      </c>
      <c r="E3902" s="318" t="s">
        <v>6252</v>
      </c>
      <c r="F3902" s="319" t="n">
        <v>20.11</v>
      </c>
      <c r="G3902" s="318" t="s">
        <v>6233</v>
      </c>
    </row>
    <row r="3903" customFormat="false" ht="15" hidden="false" customHeight="false" outlineLevel="0" collapsed="false">
      <c r="A3903" s="318" t="s">
        <v>13989</v>
      </c>
      <c r="B3903" s="318" t="str">
        <f aca="false">A3903&amp;"U"</f>
        <v>93102U</v>
      </c>
      <c r="C3903" s="318" t="s">
        <v>13990</v>
      </c>
      <c r="D3903" s="318" t="s">
        <v>30</v>
      </c>
      <c r="E3903" s="318" t="s">
        <v>6252</v>
      </c>
      <c r="F3903" s="319" t="n">
        <v>17.99</v>
      </c>
      <c r="G3903" s="318" t="s">
        <v>6233</v>
      </c>
    </row>
    <row r="3904" customFormat="false" ht="15" hidden="false" customHeight="false" outlineLevel="0" collapsed="false">
      <c r="A3904" s="318" t="s">
        <v>13991</v>
      </c>
      <c r="B3904" s="318" t="str">
        <f aca="false">A3904&amp;"U"</f>
        <v>93103U</v>
      </c>
      <c r="C3904" s="318" t="s">
        <v>13992</v>
      </c>
      <c r="D3904" s="318" t="s">
        <v>30</v>
      </c>
      <c r="E3904" s="318" t="s">
        <v>6252</v>
      </c>
      <c r="F3904" s="319" t="n">
        <v>5.07</v>
      </c>
      <c r="G3904" s="318" t="s">
        <v>6233</v>
      </c>
    </row>
    <row r="3905" customFormat="false" ht="15" hidden="false" customHeight="false" outlineLevel="0" collapsed="false">
      <c r="A3905" s="318" t="s">
        <v>13993</v>
      </c>
      <c r="B3905" s="318" t="str">
        <f aca="false">A3905&amp;"U"</f>
        <v>93104U</v>
      </c>
      <c r="C3905" s="318" t="s">
        <v>13994</v>
      </c>
      <c r="D3905" s="318" t="s">
        <v>30</v>
      </c>
      <c r="E3905" s="318" t="s">
        <v>6252</v>
      </c>
      <c r="F3905" s="319" t="n">
        <v>10.82</v>
      </c>
      <c r="G3905" s="318" t="s">
        <v>6233</v>
      </c>
    </row>
    <row r="3906" customFormat="false" ht="15" hidden="false" customHeight="false" outlineLevel="0" collapsed="false">
      <c r="A3906" s="318" t="s">
        <v>13995</v>
      </c>
      <c r="B3906" s="318" t="str">
        <f aca="false">A3906&amp;"U"</f>
        <v>93105U</v>
      </c>
      <c r="C3906" s="318" t="s">
        <v>13996</v>
      </c>
      <c r="D3906" s="318" t="s">
        <v>30</v>
      </c>
      <c r="E3906" s="318" t="s">
        <v>6252</v>
      </c>
      <c r="F3906" s="319" t="n">
        <v>13.12</v>
      </c>
      <c r="G3906" s="318" t="s">
        <v>6233</v>
      </c>
    </row>
    <row r="3907" customFormat="false" ht="15" hidden="false" customHeight="false" outlineLevel="0" collapsed="false">
      <c r="A3907" s="318" t="s">
        <v>13997</v>
      </c>
      <c r="B3907" s="318" t="str">
        <f aca="false">A3907&amp;"U"</f>
        <v>93106U</v>
      </c>
      <c r="C3907" s="318" t="s">
        <v>13998</v>
      </c>
      <c r="D3907" s="318" t="s">
        <v>30</v>
      </c>
      <c r="E3907" s="318" t="s">
        <v>6252</v>
      </c>
      <c r="F3907" s="319" t="n">
        <v>236.87</v>
      </c>
      <c r="G3907" s="318" t="s">
        <v>6233</v>
      </c>
    </row>
    <row r="3908" customFormat="false" ht="15" hidden="false" customHeight="false" outlineLevel="0" collapsed="false">
      <c r="A3908" s="318" t="s">
        <v>13999</v>
      </c>
      <c r="B3908" s="318" t="str">
        <f aca="false">A3908&amp;"U"</f>
        <v>93107U</v>
      </c>
      <c r="C3908" s="318" t="s">
        <v>14000</v>
      </c>
      <c r="D3908" s="318" t="s">
        <v>30</v>
      </c>
      <c r="E3908" s="318" t="s">
        <v>6252</v>
      </c>
      <c r="F3908" s="319" t="n">
        <v>9.05</v>
      </c>
      <c r="G3908" s="318" t="s">
        <v>6233</v>
      </c>
    </row>
    <row r="3909" customFormat="false" ht="15" hidden="false" customHeight="false" outlineLevel="0" collapsed="false">
      <c r="A3909" s="318" t="s">
        <v>14001</v>
      </c>
      <c r="B3909" s="318" t="str">
        <f aca="false">A3909&amp;"U"</f>
        <v>93108U</v>
      </c>
      <c r="C3909" s="318" t="s">
        <v>14002</v>
      </c>
      <c r="D3909" s="318" t="s">
        <v>30</v>
      </c>
      <c r="E3909" s="318" t="s">
        <v>6252</v>
      </c>
      <c r="F3909" s="319" t="n">
        <v>8.58</v>
      </c>
      <c r="G3909" s="318" t="s">
        <v>6233</v>
      </c>
    </row>
    <row r="3910" customFormat="false" ht="15" hidden="false" customHeight="false" outlineLevel="0" collapsed="false">
      <c r="A3910" s="318" t="s">
        <v>14003</v>
      </c>
      <c r="B3910" s="318" t="str">
        <f aca="false">A3910&amp;"U"</f>
        <v>93109U</v>
      </c>
      <c r="C3910" s="318" t="s">
        <v>14004</v>
      </c>
      <c r="D3910" s="318" t="s">
        <v>30</v>
      </c>
      <c r="E3910" s="318" t="s">
        <v>6252</v>
      </c>
      <c r="F3910" s="319" t="n">
        <v>276.11</v>
      </c>
      <c r="G3910" s="318" t="s">
        <v>6233</v>
      </c>
    </row>
    <row r="3911" customFormat="false" ht="15" hidden="false" customHeight="false" outlineLevel="0" collapsed="false">
      <c r="A3911" s="318" t="s">
        <v>14005</v>
      </c>
      <c r="B3911" s="318" t="str">
        <f aca="false">A3911&amp;"U"</f>
        <v>93110U</v>
      </c>
      <c r="C3911" s="318" t="s">
        <v>14006</v>
      </c>
      <c r="D3911" s="318" t="s">
        <v>30</v>
      </c>
      <c r="E3911" s="318" t="s">
        <v>6252</v>
      </c>
      <c r="F3911" s="319" t="n">
        <v>12.84</v>
      </c>
      <c r="G3911" s="318" t="s">
        <v>6233</v>
      </c>
    </row>
    <row r="3912" customFormat="false" ht="15" hidden="false" customHeight="false" outlineLevel="0" collapsed="false">
      <c r="A3912" s="318" t="s">
        <v>14007</v>
      </c>
      <c r="B3912" s="318" t="str">
        <f aca="false">A3912&amp;"U"</f>
        <v>93111U</v>
      </c>
      <c r="C3912" s="318" t="s">
        <v>14008</v>
      </c>
      <c r="D3912" s="318" t="s">
        <v>30</v>
      </c>
      <c r="E3912" s="318" t="s">
        <v>6252</v>
      </c>
      <c r="F3912" s="319" t="n">
        <v>14.62</v>
      </c>
      <c r="G3912" s="318" t="s">
        <v>6233</v>
      </c>
    </row>
    <row r="3913" customFormat="false" ht="15" hidden="false" customHeight="false" outlineLevel="0" collapsed="false">
      <c r="A3913" s="318" t="s">
        <v>14009</v>
      </c>
      <c r="B3913" s="318" t="str">
        <f aca="false">A3913&amp;"U"</f>
        <v>93112U</v>
      </c>
      <c r="C3913" s="318" t="s">
        <v>14010</v>
      </c>
      <c r="D3913" s="318" t="s">
        <v>30</v>
      </c>
      <c r="E3913" s="318" t="s">
        <v>6252</v>
      </c>
      <c r="F3913" s="319" t="n">
        <v>26.74</v>
      </c>
      <c r="G3913" s="318" t="s">
        <v>6233</v>
      </c>
    </row>
    <row r="3914" customFormat="false" ht="15" hidden="false" customHeight="false" outlineLevel="0" collapsed="false">
      <c r="A3914" s="318" t="s">
        <v>14011</v>
      </c>
      <c r="B3914" s="318" t="str">
        <f aca="false">A3914&amp;"U"</f>
        <v>93113U</v>
      </c>
      <c r="C3914" s="318" t="s">
        <v>14012</v>
      </c>
      <c r="D3914" s="318" t="s">
        <v>30</v>
      </c>
      <c r="E3914" s="318" t="s">
        <v>6252</v>
      </c>
      <c r="F3914" s="319" t="n">
        <v>12.92</v>
      </c>
      <c r="G3914" s="318" t="s">
        <v>6233</v>
      </c>
    </row>
    <row r="3915" customFormat="false" ht="15" hidden="false" customHeight="false" outlineLevel="0" collapsed="false">
      <c r="A3915" s="318" t="s">
        <v>14013</v>
      </c>
      <c r="B3915" s="318" t="str">
        <f aca="false">A3915&amp;"U"</f>
        <v>93114U</v>
      </c>
      <c r="C3915" s="318" t="s">
        <v>14014</v>
      </c>
      <c r="D3915" s="318" t="s">
        <v>30</v>
      </c>
      <c r="E3915" s="318" t="s">
        <v>6252</v>
      </c>
      <c r="F3915" s="319" t="n">
        <v>20.02</v>
      </c>
      <c r="G3915" s="318" t="s">
        <v>6233</v>
      </c>
    </row>
    <row r="3916" customFormat="false" ht="15" hidden="false" customHeight="false" outlineLevel="0" collapsed="false">
      <c r="A3916" s="318" t="s">
        <v>14015</v>
      </c>
      <c r="B3916" s="318" t="str">
        <f aca="false">A3916&amp;"U"</f>
        <v>93115U</v>
      </c>
      <c r="C3916" s="318" t="s">
        <v>14016</v>
      </c>
      <c r="D3916" s="318" t="s">
        <v>30</v>
      </c>
      <c r="E3916" s="318" t="s">
        <v>6252</v>
      </c>
      <c r="F3916" s="319" t="n">
        <v>45.44</v>
      </c>
      <c r="G3916" s="318" t="s">
        <v>6233</v>
      </c>
    </row>
    <row r="3917" customFormat="false" ht="15" hidden="false" customHeight="false" outlineLevel="0" collapsed="false">
      <c r="A3917" s="318" t="s">
        <v>14017</v>
      </c>
      <c r="B3917" s="318" t="str">
        <f aca="false">A3917&amp;"U"</f>
        <v>93116U</v>
      </c>
      <c r="C3917" s="318" t="s">
        <v>14018</v>
      </c>
      <c r="D3917" s="318" t="s">
        <v>30</v>
      </c>
      <c r="E3917" s="318" t="s">
        <v>6252</v>
      </c>
      <c r="F3917" s="319" t="n">
        <v>304.38</v>
      </c>
      <c r="G3917" s="318" t="s">
        <v>6233</v>
      </c>
    </row>
    <row r="3918" customFormat="false" ht="15" hidden="false" customHeight="false" outlineLevel="0" collapsed="false">
      <c r="A3918" s="318" t="s">
        <v>14019</v>
      </c>
      <c r="B3918" s="318" t="str">
        <f aca="false">A3918&amp;"U"</f>
        <v>93117U</v>
      </c>
      <c r="C3918" s="318" t="s">
        <v>14020</v>
      </c>
      <c r="D3918" s="318" t="s">
        <v>30</v>
      </c>
      <c r="E3918" s="318" t="s">
        <v>6252</v>
      </c>
      <c r="F3918" s="319" t="n">
        <v>33.36</v>
      </c>
      <c r="G3918" s="318" t="s">
        <v>6233</v>
      </c>
    </row>
    <row r="3919" customFormat="false" ht="15" hidden="false" customHeight="false" outlineLevel="0" collapsed="false">
      <c r="A3919" s="318" t="s">
        <v>14021</v>
      </c>
      <c r="B3919" s="318" t="str">
        <f aca="false">A3919&amp;"U"</f>
        <v>93118U</v>
      </c>
      <c r="C3919" s="318" t="s">
        <v>14022</v>
      </c>
      <c r="D3919" s="318" t="s">
        <v>30</v>
      </c>
      <c r="E3919" s="318" t="s">
        <v>6252</v>
      </c>
      <c r="F3919" s="319" t="n">
        <v>49.39</v>
      </c>
      <c r="G3919" s="318" t="s">
        <v>6233</v>
      </c>
    </row>
    <row r="3920" customFormat="false" ht="15" hidden="false" customHeight="false" outlineLevel="0" collapsed="false">
      <c r="A3920" s="318" t="s">
        <v>14023</v>
      </c>
      <c r="B3920" s="318" t="str">
        <f aca="false">A3920&amp;"U"</f>
        <v>93119U</v>
      </c>
      <c r="C3920" s="318" t="s">
        <v>14024</v>
      </c>
      <c r="D3920" s="318" t="s">
        <v>30</v>
      </c>
      <c r="E3920" s="318" t="s">
        <v>6252</v>
      </c>
      <c r="F3920" s="319" t="n">
        <v>9.91</v>
      </c>
      <c r="G3920" s="318" t="s">
        <v>6233</v>
      </c>
    </row>
    <row r="3921" customFormat="false" ht="15" hidden="false" customHeight="false" outlineLevel="0" collapsed="false">
      <c r="A3921" s="318" t="s">
        <v>14025</v>
      </c>
      <c r="B3921" s="318" t="str">
        <f aca="false">A3921&amp;"U"</f>
        <v>93120U</v>
      </c>
      <c r="C3921" s="318" t="s">
        <v>14026</v>
      </c>
      <c r="D3921" s="318" t="s">
        <v>30</v>
      </c>
      <c r="E3921" s="318" t="s">
        <v>6252</v>
      </c>
      <c r="F3921" s="319" t="n">
        <v>15.01</v>
      </c>
      <c r="G3921" s="318" t="s">
        <v>6233</v>
      </c>
    </row>
    <row r="3922" customFormat="false" ht="15" hidden="false" customHeight="false" outlineLevel="0" collapsed="false">
      <c r="A3922" s="318" t="s">
        <v>14027</v>
      </c>
      <c r="B3922" s="318" t="str">
        <f aca="false">A3922&amp;"U"</f>
        <v>93121U</v>
      </c>
      <c r="C3922" s="318" t="s">
        <v>14028</v>
      </c>
      <c r="D3922" s="318" t="s">
        <v>30</v>
      </c>
      <c r="E3922" s="318" t="s">
        <v>6252</v>
      </c>
      <c r="F3922" s="319" t="n">
        <v>16.34</v>
      </c>
      <c r="G3922" s="318" t="s">
        <v>6233</v>
      </c>
    </row>
    <row r="3923" customFormat="false" ht="15" hidden="false" customHeight="false" outlineLevel="0" collapsed="false">
      <c r="A3923" s="318" t="s">
        <v>14029</v>
      </c>
      <c r="B3923" s="318" t="str">
        <f aca="false">A3923&amp;"U"</f>
        <v>93122U</v>
      </c>
      <c r="C3923" s="318" t="s">
        <v>14030</v>
      </c>
      <c r="D3923" s="318" t="s">
        <v>30</v>
      </c>
      <c r="E3923" s="318" t="s">
        <v>6252</v>
      </c>
      <c r="F3923" s="319" t="n">
        <v>14.4</v>
      </c>
      <c r="G3923" s="318" t="s">
        <v>6233</v>
      </c>
    </row>
    <row r="3924" customFormat="false" ht="15" hidden="false" customHeight="false" outlineLevel="0" collapsed="false">
      <c r="A3924" s="318" t="s">
        <v>14031</v>
      </c>
      <c r="B3924" s="318" t="str">
        <f aca="false">A3924&amp;"U"</f>
        <v>93123U</v>
      </c>
      <c r="C3924" s="318" t="s">
        <v>14032</v>
      </c>
      <c r="D3924" s="318" t="s">
        <v>30</v>
      </c>
      <c r="E3924" s="318" t="s">
        <v>6252</v>
      </c>
      <c r="F3924" s="319" t="n">
        <v>31.02</v>
      </c>
      <c r="G3924" s="318" t="s">
        <v>6233</v>
      </c>
    </row>
    <row r="3925" customFormat="false" ht="15" hidden="false" customHeight="false" outlineLevel="0" collapsed="false">
      <c r="A3925" s="318" t="s">
        <v>14033</v>
      </c>
      <c r="B3925" s="318" t="str">
        <f aca="false">A3925&amp;"U"</f>
        <v>93124U</v>
      </c>
      <c r="C3925" s="318" t="s">
        <v>14034</v>
      </c>
      <c r="D3925" s="318" t="s">
        <v>30</v>
      </c>
      <c r="E3925" s="318" t="s">
        <v>6252</v>
      </c>
      <c r="F3925" s="319" t="n">
        <v>48.46</v>
      </c>
      <c r="G3925" s="318" t="s">
        <v>6233</v>
      </c>
    </row>
    <row r="3926" customFormat="false" ht="15" hidden="false" customHeight="false" outlineLevel="0" collapsed="false">
      <c r="A3926" s="318" t="s">
        <v>14035</v>
      </c>
      <c r="B3926" s="318" t="str">
        <f aca="false">A3926&amp;"U"</f>
        <v>93125U</v>
      </c>
      <c r="C3926" s="318" t="s">
        <v>14036</v>
      </c>
      <c r="D3926" s="318" t="s">
        <v>30</v>
      </c>
      <c r="E3926" s="318" t="s">
        <v>6252</v>
      </c>
      <c r="F3926" s="319" t="n">
        <v>70.31</v>
      </c>
      <c r="G3926" s="318" t="s">
        <v>6233</v>
      </c>
    </row>
    <row r="3927" customFormat="false" ht="15" hidden="false" customHeight="false" outlineLevel="0" collapsed="false">
      <c r="A3927" s="318" t="s">
        <v>14037</v>
      </c>
      <c r="B3927" s="318" t="str">
        <f aca="false">A3927&amp;"U"</f>
        <v>93126U</v>
      </c>
      <c r="C3927" s="318" t="s">
        <v>14038</v>
      </c>
      <c r="D3927" s="318" t="s">
        <v>30</v>
      </c>
      <c r="E3927" s="318" t="s">
        <v>6252</v>
      </c>
      <c r="F3927" s="319" t="n">
        <v>154.66</v>
      </c>
      <c r="G3927" s="318" t="s">
        <v>6233</v>
      </c>
    </row>
    <row r="3928" customFormat="false" ht="15" hidden="false" customHeight="false" outlineLevel="0" collapsed="false">
      <c r="A3928" s="318" t="s">
        <v>14039</v>
      </c>
      <c r="B3928" s="318" t="str">
        <f aca="false">A3928&amp;"U"</f>
        <v>93133U</v>
      </c>
      <c r="C3928" s="318" t="s">
        <v>14040</v>
      </c>
      <c r="D3928" s="318" t="s">
        <v>30</v>
      </c>
      <c r="E3928" s="318" t="s">
        <v>6252</v>
      </c>
      <c r="F3928" s="319" t="n">
        <v>11.79</v>
      </c>
      <c r="G3928" s="318" t="s">
        <v>6233</v>
      </c>
    </row>
    <row r="3929" customFormat="false" ht="15" hidden="false" customHeight="false" outlineLevel="0" collapsed="false">
      <c r="A3929" s="318" t="s">
        <v>14041</v>
      </c>
      <c r="B3929" s="318" t="str">
        <f aca="false">A3929&amp;"U"</f>
        <v>94465U</v>
      </c>
      <c r="C3929" s="318" t="s">
        <v>14042</v>
      </c>
      <c r="D3929" s="318" t="s">
        <v>30</v>
      </c>
      <c r="E3929" s="318" t="s">
        <v>6232</v>
      </c>
      <c r="F3929" s="319" t="n">
        <v>29.4</v>
      </c>
      <c r="G3929" s="318" t="s">
        <v>6233</v>
      </c>
    </row>
    <row r="3930" customFormat="false" ht="15" hidden="false" customHeight="false" outlineLevel="0" collapsed="false">
      <c r="A3930" s="318" t="s">
        <v>14043</v>
      </c>
      <c r="B3930" s="318" t="str">
        <f aca="false">A3930&amp;"U"</f>
        <v>94466U</v>
      </c>
      <c r="C3930" s="318" t="s">
        <v>14044</v>
      </c>
      <c r="D3930" s="318" t="s">
        <v>30</v>
      </c>
      <c r="E3930" s="318" t="s">
        <v>6232</v>
      </c>
      <c r="F3930" s="319" t="n">
        <v>29.41</v>
      </c>
      <c r="G3930" s="318" t="s">
        <v>6233</v>
      </c>
    </row>
    <row r="3931" customFormat="false" ht="15" hidden="false" customHeight="false" outlineLevel="0" collapsed="false">
      <c r="A3931" s="318" t="s">
        <v>14045</v>
      </c>
      <c r="B3931" s="318" t="str">
        <f aca="false">A3931&amp;"U"</f>
        <v>94467U</v>
      </c>
      <c r="C3931" s="318" t="s">
        <v>14046</v>
      </c>
      <c r="D3931" s="318" t="s">
        <v>30</v>
      </c>
      <c r="E3931" s="318" t="s">
        <v>6232</v>
      </c>
      <c r="F3931" s="319" t="n">
        <v>44.33</v>
      </c>
      <c r="G3931" s="318" t="s">
        <v>6233</v>
      </c>
    </row>
    <row r="3932" customFormat="false" ht="15" hidden="false" customHeight="false" outlineLevel="0" collapsed="false">
      <c r="A3932" s="318" t="s">
        <v>14047</v>
      </c>
      <c r="B3932" s="318" t="str">
        <f aca="false">A3932&amp;"U"</f>
        <v>94468U</v>
      </c>
      <c r="C3932" s="318" t="s">
        <v>14048</v>
      </c>
      <c r="D3932" s="318" t="s">
        <v>30</v>
      </c>
      <c r="E3932" s="318" t="s">
        <v>6232</v>
      </c>
      <c r="F3932" s="319" t="n">
        <v>39.03</v>
      </c>
      <c r="G3932" s="318" t="s">
        <v>6233</v>
      </c>
    </row>
    <row r="3933" customFormat="false" ht="15" hidden="false" customHeight="false" outlineLevel="0" collapsed="false">
      <c r="A3933" s="318" t="s">
        <v>14049</v>
      </c>
      <c r="B3933" s="318" t="str">
        <f aca="false">A3933&amp;"U"</f>
        <v>94469U</v>
      </c>
      <c r="C3933" s="318" t="s">
        <v>14050</v>
      </c>
      <c r="D3933" s="318" t="s">
        <v>30</v>
      </c>
      <c r="E3933" s="318" t="s">
        <v>6232</v>
      </c>
      <c r="F3933" s="319" t="n">
        <v>63.99</v>
      </c>
      <c r="G3933" s="318" t="s">
        <v>6233</v>
      </c>
    </row>
    <row r="3934" customFormat="false" ht="15" hidden="false" customHeight="false" outlineLevel="0" collapsed="false">
      <c r="A3934" s="318" t="s">
        <v>14051</v>
      </c>
      <c r="B3934" s="318" t="str">
        <f aca="false">A3934&amp;"U"</f>
        <v>94470U</v>
      </c>
      <c r="C3934" s="318" t="s">
        <v>14052</v>
      </c>
      <c r="D3934" s="318" t="s">
        <v>30</v>
      </c>
      <c r="E3934" s="318" t="s">
        <v>6232</v>
      </c>
      <c r="F3934" s="319" t="n">
        <v>59.27</v>
      </c>
      <c r="G3934" s="318" t="s">
        <v>6233</v>
      </c>
    </row>
    <row r="3935" customFormat="false" ht="15" hidden="false" customHeight="false" outlineLevel="0" collapsed="false">
      <c r="A3935" s="318" t="s">
        <v>14053</v>
      </c>
      <c r="B3935" s="318" t="str">
        <f aca="false">A3935&amp;"U"</f>
        <v>94471U</v>
      </c>
      <c r="C3935" s="318" t="s">
        <v>14054</v>
      </c>
      <c r="D3935" s="318" t="s">
        <v>30</v>
      </c>
      <c r="E3935" s="318" t="s">
        <v>6232</v>
      </c>
      <c r="F3935" s="319" t="n">
        <v>42.47</v>
      </c>
      <c r="G3935" s="318" t="s">
        <v>6233</v>
      </c>
    </row>
    <row r="3936" customFormat="false" ht="15" hidden="false" customHeight="false" outlineLevel="0" collapsed="false">
      <c r="A3936" s="318" t="s">
        <v>14055</v>
      </c>
      <c r="B3936" s="318" t="str">
        <f aca="false">A3936&amp;"U"</f>
        <v>94472U</v>
      </c>
      <c r="C3936" s="318" t="s">
        <v>14056</v>
      </c>
      <c r="D3936" s="318" t="s">
        <v>30</v>
      </c>
      <c r="E3936" s="318" t="s">
        <v>6232</v>
      </c>
      <c r="F3936" s="319" t="n">
        <v>43.65</v>
      </c>
      <c r="G3936" s="318" t="s">
        <v>6233</v>
      </c>
    </row>
    <row r="3937" customFormat="false" ht="15" hidden="false" customHeight="false" outlineLevel="0" collapsed="false">
      <c r="A3937" s="318" t="s">
        <v>14057</v>
      </c>
      <c r="B3937" s="318" t="str">
        <f aca="false">A3937&amp;"U"</f>
        <v>94473U</v>
      </c>
      <c r="C3937" s="318" t="s">
        <v>14058</v>
      </c>
      <c r="D3937" s="318" t="s">
        <v>30</v>
      </c>
      <c r="E3937" s="318" t="s">
        <v>6232</v>
      </c>
      <c r="F3937" s="319" t="n">
        <v>63.57</v>
      </c>
      <c r="G3937" s="318" t="s">
        <v>6233</v>
      </c>
    </row>
    <row r="3938" customFormat="false" ht="15" hidden="false" customHeight="false" outlineLevel="0" collapsed="false">
      <c r="A3938" s="318" t="s">
        <v>14059</v>
      </c>
      <c r="B3938" s="318" t="str">
        <f aca="false">A3938&amp;"U"</f>
        <v>94474U</v>
      </c>
      <c r="C3938" s="318" t="s">
        <v>14060</v>
      </c>
      <c r="D3938" s="318" t="s">
        <v>30</v>
      </c>
      <c r="E3938" s="318" t="s">
        <v>6232</v>
      </c>
      <c r="F3938" s="319" t="n">
        <v>68.75</v>
      </c>
      <c r="G3938" s="318" t="s">
        <v>6233</v>
      </c>
    </row>
    <row r="3939" customFormat="false" ht="15" hidden="false" customHeight="false" outlineLevel="0" collapsed="false">
      <c r="A3939" s="318" t="s">
        <v>14061</v>
      </c>
      <c r="B3939" s="318" t="str">
        <f aca="false">A3939&amp;"U"</f>
        <v>94475U</v>
      </c>
      <c r="C3939" s="318" t="s">
        <v>14062</v>
      </c>
      <c r="D3939" s="318" t="s">
        <v>30</v>
      </c>
      <c r="E3939" s="318" t="s">
        <v>6232</v>
      </c>
      <c r="F3939" s="319" t="n">
        <v>86.99</v>
      </c>
      <c r="G3939" s="318" t="s">
        <v>6233</v>
      </c>
    </row>
    <row r="3940" customFormat="false" ht="15" hidden="false" customHeight="false" outlineLevel="0" collapsed="false">
      <c r="A3940" s="318" t="s">
        <v>14063</v>
      </c>
      <c r="B3940" s="318" t="str">
        <f aca="false">A3940&amp;"U"</f>
        <v>94476U</v>
      </c>
      <c r="C3940" s="318" t="s">
        <v>14064</v>
      </c>
      <c r="D3940" s="318" t="s">
        <v>30</v>
      </c>
      <c r="E3940" s="318" t="s">
        <v>6232</v>
      </c>
      <c r="F3940" s="319" t="n">
        <v>96.98</v>
      </c>
      <c r="G3940" s="318" t="s">
        <v>6233</v>
      </c>
    </row>
    <row r="3941" customFormat="false" ht="15" hidden="false" customHeight="false" outlineLevel="0" collapsed="false">
      <c r="A3941" s="318" t="s">
        <v>14065</v>
      </c>
      <c r="B3941" s="318" t="str">
        <f aca="false">A3941&amp;"U"</f>
        <v>94477U</v>
      </c>
      <c r="C3941" s="318" t="s">
        <v>14066</v>
      </c>
      <c r="D3941" s="318" t="s">
        <v>30</v>
      </c>
      <c r="E3941" s="318" t="s">
        <v>6232</v>
      </c>
      <c r="F3941" s="319" t="n">
        <v>56.55</v>
      </c>
      <c r="G3941" s="318" t="s">
        <v>6233</v>
      </c>
    </row>
    <row r="3942" customFormat="false" ht="15" hidden="false" customHeight="false" outlineLevel="0" collapsed="false">
      <c r="A3942" s="318" t="s">
        <v>14067</v>
      </c>
      <c r="B3942" s="318" t="str">
        <f aca="false">A3942&amp;"U"</f>
        <v>94478U</v>
      </c>
      <c r="C3942" s="318" t="s">
        <v>14068</v>
      </c>
      <c r="D3942" s="318" t="s">
        <v>30</v>
      </c>
      <c r="E3942" s="318" t="s">
        <v>6232</v>
      </c>
      <c r="F3942" s="319" t="n">
        <v>87.3</v>
      </c>
      <c r="G3942" s="318" t="s">
        <v>6233</v>
      </c>
    </row>
    <row r="3943" customFormat="false" ht="15" hidden="false" customHeight="false" outlineLevel="0" collapsed="false">
      <c r="A3943" s="318" t="s">
        <v>14069</v>
      </c>
      <c r="B3943" s="318" t="str">
        <f aca="false">A3943&amp;"U"</f>
        <v>94479U</v>
      </c>
      <c r="C3943" s="318" t="s">
        <v>14070</v>
      </c>
      <c r="D3943" s="318" t="s">
        <v>30</v>
      </c>
      <c r="E3943" s="318" t="s">
        <v>6232</v>
      </c>
      <c r="F3943" s="319" t="n">
        <v>114.96</v>
      </c>
      <c r="G3943" s="318" t="s">
        <v>6233</v>
      </c>
    </row>
    <row r="3944" customFormat="false" ht="15" hidden="false" customHeight="false" outlineLevel="0" collapsed="false">
      <c r="A3944" s="318" t="s">
        <v>14071</v>
      </c>
      <c r="B3944" s="318" t="str">
        <f aca="false">A3944&amp;"U"</f>
        <v>94606U</v>
      </c>
      <c r="C3944" s="318" t="s">
        <v>14072</v>
      </c>
      <c r="D3944" s="318" t="s">
        <v>30</v>
      </c>
      <c r="E3944" s="318" t="s">
        <v>6252</v>
      </c>
      <c r="F3944" s="319" t="n">
        <v>44.41</v>
      </c>
      <c r="G3944" s="318" t="s">
        <v>6233</v>
      </c>
    </row>
    <row r="3945" customFormat="false" ht="15" hidden="false" customHeight="false" outlineLevel="0" collapsed="false">
      <c r="A3945" s="318" t="s">
        <v>14073</v>
      </c>
      <c r="B3945" s="318" t="str">
        <f aca="false">A3945&amp;"U"</f>
        <v>94608U</v>
      </c>
      <c r="C3945" s="318" t="s">
        <v>14074</v>
      </c>
      <c r="D3945" s="318" t="s">
        <v>30</v>
      </c>
      <c r="E3945" s="318" t="s">
        <v>6252</v>
      </c>
      <c r="F3945" s="319" t="n">
        <v>104.85</v>
      </c>
      <c r="G3945" s="318" t="s">
        <v>6233</v>
      </c>
    </row>
    <row r="3946" customFormat="false" ht="15" hidden="false" customHeight="false" outlineLevel="0" collapsed="false">
      <c r="A3946" s="318" t="s">
        <v>14075</v>
      </c>
      <c r="B3946" s="318" t="str">
        <f aca="false">A3946&amp;"U"</f>
        <v>94610U</v>
      </c>
      <c r="C3946" s="318" t="s">
        <v>14076</v>
      </c>
      <c r="D3946" s="318" t="s">
        <v>30</v>
      </c>
      <c r="E3946" s="318" t="s">
        <v>6252</v>
      </c>
      <c r="F3946" s="319" t="n">
        <v>154.58</v>
      </c>
      <c r="G3946" s="318" t="s">
        <v>6233</v>
      </c>
    </row>
    <row r="3947" customFormat="false" ht="15" hidden="false" customHeight="false" outlineLevel="0" collapsed="false">
      <c r="A3947" s="318" t="s">
        <v>14077</v>
      </c>
      <c r="B3947" s="318" t="str">
        <f aca="false">A3947&amp;"U"</f>
        <v>94612U</v>
      </c>
      <c r="C3947" s="318" t="s">
        <v>14078</v>
      </c>
      <c r="D3947" s="318" t="s">
        <v>30</v>
      </c>
      <c r="E3947" s="318" t="s">
        <v>6252</v>
      </c>
      <c r="F3947" s="319" t="n">
        <v>215.59</v>
      </c>
      <c r="G3947" s="318" t="s">
        <v>6233</v>
      </c>
    </row>
    <row r="3948" customFormat="false" ht="15" hidden="false" customHeight="false" outlineLevel="0" collapsed="false">
      <c r="A3948" s="318" t="s">
        <v>14079</v>
      </c>
      <c r="B3948" s="318" t="str">
        <f aca="false">A3948&amp;"U"</f>
        <v>94614U</v>
      </c>
      <c r="C3948" s="318" t="s">
        <v>14080</v>
      </c>
      <c r="D3948" s="318" t="s">
        <v>30</v>
      </c>
      <c r="E3948" s="318" t="s">
        <v>6252</v>
      </c>
      <c r="F3948" s="319" t="n">
        <v>74.57</v>
      </c>
      <c r="G3948" s="318" t="s">
        <v>6233</v>
      </c>
    </row>
    <row r="3949" customFormat="false" ht="15" hidden="false" customHeight="false" outlineLevel="0" collapsed="false">
      <c r="A3949" s="318" t="s">
        <v>14081</v>
      </c>
      <c r="B3949" s="318" t="str">
        <f aca="false">A3949&amp;"U"</f>
        <v>94615U</v>
      </c>
      <c r="C3949" s="318" t="s">
        <v>14082</v>
      </c>
      <c r="D3949" s="318" t="s">
        <v>30</v>
      </c>
      <c r="E3949" s="318" t="s">
        <v>6252</v>
      </c>
      <c r="F3949" s="319" t="n">
        <v>84.06</v>
      </c>
      <c r="G3949" s="318" t="s">
        <v>6233</v>
      </c>
    </row>
    <row r="3950" customFormat="false" ht="15" hidden="false" customHeight="false" outlineLevel="0" collapsed="false">
      <c r="A3950" s="318" t="s">
        <v>14083</v>
      </c>
      <c r="B3950" s="318" t="str">
        <f aca="false">A3950&amp;"U"</f>
        <v>94616U</v>
      </c>
      <c r="C3950" s="318" t="s">
        <v>14084</v>
      </c>
      <c r="D3950" s="318" t="s">
        <v>30</v>
      </c>
      <c r="E3950" s="318" t="s">
        <v>6252</v>
      </c>
      <c r="F3950" s="319" t="n">
        <v>199.26</v>
      </c>
      <c r="G3950" s="318" t="s">
        <v>6233</v>
      </c>
    </row>
    <row r="3951" customFormat="false" ht="15" hidden="false" customHeight="false" outlineLevel="0" collapsed="false">
      <c r="A3951" s="318" t="s">
        <v>14085</v>
      </c>
      <c r="B3951" s="318" t="str">
        <f aca="false">A3951&amp;"U"</f>
        <v>94617U</v>
      </c>
      <c r="C3951" s="318" t="s">
        <v>14086</v>
      </c>
      <c r="D3951" s="318" t="s">
        <v>30</v>
      </c>
      <c r="E3951" s="318" t="s">
        <v>6252</v>
      </c>
      <c r="F3951" s="319" t="n">
        <v>166.28</v>
      </c>
      <c r="G3951" s="318" t="s">
        <v>6233</v>
      </c>
    </row>
    <row r="3952" customFormat="false" ht="15" hidden="false" customHeight="false" outlineLevel="0" collapsed="false">
      <c r="A3952" s="318" t="s">
        <v>14087</v>
      </c>
      <c r="B3952" s="318" t="str">
        <f aca="false">A3952&amp;"U"</f>
        <v>94618U</v>
      </c>
      <c r="C3952" s="318" t="s">
        <v>14088</v>
      </c>
      <c r="D3952" s="318" t="s">
        <v>30</v>
      </c>
      <c r="E3952" s="318" t="s">
        <v>6252</v>
      </c>
      <c r="F3952" s="319" t="n">
        <v>196.16</v>
      </c>
      <c r="G3952" s="318" t="s">
        <v>6233</v>
      </c>
    </row>
    <row r="3953" customFormat="false" ht="15" hidden="false" customHeight="false" outlineLevel="0" collapsed="false">
      <c r="A3953" s="318" t="s">
        <v>14089</v>
      </c>
      <c r="B3953" s="318" t="str">
        <f aca="false">A3953&amp;"U"</f>
        <v>94620U</v>
      </c>
      <c r="C3953" s="318" t="s">
        <v>14090</v>
      </c>
      <c r="D3953" s="318" t="s">
        <v>30</v>
      </c>
      <c r="E3953" s="318" t="s">
        <v>6252</v>
      </c>
      <c r="F3953" s="319" t="n">
        <v>442.9</v>
      </c>
      <c r="G3953" s="318" t="s">
        <v>6233</v>
      </c>
    </row>
    <row r="3954" customFormat="false" ht="15" hidden="false" customHeight="false" outlineLevel="0" collapsed="false">
      <c r="A3954" s="318" t="s">
        <v>14091</v>
      </c>
      <c r="B3954" s="318" t="str">
        <f aca="false">A3954&amp;"U"</f>
        <v>94622U</v>
      </c>
      <c r="C3954" s="318" t="s">
        <v>14092</v>
      </c>
      <c r="D3954" s="318" t="s">
        <v>30</v>
      </c>
      <c r="E3954" s="318" t="s">
        <v>6252</v>
      </c>
      <c r="F3954" s="319" t="n">
        <v>108.51</v>
      </c>
      <c r="G3954" s="318" t="s">
        <v>6233</v>
      </c>
    </row>
    <row r="3955" customFormat="false" ht="15" hidden="false" customHeight="false" outlineLevel="0" collapsed="false">
      <c r="A3955" s="318" t="s">
        <v>14093</v>
      </c>
      <c r="B3955" s="318" t="str">
        <f aca="false">A3955&amp;"U"</f>
        <v>94623U</v>
      </c>
      <c r="C3955" s="318" t="s">
        <v>14094</v>
      </c>
      <c r="D3955" s="318" t="s">
        <v>30</v>
      </c>
      <c r="E3955" s="318" t="s">
        <v>6252</v>
      </c>
      <c r="F3955" s="319" t="n">
        <v>247.21</v>
      </c>
      <c r="G3955" s="318" t="s">
        <v>6233</v>
      </c>
    </row>
    <row r="3956" customFormat="false" ht="15" hidden="false" customHeight="false" outlineLevel="0" collapsed="false">
      <c r="A3956" s="318" t="s">
        <v>14095</v>
      </c>
      <c r="B3956" s="318" t="str">
        <f aca="false">A3956&amp;"U"</f>
        <v>94624U</v>
      </c>
      <c r="C3956" s="318" t="s">
        <v>14096</v>
      </c>
      <c r="D3956" s="318" t="s">
        <v>30</v>
      </c>
      <c r="E3956" s="318" t="s">
        <v>6252</v>
      </c>
      <c r="F3956" s="319" t="n">
        <v>373.63</v>
      </c>
      <c r="G3956" s="318" t="s">
        <v>6233</v>
      </c>
    </row>
    <row r="3957" customFormat="false" ht="15" hidden="false" customHeight="false" outlineLevel="0" collapsed="false">
      <c r="A3957" s="318" t="s">
        <v>14097</v>
      </c>
      <c r="B3957" s="318" t="str">
        <f aca="false">A3957&amp;"U"</f>
        <v>94625U</v>
      </c>
      <c r="C3957" s="318" t="s">
        <v>14098</v>
      </c>
      <c r="D3957" s="318" t="s">
        <v>30</v>
      </c>
      <c r="E3957" s="318" t="s">
        <v>6252</v>
      </c>
      <c r="F3957" s="319" t="n">
        <v>770.5</v>
      </c>
      <c r="G3957" s="318" t="s">
        <v>6233</v>
      </c>
    </row>
    <row r="3958" customFormat="false" ht="15" hidden="false" customHeight="false" outlineLevel="0" collapsed="false">
      <c r="A3958" s="318" t="s">
        <v>14099</v>
      </c>
      <c r="B3958" s="318" t="str">
        <f aca="false">A3958&amp;"U"</f>
        <v>94656U</v>
      </c>
      <c r="C3958" s="318" t="s">
        <v>14100</v>
      </c>
      <c r="D3958" s="318" t="s">
        <v>30</v>
      </c>
      <c r="E3958" s="318" t="s">
        <v>6232</v>
      </c>
      <c r="F3958" s="319" t="n">
        <v>4.18</v>
      </c>
      <c r="G3958" s="318" t="s">
        <v>6233</v>
      </c>
    </row>
    <row r="3959" customFormat="false" ht="15" hidden="false" customHeight="false" outlineLevel="0" collapsed="false">
      <c r="A3959" s="318" t="s">
        <v>14101</v>
      </c>
      <c r="B3959" s="318" t="str">
        <f aca="false">A3959&amp;"U"</f>
        <v>94657U</v>
      </c>
      <c r="C3959" s="318" t="s">
        <v>14102</v>
      </c>
      <c r="D3959" s="318" t="s">
        <v>30</v>
      </c>
      <c r="E3959" s="318" t="s">
        <v>6232</v>
      </c>
      <c r="F3959" s="319" t="n">
        <v>4.12</v>
      </c>
      <c r="G3959" s="318" t="s">
        <v>6233</v>
      </c>
    </row>
    <row r="3960" customFormat="false" ht="15" hidden="false" customHeight="false" outlineLevel="0" collapsed="false">
      <c r="A3960" s="318" t="s">
        <v>14103</v>
      </c>
      <c r="B3960" s="318" t="str">
        <f aca="false">A3960&amp;"U"</f>
        <v>94658U</v>
      </c>
      <c r="C3960" s="318" t="s">
        <v>14104</v>
      </c>
      <c r="D3960" s="318" t="s">
        <v>30</v>
      </c>
      <c r="E3960" s="318" t="s">
        <v>6232</v>
      </c>
      <c r="F3960" s="319" t="n">
        <v>4.79</v>
      </c>
      <c r="G3960" s="318" t="s">
        <v>6233</v>
      </c>
    </row>
    <row r="3961" customFormat="false" ht="15" hidden="false" customHeight="false" outlineLevel="0" collapsed="false">
      <c r="A3961" s="318" t="s">
        <v>14105</v>
      </c>
      <c r="B3961" s="318" t="str">
        <f aca="false">A3961&amp;"U"</f>
        <v>94659U</v>
      </c>
      <c r="C3961" s="318" t="s">
        <v>14106</v>
      </c>
      <c r="D3961" s="318" t="s">
        <v>30</v>
      </c>
      <c r="E3961" s="318" t="s">
        <v>6232</v>
      </c>
      <c r="F3961" s="319" t="n">
        <v>4.86</v>
      </c>
      <c r="G3961" s="318" t="s">
        <v>6233</v>
      </c>
    </row>
    <row r="3962" customFormat="false" ht="15" hidden="false" customHeight="false" outlineLevel="0" collapsed="false">
      <c r="A3962" s="318" t="s">
        <v>14107</v>
      </c>
      <c r="B3962" s="318" t="str">
        <f aca="false">A3962&amp;"U"</f>
        <v>94660U</v>
      </c>
      <c r="C3962" s="318" t="s">
        <v>14108</v>
      </c>
      <c r="D3962" s="318" t="s">
        <v>30</v>
      </c>
      <c r="E3962" s="318" t="s">
        <v>6232</v>
      </c>
      <c r="F3962" s="319" t="n">
        <v>7.81</v>
      </c>
      <c r="G3962" s="318" t="s">
        <v>6233</v>
      </c>
    </row>
    <row r="3963" customFormat="false" ht="15" hidden="false" customHeight="false" outlineLevel="0" collapsed="false">
      <c r="A3963" s="318" t="s">
        <v>14109</v>
      </c>
      <c r="B3963" s="318" t="str">
        <f aca="false">A3963&amp;"U"</f>
        <v>94661U</v>
      </c>
      <c r="C3963" s="318" t="s">
        <v>14110</v>
      </c>
      <c r="D3963" s="318" t="s">
        <v>30</v>
      </c>
      <c r="E3963" s="318" t="s">
        <v>6232</v>
      </c>
      <c r="F3963" s="319" t="n">
        <v>8.1</v>
      </c>
      <c r="G3963" s="318" t="s">
        <v>6233</v>
      </c>
    </row>
    <row r="3964" customFormat="false" ht="15" hidden="false" customHeight="false" outlineLevel="0" collapsed="false">
      <c r="A3964" s="318" t="s">
        <v>14111</v>
      </c>
      <c r="B3964" s="318" t="str">
        <f aca="false">A3964&amp;"U"</f>
        <v>94662U</v>
      </c>
      <c r="C3964" s="318" t="s">
        <v>14112</v>
      </c>
      <c r="D3964" s="318" t="s">
        <v>30</v>
      </c>
      <c r="E3964" s="318" t="s">
        <v>6232</v>
      </c>
      <c r="F3964" s="319" t="n">
        <v>8.42</v>
      </c>
      <c r="G3964" s="318" t="s">
        <v>6233</v>
      </c>
    </row>
    <row r="3965" customFormat="false" ht="15" hidden="false" customHeight="false" outlineLevel="0" collapsed="false">
      <c r="A3965" s="318" t="s">
        <v>14113</v>
      </c>
      <c r="B3965" s="318" t="str">
        <f aca="false">A3965&amp;"U"</f>
        <v>94663U</v>
      </c>
      <c r="C3965" s="318" t="s">
        <v>14114</v>
      </c>
      <c r="D3965" s="318" t="s">
        <v>30</v>
      </c>
      <c r="E3965" s="318" t="s">
        <v>6232</v>
      </c>
      <c r="F3965" s="319" t="n">
        <v>8.54</v>
      </c>
      <c r="G3965" s="318" t="s">
        <v>6233</v>
      </c>
    </row>
    <row r="3966" customFormat="false" ht="15" hidden="false" customHeight="false" outlineLevel="0" collapsed="false">
      <c r="A3966" s="318" t="s">
        <v>14115</v>
      </c>
      <c r="B3966" s="318" t="str">
        <f aca="false">A3966&amp;"U"</f>
        <v>94664U</v>
      </c>
      <c r="C3966" s="318" t="s">
        <v>14116</v>
      </c>
      <c r="D3966" s="318" t="s">
        <v>30</v>
      </c>
      <c r="E3966" s="318" t="s">
        <v>6232</v>
      </c>
      <c r="F3966" s="319" t="n">
        <v>17.92</v>
      </c>
      <c r="G3966" s="318" t="s">
        <v>6233</v>
      </c>
    </row>
    <row r="3967" customFormat="false" ht="15" hidden="false" customHeight="false" outlineLevel="0" collapsed="false">
      <c r="A3967" s="318" t="s">
        <v>14117</v>
      </c>
      <c r="B3967" s="318" t="str">
        <f aca="false">A3967&amp;"U"</f>
        <v>94665U</v>
      </c>
      <c r="C3967" s="318" t="s">
        <v>14118</v>
      </c>
      <c r="D3967" s="318" t="s">
        <v>30</v>
      </c>
      <c r="E3967" s="318" t="s">
        <v>6232</v>
      </c>
      <c r="F3967" s="319" t="n">
        <v>17.91</v>
      </c>
      <c r="G3967" s="318" t="s">
        <v>6233</v>
      </c>
    </row>
    <row r="3968" customFormat="false" ht="15" hidden="false" customHeight="false" outlineLevel="0" collapsed="false">
      <c r="A3968" s="318" t="s">
        <v>14119</v>
      </c>
      <c r="B3968" s="318" t="str">
        <f aca="false">A3968&amp;"U"</f>
        <v>94666U</v>
      </c>
      <c r="C3968" s="318" t="s">
        <v>14120</v>
      </c>
      <c r="D3968" s="318" t="s">
        <v>30</v>
      </c>
      <c r="E3968" s="318" t="s">
        <v>6232</v>
      </c>
      <c r="F3968" s="319" t="n">
        <v>21.46</v>
      </c>
      <c r="G3968" s="318" t="s">
        <v>6233</v>
      </c>
    </row>
    <row r="3969" customFormat="false" ht="15" hidden="false" customHeight="false" outlineLevel="0" collapsed="false">
      <c r="A3969" s="318" t="s">
        <v>14121</v>
      </c>
      <c r="B3969" s="318" t="str">
        <f aca="false">A3969&amp;"U"</f>
        <v>94667U</v>
      </c>
      <c r="C3969" s="318" t="s">
        <v>14122</v>
      </c>
      <c r="D3969" s="318" t="s">
        <v>30</v>
      </c>
      <c r="E3969" s="318" t="s">
        <v>6232</v>
      </c>
      <c r="F3969" s="319" t="n">
        <v>23.66</v>
      </c>
      <c r="G3969" s="318" t="s">
        <v>6233</v>
      </c>
    </row>
    <row r="3970" customFormat="false" ht="15" hidden="false" customHeight="false" outlineLevel="0" collapsed="false">
      <c r="A3970" s="318" t="s">
        <v>14123</v>
      </c>
      <c r="B3970" s="318" t="str">
        <f aca="false">A3970&amp;"U"</f>
        <v>94668U</v>
      </c>
      <c r="C3970" s="318" t="s">
        <v>14124</v>
      </c>
      <c r="D3970" s="318" t="s">
        <v>30</v>
      </c>
      <c r="E3970" s="318" t="s">
        <v>6232</v>
      </c>
      <c r="F3970" s="319" t="n">
        <v>36.91</v>
      </c>
      <c r="G3970" s="318" t="s">
        <v>6233</v>
      </c>
    </row>
    <row r="3971" customFormat="false" ht="15" hidden="false" customHeight="false" outlineLevel="0" collapsed="false">
      <c r="A3971" s="318" t="s">
        <v>14125</v>
      </c>
      <c r="B3971" s="318" t="str">
        <f aca="false">A3971&amp;"U"</f>
        <v>94669U</v>
      </c>
      <c r="C3971" s="318" t="s">
        <v>14126</v>
      </c>
      <c r="D3971" s="318" t="s">
        <v>30</v>
      </c>
      <c r="E3971" s="318" t="s">
        <v>6232</v>
      </c>
      <c r="F3971" s="319" t="n">
        <v>49.27</v>
      </c>
      <c r="G3971" s="318" t="s">
        <v>6233</v>
      </c>
    </row>
    <row r="3972" customFormat="false" ht="15" hidden="false" customHeight="false" outlineLevel="0" collapsed="false">
      <c r="A3972" s="318" t="s">
        <v>14127</v>
      </c>
      <c r="B3972" s="318" t="str">
        <f aca="false">A3972&amp;"U"</f>
        <v>94670U</v>
      </c>
      <c r="C3972" s="318" t="s">
        <v>14128</v>
      </c>
      <c r="D3972" s="318" t="s">
        <v>30</v>
      </c>
      <c r="E3972" s="318" t="s">
        <v>6232</v>
      </c>
      <c r="F3972" s="319" t="n">
        <v>47.92</v>
      </c>
      <c r="G3972" s="318" t="s">
        <v>6233</v>
      </c>
    </row>
    <row r="3973" customFormat="false" ht="15" hidden="false" customHeight="false" outlineLevel="0" collapsed="false">
      <c r="A3973" s="318" t="s">
        <v>14129</v>
      </c>
      <c r="B3973" s="318" t="str">
        <f aca="false">A3973&amp;"U"</f>
        <v>94671U</v>
      </c>
      <c r="C3973" s="318" t="s">
        <v>14130</v>
      </c>
      <c r="D3973" s="318" t="s">
        <v>30</v>
      </c>
      <c r="E3973" s="318" t="s">
        <v>6232</v>
      </c>
      <c r="F3973" s="319" t="n">
        <v>68.53</v>
      </c>
      <c r="G3973" s="318" t="s">
        <v>6233</v>
      </c>
    </row>
    <row r="3974" customFormat="false" ht="15" hidden="false" customHeight="false" outlineLevel="0" collapsed="false">
      <c r="A3974" s="318" t="s">
        <v>14131</v>
      </c>
      <c r="B3974" s="318" t="str">
        <f aca="false">A3974&amp;"U"</f>
        <v>94672U</v>
      </c>
      <c r="C3974" s="318" t="s">
        <v>14132</v>
      </c>
      <c r="D3974" s="318" t="s">
        <v>30</v>
      </c>
      <c r="E3974" s="318" t="s">
        <v>6232</v>
      </c>
      <c r="F3974" s="319" t="n">
        <v>7.02</v>
      </c>
      <c r="G3974" s="318" t="s">
        <v>6233</v>
      </c>
    </row>
    <row r="3975" customFormat="false" ht="15" hidden="false" customHeight="false" outlineLevel="0" collapsed="false">
      <c r="A3975" s="318" t="s">
        <v>14133</v>
      </c>
      <c r="B3975" s="318" t="str">
        <f aca="false">A3975&amp;"U"</f>
        <v>94673U</v>
      </c>
      <c r="C3975" s="318" t="s">
        <v>14134</v>
      </c>
      <c r="D3975" s="318" t="s">
        <v>30</v>
      </c>
      <c r="E3975" s="318" t="s">
        <v>6232</v>
      </c>
      <c r="F3975" s="319" t="n">
        <v>6.85</v>
      </c>
      <c r="G3975" s="318" t="s">
        <v>6233</v>
      </c>
    </row>
    <row r="3976" customFormat="false" ht="15" hidden="false" customHeight="false" outlineLevel="0" collapsed="false">
      <c r="A3976" s="318" t="s">
        <v>14135</v>
      </c>
      <c r="B3976" s="318" t="str">
        <f aca="false">A3976&amp;"U"</f>
        <v>94674U</v>
      </c>
      <c r="C3976" s="318" t="s">
        <v>14136</v>
      </c>
      <c r="D3976" s="318" t="s">
        <v>30</v>
      </c>
      <c r="E3976" s="318" t="s">
        <v>6232</v>
      </c>
      <c r="F3976" s="319" t="n">
        <v>6.28</v>
      </c>
      <c r="G3976" s="318" t="s">
        <v>6233</v>
      </c>
    </row>
    <row r="3977" customFormat="false" ht="15" hidden="false" customHeight="false" outlineLevel="0" collapsed="false">
      <c r="A3977" s="318" t="s">
        <v>14137</v>
      </c>
      <c r="B3977" s="318" t="str">
        <f aca="false">A3977&amp;"U"</f>
        <v>94675U</v>
      </c>
      <c r="C3977" s="318" t="s">
        <v>14138</v>
      </c>
      <c r="D3977" s="318" t="s">
        <v>30</v>
      </c>
      <c r="E3977" s="318" t="s">
        <v>6232</v>
      </c>
      <c r="F3977" s="319" t="n">
        <v>9.39</v>
      </c>
      <c r="G3977" s="318" t="s">
        <v>6233</v>
      </c>
    </row>
    <row r="3978" customFormat="false" ht="15" hidden="false" customHeight="false" outlineLevel="0" collapsed="false">
      <c r="A3978" s="318" t="s">
        <v>14139</v>
      </c>
      <c r="B3978" s="318" t="str">
        <f aca="false">A3978&amp;"U"</f>
        <v>94676U</v>
      </c>
      <c r="C3978" s="318" t="s">
        <v>14140</v>
      </c>
      <c r="D3978" s="318" t="s">
        <v>30</v>
      </c>
      <c r="E3978" s="318" t="s">
        <v>6232</v>
      </c>
      <c r="F3978" s="319" t="n">
        <v>10.71</v>
      </c>
      <c r="G3978" s="318" t="s">
        <v>6233</v>
      </c>
    </row>
    <row r="3979" customFormat="false" ht="15" hidden="false" customHeight="false" outlineLevel="0" collapsed="false">
      <c r="A3979" s="318" t="s">
        <v>14141</v>
      </c>
      <c r="B3979" s="318" t="str">
        <f aca="false">A3979&amp;"U"</f>
        <v>94677U</v>
      </c>
      <c r="C3979" s="318" t="s">
        <v>14142</v>
      </c>
      <c r="D3979" s="318" t="s">
        <v>30</v>
      </c>
      <c r="E3979" s="318" t="s">
        <v>6232</v>
      </c>
      <c r="F3979" s="319" t="n">
        <v>15.4</v>
      </c>
      <c r="G3979" s="318" t="s">
        <v>6233</v>
      </c>
    </row>
    <row r="3980" customFormat="false" ht="15" hidden="false" customHeight="false" outlineLevel="0" collapsed="false">
      <c r="A3980" s="318" t="s">
        <v>14143</v>
      </c>
      <c r="B3980" s="318" t="str">
        <f aca="false">A3980&amp;"U"</f>
        <v>94678U</v>
      </c>
      <c r="C3980" s="318" t="s">
        <v>14144</v>
      </c>
      <c r="D3980" s="318" t="s">
        <v>30</v>
      </c>
      <c r="E3980" s="318" t="s">
        <v>6232</v>
      </c>
      <c r="F3980" s="319" t="n">
        <v>10.99</v>
      </c>
      <c r="G3980" s="318" t="s">
        <v>6233</v>
      </c>
    </row>
    <row r="3981" customFormat="false" ht="15" hidden="false" customHeight="false" outlineLevel="0" collapsed="false">
      <c r="A3981" s="318" t="s">
        <v>14145</v>
      </c>
      <c r="B3981" s="318" t="str">
        <f aca="false">A3981&amp;"U"</f>
        <v>94679U</v>
      </c>
      <c r="C3981" s="318" t="s">
        <v>14146</v>
      </c>
      <c r="D3981" s="318" t="s">
        <v>30</v>
      </c>
      <c r="E3981" s="318" t="s">
        <v>6232</v>
      </c>
      <c r="F3981" s="319" t="n">
        <v>17.16</v>
      </c>
      <c r="G3981" s="318" t="s">
        <v>6233</v>
      </c>
    </row>
    <row r="3982" customFormat="false" ht="15" hidden="false" customHeight="false" outlineLevel="0" collapsed="false">
      <c r="A3982" s="318" t="s">
        <v>14147</v>
      </c>
      <c r="B3982" s="318" t="str">
        <f aca="false">A3982&amp;"U"</f>
        <v>94680U</v>
      </c>
      <c r="C3982" s="318" t="s">
        <v>14148</v>
      </c>
      <c r="D3982" s="318" t="s">
        <v>30</v>
      </c>
      <c r="E3982" s="318" t="s">
        <v>6232</v>
      </c>
      <c r="F3982" s="319" t="n">
        <v>28.83</v>
      </c>
      <c r="G3982" s="318" t="s">
        <v>6233</v>
      </c>
    </row>
    <row r="3983" customFormat="false" ht="15" hidden="false" customHeight="false" outlineLevel="0" collapsed="false">
      <c r="A3983" s="318" t="s">
        <v>14149</v>
      </c>
      <c r="B3983" s="318" t="str">
        <f aca="false">A3983&amp;"U"</f>
        <v>94681U</v>
      </c>
      <c r="C3983" s="318" t="s">
        <v>14150</v>
      </c>
      <c r="D3983" s="318" t="s">
        <v>30</v>
      </c>
      <c r="E3983" s="318" t="s">
        <v>6232</v>
      </c>
      <c r="F3983" s="319" t="n">
        <v>37.29</v>
      </c>
      <c r="G3983" s="318" t="s">
        <v>6233</v>
      </c>
    </row>
    <row r="3984" customFormat="false" ht="15" hidden="false" customHeight="false" outlineLevel="0" collapsed="false">
      <c r="A3984" s="318" t="s">
        <v>14151</v>
      </c>
      <c r="B3984" s="318" t="str">
        <f aca="false">A3984&amp;"U"</f>
        <v>94682U</v>
      </c>
      <c r="C3984" s="318" t="s">
        <v>14152</v>
      </c>
      <c r="D3984" s="318" t="s">
        <v>30</v>
      </c>
      <c r="E3984" s="318" t="s">
        <v>6232</v>
      </c>
      <c r="F3984" s="319" t="n">
        <v>72.36</v>
      </c>
      <c r="G3984" s="318" t="s">
        <v>6233</v>
      </c>
    </row>
    <row r="3985" customFormat="false" ht="15" hidden="false" customHeight="false" outlineLevel="0" collapsed="false">
      <c r="A3985" s="318" t="s">
        <v>14153</v>
      </c>
      <c r="B3985" s="318" t="str">
        <f aca="false">A3985&amp;"U"</f>
        <v>94683U</v>
      </c>
      <c r="C3985" s="318" t="s">
        <v>14154</v>
      </c>
      <c r="D3985" s="318" t="s">
        <v>30</v>
      </c>
      <c r="E3985" s="318" t="s">
        <v>6232</v>
      </c>
      <c r="F3985" s="319" t="n">
        <v>47.52</v>
      </c>
      <c r="G3985" s="318" t="s">
        <v>6233</v>
      </c>
    </row>
    <row r="3986" customFormat="false" ht="15" hidden="false" customHeight="false" outlineLevel="0" collapsed="false">
      <c r="A3986" s="318" t="s">
        <v>14155</v>
      </c>
      <c r="B3986" s="318" t="str">
        <f aca="false">A3986&amp;"U"</f>
        <v>94684U</v>
      </c>
      <c r="C3986" s="318" t="s">
        <v>14156</v>
      </c>
      <c r="D3986" s="318" t="s">
        <v>30</v>
      </c>
      <c r="E3986" s="318" t="s">
        <v>6232</v>
      </c>
      <c r="F3986" s="319" t="n">
        <v>93.66</v>
      </c>
      <c r="G3986" s="318" t="s">
        <v>6233</v>
      </c>
    </row>
    <row r="3987" customFormat="false" ht="15" hidden="false" customHeight="false" outlineLevel="0" collapsed="false">
      <c r="A3987" s="318" t="s">
        <v>14157</v>
      </c>
      <c r="B3987" s="318" t="str">
        <f aca="false">A3987&amp;"U"</f>
        <v>94685U</v>
      </c>
      <c r="C3987" s="318" t="s">
        <v>14158</v>
      </c>
      <c r="D3987" s="318" t="s">
        <v>30</v>
      </c>
      <c r="E3987" s="318" t="s">
        <v>6232</v>
      </c>
      <c r="F3987" s="319" t="n">
        <v>72.99</v>
      </c>
      <c r="G3987" s="318" t="s">
        <v>6233</v>
      </c>
    </row>
    <row r="3988" customFormat="false" ht="15" hidden="false" customHeight="false" outlineLevel="0" collapsed="false">
      <c r="A3988" s="318" t="s">
        <v>14159</v>
      </c>
      <c r="B3988" s="318" t="str">
        <f aca="false">A3988&amp;"U"</f>
        <v>94686U</v>
      </c>
      <c r="C3988" s="318" t="s">
        <v>14160</v>
      </c>
      <c r="D3988" s="318" t="s">
        <v>30</v>
      </c>
      <c r="E3988" s="318" t="s">
        <v>6232</v>
      </c>
      <c r="F3988" s="319" t="n">
        <v>171.6</v>
      </c>
      <c r="G3988" s="318" t="s">
        <v>6233</v>
      </c>
    </row>
    <row r="3989" customFormat="false" ht="15" hidden="false" customHeight="false" outlineLevel="0" collapsed="false">
      <c r="A3989" s="318" t="s">
        <v>14161</v>
      </c>
      <c r="B3989" s="318" t="str">
        <f aca="false">A3989&amp;"U"</f>
        <v>94687U</v>
      </c>
      <c r="C3989" s="318" t="s">
        <v>14162</v>
      </c>
      <c r="D3989" s="318" t="s">
        <v>30</v>
      </c>
      <c r="E3989" s="318" t="s">
        <v>6232</v>
      </c>
      <c r="F3989" s="319" t="n">
        <v>140.44</v>
      </c>
      <c r="G3989" s="318" t="s">
        <v>6233</v>
      </c>
    </row>
    <row r="3990" customFormat="false" ht="15" hidden="false" customHeight="false" outlineLevel="0" collapsed="false">
      <c r="A3990" s="318" t="s">
        <v>14163</v>
      </c>
      <c r="B3990" s="318" t="str">
        <f aca="false">A3990&amp;"U"</f>
        <v>94688U</v>
      </c>
      <c r="C3990" s="318" t="s">
        <v>14164</v>
      </c>
      <c r="D3990" s="318" t="s">
        <v>30</v>
      </c>
      <c r="E3990" s="318" t="s">
        <v>6232</v>
      </c>
      <c r="F3990" s="319" t="n">
        <v>7.41</v>
      </c>
      <c r="G3990" s="318" t="s">
        <v>6233</v>
      </c>
    </row>
    <row r="3991" customFormat="false" ht="15" hidden="false" customHeight="false" outlineLevel="0" collapsed="false">
      <c r="A3991" s="318" t="s">
        <v>14165</v>
      </c>
      <c r="B3991" s="318" t="str">
        <f aca="false">A3991&amp;"U"</f>
        <v>94689U</v>
      </c>
      <c r="C3991" s="318" t="s">
        <v>14166</v>
      </c>
      <c r="D3991" s="318" t="s">
        <v>30</v>
      </c>
      <c r="E3991" s="318" t="s">
        <v>6232</v>
      </c>
      <c r="F3991" s="319" t="n">
        <v>9.65</v>
      </c>
      <c r="G3991" s="318" t="s">
        <v>6233</v>
      </c>
    </row>
    <row r="3992" customFormat="false" ht="15" hidden="false" customHeight="false" outlineLevel="0" collapsed="false">
      <c r="A3992" s="318" t="s">
        <v>14167</v>
      </c>
      <c r="B3992" s="318" t="str">
        <f aca="false">A3992&amp;"U"</f>
        <v>94690U</v>
      </c>
      <c r="C3992" s="318" t="s">
        <v>14168</v>
      </c>
      <c r="D3992" s="318" t="s">
        <v>30</v>
      </c>
      <c r="E3992" s="318" t="s">
        <v>6232</v>
      </c>
      <c r="F3992" s="319" t="n">
        <v>9.29</v>
      </c>
      <c r="G3992" s="318" t="s">
        <v>6233</v>
      </c>
    </row>
    <row r="3993" customFormat="false" ht="15" hidden="false" customHeight="false" outlineLevel="0" collapsed="false">
      <c r="A3993" s="318" t="s">
        <v>14169</v>
      </c>
      <c r="B3993" s="318" t="str">
        <f aca="false">A3993&amp;"U"</f>
        <v>94691U</v>
      </c>
      <c r="C3993" s="318" t="s">
        <v>14170</v>
      </c>
      <c r="D3993" s="318" t="s">
        <v>30</v>
      </c>
      <c r="E3993" s="318" t="s">
        <v>6232</v>
      </c>
      <c r="F3993" s="319" t="n">
        <v>10.59</v>
      </c>
      <c r="G3993" s="318" t="s">
        <v>6233</v>
      </c>
    </row>
    <row r="3994" customFormat="false" ht="15" hidden="false" customHeight="false" outlineLevel="0" collapsed="false">
      <c r="A3994" s="318" t="s">
        <v>14171</v>
      </c>
      <c r="B3994" s="318" t="str">
        <f aca="false">A3994&amp;"U"</f>
        <v>94692U</v>
      </c>
      <c r="C3994" s="318" t="s">
        <v>14172</v>
      </c>
      <c r="D3994" s="318" t="s">
        <v>30</v>
      </c>
      <c r="E3994" s="318" t="s">
        <v>6232</v>
      </c>
      <c r="F3994" s="319" t="n">
        <v>15.97</v>
      </c>
      <c r="G3994" s="318" t="s">
        <v>6233</v>
      </c>
    </row>
    <row r="3995" customFormat="false" ht="15" hidden="false" customHeight="false" outlineLevel="0" collapsed="false">
      <c r="A3995" s="318" t="s">
        <v>14173</v>
      </c>
      <c r="B3995" s="318" t="str">
        <f aca="false">A3995&amp;"U"</f>
        <v>94693U</v>
      </c>
      <c r="C3995" s="318" t="s">
        <v>14174</v>
      </c>
      <c r="D3995" s="318" t="s">
        <v>30</v>
      </c>
      <c r="E3995" s="318" t="s">
        <v>6232</v>
      </c>
      <c r="F3995" s="319" t="n">
        <v>16.63</v>
      </c>
      <c r="G3995" s="318" t="s">
        <v>6233</v>
      </c>
    </row>
    <row r="3996" customFormat="false" ht="15" hidden="false" customHeight="false" outlineLevel="0" collapsed="false">
      <c r="A3996" s="318" t="s">
        <v>14175</v>
      </c>
      <c r="B3996" s="318" t="str">
        <f aca="false">A3996&amp;"U"</f>
        <v>94694U</v>
      </c>
      <c r="C3996" s="318" t="s">
        <v>14176</v>
      </c>
      <c r="D3996" s="318" t="s">
        <v>30</v>
      </c>
      <c r="E3996" s="318" t="s">
        <v>6232</v>
      </c>
      <c r="F3996" s="319" t="n">
        <v>16.66</v>
      </c>
      <c r="G3996" s="318" t="s">
        <v>6233</v>
      </c>
    </row>
    <row r="3997" customFormat="false" ht="15" hidden="false" customHeight="false" outlineLevel="0" collapsed="false">
      <c r="A3997" s="318" t="s">
        <v>14177</v>
      </c>
      <c r="B3997" s="318" t="str">
        <f aca="false">A3997&amp;"U"</f>
        <v>94695U</v>
      </c>
      <c r="C3997" s="318" t="s">
        <v>14178</v>
      </c>
      <c r="D3997" s="318" t="s">
        <v>30</v>
      </c>
      <c r="E3997" s="318" t="s">
        <v>6232</v>
      </c>
      <c r="F3997" s="319" t="n">
        <v>21.71</v>
      </c>
      <c r="G3997" s="318" t="s">
        <v>6233</v>
      </c>
    </row>
    <row r="3998" customFormat="false" ht="15" hidden="false" customHeight="false" outlineLevel="0" collapsed="false">
      <c r="A3998" s="318" t="s">
        <v>14179</v>
      </c>
      <c r="B3998" s="318" t="str">
        <f aca="false">A3998&amp;"U"</f>
        <v>94696U</v>
      </c>
      <c r="C3998" s="318" t="s">
        <v>14180</v>
      </c>
      <c r="D3998" s="318" t="s">
        <v>30</v>
      </c>
      <c r="E3998" s="318" t="s">
        <v>6232</v>
      </c>
      <c r="F3998" s="319" t="n">
        <v>37.72</v>
      </c>
      <c r="G3998" s="318" t="s">
        <v>6233</v>
      </c>
    </row>
    <row r="3999" customFormat="false" ht="15" hidden="false" customHeight="false" outlineLevel="0" collapsed="false">
      <c r="A3999" s="318" t="s">
        <v>14181</v>
      </c>
      <c r="B3999" s="318" t="str">
        <f aca="false">A3999&amp;"U"</f>
        <v>94697U</v>
      </c>
      <c r="C3999" s="318" t="s">
        <v>14182</v>
      </c>
      <c r="D3999" s="318" t="s">
        <v>30</v>
      </c>
      <c r="E3999" s="318" t="s">
        <v>6232</v>
      </c>
      <c r="F3999" s="319" t="n">
        <v>57.27</v>
      </c>
      <c r="G3999" s="318" t="s">
        <v>6233</v>
      </c>
    </row>
    <row r="4000" customFormat="false" ht="15" hidden="false" customHeight="false" outlineLevel="0" collapsed="false">
      <c r="A4000" s="318" t="s">
        <v>14183</v>
      </c>
      <c r="B4000" s="318" t="str">
        <f aca="false">A4000&amp;"U"</f>
        <v>94698U</v>
      </c>
      <c r="C4000" s="318" t="s">
        <v>14184</v>
      </c>
      <c r="D4000" s="318" t="s">
        <v>30</v>
      </c>
      <c r="E4000" s="318" t="s">
        <v>6232</v>
      </c>
      <c r="F4000" s="319" t="n">
        <v>50.39</v>
      </c>
      <c r="G4000" s="318" t="s">
        <v>6233</v>
      </c>
    </row>
    <row r="4001" customFormat="false" ht="15" hidden="false" customHeight="false" outlineLevel="0" collapsed="false">
      <c r="A4001" s="318" t="s">
        <v>14185</v>
      </c>
      <c r="B4001" s="318" t="str">
        <f aca="false">A4001&amp;"U"</f>
        <v>94699U</v>
      </c>
      <c r="C4001" s="318" t="s">
        <v>14186</v>
      </c>
      <c r="D4001" s="318" t="s">
        <v>30</v>
      </c>
      <c r="E4001" s="318" t="s">
        <v>6232</v>
      </c>
      <c r="F4001" s="319" t="n">
        <v>96.73</v>
      </c>
      <c r="G4001" s="318" t="s">
        <v>6233</v>
      </c>
    </row>
    <row r="4002" customFormat="false" ht="15" hidden="false" customHeight="false" outlineLevel="0" collapsed="false">
      <c r="A4002" s="318" t="s">
        <v>14187</v>
      </c>
      <c r="B4002" s="318" t="str">
        <f aca="false">A4002&amp;"U"</f>
        <v>94700U</v>
      </c>
      <c r="C4002" s="318" t="s">
        <v>14188</v>
      </c>
      <c r="D4002" s="318" t="s">
        <v>30</v>
      </c>
      <c r="E4002" s="318" t="s">
        <v>6232</v>
      </c>
      <c r="F4002" s="319" t="n">
        <v>82.67</v>
      </c>
      <c r="G4002" s="318" t="s">
        <v>6233</v>
      </c>
    </row>
    <row r="4003" customFormat="false" ht="15" hidden="false" customHeight="false" outlineLevel="0" collapsed="false">
      <c r="A4003" s="318" t="s">
        <v>14189</v>
      </c>
      <c r="B4003" s="318" t="str">
        <f aca="false">A4003&amp;"U"</f>
        <v>94701U</v>
      </c>
      <c r="C4003" s="318" t="s">
        <v>14190</v>
      </c>
      <c r="D4003" s="318" t="s">
        <v>30</v>
      </c>
      <c r="E4003" s="318" t="s">
        <v>6232</v>
      </c>
      <c r="F4003" s="319" t="n">
        <v>141.35</v>
      </c>
      <c r="G4003" s="318" t="s">
        <v>6233</v>
      </c>
    </row>
    <row r="4004" customFormat="false" ht="15" hidden="false" customHeight="false" outlineLevel="0" collapsed="false">
      <c r="A4004" s="318" t="s">
        <v>14191</v>
      </c>
      <c r="B4004" s="318" t="str">
        <f aca="false">A4004&amp;"U"</f>
        <v>94702U</v>
      </c>
      <c r="C4004" s="318" t="s">
        <v>14192</v>
      </c>
      <c r="D4004" s="318" t="s">
        <v>30</v>
      </c>
      <c r="E4004" s="318" t="s">
        <v>6232</v>
      </c>
      <c r="F4004" s="319" t="n">
        <v>134.15</v>
      </c>
      <c r="G4004" s="318" t="s">
        <v>6233</v>
      </c>
    </row>
    <row r="4005" customFormat="false" ht="15" hidden="false" customHeight="false" outlineLevel="0" collapsed="false">
      <c r="A4005" s="318" t="s">
        <v>14193</v>
      </c>
      <c r="B4005" s="318" t="str">
        <f aca="false">A4005&amp;"U"</f>
        <v>94703U</v>
      </c>
      <c r="C4005" s="318" t="s">
        <v>14194</v>
      </c>
      <c r="D4005" s="318" t="s">
        <v>30</v>
      </c>
      <c r="E4005" s="318" t="s">
        <v>6232</v>
      </c>
      <c r="F4005" s="319" t="n">
        <v>12.73</v>
      </c>
      <c r="G4005" s="318" t="s">
        <v>6233</v>
      </c>
    </row>
    <row r="4006" customFormat="false" ht="15" hidden="false" customHeight="false" outlineLevel="0" collapsed="false">
      <c r="A4006" s="318" t="s">
        <v>14195</v>
      </c>
      <c r="B4006" s="318" t="str">
        <f aca="false">A4006&amp;"U"</f>
        <v>94704U</v>
      </c>
      <c r="C4006" s="318" t="s">
        <v>14196</v>
      </c>
      <c r="D4006" s="318" t="s">
        <v>30</v>
      </c>
      <c r="E4006" s="318" t="s">
        <v>6232</v>
      </c>
      <c r="F4006" s="319" t="n">
        <v>14.89</v>
      </c>
      <c r="G4006" s="318" t="s">
        <v>6233</v>
      </c>
    </row>
    <row r="4007" customFormat="false" ht="15" hidden="false" customHeight="false" outlineLevel="0" collapsed="false">
      <c r="A4007" s="318" t="s">
        <v>14197</v>
      </c>
      <c r="B4007" s="318" t="str">
        <f aca="false">A4007&amp;"U"</f>
        <v>94705U</v>
      </c>
      <c r="C4007" s="318" t="s">
        <v>14198</v>
      </c>
      <c r="D4007" s="318" t="s">
        <v>30</v>
      </c>
      <c r="E4007" s="318" t="s">
        <v>6232</v>
      </c>
      <c r="F4007" s="319" t="n">
        <v>18.16</v>
      </c>
      <c r="G4007" s="318" t="s">
        <v>6233</v>
      </c>
    </row>
    <row r="4008" customFormat="false" ht="15" hidden="false" customHeight="false" outlineLevel="0" collapsed="false">
      <c r="A4008" s="318" t="s">
        <v>14199</v>
      </c>
      <c r="B4008" s="318" t="str">
        <f aca="false">A4008&amp;"U"</f>
        <v>94706U</v>
      </c>
      <c r="C4008" s="318" t="s">
        <v>14200</v>
      </c>
      <c r="D4008" s="318" t="s">
        <v>30</v>
      </c>
      <c r="E4008" s="318" t="s">
        <v>6232</v>
      </c>
      <c r="F4008" s="319" t="n">
        <v>26.56</v>
      </c>
      <c r="G4008" s="318" t="s">
        <v>6233</v>
      </c>
    </row>
    <row r="4009" customFormat="false" ht="15" hidden="false" customHeight="false" outlineLevel="0" collapsed="false">
      <c r="A4009" s="318" t="s">
        <v>14201</v>
      </c>
      <c r="B4009" s="318" t="str">
        <f aca="false">A4009&amp;"U"</f>
        <v>94707U</v>
      </c>
      <c r="C4009" s="318" t="s">
        <v>14202</v>
      </c>
      <c r="D4009" s="318" t="s">
        <v>30</v>
      </c>
      <c r="E4009" s="318" t="s">
        <v>6232</v>
      </c>
      <c r="F4009" s="319" t="n">
        <v>32.63</v>
      </c>
      <c r="G4009" s="318" t="s">
        <v>6233</v>
      </c>
    </row>
    <row r="4010" customFormat="false" ht="15" hidden="false" customHeight="false" outlineLevel="0" collapsed="false">
      <c r="A4010" s="318" t="s">
        <v>14203</v>
      </c>
      <c r="B4010" s="318" t="str">
        <f aca="false">A4010&amp;"U"</f>
        <v>94708U</v>
      </c>
      <c r="C4010" s="318" t="s">
        <v>14204</v>
      </c>
      <c r="D4010" s="318" t="s">
        <v>30</v>
      </c>
      <c r="E4010" s="318" t="s">
        <v>6232</v>
      </c>
      <c r="F4010" s="319" t="n">
        <v>16.63</v>
      </c>
      <c r="G4010" s="318" t="s">
        <v>6233</v>
      </c>
    </row>
    <row r="4011" customFormat="false" ht="15" hidden="false" customHeight="false" outlineLevel="0" collapsed="false">
      <c r="A4011" s="318" t="s">
        <v>14205</v>
      </c>
      <c r="B4011" s="318" t="str">
        <f aca="false">A4011&amp;"U"</f>
        <v>94709U</v>
      </c>
      <c r="C4011" s="318" t="s">
        <v>14206</v>
      </c>
      <c r="D4011" s="318" t="s">
        <v>30</v>
      </c>
      <c r="E4011" s="318" t="s">
        <v>6232</v>
      </c>
      <c r="F4011" s="319" t="n">
        <v>20.94</v>
      </c>
      <c r="G4011" s="318" t="s">
        <v>6233</v>
      </c>
    </row>
    <row r="4012" customFormat="false" ht="15" hidden="false" customHeight="false" outlineLevel="0" collapsed="false">
      <c r="A4012" s="318" t="s">
        <v>14207</v>
      </c>
      <c r="B4012" s="318" t="str">
        <f aca="false">A4012&amp;"U"</f>
        <v>94710U</v>
      </c>
      <c r="C4012" s="318" t="s">
        <v>14208</v>
      </c>
      <c r="D4012" s="318" t="s">
        <v>30</v>
      </c>
      <c r="E4012" s="318" t="s">
        <v>6232</v>
      </c>
      <c r="F4012" s="319" t="n">
        <v>31.63</v>
      </c>
      <c r="G4012" s="318" t="s">
        <v>6233</v>
      </c>
    </row>
    <row r="4013" customFormat="false" ht="15" hidden="false" customHeight="false" outlineLevel="0" collapsed="false">
      <c r="A4013" s="318" t="s">
        <v>14209</v>
      </c>
      <c r="B4013" s="318" t="str">
        <f aca="false">A4013&amp;"U"</f>
        <v>94711U</v>
      </c>
      <c r="C4013" s="318" t="s">
        <v>14210</v>
      </c>
      <c r="D4013" s="318" t="s">
        <v>30</v>
      </c>
      <c r="E4013" s="318" t="s">
        <v>6232</v>
      </c>
      <c r="F4013" s="319" t="n">
        <v>38.42</v>
      </c>
      <c r="G4013" s="318" t="s">
        <v>6233</v>
      </c>
    </row>
    <row r="4014" customFormat="false" ht="15" hidden="false" customHeight="false" outlineLevel="0" collapsed="false">
      <c r="A4014" s="318" t="s">
        <v>14211</v>
      </c>
      <c r="B4014" s="318" t="str">
        <f aca="false">A4014&amp;"U"</f>
        <v>94712U</v>
      </c>
      <c r="C4014" s="318" t="s">
        <v>14212</v>
      </c>
      <c r="D4014" s="318" t="s">
        <v>30</v>
      </c>
      <c r="E4014" s="318" t="s">
        <v>6232</v>
      </c>
      <c r="F4014" s="319" t="n">
        <v>50.69</v>
      </c>
      <c r="G4014" s="318" t="s">
        <v>6233</v>
      </c>
    </row>
    <row r="4015" customFormat="false" ht="15" hidden="false" customHeight="false" outlineLevel="0" collapsed="false">
      <c r="A4015" s="318" t="s">
        <v>14213</v>
      </c>
      <c r="B4015" s="318" t="str">
        <f aca="false">A4015&amp;"U"</f>
        <v>94713U</v>
      </c>
      <c r="C4015" s="318" t="s">
        <v>14214</v>
      </c>
      <c r="D4015" s="318" t="s">
        <v>30</v>
      </c>
      <c r="E4015" s="318" t="s">
        <v>6232</v>
      </c>
      <c r="F4015" s="319" t="n">
        <v>128.52</v>
      </c>
      <c r="G4015" s="318" t="s">
        <v>6233</v>
      </c>
    </row>
    <row r="4016" customFormat="false" ht="15" hidden="false" customHeight="false" outlineLevel="0" collapsed="false">
      <c r="A4016" s="318" t="s">
        <v>14215</v>
      </c>
      <c r="B4016" s="318" t="str">
        <f aca="false">A4016&amp;"U"</f>
        <v>94714U</v>
      </c>
      <c r="C4016" s="318" t="s">
        <v>14216</v>
      </c>
      <c r="D4016" s="318" t="s">
        <v>30</v>
      </c>
      <c r="E4016" s="318" t="s">
        <v>6232</v>
      </c>
      <c r="F4016" s="319" t="n">
        <v>173.4</v>
      </c>
      <c r="G4016" s="318" t="s">
        <v>6233</v>
      </c>
    </row>
    <row r="4017" customFormat="false" ht="15" hidden="false" customHeight="false" outlineLevel="0" collapsed="false">
      <c r="A4017" s="318" t="s">
        <v>14217</v>
      </c>
      <c r="B4017" s="318" t="str">
        <f aca="false">A4017&amp;"U"</f>
        <v>94715U</v>
      </c>
      <c r="C4017" s="318" t="s">
        <v>14218</v>
      </c>
      <c r="D4017" s="318" t="s">
        <v>30</v>
      </c>
      <c r="E4017" s="318" t="s">
        <v>6232</v>
      </c>
      <c r="F4017" s="319" t="n">
        <v>238.48</v>
      </c>
      <c r="G4017" s="318" t="s">
        <v>6233</v>
      </c>
    </row>
    <row r="4018" customFormat="false" ht="15" hidden="false" customHeight="false" outlineLevel="0" collapsed="false">
      <c r="A4018" s="318" t="s">
        <v>14219</v>
      </c>
      <c r="B4018" s="318" t="str">
        <f aca="false">A4018&amp;"U"</f>
        <v>94724U</v>
      </c>
      <c r="C4018" s="318" t="s">
        <v>14220</v>
      </c>
      <c r="D4018" s="318" t="s">
        <v>30</v>
      </c>
      <c r="E4018" s="318" t="s">
        <v>6232</v>
      </c>
      <c r="F4018" s="319" t="n">
        <v>19.4</v>
      </c>
      <c r="G4018" s="318" t="s">
        <v>6233</v>
      </c>
    </row>
    <row r="4019" customFormat="false" ht="15" hidden="false" customHeight="false" outlineLevel="0" collapsed="false">
      <c r="A4019" s="318" t="s">
        <v>14221</v>
      </c>
      <c r="B4019" s="318" t="str">
        <f aca="false">A4019&amp;"U"</f>
        <v>94725U</v>
      </c>
      <c r="C4019" s="318" t="s">
        <v>14222</v>
      </c>
      <c r="D4019" s="318" t="s">
        <v>30</v>
      </c>
      <c r="E4019" s="318" t="s">
        <v>6232</v>
      </c>
      <c r="F4019" s="319" t="n">
        <v>4.64</v>
      </c>
      <c r="G4019" s="318" t="s">
        <v>6233</v>
      </c>
    </row>
    <row r="4020" customFormat="false" ht="15" hidden="false" customHeight="false" outlineLevel="0" collapsed="false">
      <c r="A4020" s="318" t="s">
        <v>14223</v>
      </c>
      <c r="B4020" s="318" t="str">
        <f aca="false">A4020&amp;"U"</f>
        <v>94726U</v>
      </c>
      <c r="C4020" s="318" t="s">
        <v>14224</v>
      </c>
      <c r="D4020" s="318" t="s">
        <v>30</v>
      </c>
      <c r="E4020" s="318" t="s">
        <v>6232</v>
      </c>
      <c r="F4020" s="319" t="n">
        <v>29.96</v>
      </c>
      <c r="G4020" s="318" t="s">
        <v>6233</v>
      </c>
    </row>
    <row r="4021" customFormat="false" ht="15" hidden="false" customHeight="false" outlineLevel="0" collapsed="false">
      <c r="A4021" s="318" t="s">
        <v>14225</v>
      </c>
      <c r="B4021" s="318" t="str">
        <f aca="false">A4021&amp;"U"</f>
        <v>94727U</v>
      </c>
      <c r="C4021" s="318" t="s">
        <v>14226</v>
      </c>
      <c r="D4021" s="318" t="s">
        <v>30</v>
      </c>
      <c r="E4021" s="318" t="s">
        <v>6232</v>
      </c>
      <c r="F4021" s="319" t="n">
        <v>6.6</v>
      </c>
      <c r="G4021" s="318" t="s">
        <v>6233</v>
      </c>
    </row>
    <row r="4022" customFormat="false" ht="15" hidden="false" customHeight="false" outlineLevel="0" collapsed="false">
      <c r="A4022" s="318" t="s">
        <v>14227</v>
      </c>
      <c r="B4022" s="318" t="str">
        <f aca="false">A4022&amp;"U"</f>
        <v>94728U</v>
      </c>
      <c r="C4022" s="318" t="s">
        <v>14228</v>
      </c>
      <c r="D4022" s="318" t="s">
        <v>30</v>
      </c>
      <c r="E4022" s="318" t="s">
        <v>6232</v>
      </c>
      <c r="F4022" s="319" t="n">
        <v>113.35</v>
      </c>
      <c r="G4022" s="318" t="s">
        <v>6233</v>
      </c>
    </row>
    <row r="4023" customFormat="false" ht="15" hidden="false" customHeight="false" outlineLevel="0" collapsed="false">
      <c r="A4023" s="318" t="s">
        <v>14229</v>
      </c>
      <c r="B4023" s="318" t="str">
        <f aca="false">A4023&amp;"U"</f>
        <v>94729U</v>
      </c>
      <c r="C4023" s="318" t="s">
        <v>14230</v>
      </c>
      <c r="D4023" s="318" t="s">
        <v>30</v>
      </c>
      <c r="E4023" s="318" t="s">
        <v>6232</v>
      </c>
      <c r="F4023" s="319" t="n">
        <v>11.66</v>
      </c>
      <c r="G4023" s="318" t="s">
        <v>6233</v>
      </c>
    </row>
    <row r="4024" customFormat="false" ht="15" hidden="false" customHeight="false" outlineLevel="0" collapsed="false">
      <c r="A4024" s="318" t="s">
        <v>14231</v>
      </c>
      <c r="B4024" s="318" t="str">
        <f aca="false">A4024&amp;"U"</f>
        <v>94730U</v>
      </c>
      <c r="C4024" s="318" t="s">
        <v>14232</v>
      </c>
      <c r="D4024" s="318" t="s">
        <v>30</v>
      </c>
      <c r="E4024" s="318" t="s">
        <v>6232</v>
      </c>
      <c r="F4024" s="319" t="n">
        <v>137.69</v>
      </c>
      <c r="G4024" s="318" t="s">
        <v>6233</v>
      </c>
    </row>
    <row r="4025" customFormat="false" ht="15" hidden="false" customHeight="false" outlineLevel="0" collapsed="false">
      <c r="A4025" s="318" t="s">
        <v>14233</v>
      </c>
      <c r="B4025" s="318" t="str">
        <f aca="false">A4025&amp;"U"</f>
        <v>94731U</v>
      </c>
      <c r="C4025" s="318" t="s">
        <v>14234</v>
      </c>
      <c r="D4025" s="318" t="s">
        <v>30</v>
      </c>
      <c r="E4025" s="318" t="s">
        <v>6232</v>
      </c>
      <c r="F4025" s="319" t="n">
        <v>14.62</v>
      </c>
      <c r="G4025" s="318" t="s">
        <v>6233</v>
      </c>
    </row>
    <row r="4026" customFormat="false" ht="15" hidden="false" customHeight="false" outlineLevel="0" collapsed="false">
      <c r="A4026" s="318" t="s">
        <v>14235</v>
      </c>
      <c r="B4026" s="318" t="str">
        <f aca="false">A4026&amp;"U"</f>
        <v>94733U</v>
      </c>
      <c r="C4026" s="318" t="s">
        <v>14236</v>
      </c>
      <c r="D4026" s="318" t="s">
        <v>30</v>
      </c>
      <c r="E4026" s="318" t="s">
        <v>6232</v>
      </c>
      <c r="F4026" s="319" t="n">
        <v>28.35</v>
      </c>
      <c r="G4026" s="318" t="s">
        <v>6233</v>
      </c>
    </row>
    <row r="4027" customFormat="false" ht="15" hidden="false" customHeight="false" outlineLevel="0" collapsed="false">
      <c r="A4027" s="318" t="s">
        <v>14237</v>
      </c>
      <c r="B4027" s="318" t="str">
        <f aca="false">A4027&amp;"U"</f>
        <v>94737U</v>
      </c>
      <c r="C4027" s="318" t="s">
        <v>14238</v>
      </c>
      <c r="D4027" s="318" t="s">
        <v>30</v>
      </c>
      <c r="E4027" s="318" t="s">
        <v>6232</v>
      </c>
      <c r="F4027" s="319" t="n">
        <v>118.46</v>
      </c>
      <c r="G4027" s="318" t="s">
        <v>6233</v>
      </c>
    </row>
    <row r="4028" customFormat="false" ht="15" hidden="false" customHeight="false" outlineLevel="0" collapsed="false">
      <c r="A4028" s="318" t="s">
        <v>14239</v>
      </c>
      <c r="B4028" s="318" t="str">
        <f aca="false">A4028&amp;"U"</f>
        <v>94740U</v>
      </c>
      <c r="C4028" s="318" t="s">
        <v>14240</v>
      </c>
      <c r="D4028" s="318" t="s">
        <v>30</v>
      </c>
      <c r="E4028" s="318" t="s">
        <v>6232</v>
      </c>
      <c r="F4028" s="319" t="n">
        <v>7.31</v>
      </c>
      <c r="G4028" s="318" t="s">
        <v>6233</v>
      </c>
    </row>
    <row r="4029" customFormat="false" ht="15" hidden="false" customHeight="false" outlineLevel="0" collapsed="false">
      <c r="A4029" s="318" t="s">
        <v>14241</v>
      </c>
      <c r="B4029" s="318" t="str">
        <f aca="false">A4029&amp;"U"</f>
        <v>94741U</v>
      </c>
      <c r="C4029" s="318" t="s">
        <v>14242</v>
      </c>
      <c r="D4029" s="318" t="s">
        <v>30</v>
      </c>
      <c r="E4029" s="318" t="s">
        <v>6232</v>
      </c>
      <c r="F4029" s="319" t="n">
        <v>9.1</v>
      </c>
      <c r="G4029" s="318" t="s">
        <v>6233</v>
      </c>
    </row>
    <row r="4030" customFormat="false" ht="15" hidden="false" customHeight="false" outlineLevel="0" collapsed="false">
      <c r="A4030" s="318" t="s">
        <v>14243</v>
      </c>
      <c r="B4030" s="318" t="str">
        <f aca="false">A4030&amp;"U"</f>
        <v>94742U</v>
      </c>
      <c r="C4030" s="318" t="s">
        <v>14244</v>
      </c>
      <c r="D4030" s="318" t="s">
        <v>30</v>
      </c>
      <c r="E4030" s="318" t="s">
        <v>6232</v>
      </c>
      <c r="F4030" s="319" t="n">
        <v>11.09</v>
      </c>
      <c r="G4030" s="318" t="s">
        <v>6233</v>
      </c>
    </row>
    <row r="4031" customFormat="false" ht="15" hidden="false" customHeight="false" outlineLevel="0" collapsed="false">
      <c r="A4031" s="318" t="s">
        <v>14245</v>
      </c>
      <c r="B4031" s="318" t="str">
        <f aca="false">A4031&amp;"U"</f>
        <v>94743U</v>
      </c>
      <c r="C4031" s="318" t="s">
        <v>14246</v>
      </c>
      <c r="D4031" s="318" t="s">
        <v>30</v>
      </c>
      <c r="E4031" s="318" t="s">
        <v>6232</v>
      </c>
      <c r="F4031" s="319" t="n">
        <v>12.21</v>
      </c>
      <c r="G4031" s="318" t="s">
        <v>6233</v>
      </c>
    </row>
    <row r="4032" customFormat="false" ht="15" hidden="false" customHeight="false" outlineLevel="0" collapsed="false">
      <c r="A4032" s="318" t="s">
        <v>14247</v>
      </c>
      <c r="B4032" s="318" t="str">
        <f aca="false">A4032&amp;"U"</f>
        <v>94744U</v>
      </c>
      <c r="C4032" s="318" t="s">
        <v>14248</v>
      </c>
      <c r="D4032" s="318" t="s">
        <v>30</v>
      </c>
      <c r="E4032" s="318" t="s">
        <v>6232</v>
      </c>
      <c r="F4032" s="319" t="n">
        <v>17.72</v>
      </c>
      <c r="G4032" s="318" t="s">
        <v>6233</v>
      </c>
    </row>
    <row r="4033" customFormat="false" ht="15" hidden="false" customHeight="false" outlineLevel="0" collapsed="false">
      <c r="A4033" s="318" t="s">
        <v>14249</v>
      </c>
      <c r="B4033" s="318" t="str">
        <f aca="false">A4033&amp;"U"</f>
        <v>94746U</v>
      </c>
      <c r="C4033" s="318" t="s">
        <v>14250</v>
      </c>
      <c r="D4033" s="318" t="s">
        <v>30</v>
      </c>
      <c r="E4033" s="318" t="s">
        <v>6232</v>
      </c>
      <c r="F4033" s="319" t="n">
        <v>25.23</v>
      </c>
      <c r="G4033" s="318" t="s">
        <v>6233</v>
      </c>
    </row>
    <row r="4034" customFormat="false" ht="15" hidden="false" customHeight="false" outlineLevel="0" collapsed="false">
      <c r="A4034" s="318" t="s">
        <v>14251</v>
      </c>
      <c r="B4034" s="318" t="str">
        <f aca="false">A4034&amp;"U"</f>
        <v>94748U</v>
      </c>
      <c r="C4034" s="318" t="s">
        <v>14252</v>
      </c>
      <c r="D4034" s="318" t="s">
        <v>30</v>
      </c>
      <c r="E4034" s="318" t="s">
        <v>6232</v>
      </c>
      <c r="F4034" s="319" t="n">
        <v>51.99</v>
      </c>
      <c r="G4034" s="318" t="s">
        <v>6233</v>
      </c>
    </row>
    <row r="4035" customFormat="false" ht="15" hidden="false" customHeight="false" outlineLevel="0" collapsed="false">
      <c r="A4035" s="318" t="s">
        <v>14253</v>
      </c>
      <c r="B4035" s="318" t="str">
        <f aca="false">A4035&amp;"U"</f>
        <v>94750U</v>
      </c>
      <c r="C4035" s="318" t="s">
        <v>14254</v>
      </c>
      <c r="D4035" s="318" t="s">
        <v>30</v>
      </c>
      <c r="E4035" s="318" t="s">
        <v>6232</v>
      </c>
      <c r="F4035" s="319" t="n">
        <v>123.07</v>
      </c>
      <c r="G4035" s="318" t="s">
        <v>6233</v>
      </c>
    </row>
    <row r="4036" customFormat="false" ht="15" hidden="false" customHeight="false" outlineLevel="0" collapsed="false">
      <c r="A4036" s="318" t="s">
        <v>14255</v>
      </c>
      <c r="B4036" s="318" t="str">
        <f aca="false">A4036&amp;"U"</f>
        <v>94752U</v>
      </c>
      <c r="C4036" s="318" t="s">
        <v>14256</v>
      </c>
      <c r="D4036" s="318" t="s">
        <v>30</v>
      </c>
      <c r="E4036" s="318" t="s">
        <v>6232</v>
      </c>
      <c r="F4036" s="319" t="n">
        <v>150.13</v>
      </c>
      <c r="G4036" s="318" t="s">
        <v>6233</v>
      </c>
    </row>
    <row r="4037" customFormat="false" ht="15" hidden="false" customHeight="false" outlineLevel="0" collapsed="false">
      <c r="A4037" s="318" t="s">
        <v>14257</v>
      </c>
      <c r="B4037" s="318" t="str">
        <f aca="false">A4037&amp;"U"</f>
        <v>94756U</v>
      </c>
      <c r="C4037" s="318" t="s">
        <v>14258</v>
      </c>
      <c r="D4037" s="318" t="s">
        <v>30</v>
      </c>
      <c r="E4037" s="318" t="s">
        <v>6232</v>
      </c>
      <c r="F4037" s="319" t="n">
        <v>9.26</v>
      </c>
      <c r="G4037" s="318" t="s">
        <v>6233</v>
      </c>
    </row>
    <row r="4038" customFormat="false" ht="15" hidden="false" customHeight="false" outlineLevel="0" collapsed="false">
      <c r="A4038" s="318" t="s">
        <v>14259</v>
      </c>
      <c r="B4038" s="318" t="str">
        <f aca="false">A4038&amp;"U"</f>
        <v>94757U</v>
      </c>
      <c r="C4038" s="318" t="s">
        <v>14260</v>
      </c>
      <c r="D4038" s="318" t="s">
        <v>30</v>
      </c>
      <c r="E4038" s="318" t="s">
        <v>6232</v>
      </c>
      <c r="F4038" s="319" t="n">
        <v>12.63</v>
      </c>
      <c r="G4038" s="318" t="s">
        <v>6233</v>
      </c>
    </row>
    <row r="4039" customFormat="false" ht="15" hidden="false" customHeight="false" outlineLevel="0" collapsed="false">
      <c r="A4039" s="318" t="s">
        <v>14261</v>
      </c>
      <c r="B4039" s="318" t="str">
        <f aca="false">A4039&amp;"U"</f>
        <v>94758U</v>
      </c>
      <c r="C4039" s="318" t="s">
        <v>14262</v>
      </c>
      <c r="D4039" s="318" t="s">
        <v>30</v>
      </c>
      <c r="E4039" s="318" t="s">
        <v>6232</v>
      </c>
      <c r="F4039" s="319" t="n">
        <v>32.25</v>
      </c>
      <c r="G4039" s="318" t="s">
        <v>6233</v>
      </c>
    </row>
    <row r="4040" customFormat="false" ht="15" hidden="false" customHeight="false" outlineLevel="0" collapsed="false">
      <c r="A4040" s="318" t="s">
        <v>14263</v>
      </c>
      <c r="B4040" s="318" t="str">
        <f aca="false">A4040&amp;"U"</f>
        <v>94759U</v>
      </c>
      <c r="C4040" s="318" t="s">
        <v>14264</v>
      </c>
      <c r="D4040" s="318" t="s">
        <v>30</v>
      </c>
      <c r="E4040" s="318" t="s">
        <v>6232</v>
      </c>
      <c r="F4040" s="319" t="n">
        <v>39.74</v>
      </c>
      <c r="G4040" s="318" t="s">
        <v>6233</v>
      </c>
    </row>
    <row r="4041" customFormat="false" ht="15" hidden="false" customHeight="false" outlineLevel="0" collapsed="false">
      <c r="A4041" s="318" t="s">
        <v>14265</v>
      </c>
      <c r="B4041" s="318" t="str">
        <f aca="false">A4041&amp;"U"</f>
        <v>94760U</v>
      </c>
      <c r="C4041" s="318" t="s">
        <v>14266</v>
      </c>
      <c r="D4041" s="318" t="s">
        <v>30</v>
      </c>
      <c r="E4041" s="318" t="s">
        <v>6232</v>
      </c>
      <c r="F4041" s="319" t="n">
        <v>65.28</v>
      </c>
      <c r="G4041" s="318" t="s">
        <v>6233</v>
      </c>
    </row>
    <row r="4042" customFormat="false" ht="15" hidden="false" customHeight="false" outlineLevel="0" collapsed="false">
      <c r="A4042" s="318" t="s">
        <v>14267</v>
      </c>
      <c r="B4042" s="318" t="str">
        <f aca="false">A4042&amp;"U"</f>
        <v>94761U</v>
      </c>
      <c r="C4042" s="318" t="s">
        <v>14268</v>
      </c>
      <c r="D4042" s="318" t="s">
        <v>30</v>
      </c>
      <c r="E4042" s="318" t="s">
        <v>6232</v>
      </c>
      <c r="F4042" s="319" t="n">
        <v>140.41</v>
      </c>
      <c r="G4042" s="318" t="s">
        <v>6233</v>
      </c>
    </row>
    <row r="4043" customFormat="false" ht="15" hidden="false" customHeight="false" outlineLevel="0" collapsed="false">
      <c r="A4043" s="318" t="s">
        <v>14269</v>
      </c>
      <c r="B4043" s="318" t="str">
        <f aca="false">A4043&amp;"U"</f>
        <v>94762U</v>
      </c>
      <c r="C4043" s="318" t="s">
        <v>14270</v>
      </c>
      <c r="D4043" s="318" t="s">
        <v>30</v>
      </c>
      <c r="E4043" s="318" t="s">
        <v>6232</v>
      </c>
      <c r="F4043" s="319" t="n">
        <v>179.71</v>
      </c>
      <c r="G4043" s="318" t="s">
        <v>6233</v>
      </c>
    </row>
    <row r="4044" customFormat="false" ht="15" hidden="false" customHeight="false" outlineLevel="0" collapsed="false">
      <c r="A4044" s="318" t="s">
        <v>14271</v>
      </c>
      <c r="B4044" s="318" t="str">
        <f aca="false">A4044&amp;"U"</f>
        <v>94783U</v>
      </c>
      <c r="C4044" s="318" t="s">
        <v>14272</v>
      </c>
      <c r="D4044" s="318" t="s">
        <v>30</v>
      </c>
      <c r="E4044" s="318" t="s">
        <v>6232</v>
      </c>
      <c r="F4044" s="319" t="n">
        <v>11.79</v>
      </c>
      <c r="G4044" s="318" t="s">
        <v>6233</v>
      </c>
    </row>
    <row r="4045" customFormat="false" ht="15" hidden="false" customHeight="false" outlineLevel="0" collapsed="false">
      <c r="A4045" s="318" t="s">
        <v>14273</v>
      </c>
      <c r="B4045" s="318" t="str">
        <f aca="false">A4045&amp;"U"</f>
        <v>94785U</v>
      </c>
      <c r="C4045" s="318" t="s">
        <v>14274</v>
      </c>
      <c r="D4045" s="318" t="s">
        <v>30</v>
      </c>
      <c r="E4045" s="318" t="s">
        <v>6232</v>
      </c>
      <c r="F4045" s="319" t="n">
        <v>21.25</v>
      </c>
      <c r="G4045" s="318" t="s">
        <v>6233</v>
      </c>
    </row>
    <row r="4046" customFormat="false" ht="15" hidden="false" customHeight="false" outlineLevel="0" collapsed="false">
      <c r="A4046" s="318" t="s">
        <v>14275</v>
      </c>
      <c r="B4046" s="318" t="str">
        <f aca="false">A4046&amp;"U"</f>
        <v>94786U</v>
      </c>
      <c r="C4046" s="318" t="s">
        <v>14276</v>
      </c>
      <c r="D4046" s="318" t="s">
        <v>30</v>
      </c>
      <c r="E4046" s="318" t="s">
        <v>6232</v>
      </c>
      <c r="F4046" s="319" t="n">
        <v>27.35</v>
      </c>
      <c r="G4046" s="318" t="s">
        <v>6233</v>
      </c>
    </row>
    <row r="4047" customFormat="false" ht="15" hidden="false" customHeight="false" outlineLevel="0" collapsed="false">
      <c r="A4047" s="318" t="s">
        <v>14277</v>
      </c>
      <c r="B4047" s="318" t="str">
        <f aca="false">A4047&amp;"U"</f>
        <v>94787U</v>
      </c>
      <c r="C4047" s="318" t="s">
        <v>14278</v>
      </c>
      <c r="D4047" s="318" t="s">
        <v>30</v>
      </c>
      <c r="E4047" s="318" t="s">
        <v>6232</v>
      </c>
      <c r="F4047" s="319" t="n">
        <v>36.8</v>
      </c>
      <c r="G4047" s="318" t="s">
        <v>6233</v>
      </c>
    </row>
    <row r="4048" customFormat="false" ht="15" hidden="false" customHeight="false" outlineLevel="0" collapsed="false">
      <c r="A4048" s="318" t="s">
        <v>14279</v>
      </c>
      <c r="B4048" s="318" t="str">
        <f aca="false">A4048&amp;"U"</f>
        <v>94788U</v>
      </c>
      <c r="C4048" s="318" t="s">
        <v>14280</v>
      </c>
      <c r="D4048" s="318" t="s">
        <v>30</v>
      </c>
      <c r="E4048" s="318" t="s">
        <v>6232</v>
      </c>
      <c r="F4048" s="319" t="n">
        <v>52.15</v>
      </c>
      <c r="G4048" s="318" t="s">
        <v>6233</v>
      </c>
    </row>
    <row r="4049" customFormat="false" ht="15" hidden="false" customHeight="false" outlineLevel="0" collapsed="false">
      <c r="A4049" s="318" t="s">
        <v>14281</v>
      </c>
      <c r="B4049" s="318" t="str">
        <f aca="false">A4049&amp;"U"</f>
        <v>94789U</v>
      </c>
      <c r="C4049" s="318" t="s">
        <v>14282</v>
      </c>
      <c r="D4049" s="318" t="s">
        <v>30</v>
      </c>
      <c r="E4049" s="318" t="s">
        <v>6232</v>
      </c>
      <c r="F4049" s="319" t="n">
        <v>158.6</v>
      </c>
      <c r="G4049" s="318" t="s">
        <v>6233</v>
      </c>
    </row>
    <row r="4050" customFormat="false" ht="15" hidden="false" customHeight="false" outlineLevel="0" collapsed="false">
      <c r="A4050" s="318" t="s">
        <v>14283</v>
      </c>
      <c r="B4050" s="318" t="str">
        <f aca="false">A4050&amp;"U"</f>
        <v>94790U</v>
      </c>
      <c r="C4050" s="318" t="s">
        <v>14284</v>
      </c>
      <c r="D4050" s="318" t="s">
        <v>30</v>
      </c>
      <c r="E4050" s="318" t="s">
        <v>6232</v>
      </c>
      <c r="F4050" s="319" t="n">
        <v>183.09</v>
      </c>
      <c r="G4050" s="318" t="s">
        <v>6233</v>
      </c>
    </row>
    <row r="4051" customFormat="false" ht="15" hidden="false" customHeight="false" outlineLevel="0" collapsed="false">
      <c r="A4051" s="318" t="s">
        <v>14285</v>
      </c>
      <c r="B4051" s="318" t="str">
        <f aca="false">A4051&amp;"U"</f>
        <v>94791U</v>
      </c>
      <c r="C4051" s="318" t="s">
        <v>14286</v>
      </c>
      <c r="D4051" s="318" t="s">
        <v>30</v>
      </c>
      <c r="E4051" s="318" t="s">
        <v>6232</v>
      </c>
      <c r="F4051" s="319" t="n">
        <v>255.53</v>
      </c>
      <c r="G4051" s="318" t="s">
        <v>6233</v>
      </c>
    </row>
    <row r="4052" customFormat="false" ht="15" hidden="false" customHeight="false" outlineLevel="0" collapsed="false">
      <c r="A4052" s="318" t="s">
        <v>14287</v>
      </c>
      <c r="B4052" s="318" t="str">
        <f aca="false">A4052&amp;"U"</f>
        <v>94863U</v>
      </c>
      <c r="C4052" s="318" t="s">
        <v>14288</v>
      </c>
      <c r="D4052" s="318" t="s">
        <v>30</v>
      </c>
      <c r="E4052" s="318" t="s">
        <v>6232</v>
      </c>
      <c r="F4052" s="319" t="n">
        <v>100.93</v>
      </c>
      <c r="G4052" s="318" t="s">
        <v>6233</v>
      </c>
    </row>
    <row r="4053" customFormat="false" ht="15" hidden="false" customHeight="false" outlineLevel="0" collapsed="false">
      <c r="A4053" s="318" t="s">
        <v>14289</v>
      </c>
      <c r="B4053" s="318" t="str">
        <f aca="false">A4053&amp;"U"</f>
        <v>95141U</v>
      </c>
      <c r="C4053" s="318" t="s">
        <v>14290</v>
      </c>
      <c r="D4053" s="318" t="s">
        <v>30</v>
      </c>
      <c r="E4053" s="318" t="s">
        <v>6232</v>
      </c>
      <c r="F4053" s="319" t="n">
        <v>19.92</v>
      </c>
      <c r="G4053" s="318" t="s">
        <v>6233</v>
      </c>
    </row>
    <row r="4054" customFormat="false" ht="15" hidden="false" customHeight="false" outlineLevel="0" collapsed="false">
      <c r="A4054" s="318" t="s">
        <v>14291</v>
      </c>
      <c r="B4054" s="318" t="str">
        <f aca="false">A4054&amp;"U"</f>
        <v>95237U</v>
      </c>
      <c r="C4054" s="318" t="s">
        <v>14292</v>
      </c>
      <c r="D4054" s="318" t="s">
        <v>30</v>
      </c>
      <c r="E4054" s="318" t="s">
        <v>6232</v>
      </c>
      <c r="F4054" s="319" t="n">
        <v>15.14</v>
      </c>
      <c r="G4054" s="318" t="s">
        <v>6233</v>
      </c>
    </row>
    <row r="4055" customFormat="false" ht="15" hidden="false" customHeight="false" outlineLevel="0" collapsed="false">
      <c r="A4055" s="318" t="s">
        <v>14293</v>
      </c>
      <c r="B4055" s="318" t="str">
        <f aca="false">A4055&amp;"U"</f>
        <v>95693U</v>
      </c>
      <c r="C4055" s="318" t="s">
        <v>14294</v>
      </c>
      <c r="D4055" s="318" t="s">
        <v>30</v>
      </c>
      <c r="E4055" s="318" t="s">
        <v>6232</v>
      </c>
      <c r="F4055" s="319" t="n">
        <v>33.71</v>
      </c>
      <c r="G4055" s="318" t="s">
        <v>6233</v>
      </c>
    </row>
    <row r="4056" customFormat="false" ht="15" hidden="false" customHeight="false" outlineLevel="0" collapsed="false">
      <c r="A4056" s="318" t="s">
        <v>14295</v>
      </c>
      <c r="B4056" s="318" t="str">
        <f aca="false">A4056&amp;"U"</f>
        <v>95694U</v>
      </c>
      <c r="C4056" s="318" t="s">
        <v>14296</v>
      </c>
      <c r="D4056" s="318" t="s">
        <v>30</v>
      </c>
      <c r="E4056" s="318" t="s">
        <v>6232</v>
      </c>
      <c r="F4056" s="319" t="n">
        <v>43.34</v>
      </c>
      <c r="G4056" s="318" t="s">
        <v>6233</v>
      </c>
    </row>
    <row r="4057" customFormat="false" ht="15" hidden="false" customHeight="false" outlineLevel="0" collapsed="false">
      <c r="A4057" s="318" t="s">
        <v>14297</v>
      </c>
      <c r="B4057" s="318" t="str">
        <f aca="false">A4057&amp;"U"</f>
        <v>95695U</v>
      </c>
      <c r="C4057" s="318" t="s">
        <v>14298</v>
      </c>
      <c r="D4057" s="318" t="s">
        <v>30</v>
      </c>
      <c r="E4057" s="318" t="s">
        <v>6232</v>
      </c>
      <c r="F4057" s="319" t="n">
        <v>42.09</v>
      </c>
      <c r="G4057" s="318" t="s">
        <v>6233</v>
      </c>
    </row>
    <row r="4058" customFormat="false" ht="15" hidden="false" customHeight="false" outlineLevel="0" collapsed="false">
      <c r="A4058" s="318" t="s">
        <v>14299</v>
      </c>
      <c r="B4058" s="318" t="str">
        <f aca="false">A4058&amp;"U"</f>
        <v>95696U</v>
      </c>
      <c r="C4058" s="318" t="s">
        <v>14300</v>
      </c>
      <c r="D4058" s="318" t="s">
        <v>30</v>
      </c>
      <c r="E4058" s="318" t="s">
        <v>6232</v>
      </c>
      <c r="F4058" s="319" t="n">
        <v>27.82</v>
      </c>
      <c r="G4058" s="318" t="s">
        <v>6233</v>
      </c>
    </row>
    <row r="4059" customFormat="false" ht="15" hidden="false" customHeight="false" outlineLevel="0" collapsed="false">
      <c r="A4059" s="318" t="s">
        <v>14301</v>
      </c>
      <c r="B4059" s="318" t="str">
        <f aca="false">A4059&amp;"U"</f>
        <v>96637U</v>
      </c>
      <c r="C4059" s="318" t="s">
        <v>14302</v>
      </c>
      <c r="D4059" s="318" t="s">
        <v>30</v>
      </c>
      <c r="E4059" s="318" t="s">
        <v>6252</v>
      </c>
      <c r="F4059" s="319" t="n">
        <v>9.16</v>
      </c>
      <c r="G4059" s="318" t="s">
        <v>6233</v>
      </c>
    </row>
    <row r="4060" customFormat="false" ht="15" hidden="false" customHeight="false" outlineLevel="0" collapsed="false">
      <c r="A4060" s="318" t="s">
        <v>14303</v>
      </c>
      <c r="B4060" s="318" t="str">
        <f aca="false">A4060&amp;"U"</f>
        <v>96638U</v>
      </c>
      <c r="C4060" s="318" t="s">
        <v>14304</v>
      </c>
      <c r="D4060" s="318" t="s">
        <v>30</v>
      </c>
      <c r="E4060" s="318" t="s">
        <v>6252</v>
      </c>
      <c r="F4060" s="319" t="n">
        <v>8.83</v>
      </c>
      <c r="G4060" s="318" t="s">
        <v>6233</v>
      </c>
    </row>
    <row r="4061" customFormat="false" ht="15" hidden="false" customHeight="false" outlineLevel="0" collapsed="false">
      <c r="A4061" s="318" t="s">
        <v>14305</v>
      </c>
      <c r="B4061" s="318" t="str">
        <f aca="false">A4061&amp;"U"</f>
        <v>96639U</v>
      </c>
      <c r="C4061" s="318" t="s">
        <v>14306</v>
      </c>
      <c r="D4061" s="318" t="s">
        <v>30</v>
      </c>
      <c r="E4061" s="318" t="s">
        <v>6252</v>
      </c>
      <c r="F4061" s="319" t="n">
        <v>6.36</v>
      </c>
      <c r="G4061" s="318" t="s">
        <v>6233</v>
      </c>
    </row>
    <row r="4062" customFormat="false" ht="15" hidden="false" customHeight="false" outlineLevel="0" collapsed="false">
      <c r="A4062" s="318" t="s">
        <v>14307</v>
      </c>
      <c r="B4062" s="318" t="str">
        <f aca="false">A4062&amp;"U"</f>
        <v>96640U</v>
      </c>
      <c r="C4062" s="318" t="s">
        <v>14308</v>
      </c>
      <c r="D4062" s="318" t="s">
        <v>30</v>
      </c>
      <c r="E4062" s="318" t="s">
        <v>6252</v>
      </c>
      <c r="F4062" s="319" t="n">
        <v>15.46</v>
      </c>
      <c r="G4062" s="318" t="s">
        <v>6233</v>
      </c>
    </row>
    <row r="4063" customFormat="false" ht="15" hidden="false" customHeight="false" outlineLevel="0" collapsed="false">
      <c r="A4063" s="318" t="s">
        <v>14309</v>
      </c>
      <c r="B4063" s="318" t="str">
        <f aca="false">A4063&amp;"U"</f>
        <v>96641U</v>
      </c>
      <c r="C4063" s="318" t="s">
        <v>14310</v>
      </c>
      <c r="D4063" s="318" t="s">
        <v>30</v>
      </c>
      <c r="E4063" s="318" t="s">
        <v>6252</v>
      </c>
      <c r="F4063" s="319" t="n">
        <v>12.21</v>
      </c>
      <c r="G4063" s="318" t="s">
        <v>6233</v>
      </c>
    </row>
    <row r="4064" customFormat="false" ht="15" hidden="false" customHeight="false" outlineLevel="0" collapsed="false">
      <c r="A4064" s="318" t="s">
        <v>14311</v>
      </c>
      <c r="B4064" s="318" t="str">
        <f aca="false">A4064&amp;"U"</f>
        <v>96642U</v>
      </c>
      <c r="C4064" s="318" t="s">
        <v>14312</v>
      </c>
      <c r="D4064" s="318" t="s">
        <v>30</v>
      </c>
      <c r="E4064" s="318" t="s">
        <v>6252</v>
      </c>
      <c r="F4064" s="319" t="n">
        <v>12.13</v>
      </c>
      <c r="G4064" s="318" t="s">
        <v>6233</v>
      </c>
    </row>
    <row r="4065" customFormat="false" ht="15" hidden="false" customHeight="false" outlineLevel="0" collapsed="false">
      <c r="A4065" s="318" t="s">
        <v>14313</v>
      </c>
      <c r="B4065" s="318" t="str">
        <f aca="false">A4065&amp;"U"</f>
        <v>96643U</v>
      </c>
      <c r="C4065" s="318" t="s">
        <v>14314</v>
      </c>
      <c r="D4065" s="318" t="s">
        <v>30</v>
      </c>
      <c r="E4065" s="318" t="s">
        <v>6252</v>
      </c>
      <c r="F4065" s="319" t="n">
        <v>31.18</v>
      </c>
      <c r="G4065" s="318" t="s">
        <v>6233</v>
      </c>
    </row>
    <row r="4066" customFormat="false" ht="15" hidden="false" customHeight="false" outlineLevel="0" collapsed="false">
      <c r="A4066" s="318" t="s">
        <v>14315</v>
      </c>
      <c r="B4066" s="318" t="str">
        <f aca="false">A4066&amp;"U"</f>
        <v>96650U</v>
      </c>
      <c r="C4066" s="318" t="s">
        <v>14316</v>
      </c>
      <c r="D4066" s="318" t="s">
        <v>30</v>
      </c>
      <c r="E4066" s="318" t="s">
        <v>6252</v>
      </c>
      <c r="F4066" s="319" t="n">
        <v>6.78</v>
      </c>
      <c r="G4066" s="318" t="s">
        <v>6233</v>
      </c>
    </row>
    <row r="4067" customFormat="false" ht="15" hidden="false" customHeight="false" outlineLevel="0" collapsed="false">
      <c r="A4067" s="318" t="s">
        <v>14317</v>
      </c>
      <c r="B4067" s="318" t="str">
        <f aca="false">A4067&amp;"U"</f>
        <v>96651U</v>
      </c>
      <c r="C4067" s="318" t="s">
        <v>14318</v>
      </c>
      <c r="D4067" s="318" t="s">
        <v>30</v>
      </c>
      <c r="E4067" s="318" t="s">
        <v>6252</v>
      </c>
      <c r="F4067" s="319" t="n">
        <v>6.45</v>
      </c>
      <c r="G4067" s="318" t="s">
        <v>6233</v>
      </c>
    </row>
    <row r="4068" customFormat="false" ht="15" hidden="false" customHeight="false" outlineLevel="0" collapsed="false">
      <c r="A4068" s="318" t="s">
        <v>14319</v>
      </c>
      <c r="B4068" s="318" t="str">
        <f aca="false">A4068&amp;"U"</f>
        <v>96652U</v>
      </c>
      <c r="C4068" s="318" t="s">
        <v>14320</v>
      </c>
      <c r="D4068" s="318" t="s">
        <v>30</v>
      </c>
      <c r="E4068" s="318" t="s">
        <v>6252</v>
      </c>
      <c r="F4068" s="319" t="n">
        <v>12.98</v>
      </c>
      <c r="G4068" s="318" t="s">
        <v>6233</v>
      </c>
    </row>
    <row r="4069" customFormat="false" ht="15" hidden="false" customHeight="false" outlineLevel="0" collapsed="false">
      <c r="A4069" s="318" t="s">
        <v>14321</v>
      </c>
      <c r="B4069" s="318" t="str">
        <f aca="false">A4069&amp;"U"</f>
        <v>96653U</v>
      </c>
      <c r="C4069" s="318" t="s">
        <v>14322</v>
      </c>
      <c r="D4069" s="318" t="s">
        <v>30</v>
      </c>
      <c r="E4069" s="318" t="s">
        <v>6252</v>
      </c>
      <c r="F4069" s="319" t="n">
        <v>12.95</v>
      </c>
      <c r="G4069" s="318" t="s">
        <v>6233</v>
      </c>
    </row>
    <row r="4070" customFormat="false" ht="15" hidden="false" customHeight="false" outlineLevel="0" collapsed="false">
      <c r="A4070" s="318" t="s">
        <v>14323</v>
      </c>
      <c r="B4070" s="318" t="str">
        <f aca="false">A4070&amp;"U"</f>
        <v>96654U</v>
      </c>
      <c r="C4070" s="318" t="s">
        <v>14324</v>
      </c>
      <c r="D4070" s="318" t="s">
        <v>30</v>
      </c>
      <c r="E4070" s="318" t="s">
        <v>6252</v>
      </c>
      <c r="F4070" s="319" t="n">
        <v>21.43</v>
      </c>
      <c r="G4070" s="318" t="s">
        <v>6233</v>
      </c>
    </row>
    <row r="4071" customFormat="false" ht="15" hidden="false" customHeight="false" outlineLevel="0" collapsed="false">
      <c r="A4071" s="318" t="s">
        <v>14325</v>
      </c>
      <c r="B4071" s="318" t="str">
        <f aca="false">A4071&amp;"U"</f>
        <v>96655U</v>
      </c>
      <c r="C4071" s="318" t="s">
        <v>14326</v>
      </c>
      <c r="D4071" s="318" t="s">
        <v>30</v>
      </c>
      <c r="E4071" s="318" t="s">
        <v>6252</v>
      </c>
      <c r="F4071" s="319" t="n">
        <v>21.07</v>
      </c>
      <c r="G4071" s="318" t="s">
        <v>6233</v>
      </c>
    </row>
    <row r="4072" customFormat="false" ht="15" hidden="false" customHeight="false" outlineLevel="0" collapsed="false">
      <c r="A4072" s="318" t="s">
        <v>14327</v>
      </c>
      <c r="B4072" s="318" t="str">
        <f aca="false">A4072&amp;"U"</f>
        <v>96656U</v>
      </c>
      <c r="C4072" s="318" t="s">
        <v>14328</v>
      </c>
      <c r="D4072" s="318" t="s">
        <v>30</v>
      </c>
      <c r="E4072" s="318" t="s">
        <v>6252</v>
      </c>
      <c r="F4072" s="319" t="n">
        <v>4.8</v>
      </c>
      <c r="G4072" s="318" t="s">
        <v>6233</v>
      </c>
    </row>
    <row r="4073" customFormat="false" ht="15" hidden="false" customHeight="false" outlineLevel="0" collapsed="false">
      <c r="A4073" s="318" t="s">
        <v>14329</v>
      </c>
      <c r="B4073" s="318" t="str">
        <f aca="false">A4073&amp;"U"</f>
        <v>96657U</v>
      </c>
      <c r="C4073" s="318" t="s">
        <v>14330</v>
      </c>
      <c r="D4073" s="318" t="s">
        <v>30</v>
      </c>
      <c r="E4073" s="318" t="s">
        <v>6252</v>
      </c>
      <c r="F4073" s="319" t="n">
        <v>13.9</v>
      </c>
      <c r="G4073" s="318" t="s">
        <v>6233</v>
      </c>
    </row>
    <row r="4074" customFormat="false" ht="15" hidden="false" customHeight="false" outlineLevel="0" collapsed="false">
      <c r="A4074" s="318" t="s">
        <v>14331</v>
      </c>
      <c r="B4074" s="318" t="str">
        <f aca="false">A4074&amp;"U"</f>
        <v>96658U</v>
      </c>
      <c r="C4074" s="318" t="s">
        <v>14332</v>
      </c>
      <c r="D4074" s="318" t="s">
        <v>30</v>
      </c>
      <c r="E4074" s="318" t="s">
        <v>6252</v>
      </c>
      <c r="F4074" s="319" t="n">
        <v>10.65</v>
      </c>
      <c r="G4074" s="318" t="s">
        <v>6233</v>
      </c>
    </row>
    <row r="4075" customFormat="false" ht="15" hidden="false" customHeight="false" outlineLevel="0" collapsed="false">
      <c r="A4075" s="318" t="s">
        <v>14333</v>
      </c>
      <c r="B4075" s="318" t="str">
        <f aca="false">A4075&amp;"U"</f>
        <v>96659U</v>
      </c>
      <c r="C4075" s="318" t="s">
        <v>14334</v>
      </c>
      <c r="D4075" s="318" t="s">
        <v>30</v>
      </c>
      <c r="E4075" s="318" t="s">
        <v>6252</v>
      </c>
      <c r="F4075" s="319" t="n">
        <v>8.77</v>
      </c>
      <c r="G4075" s="318" t="s">
        <v>6233</v>
      </c>
    </row>
    <row r="4076" customFormat="false" ht="15" hidden="false" customHeight="false" outlineLevel="0" collapsed="false">
      <c r="A4076" s="318" t="s">
        <v>14335</v>
      </c>
      <c r="B4076" s="318" t="str">
        <f aca="false">A4076&amp;"U"</f>
        <v>96660U</v>
      </c>
      <c r="C4076" s="318" t="s">
        <v>14336</v>
      </c>
      <c r="D4076" s="318" t="s">
        <v>30</v>
      </c>
      <c r="E4076" s="318" t="s">
        <v>6252</v>
      </c>
      <c r="F4076" s="319" t="n">
        <v>23.94</v>
      </c>
      <c r="G4076" s="318" t="s">
        <v>6233</v>
      </c>
    </row>
    <row r="4077" customFormat="false" ht="15" hidden="false" customHeight="false" outlineLevel="0" collapsed="false">
      <c r="A4077" s="318" t="s">
        <v>14337</v>
      </c>
      <c r="B4077" s="318" t="str">
        <f aca="false">A4077&amp;"U"</f>
        <v>96661U</v>
      </c>
      <c r="C4077" s="318" t="s">
        <v>14338</v>
      </c>
      <c r="D4077" s="318" t="s">
        <v>30</v>
      </c>
      <c r="E4077" s="318" t="s">
        <v>6252</v>
      </c>
      <c r="F4077" s="319" t="n">
        <v>18.94</v>
      </c>
      <c r="G4077" s="318" t="s">
        <v>6233</v>
      </c>
    </row>
    <row r="4078" customFormat="false" ht="15" hidden="false" customHeight="false" outlineLevel="0" collapsed="false">
      <c r="A4078" s="318" t="s">
        <v>14339</v>
      </c>
      <c r="B4078" s="318" t="str">
        <f aca="false">A4078&amp;"U"</f>
        <v>96662U</v>
      </c>
      <c r="C4078" s="318" t="s">
        <v>14340</v>
      </c>
      <c r="D4078" s="318" t="s">
        <v>30</v>
      </c>
      <c r="E4078" s="318" t="s">
        <v>6252</v>
      </c>
      <c r="F4078" s="319" t="n">
        <v>8.93</v>
      </c>
      <c r="G4078" s="318" t="s">
        <v>6233</v>
      </c>
    </row>
    <row r="4079" customFormat="false" ht="15" hidden="false" customHeight="false" outlineLevel="0" collapsed="false">
      <c r="A4079" s="318" t="s">
        <v>14341</v>
      </c>
      <c r="B4079" s="318" t="str">
        <f aca="false">A4079&amp;"U"</f>
        <v>96663U</v>
      </c>
      <c r="C4079" s="318" t="s">
        <v>14342</v>
      </c>
      <c r="D4079" s="318" t="s">
        <v>30</v>
      </c>
      <c r="E4079" s="318" t="s">
        <v>6252</v>
      </c>
      <c r="F4079" s="319" t="n">
        <v>15.74</v>
      </c>
      <c r="G4079" s="318" t="s">
        <v>6233</v>
      </c>
    </row>
    <row r="4080" customFormat="false" ht="15" hidden="false" customHeight="false" outlineLevel="0" collapsed="false">
      <c r="A4080" s="318" t="s">
        <v>14343</v>
      </c>
      <c r="B4080" s="318" t="str">
        <f aca="false">A4080&amp;"U"</f>
        <v>96664U</v>
      </c>
      <c r="C4080" s="318" t="s">
        <v>14344</v>
      </c>
      <c r="D4080" s="318" t="s">
        <v>30</v>
      </c>
      <c r="E4080" s="318" t="s">
        <v>6252</v>
      </c>
      <c r="F4080" s="319" t="n">
        <v>16.81</v>
      </c>
      <c r="G4080" s="318" t="s">
        <v>6233</v>
      </c>
    </row>
    <row r="4081" customFormat="false" ht="15" hidden="false" customHeight="false" outlineLevel="0" collapsed="false">
      <c r="A4081" s="318" t="s">
        <v>14345</v>
      </c>
      <c r="B4081" s="318" t="str">
        <f aca="false">A4081&amp;"U"</f>
        <v>96665U</v>
      </c>
      <c r="C4081" s="318" t="s">
        <v>14346</v>
      </c>
      <c r="D4081" s="318" t="s">
        <v>30</v>
      </c>
      <c r="E4081" s="318" t="s">
        <v>6252</v>
      </c>
      <c r="F4081" s="319" t="n">
        <v>8.93</v>
      </c>
      <c r="G4081" s="318" t="s">
        <v>6233</v>
      </c>
    </row>
    <row r="4082" customFormat="false" ht="15" hidden="false" customHeight="false" outlineLevel="0" collapsed="false">
      <c r="A4082" s="318" t="s">
        <v>14347</v>
      </c>
      <c r="B4082" s="318" t="str">
        <f aca="false">A4082&amp;"U"</f>
        <v>96666U</v>
      </c>
      <c r="C4082" s="318" t="s">
        <v>14348</v>
      </c>
      <c r="D4082" s="318" t="s">
        <v>30</v>
      </c>
      <c r="E4082" s="318" t="s">
        <v>6252</v>
      </c>
      <c r="F4082" s="319" t="n">
        <v>17.38</v>
      </c>
      <c r="G4082" s="318" t="s">
        <v>6233</v>
      </c>
    </row>
    <row r="4083" customFormat="false" ht="15" hidden="false" customHeight="false" outlineLevel="0" collapsed="false">
      <c r="A4083" s="318" t="s">
        <v>14349</v>
      </c>
      <c r="B4083" s="318" t="str">
        <f aca="false">A4083&amp;"U"</f>
        <v>96667U</v>
      </c>
      <c r="C4083" s="318" t="s">
        <v>14350</v>
      </c>
      <c r="D4083" s="318" t="s">
        <v>30</v>
      </c>
      <c r="E4083" s="318" t="s">
        <v>6252</v>
      </c>
      <c r="F4083" s="319" t="n">
        <v>30.08</v>
      </c>
      <c r="G4083" s="318" t="s">
        <v>6233</v>
      </c>
    </row>
    <row r="4084" customFormat="false" ht="15" hidden="false" customHeight="false" outlineLevel="0" collapsed="false">
      <c r="A4084" s="318" t="s">
        <v>14351</v>
      </c>
      <c r="B4084" s="318" t="str">
        <f aca="false">A4084&amp;"U"</f>
        <v>96684U</v>
      </c>
      <c r="C4084" s="318" t="s">
        <v>14352</v>
      </c>
      <c r="D4084" s="318" t="s">
        <v>30</v>
      </c>
      <c r="E4084" s="318" t="s">
        <v>6252</v>
      </c>
      <c r="F4084" s="319" t="n">
        <v>3.2</v>
      </c>
      <c r="G4084" s="318" t="s">
        <v>6233</v>
      </c>
    </row>
    <row r="4085" customFormat="false" ht="15" hidden="false" customHeight="false" outlineLevel="0" collapsed="false">
      <c r="A4085" s="318" t="s">
        <v>14353</v>
      </c>
      <c r="B4085" s="318" t="str">
        <f aca="false">A4085&amp;"U"</f>
        <v>96685U</v>
      </c>
      <c r="C4085" s="318" t="s">
        <v>14354</v>
      </c>
      <c r="D4085" s="318" t="s">
        <v>30</v>
      </c>
      <c r="E4085" s="318" t="s">
        <v>6252</v>
      </c>
      <c r="F4085" s="319" t="n">
        <v>2.87</v>
      </c>
      <c r="G4085" s="318" t="s">
        <v>6233</v>
      </c>
    </row>
    <row r="4086" customFormat="false" ht="15" hidden="false" customHeight="false" outlineLevel="0" collapsed="false">
      <c r="A4086" s="318" t="s">
        <v>14355</v>
      </c>
      <c r="B4086" s="318" t="str">
        <f aca="false">A4086&amp;"U"</f>
        <v>96686U</v>
      </c>
      <c r="C4086" s="318" t="s">
        <v>14356</v>
      </c>
      <c r="D4086" s="318" t="s">
        <v>30</v>
      </c>
      <c r="E4086" s="318" t="s">
        <v>6252</v>
      </c>
      <c r="F4086" s="319" t="n">
        <v>4.8</v>
      </c>
      <c r="G4086" s="318" t="s">
        <v>6233</v>
      </c>
    </row>
    <row r="4087" customFormat="false" ht="15" hidden="false" customHeight="false" outlineLevel="0" collapsed="false">
      <c r="A4087" s="318" t="s">
        <v>14357</v>
      </c>
      <c r="B4087" s="318" t="str">
        <f aca="false">A4087&amp;"U"</f>
        <v>96687U</v>
      </c>
      <c r="C4087" s="318" t="s">
        <v>14358</v>
      </c>
      <c r="D4087" s="318" t="s">
        <v>30</v>
      </c>
      <c r="E4087" s="318" t="s">
        <v>6252</v>
      </c>
      <c r="F4087" s="319" t="n">
        <v>4.77</v>
      </c>
      <c r="G4087" s="318" t="s">
        <v>6233</v>
      </c>
    </row>
    <row r="4088" customFormat="false" ht="15" hidden="false" customHeight="false" outlineLevel="0" collapsed="false">
      <c r="A4088" s="318" t="s">
        <v>14359</v>
      </c>
      <c r="B4088" s="318" t="str">
        <f aca="false">A4088&amp;"U"</f>
        <v>96688U</v>
      </c>
      <c r="C4088" s="318" t="s">
        <v>14360</v>
      </c>
      <c r="D4088" s="318" t="s">
        <v>30</v>
      </c>
      <c r="E4088" s="318" t="s">
        <v>6252</v>
      </c>
      <c r="F4088" s="319" t="n">
        <v>8.21</v>
      </c>
      <c r="G4088" s="318" t="s">
        <v>6233</v>
      </c>
    </row>
    <row r="4089" customFormat="false" ht="15" hidden="false" customHeight="false" outlineLevel="0" collapsed="false">
      <c r="A4089" s="318" t="s">
        <v>14361</v>
      </c>
      <c r="B4089" s="318" t="str">
        <f aca="false">A4089&amp;"U"</f>
        <v>96689U</v>
      </c>
      <c r="C4089" s="318" t="s">
        <v>14362</v>
      </c>
      <c r="D4089" s="318" t="s">
        <v>30</v>
      </c>
      <c r="E4089" s="318" t="s">
        <v>6252</v>
      </c>
      <c r="F4089" s="319" t="n">
        <v>7.85</v>
      </c>
      <c r="G4089" s="318" t="s">
        <v>6233</v>
      </c>
    </row>
    <row r="4090" customFormat="false" ht="15" hidden="false" customHeight="false" outlineLevel="0" collapsed="false">
      <c r="A4090" s="318" t="s">
        <v>14363</v>
      </c>
      <c r="B4090" s="318" t="str">
        <f aca="false">A4090&amp;"U"</f>
        <v>96690U</v>
      </c>
      <c r="C4090" s="318" t="s">
        <v>14364</v>
      </c>
      <c r="D4090" s="318" t="s">
        <v>30</v>
      </c>
      <c r="E4090" s="318" t="s">
        <v>6252</v>
      </c>
      <c r="F4090" s="319" t="n">
        <v>15.18</v>
      </c>
      <c r="G4090" s="318" t="s">
        <v>6233</v>
      </c>
    </row>
    <row r="4091" customFormat="false" ht="15" hidden="false" customHeight="false" outlineLevel="0" collapsed="false">
      <c r="A4091" s="318" t="s">
        <v>14365</v>
      </c>
      <c r="B4091" s="318" t="str">
        <f aca="false">A4091&amp;"U"</f>
        <v>96691U</v>
      </c>
      <c r="C4091" s="318" t="s">
        <v>14366</v>
      </c>
      <c r="D4091" s="318" t="s">
        <v>30</v>
      </c>
      <c r="E4091" s="318" t="s">
        <v>6252</v>
      </c>
      <c r="F4091" s="319" t="n">
        <v>15.67</v>
      </c>
      <c r="G4091" s="318" t="s">
        <v>6233</v>
      </c>
    </row>
    <row r="4092" customFormat="false" ht="15" hidden="false" customHeight="false" outlineLevel="0" collapsed="false">
      <c r="A4092" s="318" t="s">
        <v>14367</v>
      </c>
      <c r="B4092" s="318" t="str">
        <f aca="false">A4092&amp;"U"</f>
        <v>96692U</v>
      </c>
      <c r="C4092" s="318" t="s">
        <v>14368</v>
      </c>
      <c r="D4092" s="318" t="s">
        <v>30</v>
      </c>
      <c r="E4092" s="318" t="s">
        <v>6252</v>
      </c>
      <c r="F4092" s="319" t="n">
        <v>22.98</v>
      </c>
      <c r="G4092" s="318" t="s">
        <v>6233</v>
      </c>
    </row>
    <row r="4093" customFormat="false" ht="15" hidden="false" customHeight="false" outlineLevel="0" collapsed="false">
      <c r="A4093" s="318" t="s">
        <v>14369</v>
      </c>
      <c r="B4093" s="318" t="str">
        <f aca="false">A4093&amp;"U"</f>
        <v>96693U</v>
      </c>
      <c r="C4093" s="318" t="s">
        <v>14370</v>
      </c>
      <c r="D4093" s="318" t="s">
        <v>30</v>
      </c>
      <c r="E4093" s="318" t="s">
        <v>6252</v>
      </c>
      <c r="F4093" s="319" t="n">
        <v>21.79</v>
      </c>
      <c r="G4093" s="318" t="s">
        <v>6233</v>
      </c>
    </row>
    <row r="4094" customFormat="false" ht="15" hidden="false" customHeight="false" outlineLevel="0" collapsed="false">
      <c r="A4094" s="318" t="s">
        <v>14371</v>
      </c>
      <c r="B4094" s="318" t="str">
        <f aca="false">A4094&amp;"U"</f>
        <v>96694U</v>
      </c>
      <c r="C4094" s="318" t="s">
        <v>14372</v>
      </c>
      <c r="D4094" s="318" t="s">
        <v>30</v>
      </c>
      <c r="E4094" s="318" t="s">
        <v>6252</v>
      </c>
      <c r="F4094" s="319" t="n">
        <v>50.13</v>
      </c>
      <c r="G4094" s="318" t="s">
        <v>6233</v>
      </c>
    </row>
    <row r="4095" customFormat="false" ht="15" hidden="false" customHeight="false" outlineLevel="0" collapsed="false">
      <c r="A4095" s="318" t="s">
        <v>14373</v>
      </c>
      <c r="B4095" s="318" t="str">
        <f aca="false">A4095&amp;"U"</f>
        <v>96695U</v>
      </c>
      <c r="C4095" s="318" t="s">
        <v>14374</v>
      </c>
      <c r="D4095" s="318" t="s">
        <v>30</v>
      </c>
      <c r="E4095" s="318" t="s">
        <v>6252</v>
      </c>
      <c r="F4095" s="319" t="n">
        <v>48.73</v>
      </c>
      <c r="G4095" s="318" t="s">
        <v>6233</v>
      </c>
    </row>
    <row r="4096" customFormat="false" ht="15" hidden="false" customHeight="false" outlineLevel="0" collapsed="false">
      <c r="A4096" s="318" t="s">
        <v>14375</v>
      </c>
      <c r="B4096" s="318" t="str">
        <f aca="false">A4096&amp;"U"</f>
        <v>96696U</v>
      </c>
      <c r="C4096" s="318" t="s">
        <v>14376</v>
      </c>
      <c r="D4096" s="318" t="s">
        <v>30</v>
      </c>
      <c r="E4096" s="318" t="s">
        <v>6252</v>
      </c>
      <c r="F4096" s="319" t="n">
        <v>75.43</v>
      </c>
      <c r="G4096" s="318" t="s">
        <v>6233</v>
      </c>
    </row>
    <row r="4097" customFormat="false" ht="15" hidden="false" customHeight="false" outlineLevel="0" collapsed="false">
      <c r="A4097" s="318" t="s">
        <v>14377</v>
      </c>
      <c r="B4097" s="318" t="str">
        <f aca="false">A4097&amp;"U"</f>
        <v>96697U</v>
      </c>
      <c r="C4097" s="318" t="s">
        <v>14378</v>
      </c>
      <c r="D4097" s="318" t="s">
        <v>30</v>
      </c>
      <c r="E4097" s="318" t="s">
        <v>6252</v>
      </c>
      <c r="F4097" s="319" t="n">
        <v>112.85</v>
      </c>
      <c r="G4097" s="318" t="s">
        <v>6233</v>
      </c>
    </row>
    <row r="4098" customFormat="false" ht="15" hidden="false" customHeight="false" outlineLevel="0" collapsed="false">
      <c r="A4098" s="318" t="s">
        <v>14379</v>
      </c>
      <c r="B4098" s="318" t="str">
        <f aca="false">A4098&amp;"U"</f>
        <v>96698U</v>
      </c>
      <c r="C4098" s="318" t="s">
        <v>14380</v>
      </c>
      <c r="D4098" s="318" t="s">
        <v>30</v>
      </c>
      <c r="E4098" s="318" t="s">
        <v>6252</v>
      </c>
      <c r="F4098" s="319" t="n">
        <v>2.42</v>
      </c>
      <c r="G4098" s="318" t="s">
        <v>6233</v>
      </c>
    </row>
    <row r="4099" customFormat="false" ht="15" hidden="false" customHeight="false" outlineLevel="0" collapsed="false">
      <c r="A4099" s="318" t="s">
        <v>14381</v>
      </c>
      <c r="B4099" s="318" t="str">
        <f aca="false">A4099&amp;"U"</f>
        <v>96699U</v>
      </c>
      <c r="C4099" s="318" t="s">
        <v>14382</v>
      </c>
      <c r="D4099" s="318" t="s">
        <v>30</v>
      </c>
      <c r="E4099" s="318" t="s">
        <v>6252</v>
      </c>
      <c r="F4099" s="319" t="n">
        <v>11.52</v>
      </c>
      <c r="G4099" s="318" t="s">
        <v>6233</v>
      </c>
    </row>
    <row r="4100" customFormat="false" ht="15" hidden="false" customHeight="false" outlineLevel="0" collapsed="false">
      <c r="A4100" s="318" t="s">
        <v>14383</v>
      </c>
      <c r="B4100" s="318" t="str">
        <f aca="false">A4100&amp;"U"</f>
        <v>96700U</v>
      </c>
      <c r="C4100" s="318" t="s">
        <v>14384</v>
      </c>
      <c r="D4100" s="318" t="s">
        <v>30</v>
      </c>
      <c r="E4100" s="318" t="s">
        <v>6252</v>
      </c>
      <c r="F4100" s="319" t="n">
        <v>8.27</v>
      </c>
      <c r="G4100" s="318" t="s">
        <v>6233</v>
      </c>
    </row>
    <row r="4101" customFormat="false" ht="15" hidden="false" customHeight="false" outlineLevel="0" collapsed="false">
      <c r="A4101" s="318" t="s">
        <v>14385</v>
      </c>
      <c r="B4101" s="318" t="str">
        <f aca="false">A4101&amp;"U"</f>
        <v>96701U</v>
      </c>
      <c r="C4101" s="318" t="s">
        <v>14386</v>
      </c>
      <c r="D4101" s="318" t="s">
        <v>30</v>
      </c>
      <c r="E4101" s="318" t="s">
        <v>6252</v>
      </c>
      <c r="F4101" s="319" t="n">
        <v>3.32</v>
      </c>
      <c r="G4101" s="318" t="s">
        <v>6233</v>
      </c>
    </row>
    <row r="4102" customFormat="false" ht="15" hidden="false" customHeight="false" outlineLevel="0" collapsed="false">
      <c r="A4102" s="318" t="s">
        <v>14387</v>
      </c>
      <c r="B4102" s="318" t="str">
        <f aca="false">A4102&amp;"U"</f>
        <v>96702U</v>
      </c>
      <c r="C4102" s="318" t="s">
        <v>14388</v>
      </c>
      <c r="D4102" s="318" t="s">
        <v>30</v>
      </c>
      <c r="E4102" s="318" t="s">
        <v>6252</v>
      </c>
      <c r="F4102" s="319" t="n">
        <v>3.48</v>
      </c>
      <c r="G4102" s="318" t="s">
        <v>6233</v>
      </c>
    </row>
    <row r="4103" customFormat="false" ht="15" hidden="false" customHeight="false" outlineLevel="0" collapsed="false">
      <c r="A4103" s="318" t="s">
        <v>14389</v>
      </c>
      <c r="B4103" s="318" t="str">
        <f aca="false">A4103&amp;"U"</f>
        <v>96703U</v>
      </c>
      <c r="C4103" s="318" t="s">
        <v>14390</v>
      </c>
      <c r="D4103" s="318" t="s">
        <v>30</v>
      </c>
      <c r="E4103" s="318" t="s">
        <v>6252</v>
      </c>
      <c r="F4103" s="319" t="n">
        <v>6.89</v>
      </c>
      <c r="G4103" s="318" t="s">
        <v>6233</v>
      </c>
    </row>
    <row r="4104" customFormat="false" ht="15" hidden="false" customHeight="false" outlineLevel="0" collapsed="false">
      <c r="A4104" s="318" t="s">
        <v>14391</v>
      </c>
      <c r="B4104" s="318" t="str">
        <f aca="false">A4104&amp;"U"</f>
        <v>96704U</v>
      </c>
      <c r="C4104" s="318" t="s">
        <v>14392</v>
      </c>
      <c r="D4104" s="318" t="s">
        <v>30</v>
      </c>
      <c r="E4104" s="318" t="s">
        <v>6252</v>
      </c>
      <c r="F4104" s="319" t="n">
        <v>7.96</v>
      </c>
      <c r="G4104" s="318" t="s">
        <v>6233</v>
      </c>
    </row>
    <row r="4105" customFormat="false" ht="15" hidden="false" customHeight="false" outlineLevel="0" collapsed="false">
      <c r="A4105" s="318" t="s">
        <v>14393</v>
      </c>
      <c r="B4105" s="318" t="str">
        <f aca="false">A4105&amp;"U"</f>
        <v>96705U</v>
      </c>
      <c r="C4105" s="318" t="s">
        <v>14394</v>
      </c>
      <c r="D4105" s="318" t="s">
        <v>30</v>
      </c>
      <c r="E4105" s="318" t="s">
        <v>6252</v>
      </c>
      <c r="F4105" s="319" t="n">
        <v>10.4</v>
      </c>
      <c r="G4105" s="318" t="s">
        <v>6233</v>
      </c>
    </row>
    <row r="4106" customFormat="false" ht="15" hidden="false" customHeight="false" outlineLevel="0" collapsed="false">
      <c r="A4106" s="318" t="s">
        <v>14395</v>
      </c>
      <c r="B4106" s="318" t="str">
        <f aca="false">A4106&amp;"U"</f>
        <v>96706U</v>
      </c>
      <c r="C4106" s="318" t="s">
        <v>14396</v>
      </c>
      <c r="D4106" s="318" t="s">
        <v>30</v>
      </c>
      <c r="E4106" s="318" t="s">
        <v>6252</v>
      </c>
      <c r="F4106" s="319" t="n">
        <v>15.62</v>
      </c>
      <c r="G4106" s="318" t="s">
        <v>6233</v>
      </c>
    </row>
    <row r="4107" customFormat="false" ht="15" hidden="false" customHeight="false" outlineLevel="0" collapsed="false">
      <c r="A4107" s="318" t="s">
        <v>14397</v>
      </c>
      <c r="B4107" s="318" t="str">
        <f aca="false">A4107&amp;"U"</f>
        <v>96707U</v>
      </c>
      <c r="C4107" s="318" t="s">
        <v>14398</v>
      </c>
      <c r="D4107" s="318" t="s">
        <v>30</v>
      </c>
      <c r="E4107" s="318" t="s">
        <v>6252</v>
      </c>
      <c r="F4107" s="319" t="n">
        <v>32.24</v>
      </c>
      <c r="G4107" s="318" t="s">
        <v>6233</v>
      </c>
    </row>
    <row r="4108" customFormat="false" ht="15" hidden="false" customHeight="false" outlineLevel="0" collapsed="false">
      <c r="A4108" s="318" t="s">
        <v>14399</v>
      </c>
      <c r="B4108" s="318" t="str">
        <f aca="false">A4108&amp;"U"</f>
        <v>96708U</v>
      </c>
      <c r="C4108" s="318" t="s">
        <v>14400</v>
      </c>
      <c r="D4108" s="318" t="s">
        <v>30</v>
      </c>
      <c r="E4108" s="318" t="s">
        <v>6252</v>
      </c>
      <c r="F4108" s="319" t="n">
        <v>50.78</v>
      </c>
      <c r="G4108" s="318" t="s">
        <v>6233</v>
      </c>
    </row>
    <row r="4109" customFormat="false" ht="15" hidden="false" customHeight="false" outlineLevel="0" collapsed="false">
      <c r="A4109" s="318" t="s">
        <v>14401</v>
      </c>
      <c r="B4109" s="318" t="str">
        <f aca="false">A4109&amp;"U"</f>
        <v>96709U</v>
      </c>
      <c r="C4109" s="318" t="s">
        <v>14402</v>
      </c>
      <c r="D4109" s="318" t="s">
        <v>30</v>
      </c>
      <c r="E4109" s="318" t="s">
        <v>6252</v>
      </c>
      <c r="F4109" s="319" t="n">
        <v>80.15</v>
      </c>
      <c r="G4109" s="318" t="s">
        <v>6233</v>
      </c>
    </row>
    <row r="4110" customFormat="false" ht="15" hidden="false" customHeight="false" outlineLevel="0" collapsed="false">
      <c r="A4110" s="318" t="s">
        <v>14403</v>
      </c>
      <c r="B4110" s="318" t="str">
        <f aca="false">A4110&amp;"U"</f>
        <v>96710U</v>
      </c>
      <c r="C4110" s="318" t="s">
        <v>14404</v>
      </c>
      <c r="D4110" s="318" t="s">
        <v>30</v>
      </c>
      <c r="E4110" s="318" t="s">
        <v>6252</v>
      </c>
      <c r="F4110" s="319" t="n">
        <v>4.2</v>
      </c>
      <c r="G4110" s="318" t="s">
        <v>6233</v>
      </c>
    </row>
    <row r="4111" customFormat="false" ht="15" hidden="false" customHeight="false" outlineLevel="0" collapsed="false">
      <c r="A4111" s="318" t="s">
        <v>14405</v>
      </c>
      <c r="B4111" s="318" t="str">
        <f aca="false">A4111&amp;"U"</f>
        <v>96711U</v>
      </c>
      <c r="C4111" s="318" t="s">
        <v>14406</v>
      </c>
      <c r="D4111" s="318" t="s">
        <v>30</v>
      </c>
      <c r="E4111" s="318" t="s">
        <v>6252</v>
      </c>
      <c r="F4111" s="319" t="n">
        <v>6.51</v>
      </c>
      <c r="G4111" s="318" t="s">
        <v>6233</v>
      </c>
    </row>
    <row r="4112" customFormat="false" ht="15" hidden="false" customHeight="false" outlineLevel="0" collapsed="false">
      <c r="A4112" s="318" t="s">
        <v>14407</v>
      </c>
      <c r="B4112" s="318" t="str">
        <f aca="false">A4112&amp;"U"</f>
        <v>96712U</v>
      </c>
      <c r="C4112" s="318" t="s">
        <v>14408</v>
      </c>
      <c r="D4112" s="318" t="s">
        <v>30</v>
      </c>
      <c r="E4112" s="318" t="s">
        <v>6252</v>
      </c>
      <c r="F4112" s="319" t="n">
        <v>12.4</v>
      </c>
      <c r="G4112" s="318" t="s">
        <v>6233</v>
      </c>
    </row>
    <row r="4113" customFormat="false" ht="15" hidden="false" customHeight="false" outlineLevel="0" collapsed="false">
      <c r="A4113" s="318" t="s">
        <v>14409</v>
      </c>
      <c r="B4113" s="318" t="str">
        <f aca="false">A4113&amp;"U"</f>
        <v>96713U</v>
      </c>
      <c r="C4113" s="318" t="s">
        <v>14410</v>
      </c>
      <c r="D4113" s="318" t="s">
        <v>30</v>
      </c>
      <c r="E4113" s="318" t="s">
        <v>6252</v>
      </c>
      <c r="F4113" s="319" t="n">
        <v>17.24</v>
      </c>
      <c r="G4113" s="318" t="s">
        <v>6233</v>
      </c>
    </row>
    <row r="4114" customFormat="false" ht="15" hidden="false" customHeight="false" outlineLevel="0" collapsed="false">
      <c r="A4114" s="318" t="s">
        <v>14411</v>
      </c>
      <c r="B4114" s="318" t="str">
        <f aca="false">A4114&amp;"U"</f>
        <v>96714U</v>
      </c>
      <c r="C4114" s="318" t="s">
        <v>14412</v>
      </c>
      <c r="D4114" s="318" t="s">
        <v>30</v>
      </c>
      <c r="E4114" s="318" t="s">
        <v>6252</v>
      </c>
      <c r="F4114" s="319" t="n">
        <v>29.01</v>
      </c>
      <c r="G4114" s="318" t="s">
        <v>6233</v>
      </c>
    </row>
    <row r="4115" customFormat="false" ht="15" hidden="false" customHeight="false" outlineLevel="0" collapsed="false">
      <c r="A4115" s="318" t="s">
        <v>14413</v>
      </c>
      <c r="B4115" s="318" t="str">
        <f aca="false">A4115&amp;"U"</f>
        <v>96715U</v>
      </c>
      <c r="C4115" s="318" t="s">
        <v>14414</v>
      </c>
      <c r="D4115" s="318" t="s">
        <v>30</v>
      </c>
      <c r="E4115" s="318" t="s">
        <v>6252</v>
      </c>
      <c r="F4115" s="319" t="n">
        <v>54.16</v>
      </c>
      <c r="G4115" s="318" t="s">
        <v>6233</v>
      </c>
    </row>
    <row r="4116" customFormat="false" ht="15" hidden="false" customHeight="false" outlineLevel="0" collapsed="false">
      <c r="A4116" s="318" t="s">
        <v>14415</v>
      </c>
      <c r="B4116" s="318" t="str">
        <f aca="false">A4116&amp;"U"</f>
        <v>96716U</v>
      </c>
      <c r="C4116" s="318" t="s">
        <v>14416</v>
      </c>
      <c r="D4116" s="318" t="s">
        <v>30</v>
      </c>
      <c r="E4116" s="318" t="s">
        <v>6252</v>
      </c>
      <c r="F4116" s="319" t="n">
        <v>81.25</v>
      </c>
      <c r="G4116" s="318" t="s">
        <v>6233</v>
      </c>
    </row>
    <row r="4117" customFormat="false" ht="15" hidden="false" customHeight="false" outlineLevel="0" collapsed="false">
      <c r="A4117" s="318" t="s">
        <v>14417</v>
      </c>
      <c r="B4117" s="318" t="str">
        <f aca="false">A4117&amp;"U"</f>
        <v>96717U</v>
      </c>
      <c r="C4117" s="318" t="s">
        <v>14418</v>
      </c>
      <c r="D4117" s="318" t="s">
        <v>30</v>
      </c>
      <c r="E4117" s="318" t="s">
        <v>6252</v>
      </c>
      <c r="F4117" s="319" t="n">
        <v>127.82</v>
      </c>
      <c r="G4117" s="318" t="s">
        <v>6233</v>
      </c>
    </row>
    <row r="4118" customFormat="false" ht="15" hidden="false" customHeight="false" outlineLevel="0" collapsed="false">
      <c r="A4118" s="318" t="s">
        <v>14419</v>
      </c>
      <c r="B4118" s="318" t="str">
        <f aca="false">A4118&amp;"U"</f>
        <v>96736U</v>
      </c>
      <c r="C4118" s="318" t="s">
        <v>14420</v>
      </c>
      <c r="D4118" s="318" t="s">
        <v>30</v>
      </c>
      <c r="E4118" s="318" t="s">
        <v>6252</v>
      </c>
      <c r="F4118" s="319" t="n">
        <v>3.64</v>
      </c>
      <c r="G4118" s="318" t="s">
        <v>6233</v>
      </c>
    </row>
    <row r="4119" customFormat="false" ht="15" hidden="false" customHeight="false" outlineLevel="0" collapsed="false">
      <c r="A4119" s="318" t="s">
        <v>14421</v>
      </c>
      <c r="B4119" s="318" t="str">
        <f aca="false">A4119&amp;"U"</f>
        <v>96737U</v>
      </c>
      <c r="C4119" s="318" t="s">
        <v>14422</v>
      </c>
      <c r="D4119" s="318" t="s">
        <v>30</v>
      </c>
      <c r="E4119" s="318" t="s">
        <v>6252</v>
      </c>
      <c r="F4119" s="319" t="n">
        <v>4.14</v>
      </c>
      <c r="G4119" s="318" t="s">
        <v>6233</v>
      </c>
    </row>
    <row r="4120" customFormat="false" ht="15" hidden="false" customHeight="false" outlineLevel="0" collapsed="false">
      <c r="A4120" s="318" t="s">
        <v>14423</v>
      </c>
      <c r="B4120" s="318" t="str">
        <f aca="false">A4120&amp;"U"</f>
        <v>96738U</v>
      </c>
      <c r="C4120" s="318" t="s">
        <v>14424</v>
      </c>
      <c r="D4120" s="318" t="s">
        <v>30</v>
      </c>
      <c r="E4120" s="318" t="s">
        <v>6252</v>
      </c>
      <c r="F4120" s="319" t="n">
        <v>13.24</v>
      </c>
      <c r="G4120" s="318" t="s">
        <v>6233</v>
      </c>
    </row>
    <row r="4121" customFormat="false" ht="15" hidden="false" customHeight="false" outlineLevel="0" collapsed="false">
      <c r="A4121" s="318" t="s">
        <v>14425</v>
      </c>
      <c r="B4121" s="318" t="str">
        <f aca="false">A4121&amp;"U"</f>
        <v>96739U</v>
      </c>
      <c r="C4121" s="318" t="s">
        <v>14426</v>
      </c>
      <c r="D4121" s="318" t="s">
        <v>30</v>
      </c>
      <c r="E4121" s="318" t="s">
        <v>6252</v>
      </c>
      <c r="F4121" s="319" t="n">
        <v>5.36</v>
      </c>
      <c r="G4121" s="318" t="s">
        <v>6233</v>
      </c>
    </row>
    <row r="4122" customFormat="false" ht="15" hidden="false" customHeight="false" outlineLevel="0" collapsed="false">
      <c r="A4122" s="318" t="s">
        <v>14427</v>
      </c>
      <c r="B4122" s="318" t="str">
        <f aca="false">A4122&amp;"U"</f>
        <v>96740U</v>
      </c>
      <c r="C4122" s="318" t="s">
        <v>14428</v>
      </c>
      <c r="D4122" s="318" t="s">
        <v>30</v>
      </c>
      <c r="E4122" s="318" t="s">
        <v>6252</v>
      </c>
      <c r="F4122" s="319" t="n">
        <v>20.53</v>
      </c>
      <c r="G4122" s="318" t="s">
        <v>6233</v>
      </c>
    </row>
    <row r="4123" customFormat="false" ht="15" hidden="false" customHeight="false" outlineLevel="0" collapsed="false">
      <c r="A4123" s="318" t="s">
        <v>14429</v>
      </c>
      <c r="B4123" s="318" t="str">
        <f aca="false">A4123&amp;"U"</f>
        <v>96741U</v>
      </c>
      <c r="C4123" s="318" t="s">
        <v>14430</v>
      </c>
      <c r="D4123" s="318" t="s">
        <v>30</v>
      </c>
      <c r="E4123" s="318" t="s">
        <v>6252</v>
      </c>
      <c r="F4123" s="319" t="n">
        <v>8.31</v>
      </c>
      <c r="G4123" s="318" t="s">
        <v>6233</v>
      </c>
    </row>
    <row r="4124" customFormat="false" ht="15" hidden="false" customHeight="false" outlineLevel="0" collapsed="false">
      <c r="A4124" s="318" t="s">
        <v>14431</v>
      </c>
      <c r="B4124" s="318" t="str">
        <f aca="false">A4124&amp;"U"</f>
        <v>96742U</v>
      </c>
      <c r="C4124" s="318" t="s">
        <v>14432</v>
      </c>
      <c r="D4124" s="318" t="s">
        <v>30</v>
      </c>
      <c r="E4124" s="318" t="s">
        <v>6252</v>
      </c>
      <c r="F4124" s="319" t="n">
        <v>12.62</v>
      </c>
      <c r="G4124" s="318" t="s">
        <v>6233</v>
      </c>
    </row>
    <row r="4125" customFormat="false" ht="15" hidden="false" customHeight="false" outlineLevel="0" collapsed="false">
      <c r="A4125" s="318" t="s">
        <v>14433</v>
      </c>
      <c r="B4125" s="318" t="str">
        <f aca="false">A4125&amp;"U"</f>
        <v>96743U</v>
      </c>
      <c r="C4125" s="318" t="s">
        <v>14434</v>
      </c>
      <c r="D4125" s="318" t="s">
        <v>30</v>
      </c>
      <c r="E4125" s="318" t="s">
        <v>6252</v>
      </c>
      <c r="F4125" s="319" t="n">
        <v>16.22</v>
      </c>
      <c r="G4125" s="318" t="s">
        <v>6233</v>
      </c>
    </row>
    <row r="4126" customFormat="false" ht="15" hidden="false" customHeight="false" outlineLevel="0" collapsed="false">
      <c r="A4126" s="318" t="s">
        <v>14435</v>
      </c>
      <c r="B4126" s="318" t="str">
        <f aca="false">A4126&amp;"U"</f>
        <v>96744U</v>
      </c>
      <c r="C4126" s="318" t="s">
        <v>14436</v>
      </c>
      <c r="D4126" s="318" t="s">
        <v>30</v>
      </c>
      <c r="E4126" s="318" t="s">
        <v>6252</v>
      </c>
      <c r="F4126" s="319" t="n">
        <v>34.43</v>
      </c>
      <c r="G4126" s="318" t="s">
        <v>6233</v>
      </c>
    </row>
    <row r="4127" customFormat="false" ht="15" hidden="false" customHeight="false" outlineLevel="0" collapsed="false">
      <c r="A4127" s="318" t="s">
        <v>14437</v>
      </c>
      <c r="B4127" s="318" t="str">
        <f aca="false">A4127&amp;"U"</f>
        <v>96745U</v>
      </c>
      <c r="C4127" s="318" t="s">
        <v>14438</v>
      </c>
      <c r="D4127" s="318" t="s">
        <v>30</v>
      </c>
      <c r="E4127" s="318" t="s">
        <v>6252</v>
      </c>
      <c r="F4127" s="319" t="n">
        <v>50.25</v>
      </c>
      <c r="G4127" s="318" t="s">
        <v>6233</v>
      </c>
    </row>
    <row r="4128" customFormat="false" ht="15" hidden="false" customHeight="false" outlineLevel="0" collapsed="false">
      <c r="A4128" s="318" t="s">
        <v>14439</v>
      </c>
      <c r="B4128" s="318" t="str">
        <f aca="false">A4128&amp;"U"</f>
        <v>96746U</v>
      </c>
      <c r="C4128" s="318" t="s">
        <v>14440</v>
      </c>
      <c r="D4128" s="318" t="s">
        <v>30</v>
      </c>
      <c r="E4128" s="318" t="s">
        <v>6252</v>
      </c>
      <c r="F4128" s="319" t="n">
        <v>80.12</v>
      </c>
      <c r="G4128" s="318" t="s">
        <v>6233</v>
      </c>
    </row>
    <row r="4129" customFormat="false" ht="15" hidden="false" customHeight="false" outlineLevel="0" collapsed="false">
      <c r="A4129" s="318" t="s">
        <v>14441</v>
      </c>
      <c r="B4129" s="318" t="str">
        <f aca="false">A4129&amp;"U"</f>
        <v>96747U</v>
      </c>
      <c r="C4129" s="318" t="s">
        <v>14442</v>
      </c>
      <c r="D4129" s="318" t="s">
        <v>30</v>
      </c>
      <c r="E4129" s="318" t="s">
        <v>6252</v>
      </c>
      <c r="F4129" s="319" t="n">
        <v>5.18</v>
      </c>
      <c r="G4129" s="318" t="s">
        <v>6233</v>
      </c>
    </row>
    <row r="4130" customFormat="false" ht="15" hidden="false" customHeight="false" outlineLevel="0" collapsed="false">
      <c r="A4130" s="318" t="s">
        <v>14443</v>
      </c>
      <c r="B4130" s="318" t="str">
        <f aca="false">A4130&amp;"U"</f>
        <v>96748U</v>
      </c>
      <c r="C4130" s="318" t="s">
        <v>14444</v>
      </c>
      <c r="D4130" s="318" t="s">
        <v>30</v>
      </c>
      <c r="E4130" s="318" t="s">
        <v>6252</v>
      </c>
      <c r="F4130" s="319" t="n">
        <v>5.8</v>
      </c>
      <c r="G4130" s="318" t="s">
        <v>6233</v>
      </c>
    </row>
    <row r="4131" customFormat="false" ht="15" hidden="false" customHeight="false" outlineLevel="0" collapsed="false">
      <c r="A4131" s="318" t="s">
        <v>14445</v>
      </c>
      <c r="B4131" s="318" t="str">
        <f aca="false">A4131&amp;"U"</f>
        <v>96749U</v>
      </c>
      <c r="C4131" s="318" t="s">
        <v>14446</v>
      </c>
      <c r="D4131" s="318" t="s">
        <v>30</v>
      </c>
      <c r="E4131" s="318" t="s">
        <v>6252</v>
      </c>
      <c r="F4131" s="319" t="n">
        <v>7.87</v>
      </c>
      <c r="G4131" s="318" t="s">
        <v>6233</v>
      </c>
    </row>
    <row r="4132" customFormat="false" ht="15" hidden="false" customHeight="false" outlineLevel="0" collapsed="false">
      <c r="A4132" s="318" t="s">
        <v>14447</v>
      </c>
      <c r="B4132" s="318" t="str">
        <f aca="false">A4132&amp;"U"</f>
        <v>96750U</v>
      </c>
      <c r="C4132" s="318" t="s">
        <v>14448</v>
      </c>
      <c r="D4132" s="318" t="s">
        <v>30</v>
      </c>
      <c r="E4132" s="318" t="s">
        <v>6252</v>
      </c>
      <c r="F4132" s="319" t="n">
        <v>10.31</v>
      </c>
      <c r="G4132" s="318" t="s">
        <v>6233</v>
      </c>
    </row>
    <row r="4133" customFormat="false" ht="15" hidden="false" customHeight="false" outlineLevel="0" collapsed="false">
      <c r="A4133" s="318" t="s">
        <v>14449</v>
      </c>
      <c r="B4133" s="318" t="str">
        <f aca="false">A4133&amp;"U"</f>
        <v>96751U</v>
      </c>
      <c r="C4133" s="318" t="s">
        <v>14450</v>
      </c>
      <c r="D4133" s="318" t="s">
        <v>30</v>
      </c>
      <c r="E4133" s="318" t="s">
        <v>6252</v>
      </c>
      <c r="F4133" s="319" t="n">
        <v>18.5</v>
      </c>
      <c r="G4133" s="318" t="s">
        <v>6233</v>
      </c>
    </row>
    <row r="4134" customFormat="false" ht="15" hidden="false" customHeight="false" outlineLevel="0" collapsed="false">
      <c r="A4134" s="318" t="s">
        <v>14451</v>
      </c>
      <c r="B4134" s="318" t="str">
        <f aca="false">A4134&amp;"U"</f>
        <v>96752U</v>
      </c>
      <c r="C4134" s="318" t="s">
        <v>14452</v>
      </c>
      <c r="D4134" s="318" t="s">
        <v>30</v>
      </c>
      <c r="E4134" s="318" t="s">
        <v>6252</v>
      </c>
      <c r="F4134" s="319" t="n">
        <v>23.85</v>
      </c>
      <c r="G4134" s="318" t="s">
        <v>6233</v>
      </c>
    </row>
    <row r="4135" customFormat="false" ht="15" hidden="false" customHeight="false" outlineLevel="0" collapsed="false">
      <c r="A4135" s="318" t="s">
        <v>14453</v>
      </c>
      <c r="B4135" s="318" t="str">
        <f aca="false">A4135&amp;"U"</f>
        <v>96753U</v>
      </c>
      <c r="C4135" s="318" t="s">
        <v>14454</v>
      </c>
      <c r="D4135" s="318" t="s">
        <v>30</v>
      </c>
      <c r="E4135" s="318" t="s">
        <v>6252</v>
      </c>
      <c r="F4135" s="319" t="n">
        <v>53.43</v>
      </c>
      <c r="G4135" s="318" t="s">
        <v>6233</v>
      </c>
    </row>
    <row r="4136" customFormat="false" ht="15" hidden="false" customHeight="false" outlineLevel="0" collapsed="false">
      <c r="A4136" s="318" t="s">
        <v>14455</v>
      </c>
      <c r="B4136" s="318" t="str">
        <f aca="false">A4136&amp;"U"</f>
        <v>96754U</v>
      </c>
      <c r="C4136" s="318" t="s">
        <v>14456</v>
      </c>
      <c r="D4136" s="318" t="s">
        <v>30</v>
      </c>
      <c r="E4136" s="318" t="s">
        <v>6252</v>
      </c>
      <c r="F4136" s="319" t="n">
        <v>74.63</v>
      </c>
      <c r="G4136" s="318" t="s">
        <v>6233</v>
      </c>
    </row>
    <row r="4137" customFormat="false" ht="15" hidden="false" customHeight="false" outlineLevel="0" collapsed="false">
      <c r="A4137" s="318" t="s">
        <v>14457</v>
      </c>
      <c r="B4137" s="318" t="str">
        <f aca="false">A4137&amp;"U"</f>
        <v>96755U</v>
      </c>
      <c r="C4137" s="318" t="s">
        <v>14458</v>
      </c>
      <c r="D4137" s="318" t="s">
        <v>30</v>
      </c>
      <c r="E4137" s="318" t="s">
        <v>6252</v>
      </c>
      <c r="F4137" s="319" t="n">
        <v>112.82</v>
      </c>
      <c r="G4137" s="318" t="s">
        <v>6233</v>
      </c>
    </row>
    <row r="4138" customFormat="false" ht="15" hidden="false" customHeight="false" outlineLevel="0" collapsed="false">
      <c r="A4138" s="318" t="s">
        <v>14459</v>
      </c>
      <c r="B4138" s="318" t="str">
        <f aca="false">A4138&amp;"U"</f>
        <v>96756U</v>
      </c>
      <c r="C4138" s="318" t="s">
        <v>14460</v>
      </c>
      <c r="D4138" s="318" t="s">
        <v>30</v>
      </c>
      <c r="E4138" s="318" t="s">
        <v>6252</v>
      </c>
      <c r="F4138" s="319" t="n">
        <v>9.27</v>
      </c>
      <c r="G4138" s="318" t="s">
        <v>6233</v>
      </c>
    </row>
    <row r="4139" customFormat="false" ht="15" hidden="false" customHeight="false" outlineLevel="0" collapsed="false">
      <c r="A4139" s="318" t="s">
        <v>14461</v>
      </c>
      <c r="B4139" s="318" t="str">
        <f aca="false">A4139&amp;"U"</f>
        <v>96757U</v>
      </c>
      <c r="C4139" s="318" t="s">
        <v>14462</v>
      </c>
      <c r="D4139" s="318" t="s">
        <v>30</v>
      </c>
      <c r="E4139" s="318" t="s">
        <v>6252</v>
      </c>
      <c r="F4139" s="319" t="n">
        <v>8.94</v>
      </c>
      <c r="G4139" s="318" t="s">
        <v>6233</v>
      </c>
    </row>
    <row r="4140" customFormat="false" ht="15" hidden="false" customHeight="false" outlineLevel="0" collapsed="false">
      <c r="A4140" s="318" t="s">
        <v>14463</v>
      </c>
      <c r="B4140" s="318" t="str">
        <f aca="false">A4140&amp;"U"</f>
        <v>96758U</v>
      </c>
      <c r="C4140" s="318" t="s">
        <v>14464</v>
      </c>
      <c r="D4140" s="318" t="s">
        <v>30</v>
      </c>
      <c r="E4140" s="318" t="s">
        <v>6252</v>
      </c>
      <c r="F4140" s="319" t="n">
        <v>10.59</v>
      </c>
      <c r="G4140" s="318" t="s">
        <v>6233</v>
      </c>
    </row>
    <row r="4141" customFormat="false" ht="15" hidden="false" customHeight="false" outlineLevel="0" collapsed="false">
      <c r="A4141" s="318" t="s">
        <v>14465</v>
      </c>
      <c r="B4141" s="318" t="str">
        <f aca="false">A4141&amp;"U"</f>
        <v>96759U</v>
      </c>
      <c r="C4141" s="318" t="s">
        <v>14466</v>
      </c>
      <c r="D4141" s="318" t="s">
        <v>30</v>
      </c>
      <c r="E4141" s="318" t="s">
        <v>6252</v>
      </c>
      <c r="F4141" s="319" t="n">
        <v>15.23</v>
      </c>
      <c r="G4141" s="318" t="s">
        <v>6233</v>
      </c>
    </row>
    <row r="4142" customFormat="false" ht="15" hidden="false" customHeight="false" outlineLevel="0" collapsed="false">
      <c r="A4142" s="318" t="s">
        <v>14467</v>
      </c>
      <c r="B4142" s="318" t="str">
        <f aca="false">A4142&amp;"U"</f>
        <v>96760U</v>
      </c>
      <c r="C4142" s="318" t="s">
        <v>14468</v>
      </c>
      <c r="D4142" s="318" t="s">
        <v>30</v>
      </c>
      <c r="E4142" s="318" t="s">
        <v>6252</v>
      </c>
      <c r="F4142" s="319" t="n">
        <v>21.65</v>
      </c>
      <c r="G4142" s="318" t="s">
        <v>6233</v>
      </c>
    </row>
    <row r="4143" customFormat="false" ht="15" hidden="false" customHeight="false" outlineLevel="0" collapsed="false">
      <c r="A4143" s="318" t="s">
        <v>14469</v>
      </c>
      <c r="B4143" s="318" t="str">
        <f aca="false">A4143&amp;"U"</f>
        <v>96761U</v>
      </c>
      <c r="C4143" s="318" t="s">
        <v>14470</v>
      </c>
      <c r="D4143" s="318" t="s">
        <v>30</v>
      </c>
      <c r="E4143" s="318" t="s">
        <v>6252</v>
      </c>
      <c r="F4143" s="319" t="n">
        <v>30.2</v>
      </c>
      <c r="G4143" s="318" t="s">
        <v>6233</v>
      </c>
    </row>
    <row r="4144" customFormat="false" ht="15" hidden="false" customHeight="false" outlineLevel="0" collapsed="false">
      <c r="A4144" s="318" t="s">
        <v>14471</v>
      </c>
      <c r="B4144" s="318" t="str">
        <f aca="false">A4144&amp;"U"</f>
        <v>96762U</v>
      </c>
      <c r="C4144" s="318" t="s">
        <v>14472</v>
      </c>
      <c r="D4144" s="318" t="s">
        <v>30</v>
      </c>
      <c r="E4144" s="318" t="s">
        <v>6252</v>
      </c>
      <c r="F4144" s="319" t="n">
        <v>58.52</v>
      </c>
      <c r="G4144" s="318" t="s">
        <v>6233</v>
      </c>
    </row>
    <row r="4145" customFormat="false" ht="15" hidden="false" customHeight="false" outlineLevel="0" collapsed="false">
      <c r="A4145" s="318" t="s">
        <v>14473</v>
      </c>
      <c r="B4145" s="318" t="str">
        <f aca="false">A4145&amp;"U"</f>
        <v>96763U</v>
      </c>
      <c r="C4145" s="318" t="s">
        <v>14474</v>
      </c>
      <c r="D4145" s="318" t="s">
        <v>30</v>
      </c>
      <c r="E4145" s="318" t="s">
        <v>6252</v>
      </c>
      <c r="F4145" s="319" t="n">
        <v>80.16</v>
      </c>
      <c r="G4145" s="318" t="s">
        <v>6233</v>
      </c>
    </row>
    <row r="4146" customFormat="false" ht="15" hidden="false" customHeight="false" outlineLevel="0" collapsed="false">
      <c r="A4146" s="318" t="s">
        <v>14475</v>
      </c>
      <c r="B4146" s="318" t="str">
        <f aca="false">A4146&amp;"U"</f>
        <v>96764U</v>
      </c>
      <c r="C4146" s="318" t="s">
        <v>14476</v>
      </c>
      <c r="D4146" s="318" t="s">
        <v>30</v>
      </c>
      <c r="E4146" s="318" t="s">
        <v>6252</v>
      </c>
      <c r="F4146" s="319" t="n">
        <v>127.76</v>
      </c>
      <c r="G4146" s="318" t="s">
        <v>6233</v>
      </c>
    </row>
    <row r="4147" customFormat="false" ht="15" hidden="false" customHeight="false" outlineLevel="0" collapsed="false">
      <c r="A4147" s="318" t="s">
        <v>14477</v>
      </c>
      <c r="B4147" s="318" t="str">
        <f aca="false">A4147&amp;"U"</f>
        <v>96802U</v>
      </c>
      <c r="C4147" s="318" t="s">
        <v>14478</v>
      </c>
      <c r="D4147" s="318" t="s">
        <v>30</v>
      </c>
      <c r="E4147" s="318" t="s">
        <v>6252</v>
      </c>
      <c r="F4147" s="319" t="n">
        <v>172.99</v>
      </c>
      <c r="G4147" s="318" t="s">
        <v>6233</v>
      </c>
    </row>
    <row r="4148" customFormat="false" ht="15" hidden="false" customHeight="false" outlineLevel="0" collapsed="false">
      <c r="A4148" s="318" t="s">
        <v>14479</v>
      </c>
      <c r="B4148" s="318" t="str">
        <f aca="false">A4148&amp;"U"</f>
        <v>96803U</v>
      </c>
      <c r="C4148" s="318" t="s">
        <v>14480</v>
      </c>
      <c r="D4148" s="318" t="s">
        <v>30</v>
      </c>
      <c r="E4148" s="318" t="s">
        <v>6252</v>
      </c>
      <c r="F4148" s="319" t="n">
        <v>89.03</v>
      </c>
      <c r="G4148" s="318" t="s">
        <v>6233</v>
      </c>
    </row>
    <row r="4149" customFormat="false" ht="15" hidden="false" customHeight="false" outlineLevel="0" collapsed="false">
      <c r="A4149" s="318" t="s">
        <v>14481</v>
      </c>
      <c r="B4149" s="318" t="str">
        <f aca="false">A4149&amp;"U"</f>
        <v>96804U</v>
      </c>
      <c r="C4149" s="318" t="s">
        <v>14482</v>
      </c>
      <c r="D4149" s="318" t="s">
        <v>30</v>
      </c>
      <c r="E4149" s="318" t="s">
        <v>6252</v>
      </c>
      <c r="F4149" s="319" t="n">
        <v>159.89</v>
      </c>
      <c r="G4149" s="318" t="s">
        <v>6233</v>
      </c>
    </row>
    <row r="4150" customFormat="false" ht="15" hidden="false" customHeight="false" outlineLevel="0" collapsed="false">
      <c r="A4150" s="318" t="s">
        <v>14483</v>
      </c>
      <c r="B4150" s="318" t="str">
        <f aca="false">A4150&amp;"U"</f>
        <v>96805U</v>
      </c>
      <c r="C4150" s="318" t="s">
        <v>14484</v>
      </c>
      <c r="D4150" s="318" t="s">
        <v>30</v>
      </c>
      <c r="E4150" s="318" t="s">
        <v>6252</v>
      </c>
      <c r="F4150" s="319" t="n">
        <v>179</v>
      </c>
      <c r="G4150" s="318" t="s">
        <v>6233</v>
      </c>
    </row>
    <row r="4151" customFormat="false" ht="15" hidden="false" customHeight="false" outlineLevel="0" collapsed="false">
      <c r="A4151" s="318" t="s">
        <v>14485</v>
      </c>
      <c r="B4151" s="318" t="str">
        <f aca="false">A4151&amp;"U"</f>
        <v>96806U</v>
      </c>
      <c r="C4151" s="318" t="s">
        <v>14486</v>
      </c>
      <c r="D4151" s="318" t="s">
        <v>30</v>
      </c>
      <c r="E4151" s="318" t="s">
        <v>6252</v>
      </c>
      <c r="F4151" s="319" t="n">
        <v>87.29</v>
      </c>
      <c r="G4151" s="318" t="s">
        <v>6233</v>
      </c>
    </row>
    <row r="4152" customFormat="false" ht="15" hidden="false" customHeight="false" outlineLevel="0" collapsed="false">
      <c r="A4152" s="318" t="s">
        <v>14487</v>
      </c>
      <c r="B4152" s="318" t="str">
        <f aca="false">A4152&amp;"U"</f>
        <v>96807U</v>
      </c>
      <c r="C4152" s="318" t="s">
        <v>14488</v>
      </c>
      <c r="D4152" s="318" t="s">
        <v>30</v>
      </c>
      <c r="E4152" s="318" t="s">
        <v>6252</v>
      </c>
      <c r="F4152" s="319" t="n">
        <v>145.9</v>
      </c>
      <c r="G4152" s="318" t="s">
        <v>6233</v>
      </c>
    </row>
    <row r="4153" customFormat="false" ht="15" hidden="false" customHeight="false" outlineLevel="0" collapsed="false">
      <c r="A4153" s="318" t="s">
        <v>14489</v>
      </c>
      <c r="B4153" s="318" t="str">
        <f aca="false">A4153&amp;"U"</f>
        <v>96808U</v>
      </c>
      <c r="C4153" s="318" t="s">
        <v>14490</v>
      </c>
      <c r="D4153" s="318" t="s">
        <v>30</v>
      </c>
      <c r="E4153" s="318" t="s">
        <v>6252</v>
      </c>
      <c r="F4153" s="319" t="n">
        <v>8.35</v>
      </c>
      <c r="G4153" s="318" t="s">
        <v>6233</v>
      </c>
    </row>
    <row r="4154" customFormat="false" ht="15" hidden="false" customHeight="false" outlineLevel="0" collapsed="false">
      <c r="A4154" s="318" t="s">
        <v>14491</v>
      </c>
      <c r="B4154" s="318" t="str">
        <f aca="false">A4154&amp;"U"</f>
        <v>96809U</v>
      </c>
      <c r="C4154" s="318" t="s">
        <v>14492</v>
      </c>
      <c r="D4154" s="318" t="s">
        <v>30</v>
      </c>
      <c r="E4154" s="318" t="s">
        <v>6252</v>
      </c>
      <c r="F4154" s="319" t="n">
        <v>9.52</v>
      </c>
      <c r="G4154" s="318" t="s">
        <v>6233</v>
      </c>
    </row>
    <row r="4155" customFormat="false" ht="15" hidden="false" customHeight="false" outlineLevel="0" collapsed="false">
      <c r="A4155" s="318" t="s">
        <v>14493</v>
      </c>
      <c r="B4155" s="318" t="str">
        <f aca="false">A4155&amp;"U"</f>
        <v>96810U</v>
      </c>
      <c r="C4155" s="318" t="s">
        <v>14494</v>
      </c>
      <c r="D4155" s="318" t="s">
        <v>30</v>
      </c>
      <c r="E4155" s="318" t="s">
        <v>6252</v>
      </c>
      <c r="F4155" s="319" t="n">
        <v>10.3</v>
      </c>
      <c r="G4155" s="318" t="s">
        <v>6233</v>
      </c>
    </row>
    <row r="4156" customFormat="false" ht="15" hidden="false" customHeight="false" outlineLevel="0" collapsed="false">
      <c r="A4156" s="318" t="s">
        <v>14495</v>
      </c>
      <c r="B4156" s="318" t="str">
        <f aca="false">A4156&amp;"U"</f>
        <v>96811U</v>
      </c>
      <c r="C4156" s="318" t="s">
        <v>14496</v>
      </c>
      <c r="D4156" s="318" t="s">
        <v>30</v>
      </c>
      <c r="E4156" s="318" t="s">
        <v>6252</v>
      </c>
      <c r="F4156" s="319" t="n">
        <v>11.11</v>
      </c>
      <c r="G4156" s="318" t="s">
        <v>6233</v>
      </c>
    </row>
    <row r="4157" customFormat="false" ht="15" hidden="false" customHeight="false" outlineLevel="0" collapsed="false">
      <c r="A4157" s="318" t="s">
        <v>14497</v>
      </c>
      <c r="B4157" s="318" t="str">
        <f aca="false">A4157&amp;"U"</f>
        <v>96812U</v>
      </c>
      <c r="C4157" s="318" t="s">
        <v>14498</v>
      </c>
      <c r="D4157" s="318" t="s">
        <v>30</v>
      </c>
      <c r="E4157" s="318" t="s">
        <v>6252</v>
      </c>
      <c r="F4157" s="319" t="n">
        <v>10.7</v>
      </c>
      <c r="G4157" s="318" t="s">
        <v>6233</v>
      </c>
    </row>
    <row r="4158" customFormat="false" ht="15" hidden="false" customHeight="false" outlineLevel="0" collapsed="false">
      <c r="A4158" s="318" t="s">
        <v>14499</v>
      </c>
      <c r="B4158" s="318" t="str">
        <f aca="false">A4158&amp;"U"</f>
        <v>96813U</v>
      </c>
      <c r="C4158" s="318" t="s">
        <v>14500</v>
      </c>
      <c r="D4158" s="318" t="s">
        <v>30</v>
      </c>
      <c r="E4158" s="318" t="s">
        <v>6252</v>
      </c>
      <c r="F4158" s="319" t="n">
        <v>12.26</v>
      </c>
      <c r="G4158" s="318" t="s">
        <v>6233</v>
      </c>
    </row>
    <row r="4159" customFormat="false" ht="15" hidden="false" customHeight="false" outlineLevel="0" collapsed="false">
      <c r="A4159" s="318" t="s">
        <v>14501</v>
      </c>
      <c r="B4159" s="318" t="str">
        <f aca="false">A4159&amp;"U"</f>
        <v>96814U</v>
      </c>
      <c r="C4159" s="318" t="s">
        <v>14502</v>
      </c>
      <c r="D4159" s="318" t="s">
        <v>30</v>
      </c>
      <c r="E4159" s="318" t="s">
        <v>6252</v>
      </c>
      <c r="F4159" s="319" t="n">
        <v>10.43</v>
      </c>
      <c r="G4159" s="318" t="s">
        <v>6233</v>
      </c>
    </row>
    <row r="4160" customFormat="false" ht="15" hidden="false" customHeight="false" outlineLevel="0" collapsed="false">
      <c r="A4160" s="318" t="s">
        <v>14503</v>
      </c>
      <c r="B4160" s="318" t="str">
        <f aca="false">A4160&amp;"U"</f>
        <v>96815U</v>
      </c>
      <c r="C4160" s="318" t="s">
        <v>14504</v>
      </c>
      <c r="D4160" s="318" t="s">
        <v>30</v>
      </c>
      <c r="E4160" s="318" t="s">
        <v>6252</v>
      </c>
      <c r="F4160" s="319" t="n">
        <v>17.38</v>
      </c>
      <c r="G4160" s="318" t="s">
        <v>6233</v>
      </c>
    </row>
    <row r="4161" customFormat="false" ht="15" hidden="false" customHeight="false" outlineLevel="0" collapsed="false">
      <c r="A4161" s="318" t="s">
        <v>14505</v>
      </c>
      <c r="B4161" s="318" t="str">
        <f aca="false">A4161&amp;"U"</f>
        <v>96816U</v>
      </c>
      <c r="C4161" s="318" t="s">
        <v>14506</v>
      </c>
      <c r="D4161" s="318" t="s">
        <v>30</v>
      </c>
      <c r="E4161" s="318" t="s">
        <v>6252</v>
      </c>
      <c r="F4161" s="319" t="n">
        <v>14.4</v>
      </c>
      <c r="G4161" s="318" t="s">
        <v>6233</v>
      </c>
    </row>
    <row r="4162" customFormat="false" ht="15" hidden="false" customHeight="false" outlineLevel="0" collapsed="false">
      <c r="A4162" s="318" t="s">
        <v>14507</v>
      </c>
      <c r="B4162" s="318" t="str">
        <f aca="false">A4162&amp;"U"</f>
        <v>96817U</v>
      </c>
      <c r="C4162" s="318" t="s">
        <v>14508</v>
      </c>
      <c r="D4162" s="318" t="s">
        <v>30</v>
      </c>
      <c r="E4162" s="318" t="s">
        <v>6252</v>
      </c>
      <c r="F4162" s="319" t="n">
        <v>16.29</v>
      </c>
      <c r="G4162" s="318" t="s">
        <v>6233</v>
      </c>
    </row>
    <row r="4163" customFormat="false" ht="15" hidden="false" customHeight="false" outlineLevel="0" collapsed="false">
      <c r="A4163" s="318" t="s">
        <v>14509</v>
      </c>
      <c r="B4163" s="318" t="str">
        <f aca="false">A4163&amp;"U"</f>
        <v>96818U</v>
      </c>
      <c r="C4163" s="318" t="s">
        <v>14510</v>
      </c>
      <c r="D4163" s="318" t="s">
        <v>30</v>
      </c>
      <c r="E4163" s="318" t="s">
        <v>6252</v>
      </c>
      <c r="F4163" s="319" t="n">
        <v>15.21</v>
      </c>
      <c r="G4163" s="318" t="s">
        <v>6233</v>
      </c>
    </row>
    <row r="4164" customFormat="false" ht="15" hidden="false" customHeight="false" outlineLevel="0" collapsed="false">
      <c r="A4164" s="318" t="s">
        <v>14511</v>
      </c>
      <c r="B4164" s="318" t="str">
        <f aca="false">A4164&amp;"U"</f>
        <v>96819U</v>
      </c>
      <c r="C4164" s="318" t="s">
        <v>14512</v>
      </c>
      <c r="D4164" s="318" t="s">
        <v>30</v>
      </c>
      <c r="E4164" s="318" t="s">
        <v>6252</v>
      </c>
      <c r="F4164" s="319" t="n">
        <v>15.21</v>
      </c>
      <c r="G4164" s="318" t="s">
        <v>6233</v>
      </c>
    </row>
    <row r="4165" customFormat="false" ht="15" hidden="false" customHeight="false" outlineLevel="0" collapsed="false">
      <c r="A4165" s="318" t="s">
        <v>14513</v>
      </c>
      <c r="B4165" s="318" t="str">
        <f aca="false">A4165&amp;"U"</f>
        <v>96820U</v>
      </c>
      <c r="C4165" s="318" t="s">
        <v>14514</v>
      </c>
      <c r="D4165" s="318" t="s">
        <v>30</v>
      </c>
      <c r="E4165" s="318" t="s">
        <v>6252</v>
      </c>
      <c r="F4165" s="319" t="n">
        <v>27.34</v>
      </c>
      <c r="G4165" s="318" t="s">
        <v>6233</v>
      </c>
    </row>
    <row r="4166" customFormat="false" ht="15" hidden="false" customHeight="false" outlineLevel="0" collapsed="false">
      <c r="A4166" s="318" t="s">
        <v>14515</v>
      </c>
      <c r="B4166" s="318" t="str">
        <f aca="false">A4166&amp;"U"</f>
        <v>96821U</v>
      </c>
      <c r="C4166" s="318" t="s">
        <v>14516</v>
      </c>
      <c r="D4166" s="318" t="s">
        <v>30</v>
      </c>
      <c r="E4166" s="318" t="s">
        <v>6252</v>
      </c>
      <c r="F4166" s="319" t="n">
        <v>23.4</v>
      </c>
      <c r="G4166" s="318" t="s">
        <v>6233</v>
      </c>
    </row>
    <row r="4167" customFormat="false" ht="15" hidden="false" customHeight="false" outlineLevel="0" collapsed="false">
      <c r="A4167" s="318" t="s">
        <v>14517</v>
      </c>
      <c r="B4167" s="318" t="str">
        <f aca="false">A4167&amp;"U"</f>
        <v>96822U</v>
      </c>
      <c r="C4167" s="318" t="s">
        <v>14518</v>
      </c>
      <c r="D4167" s="318" t="s">
        <v>30</v>
      </c>
      <c r="E4167" s="318" t="s">
        <v>6252</v>
      </c>
      <c r="F4167" s="319" t="n">
        <v>23.7</v>
      </c>
      <c r="G4167" s="318" t="s">
        <v>6233</v>
      </c>
    </row>
    <row r="4168" customFormat="false" ht="15" hidden="false" customHeight="false" outlineLevel="0" collapsed="false">
      <c r="A4168" s="318" t="s">
        <v>14519</v>
      </c>
      <c r="B4168" s="318" t="str">
        <f aca="false">A4168&amp;"U"</f>
        <v>96823U</v>
      </c>
      <c r="C4168" s="318" t="s">
        <v>14520</v>
      </c>
      <c r="D4168" s="318" t="s">
        <v>30</v>
      </c>
      <c r="E4168" s="318" t="s">
        <v>6252</v>
      </c>
      <c r="F4168" s="319" t="n">
        <v>9.8</v>
      </c>
      <c r="G4168" s="318" t="s">
        <v>6233</v>
      </c>
    </row>
    <row r="4169" customFormat="false" ht="15" hidden="false" customHeight="false" outlineLevel="0" collapsed="false">
      <c r="A4169" s="318" t="s">
        <v>14521</v>
      </c>
      <c r="B4169" s="318" t="str">
        <f aca="false">A4169&amp;"U"</f>
        <v>96824U</v>
      </c>
      <c r="C4169" s="318" t="s">
        <v>14522</v>
      </c>
      <c r="D4169" s="318" t="s">
        <v>30</v>
      </c>
      <c r="E4169" s="318" t="s">
        <v>6252</v>
      </c>
      <c r="F4169" s="319" t="n">
        <v>11.01</v>
      </c>
      <c r="G4169" s="318" t="s">
        <v>6233</v>
      </c>
    </row>
    <row r="4170" customFormat="false" ht="15" hidden="false" customHeight="false" outlineLevel="0" collapsed="false">
      <c r="A4170" s="318" t="s">
        <v>14523</v>
      </c>
      <c r="B4170" s="318" t="str">
        <f aca="false">A4170&amp;"U"</f>
        <v>96825U</v>
      </c>
      <c r="C4170" s="318" t="s">
        <v>14524</v>
      </c>
      <c r="D4170" s="318" t="s">
        <v>30</v>
      </c>
      <c r="E4170" s="318" t="s">
        <v>6252</v>
      </c>
      <c r="F4170" s="319" t="n">
        <v>14.81</v>
      </c>
      <c r="G4170" s="318" t="s">
        <v>6233</v>
      </c>
    </row>
    <row r="4171" customFormat="false" ht="15" hidden="false" customHeight="false" outlineLevel="0" collapsed="false">
      <c r="A4171" s="318" t="s">
        <v>14525</v>
      </c>
      <c r="B4171" s="318" t="str">
        <f aca="false">A4171&amp;"U"</f>
        <v>96826U</v>
      </c>
      <c r="C4171" s="318" t="s">
        <v>14526</v>
      </c>
      <c r="D4171" s="318" t="s">
        <v>30</v>
      </c>
      <c r="E4171" s="318" t="s">
        <v>6252</v>
      </c>
      <c r="F4171" s="319" t="n">
        <v>13.51</v>
      </c>
      <c r="G4171" s="318" t="s">
        <v>6233</v>
      </c>
    </row>
    <row r="4172" customFormat="false" ht="15" hidden="false" customHeight="false" outlineLevel="0" collapsed="false">
      <c r="A4172" s="318" t="s">
        <v>14527</v>
      </c>
      <c r="B4172" s="318" t="str">
        <f aca="false">A4172&amp;"U"</f>
        <v>96827U</v>
      </c>
      <c r="C4172" s="318" t="s">
        <v>14528</v>
      </c>
      <c r="D4172" s="318" t="s">
        <v>30</v>
      </c>
      <c r="E4172" s="318" t="s">
        <v>6252</v>
      </c>
      <c r="F4172" s="319" t="n">
        <v>14</v>
      </c>
      <c r="G4172" s="318" t="s">
        <v>6233</v>
      </c>
    </row>
    <row r="4173" customFormat="false" ht="15" hidden="false" customHeight="false" outlineLevel="0" collapsed="false">
      <c r="A4173" s="318" t="s">
        <v>14529</v>
      </c>
      <c r="B4173" s="318" t="str">
        <f aca="false">A4173&amp;"U"</f>
        <v>96828U</v>
      </c>
      <c r="C4173" s="318" t="s">
        <v>14530</v>
      </c>
      <c r="D4173" s="318" t="s">
        <v>30</v>
      </c>
      <c r="E4173" s="318" t="s">
        <v>6252</v>
      </c>
      <c r="F4173" s="319" t="n">
        <v>17.48</v>
      </c>
      <c r="G4173" s="318" t="s">
        <v>6233</v>
      </c>
    </row>
    <row r="4174" customFormat="false" ht="15" hidden="false" customHeight="false" outlineLevel="0" collapsed="false">
      <c r="A4174" s="318" t="s">
        <v>14531</v>
      </c>
      <c r="B4174" s="318" t="str">
        <f aca="false">A4174&amp;"U"</f>
        <v>96829U</v>
      </c>
      <c r="C4174" s="318" t="s">
        <v>14532</v>
      </c>
      <c r="D4174" s="318" t="s">
        <v>30</v>
      </c>
      <c r="E4174" s="318" t="s">
        <v>6252</v>
      </c>
      <c r="F4174" s="319" t="n">
        <v>13.49</v>
      </c>
      <c r="G4174" s="318" t="s">
        <v>6233</v>
      </c>
    </row>
    <row r="4175" customFormat="false" ht="15" hidden="false" customHeight="false" outlineLevel="0" collapsed="false">
      <c r="A4175" s="318" t="s">
        <v>14533</v>
      </c>
      <c r="B4175" s="318" t="str">
        <f aca="false">A4175&amp;"U"</f>
        <v>96830U</v>
      </c>
      <c r="C4175" s="318" t="s">
        <v>14534</v>
      </c>
      <c r="D4175" s="318" t="s">
        <v>30</v>
      </c>
      <c r="E4175" s="318" t="s">
        <v>6252</v>
      </c>
      <c r="F4175" s="319" t="n">
        <v>19.5</v>
      </c>
      <c r="G4175" s="318" t="s">
        <v>6233</v>
      </c>
    </row>
    <row r="4176" customFormat="false" ht="15" hidden="false" customHeight="false" outlineLevel="0" collapsed="false">
      <c r="A4176" s="318" t="s">
        <v>14535</v>
      </c>
      <c r="B4176" s="318" t="str">
        <f aca="false">A4176&amp;"U"</f>
        <v>96831U</v>
      </c>
      <c r="C4176" s="318" t="s">
        <v>14536</v>
      </c>
      <c r="D4176" s="318" t="s">
        <v>30</v>
      </c>
      <c r="E4176" s="318" t="s">
        <v>6252</v>
      </c>
      <c r="F4176" s="319" t="n">
        <v>15.99</v>
      </c>
      <c r="G4176" s="318" t="s">
        <v>6233</v>
      </c>
    </row>
    <row r="4177" customFormat="false" ht="15" hidden="false" customHeight="false" outlineLevel="0" collapsed="false">
      <c r="A4177" s="318" t="s">
        <v>14537</v>
      </c>
      <c r="B4177" s="318" t="str">
        <f aca="false">A4177&amp;"U"</f>
        <v>96832U</v>
      </c>
      <c r="C4177" s="318" t="s">
        <v>14538</v>
      </c>
      <c r="D4177" s="318" t="s">
        <v>30</v>
      </c>
      <c r="E4177" s="318" t="s">
        <v>6252</v>
      </c>
      <c r="F4177" s="319" t="n">
        <v>18.41</v>
      </c>
      <c r="G4177" s="318" t="s">
        <v>6233</v>
      </c>
    </row>
    <row r="4178" customFormat="false" ht="15" hidden="false" customHeight="false" outlineLevel="0" collapsed="false">
      <c r="A4178" s="318" t="s">
        <v>14539</v>
      </c>
      <c r="B4178" s="318" t="str">
        <f aca="false">A4178&amp;"U"</f>
        <v>96833U</v>
      </c>
      <c r="C4178" s="318" t="s">
        <v>14540</v>
      </c>
      <c r="D4178" s="318" t="s">
        <v>30</v>
      </c>
      <c r="E4178" s="318" t="s">
        <v>6252</v>
      </c>
      <c r="F4178" s="319" t="n">
        <v>17.27</v>
      </c>
      <c r="G4178" s="318" t="s">
        <v>6233</v>
      </c>
    </row>
    <row r="4179" customFormat="false" ht="15" hidden="false" customHeight="false" outlineLevel="0" collapsed="false">
      <c r="A4179" s="318" t="s">
        <v>14541</v>
      </c>
      <c r="B4179" s="318" t="str">
        <f aca="false">A4179&amp;"U"</f>
        <v>96834U</v>
      </c>
      <c r="C4179" s="318" t="s">
        <v>14542</v>
      </c>
      <c r="D4179" s="318" t="s">
        <v>30</v>
      </c>
      <c r="E4179" s="318" t="s">
        <v>6252</v>
      </c>
      <c r="F4179" s="319" t="n">
        <v>28.35</v>
      </c>
      <c r="G4179" s="318" t="s">
        <v>6233</v>
      </c>
    </row>
    <row r="4180" customFormat="false" ht="15" hidden="false" customHeight="false" outlineLevel="0" collapsed="false">
      <c r="A4180" s="318" t="s">
        <v>14543</v>
      </c>
      <c r="B4180" s="318" t="str">
        <f aca="false">A4180&amp;"U"</f>
        <v>96835U</v>
      </c>
      <c r="C4180" s="318" t="s">
        <v>14544</v>
      </c>
      <c r="D4180" s="318" t="s">
        <v>30</v>
      </c>
      <c r="E4180" s="318" t="s">
        <v>6252</v>
      </c>
      <c r="F4180" s="319" t="n">
        <v>24.58</v>
      </c>
      <c r="G4180" s="318" t="s">
        <v>6233</v>
      </c>
    </row>
    <row r="4181" customFormat="false" ht="15" hidden="false" customHeight="false" outlineLevel="0" collapsed="false">
      <c r="A4181" s="318" t="s">
        <v>14545</v>
      </c>
      <c r="B4181" s="318" t="str">
        <f aca="false">A4181&amp;"U"</f>
        <v>96836U</v>
      </c>
      <c r="C4181" s="318" t="s">
        <v>14546</v>
      </c>
      <c r="D4181" s="318" t="s">
        <v>30</v>
      </c>
      <c r="E4181" s="318" t="s">
        <v>6252</v>
      </c>
      <c r="F4181" s="319" t="n">
        <v>26.15</v>
      </c>
      <c r="G4181" s="318" t="s">
        <v>6233</v>
      </c>
    </row>
    <row r="4182" customFormat="false" ht="15" hidden="false" customHeight="false" outlineLevel="0" collapsed="false">
      <c r="A4182" s="318" t="s">
        <v>14547</v>
      </c>
      <c r="B4182" s="318" t="str">
        <f aca="false">A4182&amp;"U"</f>
        <v>96837U</v>
      </c>
      <c r="C4182" s="318" t="s">
        <v>14548</v>
      </c>
      <c r="D4182" s="318" t="s">
        <v>30</v>
      </c>
      <c r="E4182" s="318" t="s">
        <v>6252</v>
      </c>
      <c r="F4182" s="319" t="n">
        <v>14.5</v>
      </c>
      <c r="G4182" s="318" t="s">
        <v>6233</v>
      </c>
    </row>
    <row r="4183" customFormat="false" ht="15" hidden="false" customHeight="false" outlineLevel="0" collapsed="false">
      <c r="A4183" s="318" t="s">
        <v>14549</v>
      </c>
      <c r="B4183" s="318" t="str">
        <f aca="false">A4183&amp;"U"</f>
        <v>96838U</v>
      </c>
      <c r="C4183" s="318" t="s">
        <v>14550</v>
      </c>
      <c r="D4183" s="318" t="s">
        <v>30</v>
      </c>
      <c r="E4183" s="318" t="s">
        <v>6252</v>
      </c>
      <c r="F4183" s="319" t="n">
        <v>13.38</v>
      </c>
      <c r="G4183" s="318" t="s">
        <v>6233</v>
      </c>
    </row>
    <row r="4184" customFormat="false" ht="15" hidden="false" customHeight="false" outlineLevel="0" collapsed="false">
      <c r="A4184" s="318" t="s">
        <v>14551</v>
      </c>
      <c r="B4184" s="318" t="str">
        <f aca="false">A4184&amp;"U"</f>
        <v>96839U</v>
      </c>
      <c r="C4184" s="318" t="s">
        <v>14552</v>
      </c>
      <c r="D4184" s="318" t="s">
        <v>30</v>
      </c>
      <c r="E4184" s="318" t="s">
        <v>6252</v>
      </c>
      <c r="F4184" s="319" t="n">
        <v>13.18</v>
      </c>
      <c r="G4184" s="318" t="s">
        <v>6233</v>
      </c>
    </row>
    <row r="4185" customFormat="false" ht="15" hidden="false" customHeight="false" outlineLevel="0" collapsed="false">
      <c r="A4185" s="318" t="s">
        <v>14553</v>
      </c>
      <c r="B4185" s="318" t="str">
        <f aca="false">A4185&amp;"U"</f>
        <v>96840U</v>
      </c>
      <c r="C4185" s="318" t="s">
        <v>14554</v>
      </c>
      <c r="D4185" s="318" t="s">
        <v>30</v>
      </c>
      <c r="E4185" s="318" t="s">
        <v>6252</v>
      </c>
      <c r="F4185" s="319" t="n">
        <v>16.95</v>
      </c>
      <c r="G4185" s="318" t="s">
        <v>6233</v>
      </c>
    </row>
    <row r="4186" customFormat="false" ht="15" hidden="false" customHeight="false" outlineLevel="0" collapsed="false">
      <c r="A4186" s="318" t="s">
        <v>14555</v>
      </c>
      <c r="B4186" s="318" t="str">
        <f aca="false">A4186&amp;"U"</f>
        <v>96841U</v>
      </c>
      <c r="C4186" s="318" t="s">
        <v>14556</v>
      </c>
      <c r="D4186" s="318" t="s">
        <v>30</v>
      </c>
      <c r="E4186" s="318" t="s">
        <v>6252</v>
      </c>
      <c r="F4186" s="319" t="n">
        <v>14.93</v>
      </c>
      <c r="G4186" s="318" t="s">
        <v>6233</v>
      </c>
    </row>
    <row r="4187" customFormat="false" ht="15" hidden="false" customHeight="false" outlineLevel="0" collapsed="false">
      <c r="A4187" s="318" t="s">
        <v>14557</v>
      </c>
      <c r="B4187" s="318" t="str">
        <f aca="false">A4187&amp;"U"</f>
        <v>96842U</v>
      </c>
      <c r="C4187" s="318" t="s">
        <v>14558</v>
      </c>
      <c r="D4187" s="318" t="s">
        <v>30</v>
      </c>
      <c r="E4187" s="318" t="s">
        <v>6252</v>
      </c>
      <c r="F4187" s="319" t="n">
        <v>18.8</v>
      </c>
      <c r="G4187" s="318" t="s">
        <v>6233</v>
      </c>
    </row>
    <row r="4188" customFormat="false" ht="15" hidden="false" customHeight="false" outlineLevel="0" collapsed="false">
      <c r="A4188" s="318" t="s">
        <v>14559</v>
      </c>
      <c r="B4188" s="318" t="str">
        <f aca="false">A4188&amp;"U"</f>
        <v>96843U</v>
      </c>
      <c r="C4188" s="318" t="s">
        <v>14560</v>
      </c>
      <c r="D4188" s="318" t="s">
        <v>30</v>
      </c>
      <c r="E4188" s="318" t="s">
        <v>6252</v>
      </c>
      <c r="F4188" s="319" t="n">
        <v>18.11</v>
      </c>
      <c r="G4188" s="318" t="s">
        <v>6233</v>
      </c>
    </row>
    <row r="4189" customFormat="false" ht="15" hidden="false" customHeight="false" outlineLevel="0" collapsed="false">
      <c r="A4189" s="318" t="s">
        <v>14561</v>
      </c>
      <c r="B4189" s="318" t="str">
        <f aca="false">A4189&amp;"U"</f>
        <v>96844U</v>
      </c>
      <c r="C4189" s="318" t="s">
        <v>14562</v>
      </c>
      <c r="D4189" s="318" t="s">
        <v>30</v>
      </c>
      <c r="E4189" s="318" t="s">
        <v>6252</v>
      </c>
      <c r="F4189" s="319" t="n">
        <v>24.42</v>
      </c>
      <c r="G4189" s="318" t="s">
        <v>6233</v>
      </c>
    </row>
    <row r="4190" customFormat="false" ht="15" hidden="false" customHeight="false" outlineLevel="0" collapsed="false">
      <c r="A4190" s="318" t="s">
        <v>14563</v>
      </c>
      <c r="B4190" s="318" t="str">
        <f aca="false">A4190&amp;"U"</f>
        <v>96845U</v>
      </c>
      <c r="C4190" s="318" t="s">
        <v>14564</v>
      </c>
      <c r="D4190" s="318" t="s">
        <v>30</v>
      </c>
      <c r="E4190" s="318" t="s">
        <v>6252</v>
      </c>
      <c r="F4190" s="319" t="n">
        <v>26.25</v>
      </c>
      <c r="G4190" s="318" t="s">
        <v>6233</v>
      </c>
    </row>
    <row r="4191" customFormat="false" ht="15" hidden="false" customHeight="false" outlineLevel="0" collapsed="false">
      <c r="A4191" s="318" t="s">
        <v>14565</v>
      </c>
      <c r="B4191" s="318" t="str">
        <f aca="false">A4191&amp;"U"</f>
        <v>96846U</v>
      </c>
      <c r="C4191" s="318" t="s">
        <v>14566</v>
      </c>
      <c r="D4191" s="318" t="s">
        <v>30</v>
      </c>
      <c r="E4191" s="318" t="s">
        <v>6252</v>
      </c>
      <c r="F4191" s="319" t="n">
        <v>20.85</v>
      </c>
      <c r="G4191" s="318" t="s">
        <v>6233</v>
      </c>
    </row>
    <row r="4192" customFormat="false" ht="15" hidden="false" customHeight="false" outlineLevel="0" collapsed="false">
      <c r="A4192" s="318" t="s">
        <v>14567</v>
      </c>
      <c r="B4192" s="318" t="str">
        <f aca="false">A4192&amp;"U"</f>
        <v>96847U</v>
      </c>
      <c r="C4192" s="318" t="s">
        <v>14568</v>
      </c>
      <c r="D4192" s="318" t="s">
        <v>30</v>
      </c>
      <c r="E4192" s="318" t="s">
        <v>6252</v>
      </c>
      <c r="F4192" s="319" t="n">
        <v>22.83</v>
      </c>
      <c r="G4192" s="318" t="s">
        <v>6233</v>
      </c>
    </row>
    <row r="4193" customFormat="false" ht="15" hidden="false" customHeight="false" outlineLevel="0" collapsed="false">
      <c r="A4193" s="318" t="s">
        <v>14569</v>
      </c>
      <c r="B4193" s="318" t="str">
        <f aca="false">A4193&amp;"U"</f>
        <v>96848U</v>
      </c>
      <c r="C4193" s="318" t="s">
        <v>14570</v>
      </c>
      <c r="D4193" s="318" t="s">
        <v>30</v>
      </c>
      <c r="E4193" s="318" t="s">
        <v>6252</v>
      </c>
      <c r="F4193" s="319" t="n">
        <v>33.96</v>
      </c>
      <c r="G4193" s="318" t="s">
        <v>6233</v>
      </c>
    </row>
    <row r="4194" customFormat="false" ht="15" hidden="false" customHeight="false" outlineLevel="0" collapsed="false">
      <c r="A4194" s="318" t="s">
        <v>14571</v>
      </c>
      <c r="B4194" s="318" t="str">
        <f aca="false">A4194&amp;"U"</f>
        <v>96849U</v>
      </c>
      <c r="C4194" s="318" t="s">
        <v>14572</v>
      </c>
      <c r="D4194" s="318" t="s">
        <v>30</v>
      </c>
      <c r="E4194" s="318" t="s">
        <v>6252</v>
      </c>
      <c r="F4194" s="319" t="n">
        <v>12.42</v>
      </c>
      <c r="G4194" s="318" t="s">
        <v>6233</v>
      </c>
    </row>
    <row r="4195" customFormat="false" ht="15" hidden="false" customHeight="false" outlineLevel="0" collapsed="false">
      <c r="A4195" s="318" t="s">
        <v>14573</v>
      </c>
      <c r="B4195" s="318" t="str">
        <f aca="false">A4195&amp;"U"</f>
        <v>96850U</v>
      </c>
      <c r="C4195" s="318" t="s">
        <v>14574</v>
      </c>
      <c r="D4195" s="318" t="s">
        <v>30</v>
      </c>
      <c r="E4195" s="318" t="s">
        <v>6252</v>
      </c>
      <c r="F4195" s="319" t="n">
        <v>14.44</v>
      </c>
      <c r="G4195" s="318" t="s">
        <v>6233</v>
      </c>
    </row>
    <row r="4196" customFormat="false" ht="15" hidden="false" customHeight="false" outlineLevel="0" collapsed="false">
      <c r="A4196" s="318" t="s">
        <v>14575</v>
      </c>
      <c r="B4196" s="318" t="str">
        <f aca="false">A4196&amp;"U"</f>
        <v>96851U</v>
      </c>
      <c r="C4196" s="318" t="s">
        <v>14576</v>
      </c>
      <c r="D4196" s="318" t="s">
        <v>30</v>
      </c>
      <c r="E4196" s="318" t="s">
        <v>6252</v>
      </c>
      <c r="F4196" s="319" t="n">
        <v>18.96</v>
      </c>
      <c r="G4196" s="318" t="s">
        <v>6233</v>
      </c>
    </row>
    <row r="4197" customFormat="false" ht="15" hidden="false" customHeight="false" outlineLevel="0" collapsed="false">
      <c r="A4197" s="318" t="s">
        <v>14577</v>
      </c>
      <c r="B4197" s="318" t="str">
        <f aca="false">A4197&amp;"U"</f>
        <v>96852U</v>
      </c>
      <c r="C4197" s="318" t="s">
        <v>14578</v>
      </c>
      <c r="D4197" s="318" t="s">
        <v>30</v>
      </c>
      <c r="E4197" s="318" t="s">
        <v>6252</v>
      </c>
      <c r="F4197" s="319" t="n">
        <v>16.46</v>
      </c>
      <c r="G4197" s="318" t="s">
        <v>6233</v>
      </c>
    </row>
    <row r="4198" customFormat="false" ht="15" hidden="false" customHeight="false" outlineLevel="0" collapsed="false">
      <c r="A4198" s="318" t="s">
        <v>14579</v>
      </c>
      <c r="B4198" s="318" t="str">
        <f aca="false">A4198&amp;"U"</f>
        <v>96853U</v>
      </c>
      <c r="C4198" s="318" t="s">
        <v>14580</v>
      </c>
      <c r="D4198" s="318" t="s">
        <v>30</v>
      </c>
      <c r="E4198" s="318" t="s">
        <v>6252</v>
      </c>
      <c r="F4198" s="319" t="n">
        <v>18.43</v>
      </c>
      <c r="G4198" s="318" t="s">
        <v>6233</v>
      </c>
    </row>
    <row r="4199" customFormat="false" ht="15" hidden="false" customHeight="false" outlineLevel="0" collapsed="false">
      <c r="A4199" s="318" t="s">
        <v>14581</v>
      </c>
      <c r="B4199" s="318" t="str">
        <f aca="false">A4199&amp;"U"</f>
        <v>96854U</v>
      </c>
      <c r="C4199" s="318" t="s">
        <v>14582</v>
      </c>
      <c r="D4199" s="318" t="s">
        <v>30</v>
      </c>
      <c r="E4199" s="318" t="s">
        <v>6252</v>
      </c>
      <c r="F4199" s="319" t="n">
        <v>21.93</v>
      </c>
      <c r="G4199" s="318" t="s">
        <v>6233</v>
      </c>
    </row>
    <row r="4200" customFormat="false" ht="15" hidden="false" customHeight="false" outlineLevel="0" collapsed="false">
      <c r="A4200" s="318" t="s">
        <v>14583</v>
      </c>
      <c r="B4200" s="318" t="str">
        <f aca="false">A4200&amp;"U"</f>
        <v>96855U</v>
      </c>
      <c r="C4200" s="318" t="s">
        <v>14584</v>
      </c>
      <c r="D4200" s="318" t="s">
        <v>30</v>
      </c>
      <c r="E4200" s="318" t="s">
        <v>6252</v>
      </c>
      <c r="F4200" s="319" t="n">
        <v>20.39</v>
      </c>
      <c r="G4200" s="318" t="s">
        <v>6233</v>
      </c>
    </row>
    <row r="4201" customFormat="false" ht="15" hidden="false" customHeight="false" outlineLevel="0" collapsed="false">
      <c r="A4201" s="318" t="s">
        <v>14585</v>
      </c>
      <c r="B4201" s="318" t="str">
        <f aca="false">A4201&amp;"U"</f>
        <v>96856U</v>
      </c>
      <c r="C4201" s="318" t="s">
        <v>14586</v>
      </c>
      <c r="D4201" s="318" t="s">
        <v>30</v>
      </c>
      <c r="E4201" s="318" t="s">
        <v>6252</v>
      </c>
      <c r="F4201" s="319" t="n">
        <v>20.68</v>
      </c>
      <c r="G4201" s="318" t="s">
        <v>6233</v>
      </c>
    </row>
    <row r="4202" customFormat="false" ht="15" hidden="false" customHeight="false" outlineLevel="0" collapsed="false">
      <c r="A4202" s="318" t="s">
        <v>14587</v>
      </c>
      <c r="B4202" s="318" t="str">
        <f aca="false">A4202&amp;"U"</f>
        <v>96857U</v>
      </c>
      <c r="C4202" s="318" t="s">
        <v>14588</v>
      </c>
      <c r="D4202" s="318" t="s">
        <v>30</v>
      </c>
      <c r="E4202" s="318" t="s">
        <v>6252</v>
      </c>
      <c r="F4202" s="319" t="n">
        <v>32.5</v>
      </c>
      <c r="G4202" s="318" t="s">
        <v>6233</v>
      </c>
    </row>
    <row r="4203" customFormat="false" ht="15" hidden="false" customHeight="false" outlineLevel="0" collapsed="false">
      <c r="A4203" s="318" t="s">
        <v>14589</v>
      </c>
      <c r="B4203" s="318" t="str">
        <f aca="false">A4203&amp;"U"</f>
        <v>96858U</v>
      </c>
      <c r="C4203" s="318" t="s">
        <v>14590</v>
      </c>
      <c r="D4203" s="318" t="s">
        <v>30</v>
      </c>
      <c r="E4203" s="318" t="s">
        <v>6252</v>
      </c>
      <c r="F4203" s="319" t="n">
        <v>33.02</v>
      </c>
      <c r="G4203" s="318" t="s">
        <v>6233</v>
      </c>
    </row>
    <row r="4204" customFormat="false" ht="15" hidden="false" customHeight="false" outlineLevel="0" collapsed="false">
      <c r="A4204" s="318" t="s">
        <v>14591</v>
      </c>
      <c r="B4204" s="318" t="str">
        <f aca="false">A4204&amp;"U"</f>
        <v>96859U</v>
      </c>
      <c r="C4204" s="318" t="s">
        <v>14592</v>
      </c>
      <c r="D4204" s="318" t="s">
        <v>30</v>
      </c>
      <c r="E4204" s="318" t="s">
        <v>6252</v>
      </c>
      <c r="F4204" s="319" t="n">
        <v>40.71</v>
      </c>
      <c r="G4204" s="318" t="s">
        <v>6233</v>
      </c>
    </row>
    <row r="4205" customFormat="false" ht="15" hidden="false" customHeight="false" outlineLevel="0" collapsed="false">
      <c r="A4205" s="318" t="s">
        <v>14593</v>
      </c>
      <c r="B4205" s="318" t="str">
        <f aca="false">A4205&amp;"U"</f>
        <v>96860U</v>
      </c>
      <c r="C4205" s="318" t="s">
        <v>14594</v>
      </c>
      <c r="D4205" s="318" t="s">
        <v>30</v>
      </c>
      <c r="E4205" s="318" t="s">
        <v>6252</v>
      </c>
      <c r="F4205" s="319" t="n">
        <v>16.94</v>
      </c>
      <c r="G4205" s="318" t="s">
        <v>6233</v>
      </c>
    </row>
    <row r="4206" customFormat="false" ht="15" hidden="false" customHeight="false" outlineLevel="0" collapsed="false">
      <c r="A4206" s="318" t="s">
        <v>14595</v>
      </c>
      <c r="B4206" s="318" t="str">
        <f aca="false">A4206&amp;"U"</f>
        <v>96861U</v>
      </c>
      <c r="C4206" s="318" t="s">
        <v>14596</v>
      </c>
      <c r="D4206" s="318" t="s">
        <v>30</v>
      </c>
      <c r="E4206" s="318" t="s">
        <v>6252</v>
      </c>
      <c r="F4206" s="319" t="n">
        <v>18.22</v>
      </c>
      <c r="G4206" s="318" t="s">
        <v>6233</v>
      </c>
    </row>
    <row r="4207" customFormat="false" ht="15" hidden="false" customHeight="false" outlineLevel="0" collapsed="false">
      <c r="A4207" s="318" t="s">
        <v>14597</v>
      </c>
      <c r="B4207" s="318" t="str">
        <f aca="false">A4207&amp;"U"</f>
        <v>96862U</v>
      </c>
      <c r="C4207" s="318" t="s">
        <v>14598</v>
      </c>
      <c r="D4207" s="318" t="s">
        <v>30</v>
      </c>
      <c r="E4207" s="318" t="s">
        <v>6252</v>
      </c>
      <c r="F4207" s="319" t="n">
        <v>20.41</v>
      </c>
      <c r="G4207" s="318" t="s">
        <v>6233</v>
      </c>
    </row>
    <row r="4208" customFormat="false" ht="15" hidden="false" customHeight="false" outlineLevel="0" collapsed="false">
      <c r="A4208" s="318" t="s">
        <v>14599</v>
      </c>
      <c r="B4208" s="318" t="str">
        <f aca="false">A4208&amp;"U"</f>
        <v>96863U</v>
      </c>
      <c r="C4208" s="318" t="s">
        <v>14600</v>
      </c>
      <c r="D4208" s="318" t="s">
        <v>30</v>
      </c>
      <c r="E4208" s="318" t="s">
        <v>6252</v>
      </c>
      <c r="F4208" s="319" t="n">
        <v>20.2</v>
      </c>
      <c r="G4208" s="318" t="s">
        <v>6233</v>
      </c>
    </row>
    <row r="4209" customFormat="false" ht="15" hidden="false" customHeight="false" outlineLevel="0" collapsed="false">
      <c r="A4209" s="318" t="s">
        <v>14601</v>
      </c>
      <c r="B4209" s="318" t="str">
        <f aca="false">A4209&amp;"U"</f>
        <v>96864U</v>
      </c>
      <c r="C4209" s="318" t="s">
        <v>14602</v>
      </c>
      <c r="D4209" s="318" t="s">
        <v>30</v>
      </c>
      <c r="E4209" s="318" t="s">
        <v>6252</v>
      </c>
      <c r="F4209" s="319" t="n">
        <v>31.57</v>
      </c>
      <c r="G4209" s="318" t="s">
        <v>6233</v>
      </c>
    </row>
    <row r="4210" customFormat="false" ht="15" hidden="false" customHeight="false" outlineLevel="0" collapsed="false">
      <c r="A4210" s="318" t="s">
        <v>14603</v>
      </c>
      <c r="B4210" s="318" t="str">
        <f aca="false">A4210&amp;"U"</f>
        <v>96865U</v>
      </c>
      <c r="C4210" s="318" t="s">
        <v>14604</v>
      </c>
      <c r="D4210" s="318" t="s">
        <v>30</v>
      </c>
      <c r="E4210" s="318" t="s">
        <v>6252</v>
      </c>
      <c r="F4210" s="319" t="n">
        <v>30.95</v>
      </c>
      <c r="G4210" s="318" t="s">
        <v>6233</v>
      </c>
    </row>
    <row r="4211" customFormat="false" ht="15" hidden="false" customHeight="false" outlineLevel="0" collapsed="false">
      <c r="A4211" s="318" t="s">
        <v>14605</v>
      </c>
      <c r="B4211" s="318" t="str">
        <f aca="false">A4211&amp;"U"</f>
        <v>96866U</v>
      </c>
      <c r="C4211" s="318" t="s">
        <v>14606</v>
      </c>
      <c r="D4211" s="318" t="s">
        <v>30</v>
      </c>
      <c r="E4211" s="318" t="s">
        <v>6252</v>
      </c>
      <c r="F4211" s="319" t="n">
        <v>41.4</v>
      </c>
      <c r="G4211" s="318" t="s">
        <v>6233</v>
      </c>
    </row>
    <row r="4212" customFormat="false" ht="15" hidden="false" customHeight="false" outlineLevel="0" collapsed="false">
      <c r="A4212" s="318" t="s">
        <v>14607</v>
      </c>
      <c r="B4212" s="318" t="str">
        <f aca="false">A4212&amp;"U"</f>
        <v>96867U</v>
      </c>
      <c r="C4212" s="318" t="s">
        <v>14608</v>
      </c>
      <c r="D4212" s="318" t="s">
        <v>30</v>
      </c>
      <c r="E4212" s="318" t="s">
        <v>6252</v>
      </c>
      <c r="F4212" s="319" t="n">
        <v>47.85</v>
      </c>
      <c r="G4212" s="318" t="s">
        <v>6233</v>
      </c>
    </row>
    <row r="4213" customFormat="false" ht="15" hidden="false" customHeight="false" outlineLevel="0" collapsed="false">
      <c r="A4213" s="318" t="s">
        <v>14609</v>
      </c>
      <c r="B4213" s="318" t="str">
        <f aca="false">A4213&amp;"U"</f>
        <v>96868U</v>
      </c>
      <c r="C4213" s="318" t="s">
        <v>14610</v>
      </c>
      <c r="D4213" s="318" t="s">
        <v>30</v>
      </c>
      <c r="E4213" s="318" t="s">
        <v>6252</v>
      </c>
      <c r="F4213" s="319" t="n">
        <v>19.13</v>
      </c>
      <c r="G4213" s="318" t="s">
        <v>6233</v>
      </c>
    </row>
    <row r="4214" customFormat="false" ht="15" hidden="false" customHeight="false" outlineLevel="0" collapsed="false">
      <c r="A4214" s="318" t="s">
        <v>14611</v>
      </c>
      <c r="B4214" s="318" t="str">
        <f aca="false">A4214&amp;"U"</f>
        <v>96869U</v>
      </c>
      <c r="C4214" s="318" t="s">
        <v>14612</v>
      </c>
      <c r="D4214" s="318" t="s">
        <v>30</v>
      </c>
      <c r="E4214" s="318" t="s">
        <v>6252</v>
      </c>
      <c r="F4214" s="319" t="n">
        <v>22.85</v>
      </c>
      <c r="G4214" s="318" t="s">
        <v>6233</v>
      </c>
    </row>
    <row r="4215" customFormat="false" ht="15" hidden="false" customHeight="false" outlineLevel="0" collapsed="false">
      <c r="A4215" s="318" t="s">
        <v>14613</v>
      </c>
      <c r="B4215" s="318" t="str">
        <f aca="false">A4215&amp;"U"</f>
        <v>96870U</v>
      </c>
      <c r="C4215" s="318" t="s">
        <v>14614</v>
      </c>
      <c r="D4215" s="318" t="s">
        <v>30</v>
      </c>
      <c r="E4215" s="318" t="s">
        <v>6252</v>
      </c>
      <c r="F4215" s="319" t="n">
        <v>35.77</v>
      </c>
      <c r="G4215" s="318" t="s">
        <v>6233</v>
      </c>
    </row>
    <row r="4216" customFormat="false" ht="15" hidden="false" customHeight="false" outlineLevel="0" collapsed="false">
      <c r="A4216" s="318" t="s">
        <v>14615</v>
      </c>
      <c r="B4216" s="318" t="str">
        <f aca="false">A4216&amp;"U"</f>
        <v>96871U</v>
      </c>
      <c r="C4216" s="318" t="s">
        <v>14616</v>
      </c>
      <c r="D4216" s="318" t="s">
        <v>30</v>
      </c>
      <c r="E4216" s="318" t="s">
        <v>6252</v>
      </c>
      <c r="F4216" s="319" t="n">
        <v>51.65</v>
      </c>
      <c r="G4216" s="318" t="s">
        <v>6233</v>
      </c>
    </row>
    <row r="4217" customFormat="false" ht="15" hidden="false" customHeight="false" outlineLevel="0" collapsed="false">
      <c r="A4217" s="318" t="s">
        <v>14617</v>
      </c>
      <c r="B4217" s="318" t="str">
        <f aca="false">A4217&amp;"U"</f>
        <v>96872U</v>
      </c>
      <c r="C4217" s="318" t="s">
        <v>14618</v>
      </c>
      <c r="D4217" s="318" t="s">
        <v>30</v>
      </c>
      <c r="E4217" s="318" t="s">
        <v>6252</v>
      </c>
      <c r="F4217" s="319" t="n">
        <v>49.78</v>
      </c>
      <c r="G4217" s="318" t="s">
        <v>6233</v>
      </c>
    </row>
    <row r="4218" customFormat="false" ht="15" hidden="false" customHeight="false" outlineLevel="0" collapsed="false">
      <c r="A4218" s="318" t="s">
        <v>14619</v>
      </c>
      <c r="B4218" s="318" t="str">
        <f aca="false">A4218&amp;"U"</f>
        <v>96873U</v>
      </c>
      <c r="C4218" s="318" t="s">
        <v>14620</v>
      </c>
      <c r="D4218" s="318" t="s">
        <v>30</v>
      </c>
      <c r="E4218" s="318" t="s">
        <v>6252</v>
      </c>
      <c r="F4218" s="319" t="n">
        <v>56.9</v>
      </c>
      <c r="G4218" s="318" t="s">
        <v>6233</v>
      </c>
    </row>
    <row r="4219" customFormat="false" ht="15" hidden="false" customHeight="false" outlineLevel="0" collapsed="false">
      <c r="A4219" s="318" t="s">
        <v>14621</v>
      </c>
      <c r="B4219" s="318" t="str">
        <f aca="false">A4219&amp;"U"</f>
        <v>96874U</v>
      </c>
      <c r="C4219" s="318" t="s">
        <v>14622</v>
      </c>
      <c r="D4219" s="318" t="s">
        <v>30</v>
      </c>
      <c r="E4219" s="318" t="s">
        <v>6252</v>
      </c>
      <c r="F4219" s="319" t="n">
        <v>60.47</v>
      </c>
      <c r="G4219" s="318" t="s">
        <v>6233</v>
      </c>
    </row>
    <row r="4220" customFormat="false" ht="15" hidden="false" customHeight="false" outlineLevel="0" collapsed="false">
      <c r="A4220" s="318" t="s">
        <v>14623</v>
      </c>
      <c r="B4220" s="318" t="str">
        <f aca="false">A4220&amp;"U"</f>
        <v>96875U</v>
      </c>
      <c r="C4220" s="318" t="s">
        <v>14624</v>
      </c>
      <c r="D4220" s="318" t="s">
        <v>30</v>
      </c>
      <c r="E4220" s="318" t="s">
        <v>6252</v>
      </c>
      <c r="F4220" s="319" t="n">
        <v>71.92</v>
      </c>
      <c r="G4220" s="318" t="s">
        <v>6233</v>
      </c>
    </row>
    <row r="4221" customFormat="false" ht="15" hidden="false" customHeight="false" outlineLevel="0" collapsed="false">
      <c r="A4221" s="318" t="s">
        <v>14625</v>
      </c>
      <c r="B4221" s="318" t="str">
        <f aca="false">A4221&amp;"U"</f>
        <v>96876U</v>
      </c>
      <c r="C4221" s="318" t="s">
        <v>14626</v>
      </c>
      <c r="D4221" s="318" t="s">
        <v>30</v>
      </c>
      <c r="E4221" s="318" t="s">
        <v>6252</v>
      </c>
      <c r="F4221" s="319" t="n">
        <v>123.58</v>
      </c>
      <c r="G4221" s="318" t="s">
        <v>6233</v>
      </c>
    </row>
    <row r="4222" customFormat="false" ht="15" hidden="false" customHeight="false" outlineLevel="0" collapsed="false">
      <c r="A4222" s="318" t="s">
        <v>14627</v>
      </c>
      <c r="B4222" s="318" t="str">
        <f aca="false">A4222&amp;"U"</f>
        <v>96877U</v>
      </c>
      <c r="C4222" s="318" t="s">
        <v>14628</v>
      </c>
      <c r="D4222" s="318" t="s">
        <v>30</v>
      </c>
      <c r="E4222" s="318" t="s">
        <v>6252</v>
      </c>
      <c r="F4222" s="319" t="n">
        <v>131.89</v>
      </c>
      <c r="G4222" s="318" t="s">
        <v>6233</v>
      </c>
    </row>
    <row r="4223" customFormat="false" ht="15" hidden="false" customHeight="false" outlineLevel="0" collapsed="false">
      <c r="A4223" s="318" t="s">
        <v>14629</v>
      </c>
      <c r="B4223" s="318" t="str">
        <f aca="false">A4223&amp;"U"</f>
        <v>96878U</v>
      </c>
      <c r="C4223" s="318" t="s">
        <v>14630</v>
      </c>
      <c r="D4223" s="318" t="s">
        <v>30</v>
      </c>
      <c r="E4223" s="318" t="s">
        <v>6252</v>
      </c>
      <c r="F4223" s="319" t="n">
        <v>133.44</v>
      </c>
      <c r="G4223" s="318" t="s">
        <v>6233</v>
      </c>
    </row>
    <row r="4224" customFormat="false" ht="15" hidden="false" customHeight="false" outlineLevel="0" collapsed="false">
      <c r="A4224" s="318" t="s">
        <v>14631</v>
      </c>
      <c r="B4224" s="318" t="str">
        <f aca="false">A4224&amp;"U"</f>
        <v>96879U</v>
      </c>
      <c r="C4224" s="318" t="s">
        <v>14632</v>
      </c>
      <c r="D4224" s="318" t="s">
        <v>30</v>
      </c>
      <c r="E4224" s="318" t="s">
        <v>6252</v>
      </c>
      <c r="F4224" s="319" t="n">
        <v>134.42</v>
      </c>
      <c r="G4224" s="318" t="s">
        <v>6233</v>
      </c>
    </row>
    <row r="4225" customFormat="false" ht="15" hidden="false" customHeight="false" outlineLevel="0" collapsed="false">
      <c r="A4225" s="318" t="s">
        <v>14633</v>
      </c>
      <c r="B4225" s="318" t="str">
        <f aca="false">A4225&amp;"U"</f>
        <v>96880U</v>
      </c>
      <c r="C4225" s="318" t="s">
        <v>14634</v>
      </c>
      <c r="D4225" s="318" t="s">
        <v>30</v>
      </c>
      <c r="E4225" s="318" t="s">
        <v>6252</v>
      </c>
      <c r="F4225" s="319" t="n">
        <v>153.02</v>
      </c>
      <c r="G4225" s="318" t="s">
        <v>6233</v>
      </c>
    </row>
    <row r="4226" customFormat="false" ht="15" hidden="false" customHeight="false" outlineLevel="0" collapsed="false">
      <c r="A4226" s="318" t="s">
        <v>14635</v>
      </c>
      <c r="B4226" s="318" t="str">
        <f aca="false">A4226&amp;"U"</f>
        <v>96881U</v>
      </c>
      <c r="C4226" s="318" t="s">
        <v>14636</v>
      </c>
      <c r="D4226" s="318" t="s">
        <v>30</v>
      </c>
      <c r="E4226" s="318" t="s">
        <v>6252</v>
      </c>
      <c r="F4226" s="319" t="n">
        <v>161.45</v>
      </c>
      <c r="G4226" s="318" t="s">
        <v>6233</v>
      </c>
    </row>
    <row r="4227" customFormat="false" ht="15" hidden="false" customHeight="false" outlineLevel="0" collapsed="false">
      <c r="A4227" s="318" t="s">
        <v>14637</v>
      </c>
      <c r="B4227" s="318" t="str">
        <f aca="false">A4227&amp;"U"</f>
        <v>97425U</v>
      </c>
      <c r="C4227" s="318" t="s">
        <v>14638</v>
      </c>
      <c r="D4227" s="318" t="s">
        <v>30</v>
      </c>
      <c r="E4227" s="318" t="s">
        <v>6232</v>
      </c>
      <c r="F4227" s="319" t="n">
        <v>17.88</v>
      </c>
      <c r="G4227" s="318" t="s">
        <v>6233</v>
      </c>
    </row>
    <row r="4228" customFormat="false" ht="15" hidden="false" customHeight="false" outlineLevel="0" collapsed="false">
      <c r="A4228" s="318" t="s">
        <v>14639</v>
      </c>
      <c r="B4228" s="318" t="str">
        <f aca="false">A4228&amp;"U"</f>
        <v>97426U</v>
      </c>
      <c r="C4228" s="318" t="s">
        <v>14640</v>
      </c>
      <c r="D4228" s="318" t="s">
        <v>30</v>
      </c>
      <c r="E4228" s="318" t="s">
        <v>6232</v>
      </c>
      <c r="F4228" s="319" t="n">
        <v>21.35</v>
      </c>
      <c r="G4228" s="318" t="s">
        <v>6233</v>
      </c>
    </row>
    <row r="4229" customFormat="false" ht="15" hidden="false" customHeight="false" outlineLevel="0" collapsed="false">
      <c r="A4229" s="318" t="s">
        <v>14641</v>
      </c>
      <c r="B4229" s="318" t="str">
        <f aca="false">A4229&amp;"U"</f>
        <v>97427U</v>
      </c>
      <c r="C4229" s="318" t="s">
        <v>14642</v>
      </c>
      <c r="D4229" s="318" t="s">
        <v>30</v>
      </c>
      <c r="E4229" s="318" t="s">
        <v>6232</v>
      </c>
      <c r="F4229" s="319" t="n">
        <v>23.97</v>
      </c>
      <c r="G4229" s="318" t="s">
        <v>6233</v>
      </c>
    </row>
    <row r="4230" customFormat="false" ht="15" hidden="false" customHeight="false" outlineLevel="0" collapsed="false">
      <c r="A4230" s="318" t="s">
        <v>14643</v>
      </c>
      <c r="B4230" s="318" t="str">
        <f aca="false">A4230&amp;"U"</f>
        <v>97428U</v>
      </c>
      <c r="C4230" s="318" t="s">
        <v>14644</v>
      </c>
      <c r="D4230" s="318" t="s">
        <v>30</v>
      </c>
      <c r="E4230" s="318" t="s">
        <v>6232</v>
      </c>
      <c r="F4230" s="319" t="n">
        <v>30.06</v>
      </c>
      <c r="G4230" s="318" t="s">
        <v>6233</v>
      </c>
    </row>
    <row r="4231" customFormat="false" ht="15" hidden="false" customHeight="false" outlineLevel="0" collapsed="false">
      <c r="A4231" s="318" t="s">
        <v>14645</v>
      </c>
      <c r="B4231" s="318" t="str">
        <f aca="false">A4231&amp;"U"</f>
        <v>97429U</v>
      </c>
      <c r="C4231" s="318" t="s">
        <v>14646</v>
      </c>
      <c r="D4231" s="318" t="s">
        <v>30</v>
      </c>
      <c r="E4231" s="318" t="s">
        <v>6232</v>
      </c>
      <c r="F4231" s="319" t="n">
        <v>35.67</v>
      </c>
      <c r="G4231" s="318" t="s">
        <v>6233</v>
      </c>
    </row>
    <row r="4232" customFormat="false" ht="15" hidden="false" customHeight="false" outlineLevel="0" collapsed="false">
      <c r="A4232" s="318" t="s">
        <v>14647</v>
      </c>
      <c r="B4232" s="318" t="str">
        <f aca="false">A4232&amp;"U"</f>
        <v>97430U</v>
      </c>
      <c r="C4232" s="318" t="s">
        <v>14648</v>
      </c>
      <c r="D4232" s="318" t="s">
        <v>30</v>
      </c>
      <c r="E4232" s="318" t="s">
        <v>6252</v>
      </c>
      <c r="F4232" s="319" t="n">
        <v>24.33</v>
      </c>
      <c r="G4232" s="318" t="s">
        <v>6233</v>
      </c>
    </row>
    <row r="4233" customFormat="false" ht="15" hidden="false" customHeight="false" outlineLevel="0" collapsed="false">
      <c r="A4233" s="318" t="s">
        <v>14649</v>
      </c>
      <c r="B4233" s="318" t="str">
        <f aca="false">A4233&amp;"U"</f>
        <v>97431U</v>
      </c>
      <c r="C4233" s="318" t="s">
        <v>14650</v>
      </c>
      <c r="D4233" s="318" t="s">
        <v>30</v>
      </c>
      <c r="E4233" s="318" t="s">
        <v>6252</v>
      </c>
      <c r="F4233" s="319" t="n">
        <v>27.2</v>
      </c>
      <c r="G4233" s="318" t="s">
        <v>6233</v>
      </c>
    </row>
    <row r="4234" customFormat="false" ht="15" hidden="false" customHeight="false" outlineLevel="0" collapsed="false">
      <c r="A4234" s="318" t="s">
        <v>14651</v>
      </c>
      <c r="B4234" s="318" t="str">
        <f aca="false">A4234&amp;"U"</f>
        <v>97432U</v>
      </c>
      <c r="C4234" s="318" t="s">
        <v>14652</v>
      </c>
      <c r="D4234" s="318" t="s">
        <v>30</v>
      </c>
      <c r="E4234" s="318" t="s">
        <v>6252</v>
      </c>
      <c r="F4234" s="319" t="n">
        <v>30.7</v>
      </c>
      <c r="G4234" s="318" t="s">
        <v>6233</v>
      </c>
    </row>
    <row r="4235" customFormat="false" ht="15" hidden="false" customHeight="false" outlineLevel="0" collapsed="false">
      <c r="A4235" s="318" t="s">
        <v>14653</v>
      </c>
      <c r="B4235" s="318" t="str">
        <f aca="false">A4235&amp;"U"</f>
        <v>97433U</v>
      </c>
      <c r="C4235" s="318" t="s">
        <v>14654</v>
      </c>
      <c r="D4235" s="318" t="s">
        <v>30</v>
      </c>
      <c r="E4235" s="318" t="s">
        <v>6252</v>
      </c>
      <c r="F4235" s="319" t="n">
        <v>54.45</v>
      </c>
      <c r="G4235" s="318" t="s">
        <v>6233</v>
      </c>
    </row>
    <row r="4236" customFormat="false" ht="15" hidden="false" customHeight="false" outlineLevel="0" collapsed="false">
      <c r="A4236" s="318" t="s">
        <v>14655</v>
      </c>
      <c r="B4236" s="318" t="str">
        <f aca="false">A4236&amp;"U"</f>
        <v>97434U</v>
      </c>
      <c r="C4236" s="318" t="s">
        <v>14656</v>
      </c>
      <c r="D4236" s="318" t="s">
        <v>30</v>
      </c>
      <c r="E4236" s="318" t="s">
        <v>6252</v>
      </c>
      <c r="F4236" s="319" t="n">
        <v>55.43</v>
      </c>
      <c r="G4236" s="318" t="s">
        <v>6233</v>
      </c>
    </row>
    <row r="4237" customFormat="false" ht="15" hidden="false" customHeight="false" outlineLevel="0" collapsed="false">
      <c r="A4237" s="318" t="s">
        <v>14657</v>
      </c>
      <c r="B4237" s="318" t="str">
        <f aca="false">A4237&amp;"U"</f>
        <v>97435U</v>
      </c>
      <c r="C4237" s="318" t="s">
        <v>14658</v>
      </c>
      <c r="D4237" s="318" t="s">
        <v>30</v>
      </c>
      <c r="E4237" s="318" t="s">
        <v>6252</v>
      </c>
      <c r="F4237" s="319" t="n">
        <v>63.65</v>
      </c>
      <c r="G4237" s="318" t="s">
        <v>6233</v>
      </c>
    </row>
    <row r="4238" customFormat="false" ht="15" hidden="false" customHeight="false" outlineLevel="0" collapsed="false">
      <c r="A4238" s="318" t="s">
        <v>14659</v>
      </c>
      <c r="B4238" s="318" t="str">
        <f aca="false">A4238&amp;"U"</f>
        <v>97436U</v>
      </c>
      <c r="C4238" s="318" t="s">
        <v>14660</v>
      </c>
      <c r="D4238" s="318" t="s">
        <v>30</v>
      </c>
      <c r="E4238" s="318" t="s">
        <v>6252</v>
      </c>
      <c r="F4238" s="319" t="n">
        <v>65.53</v>
      </c>
      <c r="G4238" s="318" t="s">
        <v>6233</v>
      </c>
    </row>
    <row r="4239" customFormat="false" ht="15" hidden="false" customHeight="false" outlineLevel="0" collapsed="false">
      <c r="A4239" s="318" t="s">
        <v>14661</v>
      </c>
      <c r="B4239" s="318" t="str">
        <f aca="false">A4239&amp;"U"</f>
        <v>97437U</v>
      </c>
      <c r="C4239" s="318" t="s">
        <v>14662</v>
      </c>
      <c r="D4239" s="318" t="s">
        <v>30</v>
      </c>
      <c r="E4239" s="318" t="s">
        <v>6252</v>
      </c>
      <c r="F4239" s="319" t="n">
        <v>72.84</v>
      </c>
      <c r="G4239" s="318" t="s">
        <v>6233</v>
      </c>
    </row>
    <row r="4240" customFormat="false" ht="15" hidden="false" customHeight="false" outlineLevel="0" collapsed="false">
      <c r="A4240" s="318" t="s">
        <v>14663</v>
      </c>
      <c r="B4240" s="318" t="str">
        <f aca="false">A4240&amp;"U"</f>
        <v>97438U</v>
      </c>
      <c r="C4240" s="318" t="s">
        <v>14664</v>
      </c>
      <c r="D4240" s="318" t="s">
        <v>30</v>
      </c>
      <c r="E4240" s="318" t="s">
        <v>6252</v>
      </c>
      <c r="F4240" s="319" t="n">
        <v>74.86</v>
      </c>
      <c r="G4240" s="318" t="s">
        <v>6233</v>
      </c>
    </row>
    <row r="4241" customFormat="false" ht="15" hidden="false" customHeight="false" outlineLevel="0" collapsed="false">
      <c r="A4241" s="318" t="s">
        <v>14665</v>
      </c>
      <c r="B4241" s="318" t="str">
        <f aca="false">A4241&amp;"U"</f>
        <v>97439U</v>
      </c>
      <c r="C4241" s="318" t="s">
        <v>14666</v>
      </c>
      <c r="D4241" s="318" t="s">
        <v>30</v>
      </c>
      <c r="E4241" s="318" t="s">
        <v>6252</v>
      </c>
      <c r="F4241" s="319" t="n">
        <v>82.02</v>
      </c>
      <c r="G4241" s="318" t="s">
        <v>6233</v>
      </c>
    </row>
    <row r="4242" customFormat="false" ht="15" hidden="false" customHeight="false" outlineLevel="0" collapsed="false">
      <c r="A4242" s="318" t="s">
        <v>14667</v>
      </c>
      <c r="B4242" s="318" t="str">
        <f aca="false">A4242&amp;"U"</f>
        <v>97440U</v>
      </c>
      <c r="C4242" s="318" t="s">
        <v>14668</v>
      </c>
      <c r="D4242" s="318" t="s">
        <v>30</v>
      </c>
      <c r="E4242" s="318" t="s">
        <v>6252</v>
      </c>
      <c r="F4242" s="319" t="n">
        <v>98.19</v>
      </c>
      <c r="G4242" s="318" t="s">
        <v>6233</v>
      </c>
    </row>
    <row r="4243" customFormat="false" ht="15" hidden="false" customHeight="false" outlineLevel="0" collapsed="false">
      <c r="A4243" s="318" t="s">
        <v>14669</v>
      </c>
      <c r="B4243" s="318" t="str">
        <f aca="false">A4243&amp;"U"</f>
        <v>97442U</v>
      </c>
      <c r="C4243" s="318" t="s">
        <v>14670</v>
      </c>
      <c r="D4243" s="318" t="s">
        <v>30</v>
      </c>
      <c r="E4243" s="318" t="s">
        <v>6252</v>
      </c>
      <c r="F4243" s="319" t="n">
        <v>108.51</v>
      </c>
      <c r="G4243" s="318" t="s">
        <v>6233</v>
      </c>
    </row>
    <row r="4244" customFormat="false" ht="15" hidden="false" customHeight="false" outlineLevel="0" collapsed="false">
      <c r="A4244" s="318" t="s">
        <v>14671</v>
      </c>
      <c r="B4244" s="318" t="str">
        <f aca="false">A4244&amp;"U"</f>
        <v>97443U</v>
      </c>
      <c r="C4244" s="318" t="s">
        <v>14672</v>
      </c>
      <c r="D4244" s="318" t="s">
        <v>30</v>
      </c>
      <c r="E4244" s="318" t="s">
        <v>6252</v>
      </c>
      <c r="F4244" s="319" t="n">
        <v>57.28</v>
      </c>
      <c r="G4244" s="318" t="s">
        <v>6233</v>
      </c>
    </row>
    <row r="4245" customFormat="false" ht="15" hidden="false" customHeight="false" outlineLevel="0" collapsed="false">
      <c r="A4245" s="318" t="s">
        <v>14673</v>
      </c>
      <c r="B4245" s="318" t="str">
        <f aca="false">A4245&amp;"U"</f>
        <v>97444U</v>
      </c>
      <c r="C4245" s="318" t="s">
        <v>14674</v>
      </c>
      <c r="D4245" s="318" t="s">
        <v>30</v>
      </c>
      <c r="E4245" s="318" t="s">
        <v>6252</v>
      </c>
      <c r="F4245" s="319" t="n">
        <v>66.25</v>
      </c>
      <c r="G4245" s="318" t="s">
        <v>6233</v>
      </c>
    </row>
    <row r="4246" customFormat="false" ht="15" hidden="false" customHeight="false" outlineLevel="0" collapsed="false">
      <c r="A4246" s="318" t="s">
        <v>14675</v>
      </c>
      <c r="B4246" s="318" t="str">
        <f aca="false">A4246&amp;"U"</f>
        <v>97446U</v>
      </c>
      <c r="C4246" s="318" t="s">
        <v>14676</v>
      </c>
      <c r="D4246" s="318" t="s">
        <v>30</v>
      </c>
      <c r="E4246" s="318" t="s">
        <v>6252</v>
      </c>
      <c r="F4246" s="319" t="n">
        <v>110.49</v>
      </c>
      <c r="G4246" s="318" t="s">
        <v>6233</v>
      </c>
    </row>
    <row r="4247" customFormat="false" ht="15" hidden="false" customHeight="false" outlineLevel="0" collapsed="false">
      <c r="A4247" s="318" t="s">
        <v>14677</v>
      </c>
      <c r="B4247" s="318" t="str">
        <f aca="false">A4247&amp;"U"</f>
        <v>97447U</v>
      </c>
      <c r="C4247" s="318" t="s">
        <v>14678</v>
      </c>
      <c r="D4247" s="318" t="s">
        <v>30</v>
      </c>
      <c r="E4247" s="318" t="s">
        <v>6252</v>
      </c>
      <c r="F4247" s="319" t="n">
        <v>110.49</v>
      </c>
      <c r="G4247" s="318" t="s">
        <v>6233</v>
      </c>
    </row>
    <row r="4248" customFormat="false" ht="15" hidden="false" customHeight="false" outlineLevel="0" collapsed="false">
      <c r="A4248" s="318" t="s">
        <v>14679</v>
      </c>
      <c r="B4248" s="318" t="str">
        <f aca="false">A4248&amp;"U"</f>
        <v>97449U</v>
      </c>
      <c r="C4248" s="318" t="s">
        <v>14680</v>
      </c>
      <c r="D4248" s="318" t="s">
        <v>30</v>
      </c>
      <c r="E4248" s="318" t="s">
        <v>6252</v>
      </c>
      <c r="F4248" s="319" t="n">
        <v>117.93</v>
      </c>
      <c r="G4248" s="318" t="s">
        <v>6233</v>
      </c>
    </row>
    <row r="4249" customFormat="false" ht="15" hidden="false" customHeight="false" outlineLevel="0" collapsed="false">
      <c r="A4249" s="318" t="s">
        <v>14681</v>
      </c>
      <c r="B4249" s="318" t="str">
        <f aca="false">A4249&amp;"U"</f>
        <v>97450U</v>
      </c>
      <c r="C4249" s="318" t="s">
        <v>14682</v>
      </c>
      <c r="D4249" s="318" t="s">
        <v>30</v>
      </c>
      <c r="E4249" s="318" t="s">
        <v>6252</v>
      </c>
      <c r="F4249" s="319" t="n">
        <v>142.35</v>
      </c>
      <c r="G4249" s="318" t="s">
        <v>6233</v>
      </c>
    </row>
    <row r="4250" customFormat="false" ht="15" hidden="false" customHeight="false" outlineLevel="0" collapsed="false">
      <c r="A4250" s="318" t="s">
        <v>14683</v>
      </c>
      <c r="B4250" s="318" t="str">
        <f aca="false">A4250&amp;"U"</f>
        <v>97452U</v>
      </c>
      <c r="C4250" s="318" t="s">
        <v>14684</v>
      </c>
      <c r="D4250" s="318" t="s">
        <v>30</v>
      </c>
      <c r="E4250" s="318" t="s">
        <v>6252</v>
      </c>
      <c r="F4250" s="319" t="n">
        <v>93.25</v>
      </c>
      <c r="G4250" s="318" t="s">
        <v>6233</v>
      </c>
    </row>
    <row r="4251" customFormat="false" ht="15" hidden="false" customHeight="false" outlineLevel="0" collapsed="false">
      <c r="A4251" s="318" t="s">
        <v>14685</v>
      </c>
      <c r="B4251" s="318" t="str">
        <f aca="false">A4251&amp;"U"</f>
        <v>97453U</v>
      </c>
      <c r="C4251" s="318" t="s">
        <v>14686</v>
      </c>
      <c r="D4251" s="318" t="s">
        <v>30</v>
      </c>
      <c r="E4251" s="318" t="s">
        <v>6252</v>
      </c>
      <c r="F4251" s="319" t="n">
        <v>98.37</v>
      </c>
      <c r="G4251" s="318" t="s">
        <v>6233</v>
      </c>
    </row>
    <row r="4252" customFormat="false" ht="15" hidden="false" customHeight="false" outlineLevel="0" collapsed="false">
      <c r="A4252" s="318" t="s">
        <v>14687</v>
      </c>
      <c r="B4252" s="318" t="str">
        <f aca="false">A4252&amp;"U"</f>
        <v>97454U</v>
      </c>
      <c r="C4252" s="318" t="s">
        <v>14688</v>
      </c>
      <c r="D4252" s="318" t="s">
        <v>30</v>
      </c>
      <c r="E4252" s="318" t="s">
        <v>6252</v>
      </c>
      <c r="F4252" s="319" t="n">
        <v>152.78</v>
      </c>
      <c r="G4252" s="318" t="s">
        <v>6233</v>
      </c>
    </row>
    <row r="4253" customFormat="false" ht="15" hidden="false" customHeight="false" outlineLevel="0" collapsed="false">
      <c r="A4253" s="318" t="s">
        <v>14689</v>
      </c>
      <c r="B4253" s="318" t="str">
        <f aca="false">A4253&amp;"U"</f>
        <v>97455U</v>
      </c>
      <c r="C4253" s="318" t="s">
        <v>14690</v>
      </c>
      <c r="D4253" s="318" t="s">
        <v>30</v>
      </c>
      <c r="E4253" s="318" t="s">
        <v>6252</v>
      </c>
      <c r="F4253" s="319" t="n">
        <v>160.97</v>
      </c>
      <c r="G4253" s="318" t="s">
        <v>6233</v>
      </c>
    </row>
    <row r="4254" customFormat="false" ht="15" hidden="false" customHeight="false" outlineLevel="0" collapsed="false">
      <c r="A4254" s="318" t="s">
        <v>14691</v>
      </c>
      <c r="B4254" s="318" t="str">
        <f aca="false">A4254&amp;"U"</f>
        <v>97456U</v>
      </c>
      <c r="C4254" s="318" t="s">
        <v>14692</v>
      </c>
      <c r="D4254" s="318" t="s">
        <v>30</v>
      </c>
      <c r="E4254" s="318" t="s">
        <v>6252</v>
      </c>
      <c r="F4254" s="319" t="n">
        <v>333.13</v>
      </c>
      <c r="G4254" s="318" t="s">
        <v>6233</v>
      </c>
    </row>
    <row r="4255" customFormat="false" ht="15" hidden="false" customHeight="false" outlineLevel="0" collapsed="false">
      <c r="A4255" s="318" t="s">
        <v>14693</v>
      </c>
      <c r="B4255" s="318" t="str">
        <f aca="false">A4255&amp;"U"</f>
        <v>97457U</v>
      </c>
      <c r="C4255" s="318" t="s">
        <v>14694</v>
      </c>
      <c r="D4255" s="318" t="s">
        <v>30</v>
      </c>
      <c r="E4255" s="318" t="s">
        <v>6252</v>
      </c>
      <c r="F4255" s="319" t="n">
        <v>296.4</v>
      </c>
      <c r="G4255" s="318" t="s">
        <v>6233</v>
      </c>
    </row>
    <row r="4256" customFormat="false" ht="15" hidden="false" customHeight="false" outlineLevel="0" collapsed="false">
      <c r="A4256" s="318" t="s">
        <v>14695</v>
      </c>
      <c r="B4256" s="318" t="str">
        <f aca="false">A4256&amp;"U"</f>
        <v>97458U</v>
      </c>
      <c r="C4256" s="318" t="s">
        <v>14696</v>
      </c>
      <c r="D4256" s="318" t="s">
        <v>30</v>
      </c>
      <c r="E4256" s="318" t="s">
        <v>6252</v>
      </c>
      <c r="F4256" s="319" t="n">
        <v>144.92</v>
      </c>
      <c r="G4256" s="318" t="s">
        <v>6233</v>
      </c>
    </row>
    <row r="4257" customFormat="false" ht="15" hidden="false" customHeight="false" outlineLevel="0" collapsed="false">
      <c r="A4257" s="318" t="s">
        <v>14697</v>
      </c>
      <c r="B4257" s="318" t="str">
        <f aca="false">A4257&amp;"U"</f>
        <v>97459U</v>
      </c>
      <c r="C4257" s="318" t="s">
        <v>14698</v>
      </c>
      <c r="D4257" s="318" t="s">
        <v>30</v>
      </c>
      <c r="E4257" s="318" t="s">
        <v>6252</v>
      </c>
      <c r="F4257" s="319" t="n">
        <v>240.52</v>
      </c>
      <c r="G4257" s="318" t="s">
        <v>6233</v>
      </c>
    </row>
    <row r="4258" customFormat="false" ht="15" hidden="false" customHeight="false" outlineLevel="0" collapsed="false">
      <c r="A4258" s="318" t="s">
        <v>14699</v>
      </c>
      <c r="B4258" s="318" t="str">
        <f aca="false">A4258&amp;"U"</f>
        <v>97460U</v>
      </c>
      <c r="C4258" s="318" t="s">
        <v>14700</v>
      </c>
      <c r="D4258" s="318" t="s">
        <v>30</v>
      </c>
      <c r="E4258" s="318" t="s">
        <v>6252</v>
      </c>
      <c r="F4258" s="319" t="n">
        <v>363.15</v>
      </c>
      <c r="G4258" s="318" t="s">
        <v>6233</v>
      </c>
    </row>
    <row r="4259" customFormat="false" ht="15" hidden="false" customHeight="false" outlineLevel="0" collapsed="false">
      <c r="A4259" s="318" t="s">
        <v>14701</v>
      </c>
      <c r="B4259" s="318" t="str">
        <f aca="false">A4259&amp;"U"</f>
        <v>97461U</v>
      </c>
      <c r="C4259" s="318" t="s">
        <v>14702</v>
      </c>
      <c r="D4259" s="318" t="s">
        <v>30</v>
      </c>
      <c r="E4259" s="318" t="s">
        <v>6252</v>
      </c>
      <c r="F4259" s="319" t="n">
        <v>17.91</v>
      </c>
      <c r="G4259" s="318" t="s">
        <v>6233</v>
      </c>
    </row>
    <row r="4260" customFormat="false" ht="15" hidden="false" customHeight="false" outlineLevel="0" collapsed="false">
      <c r="A4260" s="318" t="s">
        <v>14703</v>
      </c>
      <c r="B4260" s="318" t="str">
        <f aca="false">A4260&amp;"U"</f>
        <v>97462U</v>
      </c>
      <c r="C4260" s="318" t="s">
        <v>14704</v>
      </c>
      <c r="D4260" s="318" t="s">
        <v>30</v>
      </c>
      <c r="E4260" s="318" t="s">
        <v>6252</v>
      </c>
      <c r="F4260" s="319" t="n">
        <v>15.28</v>
      </c>
      <c r="G4260" s="318" t="s">
        <v>6233</v>
      </c>
    </row>
    <row r="4261" customFormat="false" ht="15" hidden="false" customHeight="false" outlineLevel="0" collapsed="false">
      <c r="A4261" s="318" t="s">
        <v>14705</v>
      </c>
      <c r="B4261" s="318" t="str">
        <f aca="false">A4261&amp;"U"</f>
        <v>97464U</v>
      </c>
      <c r="C4261" s="318" t="s">
        <v>14706</v>
      </c>
      <c r="D4261" s="318" t="s">
        <v>30</v>
      </c>
      <c r="E4261" s="318" t="s">
        <v>6252</v>
      </c>
      <c r="F4261" s="319" t="n">
        <v>25.47</v>
      </c>
      <c r="G4261" s="318" t="s">
        <v>6233</v>
      </c>
    </row>
    <row r="4262" customFormat="false" ht="15" hidden="false" customHeight="false" outlineLevel="0" collapsed="false">
      <c r="A4262" s="318" t="s">
        <v>14707</v>
      </c>
      <c r="B4262" s="318" t="str">
        <f aca="false">A4262&amp;"U"</f>
        <v>97465U</v>
      </c>
      <c r="C4262" s="318" t="s">
        <v>14708</v>
      </c>
      <c r="D4262" s="318" t="s">
        <v>30</v>
      </c>
      <c r="E4262" s="318" t="s">
        <v>6252</v>
      </c>
      <c r="F4262" s="319" t="n">
        <v>29.9</v>
      </c>
      <c r="G4262" s="318" t="s">
        <v>6233</v>
      </c>
    </row>
    <row r="4263" customFormat="false" ht="15" hidden="false" customHeight="false" outlineLevel="0" collapsed="false">
      <c r="A4263" s="318" t="s">
        <v>14709</v>
      </c>
      <c r="B4263" s="318" t="str">
        <f aca="false">A4263&amp;"U"</f>
        <v>97467U</v>
      </c>
      <c r="C4263" s="318" t="s">
        <v>14710</v>
      </c>
      <c r="D4263" s="318" t="s">
        <v>30</v>
      </c>
      <c r="E4263" s="318" t="s">
        <v>6252</v>
      </c>
      <c r="F4263" s="319" t="n">
        <v>32.28</v>
      </c>
      <c r="G4263" s="318" t="s">
        <v>6233</v>
      </c>
    </row>
    <row r="4264" customFormat="false" ht="15" hidden="false" customHeight="false" outlineLevel="0" collapsed="false">
      <c r="A4264" s="318" t="s">
        <v>14711</v>
      </c>
      <c r="B4264" s="318" t="str">
        <f aca="false">A4264&amp;"U"</f>
        <v>97468U</v>
      </c>
      <c r="C4264" s="318" t="s">
        <v>14712</v>
      </c>
      <c r="D4264" s="318" t="s">
        <v>30</v>
      </c>
      <c r="E4264" s="318" t="s">
        <v>6252</v>
      </c>
      <c r="F4264" s="319" t="n">
        <v>37.96</v>
      </c>
      <c r="G4264" s="318" t="s">
        <v>6233</v>
      </c>
    </row>
    <row r="4265" customFormat="false" ht="15" hidden="false" customHeight="false" outlineLevel="0" collapsed="false">
      <c r="A4265" s="318" t="s">
        <v>14713</v>
      </c>
      <c r="B4265" s="318" t="str">
        <f aca="false">A4265&amp;"U"</f>
        <v>97470U</v>
      </c>
      <c r="C4265" s="318" t="s">
        <v>14714</v>
      </c>
      <c r="D4265" s="318" t="s">
        <v>30</v>
      </c>
      <c r="E4265" s="318" t="s">
        <v>6252</v>
      </c>
      <c r="F4265" s="319" t="n">
        <v>46.97</v>
      </c>
      <c r="G4265" s="318" t="s">
        <v>6233</v>
      </c>
    </row>
    <row r="4266" customFormat="false" ht="15" hidden="false" customHeight="false" outlineLevel="0" collapsed="false">
      <c r="A4266" s="318" t="s">
        <v>14715</v>
      </c>
      <c r="B4266" s="318" t="str">
        <f aca="false">A4266&amp;"U"</f>
        <v>97471U</v>
      </c>
      <c r="C4266" s="318" t="s">
        <v>14716</v>
      </c>
      <c r="D4266" s="318" t="s">
        <v>30</v>
      </c>
      <c r="E4266" s="318" t="s">
        <v>6252</v>
      </c>
      <c r="F4266" s="319" t="n">
        <v>55.94</v>
      </c>
      <c r="G4266" s="318" t="s">
        <v>6233</v>
      </c>
    </row>
    <row r="4267" customFormat="false" ht="15" hidden="false" customHeight="false" outlineLevel="0" collapsed="false">
      <c r="A4267" s="318" t="s">
        <v>14717</v>
      </c>
      <c r="B4267" s="318" t="str">
        <f aca="false">A4267&amp;"U"</f>
        <v>97474U</v>
      </c>
      <c r="C4267" s="318" t="s">
        <v>14718</v>
      </c>
      <c r="D4267" s="318" t="s">
        <v>30</v>
      </c>
      <c r="E4267" s="318" t="s">
        <v>6252</v>
      </c>
      <c r="F4267" s="319" t="n">
        <v>83.8</v>
      </c>
      <c r="G4267" s="318" t="s">
        <v>6233</v>
      </c>
    </row>
    <row r="4268" customFormat="false" ht="15" hidden="false" customHeight="false" outlineLevel="0" collapsed="false">
      <c r="A4268" s="318" t="s">
        <v>14719</v>
      </c>
      <c r="B4268" s="318" t="str">
        <f aca="false">A4268&amp;"U"</f>
        <v>97475U</v>
      </c>
      <c r="C4268" s="318" t="s">
        <v>14720</v>
      </c>
      <c r="D4268" s="318" t="s">
        <v>30</v>
      </c>
      <c r="E4268" s="318" t="s">
        <v>6252</v>
      </c>
      <c r="F4268" s="319" t="n">
        <v>101.93</v>
      </c>
      <c r="G4268" s="318" t="s">
        <v>6233</v>
      </c>
    </row>
    <row r="4269" customFormat="false" ht="15" hidden="false" customHeight="false" outlineLevel="0" collapsed="false">
      <c r="A4269" s="318" t="s">
        <v>14721</v>
      </c>
      <c r="B4269" s="318" t="str">
        <f aca="false">A4269&amp;"U"</f>
        <v>97477U</v>
      </c>
      <c r="C4269" s="318" t="s">
        <v>14722</v>
      </c>
      <c r="D4269" s="318" t="s">
        <v>30</v>
      </c>
      <c r="E4269" s="318" t="s">
        <v>6252</v>
      </c>
      <c r="F4269" s="319" t="n">
        <v>111.14</v>
      </c>
      <c r="G4269" s="318" t="s">
        <v>6233</v>
      </c>
    </row>
    <row r="4270" customFormat="false" ht="15" hidden="false" customHeight="false" outlineLevel="0" collapsed="false">
      <c r="A4270" s="318" t="s">
        <v>14723</v>
      </c>
      <c r="B4270" s="318" t="str">
        <f aca="false">A4270&amp;"U"</f>
        <v>97478U</v>
      </c>
      <c r="C4270" s="318" t="s">
        <v>14724</v>
      </c>
      <c r="D4270" s="318" t="s">
        <v>30</v>
      </c>
      <c r="E4270" s="318" t="s">
        <v>6252</v>
      </c>
      <c r="F4270" s="319" t="n">
        <v>135.56</v>
      </c>
      <c r="G4270" s="318" t="s">
        <v>6233</v>
      </c>
    </row>
    <row r="4271" customFormat="false" ht="15" hidden="false" customHeight="false" outlineLevel="0" collapsed="false">
      <c r="A4271" s="318" t="s">
        <v>14725</v>
      </c>
      <c r="B4271" s="318" t="str">
        <f aca="false">A4271&amp;"U"</f>
        <v>97479U</v>
      </c>
      <c r="C4271" s="318" t="s">
        <v>14726</v>
      </c>
      <c r="D4271" s="318" t="s">
        <v>30</v>
      </c>
      <c r="E4271" s="318" t="s">
        <v>6252</v>
      </c>
      <c r="F4271" s="319" t="n">
        <v>28.66</v>
      </c>
      <c r="G4271" s="318" t="s">
        <v>6233</v>
      </c>
    </row>
    <row r="4272" customFormat="false" ht="15" hidden="false" customHeight="false" outlineLevel="0" collapsed="false">
      <c r="A4272" s="318" t="s">
        <v>14727</v>
      </c>
      <c r="B4272" s="318" t="str">
        <f aca="false">A4272&amp;"U"</f>
        <v>97480U</v>
      </c>
      <c r="C4272" s="318" t="s">
        <v>14728</v>
      </c>
      <c r="D4272" s="318" t="s">
        <v>30</v>
      </c>
      <c r="E4272" s="318" t="s">
        <v>6252</v>
      </c>
      <c r="F4272" s="319" t="n">
        <v>28.66</v>
      </c>
      <c r="G4272" s="318" t="s">
        <v>6233</v>
      </c>
    </row>
    <row r="4273" customFormat="false" ht="15" hidden="false" customHeight="false" outlineLevel="0" collapsed="false">
      <c r="A4273" s="318" t="s">
        <v>14729</v>
      </c>
      <c r="B4273" s="318" t="str">
        <f aca="false">A4273&amp;"U"</f>
        <v>97481U</v>
      </c>
      <c r="C4273" s="318" t="s">
        <v>14730</v>
      </c>
      <c r="D4273" s="318" t="s">
        <v>30</v>
      </c>
      <c r="E4273" s="318" t="s">
        <v>6252</v>
      </c>
      <c r="F4273" s="319" t="n">
        <v>41.03</v>
      </c>
      <c r="G4273" s="318" t="s">
        <v>6233</v>
      </c>
    </row>
    <row r="4274" customFormat="false" ht="15" hidden="false" customHeight="false" outlineLevel="0" collapsed="false">
      <c r="A4274" s="318" t="s">
        <v>14731</v>
      </c>
      <c r="B4274" s="318" t="str">
        <f aca="false">A4274&amp;"U"</f>
        <v>97482U</v>
      </c>
      <c r="C4274" s="318" t="s">
        <v>14732</v>
      </c>
      <c r="D4274" s="318" t="s">
        <v>30</v>
      </c>
      <c r="E4274" s="318" t="s">
        <v>6252</v>
      </c>
      <c r="F4274" s="319" t="n">
        <v>41.03</v>
      </c>
      <c r="G4274" s="318" t="s">
        <v>6233</v>
      </c>
    </row>
    <row r="4275" customFormat="false" ht="15" hidden="false" customHeight="false" outlineLevel="0" collapsed="false">
      <c r="A4275" s="318" t="s">
        <v>14733</v>
      </c>
      <c r="B4275" s="318" t="str">
        <f aca="false">A4275&amp;"U"</f>
        <v>97483U</v>
      </c>
      <c r="C4275" s="318" t="s">
        <v>14734</v>
      </c>
      <c r="D4275" s="318" t="s">
        <v>30</v>
      </c>
      <c r="E4275" s="318" t="s">
        <v>6252</v>
      </c>
      <c r="F4275" s="319" t="n">
        <v>56.87</v>
      </c>
      <c r="G4275" s="318" t="s">
        <v>6233</v>
      </c>
    </row>
    <row r="4276" customFormat="false" ht="15" hidden="false" customHeight="false" outlineLevel="0" collapsed="false">
      <c r="A4276" s="318" t="s">
        <v>14735</v>
      </c>
      <c r="B4276" s="318" t="str">
        <f aca="false">A4276&amp;"U"</f>
        <v>97484U</v>
      </c>
      <c r="C4276" s="318" t="s">
        <v>14736</v>
      </c>
      <c r="D4276" s="318" t="s">
        <v>30</v>
      </c>
      <c r="E4276" s="318" t="s">
        <v>6252</v>
      </c>
      <c r="F4276" s="319" t="n">
        <v>56.87</v>
      </c>
      <c r="G4276" s="318" t="s">
        <v>6233</v>
      </c>
    </row>
    <row r="4277" customFormat="false" ht="15" hidden="false" customHeight="false" outlineLevel="0" collapsed="false">
      <c r="A4277" s="318" t="s">
        <v>14737</v>
      </c>
      <c r="B4277" s="318" t="str">
        <f aca="false">A4277&amp;"U"</f>
        <v>97485U</v>
      </c>
      <c r="C4277" s="318" t="s">
        <v>14738</v>
      </c>
      <c r="D4277" s="318" t="s">
        <v>30</v>
      </c>
      <c r="E4277" s="318" t="s">
        <v>6252</v>
      </c>
      <c r="F4277" s="319" t="n">
        <v>77.8</v>
      </c>
      <c r="G4277" s="318" t="s">
        <v>6233</v>
      </c>
    </row>
    <row r="4278" customFormat="false" ht="15" hidden="false" customHeight="false" outlineLevel="0" collapsed="false">
      <c r="A4278" s="318" t="s">
        <v>14739</v>
      </c>
      <c r="B4278" s="318" t="str">
        <f aca="false">A4278&amp;"U"</f>
        <v>97486U</v>
      </c>
      <c r="C4278" s="318" t="s">
        <v>14740</v>
      </c>
      <c r="D4278" s="318" t="s">
        <v>30</v>
      </c>
      <c r="E4278" s="318" t="s">
        <v>6252</v>
      </c>
      <c r="F4278" s="319" t="n">
        <v>82.92</v>
      </c>
      <c r="G4278" s="318" t="s">
        <v>6233</v>
      </c>
    </row>
    <row r="4279" customFormat="false" ht="15" hidden="false" customHeight="false" outlineLevel="0" collapsed="false">
      <c r="A4279" s="318" t="s">
        <v>14741</v>
      </c>
      <c r="B4279" s="318" t="str">
        <f aca="false">A4279&amp;"U"</f>
        <v>97487U</v>
      </c>
      <c r="C4279" s="318" t="s">
        <v>14742</v>
      </c>
      <c r="D4279" s="318" t="s">
        <v>30</v>
      </c>
      <c r="E4279" s="318" t="s">
        <v>6252</v>
      </c>
      <c r="F4279" s="319" t="n">
        <v>139.98</v>
      </c>
      <c r="G4279" s="318" t="s">
        <v>6233</v>
      </c>
    </row>
    <row r="4280" customFormat="false" ht="15" hidden="false" customHeight="false" outlineLevel="0" collapsed="false">
      <c r="A4280" s="318" t="s">
        <v>14743</v>
      </c>
      <c r="B4280" s="318" t="str">
        <f aca="false">A4280&amp;"U"</f>
        <v>97488U</v>
      </c>
      <c r="C4280" s="318" t="s">
        <v>14744</v>
      </c>
      <c r="D4280" s="318" t="s">
        <v>30</v>
      </c>
      <c r="E4280" s="318" t="s">
        <v>6252</v>
      </c>
      <c r="F4280" s="319" t="n">
        <v>148.17</v>
      </c>
      <c r="G4280" s="318" t="s">
        <v>6233</v>
      </c>
    </row>
    <row r="4281" customFormat="false" ht="15" hidden="false" customHeight="false" outlineLevel="0" collapsed="false">
      <c r="A4281" s="318" t="s">
        <v>14745</v>
      </c>
      <c r="B4281" s="318" t="str">
        <f aca="false">A4281&amp;"U"</f>
        <v>97489U</v>
      </c>
      <c r="C4281" s="318" t="s">
        <v>14746</v>
      </c>
      <c r="D4281" s="318" t="s">
        <v>30</v>
      </c>
      <c r="E4281" s="318" t="s">
        <v>6252</v>
      </c>
      <c r="F4281" s="319" t="n">
        <v>322.9</v>
      </c>
      <c r="G4281" s="318" t="s">
        <v>6233</v>
      </c>
    </row>
    <row r="4282" customFormat="false" ht="15" hidden="false" customHeight="false" outlineLevel="0" collapsed="false">
      <c r="A4282" s="318" t="s">
        <v>14747</v>
      </c>
      <c r="B4282" s="318" t="str">
        <f aca="false">A4282&amp;"U"</f>
        <v>97490U</v>
      </c>
      <c r="C4282" s="318" t="s">
        <v>14748</v>
      </c>
      <c r="D4282" s="318" t="s">
        <v>30</v>
      </c>
      <c r="E4282" s="318" t="s">
        <v>6252</v>
      </c>
      <c r="F4282" s="319" t="n">
        <v>286.17</v>
      </c>
      <c r="G4282" s="318" t="s">
        <v>6233</v>
      </c>
    </row>
    <row r="4283" customFormat="false" ht="15" hidden="false" customHeight="false" outlineLevel="0" collapsed="false">
      <c r="A4283" s="318" t="s">
        <v>14749</v>
      </c>
      <c r="B4283" s="318" t="str">
        <f aca="false">A4283&amp;"U"</f>
        <v>97491U</v>
      </c>
      <c r="C4283" s="318" t="s">
        <v>14750</v>
      </c>
      <c r="D4283" s="318" t="s">
        <v>30</v>
      </c>
      <c r="E4283" s="318" t="s">
        <v>6252</v>
      </c>
      <c r="F4283" s="319" t="n">
        <v>43.63</v>
      </c>
      <c r="G4283" s="318" t="s">
        <v>6233</v>
      </c>
    </row>
    <row r="4284" customFormat="false" ht="15" hidden="false" customHeight="false" outlineLevel="0" collapsed="false">
      <c r="A4284" s="318" t="s">
        <v>14751</v>
      </c>
      <c r="B4284" s="318" t="str">
        <f aca="false">A4284&amp;"U"</f>
        <v>97492U</v>
      </c>
      <c r="C4284" s="318" t="s">
        <v>14752</v>
      </c>
      <c r="D4284" s="318" t="s">
        <v>30</v>
      </c>
      <c r="E4284" s="318" t="s">
        <v>6252</v>
      </c>
      <c r="F4284" s="319" t="n">
        <v>63.27</v>
      </c>
      <c r="G4284" s="318" t="s">
        <v>6233</v>
      </c>
    </row>
    <row r="4285" customFormat="false" ht="15" hidden="false" customHeight="false" outlineLevel="0" collapsed="false">
      <c r="A4285" s="318" t="s">
        <v>14753</v>
      </c>
      <c r="B4285" s="318" t="str">
        <f aca="false">A4285&amp;"U"</f>
        <v>97493U</v>
      </c>
      <c r="C4285" s="318" t="s">
        <v>14754</v>
      </c>
      <c r="D4285" s="318" t="s">
        <v>30</v>
      </c>
      <c r="E4285" s="318" t="s">
        <v>6252</v>
      </c>
      <c r="F4285" s="319" t="n">
        <v>81.39</v>
      </c>
      <c r="G4285" s="318" t="s">
        <v>6233</v>
      </c>
    </row>
    <row r="4286" customFormat="false" ht="15" hidden="false" customHeight="false" outlineLevel="0" collapsed="false">
      <c r="A4286" s="318" t="s">
        <v>14755</v>
      </c>
      <c r="B4286" s="318" t="str">
        <f aca="false">A4286&amp;"U"</f>
        <v>97494U</v>
      </c>
      <c r="C4286" s="318" t="s">
        <v>14756</v>
      </c>
      <c r="D4286" s="318" t="s">
        <v>30</v>
      </c>
      <c r="E4286" s="318" t="s">
        <v>6252</v>
      </c>
      <c r="F4286" s="319" t="n">
        <v>124.29</v>
      </c>
      <c r="G4286" s="318" t="s">
        <v>6233</v>
      </c>
    </row>
    <row r="4287" customFormat="false" ht="15" hidden="false" customHeight="false" outlineLevel="0" collapsed="false">
      <c r="A4287" s="318" t="s">
        <v>14757</v>
      </c>
      <c r="B4287" s="318" t="str">
        <f aca="false">A4287&amp;"U"</f>
        <v>97495U</v>
      </c>
      <c r="C4287" s="318" t="s">
        <v>14758</v>
      </c>
      <c r="D4287" s="318" t="s">
        <v>30</v>
      </c>
      <c r="E4287" s="318" t="s">
        <v>6252</v>
      </c>
      <c r="F4287" s="319" t="n">
        <v>223.4</v>
      </c>
      <c r="G4287" s="318" t="s">
        <v>6233</v>
      </c>
    </row>
    <row r="4288" customFormat="false" ht="15" hidden="false" customHeight="false" outlineLevel="0" collapsed="false">
      <c r="A4288" s="318" t="s">
        <v>14759</v>
      </c>
      <c r="B4288" s="318" t="str">
        <f aca="false">A4288&amp;"U"</f>
        <v>97496U</v>
      </c>
      <c r="C4288" s="318" t="s">
        <v>14760</v>
      </c>
      <c r="D4288" s="318" t="s">
        <v>30</v>
      </c>
      <c r="E4288" s="318" t="s">
        <v>6252</v>
      </c>
      <c r="F4288" s="319" t="n">
        <v>349.55</v>
      </c>
      <c r="G4288" s="318" t="s">
        <v>6233</v>
      </c>
    </row>
    <row r="4289" customFormat="false" ht="15" hidden="false" customHeight="false" outlineLevel="0" collapsed="false">
      <c r="A4289" s="318" t="s">
        <v>14761</v>
      </c>
      <c r="B4289" s="318" t="str">
        <f aca="false">A4289&amp;"U"</f>
        <v>97499U</v>
      </c>
      <c r="C4289" s="318" t="s">
        <v>14762</v>
      </c>
      <c r="D4289" s="318" t="s">
        <v>30</v>
      </c>
      <c r="E4289" s="318" t="s">
        <v>6252</v>
      </c>
      <c r="F4289" s="319" t="n">
        <v>16.24</v>
      </c>
      <c r="G4289" s="318" t="s">
        <v>6233</v>
      </c>
    </row>
    <row r="4290" customFormat="false" ht="15" hidden="false" customHeight="false" outlineLevel="0" collapsed="false">
      <c r="A4290" s="318" t="s">
        <v>14763</v>
      </c>
      <c r="B4290" s="318" t="str">
        <f aca="false">A4290&amp;"U"</f>
        <v>97500U</v>
      </c>
      <c r="C4290" s="318" t="s">
        <v>14764</v>
      </c>
      <c r="D4290" s="318" t="s">
        <v>30</v>
      </c>
      <c r="E4290" s="318" t="s">
        <v>6252</v>
      </c>
      <c r="F4290" s="319" t="n">
        <v>13.61</v>
      </c>
      <c r="G4290" s="318" t="s">
        <v>6233</v>
      </c>
    </row>
    <row r="4291" customFormat="false" ht="15" hidden="false" customHeight="false" outlineLevel="0" collapsed="false">
      <c r="A4291" s="318" t="s">
        <v>14765</v>
      </c>
      <c r="B4291" s="318" t="str">
        <f aca="false">A4291&amp;"U"</f>
        <v>97502U</v>
      </c>
      <c r="C4291" s="318" t="s">
        <v>14766</v>
      </c>
      <c r="D4291" s="318" t="s">
        <v>30</v>
      </c>
      <c r="E4291" s="318" t="s">
        <v>6252</v>
      </c>
      <c r="F4291" s="319" t="n">
        <v>22.37</v>
      </c>
      <c r="G4291" s="318" t="s">
        <v>6233</v>
      </c>
    </row>
    <row r="4292" customFormat="false" ht="15" hidden="false" customHeight="false" outlineLevel="0" collapsed="false">
      <c r="A4292" s="318" t="s">
        <v>14767</v>
      </c>
      <c r="B4292" s="318" t="str">
        <f aca="false">A4292&amp;"U"</f>
        <v>97503U</v>
      </c>
      <c r="C4292" s="318" t="s">
        <v>14768</v>
      </c>
      <c r="D4292" s="318" t="s">
        <v>30</v>
      </c>
      <c r="E4292" s="318" t="s">
        <v>6252</v>
      </c>
      <c r="F4292" s="319" t="n">
        <v>26.96</v>
      </c>
      <c r="G4292" s="318" t="s">
        <v>6233</v>
      </c>
    </row>
    <row r="4293" customFormat="false" ht="15" hidden="false" customHeight="false" outlineLevel="0" collapsed="false">
      <c r="A4293" s="318" t="s">
        <v>14769</v>
      </c>
      <c r="B4293" s="318" t="str">
        <f aca="false">A4293&amp;"U"</f>
        <v>97505U</v>
      </c>
      <c r="C4293" s="318" t="s">
        <v>14770</v>
      </c>
      <c r="D4293" s="318" t="s">
        <v>30</v>
      </c>
      <c r="E4293" s="318" t="s">
        <v>6252</v>
      </c>
      <c r="F4293" s="319" t="n">
        <v>27.93</v>
      </c>
      <c r="G4293" s="318" t="s">
        <v>6233</v>
      </c>
    </row>
    <row r="4294" customFormat="false" ht="15" hidden="false" customHeight="false" outlineLevel="0" collapsed="false">
      <c r="A4294" s="318" t="s">
        <v>14771</v>
      </c>
      <c r="B4294" s="318" t="str">
        <f aca="false">A4294&amp;"U"</f>
        <v>97506U</v>
      </c>
      <c r="C4294" s="318" t="s">
        <v>14772</v>
      </c>
      <c r="D4294" s="318" t="s">
        <v>30</v>
      </c>
      <c r="E4294" s="318" t="s">
        <v>6252</v>
      </c>
      <c r="F4294" s="319" t="n">
        <v>33.61</v>
      </c>
      <c r="G4294" s="318" t="s">
        <v>6233</v>
      </c>
    </row>
    <row r="4295" customFormat="false" ht="15" hidden="false" customHeight="false" outlineLevel="0" collapsed="false">
      <c r="A4295" s="318" t="s">
        <v>14773</v>
      </c>
      <c r="B4295" s="318" t="str">
        <f aca="false">A4295&amp;"U"</f>
        <v>97508U</v>
      </c>
      <c r="C4295" s="318" t="s">
        <v>14774</v>
      </c>
      <c r="D4295" s="318" t="s">
        <v>30</v>
      </c>
      <c r="E4295" s="318" t="s">
        <v>6252</v>
      </c>
      <c r="F4295" s="319" t="n">
        <v>40.8</v>
      </c>
      <c r="G4295" s="318" t="s">
        <v>6233</v>
      </c>
    </row>
    <row r="4296" customFormat="false" ht="15" hidden="false" customHeight="false" outlineLevel="0" collapsed="false">
      <c r="A4296" s="318" t="s">
        <v>14775</v>
      </c>
      <c r="B4296" s="318" t="str">
        <f aca="false">A4296&amp;"U"</f>
        <v>97509U</v>
      </c>
      <c r="C4296" s="318" t="s">
        <v>14776</v>
      </c>
      <c r="D4296" s="318" t="s">
        <v>30</v>
      </c>
      <c r="E4296" s="318" t="s">
        <v>6252</v>
      </c>
      <c r="F4296" s="319" t="n">
        <v>49.77</v>
      </c>
      <c r="G4296" s="318" t="s">
        <v>6233</v>
      </c>
    </row>
    <row r="4297" customFormat="false" ht="15" hidden="false" customHeight="false" outlineLevel="0" collapsed="false">
      <c r="A4297" s="318" t="s">
        <v>14777</v>
      </c>
      <c r="B4297" s="318" t="str">
        <f aca="false">A4297&amp;"U"</f>
        <v>97511U</v>
      </c>
      <c r="C4297" s="318" t="s">
        <v>14778</v>
      </c>
      <c r="D4297" s="318" t="s">
        <v>30</v>
      </c>
      <c r="E4297" s="318" t="s">
        <v>6252</v>
      </c>
      <c r="F4297" s="319" t="n">
        <v>74.96</v>
      </c>
      <c r="G4297" s="318" t="s">
        <v>6233</v>
      </c>
    </row>
    <row r="4298" customFormat="false" ht="15" hidden="false" customHeight="false" outlineLevel="0" collapsed="false">
      <c r="A4298" s="318" t="s">
        <v>14779</v>
      </c>
      <c r="B4298" s="318" t="str">
        <f aca="false">A4298&amp;"U"</f>
        <v>97512U</v>
      </c>
      <c r="C4298" s="318" t="s">
        <v>14780</v>
      </c>
      <c r="D4298" s="318" t="s">
        <v>30</v>
      </c>
      <c r="E4298" s="318" t="s">
        <v>6252</v>
      </c>
      <c r="F4298" s="319" t="n">
        <v>93.09</v>
      </c>
      <c r="G4298" s="318" t="s">
        <v>6233</v>
      </c>
    </row>
    <row r="4299" customFormat="false" ht="15" hidden="false" customHeight="false" outlineLevel="0" collapsed="false">
      <c r="A4299" s="318" t="s">
        <v>14781</v>
      </c>
      <c r="B4299" s="318" t="str">
        <f aca="false">A4299&amp;"U"</f>
        <v>97514U</v>
      </c>
      <c r="C4299" s="318" t="s">
        <v>14782</v>
      </c>
      <c r="D4299" s="318" t="s">
        <v>30</v>
      </c>
      <c r="E4299" s="318" t="s">
        <v>6252</v>
      </c>
      <c r="F4299" s="319" t="n">
        <v>99.49</v>
      </c>
      <c r="G4299" s="318" t="s">
        <v>6233</v>
      </c>
    </row>
    <row r="4300" customFormat="false" ht="15" hidden="false" customHeight="false" outlineLevel="0" collapsed="false">
      <c r="A4300" s="318" t="s">
        <v>14783</v>
      </c>
      <c r="B4300" s="318" t="str">
        <f aca="false">A4300&amp;"U"</f>
        <v>97515U</v>
      </c>
      <c r="C4300" s="318" t="s">
        <v>14784</v>
      </c>
      <c r="D4300" s="318" t="s">
        <v>30</v>
      </c>
      <c r="E4300" s="318" t="s">
        <v>6252</v>
      </c>
      <c r="F4300" s="319" t="n">
        <v>123.91</v>
      </c>
      <c r="G4300" s="318" t="s">
        <v>6233</v>
      </c>
    </row>
    <row r="4301" customFormat="false" ht="15" hidden="false" customHeight="false" outlineLevel="0" collapsed="false">
      <c r="A4301" s="318" t="s">
        <v>14785</v>
      </c>
      <c r="B4301" s="318" t="str">
        <f aca="false">A4301&amp;"U"</f>
        <v>97517U</v>
      </c>
      <c r="C4301" s="318" t="s">
        <v>14786</v>
      </c>
      <c r="D4301" s="318" t="s">
        <v>30</v>
      </c>
      <c r="E4301" s="318" t="s">
        <v>6252</v>
      </c>
      <c r="F4301" s="319" t="n">
        <v>26.16</v>
      </c>
      <c r="G4301" s="318" t="s">
        <v>6233</v>
      </c>
    </row>
    <row r="4302" customFormat="false" ht="15" hidden="false" customHeight="false" outlineLevel="0" collapsed="false">
      <c r="A4302" s="318" t="s">
        <v>14787</v>
      </c>
      <c r="B4302" s="318" t="str">
        <f aca="false">A4302&amp;"U"</f>
        <v>97518U</v>
      </c>
      <c r="C4302" s="318" t="s">
        <v>14788</v>
      </c>
      <c r="D4302" s="318" t="s">
        <v>30</v>
      </c>
      <c r="E4302" s="318" t="s">
        <v>6252</v>
      </c>
      <c r="F4302" s="319" t="n">
        <v>26.16</v>
      </c>
      <c r="G4302" s="318" t="s">
        <v>6233</v>
      </c>
    </row>
    <row r="4303" customFormat="false" ht="15" hidden="false" customHeight="false" outlineLevel="0" collapsed="false">
      <c r="A4303" s="318" t="s">
        <v>14789</v>
      </c>
      <c r="B4303" s="318" t="str">
        <f aca="false">A4303&amp;"U"</f>
        <v>97519U</v>
      </c>
      <c r="C4303" s="318" t="s">
        <v>14790</v>
      </c>
      <c r="D4303" s="318" t="s">
        <v>30</v>
      </c>
      <c r="E4303" s="318" t="s">
        <v>6252</v>
      </c>
      <c r="F4303" s="319" t="n">
        <v>36.62</v>
      </c>
      <c r="G4303" s="318" t="s">
        <v>6233</v>
      </c>
    </row>
    <row r="4304" customFormat="false" ht="15" hidden="false" customHeight="false" outlineLevel="0" collapsed="false">
      <c r="A4304" s="318" t="s">
        <v>14791</v>
      </c>
      <c r="B4304" s="318" t="str">
        <f aca="false">A4304&amp;"U"</f>
        <v>97520U</v>
      </c>
      <c r="C4304" s="318" t="s">
        <v>14792</v>
      </c>
      <c r="D4304" s="318" t="s">
        <v>30</v>
      </c>
      <c r="E4304" s="318" t="s">
        <v>6252</v>
      </c>
      <c r="F4304" s="319" t="n">
        <v>36.62</v>
      </c>
      <c r="G4304" s="318" t="s">
        <v>6233</v>
      </c>
    </row>
    <row r="4305" customFormat="false" ht="15" hidden="false" customHeight="false" outlineLevel="0" collapsed="false">
      <c r="A4305" s="318" t="s">
        <v>14793</v>
      </c>
      <c r="B4305" s="318" t="str">
        <f aca="false">A4305&amp;"U"</f>
        <v>97521U</v>
      </c>
      <c r="C4305" s="318" t="s">
        <v>14794</v>
      </c>
      <c r="D4305" s="318" t="s">
        <v>30</v>
      </c>
      <c r="E4305" s="318" t="s">
        <v>6252</v>
      </c>
      <c r="F4305" s="319" t="n">
        <v>50.32</v>
      </c>
      <c r="G4305" s="318" t="s">
        <v>6233</v>
      </c>
    </row>
    <row r="4306" customFormat="false" ht="15" hidden="false" customHeight="false" outlineLevel="0" collapsed="false">
      <c r="A4306" s="318" t="s">
        <v>14795</v>
      </c>
      <c r="B4306" s="318" t="str">
        <f aca="false">A4306&amp;"U"</f>
        <v>97522U</v>
      </c>
      <c r="C4306" s="318" t="s">
        <v>14796</v>
      </c>
      <c r="D4306" s="318" t="s">
        <v>30</v>
      </c>
      <c r="E4306" s="318" t="s">
        <v>6252</v>
      </c>
      <c r="F4306" s="319" t="n">
        <v>50.32</v>
      </c>
      <c r="G4306" s="318" t="s">
        <v>6233</v>
      </c>
    </row>
    <row r="4307" customFormat="false" ht="15" hidden="false" customHeight="false" outlineLevel="0" collapsed="false">
      <c r="A4307" s="318" t="s">
        <v>14797</v>
      </c>
      <c r="B4307" s="318" t="str">
        <f aca="false">A4307&amp;"U"</f>
        <v>97523U</v>
      </c>
      <c r="C4307" s="318" t="s">
        <v>14798</v>
      </c>
      <c r="D4307" s="318" t="s">
        <v>30</v>
      </c>
      <c r="E4307" s="318" t="s">
        <v>6252</v>
      </c>
      <c r="F4307" s="319" t="n">
        <v>68.56</v>
      </c>
      <c r="G4307" s="318" t="s">
        <v>6233</v>
      </c>
    </row>
    <row r="4308" customFormat="false" ht="15" hidden="false" customHeight="false" outlineLevel="0" collapsed="false">
      <c r="A4308" s="318" t="s">
        <v>14799</v>
      </c>
      <c r="B4308" s="318" t="str">
        <f aca="false">A4308&amp;"U"</f>
        <v>97524U</v>
      </c>
      <c r="C4308" s="318" t="s">
        <v>14800</v>
      </c>
      <c r="D4308" s="318" t="s">
        <v>30</v>
      </c>
      <c r="E4308" s="318" t="s">
        <v>6252</v>
      </c>
      <c r="F4308" s="319" t="n">
        <v>73.68</v>
      </c>
      <c r="G4308" s="318" t="s">
        <v>6233</v>
      </c>
    </row>
    <row r="4309" customFormat="false" ht="15" hidden="false" customHeight="false" outlineLevel="0" collapsed="false">
      <c r="A4309" s="318" t="s">
        <v>14801</v>
      </c>
      <c r="B4309" s="318" t="str">
        <f aca="false">A4309&amp;"U"</f>
        <v>97525U</v>
      </c>
      <c r="C4309" s="318" t="s">
        <v>14802</v>
      </c>
      <c r="D4309" s="318" t="s">
        <v>30</v>
      </c>
      <c r="E4309" s="318" t="s">
        <v>6252</v>
      </c>
      <c r="F4309" s="319" t="n">
        <v>126.63</v>
      </c>
      <c r="G4309" s="318" t="s">
        <v>6233</v>
      </c>
    </row>
    <row r="4310" customFormat="false" ht="15" hidden="false" customHeight="false" outlineLevel="0" collapsed="false">
      <c r="A4310" s="318" t="s">
        <v>14803</v>
      </c>
      <c r="B4310" s="318" t="str">
        <f aca="false">A4310&amp;"U"</f>
        <v>97526U</v>
      </c>
      <c r="C4310" s="318" t="s">
        <v>14804</v>
      </c>
      <c r="D4310" s="318" t="s">
        <v>30</v>
      </c>
      <c r="E4310" s="318" t="s">
        <v>6252</v>
      </c>
      <c r="F4310" s="319" t="n">
        <v>134.82</v>
      </c>
      <c r="G4310" s="318" t="s">
        <v>6233</v>
      </c>
    </row>
    <row r="4311" customFormat="false" ht="15" hidden="false" customHeight="false" outlineLevel="0" collapsed="false">
      <c r="A4311" s="318" t="s">
        <v>14805</v>
      </c>
      <c r="B4311" s="318" t="str">
        <f aca="false">A4311&amp;"U"</f>
        <v>97527U</v>
      </c>
      <c r="C4311" s="318" t="s">
        <v>14806</v>
      </c>
      <c r="D4311" s="318" t="s">
        <v>30</v>
      </c>
      <c r="E4311" s="318" t="s">
        <v>6252</v>
      </c>
      <c r="F4311" s="319" t="n">
        <v>305.49</v>
      </c>
      <c r="G4311" s="318" t="s">
        <v>6233</v>
      </c>
    </row>
    <row r="4312" customFormat="false" ht="15" hidden="false" customHeight="false" outlineLevel="0" collapsed="false">
      <c r="A4312" s="318" t="s">
        <v>14807</v>
      </c>
      <c r="B4312" s="318" t="str">
        <f aca="false">A4312&amp;"U"</f>
        <v>97528U</v>
      </c>
      <c r="C4312" s="318" t="s">
        <v>14808</v>
      </c>
      <c r="D4312" s="318" t="s">
        <v>30</v>
      </c>
      <c r="E4312" s="318" t="s">
        <v>6252</v>
      </c>
      <c r="F4312" s="319" t="n">
        <v>268.76</v>
      </c>
      <c r="G4312" s="318" t="s">
        <v>6233</v>
      </c>
    </row>
    <row r="4313" customFormat="false" ht="15" hidden="false" customHeight="false" outlineLevel="0" collapsed="false">
      <c r="A4313" s="318" t="s">
        <v>14809</v>
      </c>
      <c r="B4313" s="318" t="str">
        <f aca="false">A4313&amp;"U"</f>
        <v>97529U</v>
      </c>
      <c r="C4313" s="318" t="s">
        <v>14810</v>
      </c>
      <c r="D4313" s="318" t="s">
        <v>30</v>
      </c>
      <c r="E4313" s="318" t="s">
        <v>6252</v>
      </c>
      <c r="F4313" s="319" t="n">
        <v>40.35</v>
      </c>
      <c r="G4313" s="318" t="s">
        <v>6233</v>
      </c>
    </row>
    <row r="4314" customFormat="false" ht="15" hidden="false" customHeight="false" outlineLevel="0" collapsed="false">
      <c r="A4314" s="318" t="s">
        <v>14811</v>
      </c>
      <c r="B4314" s="318" t="str">
        <f aca="false">A4314&amp;"U"</f>
        <v>97530U</v>
      </c>
      <c r="C4314" s="318" t="s">
        <v>14812</v>
      </c>
      <c r="D4314" s="318" t="s">
        <v>30</v>
      </c>
      <c r="E4314" s="318" t="s">
        <v>6252</v>
      </c>
      <c r="F4314" s="319" t="n">
        <v>57.4</v>
      </c>
      <c r="G4314" s="318" t="s">
        <v>6233</v>
      </c>
    </row>
    <row r="4315" customFormat="false" ht="15" hidden="false" customHeight="false" outlineLevel="0" collapsed="false">
      <c r="A4315" s="318" t="s">
        <v>14813</v>
      </c>
      <c r="B4315" s="318" t="str">
        <f aca="false">A4315&amp;"U"</f>
        <v>97531U</v>
      </c>
      <c r="C4315" s="318" t="s">
        <v>14814</v>
      </c>
      <c r="D4315" s="318" t="s">
        <v>30</v>
      </c>
      <c r="E4315" s="318" t="s">
        <v>6252</v>
      </c>
      <c r="F4315" s="319" t="n">
        <v>72.63</v>
      </c>
      <c r="G4315" s="318" t="s">
        <v>6233</v>
      </c>
    </row>
    <row r="4316" customFormat="false" ht="15" hidden="false" customHeight="false" outlineLevel="0" collapsed="false">
      <c r="A4316" s="318" t="s">
        <v>14815</v>
      </c>
      <c r="B4316" s="318" t="str">
        <f aca="false">A4316&amp;"U"</f>
        <v>97532U</v>
      </c>
      <c r="C4316" s="318" t="s">
        <v>14816</v>
      </c>
      <c r="D4316" s="318" t="s">
        <v>30</v>
      </c>
      <c r="E4316" s="318" t="s">
        <v>6252</v>
      </c>
      <c r="F4316" s="319" t="n">
        <v>111.96</v>
      </c>
      <c r="G4316" s="318" t="s">
        <v>6233</v>
      </c>
    </row>
    <row r="4317" customFormat="false" ht="15" hidden="false" customHeight="false" outlineLevel="0" collapsed="false">
      <c r="A4317" s="318" t="s">
        <v>14817</v>
      </c>
      <c r="B4317" s="318" t="str">
        <f aca="false">A4317&amp;"U"</f>
        <v>97533U</v>
      </c>
      <c r="C4317" s="318" t="s">
        <v>14818</v>
      </c>
      <c r="D4317" s="318" t="s">
        <v>30</v>
      </c>
      <c r="E4317" s="318" t="s">
        <v>6252</v>
      </c>
      <c r="F4317" s="319" t="n">
        <v>208.23</v>
      </c>
      <c r="G4317" s="318" t="s">
        <v>6233</v>
      </c>
    </row>
    <row r="4318" customFormat="false" ht="15" hidden="false" customHeight="false" outlineLevel="0" collapsed="false">
      <c r="A4318" s="318" t="s">
        <v>14819</v>
      </c>
      <c r="B4318" s="318" t="str">
        <f aca="false">A4318&amp;"U"</f>
        <v>97534U</v>
      </c>
      <c r="C4318" s="318" t="s">
        <v>14820</v>
      </c>
      <c r="D4318" s="318" t="s">
        <v>30</v>
      </c>
      <c r="E4318" s="318" t="s">
        <v>6252</v>
      </c>
      <c r="F4318" s="319" t="n">
        <v>326.33</v>
      </c>
      <c r="G4318" s="318" t="s">
        <v>6233</v>
      </c>
    </row>
    <row r="4319" customFormat="false" ht="15" hidden="false" customHeight="false" outlineLevel="0" collapsed="false">
      <c r="A4319" s="318" t="s">
        <v>14821</v>
      </c>
      <c r="B4319" s="318" t="str">
        <f aca="false">A4319&amp;"U"</f>
        <v>97537U</v>
      </c>
      <c r="C4319" s="318" t="s">
        <v>14822</v>
      </c>
      <c r="D4319" s="318" t="s">
        <v>30</v>
      </c>
      <c r="E4319" s="318" t="s">
        <v>6252</v>
      </c>
      <c r="F4319" s="319" t="n">
        <v>12.56</v>
      </c>
      <c r="G4319" s="318" t="s">
        <v>6233</v>
      </c>
    </row>
    <row r="4320" customFormat="false" ht="15" hidden="false" customHeight="false" outlineLevel="0" collapsed="false">
      <c r="A4320" s="318" t="s">
        <v>14823</v>
      </c>
      <c r="B4320" s="318" t="str">
        <f aca="false">A4320&amp;"U"</f>
        <v>97540U</v>
      </c>
      <c r="C4320" s="318" t="s">
        <v>14824</v>
      </c>
      <c r="D4320" s="318" t="s">
        <v>30</v>
      </c>
      <c r="E4320" s="318" t="s">
        <v>6252</v>
      </c>
      <c r="F4320" s="319" t="n">
        <v>17.43</v>
      </c>
      <c r="G4320" s="318" t="s">
        <v>6233</v>
      </c>
    </row>
    <row r="4321" customFormat="false" ht="15" hidden="false" customHeight="false" outlineLevel="0" collapsed="false">
      <c r="A4321" s="318" t="s">
        <v>14825</v>
      </c>
      <c r="B4321" s="318" t="str">
        <f aca="false">A4321&amp;"U"</f>
        <v>97541U</v>
      </c>
      <c r="C4321" s="318" t="s">
        <v>14826</v>
      </c>
      <c r="D4321" s="318" t="s">
        <v>30</v>
      </c>
      <c r="E4321" s="318" t="s">
        <v>6252</v>
      </c>
      <c r="F4321" s="319" t="n">
        <v>15.25</v>
      </c>
      <c r="G4321" s="318" t="s">
        <v>6233</v>
      </c>
    </row>
    <row r="4322" customFormat="false" ht="15" hidden="false" customHeight="false" outlineLevel="0" collapsed="false">
      <c r="A4322" s="318" t="s">
        <v>14827</v>
      </c>
      <c r="B4322" s="318" t="str">
        <f aca="false">A4322&amp;"U"</f>
        <v>97543U</v>
      </c>
      <c r="C4322" s="318" t="s">
        <v>14828</v>
      </c>
      <c r="D4322" s="318" t="s">
        <v>30</v>
      </c>
      <c r="E4322" s="318" t="s">
        <v>6252</v>
      </c>
      <c r="F4322" s="319" t="n">
        <v>29.21</v>
      </c>
      <c r="G4322" s="318" t="s">
        <v>6233</v>
      </c>
    </row>
    <row r="4323" customFormat="false" ht="15" hidden="false" customHeight="false" outlineLevel="0" collapsed="false">
      <c r="A4323" s="318" t="s">
        <v>14829</v>
      </c>
      <c r="B4323" s="318" t="str">
        <f aca="false">A4323&amp;"U"</f>
        <v>97544U</v>
      </c>
      <c r="C4323" s="318" t="s">
        <v>14830</v>
      </c>
      <c r="D4323" s="318" t="s">
        <v>30</v>
      </c>
      <c r="E4323" s="318" t="s">
        <v>6252</v>
      </c>
      <c r="F4323" s="319" t="n">
        <v>26.58</v>
      </c>
      <c r="G4323" s="318" t="s">
        <v>6233</v>
      </c>
    </row>
    <row r="4324" customFormat="false" ht="15" hidden="false" customHeight="false" outlineLevel="0" collapsed="false">
      <c r="A4324" s="318" t="s">
        <v>14831</v>
      </c>
      <c r="B4324" s="318" t="str">
        <f aca="false">A4324&amp;"U"</f>
        <v>97546U</v>
      </c>
      <c r="C4324" s="318" t="s">
        <v>14832</v>
      </c>
      <c r="D4324" s="318" t="s">
        <v>30</v>
      </c>
      <c r="E4324" s="318" t="s">
        <v>6252</v>
      </c>
      <c r="F4324" s="319" t="n">
        <v>17.73</v>
      </c>
      <c r="G4324" s="318" t="s">
        <v>6233</v>
      </c>
    </row>
    <row r="4325" customFormat="false" ht="15" hidden="false" customHeight="false" outlineLevel="0" collapsed="false">
      <c r="A4325" s="318" t="s">
        <v>14833</v>
      </c>
      <c r="B4325" s="318" t="str">
        <f aca="false">A4325&amp;"U"</f>
        <v>97547U</v>
      </c>
      <c r="C4325" s="318" t="s">
        <v>14834</v>
      </c>
      <c r="D4325" s="318" t="s">
        <v>30</v>
      </c>
      <c r="E4325" s="318" t="s">
        <v>6252</v>
      </c>
      <c r="F4325" s="319" t="n">
        <v>17.73</v>
      </c>
      <c r="G4325" s="318" t="s">
        <v>6233</v>
      </c>
    </row>
    <row r="4326" customFormat="false" ht="15" hidden="false" customHeight="false" outlineLevel="0" collapsed="false">
      <c r="A4326" s="318" t="s">
        <v>14835</v>
      </c>
      <c r="B4326" s="318" t="str">
        <f aca="false">A4326&amp;"U"</f>
        <v>97548U</v>
      </c>
      <c r="C4326" s="318" t="s">
        <v>14836</v>
      </c>
      <c r="D4326" s="318" t="s">
        <v>30</v>
      </c>
      <c r="E4326" s="318" t="s">
        <v>6252</v>
      </c>
      <c r="F4326" s="319" t="n">
        <v>26.79</v>
      </c>
      <c r="G4326" s="318" t="s">
        <v>6233</v>
      </c>
    </row>
    <row r="4327" customFormat="false" ht="15" hidden="false" customHeight="false" outlineLevel="0" collapsed="false">
      <c r="A4327" s="318" t="s">
        <v>14837</v>
      </c>
      <c r="B4327" s="318" t="str">
        <f aca="false">A4327&amp;"U"</f>
        <v>97549U</v>
      </c>
      <c r="C4327" s="318" t="s">
        <v>14838</v>
      </c>
      <c r="D4327" s="318" t="s">
        <v>30</v>
      </c>
      <c r="E4327" s="318" t="s">
        <v>6252</v>
      </c>
      <c r="F4327" s="319" t="n">
        <v>26.79</v>
      </c>
      <c r="G4327" s="318" t="s">
        <v>6233</v>
      </c>
    </row>
    <row r="4328" customFormat="false" ht="15" hidden="false" customHeight="false" outlineLevel="0" collapsed="false">
      <c r="A4328" s="318" t="s">
        <v>14839</v>
      </c>
      <c r="B4328" s="318" t="str">
        <f aca="false">A4328&amp;"U"</f>
        <v>97550U</v>
      </c>
      <c r="C4328" s="318" t="s">
        <v>14840</v>
      </c>
      <c r="D4328" s="318" t="s">
        <v>30</v>
      </c>
      <c r="E4328" s="318" t="s">
        <v>6252</v>
      </c>
      <c r="F4328" s="319" t="n">
        <v>45.64</v>
      </c>
      <c r="G4328" s="318" t="s">
        <v>6233</v>
      </c>
    </row>
    <row r="4329" customFormat="false" ht="15" hidden="false" customHeight="false" outlineLevel="0" collapsed="false">
      <c r="A4329" s="318" t="s">
        <v>14841</v>
      </c>
      <c r="B4329" s="318" t="str">
        <f aca="false">A4329&amp;"U"</f>
        <v>97551U</v>
      </c>
      <c r="C4329" s="318" t="s">
        <v>14842</v>
      </c>
      <c r="D4329" s="318" t="s">
        <v>30</v>
      </c>
      <c r="E4329" s="318" t="s">
        <v>6252</v>
      </c>
      <c r="F4329" s="319" t="n">
        <v>45.64</v>
      </c>
      <c r="G4329" s="318" t="s">
        <v>6233</v>
      </c>
    </row>
    <row r="4330" customFormat="false" ht="15" hidden="false" customHeight="false" outlineLevel="0" collapsed="false">
      <c r="A4330" s="318" t="s">
        <v>14843</v>
      </c>
      <c r="B4330" s="318" t="str">
        <f aca="false">A4330&amp;"U"</f>
        <v>97552U</v>
      </c>
      <c r="C4330" s="318" t="s">
        <v>14844</v>
      </c>
      <c r="D4330" s="318" t="s">
        <v>30</v>
      </c>
      <c r="E4330" s="318" t="s">
        <v>6252</v>
      </c>
      <c r="F4330" s="319" t="n">
        <v>25.53</v>
      </c>
      <c r="G4330" s="318" t="s">
        <v>6233</v>
      </c>
    </row>
    <row r="4331" customFormat="false" ht="15" hidden="false" customHeight="false" outlineLevel="0" collapsed="false">
      <c r="A4331" s="318" t="s">
        <v>14845</v>
      </c>
      <c r="B4331" s="318" t="str">
        <f aca="false">A4331&amp;"U"</f>
        <v>97553U</v>
      </c>
      <c r="C4331" s="318" t="s">
        <v>14846</v>
      </c>
      <c r="D4331" s="318" t="s">
        <v>30</v>
      </c>
      <c r="E4331" s="318" t="s">
        <v>6252</v>
      </c>
      <c r="F4331" s="319" t="n">
        <v>37.63</v>
      </c>
      <c r="G4331" s="318" t="s">
        <v>6233</v>
      </c>
    </row>
    <row r="4332" customFormat="false" ht="15" hidden="false" customHeight="false" outlineLevel="0" collapsed="false">
      <c r="A4332" s="318" t="s">
        <v>14847</v>
      </c>
      <c r="B4332" s="318" t="str">
        <f aca="false">A4332&amp;"U"</f>
        <v>97554U</v>
      </c>
      <c r="C4332" s="318" t="s">
        <v>14848</v>
      </c>
      <c r="D4332" s="318" t="s">
        <v>30</v>
      </c>
      <c r="E4332" s="318" t="s">
        <v>6252</v>
      </c>
      <c r="F4332" s="319" t="n">
        <v>66.31</v>
      </c>
      <c r="G4332" s="318" t="s">
        <v>6233</v>
      </c>
    </row>
    <row r="4333" customFormat="false" ht="15" hidden="false" customHeight="false" outlineLevel="0" collapsed="false">
      <c r="A4333" s="318" t="s">
        <v>14849</v>
      </c>
      <c r="B4333" s="318" t="str">
        <f aca="false">A4333&amp;"U"</f>
        <v>98602U</v>
      </c>
      <c r="C4333" s="318" t="s">
        <v>14850</v>
      </c>
      <c r="D4333" s="318" t="s">
        <v>30</v>
      </c>
      <c r="E4333" s="318" t="s">
        <v>6252</v>
      </c>
      <c r="F4333" s="319" t="n">
        <v>10.32</v>
      </c>
      <c r="G4333" s="318" t="s">
        <v>6233</v>
      </c>
    </row>
    <row r="4334" customFormat="false" ht="15" hidden="false" customHeight="false" outlineLevel="0" collapsed="false">
      <c r="A4334" s="318" t="s">
        <v>14851</v>
      </c>
      <c r="B4334" s="318" t="str">
        <f aca="false">A4334&amp;"U"</f>
        <v>6171U</v>
      </c>
      <c r="C4334" s="318" t="s">
        <v>14852</v>
      </c>
      <c r="D4334" s="318" t="s">
        <v>30</v>
      </c>
      <c r="E4334" s="318" t="s">
        <v>6252</v>
      </c>
      <c r="F4334" s="319" t="n">
        <v>21.18</v>
      </c>
      <c r="G4334" s="318" t="s">
        <v>6233</v>
      </c>
    </row>
    <row r="4335" customFormat="false" ht="15" hidden="false" customHeight="false" outlineLevel="0" collapsed="false">
      <c r="A4335" s="318" t="s">
        <v>14853</v>
      </c>
      <c r="B4335" s="318" t="str">
        <f aca="false">A4335&amp;"U"</f>
        <v>74166/1U</v>
      </c>
      <c r="C4335" s="318" t="s">
        <v>14854</v>
      </c>
      <c r="D4335" s="318" t="s">
        <v>30</v>
      </c>
      <c r="E4335" s="318" t="s">
        <v>6252</v>
      </c>
      <c r="F4335" s="319" t="n">
        <v>170.19</v>
      </c>
      <c r="G4335" s="318" t="s">
        <v>6233</v>
      </c>
    </row>
    <row r="4336" customFormat="false" ht="15" hidden="false" customHeight="false" outlineLevel="0" collapsed="false">
      <c r="A4336" s="318" t="s">
        <v>14855</v>
      </c>
      <c r="B4336" s="318" t="str">
        <f aca="false">A4336&amp;"U"</f>
        <v>74166/2U</v>
      </c>
      <c r="C4336" s="318" t="s">
        <v>14856</v>
      </c>
      <c r="D4336" s="318" t="s">
        <v>30</v>
      </c>
      <c r="E4336" s="318" t="s">
        <v>6252</v>
      </c>
      <c r="F4336" s="319" t="n">
        <v>222.66</v>
      </c>
      <c r="G4336" s="318" t="s">
        <v>6233</v>
      </c>
    </row>
    <row r="4337" customFormat="false" ht="15" hidden="false" customHeight="false" outlineLevel="0" collapsed="false">
      <c r="A4337" s="318" t="s">
        <v>14857</v>
      </c>
      <c r="B4337" s="318" t="str">
        <f aca="false">A4337&amp;"U"</f>
        <v>88503U</v>
      </c>
      <c r="C4337" s="318" t="s">
        <v>14858</v>
      </c>
      <c r="D4337" s="318" t="s">
        <v>30</v>
      </c>
      <c r="E4337" s="318" t="s">
        <v>6232</v>
      </c>
      <c r="F4337" s="319" t="n">
        <v>644</v>
      </c>
      <c r="G4337" s="318" t="s">
        <v>6233</v>
      </c>
    </row>
    <row r="4338" customFormat="false" ht="15" hidden="false" customHeight="false" outlineLevel="0" collapsed="false">
      <c r="A4338" s="318" t="s">
        <v>14859</v>
      </c>
      <c r="B4338" s="318" t="str">
        <f aca="false">A4338&amp;"U"</f>
        <v>88504U</v>
      </c>
      <c r="C4338" s="318" t="s">
        <v>14860</v>
      </c>
      <c r="D4338" s="318" t="s">
        <v>30</v>
      </c>
      <c r="E4338" s="318" t="s">
        <v>6232</v>
      </c>
      <c r="F4338" s="319" t="n">
        <v>519.31</v>
      </c>
      <c r="G4338" s="318" t="s">
        <v>6233</v>
      </c>
    </row>
    <row r="4339" customFormat="false" ht="15" hidden="false" customHeight="false" outlineLevel="0" collapsed="false">
      <c r="A4339" s="318" t="s">
        <v>14861</v>
      </c>
      <c r="B4339" s="318" t="str">
        <f aca="false">A4339&amp;"U"</f>
        <v>97900U</v>
      </c>
      <c r="C4339" s="318" t="s">
        <v>14862</v>
      </c>
      <c r="D4339" s="318" t="s">
        <v>30</v>
      </c>
      <c r="E4339" s="318" t="s">
        <v>6252</v>
      </c>
      <c r="F4339" s="319" t="n">
        <v>122.88</v>
      </c>
      <c r="G4339" s="318" t="s">
        <v>6233</v>
      </c>
    </row>
    <row r="4340" customFormat="false" ht="15" hidden="false" customHeight="false" outlineLevel="0" collapsed="false">
      <c r="A4340" s="318" t="s">
        <v>14863</v>
      </c>
      <c r="B4340" s="318" t="str">
        <f aca="false">A4340&amp;"U"</f>
        <v>97901U</v>
      </c>
      <c r="C4340" s="318" t="s">
        <v>14864</v>
      </c>
      <c r="D4340" s="318" t="s">
        <v>30</v>
      </c>
      <c r="E4340" s="318" t="s">
        <v>6252</v>
      </c>
      <c r="F4340" s="319" t="n">
        <v>195</v>
      </c>
      <c r="G4340" s="318" t="s">
        <v>6233</v>
      </c>
    </row>
    <row r="4341" customFormat="false" ht="15" hidden="false" customHeight="false" outlineLevel="0" collapsed="false">
      <c r="A4341" s="318" t="s">
        <v>14865</v>
      </c>
      <c r="B4341" s="318" t="str">
        <f aca="false">A4341&amp;"U"</f>
        <v>97902U</v>
      </c>
      <c r="C4341" s="318" t="s">
        <v>14866</v>
      </c>
      <c r="D4341" s="318" t="s">
        <v>30</v>
      </c>
      <c r="E4341" s="318" t="s">
        <v>6252</v>
      </c>
      <c r="F4341" s="319" t="n">
        <v>384.73</v>
      </c>
      <c r="G4341" s="318" t="s">
        <v>6233</v>
      </c>
    </row>
    <row r="4342" customFormat="false" ht="15" hidden="false" customHeight="false" outlineLevel="0" collapsed="false">
      <c r="A4342" s="318" t="s">
        <v>14867</v>
      </c>
      <c r="B4342" s="318" t="str">
        <f aca="false">A4342&amp;"U"</f>
        <v>97903U</v>
      </c>
      <c r="C4342" s="318" t="s">
        <v>14868</v>
      </c>
      <c r="D4342" s="318" t="s">
        <v>30</v>
      </c>
      <c r="E4342" s="318" t="s">
        <v>6252</v>
      </c>
      <c r="F4342" s="319" t="n">
        <v>531.5</v>
      </c>
      <c r="G4342" s="318" t="s">
        <v>6233</v>
      </c>
    </row>
    <row r="4343" customFormat="false" ht="15" hidden="false" customHeight="false" outlineLevel="0" collapsed="false">
      <c r="A4343" s="318" t="s">
        <v>14869</v>
      </c>
      <c r="B4343" s="318" t="str">
        <f aca="false">A4343&amp;"U"</f>
        <v>97904U</v>
      </c>
      <c r="C4343" s="318" t="s">
        <v>14870</v>
      </c>
      <c r="D4343" s="318" t="s">
        <v>30</v>
      </c>
      <c r="E4343" s="318" t="s">
        <v>6252</v>
      </c>
      <c r="F4343" s="319" t="n">
        <v>628.69</v>
      </c>
      <c r="G4343" s="318" t="s">
        <v>6233</v>
      </c>
    </row>
    <row r="4344" customFormat="false" ht="15" hidden="false" customHeight="false" outlineLevel="0" collapsed="false">
      <c r="A4344" s="318" t="s">
        <v>14871</v>
      </c>
      <c r="B4344" s="318" t="str">
        <f aca="false">A4344&amp;"U"</f>
        <v>97905U</v>
      </c>
      <c r="C4344" s="318" t="s">
        <v>14872</v>
      </c>
      <c r="D4344" s="318" t="s">
        <v>30</v>
      </c>
      <c r="E4344" s="318" t="s">
        <v>6252</v>
      </c>
      <c r="F4344" s="319" t="n">
        <v>157.72</v>
      </c>
      <c r="G4344" s="318" t="s">
        <v>6233</v>
      </c>
    </row>
    <row r="4345" customFormat="false" ht="15" hidden="false" customHeight="false" outlineLevel="0" collapsed="false">
      <c r="A4345" s="318" t="s">
        <v>14873</v>
      </c>
      <c r="B4345" s="318" t="str">
        <f aca="false">A4345&amp;"U"</f>
        <v>97906U</v>
      </c>
      <c r="C4345" s="318" t="s">
        <v>14874</v>
      </c>
      <c r="D4345" s="318" t="s">
        <v>30</v>
      </c>
      <c r="E4345" s="318" t="s">
        <v>6252</v>
      </c>
      <c r="F4345" s="319" t="n">
        <v>294.58</v>
      </c>
      <c r="G4345" s="318" t="s">
        <v>6233</v>
      </c>
    </row>
    <row r="4346" customFormat="false" ht="15" hidden="false" customHeight="false" outlineLevel="0" collapsed="false">
      <c r="A4346" s="318" t="s">
        <v>14875</v>
      </c>
      <c r="B4346" s="318" t="str">
        <f aca="false">A4346&amp;"U"</f>
        <v>97907U</v>
      </c>
      <c r="C4346" s="318" t="s">
        <v>14876</v>
      </c>
      <c r="D4346" s="318" t="s">
        <v>30</v>
      </c>
      <c r="E4346" s="318" t="s">
        <v>6252</v>
      </c>
      <c r="F4346" s="319" t="n">
        <v>416.47</v>
      </c>
      <c r="G4346" s="318" t="s">
        <v>6233</v>
      </c>
    </row>
    <row r="4347" customFormat="false" ht="15" hidden="false" customHeight="false" outlineLevel="0" collapsed="false">
      <c r="A4347" s="318" t="s">
        <v>14877</v>
      </c>
      <c r="B4347" s="318" t="str">
        <f aca="false">A4347&amp;"U"</f>
        <v>97908U</v>
      </c>
      <c r="C4347" s="318" t="s">
        <v>14878</v>
      </c>
      <c r="D4347" s="318" t="s">
        <v>30</v>
      </c>
      <c r="E4347" s="318" t="s">
        <v>6252</v>
      </c>
      <c r="F4347" s="319" t="n">
        <v>492.57</v>
      </c>
      <c r="G4347" s="318" t="s">
        <v>6233</v>
      </c>
    </row>
    <row r="4348" customFormat="false" ht="15" hidden="false" customHeight="false" outlineLevel="0" collapsed="false">
      <c r="A4348" s="318" t="s">
        <v>14879</v>
      </c>
      <c r="B4348" s="318" t="str">
        <f aca="false">A4348&amp;"U"</f>
        <v>98102U</v>
      </c>
      <c r="C4348" s="318" t="s">
        <v>14880</v>
      </c>
      <c r="D4348" s="318" t="s">
        <v>30</v>
      </c>
      <c r="E4348" s="318" t="s">
        <v>6252</v>
      </c>
      <c r="F4348" s="319" t="n">
        <v>58.17</v>
      </c>
      <c r="G4348" s="318" t="s">
        <v>6233</v>
      </c>
    </row>
    <row r="4349" customFormat="false" ht="15" hidden="false" customHeight="false" outlineLevel="0" collapsed="false">
      <c r="A4349" s="318" t="s">
        <v>14881</v>
      </c>
      <c r="B4349" s="318" t="str">
        <f aca="false">A4349&amp;"U"</f>
        <v>98103U</v>
      </c>
      <c r="C4349" s="318" t="s">
        <v>14882</v>
      </c>
      <c r="D4349" s="318" t="s">
        <v>30</v>
      </c>
      <c r="E4349" s="318" t="s">
        <v>6252</v>
      </c>
      <c r="F4349" s="319" t="n">
        <v>121.17</v>
      </c>
      <c r="G4349" s="318" t="s">
        <v>6233</v>
      </c>
    </row>
    <row r="4350" customFormat="false" ht="15" hidden="false" customHeight="false" outlineLevel="0" collapsed="false">
      <c r="A4350" s="318" t="s">
        <v>14883</v>
      </c>
      <c r="B4350" s="318" t="str">
        <f aca="false">A4350&amp;"U"</f>
        <v>98104U</v>
      </c>
      <c r="C4350" s="318" t="s">
        <v>14884</v>
      </c>
      <c r="D4350" s="318" t="s">
        <v>30</v>
      </c>
      <c r="E4350" s="318" t="s">
        <v>6252</v>
      </c>
      <c r="F4350" s="319" t="n">
        <v>258.77</v>
      </c>
      <c r="G4350" s="318" t="s">
        <v>6233</v>
      </c>
    </row>
    <row r="4351" customFormat="false" ht="15" hidden="false" customHeight="false" outlineLevel="0" collapsed="false">
      <c r="A4351" s="318" t="s">
        <v>14885</v>
      </c>
      <c r="B4351" s="318" t="str">
        <f aca="false">A4351&amp;"U"</f>
        <v>98105U</v>
      </c>
      <c r="C4351" s="318" t="s">
        <v>14886</v>
      </c>
      <c r="D4351" s="318" t="s">
        <v>30</v>
      </c>
      <c r="E4351" s="318" t="s">
        <v>6252</v>
      </c>
      <c r="F4351" s="319" t="n">
        <v>447.88</v>
      </c>
      <c r="G4351" s="318" t="s">
        <v>6233</v>
      </c>
    </row>
    <row r="4352" customFormat="false" ht="15" hidden="false" customHeight="false" outlineLevel="0" collapsed="false">
      <c r="A4352" s="318" t="s">
        <v>14887</v>
      </c>
      <c r="B4352" s="318" t="str">
        <f aca="false">A4352&amp;"U"</f>
        <v>98106U</v>
      </c>
      <c r="C4352" s="318" t="s">
        <v>14888</v>
      </c>
      <c r="D4352" s="318" t="s">
        <v>30</v>
      </c>
      <c r="E4352" s="318" t="s">
        <v>6252</v>
      </c>
      <c r="F4352" s="319" t="n">
        <v>740.75</v>
      </c>
      <c r="G4352" s="318" t="s">
        <v>6233</v>
      </c>
    </row>
    <row r="4353" customFormat="false" ht="15" hidden="false" customHeight="false" outlineLevel="0" collapsed="false">
      <c r="A4353" s="318" t="s">
        <v>14889</v>
      </c>
      <c r="B4353" s="318" t="str">
        <f aca="false">A4353&amp;"U"</f>
        <v>98107U</v>
      </c>
      <c r="C4353" s="318" t="s">
        <v>14890</v>
      </c>
      <c r="D4353" s="318" t="s">
        <v>30</v>
      </c>
      <c r="E4353" s="318" t="s">
        <v>6252</v>
      </c>
      <c r="F4353" s="319" t="n">
        <v>188.62</v>
      </c>
      <c r="G4353" s="318" t="s">
        <v>6233</v>
      </c>
    </row>
    <row r="4354" customFormat="false" ht="15" hidden="false" customHeight="false" outlineLevel="0" collapsed="false">
      <c r="A4354" s="318" t="s">
        <v>14891</v>
      </c>
      <c r="B4354" s="318" t="str">
        <f aca="false">A4354&amp;"U"</f>
        <v>98108U</v>
      </c>
      <c r="C4354" s="318" t="s">
        <v>14892</v>
      </c>
      <c r="D4354" s="318" t="s">
        <v>30</v>
      </c>
      <c r="E4354" s="318" t="s">
        <v>6252</v>
      </c>
      <c r="F4354" s="319" t="n">
        <v>334.79</v>
      </c>
      <c r="G4354" s="318" t="s">
        <v>6233</v>
      </c>
    </row>
    <row r="4355" customFormat="false" ht="15" hidden="false" customHeight="false" outlineLevel="0" collapsed="false">
      <c r="A4355" s="318" t="s">
        <v>14893</v>
      </c>
      <c r="B4355" s="318" t="str">
        <f aca="false">A4355&amp;"U"</f>
        <v>99250U</v>
      </c>
      <c r="C4355" s="318" t="s">
        <v>14894</v>
      </c>
      <c r="D4355" s="318" t="s">
        <v>30</v>
      </c>
      <c r="E4355" s="318" t="s">
        <v>6252</v>
      </c>
      <c r="F4355" s="319" t="n">
        <v>120.28</v>
      </c>
      <c r="G4355" s="318" t="s">
        <v>6233</v>
      </c>
    </row>
    <row r="4356" customFormat="false" ht="15" hidden="false" customHeight="false" outlineLevel="0" collapsed="false">
      <c r="A4356" s="318" t="s">
        <v>14895</v>
      </c>
      <c r="B4356" s="318" t="str">
        <f aca="false">A4356&amp;"U"</f>
        <v>99251U</v>
      </c>
      <c r="C4356" s="318" t="s">
        <v>14896</v>
      </c>
      <c r="D4356" s="318" t="s">
        <v>30</v>
      </c>
      <c r="E4356" s="318" t="s">
        <v>6252</v>
      </c>
      <c r="F4356" s="319" t="n">
        <v>190.53</v>
      </c>
      <c r="G4356" s="318" t="s">
        <v>6233</v>
      </c>
    </row>
    <row r="4357" customFormat="false" ht="15" hidden="false" customHeight="false" outlineLevel="0" collapsed="false">
      <c r="A4357" s="318" t="s">
        <v>14897</v>
      </c>
      <c r="B4357" s="318" t="str">
        <f aca="false">A4357&amp;"U"</f>
        <v>99253U</v>
      </c>
      <c r="C4357" s="318" t="s">
        <v>14898</v>
      </c>
      <c r="D4357" s="318" t="s">
        <v>30</v>
      </c>
      <c r="E4357" s="318" t="s">
        <v>6252</v>
      </c>
      <c r="F4357" s="319" t="n">
        <v>374.7</v>
      </c>
      <c r="G4357" s="318" t="s">
        <v>6233</v>
      </c>
    </row>
    <row r="4358" customFormat="false" ht="15" hidden="false" customHeight="false" outlineLevel="0" collapsed="false">
      <c r="A4358" s="318" t="s">
        <v>14899</v>
      </c>
      <c r="B4358" s="318" t="str">
        <f aca="false">A4358&amp;"U"</f>
        <v>99255U</v>
      </c>
      <c r="C4358" s="318" t="s">
        <v>192</v>
      </c>
      <c r="D4358" s="318" t="s">
        <v>30</v>
      </c>
      <c r="E4358" s="318" t="s">
        <v>6252</v>
      </c>
      <c r="F4358" s="319" t="n">
        <v>517.75</v>
      </c>
      <c r="G4358" s="318" t="s">
        <v>6233</v>
      </c>
    </row>
    <row r="4359" customFormat="false" ht="15" hidden="false" customHeight="false" outlineLevel="0" collapsed="false">
      <c r="A4359" s="318" t="s">
        <v>14900</v>
      </c>
      <c r="B4359" s="318" t="str">
        <f aca="false">A4359&amp;"U"</f>
        <v>99257U</v>
      </c>
      <c r="C4359" s="318" t="s">
        <v>14901</v>
      </c>
      <c r="D4359" s="318" t="s">
        <v>30</v>
      </c>
      <c r="E4359" s="318" t="s">
        <v>6252</v>
      </c>
      <c r="F4359" s="319" t="n">
        <v>610.9</v>
      </c>
      <c r="G4359" s="318" t="s">
        <v>6233</v>
      </c>
    </row>
    <row r="4360" customFormat="false" ht="15" hidden="false" customHeight="false" outlineLevel="0" collapsed="false">
      <c r="A4360" s="318" t="s">
        <v>14902</v>
      </c>
      <c r="B4360" s="318" t="str">
        <f aca="false">A4360&amp;"U"</f>
        <v>99258U</v>
      </c>
      <c r="C4360" s="318" t="s">
        <v>14903</v>
      </c>
      <c r="D4360" s="318" t="s">
        <v>30</v>
      </c>
      <c r="E4360" s="318" t="s">
        <v>6252</v>
      </c>
      <c r="F4360" s="319" t="n">
        <v>154.04</v>
      </c>
      <c r="G4360" s="318" t="s">
        <v>6233</v>
      </c>
    </row>
    <row r="4361" customFormat="false" ht="15" hidden="false" customHeight="false" outlineLevel="0" collapsed="false">
      <c r="A4361" s="318" t="s">
        <v>14904</v>
      </c>
      <c r="B4361" s="318" t="str">
        <f aca="false">A4361&amp;"U"</f>
        <v>99260U</v>
      </c>
      <c r="C4361" s="318" t="s">
        <v>14905</v>
      </c>
      <c r="D4361" s="318" t="s">
        <v>30</v>
      </c>
      <c r="E4361" s="318" t="s">
        <v>6252</v>
      </c>
      <c r="F4361" s="319" t="n">
        <v>288.27</v>
      </c>
      <c r="G4361" s="318" t="s">
        <v>6233</v>
      </c>
    </row>
    <row r="4362" customFormat="false" ht="15" hidden="false" customHeight="false" outlineLevel="0" collapsed="false">
      <c r="A4362" s="318" t="s">
        <v>14906</v>
      </c>
      <c r="B4362" s="318" t="str">
        <f aca="false">A4362&amp;"U"</f>
        <v>99262U</v>
      </c>
      <c r="C4362" s="318" t="s">
        <v>14907</v>
      </c>
      <c r="D4362" s="318" t="s">
        <v>30</v>
      </c>
      <c r="E4362" s="318" t="s">
        <v>6252</v>
      </c>
      <c r="F4362" s="319" t="n">
        <v>407.46</v>
      </c>
      <c r="G4362" s="318" t="s">
        <v>6233</v>
      </c>
    </row>
    <row r="4363" customFormat="false" ht="15" hidden="false" customHeight="false" outlineLevel="0" collapsed="false">
      <c r="A4363" s="318" t="s">
        <v>14908</v>
      </c>
      <c r="B4363" s="318" t="str">
        <f aca="false">A4363&amp;"U"</f>
        <v>99264U</v>
      </c>
      <c r="C4363" s="318" t="s">
        <v>14909</v>
      </c>
      <c r="D4363" s="318" t="s">
        <v>30</v>
      </c>
      <c r="E4363" s="318" t="s">
        <v>6252</v>
      </c>
      <c r="F4363" s="319" t="n">
        <v>480.38</v>
      </c>
      <c r="G4363" s="318" t="s">
        <v>6233</v>
      </c>
    </row>
    <row r="4364" customFormat="false" ht="15" hidden="false" customHeight="false" outlineLevel="0" collapsed="false">
      <c r="A4364" s="318" t="s">
        <v>14910</v>
      </c>
      <c r="B4364" s="318" t="str">
        <f aca="false">A4364&amp;"U"</f>
        <v>89482U</v>
      </c>
      <c r="C4364" s="318" t="s">
        <v>14911</v>
      </c>
      <c r="D4364" s="318" t="s">
        <v>30</v>
      </c>
      <c r="E4364" s="318" t="s">
        <v>6232</v>
      </c>
      <c r="F4364" s="319" t="n">
        <v>16.39</v>
      </c>
      <c r="G4364" s="318" t="s">
        <v>6233</v>
      </c>
    </row>
    <row r="4365" customFormat="false" ht="15" hidden="false" customHeight="false" outlineLevel="0" collapsed="false">
      <c r="A4365" s="318" t="s">
        <v>14912</v>
      </c>
      <c r="B4365" s="318" t="str">
        <f aca="false">A4365&amp;"U"</f>
        <v>89491U</v>
      </c>
      <c r="C4365" s="318" t="s">
        <v>14913</v>
      </c>
      <c r="D4365" s="318" t="s">
        <v>30</v>
      </c>
      <c r="E4365" s="318" t="s">
        <v>6232</v>
      </c>
      <c r="F4365" s="319" t="n">
        <v>38.92</v>
      </c>
      <c r="G4365" s="318" t="s">
        <v>6233</v>
      </c>
    </row>
    <row r="4366" customFormat="false" ht="15" hidden="false" customHeight="false" outlineLevel="0" collapsed="false">
      <c r="A4366" s="318" t="s">
        <v>14914</v>
      </c>
      <c r="B4366" s="318" t="str">
        <f aca="false">A4366&amp;"U"</f>
        <v>89495U</v>
      </c>
      <c r="C4366" s="318" t="s">
        <v>14915</v>
      </c>
      <c r="D4366" s="318" t="s">
        <v>30</v>
      </c>
      <c r="E4366" s="318" t="s">
        <v>6232</v>
      </c>
      <c r="F4366" s="319" t="n">
        <v>6.26</v>
      </c>
      <c r="G4366" s="318" t="s">
        <v>6233</v>
      </c>
    </row>
    <row r="4367" customFormat="false" ht="15" hidden="false" customHeight="false" outlineLevel="0" collapsed="false">
      <c r="A4367" s="318" t="s">
        <v>14916</v>
      </c>
      <c r="B4367" s="318" t="str">
        <f aca="false">A4367&amp;"U"</f>
        <v>89707U</v>
      </c>
      <c r="C4367" s="318" t="s">
        <v>14917</v>
      </c>
      <c r="D4367" s="318" t="s">
        <v>30</v>
      </c>
      <c r="E4367" s="318" t="s">
        <v>6232</v>
      </c>
      <c r="F4367" s="319" t="n">
        <v>20.16</v>
      </c>
      <c r="G4367" s="318" t="s">
        <v>6233</v>
      </c>
    </row>
    <row r="4368" customFormat="false" ht="15" hidden="false" customHeight="false" outlineLevel="0" collapsed="false">
      <c r="A4368" s="318" t="s">
        <v>14918</v>
      </c>
      <c r="B4368" s="318" t="str">
        <f aca="false">A4368&amp;"U"</f>
        <v>89708U</v>
      </c>
      <c r="C4368" s="318" t="s">
        <v>14919</v>
      </c>
      <c r="D4368" s="318" t="s">
        <v>30</v>
      </c>
      <c r="E4368" s="318" t="s">
        <v>6232</v>
      </c>
      <c r="F4368" s="319" t="n">
        <v>44.04</v>
      </c>
      <c r="G4368" s="318" t="s">
        <v>6233</v>
      </c>
    </row>
    <row r="4369" customFormat="false" ht="15" hidden="false" customHeight="false" outlineLevel="0" collapsed="false">
      <c r="A4369" s="318" t="s">
        <v>14920</v>
      </c>
      <c r="B4369" s="318" t="str">
        <f aca="false">A4369&amp;"U"</f>
        <v>89709U</v>
      </c>
      <c r="C4369" s="318" t="s">
        <v>14921</v>
      </c>
      <c r="D4369" s="318" t="s">
        <v>30</v>
      </c>
      <c r="E4369" s="318" t="s">
        <v>6232</v>
      </c>
      <c r="F4369" s="319" t="n">
        <v>7.37</v>
      </c>
      <c r="G4369" s="318" t="s">
        <v>6233</v>
      </c>
    </row>
    <row r="4370" customFormat="false" ht="15" hidden="false" customHeight="false" outlineLevel="0" collapsed="false">
      <c r="A4370" s="318" t="s">
        <v>14922</v>
      </c>
      <c r="B4370" s="318" t="str">
        <f aca="false">A4370&amp;"U"</f>
        <v>89710U</v>
      </c>
      <c r="C4370" s="318" t="s">
        <v>14923</v>
      </c>
      <c r="D4370" s="318" t="s">
        <v>30</v>
      </c>
      <c r="E4370" s="318" t="s">
        <v>6232</v>
      </c>
      <c r="F4370" s="319" t="n">
        <v>7.23</v>
      </c>
      <c r="G4370" s="318" t="s">
        <v>6233</v>
      </c>
    </row>
    <row r="4371" customFormat="false" ht="15" hidden="false" customHeight="false" outlineLevel="0" collapsed="false">
      <c r="A4371" s="318" t="s">
        <v>14924</v>
      </c>
      <c r="B4371" s="318" t="str">
        <f aca="false">A4371&amp;"U"</f>
        <v>72739U</v>
      </c>
      <c r="C4371" s="318" t="s">
        <v>14925</v>
      </c>
      <c r="D4371" s="318" t="s">
        <v>30</v>
      </c>
      <c r="E4371" s="318" t="s">
        <v>6252</v>
      </c>
      <c r="F4371" s="319" t="n">
        <v>435.99</v>
      </c>
      <c r="G4371" s="318" t="s">
        <v>6233</v>
      </c>
    </row>
    <row r="4372" customFormat="false" ht="15" hidden="false" customHeight="false" outlineLevel="0" collapsed="false">
      <c r="A4372" s="318" t="s">
        <v>14926</v>
      </c>
      <c r="B4372" s="318" t="str">
        <f aca="false">A4372&amp;"U"</f>
        <v>74234/1U</v>
      </c>
      <c r="C4372" s="318" t="s">
        <v>14927</v>
      </c>
      <c r="D4372" s="318" t="s">
        <v>30</v>
      </c>
      <c r="E4372" s="318" t="s">
        <v>6252</v>
      </c>
      <c r="F4372" s="319" t="n">
        <v>452.37</v>
      </c>
      <c r="G4372" s="318" t="s">
        <v>6233</v>
      </c>
    </row>
    <row r="4373" customFormat="false" ht="15" hidden="false" customHeight="false" outlineLevel="0" collapsed="false">
      <c r="A4373" s="318" t="s">
        <v>14928</v>
      </c>
      <c r="B4373" s="318" t="str">
        <f aca="false">A4373&amp;"U"</f>
        <v>86872U</v>
      </c>
      <c r="C4373" s="318" t="s">
        <v>14929</v>
      </c>
      <c r="D4373" s="318" t="s">
        <v>30</v>
      </c>
      <c r="E4373" s="318" t="s">
        <v>6252</v>
      </c>
      <c r="F4373" s="319" t="n">
        <v>621.09</v>
      </c>
      <c r="G4373" s="318" t="s">
        <v>6233</v>
      </c>
    </row>
    <row r="4374" customFormat="false" ht="15" hidden="false" customHeight="false" outlineLevel="0" collapsed="false">
      <c r="A4374" s="318" t="s">
        <v>14930</v>
      </c>
      <c r="B4374" s="318" t="str">
        <f aca="false">A4374&amp;"U"</f>
        <v>86874U</v>
      </c>
      <c r="C4374" s="318" t="s">
        <v>14931</v>
      </c>
      <c r="D4374" s="318" t="s">
        <v>30</v>
      </c>
      <c r="E4374" s="318" t="s">
        <v>6252</v>
      </c>
      <c r="F4374" s="319" t="n">
        <v>381.74</v>
      </c>
      <c r="G4374" s="318" t="s">
        <v>6233</v>
      </c>
    </row>
    <row r="4375" customFormat="false" ht="15" hidden="false" customHeight="false" outlineLevel="0" collapsed="false">
      <c r="A4375" s="318" t="s">
        <v>14932</v>
      </c>
      <c r="B4375" s="318" t="str">
        <f aca="false">A4375&amp;"U"</f>
        <v>86875U</v>
      </c>
      <c r="C4375" s="318" t="s">
        <v>14933</v>
      </c>
      <c r="D4375" s="318" t="s">
        <v>30</v>
      </c>
      <c r="E4375" s="318" t="s">
        <v>6252</v>
      </c>
      <c r="F4375" s="319" t="n">
        <v>359.04</v>
      </c>
      <c r="G4375" s="318" t="s">
        <v>6233</v>
      </c>
    </row>
    <row r="4376" customFormat="false" ht="15" hidden="false" customHeight="false" outlineLevel="0" collapsed="false">
      <c r="A4376" s="318" t="s">
        <v>14934</v>
      </c>
      <c r="B4376" s="318" t="str">
        <f aca="false">A4376&amp;"U"</f>
        <v>86876U</v>
      </c>
      <c r="C4376" s="318" t="s">
        <v>14935</v>
      </c>
      <c r="D4376" s="318" t="s">
        <v>30</v>
      </c>
      <c r="E4376" s="318" t="s">
        <v>6252</v>
      </c>
      <c r="F4376" s="319" t="n">
        <v>204.22</v>
      </c>
      <c r="G4376" s="318" t="s">
        <v>6233</v>
      </c>
    </row>
    <row r="4377" customFormat="false" ht="15" hidden="false" customHeight="false" outlineLevel="0" collapsed="false">
      <c r="A4377" s="318" t="s">
        <v>14936</v>
      </c>
      <c r="B4377" s="318" t="str">
        <f aca="false">A4377&amp;"U"</f>
        <v>86877U</v>
      </c>
      <c r="C4377" s="318" t="s">
        <v>14937</v>
      </c>
      <c r="D4377" s="318" t="s">
        <v>30</v>
      </c>
      <c r="E4377" s="318" t="s">
        <v>6232</v>
      </c>
      <c r="F4377" s="319" t="n">
        <v>22.01</v>
      </c>
      <c r="G4377" s="318" t="s">
        <v>6233</v>
      </c>
    </row>
    <row r="4378" customFormat="false" ht="15" hidden="false" customHeight="false" outlineLevel="0" collapsed="false">
      <c r="A4378" s="318" t="s">
        <v>14938</v>
      </c>
      <c r="B4378" s="318" t="str">
        <f aca="false">A4378&amp;"U"</f>
        <v>86878U</v>
      </c>
      <c r="C4378" s="318" t="s">
        <v>14939</v>
      </c>
      <c r="D4378" s="318" t="s">
        <v>30</v>
      </c>
      <c r="E4378" s="318" t="s">
        <v>6232</v>
      </c>
      <c r="F4378" s="319" t="n">
        <v>33.6</v>
      </c>
      <c r="G4378" s="318" t="s">
        <v>6233</v>
      </c>
    </row>
    <row r="4379" customFormat="false" ht="15" hidden="false" customHeight="false" outlineLevel="0" collapsed="false">
      <c r="A4379" s="318" t="s">
        <v>14940</v>
      </c>
      <c r="B4379" s="318" t="str">
        <f aca="false">A4379&amp;"U"</f>
        <v>86879U</v>
      </c>
      <c r="C4379" s="318" t="s">
        <v>14941</v>
      </c>
      <c r="D4379" s="318" t="s">
        <v>30</v>
      </c>
      <c r="E4379" s="318" t="s">
        <v>6232</v>
      </c>
      <c r="F4379" s="319" t="n">
        <v>5.09</v>
      </c>
      <c r="G4379" s="318" t="s">
        <v>6233</v>
      </c>
    </row>
    <row r="4380" customFormat="false" ht="15" hidden="false" customHeight="false" outlineLevel="0" collapsed="false">
      <c r="A4380" s="318" t="s">
        <v>14942</v>
      </c>
      <c r="B4380" s="318" t="str">
        <f aca="false">A4380&amp;"U"</f>
        <v>86880U</v>
      </c>
      <c r="C4380" s="318" t="s">
        <v>14943</v>
      </c>
      <c r="D4380" s="318" t="s">
        <v>30</v>
      </c>
      <c r="E4380" s="318" t="s">
        <v>6232</v>
      </c>
      <c r="F4380" s="319" t="n">
        <v>14.31</v>
      </c>
      <c r="G4380" s="318" t="s">
        <v>6233</v>
      </c>
    </row>
    <row r="4381" customFormat="false" ht="15" hidden="false" customHeight="false" outlineLevel="0" collapsed="false">
      <c r="A4381" s="318" t="s">
        <v>14944</v>
      </c>
      <c r="B4381" s="318" t="str">
        <f aca="false">A4381&amp;"U"</f>
        <v>86881U</v>
      </c>
      <c r="C4381" s="318" t="s">
        <v>14945</v>
      </c>
      <c r="D4381" s="318" t="s">
        <v>30</v>
      </c>
      <c r="E4381" s="318" t="s">
        <v>6232</v>
      </c>
      <c r="F4381" s="319" t="n">
        <v>93.46</v>
      </c>
      <c r="G4381" s="318" t="s">
        <v>6233</v>
      </c>
    </row>
    <row r="4382" customFormat="false" ht="15" hidden="false" customHeight="false" outlineLevel="0" collapsed="false">
      <c r="A4382" s="318" t="s">
        <v>14946</v>
      </c>
      <c r="B4382" s="318" t="str">
        <f aca="false">A4382&amp;"U"</f>
        <v>86882U</v>
      </c>
      <c r="C4382" s="318" t="s">
        <v>14947</v>
      </c>
      <c r="D4382" s="318" t="s">
        <v>30</v>
      </c>
      <c r="E4382" s="318" t="s">
        <v>6232</v>
      </c>
      <c r="F4382" s="319" t="n">
        <v>14.81</v>
      </c>
      <c r="G4382" s="318" t="s">
        <v>6233</v>
      </c>
    </row>
    <row r="4383" customFormat="false" ht="15" hidden="false" customHeight="false" outlineLevel="0" collapsed="false">
      <c r="A4383" s="318" t="s">
        <v>14948</v>
      </c>
      <c r="B4383" s="318" t="str">
        <f aca="false">A4383&amp;"U"</f>
        <v>86883U</v>
      </c>
      <c r="C4383" s="318" t="s">
        <v>14949</v>
      </c>
      <c r="D4383" s="318" t="s">
        <v>30</v>
      </c>
      <c r="E4383" s="318" t="s">
        <v>6232</v>
      </c>
      <c r="F4383" s="319" t="n">
        <v>8.46</v>
      </c>
      <c r="G4383" s="318" t="s">
        <v>6233</v>
      </c>
    </row>
    <row r="4384" customFormat="false" ht="15" hidden="false" customHeight="false" outlineLevel="0" collapsed="false">
      <c r="A4384" s="318" t="s">
        <v>14950</v>
      </c>
      <c r="B4384" s="318" t="str">
        <f aca="false">A4384&amp;"U"</f>
        <v>86884U</v>
      </c>
      <c r="C4384" s="318" t="s">
        <v>14951</v>
      </c>
      <c r="D4384" s="318" t="s">
        <v>30</v>
      </c>
      <c r="E4384" s="318" t="s">
        <v>6232</v>
      </c>
      <c r="F4384" s="319" t="n">
        <v>6.26</v>
      </c>
      <c r="G4384" s="318" t="s">
        <v>6233</v>
      </c>
    </row>
    <row r="4385" customFormat="false" ht="15" hidden="false" customHeight="false" outlineLevel="0" collapsed="false">
      <c r="A4385" s="318" t="s">
        <v>14952</v>
      </c>
      <c r="B4385" s="318" t="str">
        <f aca="false">A4385&amp;"U"</f>
        <v>86885U</v>
      </c>
      <c r="C4385" s="318" t="s">
        <v>14953</v>
      </c>
      <c r="D4385" s="318" t="s">
        <v>30</v>
      </c>
      <c r="E4385" s="318" t="s">
        <v>6232</v>
      </c>
      <c r="F4385" s="319" t="n">
        <v>8.09</v>
      </c>
      <c r="G4385" s="318" t="s">
        <v>6233</v>
      </c>
    </row>
    <row r="4386" customFormat="false" ht="15" hidden="false" customHeight="false" outlineLevel="0" collapsed="false">
      <c r="A4386" s="318" t="s">
        <v>14954</v>
      </c>
      <c r="B4386" s="318" t="str">
        <f aca="false">A4386&amp;"U"</f>
        <v>86886U</v>
      </c>
      <c r="C4386" s="318" t="s">
        <v>14955</v>
      </c>
      <c r="D4386" s="318" t="s">
        <v>30</v>
      </c>
      <c r="E4386" s="318" t="s">
        <v>6232</v>
      </c>
      <c r="F4386" s="319" t="n">
        <v>23.37</v>
      </c>
      <c r="G4386" s="318" t="s">
        <v>6233</v>
      </c>
    </row>
    <row r="4387" customFormat="false" ht="15" hidden="false" customHeight="false" outlineLevel="0" collapsed="false">
      <c r="A4387" s="318" t="s">
        <v>14956</v>
      </c>
      <c r="B4387" s="318" t="str">
        <f aca="false">A4387&amp;"U"</f>
        <v>86887U</v>
      </c>
      <c r="C4387" s="318" t="s">
        <v>14957</v>
      </c>
      <c r="D4387" s="318" t="s">
        <v>30</v>
      </c>
      <c r="E4387" s="318" t="s">
        <v>6232</v>
      </c>
      <c r="F4387" s="319" t="n">
        <v>25.27</v>
      </c>
      <c r="G4387" s="318" t="s">
        <v>6233</v>
      </c>
    </row>
    <row r="4388" customFormat="false" ht="15" hidden="false" customHeight="false" outlineLevel="0" collapsed="false">
      <c r="A4388" s="318" t="s">
        <v>14958</v>
      </c>
      <c r="B4388" s="318" t="str">
        <f aca="false">A4388&amp;"U"</f>
        <v>86888U</v>
      </c>
      <c r="C4388" s="318" t="s">
        <v>14959</v>
      </c>
      <c r="D4388" s="318" t="s">
        <v>30</v>
      </c>
      <c r="E4388" s="318" t="s">
        <v>6252</v>
      </c>
      <c r="F4388" s="319" t="n">
        <v>368.04</v>
      </c>
      <c r="G4388" s="318" t="s">
        <v>6233</v>
      </c>
    </row>
    <row r="4389" customFormat="false" ht="15" hidden="false" customHeight="false" outlineLevel="0" collapsed="false">
      <c r="A4389" s="318" t="s">
        <v>14960</v>
      </c>
      <c r="B4389" s="318" t="str">
        <f aca="false">A4389&amp;"U"</f>
        <v>86889U</v>
      </c>
      <c r="C4389" s="318" t="s">
        <v>14961</v>
      </c>
      <c r="D4389" s="318" t="s">
        <v>30</v>
      </c>
      <c r="E4389" s="318" t="s">
        <v>6232</v>
      </c>
      <c r="F4389" s="319" t="n">
        <v>417.94</v>
      </c>
      <c r="G4389" s="318" t="s">
        <v>6233</v>
      </c>
    </row>
    <row r="4390" customFormat="false" ht="15" hidden="false" customHeight="false" outlineLevel="0" collapsed="false">
      <c r="A4390" s="318" t="s">
        <v>14962</v>
      </c>
      <c r="B4390" s="318" t="str">
        <f aca="false">A4390&amp;"U"</f>
        <v>86893U</v>
      </c>
      <c r="C4390" s="318" t="s">
        <v>14963</v>
      </c>
      <c r="D4390" s="318" t="s">
        <v>30</v>
      </c>
      <c r="E4390" s="318" t="s">
        <v>6252</v>
      </c>
      <c r="F4390" s="319" t="n">
        <v>496.46</v>
      </c>
      <c r="G4390" s="318" t="s">
        <v>6233</v>
      </c>
    </row>
    <row r="4391" customFormat="false" ht="15" hidden="false" customHeight="false" outlineLevel="0" collapsed="false">
      <c r="A4391" s="318" t="s">
        <v>14964</v>
      </c>
      <c r="B4391" s="318" t="str">
        <f aca="false">A4391&amp;"U"</f>
        <v>86894U</v>
      </c>
      <c r="C4391" s="318" t="s">
        <v>14965</v>
      </c>
      <c r="D4391" s="318" t="s">
        <v>30</v>
      </c>
      <c r="E4391" s="318" t="s">
        <v>6232</v>
      </c>
      <c r="F4391" s="319" t="n">
        <v>245.38</v>
      </c>
      <c r="G4391" s="318" t="s">
        <v>6233</v>
      </c>
    </row>
    <row r="4392" customFormat="false" ht="15" hidden="false" customHeight="false" outlineLevel="0" collapsed="false">
      <c r="A4392" s="318" t="s">
        <v>14966</v>
      </c>
      <c r="B4392" s="318" t="str">
        <f aca="false">A4392&amp;"U"</f>
        <v>86895U</v>
      </c>
      <c r="C4392" s="318" t="s">
        <v>14967</v>
      </c>
      <c r="D4392" s="318" t="s">
        <v>30</v>
      </c>
      <c r="E4392" s="318" t="s">
        <v>6232</v>
      </c>
      <c r="F4392" s="319" t="n">
        <v>219.35</v>
      </c>
      <c r="G4392" s="318" t="s">
        <v>6233</v>
      </c>
    </row>
    <row r="4393" customFormat="false" ht="15" hidden="false" customHeight="false" outlineLevel="0" collapsed="false">
      <c r="A4393" s="318" t="s">
        <v>14968</v>
      </c>
      <c r="B4393" s="318" t="str">
        <f aca="false">A4393&amp;"U"</f>
        <v>86899U</v>
      </c>
      <c r="C4393" s="318" t="s">
        <v>14969</v>
      </c>
      <c r="D4393" s="318" t="s">
        <v>30</v>
      </c>
      <c r="E4393" s="318" t="s">
        <v>6252</v>
      </c>
      <c r="F4393" s="319" t="n">
        <v>248.8</v>
      </c>
      <c r="G4393" s="318" t="s">
        <v>6233</v>
      </c>
    </row>
    <row r="4394" customFormat="false" ht="15" hidden="false" customHeight="false" outlineLevel="0" collapsed="false">
      <c r="A4394" s="318" t="s">
        <v>14970</v>
      </c>
      <c r="B4394" s="318" t="str">
        <f aca="false">A4394&amp;"U"</f>
        <v>86900U</v>
      </c>
      <c r="C4394" s="318" t="s">
        <v>14971</v>
      </c>
      <c r="D4394" s="318" t="s">
        <v>30</v>
      </c>
      <c r="E4394" s="318" t="s">
        <v>6232</v>
      </c>
      <c r="F4394" s="319" t="n">
        <v>118.64</v>
      </c>
      <c r="G4394" s="318" t="s">
        <v>6233</v>
      </c>
    </row>
    <row r="4395" customFormat="false" ht="15" hidden="false" customHeight="false" outlineLevel="0" collapsed="false">
      <c r="A4395" s="318" t="s">
        <v>14972</v>
      </c>
      <c r="B4395" s="318" t="str">
        <f aca="false">A4395&amp;"U"</f>
        <v>86901U</v>
      </c>
      <c r="C4395" s="318" t="s">
        <v>14973</v>
      </c>
      <c r="D4395" s="318" t="s">
        <v>30</v>
      </c>
      <c r="E4395" s="318" t="s">
        <v>6232</v>
      </c>
      <c r="F4395" s="319" t="n">
        <v>108.77</v>
      </c>
      <c r="G4395" s="318" t="s">
        <v>6233</v>
      </c>
    </row>
    <row r="4396" customFormat="false" ht="15" hidden="false" customHeight="false" outlineLevel="0" collapsed="false">
      <c r="A4396" s="318" t="s">
        <v>14974</v>
      </c>
      <c r="B4396" s="318" t="str">
        <f aca="false">A4396&amp;"U"</f>
        <v>86902U</v>
      </c>
      <c r="C4396" s="318" t="s">
        <v>14975</v>
      </c>
      <c r="D4396" s="318" t="s">
        <v>30</v>
      </c>
      <c r="E4396" s="318" t="s">
        <v>6252</v>
      </c>
      <c r="F4396" s="319" t="n">
        <v>211.26</v>
      </c>
      <c r="G4396" s="318" t="s">
        <v>6233</v>
      </c>
    </row>
    <row r="4397" customFormat="false" ht="15" hidden="false" customHeight="false" outlineLevel="0" collapsed="false">
      <c r="A4397" s="318" t="s">
        <v>14976</v>
      </c>
      <c r="B4397" s="318" t="str">
        <f aca="false">A4397&amp;"U"</f>
        <v>86903U</v>
      </c>
      <c r="C4397" s="318" t="s">
        <v>14977</v>
      </c>
      <c r="D4397" s="318" t="s">
        <v>30</v>
      </c>
      <c r="E4397" s="318" t="s">
        <v>6252</v>
      </c>
      <c r="F4397" s="319" t="n">
        <v>278.03</v>
      </c>
      <c r="G4397" s="318" t="s">
        <v>6233</v>
      </c>
    </row>
    <row r="4398" customFormat="false" ht="15" hidden="false" customHeight="false" outlineLevel="0" collapsed="false">
      <c r="A4398" s="318" t="s">
        <v>14978</v>
      </c>
      <c r="B4398" s="318" t="str">
        <f aca="false">A4398&amp;"U"</f>
        <v>86904U</v>
      </c>
      <c r="C4398" s="318" t="s">
        <v>14979</v>
      </c>
      <c r="D4398" s="318" t="s">
        <v>30</v>
      </c>
      <c r="E4398" s="318" t="s">
        <v>6252</v>
      </c>
      <c r="F4398" s="319" t="n">
        <v>109.32</v>
      </c>
      <c r="G4398" s="318" t="s">
        <v>6233</v>
      </c>
    </row>
    <row r="4399" customFormat="false" ht="15" hidden="false" customHeight="false" outlineLevel="0" collapsed="false">
      <c r="A4399" s="318" t="s">
        <v>14980</v>
      </c>
      <c r="B4399" s="318" t="str">
        <f aca="false">A4399&amp;"U"</f>
        <v>86905U</v>
      </c>
      <c r="C4399" s="318" t="s">
        <v>14981</v>
      </c>
      <c r="D4399" s="318" t="s">
        <v>30</v>
      </c>
      <c r="E4399" s="318" t="s">
        <v>6232</v>
      </c>
      <c r="F4399" s="319" t="n">
        <v>182.32</v>
      </c>
      <c r="G4399" s="318" t="s">
        <v>6233</v>
      </c>
    </row>
    <row r="4400" customFormat="false" ht="15" hidden="false" customHeight="false" outlineLevel="0" collapsed="false">
      <c r="A4400" s="318" t="s">
        <v>14982</v>
      </c>
      <c r="B4400" s="318" t="str">
        <f aca="false">A4400&amp;"U"</f>
        <v>86906U</v>
      </c>
      <c r="C4400" s="318" t="s">
        <v>14983</v>
      </c>
      <c r="D4400" s="318" t="s">
        <v>30</v>
      </c>
      <c r="E4400" s="318" t="s">
        <v>6232</v>
      </c>
      <c r="F4400" s="319" t="n">
        <v>42.64</v>
      </c>
      <c r="G4400" s="318" t="s">
        <v>6233</v>
      </c>
    </row>
    <row r="4401" customFormat="false" ht="15" hidden="false" customHeight="false" outlineLevel="0" collapsed="false">
      <c r="A4401" s="318" t="s">
        <v>14984</v>
      </c>
      <c r="B4401" s="318" t="str">
        <f aca="false">A4401&amp;"U"</f>
        <v>86908U</v>
      </c>
      <c r="C4401" s="318" t="s">
        <v>14985</v>
      </c>
      <c r="D4401" s="318" t="s">
        <v>30</v>
      </c>
      <c r="E4401" s="318" t="s">
        <v>6232</v>
      </c>
      <c r="F4401" s="319" t="n">
        <v>218.59</v>
      </c>
      <c r="G4401" s="318" t="s">
        <v>6233</v>
      </c>
    </row>
    <row r="4402" customFormat="false" ht="15" hidden="false" customHeight="false" outlineLevel="0" collapsed="false">
      <c r="A4402" s="318" t="s">
        <v>14986</v>
      </c>
      <c r="B4402" s="318" t="str">
        <f aca="false">A4402&amp;"U"</f>
        <v>86909U</v>
      </c>
      <c r="C4402" s="318" t="s">
        <v>14987</v>
      </c>
      <c r="D4402" s="318" t="s">
        <v>30</v>
      </c>
      <c r="E4402" s="318" t="s">
        <v>6232</v>
      </c>
      <c r="F4402" s="319" t="n">
        <v>85.19</v>
      </c>
      <c r="G4402" s="318" t="s">
        <v>6233</v>
      </c>
    </row>
    <row r="4403" customFormat="false" ht="15" hidden="false" customHeight="false" outlineLevel="0" collapsed="false">
      <c r="A4403" s="318" t="s">
        <v>14988</v>
      </c>
      <c r="B4403" s="318" t="str">
        <f aca="false">A4403&amp;"U"</f>
        <v>86910U</v>
      </c>
      <c r="C4403" s="318" t="s">
        <v>14989</v>
      </c>
      <c r="D4403" s="318" t="s">
        <v>30</v>
      </c>
      <c r="E4403" s="318" t="s">
        <v>6232</v>
      </c>
      <c r="F4403" s="319" t="n">
        <v>81.5</v>
      </c>
      <c r="G4403" s="318" t="s">
        <v>6233</v>
      </c>
    </row>
    <row r="4404" customFormat="false" ht="15" hidden="false" customHeight="false" outlineLevel="0" collapsed="false">
      <c r="A4404" s="318" t="s">
        <v>14990</v>
      </c>
      <c r="B4404" s="318" t="str">
        <f aca="false">A4404&amp;"U"</f>
        <v>86911U</v>
      </c>
      <c r="C4404" s="318" t="s">
        <v>14991</v>
      </c>
      <c r="D4404" s="318" t="s">
        <v>30</v>
      </c>
      <c r="E4404" s="318" t="s">
        <v>6232</v>
      </c>
      <c r="F4404" s="319" t="n">
        <v>36.18</v>
      </c>
      <c r="G4404" s="318" t="s">
        <v>6233</v>
      </c>
    </row>
    <row r="4405" customFormat="false" ht="15" hidden="false" customHeight="false" outlineLevel="0" collapsed="false">
      <c r="A4405" s="318" t="s">
        <v>14992</v>
      </c>
      <c r="B4405" s="318" t="str">
        <f aca="false">A4405&amp;"U"</f>
        <v>86912U</v>
      </c>
      <c r="C4405" s="318" t="s">
        <v>14993</v>
      </c>
      <c r="D4405" s="318" t="s">
        <v>30</v>
      </c>
      <c r="E4405" s="318" t="s">
        <v>6232</v>
      </c>
      <c r="F4405" s="319" t="n">
        <v>36.18</v>
      </c>
      <c r="G4405" s="318" t="s">
        <v>6233</v>
      </c>
    </row>
    <row r="4406" customFormat="false" ht="15" hidden="false" customHeight="false" outlineLevel="0" collapsed="false">
      <c r="A4406" s="318" t="s">
        <v>14994</v>
      </c>
      <c r="B4406" s="318" t="str">
        <f aca="false">A4406&amp;"U"</f>
        <v>86913U</v>
      </c>
      <c r="C4406" s="318" t="s">
        <v>14995</v>
      </c>
      <c r="D4406" s="318" t="s">
        <v>30</v>
      </c>
      <c r="E4406" s="318" t="s">
        <v>6232</v>
      </c>
      <c r="F4406" s="319" t="n">
        <v>16.16</v>
      </c>
      <c r="G4406" s="318" t="s">
        <v>6233</v>
      </c>
    </row>
    <row r="4407" customFormat="false" ht="15" hidden="false" customHeight="false" outlineLevel="0" collapsed="false">
      <c r="A4407" s="318" t="s">
        <v>14996</v>
      </c>
      <c r="B4407" s="318" t="str">
        <f aca="false">A4407&amp;"U"</f>
        <v>86914U</v>
      </c>
      <c r="C4407" s="318" t="s">
        <v>14997</v>
      </c>
      <c r="D4407" s="318" t="s">
        <v>30</v>
      </c>
      <c r="E4407" s="318" t="s">
        <v>6232</v>
      </c>
      <c r="F4407" s="319" t="n">
        <v>32.89</v>
      </c>
      <c r="G4407" s="318" t="s">
        <v>6233</v>
      </c>
    </row>
    <row r="4408" customFormat="false" ht="15" hidden="false" customHeight="false" outlineLevel="0" collapsed="false">
      <c r="A4408" s="318" t="s">
        <v>14998</v>
      </c>
      <c r="B4408" s="318" t="str">
        <f aca="false">A4408&amp;"U"</f>
        <v>86915U</v>
      </c>
      <c r="C4408" s="318" t="s">
        <v>14999</v>
      </c>
      <c r="D4408" s="318" t="s">
        <v>30</v>
      </c>
      <c r="E4408" s="318" t="s">
        <v>6232</v>
      </c>
      <c r="F4408" s="319" t="n">
        <v>71.74</v>
      </c>
      <c r="G4408" s="318" t="s">
        <v>6233</v>
      </c>
    </row>
    <row r="4409" customFormat="false" ht="15" hidden="false" customHeight="false" outlineLevel="0" collapsed="false">
      <c r="A4409" s="318" t="s">
        <v>15000</v>
      </c>
      <c r="B4409" s="318" t="str">
        <f aca="false">A4409&amp;"U"</f>
        <v>86916U</v>
      </c>
      <c r="C4409" s="318" t="s">
        <v>15001</v>
      </c>
      <c r="D4409" s="318" t="s">
        <v>30</v>
      </c>
      <c r="E4409" s="318" t="s">
        <v>6232</v>
      </c>
      <c r="F4409" s="319" t="n">
        <v>24.42</v>
      </c>
      <c r="G4409" s="318" t="s">
        <v>6233</v>
      </c>
    </row>
    <row r="4410" customFormat="false" ht="15" hidden="false" customHeight="false" outlineLevel="0" collapsed="false">
      <c r="A4410" s="318" t="s">
        <v>15002</v>
      </c>
      <c r="B4410" s="318" t="str">
        <f aca="false">A4410&amp;"U"</f>
        <v>86919U</v>
      </c>
      <c r="C4410" s="318" t="s">
        <v>15003</v>
      </c>
      <c r="D4410" s="318" t="s">
        <v>30</v>
      </c>
      <c r="E4410" s="318" t="s">
        <v>6252</v>
      </c>
      <c r="F4410" s="319" t="n">
        <v>684.45</v>
      </c>
      <c r="G4410" s="318" t="s">
        <v>6233</v>
      </c>
    </row>
    <row r="4411" customFormat="false" ht="15" hidden="false" customHeight="false" outlineLevel="0" collapsed="false">
      <c r="A4411" s="318" t="s">
        <v>15004</v>
      </c>
      <c r="B4411" s="318" t="str">
        <f aca="false">A4411&amp;"U"</f>
        <v>86920U</v>
      </c>
      <c r="C4411" s="318" t="s">
        <v>15005</v>
      </c>
      <c r="D4411" s="318" t="s">
        <v>30</v>
      </c>
      <c r="E4411" s="318" t="s">
        <v>6252</v>
      </c>
      <c r="F4411" s="319" t="n">
        <v>650.8</v>
      </c>
      <c r="G4411" s="318" t="s">
        <v>6233</v>
      </c>
    </row>
    <row r="4412" customFormat="false" ht="15" hidden="false" customHeight="false" outlineLevel="0" collapsed="false">
      <c r="A4412" s="318" t="s">
        <v>15006</v>
      </c>
      <c r="B4412" s="318" t="str">
        <f aca="false">A4412&amp;"U"</f>
        <v>86921U</v>
      </c>
      <c r="C4412" s="318" t="s">
        <v>15007</v>
      </c>
      <c r="D4412" s="318" t="s">
        <v>30</v>
      </c>
      <c r="E4412" s="318" t="s">
        <v>6252</v>
      </c>
      <c r="F4412" s="319" t="n">
        <v>659.06</v>
      </c>
      <c r="G4412" s="318" t="s">
        <v>6233</v>
      </c>
    </row>
    <row r="4413" customFormat="false" ht="15" hidden="false" customHeight="false" outlineLevel="0" collapsed="false">
      <c r="A4413" s="318" t="s">
        <v>15008</v>
      </c>
      <c r="B4413" s="318" t="str">
        <f aca="false">A4413&amp;"U"</f>
        <v>86922U</v>
      </c>
      <c r="C4413" s="318" t="s">
        <v>15009</v>
      </c>
      <c r="D4413" s="318" t="s">
        <v>30</v>
      </c>
      <c r="E4413" s="318" t="s">
        <v>6252</v>
      </c>
      <c r="F4413" s="319" t="n">
        <v>530.1</v>
      </c>
      <c r="G4413" s="318" t="s">
        <v>6233</v>
      </c>
    </row>
    <row r="4414" customFormat="false" ht="15" hidden="false" customHeight="false" outlineLevel="0" collapsed="false">
      <c r="A4414" s="318" t="s">
        <v>15010</v>
      </c>
      <c r="B4414" s="318" t="str">
        <f aca="false">A4414&amp;"U"</f>
        <v>86923U</v>
      </c>
      <c r="C4414" s="318" t="s">
        <v>15011</v>
      </c>
      <c r="D4414" s="318" t="s">
        <v>30</v>
      </c>
      <c r="E4414" s="318" t="s">
        <v>6252</v>
      </c>
      <c r="F4414" s="319" t="n">
        <v>417.8</v>
      </c>
      <c r="G4414" s="318" t="s">
        <v>6233</v>
      </c>
    </row>
    <row r="4415" customFormat="false" ht="15" hidden="false" customHeight="false" outlineLevel="0" collapsed="false">
      <c r="A4415" s="318" t="s">
        <v>15012</v>
      </c>
      <c r="B4415" s="318" t="str">
        <f aca="false">A4415&amp;"U"</f>
        <v>86924U</v>
      </c>
      <c r="C4415" s="318" t="s">
        <v>15013</v>
      </c>
      <c r="D4415" s="318" t="s">
        <v>30</v>
      </c>
      <c r="E4415" s="318" t="s">
        <v>6252</v>
      </c>
      <c r="F4415" s="319" t="n">
        <v>426.06</v>
      </c>
      <c r="G4415" s="318" t="s">
        <v>6233</v>
      </c>
    </row>
    <row r="4416" customFormat="false" ht="15" hidden="false" customHeight="false" outlineLevel="0" collapsed="false">
      <c r="A4416" s="318" t="s">
        <v>15014</v>
      </c>
      <c r="B4416" s="318" t="str">
        <f aca="false">A4416&amp;"U"</f>
        <v>86925U</v>
      </c>
      <c r="C4416" s="318" t="s">
        <v>15015</v>
      </c>
      <c r="D4416" s="318" t="s">
        <v>30</v>
      </c>
      <c r="E4416" s="318" t="s">
        <v>6252</v>
      </c>
      <c r="F4416" s="319" t="n">
        <v>388.75</v>
      </c>
      <c r="G4416" s="318" t="s">
        <v>6233</v>
      </c>
    </row>
    <row r="4417" customFormat="false" ht="15" hidden="false" customHeight="false" outlineLevel="0" collapsed="false">
      <c r="A4417" s="318" t="s">
        <v>15016</v>
      </c>
      <c r="B4417" s="318" t="str">
        <f aca="false">A4417&amp;"U"</f>
        <v>86926U</v>
      </c>
      <c r="C4417" s="318" t="s">
        <v>15017</v>
      </c>
      <c r="D4417" s="318" t="s">
        <v>30</v>
      </c>
      <c r="E4417" s="318" t="s">
        <v>6252</v>
      </c>
      <c r="F4417" s="319" t="n">
        <v>397.01</v>
      </c>
      <c r="G4417" s="318" t="s">
        <v>6233</v>
      </c>
    </row>
    <row r="4418" customFormat="false" ht="15" hidden="false" customHeight="false" outlineLevel="0" collapsed="false">
      <c r="A4418" s="318" t="s">
        <v>15018</v>
      </c>
      <c r="B4418" s="318" t="str">
        <f aca="false">A4418&amp;"U"</f>
        <v>86927U</v>
      </c>
      <c r="C4418" s="318" t="s">
        <v>15019</v>
      </c>
      <c r="D4418" s="318" t="s">
        <v>30</v>
      </c>
      <c r="E4418" s="318" t="s">
        <v>6252</v>
      </c>
      <c r="F4418" s="319" t="n">
        <v>240.28</v>
      </c>
      <c r="G4418" s="318" t="s">
        <v>6233</v>
      </c>
    </row>
    <row r="4419" customFormat="false" ht="15" hidden="false" customHeight="false" outlineLevel="0" collapsed="false">
      <c r="A4419" s="318" t="s">
        <v>15020</v>
      </c>
      <c r="B4419" s="318" t="str">
        <f aca="false">A4419&amp;"U"</f>
        <v>86928U</v>
      </c>
      <c r="C4419" s="318" t="s">
        <v>15021</v>
      </c>
      <c r="D4419" s="318" t="s">
        <v>30</v>
      </c>
      <c r="E4419" s="318" t="s">
        <v>6252</v>
      </c>
      <c r="F4419" s="319" t="n">
        <v>248.54</v>
      </c>
      <c r="G4419" s="318" t="s">
        <v>6233</v>
      </c>
    </row>
    <row r="4420" customFormat="false" ht="15" hidden="false" customHeight="false" outlineLevel="0" collapsed="false">
      <c r="A4420" s="318" t="s">
        <v>15022</v>
      </c>
      <c r="B4420" s="318" t="str">
        <f aca="false">A4420&amp;"U"</f>
        <v>86929U</v>
      </c>
      <c r="C4420" s="318" t="s">
        <v>15023</v>
      </c>
      <c r="D4420" s="318" t="s">
        <v>30</v>
      </c>
      <c r="E4420" s="318" t="s">
        <v>6252</v>
      </c>
      <c r="F4420" s="319" t="n">
        <v>233.93</v>
      </c>
      <c r="G4420" s="318" t="s">
        <v>6233</v>
      </c>
    </row>
    <row r="4421" customFormat="false" ht="15" hidden="false" customHeight="false" outlineLevel="0" collapsed="false">
      <c r="A4421" s="318" t="s">
        <v>15024</v>
      </c>
      <c r="B4421" s="318" t="str">
        <f aca="false">A4421&amp;"U"</f>
        <v>86930U</v>
      </c>
      <c r="C4421" s="318" t="s">
        <v>15025</v>
      </c>
      <c r="D4421" s="318" t="s">
        <v>30</v>
      </c>
      <c r="E4421" s="318" t="s">
        <v>6252</v>
      </c>
      <c r="F4421" s="319" t="n">
        <v>242.19</v>
      </c>
      <c r="G4421" s="318" t="s">
        <v>6233</v>
      </c>
    </row>
    <row r="4422" customFormat="false" ht="15" hidden="false" customHeight="false" outlineLevel="0" collapsed="false">
      <c r="A4422" s="318" t="s">
        <v>15026</v>
      </c>
      <c r="B4422" s="318" t="str">
        <f aca="false">A4422&amp;"U"</f>
        <v>86931U</v>
      </c>
      <c r="C4422" s="318" t="s">
        <v>15027</v>
      </c>
      <c r="D4422" s="318" t="s">
        <v>30</v>
      </c>
      <c r="E4422" s="318" t="s">
        <v>6252</v>
      </c>
      <c r="F4422" s="319" t="n">
        <v>376.13</v>
      </c>
      <c r="G4422" s="318" t="s">
        <v>6233</v>
      </c>
    </row>
    <row r="4423" customFormat="false" ht="15" hidden="false" customHeight="false" outlineLevel="0" collapsed="false">
      <c r="A4423" s="318" t="s">
        <v>15028</v>
      </c>
      <c r="B4423" s="318" t="str">
        <f aca="false">A4423&amp;"U"</f>
        <v>86932U</v>
      </c>
      <c r="C4423" s="318" t="s">
        <v>15029</v>
      </c>
      <c r="D4423" s="318" t="s">
        <v>30</v>
      </c>
      <c r="E4423" s="318" t="s">
        <v>6252</v>
      </c>
      <c r="F4423" s="319" t="n">
        <v>393.31</v>
      </c>
      <c r="G4423" s="318" t="s">
        <v>6233</v>
      </c>
    </row>
    <row r="4424" customFormat="false" ht="15" hidden="false" customHeight="false" outlineLevel="0" collapsed="false">
      <c r="A4424" s="318" t="s">
        <v>15030</v>
      </c>
      <c r="B4424" s="318" t="str">
        <f aca="false">A4424&amp;"U"</f>
        <v>86933U</v>
      </c>
      <c r="C4424" s="318" t="s">
        <v>15031</v>
      </c>
      <c r="D4424" s="318" t="s">
        <v>30</v>
      </c>
      <c r="E4424" s="318" t="s">
        <v>6232</v>
      </c>
      <c r="F4424" s="319" t="n">
        <v>310.68</v>
      </c>
      <c r="G4424" s="318" t="s">
        <v>6233</v>
      </c>
    </row>
    <row r="4425" customFormat="false" ht="15" hidden="false" customHeight="false" outlineLevel="0" collapsed="false">
      <c r="A4425" s="318" t="s">
        <v>15032</v>
      </c>
      <c r="B4425" s="318" t="str">
        <f aca="false">A4425&amp;"U"</f>
        <v>86934U</v>
      </c>
      <c r="C4425" s="318" t="s">
        <v>15033</v>
      </c>
      <c r="D4425" s="318" t="s">
        <v>30</v>
      </c>
      <c r="E4425" s="318" t="s">
        <v>6232</v>
      </c>
      <c r="F4425" s="319" t="n">
        <v>304.33</v>
      </c>
      <c r="G4425" s="318" t="s">
        <v>6233</v>
      </c>
    </row>
    <row r="4426" customFormat="false" ht="15" hidden="false" customHeight="false" outlineLevel="0" collapsed="false">
      <c r="A4426" s="318" t="s">
        <v>15034</v>
      </c>
      <c r="B4426" s="318" t="str">
        <f aca="false">A4426&amp;"U"</f>
        <v>86935U</v>
      </c>
      <c r="C4426" s="318" t="s">
        <v>15035</v>
      </c>
      <c r="D4426" s="318" t="s">
        <v>30</v>
      </c>
      <c r="E4426" s="318" t="s">
        <v>6232</v>
      </c>
      <c r="F4426" s="319" t="n">
        <v>160.7</v>
      </c>
      <c r="G4426" s="318" t="s">
        <v>6233</v>
      </c>
    </row>
    <row r="4427" customFormat="false" ht="15" hidden="false" customHeight="false" outlineLevel="0" collapsed="false">
      <c r="A4427" s="318" t="s">
        <v>15036</v>
      </c>
      <c r="B4427" s="318" t="str">
        <f aca="false">A4427&amp;"U"</f>
        <v>86936U</v>
      </c>
      <c r="C4427" s="318" t="s">
        <v>15037</v>
      </c>
      <c r="D4427" s="318" t="s">
        <v>30</v>
      </c>
      <c r="E4427" s="318" t="s">
        <v>6232</v>
      </c>
      <c r="F4427" s="319" t="n">
        <v>245.7</v>
      </c>
      <c r="G4427" s="318" t="s">
        <v>6233</v>
      </c>
    </row>
    <row r="4428" customFormat="false" ht="15" hidden="false" customHeight="false" outlineLevel="0" collapsed="false">
      <c r="A4428" s="318" t="s">
        <v>15038</v>
      </c>
      <c r="B4428" s="318" t="str">
        <f aca="false">A4428&amp;"U"</f>
        <v>86937U</v>
      </c>
      <c r="C4428" s="318" t="s">
        <v>15039</v>
      </c>
      <c r="D4428" s="318" t="s">
        <v>30</v>
      </c>
      <c r="E4428" s="318" t="s">
        <v>6232</v>
      </c>
      <c r="F4428" s="319" t="n">
        <v>139.24</v>
      </c>
      <c r="G4428" s="318" t="s">
        <v>6233</v>
      </c>
    </row>
    <row r="4429" customFormat="false" ht="15" hidden="false" customHeight="false" outlineLevel="0" collapsed="false">
      <c r="A4429" s="318" t="s">
        <v>15040</v>
      </c>
      <c r="B4429" s="318" t="str">
        <f aca="false">A4429&amp;"U"</f>
        <v>86938U</v>
      </c>
      <c r="C4429" s="318" t="s">
        <v>15041</v>
      </c>
      <c r="D4429" s="318" t="s">
        <v>30</v>
      </c>
      <c r="E4429" s="318" t="s">
        <v>6232</v>
      </c>
      <c r="F4429" s="319" t="n">
        <v>224.24</v>
      </c>
      <c r="G4429" s="318" t="s">
        <v>6233</v>
      </c>
    </row>
    <row r="4430" customFormat="false" ht="15" hidden="false" customHeight="false" outlineLevel="0" collapsed="false">
      <c r="A4430" s="318" t="s">
        <v>15042</v>
      </c>
      <c r="B4430" s="318" t="str">
        <f aca="false">A4430&amp;"U"</f>
        <v>86939U</v>
      </c>
      <c r="C4430" s="318" t="s">
        <v>15043</v>
      </c>
      <c r="D4430" s="318" t="s">
        <v>30</v>
      </c>
      <c r="E4430" s="318" t="s">
        <v>6252</v>
      </c>
      <c r="F4430" s="319" t="n">
        <v>273.71</v>
      </c>
      <c r="G4430" s="318" t="s">
        <v>6233</v>
      </c>
    </row>
    <row r="4431" customFormat="false" ht="15" hidden="false" customHeight="false" outlineLevel="0" collapsed="false">
      <c r="A4431" s="318" t="s">
        <v>15044</v>
      </c>
      <c r="B4431" s="318" t="str">
        <f aca="false">A4431&amp;"U"</f>
        <v>86940U</v>
      </c>
      <c r="C4431" s="318" t="s">
        <v>15045</v>
      </c>
      <c r="D4431" s="318" t="s">
        <v>30</v>
      </c>
      <c r="E4431" s="318" t="s">
        <v>6252</v>
      </c>
      <c r="F4431" s="319" t="n">
        <v>626.36</v>
      </c>
      <c r="G4431" s="318" t="s">
        <v>6233</v>
      </c>
    </row>
    <row r="4432" customFormat="false" ht="15" hidden="false" customHeight="false" outlineLevel="0" collapsed="false">
      <c r="A4432" s="318" t="s">
        <v>15046</v>
      </c>
      <c r="B4432" s="318" t="str">
        <f aca="false">A4432&amp;"U"</f>
        <v>86941U</v>
      </c>
      <c r="C4432" s="318" t="s">
        <v>15047</v>
      </c>
      <c r="D4432" s="318" t="s">
        <v>30</v>
      </c>
      <c r="E4432" s="318" t="s">
        <v>6252</v>
      </c>
      <c r="F4432" s="319" t="n">
        <v>490.51</v>
      </c>
      <c r="G4432" s="318" t="s">
        <v>6233</v>
      </c>
    </row>
    <row r="4433" customFormat="false" ht="15" hidden="false" customHeight="false" outlineLevel="0" collapsed="false">
      <c r="A4433" s="318" t="s">
        <v>15048</v>
      </c>
      <c r="B4433" s="318" t="str">
        <f aca="false">A4433&amp;"U"</f>
        <v>86942U</v>
      </c>
      <c r="C4433" s="318" t="s">
        <v>15049</v>
      </c>
      <c r="D4433" s="318" t="s">
        <v>30</v>
      </c>
      <c r="E4433" s="318" t="s">
        <v>6252</v>
      </c>
      <c r="F4433" s="319" t="n">
        <v>178.12</v>
      </c>
      <c r="G4433" s="318" t="s">
        <v>6233</v>
      </c>
    </row>
    <row r="4434" customFormat="false" ht="15" hidden="false" customHeight="false" outlineLevel="0" collapsed="false">
      <c r="A4434" s="318" t="s">
        <v>15050</v>
      </c>
      <c r="B4434" s="318" t="str">
        <f aca="false">A4434&amp;"U"</f>
        <v>86943U</v>
      </c>
      <c r="C4434" s="318" t="s">
        <v>15051</v>
      </c>
      <c r="D4434" s="318" t="s">
        <v>30</v>
      </c>
      <c r="E4434" s="318" t="s">
        <v>6252</v>
      </c>
      <c r="F4434" s="319" t="n">
        <v>171.77</v>
      </c>
      <c r="G4434" s="318" t="s">
        <v>6233</v>
      </c>
    </row>
    <row r="4435" customFormat="false" ht="15" hidden="false" customHeight="false" outlineLevel="0" collapsed="false">
      <c r="A4435" s="318" t="s">
        <v>15052</v>
      </c>
      <c r="B4435" s="318" t="str">
        <f aca="false">A4435&amp;"U"</f>
        <v>86947U</v>
      </c>
      <c r="C4435" s="318" t="s">
        <v>15053</v>
      </c>
      <c r="D4435" s="318" t="s">
        <v>30</v>
      </c>
      <c r="E4435" s="318" t="s">
        <v>6252</v>
      </c>
      <c r="F4435" s="319" t="n">
        <v>705.9</v>
      </c>
      <c r="G4435" s="318" t="s">
        <v>6233</v>
      </c>
    </row>
    <row r="4436" customFormat="false" ht="15" hidden="false" customHeight="false" outlineLevel="0" collapsed="false">
      <c r="A4436" s="318" t="s">
        <v>15054</v>
      </c>
      <c r="B4436" s="318" t="str">
        <f aca="false">A4436&amp;"U"</f>
        <v>88571U</v>
      </c>
      <c r="C4436" s="318" t="s">
        <v>15055</v>
      </c>
      <c r="D4436" s="318" t="s">
        <v>30</v>
      </c>
      <c r="E4436" s="318" t="s">
        <v>6232</v>
      </c>
      <c r="F4436" s="319" t="n">
        <v>32.84</v>
      </c>
      <c r="G4436" s="318" t="s">
        <v>6233</v>
      </c>
    </row>
    <row r="4437" customFormat="false" ht="15" hidden="false" customHeight="false" outlineLevel="0" collapsed="false">
      <c r="A4437" s="318" t="s">
        <v>15056</v>
      </c>
      <c r="B4437" s="318" t="str">
        <f aca="false">A4437&amp;"U"</f>
        <v>93396U</v>
      </c>
      <c r="C4437" s="318" t="s">
        <v>15057</v>
      </c>
      <c r="D4437" s="318" t="s">
        <v>30</v>
      </c>
      <c r="E4437" s="318" t="s">
        <v>6232</v>
      </c>
      <c r="F4437" s="319" t="n">
        <v>407.49</v>
      </c>
      <c r="G4437" s="318" t="s">
        <v>6233</v>
      </c>
    </row>
    <row r="4438" customFormat="false" ht="15" hidden="false" customHeight="false" outlineLevel="0" collapsed="false">
      <c r="A4438" s="318" t="s">
        <v>15058</v>
      </c>
      <c r="B4438" s="318" t="str">
        <f aca="false">A4438&amp;"U"</f>
        <v>93441U</v>
      </c>
      <c r="C4438" s="318" t="s">
        <v>15059</v>
      </c>
      <c r="D4438" s="318" t="s">
        <v>30</v>
      </c>
      <c r="E4438" s="318" t="s">
        <v>6232</v>
      </c>
      <c r="F4438" s="319" t="n">
        <v>621.08</v>
      </c>
      <c r="G4438" s="318" t="s">
        <v>6233</v>
      </c>
    </row>
    <row r="4439" customFormat="false" ht="15" hidden="false" customHeight="false" outlineLevel="0" collapsed="false">
      <c r="A4439" s="318" t="s">
        <v>15060</v>
      </c>
      <c r="B4439" s="318" t="str">
        <f aca="false">A4439&amp;"U"</f>
        <v>93442U</v>
      </c>
      <c r="C4439" s="318" t="s">
        <v>15061</v>
      </c>
      <c r="D4439" s="318" t="s">
        <v>30</v>
      </c>
      <c r="E4439" s="318" t="s">
        <v>6252</v>
      </c>
      <c r="F4439" s="319" t="n">
        <v>833.61</v>
      </c>
      <c r="G4439" s="318" t="s">
        <v>6233</v>
      </c>
    </row>
    <row r="4440" customFormat="false" ht="15" hidden="false" customHeight="false" outlineLevel="0" collapsed="false">
      <c r="A4440" s="318" t="s">
        <v>15062</v>
      </c>
      <c r="B4440" s="318" t="str">
        <f aca="false">A4440&amp;"U"</f>
        <v>95469U</v>
      </c>
      <c r="C4440" s="318" t="s">
        <v>15063</v>
      </c>
      <c r="D4440" s="318" t="s">
        <v>30</v>
      </c>
      <c r="E4440" s="318" t="s">
        <v>6252</v>
      </c>
      <c r="F4440" s="319" t="n">
        <v>172.85</v>
      </c>
      <c r="G4440" s="318" t="s">
        <v>6233</v>
      </c>
    </row>
    <row r="4441" customFormat="false" ht="15" hidden="false" customHeight="false" outlineLevel="0" collapsed="false">
      <c r="A4441" s="318" t="s">
        <v>15064</v>
      </c>
      <c r="B4441" s="318" t="str">
        <f aca="false">A4441&amp;"U"</f>
        <v>95470U</v>
      </c>
      <c r="C4441" s="318" t="s">
        <v>15065</v>
      </c>
      <c r="D4441" s="318" t="s">
        <v>30</v>
      </c>
      <c r="E4441" s="318" t="s">
        <v>6252</v>
      </c>
      <c r="F4441" s="319" t="n">
        <v>178.71</v>
      </c>
      <c r="G4441" s="318" t="s">
        <v>6233</v>
      </c>
    </row>
    <row r="4442" customFormat="false" ht="15" hidden="false" customHeight="false" outlineLevel="0" collapsed="false">
      <c r="A4442" s="318" t="s">
        <v>15066</v>
      </c>
      <c r="B4442" s="318" t="str">
        <f aca="false">A4442&amp;"U"</f>
        <v>95471U</v>
      </c>
      <c r="C4442" s="318" t="s">
        <v>15067</v>
      </c>
      <c r="D4442" s="318" t="s">
        <v>30</v>
      </c>
      <c r="E4442" s="318" t="s">
        <v>6252</v>
      </c>
      <c r="F4442" s="319" t="n">
        <v>639.31</v>
      </c>
      <c r="G4442" s="318" t="s">
        <v>6233</v>
      </c>
    </row>
    <row r="4443" customFormat="false" ht="15" hidden="false" customHeight="false" outlineLevel="0" collapsed="false">
      <c r="A4443" s="318" t="s">
        <v>15068</v>
      </c>
      <c r="B4443" s="318" t="str">
        <f aca="false">A4443&amp;"U"</f>
        <v>95472U</v>
      </c>
      <c r="C4443" s="318" t="s">
        <v>15069</v>
      </c>
      <c r="D4443" s="318" t="s">
        <v>30</v>
      </c>
      <c r="E4443" s="318" t="s">
        <v>6252</v>
      </c>
      <c r="F4443" s="319" t="n">
        <v>645.17</v>
      </c>
      <c r="G4443" s="318" t="s">
        <v>6233</v>
      </c>
    </row>
    <row r="4444" customFormat="false" ht="15" hidden="false" customHeight="false" outlineLevel="0" collapsed="false">
      <c r="A4444" s="318" t="s">
        <v>15070</v>
      </c>
      <c r="B4444" s="318" t="str">
        <f aca="false">A4444&amp;"U"</f>
        <v>95542U</v>
      </c>
      <c r="C4444" s="318" t="s">
        <v>15071</v>
      </c>
      <c r="D4444" s="318" t="s">
        <v>30</v>
      </c>
      <c r="E4444" s="318" t="s">
        <v>6232</v>
      </c>
      <c r="F4444" s="319" t="n">
        <v>16.62</v>
      </c>
      <c r="G4444" s="318" t="s">
        <v>6233</v>
      </c>
    </row>
    <row r="4445" customFormat="false" ht="15" hidden="false" customHeight="false" outlineLevel="0" collapsed="false">
      <c r="A4445" s="318" t="s">
        <v>15072</v>
      </c>
      <c r="B4445" s="318" t="str">
        <f aca="false">A4445&amp;"U"</f>
        <v>95543U</v>
      </c>
      <c r="C4445" s="318" t="s">
        <v>15073</v>
      </c>
      <c r="D4445" s="318" t="s">
        <v>30</v>
      </c>
      <c r="E4445" s="318" t="s">
        <v>6232</v>
      </c>
      <c r="F4445" s="319" t="n">
        <v>27.28</v>
      </c>
      <c r="G4445" s="318" t="s">
        <v>6233</v>
      </c>
    </row>
    <row r="4446" customFormat="false" ht="15" hidden="false" customHeight="false" outlineLevel="0" collapsed="false">
      <c r="A4446" s="318" t="s">
        <v>15074</v>
      </c>
      <c r="B4446" s="318" t="str">
        <f aca="false">A4446&amp;"U"</f>
        <v>95544U</v>
      </c>
      <c r="C4446" s="318" t="s">
        <v>15075</v>
      </c>
      <c r="D4446" s="318" t="s">
        <v>30</v>
      </c>
      <c r="E4446" s="318" t="s">
        <v>6232</v>
      </c>
      <c r="F4446" s="319" t="n">
        <v>20.78</v>
      </c>
      <c r="G4446" s="318" t="s">
        <v>6233</v>
      </c>
    </row>
    <row r="4447" customFormat="false" ht="15" hidden="false" customHeight="false" outlineLevel="0" collapsed="false">
      <c r="A4447" s="318" t="s">
        <v>15076</v>
      </c>
      <c r="B4447" s="318" t="str">
        <f aca="false">A4447&amp;"U"</f>
        <v>95545U</v>
      </c>
      <c r="C4447" s="318" t="s">
        <v>15077</v>
      </c>
      <c r="D4447" s="318" t="s">
        <v>30</v>
      </c>
      <c r="E4447" s="318" t="s">
        <v>6232</v>
      </c>
      <c r="F4447" s="319" t="n">
        <v>20.34</v>
      </c>
      <c r="G4447" s="318" t="s">
        <v>6233</v>
      </c>
    </row>
    <row r="4448" customFormat="false" ht="15" hidden="false" customHeight="false" outlineLevel="0" collapsed="false">
      <c r="A4448" s="318" t="s">
        <v>15078</v>
      </c>
      <c r="B4448" s="318" t="str">
        <f aca="false">A4448&amp;"U"</f>
        <v>95546U</v>
      </c>
      <c r="C4448" s="318" t="s">
        <v>15079</v>
      </c>
      <c r="D4448" s="318" t="s">
        <v>30</v>
      </c>
      <c r="E4448" s="318" t="s">
        <v>6232</v>
      </c>
      <c r="F4448" s="319" t="n">
        <v>64.25</v>
      </c>
      <c r="G4448" s="318" t="s">
        <v>6233</v>
      </c>
    </row>
    <row r="4449" customFormat="false" ht="15" hidden="false" customHeight="false" outlineLevel="0" collapsed="false">
      <c r="A4449" s="318" t="s">
        <v>15080</v>
      </c>
      <c r="B4449" s="318" t="str">
        <f aca="false">A4449&amp;"U"</f>
        <v>95547U</v>
      </c>
      <c r="C4449" s="318" t="s">
        <v>15081</v>
      </c>
      <c r="D4449" s="318" t="s">
        <v>30</v>
      </c>
      <c r="E4449" s="318" t="s">
        <v>6232</v>
      </c>
      <c r="F4449" s="319" t="n">
        <v>50.46</v>
      </c>
      <c r="G4449" s="318" t="s">
        <v>6233</v>
      </c>
    </row>
    <row r="4450" customFormat="false" ht="15" hidden="false" customHeight="false" outlineLevel="0" collapsed="false">
      <c r="A4450" s="318" t="s">
        <v>15082</v>
      </c>
      <c r="B4450" s="318" t="str">
        <f aca="false">A4450&amp;"U"</f>
        <v>6087U</v>
      </c>
      <c r="C4450" s="318" t="s">
        <v>15083</v>
      </c>
      <c r="D4450" s="318" t="s">
        <v>30</v>
      </c>
      <c r="E4450" s="318" t="s">
        <v>6252</v>
      </c>
      <c r="F4450" s="319" t="n">
        <v>21.08</v>
      </c>
      <c r="G4450" s="318" t="s">
        <v>6233</v>
      </c>
    </row>
    <row r="4451" customFormat="false" ht="15" hidden="false" customHeight="false" outlineLevel="0" collapsed="false">
      <c r="A4451" s="318" t="s">
        <v>15084</v>
      </c>
      <c r="B4451" s="318" t="str">
        <f aca="false">A4451&amp;"U"</f>
        <v>98052U</v>
      </c>
      <c r="C4451" s="318" t="s">
        <v>15085</v>
      </c>
      <c r="D4451" s="318" t="s">
        <v>30</v>
      </c>
      <c r="E4451" s="318" t="s">
        <v>6252</v>
      </c>
      <c r="F4451" s="320" t="n">
        <v>1001.2</v>
      </c>
      <c r="G4451" s="318" t="s">
        <v>6233</v>
      </c>
    </row>
    <row r="4452" customFormat="false" ht="15" hidden="false" customHeight="false" outlineLevel="0" collapsed="false">
      <c r="A4452" s="318" t="s">
        <v>15086</v>
      </c>
      <c r="B4452" s="318" t="str">
        <f aca="false">A4452&amp;"U"</f>
        <v>98053U</v>
      </c>
      <c r="C4452" s="318" t="s">
        <v>15087</v>
      </c>
      <c r="D4452" s="318" t="s">
        <v>30</v>
      </c>
      <c r="E4452" s="318" t="s">
        <v>6252</v>
      </c>
      <c r="F4452" s="320" t="n">
        <v>1458.32</v>
      </c>
      <c r="G4452" s="318" t="s">
        <v>6233</v>
      </c>
    </row>
    <row r="4453" customFormat="false" ht="15" hidden="false" customHeight="false" outlineLevel="0" collapsed="false">
      <c r="A4453" s="318" t="s">
        <v>15088</v>
      </c>
      <c r="B4453" s="318" t="str">
        <f aca="false">A4453&amp;"U"</f>
        <v>98054U</v>
      </c>
      <c r="C4453" s="318" t="s">
        <v>15089</v>
      </c>
      <c r="D4453" s="318" t="s">
        <v>30</v>
      </c>
      <c r="E4453" s="318" t="s">
        <v>6252</v>
      </c>
      <c r="F4453" s="320" t="n">
        <v>2141.48</v>
      </c>
      <c r="G4453" s="318" t="s">
        <v>6233</v>
      </c>
    </row>
    <row r="4454" customFormat="false" ht="15" hidden="false" customHeight="false" outlineLevel="0" collapsed="false">
      <c r="A4454" s="318" t="s">
        <v>15090</v>
      </c>
      <c r="B4454" s="318" t="str">
        <f aca="false">A4454&amp;"U"</f>
        <v>98055U</v>
      </c>
      <c r="C4454" s="318" t="s">
        <v>15091</v>
      </c>
      <c r="D4454" s="318" t="s">
        <v>30</v>
      </c>
      <c r="E4454" s="318" t="s">
        <v>6252</v>
      </c>
      <c r="F4454" s="320" t="n">
        <v>2841.55</v>
      </c>
      <c r="G4454" s="318" t="s">
        <v>6233</v>
      </c>
    </row>
    <row r="4455" customFormat="false" ht="15" hidden="false" customHeight="false" outlineLevel="0" collapsed="false">
      <c r="A4455" s="318" t="s">
        <v>15092</v>
      </c>
      <c r="B4455" s="318" t="str">
        <f aca="false">A4455&amp;"U"</f>
        <v>98056U</v>
      </c>
      <c r="C4455" s="318" t="s">
        <v>15093</v>
      </c>
      <c r="D4455" s="318" t="s">
        <v>30</v>
      </c>
      <c r="E4455" s="318" t="s">
        <v>6252</v>
      </c>
      <c r="F4455" s="320" t="n">
        <v>3280.47</v>
      </c>
      <c r="G4455" s="318" t="s">
        <v>6233</v>
      </c>
    </row>
    <row r="4456" customFormat="false" ht="15" hidden="false" customHeight="false" outlineLevel="0" collapsed="false">
      <c r="A4456" s="318" t="s">
        <v>15094</v>
      </c>
      <c r="B4456" s="318" t="str">
        <f aca="false">A4456&amp;"U"</f>
        <v>98057U</v>
      </c>
      <c r="C4456" s="318" t="s">
        <v>15095</v>
      </c>
      <c r="D4456" s="318" t="s">
        <v>30</v>
      </c>
      <c r="E4456" s="318" t="s">
        <v>6252</v>
      </c>
      <c r="F4456" s="320" t="n">
        <v>4309.15</v>
      </c>
      <c r="G4456" s="318" t="s">
        <v>6233</v>
      </c>
    </row>
    <row r="4457" customFormat="false" ht="15" hidden="false" customHeight="false" outlineLevel="0" collapsed="false">
      <c r="A4457" s="318" t="s">
        <v>15096</v>
      </c>
      <c r="B4457" s="318" t="str">
        <f aca="false">A4457&amp;"U"</f>
        <v>98066U</v>
      </c>
      <c r="C4457" s="318" t="s">
        <v>15097</v>
      </c>
      <c r="D4457" s="318" t="s">
        <v>30</v>
      </c>
      <c r="E4457" s="318" t="s">
        <v>6252</v>
      </c>
      <c r="F4457" s="320" t="n">
        <v>3328.93</v>
      </c>
      <c r="G4457" s="318" t="s">
        <v>6233</v>
      </c>
    </row>
    <row r="4458" customFormat="false" ht="15" hidden="false" customHeight="false" outlineLevel="0" collapsed="false">
      <c r="A4458" s="318" t="s">
        <v>15098</v>
      </c>
      <c r="B4458" s="318" t="str">
        <f aca="false">A4458&amp;"U"</f>
        <v>98067U</v>
      </c>
      <c r="C4458" s="318" t="s">
        <v>15099</v>
      </c>
      <c r="D4458" s="318" t="s">
        <v>30</v>
      </c>
      <c r="E4458" s="318" t="s">
        <v>6252</v>
      </c>
      <c r="F4458" s="320" t="n">
        <v>4448.71</v>
      </c>
      <c r="G4458" s="318" t="s">
        <v>6233</v>
      </c>
    </row>
    <row r="4459" customFormat="false" ht="15" hidden="false" customHeight="false" outlineLevel="0" collapsed="false">
      <c r="A4459" s="318" t="s">
        <v>15100</v>
      </c>
      <c r="B4459" s="318" t="str">
        <f aca="false">A4459&amp;"U"</f>
        <v>98068U</v>
      </c>
      <c r="C4459" s="318" t="s">
        <v>15101</v>
      </c>
      <c r="D4459" s="318" t="s">
        <v>30</v>
      </c>
      <c r="E4459" s="318" t="s">
        <v>6252</v>
      </c>
      <c r="F4459" s="320" t="n">
        <v>6291.04</v>
      </c>
      <c r="G4459" s="318" t="s">
        <v>6233</v>
      </c>
    </row>
    <row r="4460" customFormat="false" ht="15" hidden="false" customHeight="false" outlineLevel="0" collapsed="false">
      <c r="A4460" s="318" t="s">
        <v>15102</v>
      </c>
      <c r="B4460" s="318" t="str">
        <f aca="false">A4460&amp;"U"</f>
        <v>98069U</v>
      </c>
      <c r="C4460" s="318" t="s">
        <v>15103</v>
      </c>
      <c r="D4460" s="318" t="s">
        <v>30</v>
      </c>
      <c r="E4460" s="318" t="s">
        <v>6252</v>
      </c>
      <c r="F4460" s="320" t="n">
        <v>8429.65</v>
      </c>
      <c r="G4460" s="318" t="s">
        <v>6233</v>
      </c>
    </row>
    <row r="4461" customFormat="false" ht="15" hidden="false" customHeight="false" outlineLevel="0" collapsed="false">
      <c r="A4461" s="318" t="s">
        <v>15104</v>
      </c>
      <c r="B4461" s="318" t="str">
        <f aca="false">A4461&amp;"U"</f>
        <v>98070U</v>
      </c>
      <c r="C4461" s="318" t="s">
        <v>15105</v>
      </c>
      <c r="D4461" s="318" t="s">
        <v>30</v>
      </c>
      <c r="E4461" s="318" t="s">
        <v>6252</v>
      </c>
      <c r="F4461" s="320" t="n">
        <v>9664.34</v>
      </c>
      <c r="G4461" s="318" t="s">
        <v>6233</v>
      </c>
    </row>
    <row r="4462" customFormat="false" ht="15" hidden="false" customHeight="false" outlineLevel="0" collapsed="false">
      <c r="A4462" s="318" t="s">
        <v>15106</v>
      </c>
      <c r="B4462" s="318" t="str">
        <f aca="false">A4462&amp;"U"</f>
        <v>98071U</v>
      </c>
      <c r="C4462" s="318" t="s">
        <v>15107</v>
      </c>
      <c r="D4462" s="318" t="s">
        <v>30</v>
      </c>
      <c r="E4462" s="318" t="s">
        <v>6252</v>
      </c>
      <c r="F4462" s="320" t="n">
        <v>10616.13</v>
      </c>
      <c r="G4462" s="318" t="s">
        <v>6233</v>
      </c>
    </row>
    <row r="4463" customFormat="false" ht="15" hidden="false" customHeight="false" outlineLevel="0" collapsed="false">
      <c r="A4463" s="318" t="s">
        <v>15108</v>
      </c>
      <c r="B4463" s="318" t="str">
        <f aca="false">A4463&amp;"U"</f>
        <v>98072U</v>
      </c>
      <c r="C4463" s="318" t="s">
        <v>15109</v>
      </c>
      <c r="D4463" s="318" t="s">
        <v>30</v>
      </c>
      <c r="E4463" s="318" t="s">
        <v>6252</v>
      </c>
      <c r="F4463" s="320" t="n">
        <v>2777.95</v>
      </c>
      <c r="G4463" s="318" t="s">
        <v>6233</v>
      </c>
    </row>
    <row r="4464" customFormat="false" ht="15" hidden="false" customHeight="false" outlineLevel="0" collapsed="false">
      <c r="A4464" s="318" t="s">
        <v>15110</v>
      </c>
      <c r="B4464" s="318" t="str">
        <f aca="false">A4464&amp;"U"</f>
        <v>98073U</v>
      </c>
      <c r="C4464" s="318" t="s">
        <v>15111</v>
      </c>
      <c r="D4464" s="318" t="s">
        <v>30</v>
      </c>
      <c r="E4464" s="318" t="s">
        <v>6252</v>
      </c>
      <c r="F4464" s="320" t="n">
        <v>4330.8</v>
      </c>
      <c r="G4464" s="318" t="s">
        <v>6233</v>
      </c>
    </row>
    <row r="4465" customFormat="false" ht="15" hidden="false" customHeight="false" outlineLevel="0" collapsed="false">
      <c r="A4465" s="318" t="s">
        <v>15112</v>
      </c>
      <c r="B4465" s="318" t="str">
        <f aca="false">A4465&amp;"U"</f>
        <v>98074U</v>
      </c>
      <c r="C4465" s="318" t="s">
        <v>15113</v>
      </c>
      <c r="D4465" s="318" t="s">
        <v>30</v>
      </c>
      <c r="E4465" s="318" t="s">
        <v>6252</v>
      </c>
      <c r="F4465" s="320" t="n">
        <v>6710.65</v>
      </c>
      <c r="G4465" s="318" t="s">
        <v>6233</v>
      </c>
    </row>
    <row r="4466" customFormat="false" ht="15" hidden="false" customHeight="false" outlineLevel="0" collapsed="false">
      <c r="A4466" s="318" t="s">
        <v>15114</v>
      </c>
      <c r="B4466" s="318" t="str">
        <f aca="false">A4466&amp;"U"</f>
        <v>98075U</v>
      </c>
      <c r="C4466" s="318" t="s">
        <v>15115</v>
      </c>
      <c r="D4466" s="318" t="s">
        <v>30</v>
      </c>
      <c r="E4466" s="318" t="s">
        <v>6252</v>
      </c>
      <c r="F4466" s="320" t="n">
        <v>8718.16</v>
      </c>
      <c r="G4466" s="318" t="s">
        <v>6233</v>
      </c>
    </row>
    <row r="4467" customFormat="false" ht="15" hidden="false" customHeight="false" outlineLevel="0" collapsed="false">
      <c r="A4467" s="318" t="s">
        <v>15116</v>
      </c>
      <c r="B4467" s="318" t="str">
        <f aca="false">A4467&amp;"U"</f>
        <v>98076U</v>
      </c>
      <c r="C4467" s="318" t="s">
        <v>15117</v>
      </c>
      <c r="D4467" s="318" t="s">
        <v>30</v>
      </c>
      <c r="E4467" s="318" t="s">
        <v>6252</v>
      </c>
      <c r="F4467" s="320" t="n">
        <v>10038.41</v>
      </c>
      <c r="G4467" s="318" t="s">
        <v>6233</v>
      </c>
    </row>
    <row r="4468" customFormat="false" ht="15" hidden="false" customHeight="false" outlineLevel="0" collapsed="false">
      <c r="A4468" s="318" t="s">
        <v>15118</v>
      </c>
      <c r="B4468" s="318" t="str">
        <f aca="false">A4468&amp;"U"</f>
        <v>98077U</v>
      </c>
      <c r="C4468" s="318" t="s">
        <v>15119</v>
      </c>
      <c r="D4468" s="318" t="s">
        <v>30</v>
      </c>
      <c r="E4468" s="318" t="s">
        <v>6252</v>
      </c>
      <c r="F4468" s="320" t="n">
        <v>11812.99</v>
      </c>
      <c r="G4468" s="318" t="s">
        <v>6233</v>
      </c>
    </row>
    <row r="4469" customFormat="false" ht="15" hidden="false" customHeight="false" outlineLevel="0" collapsed="false">
      <c r="A4469" s="318" t="s">
        <v>15120</v>
      </c>
      <c r="B4469" s="318" t="str">
        <f aca="false">A4469&amp;"U"</f>
        <v>98078U</v>
      </c>
      <c r="C4469" s="318" t="s">
        <v>15121</v>
      </c>
      <c r="D4469" s="318" t="s">
        <v>30</v>
      </c>
      <c r="E4469" s="318" t="s">
        <v>6252</v>
      </c>
      <c r="F4469" s="320" t="n">
        <v>2797.27</v>
      </c>
      <c r="G4469" s="318" t="s">
        <v>6233</v>
      </c>
    </row>
    <row r="4470" customFormat="false" ht="15" hidden="false" customHeight="false" outlineLevel="0" collapsed="false">
      <c r="A4470" s="318" t="s">
        <v>15122</v>
      </c>
      <c r="B4470" s="318" t="str">
        <f aca="false">A4470&amp;"U"</f>
        <v>98079U</v>
      </c>
      <c r="C4470" s="318" t="s">
        <v>15123</v>
      </c>
      <c r="D4470" s="318" t="s">
        <v>30</v>
      </c>
      <c r="E4470" s="318" t="s">
        <v>6252</v>
      </c>
      <c r="F4470" s="320" t="n">
        <v>4903.24</v>
      </c>
      <c r="G4470" s="318" t="s">
        <v>6233</v>
      </c>
    </row>
    <row r="4471" customFormat="false" ht="15" hidden="false" customHeight="false" outlineLevel="0" collapsed="false">
      <c r="A4471" s="318" t="s">
        <v>15124</v>
      </c>
      <c r="B4471" s="318" t="str">
        <f aca="false">A4471&amp;"U"</f>
        <v>98080U</v>
      </c>
      <c r="C4471" s="318" t="s">
        <v>15125</v>
      </c>
      <c r="D4471" s="318" t="s">
        <v>30</v>
      </c>
      <c r="E4471" s="318" t="s">
        <v>6252</v>
      </c>
      <c r="F4471" s="320" t="n">
        <v>6308.35</v>
      </c>
      <c r="G4471" s="318" t="s">
        <v>6233</v>
      </c>
    </row>
    <row r="4472" customFormat="false" ht="15" hidden="false" customHeight="false" outlineLevel="0" collapsed="false">
      <c r="A4472" s="318" t="s">
        <v>15126</v>
      </c>
      <c r="B4472" s="318" t="str">
        <f aca="false">A4472&amp;"U"</f>
        <v>98081U</v>
      </c>
      <c r="C4472" s="318" t="s">
        <v>15127</v>
      </c>
      <c r="D4472" s="318" t="s">
        <v>30</v>
      </c>
      <c r="E4472" s="318" t="s">
        <v>6252</v>
      </c>
      <c r="F4472" s="320" t="n">
        <v>9348.18</v>
      </c>
      <c r="G4472" s="318" t="s">
        <v>6233</v>
      </c>
    </row>
    <row r="4473" customFormat="false" ht="15" hidden="false" customHeight="false" outlineLevel="0" collapsed="false">
      <c r="A4473" s="318" t="s">
        <v>15128</v>
      </c>
      <c r="B4473" s="318" t="str">
        <f aca="false">A4473&amp;"U"</f>
        <v>98082U</v>
      </c>
      <c r="C4473" s="318" t="s">
        <v>15129</v>
      </c>
      <c r="D4473" s="318" t="s">
        <v>30</v>
      </c>
      <c r="E4473" s="318" t="s">
        <v>6252</v>
      </c>
      <c r="F4473" s="320" t="n">
        <v>2595.89</v>
      </c>
      <c r="G4473" s="318" t="s">
        <v>6233</v>
      </c>
    </row>
    <row r="4474" customFormat="false" ht="15" hidden="false" customHeight="false" outlineLevel="0" collapsed="false">
      <c r="A4474" s="318" t="s">
        <v>15130</v>
      </c>
      <c r="B4474" s="318" t="str">
        <f aca="false">A4474&amp;"U"</f>
        <v>98083U</v>
      </c>
      <c r="C4474" s="318" t="s">
        <v>15131</v>
      </c>
      <c r="D4474" s="318" t="s">
        <v>30</v>
      </c>
      <c r="E4474" s="318" t="s">
        <v>6252</v>
      </c>
      <c r="F4474" s="320" t="n">
        <v>3434.1</v>
      </c>
      <c r="G4474" s="318" t="s">
        <v>6233</v>
      </c>
    </row>
    <row r="4475" customFormat="false" ht="15" hidden="false" customHeight="false" outlineLevel="0" collapsed="false">
      <c r="A4475" s="318" t="s">
        <v>15132</v>
      </c>
      <c r="B4475" s="318" t="str">
        <f aca="false">A4475&amp;"U"</f>
        <v>98084U</v>
      </c>
      <c r="C4475" s="318" t="s">
        <v>15133</v>
      </c>
      <c r="D4475" s="318" t="s">
        <v>30</v>
      </c>
      <c r="E4475" s="318" t="s">
        <v>6252</v>
      </c>
      <c r="F4475" s="320" t="n">
        <v>4825.42</v>
      </c>
      <c r="G4475" s="318" t="s">
        <v>6233</v>
      </c>
    </row>
    <row r="4476" customFormat="false" ht="15" hidden="false" customHeight="false" outlineLevel="0" collapsed="false">
      <c r="A4476" s="318" t="s">
        <v>15134</v>
      </c>
      <c r="B4476" s="318" t="str">
        <f aca="false">A4476&amp;"U"</f>
        <v>98085U</v>
      </c>
      <c r="C4476" s="318" t="s">
        <v>15135</v>
      </c>
      <c r="D4476" s="318" t="s">
        <v>30</v>
      </c>
      <c r="E4476" s="318" t="s">
        <v>6252</v>
      </c>
      <c r="F4476" s="320" t="n">
        <v>6532.01</v>
      </c>
      <c r="G4476" s="318" t="s">
        <v>6233</v>
      </c>
    </row>
    <row r="4477" customFormat="false" ht="15" hidden="false" customHeight="false" outlineLevel="0" collapsed="false">
      <c r="A4477" s="318" t="s">
        <v>15136</v>
      </c>
      <c r="B4477" s="318" t="str">
        <f aca="false">A4477&amp;"U"</f>
        <v>98086U</v>
      </c>
      <c r="C4477" s="318" t="s">
        <v>15137</v>
      </c>
      <c r="D4477" s="318" t="s">
        <v>30</v>
      </c>
      <c r="E4477" s="318" t="s">
        <v>6252</v>
      </c>
      <c r="F4477" s="320" t="n">
        <v>7394.98</v>
      </c>
      <c r="G4477" s="318" t="s">
        <v>6233</v>
      </c>
    </row>
    <row r="4478" customFormat="false" ht="15" hidden="false" customHeight="false" outlineLevel="0" collapsed="false">
      <c r="A4478" s="318" t="s">
        <v>15138</v>
      </c>
      <c r="B4478" s="318" t="str">
        <f aca="false">A4478&amp;"U"</f>
        <v>98087U</v>
      </c>
      <c r="C4478" s="318" t="s">
        <v>15139</v>
      </c>
      <c r="D4478" s="318" t="s">
        <v>30</v>
      </c>
      <c r="E4478" s="318" t="s">
        <v>6252</v>
      </c>
      <c r="F4478" s="320" t="n">
        <v>7936.05</v>
      </c>
      <c r="G4478" s="318" t="s">
        <v>6233</v>
      </c>
    </row>
    <row r="4479" customFormat="false" ht="15" hidden="false" customHeight="false" outlineLevel="0" collapsed="false">
      <c r="A4479" s="318" t="s">
        <v>15140</v>
      </c>
      <c r="B4479" s="318" t="str">
        <f aca="false">A4479&amp;"U"</f>
        <v>98088U</v>
      </c>
      <c r="C4479" s="318" t="s">
        <v>15141</v>
      </c>
      <c r="D4479" s="318" t="s">
        <v>30</v>
      </c>
      <c r="E4479" s="318" t="s">
        <v>6252</v>
      </c>
      <c r="F4479" s="320" t="n">
        <v>2211.99</v>
      </c>
      <c r="G4479" s="318" t="s">
        <v>6233</v>
      </c>
    </row>
    <row r="4480" customFormat="false" ht="15" hidden="false" customHeight="false" outlineLevel="0" collapsed="false">
      <c r="A4480" s="318" t="s">
        <v>15142</v>
      </c>
      <c r="B4480" s="318" t="str">
        <f aca="false">A4480&amp;"U"</f>
        <v>98089U</v>
      </c>
      <c r="C4480" s="318" t="s">
        <v>15143</v>
      </c>
      <c r="D4480" s="318" t="s">
        <v>30</v>
      </c>
      <c r="E4480" s="318" t="s">
        <v>6252</v>
      </c>
      <c r="F4480" s="320" t="n">
        <v>3491.74</v>
      </c>
      <c r="G4480" s="318" t="s">
        <v>6233</v>
      </c>
    </row>
    <row r="4481" customFormat="false" ht="15" hidden="false" customHeight="false" outlineLevel="0" collapsed="false">
      <c r="A4481" s="318" t="s">
        <v>15144</v>
      </c>
      <c r="B4481" s="318" t="str">
        <f aca="false">A4481&amp;"U"</f>
        <v>98090U</v>
      </c>
      <c r="C4481" s="318" t="s">
        <v>15145</v>
      </c>
      <c r="D4481" s="318" t="s">
        <v>30</v>
      </c>
      <c r="E4481" s="318" t="s">
        <v>6252</v>
      </c>
      <c r="F4481" s="320" t="n">
        <v>5476.76</v>
      </c>
      <c r="G4481" s="318" t="s">
        <v>6233</v>
      </c>
    </row>
    <row r="4482" customFormat="false" ht="15" hidden="false" customHeight="false" outlineLevel="0" collapsed="false">
      <c r="A4482" s="318" t="s">
        <v>15146</v>
      </c>
      <c r="B4482" s="318" t="str">
        <f aca="false">A4482&amp;"U"</f>
        <v>98091U</v>
      </c>
      <c r="C4482" s="318" t="s">
        <v>15147</v>
      </c>
      <c r="D4482" s="318" t="s">
        <v>30</v>
      </c>
      <c r="E4482" s="318" t="s">
        <v>6252</v>
      </c>
      <c r="F4482" s="320" t="n">
        <v>7044.41</v>
      </c>
      <c r="G4482" s="318" t="s">
        <v>6233</v>
      </c>
    </row>
    <row r="4483" customFormat="false" ht="15" hidden="false" customHeight="false" outlineLevel="0" collapsed="false">
      <c r="A4483" s="318" t="s">
        <v>15148</v>
      </c>
      <c r="B4483" s="318" t="str">
        <f aca="false">A4483&amp;"U"</f>
        <v>98092U</v>
      </c>
      <c r="C4483" s="318" t="s">
        <v>15149</v>
      </c>
      <c r="D4483" s="318" t="s">
        <v>30</v>
      </c>
      <c r="E4483" s="318" t="s">
        <v>6252</v>
      </c>
      <c r="F4483" s="320" t="n">
        <v>8296.21</v>
      </c>
      <c r="G4483" s="318" t="s">
        <v>6233</v>
      </c>
    </row>
    <row r="4484" customFormat="false" ht="15" hidden="false" customHeight="false" outlineLevel="0" collapsed="false">
      <c r="A4484" s="318" t="s">
        <v>15150</v>
      </c>
      <c r="B4484" s="318" t="str">
        <f aca="false">A4484&amp;"U"</f>
        <v>98093U</v>
      </c>
      <c r="C4484" s="318" t="s">
        <v>15151</v>
      </c>
      <c r="D4484" s="318" t="s">
        <v>30</v>
      </c>
      <c r="E4484" s="318" t="s">
        <v>6252</v>
      </c>
      <c r="F4484" s="320" t="n">
        <v>9790.01</v>
      </c>
      <c r="G4484" s="318" t="s">
        <v>6233</v>
      </c>
    </row>
    <row r="4485" customFormat="false" ht="15" hidden="false" customHeight="false" outlineLevel="0" collapsed="false">
      <c r="A4485" s="318" t="s">
        <v>15152</v>
      </c>
      <c r="B4485" s="318" t="str">
        <f aca="false">A4485&amp;"U"</f>
        <v>98094U</v>
      </c>
      <c r="C4485" s="318" t="s">
        <v>15153</v>
      </c>
      <c r="D4485" s="318" t="s">
        <v>30</v>
      </c>
      <c r="E4485" s="318" t="s">
        <v>6252</v>
      </c>
      <c r="F4485" s="320" t="n">
        <v>1855.07</v>
      </c>
      <c r="G4485" s="318" t="s">
        <v>6233</v>
      </c>
    </row>
    <row r="4486" customFormat="false" ht="15" hidden="false" customHeight="false" outlineLevel="0" collapsed="false">
      <c r="A4486" s="318" t="s">
        <v>15154</v>
      </c>
      <c r="B4486" s="318" t="str">
        <f aca="false">A4486&amp;"U"</f>
        <v>98099U</v>
      </c>
      <c r="C4486" s="318" t="s">
        <v>15155</v>
      </c>
      <c r="D4486" s="318" t="s">
        <v>30</v>
      </c>
      <c r="E4486" s="318" t="s">
        <v>6252</v>
      </c>
      <c r="F4486" s="320" t="n">
        <v>3185.75</v>
      </c>
      <c r="G4486" s="318" t="s">
        <v>6233</v>
      </c>
    </row>
    <row r="4487" customFormat="false" ht="15" hidden="false" customHeight="false" outlineLevel="0" collapsed="false">
      <c r="A4487" s="318" t="s">
        <v>15156</v>
      </c>
      <c r="B4487" s="318" t="str">
        <f aca="false">A4487&amp;"U"</f>
        <v>98100U</v>
      </c>
      <c r="C4487" s="318" t="s">
        <v>15157</v>
      </c>
      <c r="D4487" s="318" t="s">
        <v>30</v>
      </c>
      <c r="E4487" s="318" t="s">
        <v>6252</v>
      </c>
      <c r="F4487" s="320" t="n">
        <v>4160.12</v>
      </c>
      <c r="G4487" s="318" t="s">
        <v>6233</v>
      </c>
    </row>
    <row r="4488" customFormat="false" ht="15" hidden="false" customHeight="false" outlineLevel="0" collapsed="false">
      <c r="A4488" s="318" t="s">
        <v>15158</v>
      </c>
      <c r="B4488" s="318" t="str">
        <f aca="false">A4488&amp;"U"</f>
        <v>98101U</v>
      </c>
      <c r="C4488" s="318" t="s">
        <v>15159</v>
      </c>
      <c r="D4488" s="318" t="s">
        <v>30</v>
      </c>
      <c r="E4488" s="318" t="s">
        <v>6252</v>
      </c>
      <c r="F4488" s="320" t="n">
        <v>6154.48</v>
      </c>
      <c r="G4488" s="318" t="s">
        <v>6233</v>
      </c>
    </row>
    <row r="4489" customFormat="false" ht="15" hidden="false" customHeight="false" outlineLevel="0" collapsed="false">
      <c r="A4489" s="318" t="s">
        <v>15160</v>
      </c>
      <c r="B4489" s="318" t="str">
        <f aca="false">A4489&amp;"U"</f>
        <v>98109U</v>
      </c>
      <c r="C4489" s="318" t="s">
        <v>15161</v>
      </c>
      <c r="D4489" s="318" t="s">
        <v>30</v>
      </c>
      <c r="E4489" s="318" t="s">
        <v>6252</v>
      </c>
      <c r="F4489" s="319" t="n">
        <v>545.61</v>
      </c>
      <c r="G4489" s="318" t="s">
        <v>6233</v>
      </c>
    </row>
    <row r="4490" customFormat="false" ht="15" hidden="false" customHeight="false" outlineLevel="0" collapsed="false">
      <c r="A4490" s="318" t="s">
        <v>15162</v>
      </c>
      <c r="B4490" s="318" t="str">
        <f aca="false">A4490&amp;"U"</f>
        <v>98110U</v>
      </c>
      <c r="C4490" s="318" t="s">
        <v>15163</v>
      </c>
      <c r="D4490" s="318" t="s">
        <v>30</v>
      </c>
      <c r="E4490" s="318" t="s">
        <v>6252</v>
      </c>
      <c r="F4490" s="319" t="n">
        <v>305.75</v>
      </c>
      <c r="G4490" s="318" t="s">
        <v>6233</v>
      </c>
    </row>
    <row r="4491" customFormat="false" ht="15" hidden="false" customHeight="false" outlineLevel="0" collapsed="false">
      <c r="A4491" s="318" t="s">
        <v>15164</v>
      </c>
      <c r="B4491" s="318" t="str">
        <f aca="false">A4491&amp;"U"</f>
        <v>98111U</v>
      </c>
      <c r="C4491" s="318" t="s">
        <v>15165</v>
      </c>
      <c r="D4491" s="318" t="s">
        <v>30</v>
      </c>
      <c r="E4491" s="318" t="s">
        <v>6252</v>
      </c>
      <c r="F4491" s="319" t="n">
        <v>16.87</v>
      </c>
      <c r="G4491" s="318" t="s">
        <v>6233</v>
      </c>
    </row>
    <row r="4492" customFormat="false" ht="15" hidden="false" customHeight="false" outlineLevel="0" collapsed="false">
      <c r="A4492" s="318" t="s">
        <v>15166</v>
      </c>
      <c r="B4492" s="318" t="str">
        <f aca="false">A4492&amp;"U"</f>
        <v>98114U</v>
      </c>
      <c r="C4492" s="318" t="s">
        <v>15167</v>
      </c>
      <c r="D4492" s="318" t="s">
        <v>30</v>
      </c>
      <c r="E4492" s="318" t="s">
        <v>6252</v>
      </c>
      <c r="F4492" s="319" t="n">
        <v>395.48</v>
      </c>
      <c r="G4492" s="318" t="s">
        <v>6233</v>
      </c>
    </row>
    <row r="4493" customFormat="false" ht="15" hidden="false" customHeight="false" outlineLevel="0" collapsed="false">
      <c r="A4493" s="318" t="s">
        <v>15168</v>
      </c>
      <c r="B4493" s="318" t="str">
        <f aca="false">A4493&amp;"U"</f>
        <v>98115U</v>
      </c>
      <c r="C4493" s="318" t="s">
        <v>15169</v>
      </c>
      <c r="D4493" s="318" t="s">
        <v>30</v>
      </c>
      <c r="E4493" s="318" t="s">
        <v>6252</v>
      </c>
      <c r="F4493" s="319" t="n">
        <v>79.54</v>
      </c>
      <c r="G4493" s="318" t="s">
        <v>6233</v>
      </c>
    </row>
    <row r="4494" customFormat="false" ht="15" hidden="false" customHeight="false" outlineLevel="0" collapsed="false">
      <c r="A4494" s="318" t="s">
        <v>15170</v>
      </c>
      <c r="B4494" s="318" t="str">
        <f aca="false">A4494&amp;"U"</f>
        <v>89957U</v>
      </c>
      <c r="C4494" s="318" t="s">
        <v>15171</v>
      </c>
      <c r="D4494" s="318" t="s">
        <v>30</v>
      </c>
      <c r="E4494" s="318" t="s">
        <v>6232</v>
      </c>
      <c r="F4494" s="319" t="n">
        <v>92.82</v>
      </c>
      <c r="G4494" s="318" t="s">
        <v>6233</v>
      </c>
    </row>
    <row r="4495" customFormat="false" ht="15" hidden="false" customHeight="false" outlineLevel="0" collapsed="false">
      <c r="A4495" s="318" t="s">
        <v>15172</v>
      </c>
      <c r="B4495" s="318" t="str">
        <f aca="false">A4495&amp;"U"</f>
        <v>89959U</v>
      </c>
      <c r="C4495" s="318" t="s">
        <v>15173</v>
      </c>
      <c r="D4495" s="318" t="s">
        <v>30</v>
      </c>
      <c r="E4495" s="318" t="s">
        <v>6232</v>
      </c>
      <c r="F4495" s="319" t="n">
        <v>156.57</v>
      </c>
      <c r="G4495" s="318" t="s">
        <v>6233</v>
      </c>
    </row>
    <row r="4496" customFormat="false" ht="15" hidden="false" customHeight="false" outlineLevel="0" collapsed="false">
      <c r="A4496" s="318" t="s">
        <v>15174</v>
      </c>
      <c r="B4496" s="318" t="str">
        <f aca="false">A4496&amp;"U"</f>
        <v>40729U</v>
      </c>
      <c r="C4496" s="318" t="s">
        <v>15175</v>
      </c>
      <c r="D4496" s="318" t="s">
        <v>30</v>
      </c>
      <c r="E4496" s="318" t="s">
        <v>6232</v>
      </c>
      <c r="F4496" s="319" t="n">
        <v>165.49</v>
      </c>
      <c r="G4496" s="318" t="s">
        <v>6233</v>
      </c>
    </row>
    <row r="4497" customFormat="false" ht="15" hidden="false" customHeight="false" outlineLevel="0" collapsed="false">
      <c r="A4497" s="318" t="s">
        <v>15176</v>
      </c>
      <c r="B4497" s="318" t="str">
        <f aca="false">A4497&amp;"U"</f>
        <v>73795/5U</v>
      </c>
      <c r="C4497" s="318" t="s">
        <v>15177</v>
      </c>
      <c r="D4497" s="318" t="s">
        <v>30</v>
      </c>
      <c r="E4497" s="318" t="s">
        <v>6232</v>
      </c>
      <c r="F4497" s="319" t="n">
        <v>85.95</v>
      </c>
      <c r="G4497" s="318" t="s">
        <v>6233</v>
      </c>
    </row>
    <row r="4498" customFormat="false" ht="15" hidden="false" customHeight="false" outlineLevel="0" collapsed="false">
      <c r="A4498" s="318" t="s">
        <v>15178</v>
      </c>
      <c r="B4498" s="318" t="str">
        <f aca="false">A4498&amp;"U"</f>
        <v>73795/9U</v>
      </c>
      <c r="C4498" s="318" t="s">
        <v>15179</v>
      </c>
      <c r="D4498" s="318" t="s">
        <v>30</v>
      </c>
      <c r="E4498" s="318" t="s">
        <v>6232</v>
      </c>
      <c r="F4498" s="319" t="n">
        <v>68.09</v>
      </c>
      <c r="G4498" s="318" t="s">
        <v>6233</v>
      </c>
    </row>
    <row r="4499" customFormat="false" ht="15" hidden="false" customHeight="false" outlineLevel="0" collapsed="false">
      <c r="A4499" s="318" t="s">
        <v>15180</v>
      </c>
      <c r="B4499" s="318" t="str">
        <f aca="false">A4499&amp;"U"</f>
        <v>73795/10U</v>
      </c>
      <c r="C4499" s="318" t="s">
        <v>15181</v>
      </c>
      <c r="D4499" s="318" t="s">
        <v>30</v>
      </c>
      <c r="E4499" s="318" t="s">
        <v>6232</v>
      </c>
      <c r="F4499" s="319" t="n">
        <v>92.55</v>
      </c>
      <c r="G4499" s="318" t="s">
        <v>6233</v>
      </c>
    </row>
    <row r="4500" customFormat="false" ht="15" hidden="false" customHeight="false" outlineLevel="0" collapsed="false">
      <c r="A4500" s="318" t="s">
        <v>15182</v>
      </c>
      <c r="B4500" s="318" t="str">
        <f aca="false">A4500&amp;"U"</f>
        <v>74093/1U</v>
      </c>
      <c r="C4500" s="318" t="s">
        <v>15183</v>
      </c>
      <c r="D4500" s="318" t="s">
        <v>30</v>
      </c>
      <c r="E4500" s="318" t="s">
        <v>6232</v>
      </c>
      <c r="F4500" s="319" t="n">
        <v>59.11</v>
      </c>
      <c r="G4500" s="318" t="s">
        <v>6233</v>
      </c>
    </row>
    <row r="4501" customFormat="false" ht="15" hidden="false" customHeight="false" outlineLevel="0" collapsed="false">
      <c r="A4501" s="318" t="s">
        <v>15184</v>
      </c>
      <c r="B4501" s="318" t="str">
        <f aca="false">A4501&amp;"U"</f>
        <v>74169/1U</v>
      </c>
      <c r="C4501" s="318" t="s">
        <v>15185</v>
      </c>
      <c r="D4501" s="318" t="s">
        <v>30</v>
      </c>
      <c r="E4501" s="318" t="s">
        <v>6232</v>
      </c>
      <c r="F4501" s="319" t="n">
        <v>183.08</v>
      </c>
      <c r="G4501" s="318" t="s">
        <v>6233</v>
      </c>
    </row>
    <row r="4502" customFormat="false" ht="15" hidden="false" customHeight="false" outlineLevel="0" collapsed="false">
      <c r="A4502" s="318" t="s">
        <v>15186</v>
      </c>
      <c r="B4502" s="318" t="str">
        <f aca="false">A4502&amp;"U"</f>
        <v>89349U</v>
      </c>
      <c r="C4502" s="318" t="s">
        <v>15187</v>
      </c>
      <c r="D4502" s="318" t="s">
        <v>30</v>
      </c>
      <c r="E4502" s="318" t="s">
        <v>6252</v>
      </c>
      <c r="F4502" s="319" t="n">
        <v>19.68</v>
      </c>
      <c r="G4502" s="318" t="s">
        <v>6233</v>
      </c>
    </row>
    <row r="4503" customFormat="false" ht="15" hidden="false" customHeight="false" outlineLevel="0" collapsed="false">
      <c r="A4503" s="318" t="s">
        <v>15188</v>
      </c>
      <c r="B4503" s="318" t="str">
        <f aca="false">A4503&amp;"U"</f>
        <v>89351U</v>
      </c>
      <c r="C4503" s="318" t="s">
        <v>15189</v>
      </c>
      <c r="D4503" s="318" t="s">
        <v>30</v>
      </c>
      <c r="E4503" s="318" t="s">
        <v>6252</v>
      </c>
      <c r="F4503" s="319" t="n">
        <v>22.25</v>
      </c>
      <c r="G4503" s="318" t="s">
        <v>6233</v>
      </c>
    </row>
    <row r="4504" customFormat="false" ht="15" hidden="false" customHeight="false" outlineLevel="0" collapsed="false">
      <c r="A4504" s="318" t="s">
        <v>15190</v>
      </c>
      <c r="B4504" s="318" t="str">
        <f aca="false">A4504&amp;"U"</f>
        <v>89352U</v>
      </c>
      <c r="C4504" s="318" t="s">
        <v>15191</v>
      </c>
      <c r="D4504" s="318" t="s">
        <v>30</v>
      </c>
      <c r="E4504" s="318" t="s">
        <v>6252</v>
      </c>
      <c r="F4504" s="319" t="n">
        <v>25.14</v>
      </c>
      <c r="G4504" s="318" t="s">
        <v>6233</v>
      </c>
    </row>
    <row r="4505" customFormat="false" ht="15" hidden="false" customHeight="false" outlineLevel="0" collapsed="false">
      <c r="A4505" s="318" t="s">
        <v>15192</v>
      </c>
      <c r="B4505" s="318" t="str">
        <f aca="false">A4505&amp;"U"</f>
        <v>89353U</v>
      </c>
      <c r="C4505" s="318" t="s">
        <v>15193</v>
      </c>
      <c r="D4505" s="318" t="s">
        <v>30</v>
      </c>
      <c r="E4505" s="318" t="s">
        <v>6252</v>
      </c>
      <c r="F4505" s="319" t="n">
        <v>26.16</v>
      </c>
      <c r="G4505" s="318" t="s">
        <v>6233</v>
      </c>
    </row>
    <row r="4506" customFormat="false" ht="15" hidden="false" customHeight="false" outlineLevel="0" collapsed="false">
      <c r="A4506" s="318" t="s">
        <v>15194</v>
      </c>
      <c r="B4506" s="318" t="str">
        <f aca="false">A4506&amp;"U"</f>
        <v>89354U</v>
      </c>
      <c r="C4506" s="318" t="s">
        <v>15195</v>
      </c>
      <c r="D4506" s="318" t="s">
        <v>30</v>
      </c>
      <c r="E4506" s="318" t="s">
        <v>6232</v>
      </c>
      <c r="F4506" s="319" t="n">
        <v>206.9</v>
      </c>
      <c r="G4506" s="318" t="s">
        <v>6233</v>
      </c>
    </row>
    <row r="4507" customFormat="false" ht="15" hidden="false" customHeight="false" outlineLevel="0" collapsed="false">
      <c r="A4507" s="318" t="s">
        <v>15196</v>
      </c>
      <c r="B4507" s="318" t="str">
        <f aca="false">A4507&amp;"U"</f>
        <v>89969U</v>
      </c>
      <c r="C4507" s="318" t="s">
        <v>15197</v>
      </c>
      <c r="D4507" s="318" t="s">
        <v>30</v>
      </c>
      <c r="E4507" s="318" t="s">
        <v>6252</v>
      </c>
      <c r="F4507" s="319" t="n">
        <v>29.01</v>
      </c>
      <c r="G4507" s="318" t="s">
        <v>6233</v>
      </c>
    </row>
    <row r="4508" customFormat="false" ht="15" hidden="false" customHeight="false" outlineLevel="0" collapsed="false">
      <c r="A4508" s="318" t="s">
        <v>15198</v>
      </c>
      <c r="B4508" s="318" t="str">
        <f aca="false">A4508&amp;"U"</f>
        <v>89970U</v>
      </c>
      <c r="C4508" s="318" t="s">
        <v>15199</v>
      </c>
      <c r="D4508" s="318" t="s">
        <v>30</v>
      </c>
      <c r="E4508" s="318" t="s">
        <v>6252</v>
      </c>
      <c r="F4508" s="319" t="n">
        <v>31.69</v>
      </c>
      <c r="G4508" s="318" t="s">
        <v>6233</v>
      </c>
    </row>
    <row r="4509" customFormat="false" ht="15" hidden="false" customHeight="false" outlineLevel="0" collapsed="false">
      <c r="A4509" s="318" t="s">
        <v>15200</v>
      </c>
      <c r="B4509" s="318" t="str">
        <f aca="false">A4509&amp;"U"</f>
        <v>89971U</v>
      </c>
      <c r="C4509" s="318" t="s">
        <v>15201</v>
      </c>
      <c r="D4509" s="318" t="s">
        <v>30</v>
      </c>
      <c r="E4509" s="318" t="s">
        <v>6252</v>
      </c>
      <c r="F4509" s="319" t="n">
        <v>32.7</v>
      </c>
      <c r="G4509" s="318" t="s">
        <v>6233</v>
      </c>
    </row>
    <row r="4510" customFormat="false" ht="15" hidden="false" customHeight="false" outlineLevel="0" collapsed="false">
      <c r="A4510" s="318" t="s">
        <v>15202</v>
      </c>
      <c r="B4510" s="318" t="str">
        <f aca="false">A4510&amp;"U"</f>
        <v>89972U</v>
      </c>
      <c r="C4510" s="318" t="s">
        <v>15203</v>
      </c>
      <c r="D4510" s="318" t="s">
        <v>30</v>
      </c>
      <c r="E4510" s="318" t="s">
        <v>6252</v>
      </c>
      <c r="F4510" s="319" t="n">
        <v>35.12</v>
      </c>
      <c r="G4510" s="318" t="s">
        <v>6233</v>
      </c>
    </row>
    <row r="4511" customFormat="false" ht="15" hidden="false" customHeight="false" outlineLevel="0" collapsed="false">
      <c r="A4511" s="318" t="s">
        <v>15204</v>
      </c>
      <c r="B4511" s="318" t="str">
        <f aca="false">A4511&amp;"U"</f>
        <v>89973U</v>
      </c>
      <c r="C4511" s="318" t="s">
        <v>15205</v>
      </c>
      <c r="D4511" s="318" t="s">
        <v>30</v>
      </c>
      <c r="E4511" s="318" t="s">
        <v>6232</v>
      </c>
      <c r="F4511" s="319" t="n">
        <v>350.97</v>
      </c>
      <c r="G4511" s="318" t="s">
        <v>6233</v>
      </c>
    </row>
    <row r="4512" customFormat="false" ht="15" hidden="false" customHeight="false" outlineLevel="0" collapsed="false">
      <c r="A4512" s="318" t="s">
        <v>15206</v>
      </c>
      <c r="B4512" s="318" t="str">
        <f aca="false">A4512&amp;"U"</f>
        <v>89974U</v>
      </c>
      <c r="C4512" s="318" t="s">
        <v>15207</v>
      </c>
      <c r="D4512" s="318" t="s">
        <v>30</v>
      </c>
      <c r="E4512" s="318" t="s">
        <v>6252</v>
      </c>
      <c r="F4512" s="319" t="n">
        <v>200.5</v>
      </c>
      <c r="G4512" s="318" t="s">
        <v>6233</v>
      </c>
    </row>
    <row r="4513" customFormat="false" ht="15" hidden="false" customHeight="false" outlineLevel="0" collapsed="false">
      <c r="A4513" s="318" t="s">
        <v>15208</v>
      </c>
      <c r="B4513" s="318" t="str">
        <f aca="false">A4513&amp;"U"</f>
        <v>89984U</v>
      </c>
      <c r="C4513" s="318" t="s">
        <v>15209</v>
      </c>
      <c r="D4513" s="318" t="s">
        <v>30</v>
      </c>
      <c r="E4513" s="318" t="s">
        <v>6252</v>
      </c>
      <c r="F4513" s="319" t="n">
        <v>52.57</v>
      </c>
      <c r="G4513" s="318" t="s">
        <v>6233</v>
      </c>
    </row>
    <row r="4514" customFormat="false" ht="15" hidden="false" customHeight="false" outlineLevel="0" collapsed="false">
      <c r="A4514" s="318" t="s">
        <v>15210</v>
      </c>
      <c r="B4514" s="318" t="str">
        <f aca="false">A4514&amp;"U"</f>
        <v>89985U</v>
      </c>
      <c r="C4514" s="318" t="s">
        <v>15211</v>
      </c>
      <c r="D4514" s="318" t="s">
        <v>30</v>
      </c>
      <c r="E4514" s="318" t="s">
        <v>6252</v>
      </c>
      <c r="F4514" s="319" t="n">
        <v>54.05</v>
      </c>
      <c r="G4514" s="318" t="s">
        <v>6233</v>
      </c>
    </row>
    <row r="4515" customFormat="false" ht="15" hidden="false" customHeight="false" outlineLevel="0" collapsed="false">
      <c r="A4515" s="318" t="s">
        <v>15212</v>
      </c>
      <c r="B4515" s="318" t="str">
        <f aca="false">A4515&amp;"U"</f>
        <v>89986U</v>
      </c>
      <c r="C4515" s="318" t="s">
        <v>15213</v>
      </c>
      <c r="D4515" s="318" t="s">
        <v>30</v>
      </c>
      <c r="E4515" s="318" t="s">
        <v>6252</v>
      </c>
      <c r="F4515" s="319" t="n">
        <v>51.31</v>
      </c>
      <c r="G4515" s="318" t="s">
        <v>6233</v>
      </c>
    </row>
    <row r="4516" customFormat="false" ht="15" hidden="false" customHeight="false" outlineLevel="0" collapsed="false">
      <c r="A4516" s="318" t="s">
        <v>15214</v>
      </c>
      <c r="B4516" s="318" t="str">
        <f aca="false">A4516&amp;"U"</f>
        <v>89987U</v>
      </c>
      <c r="C4516" s="318" t="s">
        <v>15215</v>
      </c>
      <c r="D4516" s="318" t="s">
        <v>30</v>
      </c>
      <c r="E4516" s="318" t="s">
        <v>6252</v>
      </c>
      <c r="F4516" s="319" t="n">
        <v>56.79</v>
      </c>
      <c r="G4516" s="318" t="s">
        <v>6233</v>
      </c>
    </row>
    <row r="4517" customFormat="false" ht="15" hidden="false" customHeight="false" outlineLevel="0" collapsed="false">
      <c r="A4517" s="318" t="s">
        <v>15216</v>
      </c>
      <c r="B4517" s="318" t="str">
        <f aca="false">A4517&amp;"U"</f>
        <v>90371U</v>
      </c>
      <c r="C4517" s="318" t="s">
        <v>15217</v>
      </c>
      <c r="D4517" s="318" t="s">
        <v>30</v>
      </c>
      <c r="E4517" s="318" t="s">
        <v>6232</v>
      </c>
      <c r="F4517" s="319" t="n">
        <v>25.19</v>
      </c>
      <c r="G4517" s="318" t="s">
        <v>6233</v>
      </c>
    </row>
    <row r="4518" customFormat="false" ht="15" hidden="false" customHeight="false" outlineLevel="0" collapsed="false">
      <c r="A4518" s="318" t="s">
        <v>15218</v>
      </c>
      <c r="B4518" s="318" t="str">
        <f aca="false">A4518&amp;"U"</f>
        <v>94489U</v>
      </c>
      <c r="C4518" s="318" t="s">
        <v>15219</v>
      </c>
      <c r="D4518" s="318" t="s">
        <v>30</v>
      </c>
      <c r="E4518" s="318" t="s">
        <v>6232</v>
      </c>
      <c r="F4518" s="319" t="n">
        <v>22.33</v>
      </c>
      <c r="G4518" s="318" t="s">
        <v>6233</v>
      </c>
    </row>
    <row r="4519" customFormat="false" ht="15" hidden="false" customHeight="false" outlineLevel="0" collapsed="false">
      <c r="A4519" s="318" t="s">
        <v>15220</v>
      </c>
      <c r="B4519" s="318" t="str">
        <f aca="false">A4519&amp;"U"</f>
        <v>94490U</v>
      </c>
      <c r="C4519" s="318" t="s">
        <v>15221</v>
      </c>
      <c r="D4519" s="318" t="s">
        <v>30</v>
      </c>
      <c r="E4519" s="318" t="s">
        <v>6232</v>
      </c>
      <c r="F4519" s="319" t="n">
        <v>36.85</v>
      </c>
      <c r="G4519" s="318" t="s">
        <v>6233</v>
      </c>
    </row>
    <row r="4520" customFormat="false" ht="15" hidden="false" customHeight="false" outlineLevel="0" collapsed="false">
      <c r="A4520" s="318" t="s">
        <v>15222</v>
      </c>
      <c r="B4520" s="318" t="str">
        <f aca="false">A4520&amp;"U"</f>
        <v>94491U</v>
      </c>
      <c r="C4520" s="318" t="s">
        <v>15223</v>
      </c>
      <c r="D4520" s="318" t="s">
        <v>30</v>
      </c>
      <c r="E4520" s="318" t="s">
        <v>6232</v>
      </c>
      <c r="F4520" s="319" t="n">
        <v>50.56</v>
      </c>
      <c r="G4520" s="318" t="s">
        <v>6233</v>
      </c>
    </row>
    <row r="4521" customFormat="false" ht="15" hidden="false" customHeight="false" outlineLevel="0" collapsed="false">
      <c r="A4521" s="318" t="s">
        <v>15224</v>
      </c>
      <c r="B4521" s="318" t="str">
        <f aca="false">A4521&amp;"U"</f>
        <v>94492U</v>
      </c>
      <c r="C4521" s="318" t="s">
        <v>15225</v>
      </c>
      <c r="D4521" s="318" t="s">
        <v>30</v>
      </c>
      <c r="E4521" s="318" t="s">
        <v>6232</v>
      </c>
      <c r="F4521" s="319" t="n">
        <v>51.88</v>
      </c>
      <c r="G4521" s="318" t="s">
        <v>6233</v>
      </c>
    </row>
    <row r="4522" customFormat="false" ht="15" hidden="false" customHeight="false" outlineLevel="0" collapsed="false">
      <c r="A4522" s="318" t="s">
        <v>15226</v>
      </c>
      <c r="B4522" s="318" t="str">
        <f aca="false">A4522&amp;"U"</f>
        <v>94493U</v>
      </c>
      <c r="C4522" s="318" t="s">
        <v>15227</v>
      </c>
      <c r="D4522" s="318" t="s">
        <v>30</v>
      </c>
      <c r="E4522" s="318" t="s">
        <v>6232</v>
      </c>
      <c r="F4522" s="319" t="n">
        <v>94.68</v>
      </c>
      <c r="G4522" s="318" t="s">
        <v>6233</v>
      </c>
    </row>
    <row r="4523" customFormat="false" ht="15" hidden="false" customHeight="false" outlineLevel="0" collapsed="false">
      <c r="A4523" s="318" t="s">
        <v>15228</v>
      </c>
      <c r="B4523" s="318" t="str">
        <f aca="false">A4523&amp;"U"</f>
        <v>94494U</v>
      </c>
      <c r="C4523" s="318" t="s">
        <v>15229</v>
      </c>
      <c r="D4523" s="318" t="s">
        <v>30</v>
      </c>
      <c r="E4523" s="318" t="s">
        <v>6252</v>
      </c>
      <c r="F4523" s="319" t="n">
        <v>44.13</v>
      </c>
      <c r="G4523" s="318" t="s">
        <v>6233</v>
      </c>
    </row>
    <row r="4524" customFormat="false" ht="15" hidden="false" customHeight="false" outlineLevel="0" collapsed="false">
      <c r="A4524" s="318" t="s">
        <v>15230</v>
      </c>
      <c r="B4524" s="318" t="str">
        <f aca="false">A4524&amp;"U"</f>
        <v>94495U</v>
      </c>
      <c r="C4524" s="318" t="s">
        <v>15231</v>
      </c>
      <c r="D4524" s="318" t="s">
        <v>30</v>
      </c>
      <c r="E4524" s="318" t="s">
        <v>6252</v>
      </c>
      <c r="F4524" s="319" t="n">
        <v>55.56</v>
      </c>
      <c r="G4524" s="318" t="s">
        <v>6233</v>
      </c>
    </row>
    <row r="4525" customFormat="false" ht="15" hidden="false" customHeight="false" outlineLevel="0" collapsed="false">
      <c r="A4525" s="318" t="s">
        <v>15232</v>
      </c>
      <c r="B4525" s="318" t="str">
        <f aca="false">A4525&amp;"U"</f>
        <v>94496U</v>
      </c>
      <c r="C4525" s="318" t="s">
        <v>15233</v>
      </c>
      <c r="D4525" s="318" t="s">
        <v>30</v>
      </c>
      <c r="E4525" s="318" t="s">
        <v>6252</v>
      </c>
      <c r="F4525" s="319" t="n">
        <v>67.45</v>
      </c>
      <c r="G4525" s="318" t="s">
        <v>6233</v>
      </c>
    </row>
    <row r="4526" customFormat="false" ht="15" hidden="false" customHeight="false" outlineLevel="0" collapsed="false">
      <c r="A4526" s="318" t="s">
        <v>15234</v>
      </c>
      <c r="B4526" s="318" t="str">
        <f aca="false">A4526&amp;"U"</f>
        <v>94497U</v>
      </c>
      <c r="C4526" s="318" t="s">
        <v>15235</v>
      </c>
      <c r="D4526" s="318" t="s">
        <v>30</v>
      </c>
      <c r="E4526" s="318" t="s">
        <v>6252</v>
      </c>
      <c r="F4526" s="319" t="n">
        <v>78.61</v>
      </c>
      <c r="G4526" s="318" t="s">
        <v>6233</v>
      </c>
    </row>
    <row r="4527" customFormat="false" ht="15" hidden="false" customHeight="false" outlineLevel="0" collapsed="false">
      <c r="A4527" s="318" t="s">
        <v>15236</v>
      </c>
      <c r="B4527" s="318" t="str">
        <f aca="false">A4527&amp;"U"</f>
        <v>94498U</v>
      </c>
      <c r="C4527" s="318" t="s">
        <v>15237</v>
      </c>
      <c r="D4527" s="318" t="s">
        <v>30</v>
      </c>
      <c r="E4527" s="318" t="s">
        <v>6252</v>
      </c>
      <c r="F4527" s="319" t="n">
        <v>100.83</v>
      </c>
      <c r="G4527" s="318" t="s">
        <v>6233</v>
      </c>
    </row>
    <row r="4528" customFormat="false" ht="15" hidden="false" customHeight="false" outlineLevel="0" collapsed="false">
      <c r="A4528" s="318" t="s">
        <v>15238</v>
      </c>
      <c r="B4528" s="318" t="str">
        <f aca="false">A4528&amp;"U"</f>
        <v>94499U</v>
      </c>
      <c r="C4528" s="318" t="s">
        <v>15239</v>
      </c>
      <c r="D4528" s="318" t="s">
        <v>30</v>
      </c>
      <c r="E4528" s="318" t="s">
        <v>6252</v>
      </c>
      <c r="F4528" s="319" t="n">
        <v>181.09</v>
      </c>
      <c r="G4528" s="318" t="s">
        <v>6233</v>
      </c>
    </row>
    <row r="4529" customFormat="false" ht="15" hidden="false" customHeight="false" outlineLevel="0" collapsed="false">
      <c r="A4529" s="318" t="s">
        <v>15240</v>
      </c>
      <c r="B4529" s="318" t="str">
        <f aca="false">A4529&amp;"U"</f>
        <v>94500U</v>
      </c>
      <c r="C4529" s="318" t="s">
        <v>15241</v>
      </c>
      <c r="D4529" s="318" t="s">
        <v>30</v>
      </c>
      <c r="E4529" s="318" t="s">
        <v>6252</v>
      </c>
      <c r="F4529" s="319" t="n">
        <v>214.92</v>
      </c>
      <c r="G4529" s="318" t="s">
        <v>6233</v>
      </c>
    </row>
    <row r="4530" customFormat="false" ht="15" hidden="false" customHeight="false" outlineLevel="0" collapsed="false">
      <c r="A4530" s="318" t="s">
        <v>15242</v>
      </c>
      <c r="B4530" s="318" t="str">
        <f aca="false">A4530&amp;"U"</f>
        <v>94501U</v>
      </c>
      <c r="C4530" s="318" t="s">
        <v>15243</v>
      </c>
      <c r="D4530" s="318" t="s">
        <v>30</v>
      </c>
      <c r="E4530" s="318" t="s">
        <v>6252</v>
      </c>
      <c r="F4530" s="319" t="n">
        <v>418.27</v>
      </c>
      <c r="G4530" s="318" t="s">
        <v>6233</v>
      </c>
    </row>
    <row r="4531" customFormat="false" ht="15" hidden="false" customHeight="false" outlineLevel="0" collapsed="false">
      <c r="A4531" s="318" t="s">
        <v>15244</v>
      </c>
      <c r="B4531" s="318" t="str">
        <f aca="false">A4531&amp;"U"</f>
        <v>94792U</v>
      </c>
      <c r="C4531" s="318" t="s">
        <v>15245</v>
      </c>
      <c r="D4531" s="318" t="s">
        <v>30</v>
      </c>
      <c r="E4531" s="318" t="s">
        <v>6252</v>
      </c>
      <c r="F4531" s="319" t="n">
        <v>83.38</v>
      </c>
      <c r="G4531" s="318" t="s">
        <v>6233</v>
      </c>
    </row>
    <row r="4532" customFormat="false" ht="15" hidden="false" customHeight="false" outlineLevel="0" collapsed="false">
      <c r="A4532" s="318" t="s">
        <v>15246</v>
      </c>
      <c r="B4532" s="318" t="str">
        <f aca="false">A4532&amp;"U"</f>
        <v>94793U</v>
      </c>
      <c r="C4532" s="318" t="s">
        <v>15247</v>
      </c>
      <c r="D4532" s="318" t="s">
        <v>30</v>
      </c>
      <c r="E4532" s="318" t="s">
        <v>6252</v>
      </c>
      <c r="F4532" s="319" t="n">
        <v>106.98</v>
      </c>
      <c r="G4532" s="318" t="s">
        <v>6233</v>
      </c>
    </row>
    <row r="4533" customFormat="false" ht="15" hidden="false" customHeight="false" outlineLevel="0" collapsed="false">
      <c r="A4533" s="318" t="s">
        <v>15248</v>
      </c>
      <c r="B4533" s="318" t="str">
        <f aca="false">A4533&amp;"U"</f>
        <v>94794U</v>
      </c>
      <c r="C4533" s="318" t="s">
        <v>15249</v>
      </c>
      <c r="D4533" s="318" t="s">
        <v>30</v>
      </c>
      <c r="E4533" s="318" t="s">
        <v>6252</v>
      </c>
      <c r="F4533" s="319" t="n">
        <v>110.75</v>
      </c>
      <c r="G4533" s="318" t="s">
        <v>6233</v>
      </c>
    </row>
    <row r="4534" customFormat="false" ht="15" hidden="false" customHeight="false" outlineLevel="0" collapsed="false">
      <c r="A4534" s="318" t="s">
        <v>15250</v>
      </c>
      <c r="B4534" s="318" t="str">
        <f aca="false">A4534&amp;"U"</f>
        <v>94795U</v>
      </c>
      <c r="C4534" s="318" t="s">
        <v>15251</v>
      </c>
      <c r="D4534" s="318" t="s">
        <v>30</v>
      </c>
      <c r="E4534" s="318" t="s">
        <v>6232</v>
      </c>
      <c r="F4534" s="319" t="n">
        <v>18.58</v>
      </c>
      <c r="G4534" s="318" t="s">
        <v>6233</v>
      </c>
    </row>
    <row r="4535" customFormat="false" ht="15" hidden="false" customHeight="false" outlineLevel="0" collapsed="false">
      <c r="A4535" s="318" t="s">
        <v>15252</v>
      </c>
      <c r="B4535" s="318" t="str">
        <f aca="false">A4535&amp;"U"</f>
        <v>94796U</v>
      </c>
      <c r="C4535" s="318" t="s">
        <v>15253</v>
      </c>
      <c r="D4535" s="318" t="s">
        <v>30</v>
      </c>
      <c r="E4535" s="318" t="s">
        <v>6232</v>
      </c>
      <c r="F4535" s="319" t="n">
        <v>21.86</v>
      </c>
      <c r="G4535" s="318" t="s">
        <v>6233</v>
      </c>
    </row>
    <row r="4536" customFormat="false" ht="15" hidden="false" customHeight="false" outlineLevel="0" collapsed="false">
      <c r="A4536" s="318" t="s">
        <v>15254</v>
      </c>
      <c r="B4536" s="318" t="str">
        <f aca="false">A4536&amp;"U"</f>
        <v>94797U</v>
      </c>
      <c r="C4536" s="318" t="s">
        <v>15255</v>
      </c>
      <c r="D4536" s="318" t="s">
        <v>30</v>
      </c>
      <c r="E4536" s="318" t="s">
        <v>6232</v>
      </c>
      <c r="F4536" s="319" t="n">
        <v>33.07</v>
      </c>
      <c r="G4536" s="318" t="s">
        <v>6233</v>
      </c>
    </row>
    <row r="4537" customFormat="false" ht="15" hidden="false" customHeight="false" outlineLevel="0" collapsed="false">
      <c r="A4537" s="318" t="s">
        <v>15256</v>
      </c>
      <c r="B4537" s="318" t="str">
        <f aca="false">A4537&amp;"U"</f>
        <v>94798U</v>
      </c>
      <c r="C4537" s="318" t="s">
        <v>15257</v>
      </c>
      <c r="D4537" s="318" t="s">
        <v>30</v>
      </c>
      <c r="E4537" s="318" t="s">
        <v>6232</v>
      </c>
      <c r="F4537" s="319" t="n">
        <v>70.37</v>
      </c>
      <c r="G4537" s="318" t="s">
        <v>6233</v>
      </c>
    </row>
    <row r="4538" customFormat="false" ht="15" hidden="false" customHeight="false" outlineLevel="0" collapsed="false">
      <c r="A4538" s="318" t="s">
        <v>15258</v>
      </c>
      <c r="B4538" s="318" t="str">
        <f aca="false">A4538&amp;"U"</f>
        <v>94799U</v>
      </c>
      <c r="C4538" s="318" t="s">
        <v>15259</v>
      </c>
      <c r="D4538" s="318" t="s">
        <v>30</v>
      </c>
      <c r="E4538" s="318" t="s">
        <v>6232</v>
      </c>
      <c r="F4538" s="319" t="n">
        <v>68.72</v>
      </c>
      <c r="G4538" s="318" t="s">
        <v>6233</v>
      </c>
    </row>
    <row r="4539" customFormat="false" ht="15" hidden="false" customHeight="false" outlineLevel="0" collapsed="false">
      <c r="A4539" s="318" t="s">
        <v>15260</v>
      </c>
      <c r="B4539" s="318" t="str">
        <f aca="false">A4539&amp;"U"</f>
        <v>94800U</v>
      </c>
      <c r="C4539" s="318" t="s">
        <v>15261</v>
      </c>
      <c r="D4539" s="318" t="s">
        <v>30</v>
      </c>
      <c r="E4539" s="318" t="s">
        <v>6232</v>
      </c>
      <c r="F4539" s="319" t="n">
        <v>116.2</v>
      </c>
      <c r="G4539" s="318" t="s">
        <v>6233</v>
      </c>
    </row>
    <row r="4540" customFormat="false" ht="15" hidden="false" customHeight="false" outlineLevel="0" collapsed="false">
      <c r="A4540" s="318" t="s">
        <v>15262</v>
      </c>
      <c r="B4540" s="318" t="str">
        <f aca="false">A4540&amp;"U"</f>
        <v>95248U</v>
      </c>
      <c r="C4540" s="318" t="s">
        <v>15263</v>
      </c>
      <c r="D4540" s="318" t="s">
        <v>30</v>
      </c>
      <c r="E4540" s="318" t="s">
        <v>6252</v>
      </c>
      <c r="F4540" s="319" t="n">
        <v>52.45</v>
      </c>
      <c r="G4540" s="318" t="s">
        <v>6233</v>
      </c>
    </row>
    <row r="4541" customFormat="false" ht="15" hidden="false" customHeight="false" outlineLevel="0" collapsed="false">
      <c r="A4541" s="318" t="s">
        <v>15264</v>
      </c>
      <c r="B4541" s="318" t="str">
        <f aca="false">A4541&amp;"U"</f>
        <v>95249U</v>
      </c>
      <c r="C4541" s="318" t="s">
        <v>15265</v>
      </c>
      <c r="D4541" s="318" t="s">
        <v>30</v>
      </c>
      <c r="E4541" s="318" t="s">
        <v>6252</v>
      </c>
      <c r="F4541" s="319" t="n">
        <v>56.79</v>
      </c>
      <c r="G4541" s="318" t="s">
        <v>6233</v>
      </c>
    </row>
    <row r="4542" customFormat="false" ht="15" hidden="false" customHeight="false" outlineLevel="0" collapsed="false">
      <c r="A4542" s="318" t="s">
        <v>15266</v>
      </c>
      <c r="B4542" s="318" t="str">
        <f aca="false">A4542&amp;"U"</f>
        <v>95250U</v>
      </c>
      <c r="C4542" s="318" t="s">
        <v>15267</v>
      </c>
      <c r="D4542" s="318" t="s">
        <v>30</v>
      </c>
      <c r="E4542" s="318" t="s">
        <v>6252</v>
      </c>
      <c r="F4542" s="319" t="n">
        <v>68.13</v>
      </c>
      <c r="G4542" s="318" t="s">
        <v>6233</v>
      </c>
    </row>
    <row r="4543" customFormat="false" ht="15" hidden="false" customHeight="false" outlineLevel="0" collapsed="false">
      <c r="A4543" s="318" t="s">
        <v>15268</v>
      </c>
      <c r="B4543" s="318" t="str">
        <f aca="false">A4543&amp;"U"</f>
        <v>95251U</v>
      </c>
      <c r="C4543" s="318" t="s">
        <v>15269</v>
      </c>
      <c r="D4543" s="318" t="s">
        <v>30</v>
      </c>
      <c r="E4543" s="318" t="s">
        <v>6252</v>
      </c>
      <c r="F4543" s="319" t="n">
        <v>90.16</v>
      </c>
      <c r="G4543" s="318" t="s">
        <v>6233</v>
      </c>
    </row>
    <row r="4544" customFormat="false" ht="15" hidden="false" customHeight="false" outlineLevel="0" collapsed="false">
      <c r="A4544" s="318" t="s">
        <v>15270</v>
      </c>
      <c r="B4544" s="318" t="str">
        <f aca="false">A4544&amp;"U"</f>
        <v>95252U</v>
      </c>
      <c r="C4544" s="318" t="s">
        <v>15271</v>
      </c>
      <c r="D4544" s="318" t="s">
        <v>30</v>
      </c>
      <c r="E4544" s="318" t="s">
        <v>6252</v>
      </c>
      <c r="F4544" s="319" t="n">
        <v>103.53</v>
      </c>
      <c r="G4544" s="318" t="s">
        <v>6233</v>
      </c>
    </row>
    <row r="4545" customFormat="false" ht="15" hidden="false" customHeight="false" outlineLevel="0" collapsed="false">
      <c r="A4545" s="318" t="s">
        <v>15272</v>
      </c>
      <c r="B4545" s="318" t="str">
        <f aca="false">A4545&amp;"U"</f>
        <v>95253U</v>
      </c>
      <c r="C4545" s="318" t="s">
        <v>15273</v>
      </c>
      <c r="D4545" s="318" t="s">
        <v>30</v>
      </c>
      <c r="E4545" s="318" t="s">
        <v>6252</v>
      </c>
      <c r="F4545" s="319" t="n">
        <v>147.26</v>
      </c>
      <c r="G4545" s="318" t="s">
        <v>6233</v>
      </c>
    </row>
    <row r="4546" customFormat="false" ht="15" hidden="false" customHeight="false" outlineLevel="0" collapsed="false">
      <c r="A4546" s="318" t="s">
        <v>15274</v>
      </c>
      <c r="B4546" s="318" t="str">
        <f aca="false">A4546&amp;"U"</f>
        <v>99619U</v>
      </c>
      <c r="C4546" s="318" t="s">
        <v>15275</v>
      </c>
      <c r="D4546" s="318" t="s">
        <v>30</v>
      </c>
      <c r="E4546" s="318" t="s">
        <v>6232</v>
      </c>
      <c r="F4546" s="319" t="n">
        <v>42.77</v>
      </c>
      <c r="G4546" s="318" t="s">
        <v>6233</v>
      </c>
    </row>
    <row r="4547" customFormat="false" ht="15" hidden="false" customHeight="false" outlineLevel="0" collapsed="false">
      <c r="A4547" s="318" t="s">
        <v>15276</v>
      </c>
      <c r="B4547" s="318" t="str">
        <f aca="false">A4547&amp;"U"</f>
        <v>99620U</v>
      </c>
      <c r="C4547" s="318" t="s">
        <v>15277</v>
      </c>
      <c r="D4547" s="318" t="s">
        <v>30</v>
      </c>
      <c r="E4547" s="318" t="s">
        <v>6232</v>
      </c>
      <c r="F4547" s="319" t="n">
        <v>73.8</v>
      </c>
      <c r="G4547" s="318" t="s">
        <v>6233</v>
      </c>
    </row>
    <row r="4548" customFormat="false" ht="15" hidden="false" customHeight="false" outlineLevel="0" collapsed="false">
      <c r="A4548" s="318" t="s">
        <v>15278</v>
      </c>
      <c r="B4548" s="318" t="str">
        <f aca="false">A4548&amp;"U"</f>
        <v>99621U</v>
      </c>
      <c r="C4548" s="318" t="s">
        <v>15279</v>
      </c>
      <c r="D4548" s="318" t="s">
        <v>30</v>
      </c>
      <c r="E4548" s="318" t="s">
        <v>6232</v>
      </c>
      <c r="F4548" s="319" t="n">
        <v>98.93</v>
      </c>
      <c r="G4548" s="318" t="s">
        <v>6233</v>
      </c>
    </row>
    <row r="4549" customFormat="false" ht="15" hidden="false" customHeight="false" outlineLevel="0" collapsed="false">
      <c r="A4549" s="318" t="s">
        <v>15280</v>
      </c>
      <c r="B4549" s="318" t="str">
        <f aca="false">A4549&amp;"U"</f>
        <v>99622U</v>
      </c>
      <c r="C4549" s="318" t="s">
        <v>15281</v>
      </c>
      <c r="D4549" s="318" t="s">
        <v>30</v>
      </c>
      <c r="E4549" s="318" t="s">
        <v>6232</v>
      </c>
      <c r="F4549" s="319" t="n">
        <v>107.63</v>
      </c>
      <c r="G4549" s="318" t="s">
        <v>6233</v>
      </c>
    </row>
    <row r="4550" customFormat="false" ht="15" hidden="false" customHeight="false" outlineLevel="0" collapsed="false">
      <c r="A4550" s="318" t="s">
        <v>15282</v>
      </c>
      <c r="B4550" s="318" t="str">
        <f aca="false">A4550&amp;"U"</f>
        <v>99623U</v>
      </c>
      <c r="C4550" s="318" t="s">
        <v>15283</v>
      </c>
      <c r="D4550" s="318" t="s">
        <v>30</v>
      </c>
      <c r="E4550" s="318" t="s">
        <v>6232</v>
      </c>
      <c r="F4550" s="319" t="n">
        <v>141.93</v>
      </c>
      <c r="G4550" s="318" t="s">
        <v>6233</v>
      </c>
    </row>
    <row r="4551" customFormat="false" ht="15" hidden="false" customHeight="false" outlineLevel="0" collapsed="false">
      <c r="A4551" s="318" t="s">
        <v>15284</v>
      </c>
      <c r="B4551" s="318" t="str">
        <f aca="false">A4551&amp;"U"</f>
        <v>99624U</v>
      </c>
      <c r="C4551" s="318" t="s">
        <v>15285</v>
      </c>
      <c r="D4551" s="318" t="s">
        <v>30</v>
      </c>
      <c r="E4551" s="318" t="s">
        <v>6232</v>
      </c>
      <c r="F4551" s="319" t="n">
        <v>191.74</v>
      </c>
      <c r="G4551" s="318" t="s">
        <v>6233</v>
      </c>
    </row>
    <row r="4552" customFormat="false" ht="15" hidden="false" customHeight="false" outlineLevel="0" collapsed="false">
      <c r="A4552" s="318" t="s">
        <v>15286</v>
      </c>
      <c r="B4552" s="318" t="str">
        <f aca="false">A4552&amp;"U"</f>
        <v>99625U</v>
      </c>
      <c r="C4552" s="318" t="s">
        <v>15287</v>
      </c>
      <c r="D4552" s="318" t="s">
        <v>30</v>
      </c>
      <c r="E4552" s="318" t="s">
        <v>6232</v>
      </c>
      <c r="F4552" s="319" t="n">
        <v>256.06</v>
      </c>
      <c r="G4552" s="318" t="s">
        <v>6233</v>
      </c>
    </row>
    <row r="4553" customFormat="false" ht="15" hidden="false" customHeight="false" outlineLevel="0" collapsed="false">
      <c r="A4553" s="318" t="s">
        <v>15288</v>
      </c>
      <c r="B4553" s="318" t="str">
        <f aca="false">A4553&amp;"U"</f>
        <v>99626U</v>
      </c>
      <c r="C4553" s="318" t="s">
        <v>15289</v>
      </c>
      <c r="D4553" s="318" t="s">
        <v>30</v>
      </c>
      <c r="E4553" s="318" t="s">
        <v>6232</v>
      </c>
      <c r="F4553" s="319" t="n">
        <v>382.13</v>
      </c>
      <c r="G4553" s="318" t="s">
        <v>6233</v>
      </c>
    </row>
    <row r="4554" customFormat="false" ht="15" hidden="false" customHeight="false" outlineLevel="0" collapsed="false">
      <c r="A4554" s="318" t="s">
        <v>15290</v>
      </c>
      <c r="B4554" s="318" t="str">
        <f aca="false">A4554&amp;"U"</f>
        <v>99627U</v>
      </c>
      <c r="C4554" s="318" t="s">
        <v>15291</v>
      </c>
      <c r="D4554" s="318" t="s">
        <v>30</v>
      </c>
      <c r="E4554" s="318" t="s">
        <v>6232</v>
      </c>
      <c r="F4554" s="319" t="n">
        <v>46.79</v>
      </c>
      <c r="G4554" s="318" t="s">
        <v>6233</v>
      </c>
    </row>
    <row r="4555" customFormat="false" ht="15" hidden="false" customHeight="false" outlineLevel="0" collapsed="false">
      <c r="A4555" s="318" t="s">
        <v>15292</v>
      </c>
      <c r="B4555" s="318" t="str">
        <f aca="false">A4555&amp;"U"</f>
        <v>99628U</v>
      </c>
      <c r="C4555" s="318" t="s">
        <v>15293</v>
      </c>
      <c r="D4555" s="318" t="s">
        <v>30</v>
      </c>
      <c r="E4555" s="318" t="s">
        <v>6232</v>
      </c>
      <c r="F4555" s="319" t="n">
        <v>29.72</v>
      </c>
      <c r="G4555" s="318" t="s">
        <v>6233</v>
      </c>
    </row>
    <row r="4556" customFormat="false" ht="15" hidden="false" customHeight="false" outlineLevel="0" collapsed="false">
      <c r="A4556" s="318" t="s">
        <v>15294</v>
      </c>
      <c r="B4556" s="318" t="str">
        <f aca="false">A4556&amp;"U"</f>
        <v>99629U</v>
      </c>
      <c r="C4556" s="318" t="s">
        <v>15295</v>
      </c>
      <c r="D4556" s="318" t="s">
        <v>30</v>
      </c>
      <c r="E4556" s="318" t="s">
        <v>6232</v>
      </c>
      <c r="F4556" s="319" t="n">
        <v>49.84</v>
      </c>
      <c r="G4556" s="318" t="s">
        <v>6233</v>
      </c>
    </row>
    <row r="4557" customFormat="false" ht="15" hidden="false" customHeight="false" outlineLevel="0" collapsed="false">
      <c r="A4557" s="318" t="s">
        <v>15296</v>
      </c>
      <c r="B4557" s="318" t="str">
        <f aca="false">A4557&amp;"U"</f>
        <v>99630U</v>
      </c>
      <c r="C4557" s="318" t="s">
        <v>15297</v>
      </c>
      <c r="D4557" s="318" t="s">
        <v>30</v>
      </c>
      <c r="E4557" s="318" t="s">
        <v>6232</v>
      </c>
      <c r="F4557" s="319" t="n">
        <v>63.15</v>
      </c>
      <c r="G4557" s="318" t="s">
        <v>6233</v>
      </c>
    </row>
    <row r="4558" customFormat="false" ht="15" hidden="false" customHeight="false" outlineLevel="0" collapsed="false">
      <c r="A4558" s="318" t="s">
        <v>15298</v>
      </c>
      <c r="B4558" s="318" t="str">
        <f aca="false">A4558&amp;"U"</f>
        <v>99631U</v>
      </c>
      <c r="C4558" s="318" t="s">
        <v>15299</v>
      </c>
      <c r="D4558" s="318" t="s">
        <v>30</v>
      </c>
      <c r="E4558" s="318" t="s">
        <v>6232</v>
      </c>
      <c r="F4558" s="319" t="n">
        <v>68.96</v>
      </c>
      <c r="G4558" s="318" t="s">
        <v>6233</v>
      </c>
    </row>
    <row r="4559" customFormat="false" ht="15" hidden="false" customHeight="false" outlineLevel="0" collapsed="false">
      <c r="A4559" s="318" t="s">
        <v>15300</v>
      </c>
      <c r="B4559" s="318" t="str">
        <f aca="false">A4559&amp;"U"</f>
        <v>99632U</v>
      </c>
      <c r="C4559" s="318" t="s">
        <v>15301</v>
      </c>
      <c r="D4559" s="318" t="s">
        <v>30</v>
      </c>
      <c r="E4559" s="318" t="s">
        <v>6232</v>
      </c>
      <c r="F4559" s="319" t="n">
        <v>90.22</v>
      </c>
      <c r="G4559" s="318" t="s">
        <v>6233</v>
      </c>
    </row>
    <row r="4560" customFormat="false" ht="15" hidden="false" customHeight="false" outlineLevel="0" collapsed="false">
      <c r="A4560" s="318" t="s">
        <v>15302</v>
      </c>
      <c r="B4560" s="318" t="str">
        <f aca="false">A4560&amp;"U"</f>
        <v>99633U</v>
      </c>
      <c r="C4560" s="318" t="s">
        <v>15303</v>
      </c>
      <c r="D4560" s="318" t="s">
        <v>30</v>
      </c>
      <c r="E4560" s="318" t="s">
        <v>6232</v>
      </c>
      <c r="F4560" s="319" t="n">
        <v>167.6</v>
      </c>
      <c r="G4560" s="318" t="s">
        <v>6233</v>
      </c>
    </row>
    <row r="4561" customFormat="false" ht="15" hidden="false" customHeight="false" outlineLevel="0" collapsed="false">
      <c r="A4561" s="318" t="s">
        <v>15304</v>
      </c>
      <c r="B4561" s="318" t="str">
        <f aca="false">A4561&amp;"U"</f>
        <v>99634U</v>
      </c>
      <c r="C4561" s="318" t="s">
        <v>15305</v>
      </c>
      <c r="D4561" s="318" t="s">
        <v>30</v>
      </c>
      <c r="E4561" s="318" t="s">
        <v>6232</v>
      </c>
      <c r="F4561" s="319" t="n">
        <v>270.83</v>
      </c>
      <c r="G4561" s="318" t="s">
        <v>6233</v>
      </c>
    </row>
    <row r="4562" customFormat="false" ht="15" hidden="false" customHeight="false" outlineLevel="0" collapsed="false">
      <c r="A4562" s="318" t="s">
        <v>15306</v>
      </c>
      <c r="B4562" s="318" t="str">
        <f aca="false">A4562&amp;"U"</f>
        <v>99635U</v>
      </c>
      <c r="C4562" s="318" t="s">
        <v>15307</v>
      </c>
      <c r="D4562" s="318" t="s">
        <v>30</v>
      </c>
      <c r="E4562" s="318" t="s">
        <v>6232</v>
      </c>
      <c r="F4562" s="319" t="n">
        <v>163.85</v>
      </c>
      <c r="G4562" s="318" t="s">
        <v>6233</v>
      </c>
    </row>
    <row r="4563" customFormat="false" ht="15" hidden="false" customHeight="false" outlineLevel="0" collapsed="false">
      <c r="A4563" s="318" t="s">
        <v>15308</v>
      </c>
      <c r="B4563" s="318" t="str">
        <f aca="false">A4563&amp;"U"</f>
        <v>95634U</v>
      </c>
      <c r="C4563" s="318" t="s">
        <v>15309</v>
      </c>
      <c r="D4563" s="318" t="s">
        <v>30</v>
      </c>
      <c r="E4563" s="318" t="s">
        <v>6232</v>
      </c>
      <c r="F4563" s="319" t="n">
        <v>115.35</v>
      </c>
      <c r="G4563" s="318" t="s">
        <v>6233</v>
      </c>
    </row>
    <row r="4564" customFormat="false" ht="15" hidden="false" customHeight="false" outlineLevel="0" collapsed="false">
      <c r="A4564" s="318" t="s">
        <v>15310</v>
      </c>
      <c r="B4564" s="318" t="str">
        <f aca="false">A4564&amp;"U"</f>
        <v>95635U</v>
      </c>
      <c r="C4564" s="318" t="s">
        <v>15311</v>
      </c>
      <c r="D4564" s="318" t="s">
        <v>30</v>
      </c>
      <c r="E4564" s="318" t="s">
        <v>6232</v>
      </c>
      <c r="F4564" s="319" t="n">
        <v>124.23</v>
      </c>
      <c r="G4564" s="318" t="s">
        <v>6233</v>
      </c>
    </row>
    <row r="4565" customFormat="false" ht="15" hidden="false" customHeight="false" outlineLevel="0" collapsed="false">
      <c r="A4565" s="318" t="s">
        <v>15312</v>
      </c>
      <c r="B4565" s="318" t="str">
        <f aca="false">A4565&amp;"U"</f>
        <v>95637U</v>
      </c>
      <c r="C4565" s="318" t="s">
        <v>15313</v>
      </c>
      <c r="D4565" s="318" t="s">
        <v>30</v>
      </c>
      <c r="E4565" s="318" t="s">
        <v>6252</v>
      </c>
      <c r="F4565" s="319" t="n">
        <v>334.24</v>
      </c>
      <c r="G4565" s="318" t="s">
        <v>6233</v>
      </c>
    </row>
    <row r="4566" customFormat="false" ht="15" hidden="false" customHeight="false" outlineLevel="0" collapsed="false">
      <c r="A4566" s="318" t="s">
        <v>15314</v>
      </c>
      <c r="B4566" s="318" t="str">
        <f aca="false">A4566&amp;"U"</f>
        <v>95638U</v>
      </c>
      <c r="C4566" s="318" t="s">
        <v>15315</v>
      </c>
      <c r="D4566" s="318" t="s">
        <v>30</v>
      </c>
      <c r="E4566" s="318" t="s">
        <v>6252</v>
      </c>
      <c r="F4566" s="319" t="n">
        <v>404.3</v>
      </c>
      <c r="G4566" s="318" t="s">
        <v>6233</v>
      </c>
    </row>
    <row r="4567" customFormat="false" ht="15" hidden="false" customHeight="false" outlineLevel="0" collapsed="false">
      <c r="A4567" s="318" t="s">
        <v>15316</v>
      </c>
      <c r="B4567" s="318" t="str">
        <f aca="false">A4567&amp;"U"</f>
        <v>95639U</v>
      </c>
      <c r="C4567" s="318" t="s">
        <v>15317</v>
      </c>
      <c r="D4567" s="318" t="s">
        <v>30</v>
      </c>
      <c r="E4567" s="318" t="s">
        <v>6252</v>
      </c>
      <c r="F4567" s="319" t="n">
        <v>507.99</v>
      </c>
      <c r="G4567" s="318" t="s">
        <v>6233</v>
      </c>
    </row>
    <row r="4568" customFormat="false" ht="15" hidden="false" customHeight="false" outlineLevel="0" collapsed="false">
      <c r="A4568" s="318" t="s">
        <v>15318</v>
      </c>
      <c r="B4568" s="318" t="str">
        <f aca="false">A4568&amp;"U"</f>
        <v>95641U</v>
      </c>
      <c r="C4568" s="318" t="s">
        <v>15319</v>
      </c>
      <c r="D4568" s="318" t="s">
        <v>30</v>
      </c>
      <c r="E4568" s="318" t="s">
        <v>6252</v>
      </c>
      <c r="F4568" s="319" t="n">
        <v>190.03</v>
      </c>
      <c r="G4568" s="318" t="s">
        <v>6233</v>
      </c>
    </row>
    <row r="4569" customFormat="false" ht="15" hidden="false" customHeight="false" outlineLevel="0" collapsed="false">
      <c r="A4569" s="318" t="s">
        <v>15320</v>
      </c>
      <c r="B4569" s="318" t="str">
        <f aca="false">A4569&amp;"U"</f>
        <v>95642U</v>
      </c>
      <c r="C4569" s="318" t="s">
        <v>15321</v>
      </c>
      <c r="D4569" s="318" t="s">
        <v>30</v>
      </c>
      <c r="E4569" s="318" t="s">
        <v>6252</v>
      </c>
      <c r="F4569" s="319" t="n">
        <v>280.96</v>
      </c>
      <c r="G4569" s="318" t="s">
        <v>6233</v>
      </c>
    </row>
    <row r="4570" customFormat="false" ht="15" hidden="false" customHeight="false" outlineLevel="0" collapsed="false">
      <c r="A4570" s="318" t="s">
        <v>15322</v>
      </c>
      <c r="B4570" s="318" t="str">
        <f aca="false">A4570&amp;"U"</f>
        <v>95643U</v>
      </c>
      <c r="C4570" s="318" t="s">
        <v>15323</v>
      </c>
      <c r="D4570" s="318" t="s">
        <v>30</v>
      </c>
      <c r="E4570" s="318" t="s">
        <v>6252</v>
      </c>
      <c r="F4570" s="319" t="n">
        <v>367.74</v>
      </c>
      <c r="G4570" s="318" t="s">
        <v>6233</v>
      </c>
    </row>
    <row r="4571" customFormat="false" ht="15" hidden="false" customHeight="false" outlineLevel="0" collapsed="false">
      <c r="A4571" s="318" t="s">
        <v>15324</v>
      </c>
      <c r="B4571" s="318" t="str">
        <f aca="false">A4571&amp;"U"</f>
        <v>95644U</v>
      </c>
      <c r="C4571" s="318" t="s">
        <v>15325</v>
      </c>
      <c r="D4571" s="318" t="s">
        <v>30</v>
      </c>
      <c r="E4571" s="318" t="s">
        <v>6252</v>
      </c>
      <c r="F4571" s="319" t="n">
        <v>137.36</v>
      </c>
      <c r="G4571" s="318" t="s">
        <v>6233</v>
      </c>
    </row>
    <row r="4572" customFormat="false" ht="15" hidden="false" customHeight="false" outlineLevel="0" collapsed="false">
      <c r="A4572" s="318" t="s">
        <v>15326</v>
      </c>
      <c r="B4572" s="318" t="str">
        <f aca="false">A4572&amp;"U"</f>
        <v>95645U</v>
      </c>
      <c r="C4572" s="318" t="s">
        <v>15327</v>
      </c>
      <c r="D4572" s="318" t="s">
        <v>30</v>
      </c>
      <c r="E4572" s="318" t="s">
        <v>6252</v>
      </c>
      <c r="F4572" s="319" t="n">
        <v>252.01</v>
      </c>
      <c r="G4572" s="318" t="s">
        <v>6233</v>
      </c>
    </row>
    <row r="4573" customFormat="false" ht="15" hidden="false" customHeight="false" outlineLevel="0" collapsed="false">
      <c r="A4573" s="318" t="s">
        <v>15328</v>
      </c>
      <c r="B4573" s="318" t="str">
        <f aca="false">A4573&amp;"U"</f>
        <v>95646U</v>
      </c>
      <c r="C4573" s="318" t="s">
        <v>15329</v>
      </c>
      <c r="D4573" s="318" t="s">
        <v>30</v>
      </c>
      <c r="E4573" s="318" t="s">
        <v>6252</v>
      </c>
      <c r="F4573" s="319" t="n">
        <v>375.46</v>
      </c>
      <c r="G4573" s="318" t="s">
        <v>6233</v>
      </c>
    </row>
    <row r="4574" customFormat="false" ht="15" hidden="false" customHeight="false" outlineLevel="0" collapsed="false">
      <c r="A4574" s="318" t="s">
        <v>15330</v>
      </c>
      <c r="B4574" s="318" t="str">
        <f aca="false">A4574&amp;"U"</f>
        <v>95647U</v>
      </c>
      <c r="C4574" s="318" t="s">
        <v>15331</v>
      </c>
      <c r="D4574" s="318" t="s">
        <v>30</v>
      </c>
      <c r="E4574" s="318" t="s">
        <v>6252</v>
      </c>
      <c r="F4574" s="319" t="n">
        <v>492.51</v>
      </c>
      <c r="G4574" s="318" t="s">
        <v>6233</v>
      </c>
    </row>
    <row r="4575" customFormat="false" ht="15" hidden="false" customHeight="false" outlineLevel="0" collapsed="false">
      <c r="A4575" s="318" t="s">
        <v>15332</v>
      </c>
      <c r="B4575" s="318" t="str">
        <f aca="false">A4575&amp;"U"</f>
        <v>95673U</v>
      </c>
      <c r="C4575" s="318" t="s">
        <v>15333</v>
      </c>
      <c r="D4575" s="318" t="s">
        <v>30</v>
      </c>
      <c r="E4575" s="318" t="s">
        <v>6232</v>
      </c>
      <c r="F4575" s="319" t="n">
        <v>114.33</v>
      </c>
      <c r="G4575" s="318" t="s">
        <v>6233</v>
      </c>
    </row>
    <row r="4576" customFormat="false" ht="15" hidden="false" customHeight="false" outlineLevel="0" collapsed="false">
      <c r="A4576" s="318" t="s">
        <v>15334</v>
      </c>
      <c r="B4576" s="318" t="str">
        <f aca="false">A4576&amp;"U"</f>
        <v>95674U</v>
      </c>
      <c r="C4576" s="318" t="s">
        <v>15335</v>
      </c>
      <c r="D4576" s="318" t="s">
        <v>30</v>
      </c>
      <c r="E4576" s="318" t="s">
        <v>6232</v>
      </c>
      <c r="F4576" s="319" t="n">
        <v>121.67</v>
      </c>
      <c r="G4576" s="318" t="s">
        <v>6233</v>
      </c>
    </row>
    <row r="4577" customFormat="false" ht="15" hidden="false" customHeight="false" outlineLevel="0" collapsed="false">
      <c r="A4577" s="318" t="s">
        <v>15336</v>
      </c>
      <c r="B4577" s="318" t="str">
        <f aca="false">A4577&amp;"U"</f>
        <v>95675U</v>
      </c>
      <c r="C4577" s="318" t="s">
        <v>15337</v>
      </c>
      <c r="D4577" s="318" t="s">
        <v>30</v>
      </c>
      <c r="E4577" s="318" t="s">
        <v>6232</v>
      </c>
      <c r="F4577" s="319" t="n">
        <v>148.93</v>
      </c>
      <c r="G4577" s="318" t="s">
        <v>6233</v>
      </c>
    </row>
    <row r="4578" customFormat="false" ht="15" hidden="false" customHeight="false" outlineLevel="0" collapsed="false">
      <c r="A4578" s="318" t="s">
        <v>15338</v>
      </c>
      <c r="B4578" s="318" t="str">
        <f aca="false">A4578&amp;"U"</f>
        <v>95676U</v>
      </c>
      <c r="C4578" s="318" t="s">
        <v>15339</v>
      </c>
      <c r="D4578" s="318" t="s">
        <v>30</v>
      </c>
      <c r="E4578" s="318" t="s">
        <v>6252</v>
      </c>
      <c r="F4578" s="319" t="n">
        <v>62.65</v>
      </c>
      <c r="G4578" s="318" t="s">
        <v>6233</v>
      </c>
    </row>
    <row r="4579" customFormat="false" ht="15" hidden="false" customHeight="false" outlineLevel="0" collapsed="false">
      <c r="A4579" s="318" t="s">
        <v>15340</v>
      </c>
      <c r="B4579" s="318" t="str">
        <f aca="false">A4579&amp;"U"</f>
        <v>97741U</v>
      </c>
      <c r="C4579" s="318" t="s">
        <v>15341</v>
      </c>
      <c r="D4579" s="318" t="s">
        <v>30</v>
      </c>
      <c r="E4579" s="318" t="s">
        <v>6252</v>
      </c>
      <c r="F4579" s="319" t="n">
        <v>106.07</v>
      </c>
      <c r="G4579" s="318" t="s">
        <v>6233</v>
      </c>
    </row>
    <row r="4580" customFormat="false" ht="15" hidden="false" customHeight="false" outlineLevel="0" collapsed="false">
      <c r="A4580" s="318" t="s">
        <v>15342</v>
      </c>
      <c r="B4580" s="318" t="str">
        <f aca="false">A4580&amp;"U"</f>
        <v>72285U</v>
      </c>
      <c r="C4580" s="318" t="s">
        <v>15343</v>
      </c>
      <c r="D4580" s="318" t="s">
        <v>30</v>
      </c>
      <c r="E4580" s="318" t="s">
        <v>6232</v>
      </c>
      <c r="F4580" s="319" t="n">
        <v>71.89</v>
      </c>
      <c r="G4580" s="318" t="s">
        <v>6233</v>
      </c>
    </row>
    <row r="4581" customFormat="false" ht="15" hidden="false" customHeight="false" outlineLevel="0" collapsed="false">
      <c r="A4581" s="318" t="s">
        <v>15344</v>
      </c>
      <c r="B4581" s="318" t="str">
        <f aca="false">A4581&amp;"U"</f>
        <v>90436U</v>
      </c>
      <c r="C4581" s="318" t="s">
        <v>15345</v>
      </c>
      <c r="D4581" s="318" t="s">
        <v>30</v>
      </c>
      <c r="E4581" s="318" t="s">
        <v>6232</v>
      </c>
      <c r="F4581" s="319" t="n">
        <v>9.76</v>
      </c>
      <c r="G4581" s="318" t="s">
        <v>6233</v>
      </c>
    </row>
    <row r="4582" customFormat="false" ht="15" hidden="false" customHeight="false" outlineLevel="0" collapsed="false">
      <c r="A4582" s="318" t="s">
        <v>15346</v>
      </c>
      <c r="B4582" s="318" t="str">
        <f aca="false">A4582&amp;"U"</f>
        <v>90437U</v>
      </c>
      <c r="C4582" s="318" t="s">
        <v>15347</v>
      </c>
      <c r="D4582" s="318" t="s">
        <v>30</v>
      </c>
      <c r="E4582" s="318" t="s">
        <v>6232</v>
      </c>
      <c r="F4582" s="319" t="n">
        <v>23.72</v>
      </c>
      <c r="G4582" s="318" t="s">
        <v>6233</v>
      </c>
    </row>
    <row r="4583" customFormat="false" ht="15" hidden="false" customHeight="false" outlineLevel="0" collapsed="false">
      <c r="A4583" s="318" t="s">
        <v>15348</v>
      </c>
      <c r="B4583" s="318" t="str">
        <f aca="false">A4583&amp;"U"</f>
        <v>90438U</v>
      </c>
      <c r="C4583" s="318" t="s">
        <v>15349</v>
      </c>
      <c r="D4583" s="318" t="s">
        <v>30</v>
      </c>
      <c r="E4583" s="318" t="s">
        <v>6232</v>
      </c>
      <c r="F4583" s="319" t="n">
        <v>34</v>
      </c>
      <c r="G4583" s="318" t="s">
        <v>6233</v>
      </c>
    </row>
    <row r="4584" customFormat="false" ht="15" hidden="false" customHeight="false" outlineLevel="0" collapsed="false">
      <c r="A4584" s="318" t="s">
        <v>15350</v>
      </c>
      <c r="B4584" s="318" t="str">
        <f aca="false">A4584&amp;"U"</f>
        <v>90439U</v>
      </c>
      <c r="C4584" s="318" t="s">
        <v>15351</v>
      </c>
      <c r="D4584" s="318" t="s">
        <v>30</v>
      </c>
      <c r="E4584" s="318" t="s">
        <v>6252</v>
      </c>
      <c r="F4584" s="319" t="n">
        <v>45.15</v>
      </c>
      <c r="G4584" s="318" t="s">
        <v>6233</v>
      </c>
    </row>
    <row r="4585" customFormat="false" ht="15" hidden="false" customHeight="false" outlineLevel="0" collapsed="false">
      <c r="A4585" s="318" t="s">
        <v>15352</v>
      </c>
      <c r="B4585" s="318" t="str">
        <f aca="false">A4585&amp;"U"</f>
        <v>90440U</v>
      </c>
      <c r="C4585" s="318" t="s">
        <v>15353</v>
      </c>
      <c r="D4585" s="318" t="s">
        <v>30</v>
      </c>
      <c r="E4585" s="318" t="s">
        <v>6252</v>
      </c>
      <c r="F4585" s="319" t="n">
        <v>72.33</v>
      </c>
      <c r="G4585" s="318" t="s">
        <v>6233</v>
      </c>
    </row>
    <row r="4586" customFormat="false" ht="15" hidden="false" customHeight="false" outlineLevel="0" collapsed="false">
      <c r="A4586" s="318" t="s">
        <v>15354</v>
      </c>
      <c r="B4586" s="318" t="str">
        <f aca="false">A4586&amp;"U"</f>
        <v>90441U</v>
      </c>
      <c r="C4586" s="318" t="s">
        <v>15355</v>
      </c>
      <c r="D4586" s="318" t="s">
        <v>30</v>
      </c>
      <c r="E4586" s="318" t="s">
        <v>6252</v>
      </c>
      <c r="F4586" s="319" t="n">
        <v>92.37</v>
      </c>
      <c r="G4586" s="318" t="s">
        <v>6233</v>
      </c>
    </row>
    <row r="4587" customFormat="false" ht="15" hidden="false" customHeight="false" outlineLevel="0" collapsed="false">
      <c r="A4587" s="318" t="s">
        <v>15356</v>
      </c>
      <c r="B4587" s="318" t="str">
        <f aca="false">A4587&amp;"U"</f>
        <v>90443U</v>
      </c>
      <c r="C4587" s="318" t="s">
        <v>15357</v>
      </c>
      <c r="D4587" s="318" t="s">
        <v>86</v>
      </c>
      <c r="E4587" s="318" t="s">
        <v>6232</v>
      </c>
      <c r="F4587" s="319" t="n">
        <v>8.87</v>
      </c>
      <c r="G4587" s="318" t="s">
        <v>6233</v>
      </c>
    </row>
    <row r="4588" customFormat="false" ht="15" hidden="false" customHeight="false" outlineLevel="0" collapsed="false">
      <c r="A4588" s="318" t="s">
        <v>15358</v>
      </c>
      <c r="B4588" s="318" t="str">
        <f aca="false">A4588&amp;"U"</f>
        <v>90444U</v>
      </c>
      <c r="C4588" s="318" t="s">
        <v>15359</v>
      </c>
      <c r="D4588" s="318" t="s">
        <v>86</v>
      </c>
      <c r="E4588" s="318" t="s">
        <v>6252</v>
      </c>
      <c r="F4588" s="319" t="n">
        <v>19.37</v>
      </c>
      <c r="G4588" s="318" t="s">
        <v>6233</v>
      </c>
    </row>
    <row r="4589" customFormat="false" ht="15" hidden="false" customHeight="false" outlineLevel="0" collapsed="false">
      <c r="A4589" s="318" t="s">
        <v>15360</v>
      </c>
      <c r="B4589" s="318" t="str">
        <f aca="false">A4589&amp;"U"</f>
        <v>90445U</v>
      </c>
      <c r="C4589" s="318" t="s">
        <v>15361</v>
      </c>
      <c r="D4589" s="318" t="s">
        <v>86</v>
      </c>
      <c r="E4589" s="318" t="s">
        <v>6252</v>
      </c>
      <c r="F4589" s="319" t="n">
        <v>20.68</v>
      </c>
      <c r="G4589" s="318" t="s">
        <v>6233</v>
      </c>
    </row>
    <row r="4590" customFormat="false" ht="15" hidden="false" customHeight="false" outlineLevel="0" collapsed="false">
      <c r="A4590" s="318" t="s">
        <v>15362</v>
      </c>
      <c r="B4590" s="318" t="str">
        <f aca="false">A4590&amp;"U"</f>
        <v>90446U</v>
      </c>
      <c r="C4590" s="318" t="s">
        <v>15363</v>
      </c>
      <c r="D4590" s="318" t="s">
        <v>86</v>
      </c>
      <c r="E4590" s="318" t="s">
        <v>6252</v>
      </c>
      <c r="F4590" s="319" t="n">
        <v>22.47</v>
      </c>
      <c r="G4590" s="318" t="s">
        <v>6233</v>
      </c>
    </row>
    <row r="4591" customFormat="false" ht="15" hidden="false" customHeight="false" outlineLevel="0" collapsed="false">
      <c r="A4591" s="318" t="s">
        <v>15364</v>
      </c>
      <c r="B4591" s="318" t="str">
        <f aca="false">A4591&amp;"U"</f>
        <v>90447U</v>
      </c>
      <c r="C4591" s="318" t="s">
        <v>15365</v>
      </c>
      <c r="D4591" s="318" t="s">
        <v>86</v>
      </c>
      <c r="E4591" s="318" t="s">
        <v>6232</v>
      </c>
      <c r="F4591" s="319" t="n">
        <v>4.31</v>
      </c>
      <c r="G4591" s="318" t="s">
        <v>6233</v>
      </c>
    </row>
    <row r="4592" customFormat="false" ht="15" hidden="false" customHeight="false" outlineLevel="0" collapsed="false">
      <c r="A4592" s="318" t="s">
        <v>15366</v>
      </c>
      <c r="B4592" s="318" t="str">
        <f aca="false">A4592&amp;"U"</f>
        <v>90451U</v>
      </c>
      <c r="C4592" s="318" t="s">
        <v>15367</v>
      </c>
      <c r="D4592" s="318" t="s">
        <v>30</v>
      </c>
      <c r="E4592" s="318" t="s">
        <v>6252</v>
      </c>
      <c r="F4592" s="319" t="n">
        <v>3</v>
      </c>
      <c r="G4592" s="318" t="s">
        <v>6233</v>
      </c>
    </row>
    <row r="4593" customFormat="false" ht="15" hidden="false" customHeight="false" outlineLevel="0" collapsed="false">
      <c r="A4593" s="318" t="s">
        <v>15368</v>
      </c>
      <c r="B4593" s="318" t="str">
        <f aca="false">A4593&amp;"U"</f>
        <v>90452U</v>
      </c>
      <c r="C4593" s="318" t="s">
        <v>15369</v>
      </c>
      <c r="D4593" s="318" t="s">
        <v>30</v>
      </c>
      <c r="E4593" s="318" t="s">
        <v>6252</v>
      </c>
      <c r="F4593" s="319" t="n">
        <v>12.94</v>
      </c>
      <c r="G4593" s="318" t="s">
        <v>6233</v>
      </c>
    </row>
    <row r="4594" customFormat="false" ht="15" hidden="false" customHeight="false" outlineLevel="0" collapsed="false">
      <c r="A4594" s="318" t="s">
        <v>15370</v>
      </c>
      <c r="B4594" s="318" t="str">
        <f aca="false">A4594&amp;"U"</f>
        <v>90453U</v>
      </c>
      <c r="C4594" s="318" t="s">
        <v>15371</v>
      </c>
      <c r="D4594" s="318" t="s">
        <v>30</v>
      </c>
      <c r="E4594" s="318" t="s">
        <v>6232</v>
      </c>
      <c r="F4594" s="319" t="n">
        <v>1.84</v>
      </c>
      <c r="G4594" s="318" t="s">
        <v>6233</v>
      </c>
    </row>
    <row r="4595" customFormat="false" ht="15" hidden="false" customHeight="false" outlineLevel="0" collapsed="false">
      <c r="A4595" s="318" t="s">
        <v>15372</v>
      </c>
      <c r="B4595" s="318" t="str">
        <f aca="false">A4595&amp;"U"</f>
        <v>90454U</v>
      </c>
      <c r="C4595" s="318" t="s">
        <v>15373</v>
      </c>
      <c r="D4595" s="318" t="s">
        <v>30</v>
      </c>
      <c r="E4595" s="318" t="s">
        <v>6232</v>
      </c>
      <c r="F4595" s="319" t="n">
        <v>3.26</v>
      </c>
      <c r="G4595" s="318" t="s">
        <v>6233</v>
      </c>
    </row>
    <row r="4596" customFormat="false" ht="15" hidden="false" customHeight="false" outlineLevel="0" collapsed="false">
      <c r="A4596" s="318" t="s">
        <v>15374</v>
      </c>
      <c r="B4596" s="318" t="str">
        <f aca="false">A4596&amp;"U"</f>
        <v>90455U</v>
      </c>
      <c r="C4596" s="318" t="s">
        <v>15375</v>
      </c>
      <c r="D4596" s="318" t="s">
        <v>30</v>
      </c>
      <c r="E4596" s="318" t="s">
        <v>6232</v>
      </c>
      <c r="F4596" s="319" t="n">
        <v>4.34</v>
      </c>
      <c r="G4596" s="318" t="s">
        <v>6233</v>
      </c>
    </row>
    <row r="4597" customFormat="false" ht="15" hidden="false" customHeight="false" outlineLevel="0" collapsed="false">
      <c r="A4597" s="318" t="s">
        <v>15376</v>
      </c>
      <c r="B4597" s="318" t="str">
        <f aca="false">A4597&amp;"U"</f>
        <v>90456U</v>
      </c>
      <c r="C4597" s="318" t="s">
        <v>15377</v>
      </c>
      <c r="D4597" s="318" t="s">
        <v>30</v>
      </c>
      <c r="E4597" s="318" t="s">
        <v>6232</v>
      </c>
      <c r="F4597" s="319" t="n">
        <v>2.85</v>
      </c>
      <c r="G4597" s="318" t="s">
        <v>6233</v>
      </c>
    </row>
    <row r="4598" customFormat="false" ht="15" hidden="false" customHeight="false" outlineLevel="0" collapsed="false">
      <c r="A4598" s="318" t="s">
        <v>15378</v>
      </c>
      <c r="B4598" s="318" t="str">
        <f aca="false">A4598&amp;"U"</f>
        <v>90457U</v>
      </c>
      <c r="C4598" s="318" t="s">
        <v>15379</v>
      </c>
      <c r="D4598" s="318" t="s">
        <v>30</v>
      </c>
      <c r="E4598" s="318" t="s">
        <v>6232</v>
      </c>
      <c r="F4598" s="319" t="n">
        <v>6.49</v>
      </c>
      <c r="G4598" s="318" t="s">
        <v>6233</v>
      </c>
    </row>
    <row r="4599" customFormat="false" ht="15" hidden="false" customHeight="false" outlineLevel="0" collapsed="false">
      <c r="A4599" s="318" t="s">
        <v>15380</v>
      </c>
      <c r="B4599" s="318" t="str">
        <f aca="false">A4599&amp;"U"</f>
        <v>90458U</v>
      </c>
      <c r="C4599" s="318" t="s">
        <v>15381</v>
      </c>
      <c r="D4599" s="318" t="s">
        <v>30</v>
      </c>
      <c r="E4599" s="318" t="s">
        <v>6232</v>
      </c>
      <c r="F4599" s="319" t="n">
        <v>18.43</v>
      </c>
      <c r="G4599" s="318" t="s">
        <v>6233</v>
      </c>
    </row>
    <row r="4600" customFormat="false" ht="15" hidden="false" customHeight="false" outlineLevel="0" collapsed="false">
      <c r="A4600" s="318" t="s">
        <v>15382</v>
      </c>
      <c r="B4600" s="318" t="str">
        <f aca="false">A4600&amp;"U"</f>
        <v>90459U</v>
      </c>
      <c r="C4600" s="318" t="s">
        <v>15383</v>
      </c>
      <c r="D4600" s="318" t="s">
        <v>30</v>
      </c>
      <c r="E4600" s="318" t="s">
        <v>6232</v>
      </c>
      <c r="F4600" s="319" t="n">
        <v>25.99</v>
      </c>
      <c r="G4600" s="318" t="s">
        <v>6233</v>
      </c>
    </row>
    <row r="4601" customFormat="false" ht="15" hidden="false" customHeight="false" outlineLevel="0" collapsed="false">
      <c r="A4601" s="318" t="s">
        <v>15384</v>
      </c>
      <c r="B4601" s="318" t="str">
        <f aca="false">A4601&amp;"U"</f>
        <v>90460U</v>
      </c>
      <c r="C4601" s="318" t="s">
        <v>15385</v>
      </c>
      <c r="D4601" s="318" t="s">
        <v>86</v>
      </c>
      <c r="E4601" s="318" t="s">
        <v>6252</v>
      </c>
      <c r="F4601" s="319" t="n">
        <v>20.45</v>
      </c>
      <c r="G4601" s="318" t="s">
        <v>6233</v>
      </c>
    </row>
    <row r="4602" customFormat="false" ht="15" hidden="false" customHeight="false" outlineLevel="0" collapsed="false">
      <c r="A4602" s="318" t="s">
        <v>15386</v>
      </c>
      <c r="B4602" s="318" t="str">
        <f aca="false">A4602&amp;"U"</f>
        <v>90461U</v>
      </c>
      <c r="C4602" s="318" t="s">
        <v>15387</v>
      </c>
      <c r="D4602" s="318" t="s">
        <v>86</v>
      </c>
      <c r="E4602" s="318" t="s">
        <v>6252</v>
      </c>
      <c r="F4602" s="319" t="n">
        <v>11.2</v>
      </c>
      <c r="G4602" s="318" t="s">
        <v>6233</v>
      </c>
    </row>
    <row r="4603" customFormat="false" ht="15" hidden="false" customHeight="false" outlineLevel="0" collapsed="false">
      <c r="A4603" s="318" t="s">
        <v>15388</v>
      </c>
      <c r="B4603" s="318" t="str">
        <f aca="false">A4603&amp;"U"</f>
        <v>90462U</v>
      </c>
      <c r="C4603" s="318" t="s">
        <v>15389</v>
      </c>
      <c r="D4603" s="318" t="s">
        <v>86</v>
      </c>
      <c r="E4603" s="318" t="s">
        <v>6252</v>
      </c>
      <c r="F4603" s="319" t="n">
        <v>2.45</v>
      </c>
      <c r="G4603" s="318" t="s">
        <v>6233</v>
      </c>
    </row>
    <row r="4604" customFormat="false" ht="15" hidden="false" customHeight="false" outlineLevel="0" collapsed="false">
      <c r="A4604" s="318" t="s">
        <v>15390</v>
      </c>
      <c r="B4604" s="318" t="str">
        <f aca="false">A4604&amp;"U"</f>
        <v>90463U</v>
      </c>
      <c r="C4604" s="318" t="s">
        <v>15391</v>
      </c>
      <c r="D4604" s="318" t="s">
        <v>86</v>
      </c>
      <c r="E4604" s="318" t="s">
        <v>6252</v>
      </c>
      <c r="F4604" s="319" t="n">
        <v>1.95</v>
      </c>
      <c r="G4604" s="318" t="s">
        <v>6233</v>
      </c>
    </row>
    <row r="4605" customFormat="false" ht="15" hidden="false" customHeight="false" outlineLevel="0" collapsed="false">
      <c r="A4605" s="318" t="s">
        <v>15392</v>
      </c>
      <c r="B4605" s="318" t="str">
        <f aca="false">A4605&amp;"U"</f>
        <v>90466U</v>
      </c>
      <c r="C4605" s="318" t="s">
        <v>15393</v>
      </c>
      <c r="D4605" s="318" t="s">
        <v>86</v>
      </c>
      <c r="E4605" s="318" t="s">
        <v>6232</v>
      </c>
      <c r="F4605" s="319" t="n">
        <v>8.77</v>
      </c>
      <c r="G4605" s="318" t="s">
        <v>6233</v>
      </c>
    </row>
    <row r="4606" customFormat="false" ht="15" hidden="false" customHeight="false" outlineLevel="0" collapsed="false">
      <c r="A4606" s="318" t="s">
        <v>15394</v>
      </c>
      <c r="B4606" s="318" t="str">
        <f aca="false">A4606&amp;"U"</f>
        <v>90467U</v>
      </c>
      <c r="C4606" s="318" t="s">
        <v>15395</v>
      </c>
      <c r="D4606" s="318" t="s">
        <v>86</v>
      </c>
      <c r="E4606" s="318" t="s">
        <v>6232</v>
      </c>
      <c r="F4606" s="319" t="n">
        <v>13.86</v>
      </c>
      <c r="G4606" s="318" t="s">
        <v>6233</v>
      </c>
    </row>
    <row r="4607" customFormat="false" ht="15" hidden="false" customHeight="false" outlineLevel="0" collapsed="false">
      <c r="A4607" s="318" t="s">
        <v>15396</v>
      </c>
      <c r="B4607" s="318" t="str">
        <f aca="false">A4607&amp;"U"</f>
        <v>90468U</v>
      </c>
      <c r="C4607" s="318" t="s">
        <v>15397</v>
      </c>
      <c r="D4607" s="318" t="s">
        <v>86</v>
      </c>
      <c r="E4607" s="318" t="s">
        <v>6232</v>
      </c>
      <c r="F4607" s="319" t="n">
        <v>3.8</v>
      </c>
      <c r="G4607" s="318" t="s">
        <v>6233</v>
      </c>
    </row>
    <row r="4608" customFormat="false" ht="15" hidden="false" customHeight="false" outlineLevel="0" collapsed="false">
      <c r="A4608" s="318" t="s">
        <v>15398</v>
      </c>
      <c r="B4608" s="318" t="str">
        <f aca="false">A4608&amp;"U"</f>
        <v>90469U</v>
      </c>
      <c r="C4608" s="318" t="s">
        <v>15399</v>
      </c>
      <c r="D4608" s="318" t="s">
        <v>86</v>
      </c>
      <c r="E4608" s="318" t="s">
        <v>6232</v>
      </c>
      <c r="F4608" s="319" t="n">
        <v>6.08</v>
      </c>
      <c r="G4608" s="318" t="s">
        <v>6233</v>
      </c>
    </row>
    <row r="4609" customFormat="false" ht="15" hidden="false" customHeight="false" outlineLevel="0" collapsed="false">
      <c r="A4609" s="318" t="s">
        <v>15400</v>
      </c>
      <c r="B4609" s="318" t="str">
        <f aca="false">A4609&amp;"U"</f>
        <v>90470U</v>
      </c>
      <c r="C4609" s="318" t="s">
        <v>15401</v>
      </c>
      <c r="D4609" s="318" t="s">
        <v>86</v>
      </c>
      <c r="E4609" s="318" t="s">
        <v>6232</v>
      </c>
      <c r="F4609" s="319" t="n">
        <v>8.32</v>
      </c>
      <c r="G4609" s="318" t="s">
        <v>6233</v>
      </c>
    </row>
    <row r="4610" customFormat="false" ht="15" hidden="false" customHeight="false" outlineLevel="0" collapsed="false">
      <c r="A4610" s="318" t="s">
        <v>15402</v>
      </c>
      <c r="B4610" s="318" t="str">
        <f aca="false">A4610&amp;"U"</f>
        <v>91166U</v>
      </c>
      <c r="C4610" s="318" t="s">
        <v>15403</v>
      </c>
      <c r="D4610" s="318" t="s">
        <v>86</v>
      </c>
      <c r="E4610" s="318" t="s">
        <v>6232</v>
      </c>
      <c r="F4610" s="319" t="n">
        <v>2.18</v>
      </c>
      <c r="G4610" s="318" t="s">
        <v>6233</v>
      </c>
    </row>
    <row r="4611" customFormat="false" ht="15" hidden="false" customHeight="false" outlineLevel="0" collapsed="false">
      <c r="A4611" s="318" t="s">
        <v>15404</v>
      </c>
      <c r="B4611" s="318" t="str">
        <f aca="false">A4611&amp;"U"</f>
        <v>91167U</v>
      </c>
      <c r="C4611" s="318" t="s">
        <v>15405</v>
      </c>
      <c r="D4611" s="318" t="s">
        <v>86</v>
      </c>
      <c r="E4611" s="318" t="s">
        <v>6232</v>
      </c>
      <c r="F4611" s="319" t="n">
        <v>6.88</v>
      </c>
      <c r="G4611" s="318" t="s">
        <v>6233</v>
      </c>
    </row>
    <row r="4612" customFormat="false" ht="15" hidden="false" customHeight="false" outlineLevel="0" collapsed="false">
      <c r="A4612" s="318" t="s">
        <v>15406</v>
      </c>
      <c r="B4612" s="318" t="str">
        <f aca="false">A4612&amp;"U"</f>
        <v>91168U</v>
      </c>
      <c r="C4612" s="318" t="s">
        <v>15407</v>
      </c>
      <c r="D4612" s="318" t="s">
        <v>86</v>
      </c>
      <c r="E4612" s="318" t="s">
        <v>6232</v>
      </c>
      <c r="F4612" s="319" t="n">
        <v>5.18</v>
      </c>
      <c r="G4612" s="318" t="s">
        <v>6233</v>
      </c>
    </row>
    <row r="4613" customFormat="false" ht="15" hidden="false" customHeight="false" outlineLevel="0" collapsed="false">
      <c r="A4613" s="318" t="s">
        <v>15408</v>
      </c>
      <c r="B4613" s="318" t="str">
        <f aca="false">A4613&amp;"U"</f>
        <v>91169U</v>
      </c>
      <c r="C4613" s="318" t="s">
        <v>15409</v>
      </c>
      <c r="D4613" s="318" t="s">
        <v>86</v>
      </c>
      <c r="E4613" s="318" t="s">
        <v>6232</v>
      </c>
      <c r="F4613" s="319" t="n">
        <v>6.15</v>
      </c>
      <c r="G4613" s="318" t="s">
        <v>6233</v>
      </c>
    </row>
    <row r="4614" customFormat="false" ht="15" hidden="false" customHeight="false" outlineLevel="0" collapsed="false">
      <c r="A4614" s="318" t="s">
        <v>15410</v>
      </c>
      <c r="B4614" s="318" t="str">
        <f aca="false">A4614&amp;"U"</f>
        <v>91170U</v>
      </c>
      <c r="C4614" s="318" t="s">
        <v>15411</v>
      </c>
      <c r="D4614" s="318" t="s">
        <v>86</v>
      </c>
      <c r="E4614" s="318" t="s">
        <v>6232</v>
      </c>
      <c r="F4614" s="319" t="n">
        <v>1.76</v>
      </c>
      <c r="G4614" s="318" t="s">
        <v>6233</v>
      </c>
    </row>
    <row r="4615" customFormat="false" ht="15" hidden="false" customHeight="false" outlineLevel="0" collapsed="false">
      <c r="A4615" s="318" t="s">
        <v>15412</v>
      </c>
      <c r="B4615" s="318" t="str">
        <f aca="false">A4615&amp;"U"</f>
        <v>91171U</v>
      </c>
      <c r="C4615" s="318" t="s">
        <v>15413</v>
      </c>
      <c r="D4615" s="318" t="s">
        <v>86</v>
      </c>
      <c r="E4615" s="318" t="s">
        <v>6232</v>
      </c>
      <c r="F4615" s="319" t="n">
        <v>2.2</v>
      </c>
      <c r="G4615" s="318" t="s">
        <v>6233</v>
      </c>
    </row>
    <row r="4616" customFormat="false" ht="15" hidden="false" customHeight="false" outlineLevel="0" collapsed="false">
      <c r="A4616" s="318" t="s">
        <v>15414</v>
      </c>
      <c r="B4616" s="318" t="str">
        <f aca="false">A4616&amp;"U"</f>
        <v>91172U</v>
      </c>
      <c r="C4616" s="318" t="s">
        <v>15415</v>
      </c>
      <c r="D4616" s="318" t="s">
        <v>86</v>
      </c>
      <c r="E4616" s="318" t="s">
        <v>6232</v>
      </c>
      <c r="F4616" s="319" t="n">
        <v>3.24</v>
      </c>
      <c r="G4616" s="318" t="s">
        <v>6233</v>
      </c>
    </row>
    <row r="4617" customFormat="false" ht="15" hidden="false" customHeight="false" outlineLevel="0" collapsed="false">
      <c r="A4617" s="318" t="s">
        <v>15416</v>
      </c>
      <c r="B4617" s="318" t="str">
        <f aca="false">A4617&amp;"U"</f>
        <v>91173U</v>
      </c>
      <c r="C4617" s="318" t="s">
        <v>15417</v>
      </c>
      <c r="D4617" s="318" t="s">
        <v>86</v>
      </c>
      <c r="E4617" s="318" t="s">
        <v>6232</v>
      </c>
      <c r="F4617" s="319" t="n">
        <v>0.88</v>
      </c>
      <c r="G4617" s="318" t="s">
        <v>6233</v>
      </c>
    </row>
    <row r="4618" customFormat="false" ht="15" hidden="false" customHeight="false" outlineLevel="0" collapsed="false">
      <c r="A4618" s="318" t="s">
        <v>15418</v>
      </c>
      <c r="B4618" s="318" t="str">
        <f aca="false">A4618&amp;"U"</f>
        <v>91174U</v>
      </c>
      <c r="C4618" s="318" t="s">
        <v>15419</v>
      </c>
      <c r="D4618" s="318" t="s">
        <v>86</v>
      </c>
      <c r="E4618" s="318" t="s">
        <v>6232</v>
      </c>
      <c r="F4618" s="319" t="n">
        <v>1.75</v>
      </c>
      <c r="G4618" s="318" t="s">
        <v>6233</v>
      </c>
    </row>
    <row r="4619" customFormat="false" ht="15" hidden="false" customHeight="false" outlineLevel="0" collapsed="false">
      <c r="A4619" s="318" t="s">
        <v>15420</v>
      </c>
      <c r="B4619" s="318" t="str">
        <f aca="false">A4619&amp;"U"</f>
        <v>91175U</v>
      </c>
      <c r="C4619" s="318" t="s">
        <v>15421</v>
      </c>
      <c r="D4619" s="318" t="s">
        <v>86</v>
      </c>
      <c r="E4619" s="318" t="s">
        <v>6232</v>
      </c>
      <c r="F4619" s="319" t="n">
        <v>2.85</v>
      </c>
      <c r="G4619" s="318" t="s">
        <v>6233</v>
      </c>
    </row>
    <row r="4620" customFormat="false" ht="15" hidden="false" customHeight="false" outlineLevel="0" collapsed="false">
      <c r="A4620" s="318" t="s">
        <v>15422</v>
      </c>
      <c r="B4620" s="318" t="str">
        <f aca="false">A4620&amp;"U"</f>
        <v>91176U</v>
      </c>
      <c r="C4620" s="318" t="s">
        <v>15423</v>
      </c>
      <c r="D4620" s="318" t="s">
        <v>86</v>
      </c>
      <c r="E4620" s="318" t="s">
        <v>6252</v>
      </c>
      <c r="F4620" s="319" t="n">
        <v>28.79</v>
      </c>
      <c r="G4620" s="318" t="s">
        <v>6233</v>
      </c>
    </row>
    <row r="4621" customFormat="false" ht="15" hidden="false" customHeight="false" outlineLevel="0" collapsed="false">
      <c r="A4621" s="318" t="s">
        <v>15424</v>
      </c>
      <c r="B4621" s="318" t="str">
        <f aca="false">A4621&amp;"U"</f>
        <v>91177U</v>
      </c>
      <c r="C4621" s="318" t="s">
        <v>15425</v>
      </c>
      <c r="D4621" s="318" t="s">
        <v>86</v>
      </c>
      <c r="E4621" s="318" t="s">
        <v>6252</v>
      </c>
      <c r="F4621" s="319" t="n">
        <v>12.96</v>
      </c>
      <c r="G4621" s="318" t="s">
        <v>6233</v>
      </c>
    </row>
    <row r="4622" customFormat="false" ht="15" hidden="false" customHeight="false" outlineLevel="0" collapsed="false">
      <c r="A4622" s="318" t="s">
        <v>15426</v>
      </c>
      <c r="B4622" s="318" t="str">
        <f aca="false">A4622&amp;"U"</f>
        <v>91178U</v>
      </c>
      <c r="C4622" s="318" t="s">
        <v>15427</v>
      </c>
      <c r="D4622" s="318" t="s">
        <v>86</v>
      </c>
      <c r="E4622" s="318" t="s">
        <v>6252</v>
      </c>
      <c r="F4622" s="319" t="n">
        <v>12.33</v>
      </c>
      <c r="G4622" s="318" t="s">
        <v>6233</v>
      </c>
    </row>
    <row r="4623" customFormat="false" ht="15" hidden="false" customHeight="false" outlineLevel="0" collapsed="false">
      <c r="A4623" s="318" t="s">
        <v>15428</v>
      </c>
      <c r="B4623" s="318" t="str">
        <f aca="false">A4623&amp;"U"</f>
        <v>91179U</v>
      </c>
      <c r="C4623" s="318" t="s">
        <v>15429</v>
      </c>
      <c r="D4623" s="318" t="s">
        <v>86</v>
      </c>
      <c r="E4623" s="318" t="s">
        <v>6252</v>
      </c>
      <c r="F4623" s="319" t="n">
        <v>7.39</v>
      </c>
      <c r="G4623" s="318" t="s">
        <v>6233</v>
      </c>
    </row>
    <row r="4624" customFormat="false" ht="15" hidden="false" customHeight="false" outlineLevel="0" collapsed="false">
      <c r="A4624" s="318" t="s">
        <v>15430</v>
      </c>
      <c r="B4624" s="318" t="str">
        <f aca="false">A4624&amp;"U"</f>
        <v>91180U</v>
      </c>
      <c r="C4624" s="318" t="s">
        <v>15431</v>
      </c>
      <c r="D4624" s="318" t="s">
        <v>86</v>
      </c>
      <c r="E4624" s="318" t="s">
        <v>6252</v>
      </c>
      <c r="F4624" s="319" t="n">
        <v>5.79</v>
      </c>
      <c r="G4624" s="318" t="s">
        <v>6233</v>
      </c>
    </row>
    <row r="4625" customFormat="false" ht="15" hidden="false" customHeight="false" outlineLevel="0" collapsed="false">
      <c r="A4625" s="318" t="s">
        <v>15432</v>
      </c>
      <c r="B4625" s="318" t="str">
        <f aca="false">A4625&amp;"U"</f>
        <v>91181U</v>
      </c>
      <c r="C4625" s="318" t="s">
        <v>15433</v>
      </c>
      <c r="D4625" s="318" t="s">
        <v>86</v>
      </c>
      <c r="E4625" s="318" t="s">
        <v>6252</v>
      </c>
      <c r="F4625" s="319" t="n">
        <v>6.21</v>
      </c>
      <c r="G4625" s="318" t="s">
        <v>6233</v>
      </c>
    </row>
    <row r="4626" customFormat="false" ht="15" hidden="false" customHeight="false" outlineLevel="0" collapsed="false">
      <c r="A4626" s="318" t="s">
        <v>15434</v>
      </c>
      <c r="B4626" s="318" t="str">
        <f aca="false">A4626&amp;"U"</f>
        <v>91182U</v>
      </c>
      <c r="C4626" s="318" t="s">
        <v>15435</v>
      </c>
      <c r="D4626" s="318" t="s">
        <v>86</v>
      </c>
      <c r="E4626" s="318" t="s">
        <v>6252</v>
      </c>
      <c r="F4626" s="319" t="n">
        <v>18.79</v>
      </c>
      <c r="G4626" s="318" t="s">
        <v>6233</v>
      </c>
    </row>
    <row r="4627" customFormat="false" ht="15" hidden="false" customHeight="false" outlineLevel="0" collapsed="false">
      <c r="A4627" s="318" t="s">
        <v>15436</v>
      </c>
      <c r="B4627" s="318" t="str">
        <f aca="false">A4627&amp;"U"</f>
        <v>91183U</v>
      </c>
      <c r="C4627" s="318" t="s">
        <v>15437</v>
      </c>
      <c r="D4627" s="318" t="s">
        <v>86</v>
      </c>
      <c r="E4627" s="318" t="s">
        <v>6252</v>
      </c>
      <c r="F4627" s="319" t="n">
        <v>9.24</v>
      </c>
      <c r="G4627" s="318" t="s">
        <v>6233</v>
      </c>
    </row>
    <row r="4628" customFormat="false" ht="15" hidden="false" customHeight="false" outlineLevel="0" collapsed="false">
      <c r="A4628" s="318" t="s">
        <v>15438</v>
      </c>
      <c r="B4628" s="318" t="str">
        <f aca="false">A4628&amp;"U"</f>
        <v>91184U</v>
      </c>
      <c r="C4628" s="318" t="s">
        <v>15439</v>
      </c>
      <c r="D4628" s="318" t="s">
        <v>86</v>
      </c>
      <c r="E4628" s="318" t="s">
        <v>6252</v>
      </c>
      <c r="F4628" s="319" t="n">
        <v>8.6</v>
      </c>
      <c r="G4628" s="318" t="s">
        <v>6233</v>
      </c>
    </row>
    <row r="4629" customFormat="false" ht="15" hidden="false" customHeight="false" outlineLevel="0" collapsed="false">
      <c r="A4629" s="318" t="s">
        <v>15440</v>
      </c>
      <c r="B4629" s="318" t="str">
        <f aca="false">A4629&amp;"U"</f>
        <v>91185U</v>
      </c>
      <c r="C4629" s="318" t="s">
        <v>15441</v>
      </c>
      <c r="D4629" s="318" t="s">
        <v>86</v>
      </c>
      <c r="E4629" s="318" t="s">
        <v>6252</v>
      </c>
      <c r="F4629" s="319" t="n">
        <v>4.82</v>
      </c>
      <c r="G4629" s="318" t="s">
        <v>6233</v>
      </c>
    </row>
    <row r="4630" customFormat="false" ht="15" hidden="false" customHeight="false" outlineLevel="0" collapsed="false">
      <c r="A4630" s="318" t="s">
        <v>15442</v>
      </c>
      <c r="B4630" s="318" t="str">
        <f aca="false">A4630&amp;"U"</f>
        <v>91186U</v>
      </c>
      <c r="C4630" s="318" t="s">
        <v>15443</v>
      </c>
      <c r="D4630" s="318" t="s">
        <v>86</v>
      </c>
      <c r="E4630" s="318" t="s">
        <v>6252</v>
      </c>
      <c r="F4630" s="319" t="n">
        <v>3.94</v>
      </c>
      <c r="G4630" s="318" t="s">
        <v>6233</v>
      </c>
    </row>
    <row r="4631" customFormat="false" ht="15" hidden="false" customHeight="false" outlineLevel="0" collapsed="false">
      <c r="A4631" s="318" t="s">
        <v>15444</v>
      </c>
      <c r="B4631" s="318" t="str">
        <f aca="false">A4631&amp;"U"</f>
        <v>91187U</v>
      </c>
      <c r="C4631" s="318" t="s">
        <v>15445</v>
      </c>
      <c r="D4631" s="318" t="s">
        <v>86</v>
      </c>
      <c r="E4631" s="318" t="s">
        <v>6252</v>
      </c>
      <c r="F4631" s="319" t="n">
        <v>4.54</v>
      </c>
      <c r="G4631" s="318" t="s">
        <v>6233</v>
      </c>
    </row>
    <row r="4632" customFormat="false" ht="15" hidden="false" customHeight="false" outlineLevel="0" collapsed="false">
      <c r="A4632" s="318" t="s">
        <v>15446</v>
      </c>
      <c r="B4632" s="318" t="str">
        <f aca="false">A4632&amp;"U"</f>
        <v>91188U</v>
      </c>
      <c r="C4632" s="318" t="s">
        <v>15447</v>
      </c>
      <c r="D4632" s="318" t="s">
        <v>30</v>
      </c>
      <c r="E4632" s="318" t="s">
        <v>6232</v>
      </c>
      <c r="F4632" s="319" t="n">
        <v>4.63</v>
      </c>
      <c r="G4632" s="318" t="s">
        <v>6233</v>
      </c>
    </row>
    <row r="4633" customFormat="false" ht="15" hidden="false" customHeight="false" outlineLevel="0" collapsed="false">
      <c r="A4633" s="318" t="s">
        <v>15448</v>
      </c>
      <c r="B4633" s="318" t="str">
        <f aca="false">A4633&amp;"U"</f>
        <v>91189U</v>
      </c>
      <c r="C4633" s="318" t="s">
        <v>15449</v>
      </c>
      <c r="D4633" s="318" t="s">
        <v>30</v>
      </c>
      <c r="E4633" s="318" t="s">
        <v>6232</v>
      </c>
      <c r="F4633" s="319" t="n">
        <v>30.21</v>
      </c>
      <c r="G4633" s="318" t="s">
        <v>6233</v>
      </c>
    </row>
    <row r="4634" customFormat="false" ht="15" hidden="false" customHeight="false" outlineLevel="0" collapsed="false">
      <c r="A4634" s="318" t="s">
        <v>15450</v>
      </c>
      <c r="B4634" s="318" t="str">
        <f aca="false">A4634&amp;"U"</f>
        <v>91190U</v>
      </c>
      <c r="C4634" s="318" t="s">
        <v>15451</v>
      </c>
      <c r="D4634" s="318" t="s">
        <v>30</v>
      </c>
      <c r="E4634" s="318" t="s">
        <v>6232</v>
      </c>
      <c r="F4634" s="319" t="n">
        <v>3.4</v>
      </c>
      <c r="G4634" s="318" t="s">
        <v>6233</v>
      </c>
    </row>
    <row r="4635" customFormat="false" ht="15" hidden="false" customHeight="false" outlineLevel="0" collapsed="false">
      <c r="A4635" s="318" t="s">
        <v>15452</v>
      </c>
      <c r="B4635" s="318" t="str">
        <f aca="false">A4635&amp;"U"</f>
        <v>91191U</v>
      </c>
      <c r="C4635" s="318" t="s">
        <v>15453</v>
      </c>
      <c r="D4635" s="318" t="s">
        <v>30</v>
      </c>
      <c r="E4635" s="318" t="s">
        <v>6232</v>
      </c>
      <c r="F4635" s="319" t="n">
        <v>3.6</v>
      </c>
      <c r="G4635" s="318" t="s">
        <v>6233</v>
      </c>
    </row>
    <row r="4636" customFormat="false" ht="15" hidden="false" customHeight="false" outlineLevel="0" collapsed="false">
      <c r="A4636" s="318" t="s">
        <v>15454</v>
      </c>
      <c r="B4636" s="318" t="str">
        <f aca="false">A4636&amp;"U"</f>
        <v>91192U</v>
      </c>
      <c r="C4636" s="318" t="s">
        <v>15455</v>
      </c>
      <c r="D4636" s="318" t="s">
        <v>30</v>
      </c>
      <c r="E4636" s="318" t="s">
        <v>6232</v>
      </c>
      <c r="F4636" s="319" t="n">
        <v>4</v>
      </c>
      <c r="G4636" s="318" t="s">
        <v>6233</v>
      </c>
    </row>
    <row r="4637" customFormat="false" ht="15" hidden="false" customHeight="false" outlineLevel="0" collapsed="false">
      <c r="A4637" s="318" t="s">
        <v>15456</v>
      </c>
      <c r="B4637" s="318" t="str">
        <f aca="false">A4637&amp;"U"</f>
        <v>91222U</v>
      </c>
      <c r="C4637" s="318" t="s">
        <v>15457</v>
      </c>
      <c r="D4637" s="318" t="s">
        <v>86</v>
      </c>
      <c r="E4637" s="318" t="s">
        <v>6232</v>
      </c>
      <c r="F4637" s="319" t="n">
        <v>9.56</v>
      </c>
      <c r="G4637" s="318" t="s">
        <v>6233</v>
      </c>
    </row>
    <row r="4638" customFormat="false" ht="15" hidden="false" customHeight="false" outlineLevel="0" collapsed="false">
      <c r="A4638" s="318" t="s">
        <v>15458</v>
      </c>
      <c r="B4638" s="318" t="str">
        <f aca="false">A4638&amp;"U"</f>
        <v>94480U</v>
      </c>
      <c r="C4638" s="318" t="s">
        <v>15459</v>
      </c>
      <c r="D4638" s="318" t="s">
        <v>30</v>
      </c>
      <c r="E4638" s="318" t="s">
        <v>6252</v>
      </c>
      <c r="F4638" s="320" t="n">
        <v>1482.5</v>
      </c>
      <c r="G4638" s="318" t="s">
        <v>6233</v>
      </c>
    </row>
    <row r="4639" customFormat="false" ht="15" hidden="false" customHeight="false" outlineLevel="0" collapsed="false">
      <c r="A4639" s="318" t="s">
        <v>15460</v>
      </c>
      <c r="B4639" s="318" t="str">
        <f aca="false">A4639&amp;"U"</f>
        <v>94481U</v>
      </c>
      <c r="C4639" s="318" t="s">
        <v>15461</v>
      </c>
      <c r="D4639" s="318" t="s">
        <v>30</v>
      </c>
      <c r="E4639" s="318" t="s">
        <v>6252</v>
      </c>
      <c r="F4639" s="320" t="n">
        <v>1067.15</v>
      </c>
      <c r="G4639" s="318" t="s">
        <v>6233</v>
      </c>
    </row>
    <row r="4640" customFormat="false" ht="15" hidden="false" customHeight="false" outlineLevel="0" collapsed="false">
      <c r="A4640" s="318" t="s">
        <v>15462</v>
      </c>
      <c r="B4640" s="318" t="str">
        <f aca="false">A4640&amp;"U"</f>
        <v>94482U</v>
      </c>
      <c r="C4640" s="318" t="s">
        <v>15463</v>
      </c>
      <c r="D4640" s="318" t="s">
        <v>30</v>
      </c>
      <c r="E4640" s="318" t="s">
        <v>6252</v>
      </c>
      <c r="F4640" s="319" t="n">
        <v>857.31</v>
      </c>
      <c r="G4640" s="318" t="s">
        <v>6233</v>
      </c>
    </row>
    <row r="4641" customFormat="false" ht="15" hidden="false" customHeight="false" outlineLevel="0" collapsed="false">
      <c r="A4641" s="318" t="s">
        <v>15464</v>
      </c>
      <c r="B4641" s="318" t="str">
        <f aca="false">A4641&amp;"U"</f>
        <v>94483U</v>
      </c>
      <c r="C4641" s="318" t="s">
        <v>15465</v>
      </c>
      <c r="D4641" s="318" t="s">
        <v>30</v>
      </c>
      <c r="E4641" s="318" t="s">
        <v>6252</v>
      </c>
      <c r="F4641" s="319" t="n">
        <v>729.21</v>
      </c>
      <c r="G4641" s="318" t="s">
        <v>6233</v>
      </c>
    </row>
    <row r="4642" customFormat="false" ht="15" hidden="false" customHeight="false" outlineLevel="0" collapsed="false">
      <c r="A4642" s="318" t="s">
        <v>15466</v>
      </c>
      <c r="B4642" s="318" t="str">
        <f aca="false">A4642&amp;"U"</f>
        <v>95541U</v>
      </c>
      <c r="C4642" s="318" t="s">
        <v>15467</v>
      </c>
      <c r="D4642" s="318" t="s">
        <v>30</v>
      </c>
      <c r="E4642" s="318" t="s">
        <v>6232</v>
      </c>
      <c r="F4642" s="319" t="n">
        <v>3.16</v>
      </c>
      <c r="G4642" s="318" t="s">
        <v>6233</v>
      </c>
    </row>
    <row r="4643" customFormat="false" ht="15" hidden="false" customHeight="false" outlineLevel="0" collapsed="false">
      <c r="A4643" s="318" t="s">
        <v>15468</v>
      </c>
      <c r="B4643" s="318" t="str">
        <f aca="false">A4643&amp;"U"</f>
        <v>95573U</v>
      </c>
      <c r="C4643" s="318" t="s">
        <v>15469</v>
      </c>
      <c r="D4643" s="318" t="s">
        <v>30</v>
      </c>
      <c r="E4643" s="318" t="s">
        <v>6232</v>
      </c>
      <c r="F4643" s="319" t="n">
        <v>38.64</v>
      </c>
      <c r="G4643" s="318" t="s">
        <v>6233</v>
      </c>
    </row>
    <row r="4644" customFormat="false" ht="15" hidden="false" customHeight="false" outlineLevel="0" collapsed="false">
      <c r="A4644" s="318" t="s">
        <v>15470</v>
      </c>
      <c r="B4644" s="318" t="str">
        <f aca="false">A4644&amp;"U"</f>
        <v>95574U</v>
      </c>
      <c r="C4644" s="318" t="s">
        <v>15471</v>
      </c>
      <c r="D4644" s="318" t="s">
        <v>30</v>
      </c>
      <c r="E4644" s="318" t="s">
        <v>6232</v>
      </c>
      <c r="F4644" s="319" t="n">
        <v>29.08</v>
      </c>
      <c r="G4644" s="318" t="s">
        <v>6233</v>
      </c>
    </row>
    <row r="4645" customFormat="false" ht="15" hidden="false" customHeight="false" outlineLevel="0" collapsed="false">
      <c r="A4645" s="318" t="s">
        <v>15472</v>
      </c>
      <c r="B4645" s="318" t="str">
        <f aca="false">A4645&amp;"U"</f>
        <v>96559U</v>
      </c>
      <c r="C4645" s="318" t="s">
        <v>15473</v>
      </c>
      <c r="D4645" s="318" t="s">
        <v>79</v>
      </c>
      <c r="E4645" s="318" t="s">
        <v>6252</v>
      </c>
      <c r="F4645" s="319" t="n">
        <v>57.79</v>
      </c>
      <c r="G4645" s="318" t="s">
        <v>6233</v>
      </c>
    </row>
    <row r="4646" customFormat="false" ht="15" hidden="false" customHeight="false" outlineLevel="0" collapsed="false">
      <c r="A4646" s="318" t="s">
        <v>15474</v>
      </c>
      <c r="B4646" s="318" t="str">
        <f aca="false">A4646&amp;"U"</f>
        <v>96560U</v>
      </c>
      <c r="C4646" s="318" t="s">
        <v>15475</v>
      </c>
      <c r="D4646" s="318" t="s">
        <v>79</v>
      </c>
      <c r="E4646" s="318" t="s">
        <v>6252</v>
      </c>
      <c r="F4646" s="319" t="n">
        <v>29.6</v>
      </c>
      <c r="G4646" s="318" t="s">
        <v>6233</v>
      </c>
    </row>
    <row r="4647" customFormat="false" ht="15" hidden="false" customHeight="false" outlineLevel="0" collapsed="false">
      <c r="A4647" s="318" t="s">
        <v>15476</v>
      </c>
      <c r="B4647" s="318" t="str">
        <f aca="false">A4647&amp;"U"</f>
        <v>96561U</v>
      </c>
      <c r="C4647" s="318" t="s">
        <v>15477</v>
      </c>
      <c r="D4647" s="318" t="s">
        <v>79</v>
      </c>
      <c r="E4647" s="318" t="s">
        <v>6252</v>
      </c>
      <c r="F4647" s="319" t="n">
        <v>18.31</v>
      </c>
      <c r="G4647" s="318" t="s">
        <v>6233</v>
      </c>
    </row>
    <row r="4648" customFormat="false" ht="15" hidden="false" customHeight="false" outlineLevel="0" collapsed="false">
      <c r="A4648" s="318" t="s">
        <v>15478</v>
      </c>
      <c r="B4648" s="318" t="str">
        <f aca="false">A4648&amp;"U"</f>
        <v>96562U</v>
      </c>
      <c r="C4648" s="318" t="s">
        <v>15479</v>
      </c>
      <c r="D4648" s="318" t="s">
        <v>86</v>
      </c>
      <c r="E4648" s="318" t="s">
        <v>6252</v>
      </c>
      <c r="F4648" s="319" t="n">
        <v>29.99</v>
      </c>
      <c r="G4648" s="318" t="s">
        <v>6233</v>
      </c>
    </row>
    <row r="4649" customFormat="false" ht="15" hidden="false" customHeight="false" outlineLevel="0" collapsed="false">
      <c r="A4649" s="318" t="s">
        <v>15480</v>
      </c>
      <c r="B4649" s="318" t="str">
        <f aca="false">A4649&amp;"U"</f>
        <v>96563U</v>
      </c>
      <c r="C4649" s="318" t="s">
        <v>15481</v>
      </c>
      <c r="D4649" s="318" t="s">
        <v>86</v>
      </c>
      <c r="E4649" s="318" t="s">
        <v>6252</v>
      </c>
      <c r="F4649" s="319" t="n">
        <v>32.47</v>
      </c>
      <c r="G4649" s="318" t="s">
        <v>6233</v>
      </c>
    </row>
    <row r="4650" customFormat="false" ht="15" hidden="false" customHeight="false" outlineLevel="0" collapsed="false">
      <c r="A4650" s="318" t="s">
        <v>15482</v>
      </c>
      <c r="B4650" s="318" t="str">
        <f aca="false">A4650&amp;"U"</f>
        <v>98113U</v>
      </c>
      <c r="C4650" s="318" t="s">
        <v>15483</v>
      </c>
      <c r="D4650" s="318" t="s">
        <v>30</v>
      </c>
      <c r="E4650" s="318" t="s">
        <v>6252</v>
      </c>
      <c r="F4650" s="320" t="n">
        <v>1800.58</v>
      </c>
      <c r="G4650" s="318" t="s">
        <v>6233</v>
      </c>
    </row>
    <row r="4651" customFormat="false" ht="15" hidden="false" customHeight="false" outlineLevel="0" collapsed="false">
      <c r="A4651" s="318" t="s">
        <v>15484</v>
      </c>
      <c r="B4651" s="318" t="str">
        <f aca="false">A4651&amp;"U"</f>
        <v>73826/1U</v>
      </c>
      <c r="C4651" s="318" t="s">
        <v>15485</v>
      </c>
      <c r="D4651" s="318" t="s">
        <v>30</v>
      </c>
      <c r="E4651" s="318" t="s">
        <v>6232</v>
      </c>
      <c r="F4651" s="319" t="n">
        <v>507.75</v>
      </c>
      <c r="G4651" s="318" t="s">
        <v>6233</v>
      </c>
    </row>
    <row r="4652" customFormat="false" ht="15" hidden="false" customHeight="false" outlineLevel="0" collapsed="false">
      <c r="A4652" s="318" t="s">
        <v>15486</v>
      </c>
      <c r="B4652" s="318" t="str">
        <f aca="false">A4652&amp;"U"</f>
        <v>73826/2U</v>
      </c>
      <c r="C4652" s="318" t="s">
        <v>15487</v>
      </c>
      <c r="D4652" s="318" t="s">
        <v>30</v>
      </c>
      <c r="E4652" s="318" t="s">
        <v>6232</v>
      </c>
      <c r="F4652" s="319" t="n">
        <v>660.07</v>
      </c>
      <c r="G4652" s="318" t="s">
        <v>6233</v>
      </c>
    </row>
    <row r="4653" customFormat="false" ht="15" hidden="false" customHeight="false" outlineLevel="0" collapsed="false">
      <c r="A4653" s="318" t="s">
        <v>15488</v>
      </c>
      <c r="B4653" s="318" t="str">
        <f aca="false">A4653&amp;"U"</f>
        <v>73834/1U</v>
      </c>
      <c r="C4653" s="318" t="s">
        <v>15489</v>
      </c>
      <c r="D4653" s="318" t="s">
        <v>30</v>
      </c>
      <c r="E4653" s="318" t="s">
        <v>6232</v>
      </c>
      <c r="F4653" s="319" t="n">
        <v>162.3</v>
      </c>
      <c r="G4653" s="318" t="s">
        <v>6233</v>
      </c>
    </row>
    <row r="4654" customFormat="false" ht="15" hidden="false" customHeight="false" outlineLevel="0" collapsed="false">
      <c r="A4654" s="318" t="s">
        <v>15490</v>
      </c>
      <c r="B4654" s="318" t="str">
        <f aca="false">A4654&amp;"U"</f>
        <v>73834/2U</v>
      </c>
      <c r="C4654" s="318" t="s">
        <v>15491</v>
      </c>
      <c r="D4654" s="318" t="s">
        <v>30</v>
      </c>
      <c r="E4654" s="318" t="s">
        <v>6232</v>
      </c>
      <c r="F4654" s="319" t="n">
        <v>259.68</v>
      </c>
      <c r="G4654" s="318" t="s">
        <v>6233</v>
      </c>
    </row>
    <row r="4655" customFormat="false" ht="15" hidden="false" customHeight="false" outlineLevel="0" collapsed="false">
      <c r="A4655" s="318" t="s">
        <v>15492</v>
      </c>
      <c r="B4655" s="318" t="str">
        <f aca="false">A4655&amp;"U"</f>
        <v>73834/3U</v>
      </c>
      <c r="C4655" s="318" t="s">
        <v>15493</v>
      </c>
      <c r="D4655" s="318" t="s">
        <v>30</v>
      </c>
      <c r="E4655" s="318" t="s">
        <v>6232</v>
      </c>
      <c r="F4655" s="319" t="n">
        <v>519.36</v>
      </c>
      <c r="G4655" s="318" t="s">
        <v>6233</v>
      </c>
    </row>
    <row r="4656" customFormat="false" ht="15" hidden="false" customHeight="false" outlineLevel="0" collapsed="false">
      <c r="A4656" s="318" t="s">
        <v>15494</v>
      </c>
      <c r="B4656" s="318" t="str">
        <f aca="false">A4656&amp;"U"</f>
        <v>73834/4U</v>
      </c>
      <c r="C4656" s="318" t="s">
        <v>15495</v>
      </c>
      <c r="D4656" s="318" t="s">
        <v>30</v>
      </c>
      <c r="E4656" s="318" t="s">
        <v>6232</v>
      </c>
      <c r="F4656" s="319" t="n">
        <v>779.04</v>
      </c>
      <c r="G4656" s="318" t="s">
        <v>6233</v>
      </c>
    </row>
    <row r="4657" customFormat="false" ht="15" hidden="false" customHeight="false" outlineLevel="0" collapsed="false">
      <c r="A4657" s="318" t="s">
        <v>15496</v>
      </c>
      <c r="B4657" s="318" t="str">
        <f aca="false">A4657&amp;"U"</f>
        <v>73835/1U</v>
      </c>
      <c r="C4657" s="318" t="s">
        <v>15497</v>
      </c>
      <c r="D4657" s="318" t="s">
        <v>30</v>
      </c>
      <c r="E4657" s="318" t="s">
        <v>6232</v>
      </c>
      <c r="F4657" s="320" t="n">
        <v>1081.75</v>
      </c>
      <c r="G4657" s="318" t="s">
        <v>6233</v>
      </c>
    </row>
    <row r="4658" customFormat="false" ht="15" hidden="false" customHeight="false" outlineLevel="0" collapsed="false">
      <c r="A4658" s="318" t="s">
        <v>15498</v>
      </c>
      <c r="B4658" s="318" t="str">
        <f aca="false">A4658&amp;"U"</f>
        <v>73835/2U</v>
      </c>
      <c r="C4658" s="318" t="s">
        <v>15499</v>
      </c>
      <c r="D4658" s="318" t="s">
        <v>30</v>
      </c>
      <c r="E4658" s="318" t="s">
        <v>6232</v>
      </c>
      <c r="F4658" s="320" t="n">
        <v>1471.18</v>
      </c>
      <c r="G4658" s="318" t="s">
        <v>6233</v>
      </c>
    </row>
    <row r="4659" customFormat="false" ht="15" hidden="false" customHeight="false" outlineLevel="0" collapsed="false">
      <c r="A4659" s="318" t="s">
        <v>15500</v>
      </c>
      <c r="B4659" s="318" t="str">
        <f aca="false">A4659&amp;"U"</f>
        <v>73835/3U</v>
      </c>
      <c r="C4659" s="318" t="s">
        <v>15501</v>
      </c>
      <c r="D4659" s="318" t="s">
        <v>30</v>
      </c>
      <c r="E4659" s="318" t="s">
        <v>6232</v>
      </c>
      <c r="F4659" s="320" t="n">
        <v>1644.26</v>
      </c>
      <c r="G4659" s="318" t="s">
        <v>6233</v>
      </c>
    </row>
    <row r="4660" customFormat="false" ht="15" hidden="false" customHeight="false" outlineLevel="0" collapsed="false">
      <c r="A4660" s="318" t="s">
        <v>15502</v>
      </c>
      <c r="B4660" s="318" t="str">
        <f aca="false">A4660&amp;"U"</f>
        <v>73836/1U</v>
      </c>
      <c r="C4660" s="318" t="s">
        <v>15503</v>
      </c>
      <c r="D4660" s="318" t="s">
        <v>30</v>
      </c>
      <c r="E4660" s="318" t="s">
        <v>6232</v>
      </c>
      <c r="F4660" s="319" t="n">
        <v>432.7</v>
      </c>
      <c r="G4660" s="318" t="s">
        <v>6233</v>
      </c>
    </row>
    <row r="4661" customFormat="false" ht="15" hidden="false" customHeight="false" outlineLevel="0" collapsed="false">
      <c r="A4661" s="318" t="s">
        <v>15504</v>
      </c>
      <c r="B4661" s="318" t="str">
        <f aca="false">A4661&amp;"U"</f>
        <v>73836/2U</v>
      </c>
      <c r="C4661" s="318" t="s">
        <v>15505</v>
      </c>
      <c r="D4661" s="318" t="s">
        <v>30</v>
      </c>
      <c r="E4661" s="318" t="s">
        <v>6232</v>
      </c>
      <c r="F4661" s="319" t="n">
        <v>562.51</v>
      </c>
      <c r="G4661" s="318" t="s">
        <v>6233</v>
      </c>
    </row>
    <row r="4662" customFormat="false" ht="15" hidden="false" customHeight="false" outlineLevel="0" collapsed="false">
      <c r="A4662" s="318" t="s">
        <v>15506</v>
      </c>
      <c r="B4662" s="318" t="str">
        <f aca="false">A4662&amp;"U"</f>
        <v>73836/3U</v>
      </c>
      <c r="C4662" s="318" t="s">
        <v>15507</v>
      </c>
      <c r="D4662" s="318" t="s">
        <v>30</v>
      </c>
      <c r="E4662" s="318" t="s">
        <v>6232</v>
      </c>
      <c r="F4662" s="319" t="n">
        <v>865.4</v>
      </c>
      <c r="G4662" s="318" t="s">
        <v>6233</v>
      </c>
    </row>
    <row r="4663" customFormat="false" ht="15" hidden="false" customHeight="false" outlineLevel="0" collapsed="false">
      <c r="A4663" s="318" t="s">
        <v>15508</v>
      </c>
      <c r="B4663" s="318" t="str">
        <f aca="false">A4663&amp;"U"</f>
        <v>73836/4U</v>
      </c>
      <c r="C4663" s="318" t="s">
        <v>15509</v>
      </c>
      <c r="D4663" s="318" t="s">
        <v>30</v>
      </c>
      <c r="E4663" s="318" t="s">
        <v>6232</v>
      </c>
      <c r="F4663" s="320" t="n">
        <v>1384.64</v>
      </c>
      <c r="G4663" s="318" t="s">
        <v>6233</v>
      </c>
    </row>
    <row r="4664" customFormat="false" ht="15" hidden="false" customHeight="false" outlineLevel="0" collapsed="false">
      <c r="A4664" s="318" t="s">
        <v>15510</v>
      </c>
      <c r="B4664" s="318" t="str">
        <f aca="false">A4664&amp;"U"</f>
        <v>73837/1U</v>
      </c>
      <c r="C4664" s="318" t="s">
        <v>15511</v>
      </c>
      <c r="D4664" s="318" t="s">
        <v>30</v>
      </c>
      <c r="E4664" s="318" t="s">
        <v>6232</v>
      </c>
      <c r="F4664" s="319" t="n">
        <v>162.3</v>
      </c>
      <c r="G4664" s="318" t="s">
        <v>6233</v>
      </c>
    </row>
    <row r="4665" customFormat="false" ht="15" hidden="false" customHeight="false" outlineLevel="0" collapsed="false">
      <c r="A4665" s="318" t="s">
        <v>15512</v>
      </c>
      <c r="B4665" s="318" t="str">
        <f aca="false">A4665&amp;"U"</f>
        <v>73837/2U</v>
      </c>
      <c r="C4665" s="318" t="s">
        <v>15513</v>
      </c>
      <c r="D4665" s="318" t="s">
        <v>30</v>
      </c>
      <c r="E4665" s="318" t="s">
        <v>6232</v>
      </c>
      <c r="F4665" s="319" t="n">
        <v>324.6</v>
      </c>
      <c r="G4665" s="318" t="s">
        <v>6233</v>
      </c>
    </row>
    <row r="4666" customFormat="false" ht="15" hidden="false" customHeight="false" outlineLevel="0" collapsed="false">
      <c r="A4666" s="318" t="s">
        <v>15514</v>
      </c>
      <c r="B4666" s="318" t="str">
        <f aca="false">A4666&amp;"U"</f>
        <v>73837/3U</v>
      </c>
      <c r="C4666" s="318" t="s">
        <v>15515</v>
      </c>
      <c r="D4666" s="318" t="s">
        <v>30</v>
      </c>
      <c r="E4666" s="318" t="s">
        <v>6232</v>
      </c>
      <c r="F4666" s="319" t="n">
        <v>649.2</v>
      </c>
      <c r="G4666" s="318" t="s">
        <v>6233</v>
      </c>
    </row>
    <row r="4667" customFormat="false" ht="15" hidden="false" customHeight="false" outlineLevel="0" collapsed="false">
      <c r="A4667" s="318" t="s">
        <v>15516</v>
      </c>
      <c r="B4667" s="318" t="str">
        <f aca="false">A4667&amp;"U"</f>
        <v>73612U</v>
      </c>
      <c r="C4667" s="318" t="s">
        <v>15517</v>
      </c>
      <c r="D4667" s="318" t="s">
        <v>30</v>
      </c>
      <c r="E4667" s="318" t="s">
        <v>6232</v>
      </c>
      <c r="F4667" s="319" t="n">
        <v>399.9</v>
      </c>
      <c r="G4667" s="318" t="s">
        <v>6233</v>
      </c>
    </row>
    <row r="4668" customFormat="false" ht="15" hidden="false" customHeight="false" outlineLevel="0" collapsed="false">
      <c r="A4668" s="318" t="s">
        <v>15518</v>
      </c>
      <c r="B4668" s="318" t="str">
        <f aca="false">A4668&amp;"U"</f>
        <v>73660U</v>
      </c>
      <c r="C4668" s="318" t="s">
        <v>15519</v>
      </c>
      <c r="D4668" s="318" t="s">
        <v>79</v>
      </c>
      <c r="E4668" s="318" t="s">
        <v>6232</v>
      </c>
      <c r="F4668" s="319" t="n">
        <v>59.84</v>
      </c>
      <c r="G4668" s="318" t="s">
        <v>6233</v>
      </c>
    </row>
    <row r="4669" customFormat="false" ht="15" hidden="false" customHeight="false" outlineLevel="0" collapsed="false">
      <c r="A4669" s="318" t="s">
        <v>15520</v>
      </c>
      <c r="B4669" s="318" t="str">
        <f aca="false">A4669&amp;"U"</f>
        <v>73693U</v>
      </c>
      <c r="C4669" s="318" t="s">
        <v>15521</v>
      </c>
      <c r="D4669" s="318" t="s">
        <v>79</v>
      </c>
      <c r="E4669" s="318" t="s">
        <v>6232</v>
      </c>
      <c r="F4669" s="319" t="n">
        <v>18.03</v>
      </c>
      <c r="G4669" s="318" t="s">
        <v>6233</v>
      </c>
    </row>
    <row r="4670" customFormat="false" ht="15" hidden="false" customHeight="false" outlineLevel="0" collapsed="false">
      <c r="A4670" s="318" t="s">
        <v>15522</v>
      </c>
      <c r="B4670" s="318" t="str">
        <f aca="false">A4670&amp;"U"</f>
        <v>73694U</v>
      </c>
      <c r="C4670" s="318" t="s">
        <v>15523</v>
      </c>
      <c r="D4670" s="318" t="s">
        <v>30</v>
      </c>
      <c r="E4670" s="318" t="s">
        <v>6232</v>
      </c>
      <c r="F4670" s="319" t="n">
        <v>135.06</v>
      </c>
      <c r="G4670" s="318" t="s">
        <v>6233</v>
      </c>
    </row>
    <row r="4671" customFormat="false" ht="15" hidden="false" customHeight="false" outlineLevel="0" collapsed="false">
      <c r="A4671" s="318" t="s">
        <v>15524</v>
      </c>
      <c r="B4671" s="318" t="str">
        <f aca="false">A4671&amp;"U"</f>
        <v>73695U</v>
      </c>
      <c r="C4671" s="318" t="s">
        <v>15525</v>
      </c>
      <c r="D4671" s="318" t="s">
        <v>30</v>
      </c>
      <c r="E4671" s="318" t="s">
        <v>6232</v>
      </c>
      <c r="F4671" s="319" t="n">
        <v>69.46</v>
      </c>
      <c r="G4671" s="318" t="s">
        <v>6233</v>
      </c>
    </row>
    <row r="4672" customFormat="false" ht="15" hidden="false" customHeight="false" outlineLevel="0" collapsed="false">
      <c r="A4672" s="318" t="s">
        <v>15526</v>
      </c>
      <c r="B4672" s="318" t="str">
        <f aca="false">A4672&amp;"U"</f>
        <v>73824/1U</v>
      </c>
      <c r="C4672" s="318" t="s">
        <v>15527</v>
      </c>
      <c r="D4672" s="318" t="s">
        <v>30</v>
      </c>
      <c r="E4672" s="318" t="s">
        <v>6232</v>
      </c>
      <c r="F4672" s="319" t="n">
        <v>399.9</v>
      </c>
      <c r="G4672" s="318" t="s">
        <v>6233</v>
      </c>
    </row>
    <row r="4673" customFormat="false" ht="15" hidden="false" customHeight="false" outlineLevel="0" collapsed="false">
      <c r="A4673" s="318" t="s">
        <v>15528</v>
      </c>
      <c r="B4673" s="318" t="str">
        <f aca="false">A4673&amp;"U"</f>
        <v>73825/2U</v>
      </c>
      <c r="C4673" s="318" t="s">
        <v>15529</v>
      </c>
      <c r="D4673" s="318" t="s">
        <v>79</v>
      </c>
      <c r="E4673" s="318" t="s">
        <v>6232</v>
      </c>
      <c r="F4673" s="319" t="n">
        <v>729.14</v>
      </c>
      <c r="G4673" s="318" t="s">
        <v>6233</v>
      </c>
    </row>
    <row r="4674" customFormat="false" ht="15" hidden="false" customHeight="false" outlineLevel="0" collapsed="false">
      <c r="A4674" s="318" t="s">
        <v>15530</v>
      </c>
      <c r="B4674" s="318" t="str">
        <f aca="false">A4674&amp;"U"</f>
        <v>73873/1U</v>
      </c>
      <c r="C4674" s="318" t="s">
        <v>15531</v>
      </c>
      <c r="D4674" s="318" t="s">
        <v>116</v>
      </c>
      <c r="E4674" s="318" t="s">
        <v>6232</v>
      </c>
      <c r="F4674" s="319" t="n">
        <v>63.98</v>
      </c>
      <c r="G4674" s="318" t="s">
        <v>6233</v>
      </c>
    </row>
    <row r="4675" customFormat="false" ht="15" hidden="false" customHeight="false" outlineLevel="0" collapsed="false">
      <c r="A4675" s="318" t="s">
        <v>15532</v>
      </c>
      <c r="B4675" s="318" t="str">
        <f aca="false">A4675&amp;"U"</f>
        <v>73873/2U</v>
      </c>
      <c r="C4675" s="318" t="s">
        <v>15533</v>
      </c>
      <c r="D4675" s="318" t="s">
        <v>116</v>
      </c>
      <c r="E4675" s="318" t="s">
        <v>6232</v>
      </c>
      <c r="F4675" s="319" t="n">
        <v>136.76</v>
      </c>
      <c r="G4675" s="318" t="s">
        <v>6233</v>
      </c>
    </row>
    <row r="4676" customFormat="false" ht="15" hidden="false" customHeight="false" outlineLevel="0" collapsed="false">
      <c r="A4676" s="318" t="s">
        <v>15534</v>
      </c>
      <c r="B4676" s="318" t="str">
        <f aca="false">A4676&amp;"U"</f>
        <v>73873/3U</v>
      </c>
      <c r="C4676" s="318" t="s">
        <v>15535</v>
      </c>
      <c r="D4676" s="318" t="s">
        <v>116</v>
      </c>
      <c r="E4676" s="318" t="s">
        <v>6232</v>
      </c>
      <c r="F4676" s="319" t="n">
        <v>63.98</v>
      </c>
      <c r="G4676" s="318" t="s">
        <v>6233</v>
      </c>
    </row>
    <row r="4677" customFormat="false" ht="15" hidden="false" customHeight="false" outlineLevel="0" collapsed="false">
      <c r="A4677" s="318" t="s">
        <v>15536</v>
      </c>
      <c r="B4677" s="318" t="str">
        <f aca="false">A4677&amp;"U"</f>
        <v>73873/4U</v>
      </c>
      <c r="C4677" s="318" t="s">
        <v>15537</v>
      </c>
      <c r="D4677" s="318" t="s">
        <v>116</v>
      </c>
      <c r="E4677" s="318" t="s">
        <v>6232</v>
      </c>
      <c r="F4677" s="319" t="n">
        <v>70.08</v>
      </c>
      <c r="G4677" s="318" t="s">
        <v>6233</v>
      </c>
    </row>
    <row r="4678" customFormat="false" ht="15" hidden="false" customHeight="false" outlineLevel="0" collapsed="false">
      <c r="A4678" s="318" t="s">
        <v>15538</v>
      </c>
      <c r="B4678" s="318" t="str">
        <f aca="false">A4678&amp;"U"</f>
        <v>73873/5U</v>
      </c>
      <c r="C4678" s="318" t="s">
        <v>15539</v>
      </c>
      <c r="D4678" s="318" t="s">
        <v>116</v>
      </c>
      <c r="E4678" s="318" t="s">
        <v>6232</v>
      </c>
      <c r="F4678" s="319" t="n">
        <v>63.98</v>
      </c>
      <c r="G4678" s="318" t="s">
        <v>6233</v>
      </c>
    </row>
    <row r="4679" customFormat="false" ht="15" hidden="false" customHeight="false" outlineLevel="0" collapsed="false">
      <c r="A4679" s="318" t="s">
        <v>15540</v>
      </c>
      <c r="B4679" s="318" t="str">
        <f aca="false">A4679&amp;"U"</f>
        <v>73827/1U</v>
      </c>
      <c r="C4679" s="318" t="s">
        <v>15541</v>
      </c>
      <c r="D4679" s="318" t="s">
        <v>30</v>
      </c>
      <c r="E4679" s="318" t="s">
        <v>6232</v>
      </c>
      <c r="F4679" s="319" t="n">
        <v>77.74</v>
      </c>
      <c r="G4679" s="318" t="s">
        <v>6233</v>
      </c>
    </row>
    <row r="4680" customFormat="false" ht="15" hidden="false" customHeight="false" outlineLevel="0" collapsed="false">
      <c r="A4680" s="318" t="s">
        <v>15542</v>
      </c>
      <c r="B4680" s="318" t="str">
        <f aca="false">A4680&amp;"U"</f>
        <v>74218/1U</v>
      </c>
      <c r="C4680" s="318" t="s">
        <v>15543</v>
      </c>
      <c r="D4680" s="318" t="s">
        <v>30</v>
      </c>
      <c r="E4680" s="318" t="s">
        <v>6252</v>
      </c>
      <c r="F4680" s="319" t="n">
        <v>75.9</v>
      </c>
      <c r="G4680" s="318" t="s">
        <v>6233</v>
      </c>
    </row>
    <row r="4681" customFormat="false" ht="15" hidden="false" customHeight="false" outlineLevel="0" collapsed="false">
      <c r="A4681" s="318" t="s">
        <v>15544</v>
      </c>
      <c r="B4681" s="318" t="str">
        <f aca="false">A4681&amp;"U"</f>
        <v>74253/1U</v>
      </c>
      <c r="C4681" s="318" t="s">
        <v>15545</v>
      </c>
      <c r="D4681" s="318" t="s">
        <v>86</v>
      </c>
      <c r="E4681" s="318" t="s">
        <v>6252</v>
      </c>
      <c r="F4681" s="319" t="n">
        <v>19.36</v>
      </c>
      <c r="G4681" s="318" t="s">
        <v>6233</v>
      </c>
    </row>
    <row r="4682" customFormat="false" ht="15" hidden="false" customHeight="false" outlineLevel="0" collapsed="false">
      <c r="A4682" s="318" t="s">
        <v>15546</v>
      </c>
      <c r="B4682" s="318" t="str">
        <f aca="false">A4682&amp;"U"</f>
        <v>83878U</v>
      </c>
      <c r="C4682" s="318" t="s">
        <v>15547</v>
      </c>
      <c r="D4682" s="318" t="s">
        <v>30</v>
      </c>
      <c r="E4682" s="318" t="s">
        <v>6252</v>
      </c>
      <c r="F4682" s="319" t="n">
        <v>40.62</v>
      </c>
      <c r="G4682" s="318" t="s">
        <v>6233</v>
      </c>
    </row>
    <row r="4683" customFormat="false" ht="15" hidden="false" customHeight="false" outlineLevel="0" collapsed="false">
      <c r="A4683" s="318" t="s">
        <v>15548</v>
      </c>
      <c r="B4683" s="318" t="str">
        <f aca="false">A4683&amp;"U"</f>
        <v>83879U</v>
      </c>
      <c r="C4683" s="318" t="s">
        <v>15549</v>
      </c>
      <c r="D4683" s="318" t="s">
        <v>30</v>
      </c>
      <c r="E4683" s="318" t="s">
        <v>6252</v>
      </c>
      <c r="F4683" s="319" t="n">
        <v>46.99</v>
      </c>
      <c r="G4683" s="318" t="s">
        <v>6233</v>
      </c>
    </row>
    <row r="4684" customFormat="false" ht="15" hidden="false" customHeight="false" outlineLevel="0" collapsed="false">
      <c r="A4684" s="318" t="s">
        <v>15550</v>
      </c>
      <c r="B4684" s="318" t="str">
        <f aca="false">A4684&amp;"U"</f>
        <v>73658U</v>
      </c>
      <c r="C4684" s="318" t="s">
        <v>15551</v>
      </c>
      <c r="D4684" s="318" t="s">
        <v>30</v>
      </c>
      <c r="E4684" s="318" t="s">
        <v>6232</v>
      </c>
      <c r="F4684" s="319" t="n">
        <v>460.73</v>
      </c>
      <c r="G4684" s="318" t="s">
        <v>6233</v>
      </c>
    </row>
    <row r="4685" customFormat="false" ht="15" hidden="false" customHeight="false" outlineLevel="0" collapsed="false">
      <c r="A4685" s="318" t="s">
        <v>15552</v>
      </c>
      <c r="B4685" s="318" t="str">
        <f aca="false">A4685&amp;"U"</f>
        <v>93350U</v>
      </c>
      <c r="C4685" s="318" t="s">
        <v>15553</v>
      </c>
      <c r="D4685" s="318" t="s">
        <v>30</v>
      </c>
      <c r="E4685" s="318" t="s">
        <v>6252</v>
      </c>
      <c r="F4685" s="319" t="n">
        <v>726.84</v>
      </c>
      <c r="G4685" s="318" t="s">
        <v>6233</v>
      </c>
    </row>
    <row r="4686" customFormat="false" ht="15" hidden="false" customHeight="false" outlineLevel="0" collapsed="false">
      <c r="A4686" s="318" t="s">
        <v>15554</v>
      </c>
      <c r="B4686" s="318" t="str">
        <f aca="false">A4686&amp;"U"</f>
        <v>93351U</v>
      </c>
      <c r="C4686" s="318" t="s">
        <v>15555</v>
      </c>
      <c r="D4686" s="318" t="s">
        <v>30</v>
      </c>
      <c r="E4686" s="318" t="s">
        <v>6252</v>
      </c>
      <c r="F4686" s="319" t="n">
        <v>594.5</v>
      </c>
      <c r="G4686" s="318" t="s">
        <v>6233</v>
      </c>
    </row>
    <row r="4687" customFormat="false" ht="15" hidden="false" customHeight="false" outlineLevel="0" collapsed="false">
      <c r="A4687" s="318" t="s">
        <v>15556</v>
      </c>
      <c r="B4687" s="318" t="str">
        <f aca="false">A4687&amp;"U"</f>
        <v>93352U</v>
      </c>
      <c r="C4687" s="318" t="s">
        <v>15557</v>
      </c>
      <c r="D4687" s="318" t="s">
        <v>30</v>
      </c>
      <c r="E4687" s="318" t="s">
        <v>6252</v>
      </c>
      <c r="F4687" s="319" t="n">
        <v>462.89</v>
      </c>
      <c r="G4687" s="318" t="s">
        <v>6233</v>
      </c>
    </row>
    <row r="4688" customFormat="false" ht="15" hidden="false" customHeight="false" outlineLevel="0" collapsed="false">
      <c r="A4688" s="318" t="s">
        <v>15558</v>
      </c>
      <c r="B4688" s="318" t="str">
        <f aca="false">A4688&amp;"U"</f>
        <v>93353U</v>
      </c>
      <c r="C4688" s="318" t="s">
        <v>15559</v>
      </c>
      <c r="D4688" s="318" t="s">
        <v>30</v>
      </c>
      <c r="E4688" s="318" t="s">
        <v>6252</v>
      </c>
      <c r="F4688" s="319" t="n">
        <v>334.37</v>
      </c>
      <c r="G4688" s="318" t="s">
        <v>6233</v>
      </c>
    </row>
    <row r="4689" customFormat="false" ht="15" hidden="false" customHeight="false" outlineLevel="0" collapsed="false">
      <c r="A4689" s="318" t="s">
        <v>15560</v>
      </c>
      <c r="B4689" s="318" t="str">
        <f aca="false">A4689&amp;"U"</f>
        <v>93354U</v>
      </c>
      <c r="C4689" s="318" t="s">
        <v>15561</v>
      </c>
      <c r="D4689" s="318" t="s">
        <v>30</v>
      </c>
      <c r="E4689" s="318" t="s">
        <v>6252</v>
      </c>
      <c r="F4689" s="319" t="n">
        <v>515.85</v>
      </c>
      <c r="G4689" s="318" t="s">
        <v>6233</v>
      </c>
    </row>
    <row r="4690" customFormat="false" ht="15" hidden="false" customHeight="false" outlineLevel="0" collapsed="false">
      <c r="A4690" s="318" t="s">
        <v>15562</v>
      </c>
      <c r="B4690" s="318" t="str">
        <f aca="false">A4690&amp;"U"</f>
        <v>93355U</v>
      </c>
      <c r="C4690" s="318" t="s">
        <v>15563</v>
      </c>
      <c r="D4690" s="318" t="s">
        <v>30</v>
      </c>
      <c r="E4690" s="318" t="s">
        <v>6252</v>
      </c>
      <c r="F4690" s="319" t="n">
        <v>428.24</v>
      </c>
      <c r="G4690" s="318" t="s">
        <v>6233</v>
      </c>
    </row>
    <row r="4691" customFormat="false" ht="15" hidden="false" customHeight="false" outlineLevel="0" collapsed="false">
      <c r="A4691" s="318" t="s">
        <v>15564</v>
      </c>
      <c r="B4691" s="318" t="str">
        <f aca="false">A4691&amp;"U"</f>
        <v>93356U</v>
      </c>
      <c r="C4691" s="318" t="s">
        <v>15565</v>
      </c>
      <c r="D4691" s="318" t="s">
        <v>30</v>
      </c>
      <c r="E4691" s="318" t="s">
        <v>6252</v>
      </c>
      <c r="F4691" s="319" t="n">
        <v>340.09</v>
      </c>
      <c r="G4691" s="318" t="s">
        <v>6233</v>
      </c>
    </row>
    <row r="4692" customFormat="false" ht="15" hidden="false" customHeight="false" outlineLevel="0" collapsed="false">
      <c r="A4692" s="318" t="s">
        <v>15566</v>
      </c>
      <c r="B4692" s="318" t="str">
        <f aca="false">A4692&amp;"U"</f>
        <v>93357U</v>
      </c>
      <c r="C4692" s="318" t="s">
        <v>15567</v>
      </c>
      <c r="D4692" s="318" t="s">
        <v>30</v>
      </c>
      <c r="E4692" s="318" t="s">
        <v>6252</v>
      </c>
      <c r="F4692" s="319" t="n">
        <v>253.78</v>
      </c>
      <c r="G4692" s="318" t="s">
        <v>6233</v>
      </c>
    </row>
    <row r="4693" customFormat="false" ht="15" hidden="false" customHeight="false" outlineLevel="0" collapsed="false">
      <c r="A4693" s="318" t="s">
        <v>15568</v>
      </c>
      <c r="B4693" s="318" t="str">
        <f aca="false">A4693&amp;"U"</f>
        <v>83335U</v>
      </c>
      <c r="C4693" s="318" t="s">
        <v>15569</v>
      </c>
      <c r="D4693" s="318" t="s">
        <v>116</v>
      </c>
      <c r="E4693" s="318" t="s">
        <v>6252</v>
      </c>
      <c r="F4693" s="319" t="n">
        <v>38.38</v>
      </c>
      <c r="G4693" s="318" t="s">
        <v>6233</v>
      </c>
    </row>
    <row r="4694" customFormat="false" ht="15" hidden="false" customHeight="false" outlineLevel="0" collapsed="false">
      <c r="A4694" s="318" t="s">
        <v>15570</v>
      </c>
      <c r="B4694" s="318" t="str">
        <f aca="false">A4694&amp;"U"</f>
        <v>88548U</v>
      </c>
      <c r="C4694" s="318" t="s">
        <v>15571</v>
      </c>
      <c r="D4694" s="318" t="s">
        <v>116</v>
      </c>
      <c r="E4694" s="318" t="s">
        <v>6232</v>
      </c>
      <c r="F4694" s="319" t="n">
        <v>33.79</v>
      </c>
      <c r="G4694" s="318" t="s">
        <v>6233</v>
      </c>
    </row>
    <row r="4695" customFormat="false" ht="15" hidden="false" customHeight="false" outlineLevel="0" collapsed="false">
      <c r="A4695" s="318" t="s">
        <v>15572</v>
      </c>
      <c r="B4695" s="318" t="str">
        <f aca="false">A4695&amp;"U"</f>
        <v>73903/1U</v>
      </c>
      <c r="C4695" s="318" t="s">
        <v>15573</v>
      </c>
      <c r="D4695" s="318" t="s">
        <v>79</v>
      </c>
      <c r="E4695" s="318" t="s">
        <v>6232</v>
      </c>
      <c r="F4695" s="319" t="n">
        <v>0.31</v>
      </c>
      <c r="G4695" s="318" t="s">
        <v>6233</v>
      </c>
    </row>
    <row r="4696" customFormat="false" ht="15" hidden="false" customHeight="false" outlineLevel="0" collapsed="false">
      <c r="A4696" s="318" t="s">
        <v>15574</v>
      </c>
      <c r="B4696" s="318" t="str">
        <f aca="false">A4696&amp;"U"</f>
        <v>74151/1U</v>
      </c>
      <c r="C4696" s="318" t="s">
        <v>15575</v>
      </c>
      <c r="D4696" s="318" t="s">
        <v>116</v>
      </c>
      <c r="E4696" s="318" t="s">
        <v>6232</v>
      </c>
      <c r="F4696" s="319" t="n">
        <v>2.81</v>
      </c>
      <c r="G4696" s="318" t="s">
        <v>6233</v>
      </c>
    </row>
    <row r="4697" customFormat="false" ht="15" hidden="false" customHeight="false" outlineLevel="0" collapsed="false">
      <c r="A4697" s="318" t="s">
        <v>15576</v>
      </c>
      <c r="B4697" s="318" t="str">
        <f aca="false">A4697&amp;"U"</f>
        <v>74153/1U</v>
      </c>
      <c r="C4697" s="318" t="s">
        <v>15577</v>
      </c>
      <c r="D4697" s="318" t="s">
        <v>79</v>
      </c>
      <c r="E4697" s="318" t="s">
        <v>6232</v>
      </c>
      <c r="F4697" s="319" t="n">
        <v>0.21</v>
      </c>
      <c r="G4697" s="318" t="s">
        <v>6233</v>
      </c>
    </row>
    <row r="4698" customFormat="false" ht="15" hidden="false" customHeight="false" outlineLevel="0" collapsed="false">
      <c r="A4698" s="318" t="s">
        <v>15578</v>
      </c>
      <c r="B4698" s="318" t="str">
        <f aca="false">A4698&amp;"U"</f>
        <v>74154/1U</v>
      </c>
      <c r="C4698" s="318" t="s">
        <v>15579</v>
      </c>
      <c r="D4698" s="318" t="s">
        <v>116</v>
      </c>
      <c r="E4698" s="318" t="s">
        <v>6252</v>
      </c>
      <c r="F4698" s="319" t="n">
        <v>4.44</v>
      </c>
      <c r="G4698" s="318" t="s">
        <v>6233</v>
      </c>
    </row>
    <row r="4699" customFormat="false" ht="15" hidden="false" customHeight="false" outlineLevel="0" collapsed="false">
      <c r="A4699" s="318" t="s">
        <v>15580</v>
      </c>
      <c r="B4699" s="318" t="str">
        <f aca="false">A4699&amp;"U"</f>
        <v>74155/1U</v>
      </c>
      <c r="C4699" s="318" t="s">
        <v>15581</v>
      </c>
      <c r="D4699" s="318" t="s">
        <v>116</v>
      </c>
      <c r="E4699" s="318" t="s">
        <v>6232</v>
      </c>
      <c r="F4699" s="319" t="n">
        <v>1.33</v>
      </c>
      <c r="G4699" s="318" t="s">
        <v>6233</v>
      </c>
    </row>
    <row r="4700" customFormat="false" ht="15" hidden="false" customHeight="false" outlineLevel="0" collapsed="false">
      <c r="A4700" s="318" t="s">
        <v>15582</v>
      </c>
      <c r="B4700" s="318" t="str">
        <f aca="false">A4700&amp;"U"</f>
        <v>74155/2U</v>
      </c>
      <c r="C4700" s="318" t="s">
        <v>15583</v>
      </c>
      <c r="D4700" s="318" t="s">
        <v>116</v>
      </c>
      <c r="E4700" s="318" t="s">
        <v>6232</v>
      </c>
      <c r="F4700" s="319" t="n">
        <v>2.58</v>
      </c>
      <c r="G4700" s="318" t="s">
        <v>6233</v>
      </c>
    </row>
    <row r="4701" customFormat="false" ht="15" hidden="false" customHeight="false" outlineLevel="0" collapsed="false">
      <c r="A4701" s="318" t="s">
        <v>15584</v>
      </c>
      <c r="B4701" s="318" t="str">
        <f aca="false">A4701&amp;"U"</f>
        <v>74205/1U</v>
      </c>
      <c r="C4701" s="318" t="s">
        <v>15585</v>
      </c>
      <c r="D4701" s="318" t="s">
        <v>116</v>
      </c>
      <c r="E4701" s="318" t="s">
        <v>6232</v>
      </c>
      <c r="F4701" s="319" t="n">
        <v>1.35</v>
      </c>
      <c r="G4701" s="318" t="s">
        <v>6233</v>
      </c>
    </row>
    <row r="4702" customFormat="false" ht="15" hidden="false" customHeight="false" outlineLevel="0" collapsed="false">
      <c r="A4702" s="318" t="s">
        <v>15586</v>
      </c>
      <c r="B4702" s="318" t="str">
        <f aca="false">A4702&amp;"U"</f>
        <v>79472U</v>
      </c>
      <c r="C4702" s="318" t="s">
        <v>15587</v>
      </c>
      <c r="D4702" s="318" t="s">
        <v>79</v>
      </c>
      <c r="E4702" s="318" t="s">
        <v>6232</v>
      </c>
      <c r="F4702" s="319" t="n">
        <v>0.46</v>
      </c>
      <c r="G4702" s="318" t="s">
        <v>6233</v>
      </c>
    </row>
    <row r="4703" customFormat="false" ht="15" hidden="false" customHeight="false" outlineLevel="0" collapsed="false">
      <c r="A4703" s="318" t="s">
        <v>15588</v>
      </c>
      <c r="B4703" s="318" t="str">
        <f aca="false">A4703&amp;"U"</f>
        <v>79473U</v>
      </c>
      <c r="C4703" s="318" t="s">
        <v>15589</v>
      </c>
      <c r="D4703" s="318" t="s">
        <v>116</v>
      </c>
      <c r="E4703" s="318" t="s">
        <v>6232</v>
      </c>
      <c r="F4703" s="319" t="n">
        <v>4.89</v>
      </c>
      <c r="G4703" s="318" t="s">
        <v>6233</v>
      </c>
    </row>
    <row r="4704" customFormat="false" ht="15" hidden="false" customHeight="false" outlineLevel="0" collapsed="false">
      <c r="A4704" s="318" t="s">
        <v>15590</v>
      </c>
      <c r="B4704" s="318" t="str">
        <f aca="false">A4704&amp;"U"</f>
        <v>79480U</v>
      </c>
      <c r="C4704" s="318" t="s">
        <v>15591</v>
      </c>
      <c r="D4704" s="318" t="s">
        <v>116</v>
      </c>
      <c r="E4704" s="318" t="s">
        <v>6232</v>
      </c>
      <c r="F4704" s="319" t="n">
        <v>2.03</v>
      </c>
      <c r="G4704" s="318" t="s">
        <v>6233</v>
      </c>
    </row>
    <row r="4705" customFormat="false" ht="15" hidden="false" customHeight="false" outlineLevel="0" collapsed="false">
      <c r="A4705" s="318" t="s">
        <v>15592</v>
      </c>
      <c r="B4705" s="318" t="str">
        <f aca="false">A4705&amp;"U"</f>
        <v>83336U</v>
      </c>
      <c r="C4705" s="318" t="s">
        <v>15593</v>
      </c>
      <c r="D4705" s="318" t="s">
        <v>116</v>
      </c>
      <c r="E4705" s="318" t="s">
        <v>6252</v>
      </c>
      <c r="F4705" s="319" t="n">
        <v>4.1</v>
      </c>
      <c r="G4705" s="318" t="s">
        <v>6233</v>
      </c>
    </row>
    <row r="4706" customFormat="false" ht="15" hidden="false" customHeight="false" outlineLevel="0" collapsed="false">
      <c r="A4706" s="318" t="s">
        <v>15594</v>
      </c>
      <c r="B4706" s="318" t="str">
        <f aca="false">A4706&amp;"U"</f>
        <v>83338U</v>
      </c>
      <c r="C4706" s="318" t="s">
        <v>15595</v>
      </c>
      <c r="D4706" s="318" t="s">
        <v>116</v>
      </c>
      <c r="E4706" s="318" t="s">
        <v>6252</v>
      </c>
      <c r="F4706" s="319" t="n">
        <v>2.35</v>
      </c>
      <c r="G4706" s="318" t="s">
        <v>6233</v>
      </c>
    </row>
    <row r="4707" customFormat="false" ht="15" hidden="false" customHeight="false" outlineLevel="0" collapsed="false">
      <c r="A4707" s="318" t="s">
        <v>15596</v>
      </c>
      <c r="B4707" s="318" t="str">
        <f aca="false">A4707&amp;"U"</f>
        <v>89885U</v>
      </c>
      <c r="C4707" s="318" t="s">
        <v>15597</v>
      </c>
      <c r="D4707" s="318" t="s">
        <v>116</v>
      </c>
      <c r="E4707" s="318" t="s">
        <v>6252</v>
      </c>
      <c r="F4707" s="319" t="n">
        <v>7.78</v>
      </c>
      <c r="G4707" s="318" t="s">
        <v>6233</v>
      </c>
    </row>
    <row r="4708" customFormat="false" ht="15" hidden="false" customHeight="false" outlineLevel="0" collapsed="false">
      <c r="A4708" s="318" t="s">
        <v>15598</v>
      </c>
      <c r="B4708" s="318" t="str">
        <f aca="false">A4708&amp;"U"</f>
        <v>89886U</v>
      </c>
      <c r="C4708" s="318" t="s">
        <v>15599</v>
      </c>
      <c r="D4708" s="318" t="s">
        <v>116</v>
      </c>
      <c r="E4708" s="318" t="s">
        <v>6252</v>
      </c>
      <c r="F4708" s="319" t="n">
        <v>7.81</v>
      </c>
      <c r="G4708" s="318" t="s">
        <v>6233</v>
      </c>
    </row>
    <row r="4709" customFormat="false" ht="15" hidden="false" customHeight="false" outlineLevel="0" collapsed="false">
      <c r="A4709" s="318" t="s">
        <v>15600</v>
      </c>
      <c r="B4709" s="318" t="str">
        <f aca="false">A4709&amp;"U"</f>
        <v>89887U</v>
      </c>
      <c r="C4709" s="318" t="s">
        <v>15601</v>
      </c>
      <c r="D4709" s="318" t="s">
        <v>116</v>
      </c>
      <c r="E4709" s="318" t="s">
        <v>6252</v>
      </c>
      <c r="F4709" s="319" t="n">
        <v>8.07</v>
      </c>
      <c r="G4709" s="318" t="s">
        <v>6233</v>
      </c>
    </row>
    <row r="4710" customFormat="false" ht="15" hidden="false" customHeight="false" outlineLevel="0" collapsed="false">
      <c r="A4710" s="318" t="s">
        <v>15602</v>
      </c>
      <c r="B4710" s="318" t="str">
        <f aca="false">A4710&amp;"U"</f>
        <v>89888U</v>
      </c>
      <c r="C4710" s="318" t="s">
        <v>15603</v>
      </c>
      <c r="D4710" s="318" t="s">
        <v>116</v>
      </c>
      <c r="E4710" s="318" t="s">
        <v>6252</v>
      </c>
      <c r="F4710" s="319" t="n">
        <v>7.99</v>
      </c>
      <c r="G4710" s="318" t="s">
        <v>6233</v>
      </c>
    </row>
    <row r="4711" customFormat="false" ht="15" hidden="false" customHeight="false" outlineLevel="0" collapsed="false">
      <c r="A4711" s="318" t="s">
        <v>15604</v>
      </c>
      <c r="B4711" s="318" t="str">
        <f aca="false">A4711&amp;"U"</f>
        <v>89889U</v>
      </c>
      <c r="C4711" s="318" t="s">
        <v>15605</v>
      </c>
      <c r="D4711" s="318" t="s">
        <v>116</v>
      </c>
      <c r="E4711" s="318" t="s">
        <v>6252</v>
      </c>
      <c r="F4711" s="319" t="n">
        <v>8.27</v>
      </c>
      <c r="G4711" s="318" t="s">
        <v>6233</v>
      </c>
    </row>
    <row r="4712" customFormat="false" ht="15" hidden="false" customHeight="false" outlineLevel="0" collapsed="false">
      <c r="A4712" s="318" t="s">
        <v>15606</v>
      </c>
      <c r="B4712" s="318" t="str">
        <f aca="false">A4712&amp;"U"</f>
        <v>89890U</v>
      </c>
      <c r="C4712" s="318" t="s">
        <v>15607</v>
      </c>
      <c r="D4712" s="318" t="s">
        <v>116</v>
      </c>
      <c r="E4712" s="318" t="s">
        <v>6252</v>
      </c>
      <c r="F4712" s="319" t="n">
        <v>11.47</v>
      </c>
      <c r="G4712" s="318" t="s">
        <v>6233</v>
      </c>
    </row>
    <row r="4713" customFormat="false" ht="15" hidden="false" customHeight="false" outlineLevel="0" collapsed="false">
      <c r="A4713" s="318" t="s">
        <v>15608</v>
      </c>
      <c r="B4713" s="318" t="str">
        <f aca="false">A4713&amp;"U"</f>
        <v>89893U</v>
      </c>
      <c r="C4713" s="318" t="s">
        <v>15609</v>
      </c>
      <c r="D4713" s="318" t="s">
        <v>116</v>
      </c>
      <c r="E4713" s="318" t="s">
        <v>6252</v>
      </c>
      <c r="F4713" s="319" t="n">
        <v>14.12</v>
      </c>
      <c r="G4713" s="318" t="s">
        <v>6233</v>
      </c>
    </row>
    <row r="4714" customFormat="false" ht="15" hidden="false" customHeight="false" outlineLevel="0" collapsed="false">
      <c r="A4714" s="318" t="s">
        <v>15610</v>
      </c>
      <c r="B4714" s="318" t="str">
        <f aca="false">A4714&amp;"U"</f>
        <v>89894U</v>
      </c>
      <c r="C4714" s="318" t="s">
        <v>15611</v>
      </c>
      <c r="D4714" s="318" t="s">
        <v>116</v>
      </c>
      <c r="E4714" s="318" t="s">
        <v>6252</v>
      </c>
      <c r="F4714" s="319" t="n">
        <v>15.74</v>
      </c>
      <c r="G4714" s="318" t="s">
        <v>6233</v>
      </c>
    </row>
    <row r="4715" customFormat="false" ht="15" hidden="false" customHeight="false" outlineLevel="0" collapsed="false">
      <c r="A4715" s="318" t="s">
        <v>15612</v>
      </c>
      <c r="B4715" s="318" t="str">
        <f aca="false">A4715&amp;"U"</f>
        <v>89895U</v>
      </c>
      <c r="C4715" s="318" t="s">
        <v>15613</v>
      </c>
      <c r="D4715" s="318" t="s">
        <v>116</v>
      </c>
      <c r="E4715" s="318" t="s">
        <v>6252</v>
      </c>
      <c r="F4715" s="319" t="n">
        <v>19.08</v>
      </c>
      <c r="G4715" s="318" t="s">
        <v>6233</v>
      </c>
    </row>
    <row r="4716" customFormat="false" ht="15" hidden="false" customHeight="false" outlineLevel="0" collapsed="false">
      <c r="A4716" s="318" t="s">
        <v>15614</v>
      </c>
      <c r="B4716" s="318" t="str">
        <f aca="false">A4716&amp;"U"</f>
        <v>89903U</v>
      </c>
      <c r="C4716" s="318" t="s">
        <v>15615</v>
      </c>
      <c r="D4716" s="318" t="s">
        <v>116</v>
      </c>
      <c r="E4716" s="318" t="s">
        <v>6252</v>
      </c>
      <c r="F4716" s="319" t="n">
        <v>6.8</v>
      </c>
      <c r="G4716" s="318" t="s">
        <v>6233</v>
      </c>
    </row>
    <row r="4717" customFormat="false" ht="15" hidden="false" customHeight="false" outlineLevel="0" collapsed="false">
      <c r="A4717" s="318" t="s">
        <v>15616</v>
      </c>
      <c r="B4717" s="318" t="str">
        <f aca="false">A4717&amp;"U"</f>
        <v>89904U</v>
      </c>
      <c r="C4717" s="318" t="s">
        <v>15617</v>
      </c>
      <c r="D4717" s="318" t="s">
        <v>116</v>
      </c>
      <c r="E4717" s="318" t="s">
        <v>6252</v>
      </c>
      <c r="F4717" s="319" t="n">
        <v>6.84</v>
      </c>
      <c r="G4717" s="318" t="s">
        <v>6233</v>
      </c>
    </row>
    <row r="4718" customFormat="false" ht="15" hidden="false" customHeight="false" outlineLevel="0" collapsed="false">
      <c r="A4718" s="318" t="s">
        <v>15618</v>
      </c>
      <c r="B4718" s="318" t="str">
        <f aca="false">A4718&amp;"U"</f>
        <v>89905U</v>
      </c>
      <c r="C4718" s="318" t="s">
        <v>15619</v>
      </c>
      <c r="D4718" s="318" t="s">
        <v>116</v>
      </c>
      <c r="E4718" s="318" t="s">
        <v>6252</v>
      </c>
      <c r="F4718" s="319" t="n">
        <v>7.06</v>
      </c>
      <c r="G4718" s="318" t="s">
        <v>6233</v>
      </c>
    </row>
    <row r="4719" customFormat="false" ht="15" hidden="false" customHeight="false" outlineLevel="0" collapsed="false">
      <c r="A4719" s="318" t="s">
        <v>15620</v>
      </c>
      <c r="B4719" s="318" t="str">
        <f aca="false">A4719&amp;"U"</f>
        <v>89906U</v>
      </c>
      <c r="C4719" s="318" t="s">
        <v>15621</v>
      </c>
      <c r="D4719" s="318" t="s">
        <v>116</v>
      </c>
      <c r="E4719" s="318" t="s">
        <v>6252</v>
      </c>
      <c r="F4719" s="319" t="n">
        <v>6.99</v>
      </c>
      <c r="G4719" s="318" t="s">
        <v>6233</v>
      </c>
    </row>
    <row r="4720" customFormat="false" ht="15" hidden="false" customHeight="false" outlineLevel="0" collapsed="false">
      <c r="A4720" s="318" t="s">
        <v>15622</v>
      </c>
      <c r="B4720" s="318" t="str">
        <f aca="false">A4720&amp;"U"</f>
        <v>89907U</v>
      </c>
      <c r="C4720" s="318" t="s">
        <v>15623</v>
      </c>
      <c r="D4720" s="318" t="s">
        <v>116</v>
      </c>
      <c r="E4720" s="318" t="s">
        <v>6252</v>
      </c>
      <c r="F4720" s="319" t="n">
        <v>7.91</v>
      </c>
      <c r="G4720" s="318" t="s">
        <v>6233</v>
      </c>
    </row>
    <row r="4721" customFormat="false" ht="15" hidden="false" customHeight="false" outlineLevel="0" collapsed="false">
      <c r="A4721" s="318" t="s">
        <v>15624</v>
      </c>
      <c r="B4721" s="318" t="str">
        <f aca="false">A4721&amp;"U"</f>
        <v>89908U</v>
      </c>
      <c r="C4721" s="318" t="s">
        <v>15625</v>
      </c>
      <c r="D4721" s="318" t="s">
        <v>116</v>
      </c>
      <c r="E4721" s="318" t="s">
        <v>6252</v>
      </c>
      <c r="F4721" s="319" t="n">
        <v>10.79</v>
      </c>
      <c r="G4721" s="318" t="s">
        <v>6233</v>
      </c>
    </row>
    <row r="4722" customFormat="false" ht="15" hidden="false" customHeight="false" outlineLevel="0" collapsed="false">
      <c r="A4722" s="318" t="s">
        <v>15626</v>
      </c>
      <c r="B4722" s="318" t="str">
        <f aca="false">A4722&amp;"U"</f>
        <v>89911U</v>
      </c>
      <c r="C4722" s="318" t="s">
        <v>15627</v>
      </c>
      <c r="D4722" s="318" t="s">
        <v>116</v>
      </c>
      <c r="E4722" s="318" t="s">
        <v>6252</v>
      </c>
      <c r="F4722" s="319" t="n">
        <v>13.16</v>
      </c>
      <c r="G4722" s="318" t="s">
        <v>6233</v>
      </c>
    </row>
    <row r="4723" customFormat="false" ht="15" hidden="false" customHeight="false" outlineLevel="0" collapsed="false">
      <c r="A4723" s="318" t="s">
        <v>15628</v>
      </c>
      <c r="B4723" s="318" t="str">
        <f aca="false">A4723&amp;"U"</f>
        <v>89912U</v>
      </c>
      <c r="C4723" s="318" t="s">
        <v>15629</v>
      </c>
      <c r="D4723" s="318" t="s">
        <v>116</v>
      </c>
      <c r="E4723" s="318" t="s">
        <v>6252</v>
      </c>
      <c r="F4723" s="319" t="n">
        <v>14.01</v>
      </c>
      <c r="G4723" s="318" t="s">
        <v>6233</v>
      </c>
    </row>
    <row r="4724" customFormat="false" ht="15" hidden="false" customHeight="false" outlineLevel="0" collapsed="false">
      <c r="A4724" s="318" t="s">
        <v>15630</v>
      </c>
      <c r="B4724" s="318" t="str">
        <f aca="false">A4724&amp;"U"</f>
        <v>89913U</v>
      </c>
      <c r="C4724" s="318" t="s">
        <v>15631</v>
      </c>
      <c r="D4724" s="318" t="s">
        <v>116</v>
      </c>
      <c r="E4724" s="318" t="s">
        <v>6252</v>
      </c>
      <c r="F4724" s="319" t="n">
        <v>17.03</v>
      </c>
      <c r="G4724" s="318" t="s">
        <v>6233</v>
      </c>
    </row>
    <row r="4725" customFormat="false" ht="15" hidden="false" customHeight="false" outlineLevel="0" collapsed="false">
      <c r="A4725" s="318" t="s">
        <v>15632</v>
      </c>
      <c r="B4725" s="318" t="str">
        <f aca="false">A4725&amp;"U"</f>
        <v>89921U</v>
      </c>
      <c r="C4725" s="318" t="s">
        <v>15633</v>
      </c>
      <c r="D4725" s="318" t="s">
        <v>116</v>
      </c>
      <c r="E4725" s="318" t="s">
        <v>6252</v>
      </c>
      <c r="F4725" s="319" t="n">
        <v>6.32</v>
      </c>
      <c r="G4725" s="318" t="s">
        <v>6233</v>
      </c>
    </row>
    <row r="4726" customFormat="false" ht="15" hidden="false" customHeight="false" outlineLevel="0" collapsed="false">
      <c r="A4726" s="318" t="s">
        <v>15634</v>
      </c>
      <c r="B4726" s="318" t="str">
        <f aca="false">A4726&amp;"U"</f>
        <v>89922U</v>
      </c>
      <c r="C4726" s="318" t="s">
        <v>15635</v>
      </c>
      <c r="D4726" s="318" t="s">
        <v>116</v>
      </c>
      <c r="E4726" s="318" t="s">
        <v>6252</v>
      </c>
      <c r="F4726" s="319" t="n">
        <v>6.35</v>
      </c>
      <c r="G4726" s="318" t="s">
        <v>6233</v>
      </c>
    </row>
    <row r="4727" customFormat="false" ht="15" hidden="false" customHeight="false" outlineLevel="0" collapsed="false">
      <c r="A4727" s="318" t="s">
        <v>15636</v>
      </c>
      <c r="B4727" s="318" t="str">
        <f aca="false">A4727&amp;"U"</f>
        <v>89923U</v>
      </c>
      <c r="C4727" s="318" t="s">
        <v>15637</v>
      </c>
      <c r="D4727" s="318" t="s">
        <v>116</v>
      </c>
      <c r="E4727" s="318" t="s">
        <v>6252</v>
      </c>
      <c r="F4727" s="319" t="n">
        <v>6.61</v>
      </c>
      <c r="G4727" s="318" t="s">
        <v>6233</v>
      </c>
    </row>
    <row r="4728" customFormat="false" ht="15" hidden="false" customHeight="false" outlineLevel="0" collapsed="false">
      <c r="A4728" s="318" t="s">
        <v>15638</v>
      </c>
      <c r="B4728" s="318" t="str">
        <f aca="false">A4728&amp;"U"</f>
        <v>89924U</v>
      </c>
      <c r="C4728" s="318" t="s">
        <v>15639</v>
      </c>
      <c r="D4728" s="318" t="s">
        <v>116</v>
      </c>
      <c r="E4728" s="318" t="s">
        <v>6252</v>
      </c>
      <c r="F4728" s="319" t="n">
        <v>6.53</v>
      </c>
      <c r="G4728" s="318" t="s">
        <v>6233</v>
      </c>
    </row>
    <row r="4729" customFormat="false" ht="15" hidden="false" customHeight="false" outlineLevel="0" collapsed="false">
      <c r="A4729" s="318" t="s">
        <v>15640</v>
      </c>
      <c r="B4729" s="318" t="str">
        <f aca="false">A4729&amp;"U"</f>
        <v>89925U</v>
      </c>
      <c r="C4729" s="318" t="s">
        <v>15641</v>
      </c>
      <c r="D4729" s="318" t="s">
        <v>116</v>
      </c>
      <c r="E4729" s="318" t="s">
        <v>6252</v>
      </c>
      <c r="F4729" s="319" t="n">
        <v>6.8</v>
      </c>
      <c r="G4729" s="318" t="s">
        <v>6233</v>
      </c>
    </row>
    <row r="4730" customFormat="false" ht="15" hidden="false" customHeight="false" outlineLevel="0" collapsed="false">
      <c r="A4730" s="318" t="s">
        <v>15642</v>
      </c>
      <c r="B4730" s="318" t="str">
        <f aca="false">A4730&amp;"U"</f>
        <v>89926U</v>
      </c>
      <c r="C4730" s="318" t="s">
        <v>15643</v>
      </c>
      <c r="D4730" s="318" t="s">
        <v>116</v>
      </c>
      <c r="E4730" s="318" t="s">
        <v>6252</v>
      </c>
      <c r="F4730" s="319" t="n">
        <v>10.3</v>
      </c>
      <c r="G4730" s="318" t="s">
        <v>6233</v>
      </c>
    </row>
    <row r="4731" customFormat="false" ht="15" hidden="false" customHeight="false" outlineLevel="0" collapsed="false">
      <c r="A4731" s="318" t="s">
        <v>15644</v>
      </c>
      <c r="B4731" s="318" t="str">
        <f aca="false">A4731&amp;"U"</f>
        <v>89929U</v>
      </c>
      <c r="C4731" s="318" t="s">
        <v>15645</v>
      </c>
      <c r="D4731" s="318" t="s">
        <v>116</v>
      </c>
      <c r="E4731" s="318" t="s">
        <v>6252</v>
      </c>
      <c r="F4731" s="319" t="n">
        <v>13.26</v>
      </c>
      <c r="G4731" s="318" t="s">
        <v>6233</v>
      </c>
    </row>
    <row r="4732" customFormat="false" ht="15" hidden="false" customHeight="false" outlineLevel="0" collapsed="false">
      <c r="A4732" s="318" t="s">
        <v>15646</v>
      </c>
      <c r="B4732" s="318" t="str">
        <f aca="false">A4732&amp;"U"</f>
        <v>89930U</v>
      </c>
      <c r="C4732" s="318" t="s">
        <v>15647</v>
      </c>
      <c r="D4732" s="318" t="s">
        <v>116</v>
      </c>
      <c r="E4732" s="318" t="s">
        <v>6252</v>
      </c>
      <c r="F4732" s="319" t="n">
        <v>14.17</v>
      </c>
      <c r="G4732" s="318" t="s">
        <v>6233</v>
      </c>
    </row>
    <row r="4733" customFormat="false" ht="15" hidden="false" customHeight="false" outlineLevel="0" collapsed="false">
      <c r="A4733" s="318" t="s">
        <v>15648</v>
      </c>
      <c r="B4733" s="318" t="str">
        <f aca="false">A4733&amp;"U"</f>
        <v>89931U</v>
      </c>
      <c r="C4733" s="318" t="s">
        <v>15649</v>
      </c>
      <c r="D4733" s="318" t="s">
        <v>116</v>
      </c>
      <c r="E4733" s="318" t="s">
        <v>6252</v>
      </c>
      <c r="F4733" s="319" t="n">
        <v>17.83</v>
      </c>
      <c r="G4733" s="318" t="s">
        <v>6233</v>
      </c>
    </row>
    <row r="4734" customFormat="false" ht="15" hidden="false" customHeight="false" outlineLevel="0" collapsed="false">
      <c r="A4734" s="318" t="s">
        <v>15650</v>
      </c>
      <c r="B4734" s="318" t="str">
        <f aca="false">A4734&amp;"U"</f>
        <v>89939U</v>
      </c>
      <c r="C4734" s="318" t="s">
        <v>15651</v>
      </c>
      <c r="D4734" s="318" t="s">
        <v>116</v>
      </c>
      <c r="E4734" s="318" t="s">
        <v>6252</v>
      </c>
      <c r="F4734" s="319" t="n">
        <v>5.91</v>
      </c>
      <c r="G4734" s="318" t="s">
        <v>6233</v>
      </c>
    </row>
    <row r="4735" customFormat="false" ht="15" hidden="false" customHeight="false" outlineLevel="0" collapsed="false">
      <c r="A4735" s="318" t="s">
        <v>15652</v>
      </c>
      <c r="B4735" s="318" t="str">
        <f aca="false">A4735&amp;"U"</f>
        <v>89940U</v>
      </c>
      <c r="C4735" s="318" t="s">
        <v>15653</v>
      </c>
      <c r="D4735" s="318" t="s">
        <v>116</v>
      </c>
      <c r="E4735" s="318" t="s">
        <v>6252</v>
      </c>
      <c r="F4735" s="319" t="n">
        <v>5.93</v>
      </c>
      <c r="G4735" s="318" t="s">
        <v>6233</v>
      </c>
    </row>
    <row r="4736" customFormat="false" ht="15" hidden="false" customHeight="false" outlineLevel="0" collapsed="false">
      <c r="A4736" s="318" t="s">
        <v>15654</v>
      </c>
      <c r="B4736" s="318" t="str">
        <f aca="false">A4736&amp;"U"</f>
        <v>89941U</v>
      </c>
      <c r="C4736" s="318" t="s">
        <v>15655</v>
      </c>
      <c r="D4736" s="318" t="s">
        <v>116</v>
      </c>
      <c r="E4736" s="318" t="s">
        <v>6252</v>
      </c>
      <c r="F4736" s="319" t="n">
        <v>6.17</v>
      </c>
      <c r="G4736" s="318" t="s">
        <v>6233</v>
      </c>
    </row>
    <row r="4737" customFormat="false" ht="15" hidden="false" customHeight="false" outlineLevel="0" collapsed="false">
      <c r="A4737" s="318" t="s">
        <v>15656</v>
      </c>
      <c r="B4737" s="318" t="str">
        <f aca="false">A4737&amp;"U"</f>
        <v>89942U</v>
      </c>
      <c r="C4737" s="318" t="s">
        <v>15657</v>
      </c>
      <c r="D4737" s="318" t="s">
        <v>116</v>
      </c>
      <c r="E4737" s="318" t="s">
        <v>6252</v>
      </c>
      <c r="F4737" s="319" t="n">
        <v>6.09</v>
      </c>
      <c r="G4737" s="318" t="s">
        <v>6233</v>
      </c>
    </row>
    <row r="4738" customFormat="false" ht="15" hidden="false" customHeight="false" outlineLevel="0" collapsed="false">
      <c r="A4738" s="318" t="s">
        <v>15658</v>
      </c>
      <c r="B4738" s="318" t="str">
        <f aca="false">A4738&amp;"U"</f>
        <v>89943U</v>
      </c>
      <c r="C4738" s="318" t="s">
        <v>15659</v>
      </c>
      <c r="D4738" s="318" t="s">
        <v>116</v>
      </c>
      <c r="E4738" s="318" t="s">
        <v>6252</v>
      </c>
      <c r="F4738" s="319" t="n">
        <v>6.34</v>
      </c>
      <c r="G4738" s="318" t="s">
        <v>6233</v>
      </c>
    </row>
    <row r="4739" customFormat="false" ht="15" hidden="false" customHeight="false" outlineLevel="0" collapsed="false">
      <c r="A4739" s="318" t="s">
        <v>15660</v>
      </c>
      <c r="B4739" s="318" t="str">
        <f aca="false">A4739&amp;"U"</f>
        <v>89944U</v>
      </c>
      <c r="C4739" s="318" t="s">
        <v>15661</v>
      </c>
      <c r="D4739" s="318" t="s">
        <v>116</v>
      </c>
      <c r="E4739" s="318" t="s">
        <v>6252</v>
      </c>
      <c r="F4739" s="319" t="n">
        <v>9.47</v>
      </c>
      <c r="G4739" s="318" t="s">
        <v>6233</v>
      </c>
    </row>
    <row r="4740" customFormat="false" ht="15" hidden="false" customHeight="false" outlineLevel="0" collapsed="false">
      <c r="A4740" s="318" t="s">
        <v>15662</v>
      </c>
      <c r="B4740" s="318" t="str">
        <f aca="false">A4740&amp;"U"</f>
        <v>89947U</v>
      </c>
      <c r="C4740" s="318" t="s">
        <v>15663</v>
      </c>
      <c r="D4740" s="318" t="s">
        <v>116</v>
      </c>
      <c r="E4740" s="318" t="s">
        <v>6252</v>
      </c>
      <c r="F4740" s="319" t="n">
        <v>11.66</v>
      </c>
      <c r="G4740" s="318" t="s">
        <v>6233</v>
      </c>
    </row>
    <row r="4741" customFormat="false" ht="15" hidden="false" customHeight="false" outlineLevel="0" collapsed="false">
      <c r="A4741" s="318" t="s">
        <v>15664</v>
      </c>
      <c r="B4741" s="318" t="str">
        <f aca="false">A4741&amp;"U"</f>
        <v>89948U</v>
      </c>
      <c r="C4741" s="318" t="s">
        <v>15665</v>
      </c>
      <c r="D4741" s="318" t="s">
        <v>116</v>
      </c>
      <c r="E4741" s="318" t="s">
        <v>6252</v>
      </c>
      <c r="F4741" s="319" t="n">
        <v>12.94</v>
      </c>
      <c r="G4741" s="318" t="s">
        <v>6233</v>
      </c>
    </row>
    <row r="4742" customFormat="false" ht="15" hidden="false" customHeight="false" outlineLevel="0" collapsed="false">
      <c r="A4742" s="318" t="s">
        <v>15666</v>
      </c>
      <c r="B4742" s="318" t="str">
        <f aca="false">A4742&amp;"U"</f>
        <v>89949U</v>
      </c>
      <c r="C4742" s="318" t="s">
        <v>15667</v>
      </c>
      <c r="D4742" s="318" t="s">
        <v>116</v>
      </c>
      <c r="E4742" s="318" t="s">
        <v>6252</v>
      </c>
      <c r="F4742" s="319" t="n">
        <v>15.76</v>
      </c>
      <c r="G4742" s="318" t="s">
        <v>6233</v>
      </c>
    </row>
    <row r="4743" customFormat="false" ht="15" hidden="false" customHeight="false" outlineLevel="0" collapsed="false">
      <c r="A4743" s="318" t="s">
        <v>15668</v>
      </c>
      <c r="B4743" s="318" t="str">
        <f aca="false">A4743&amp;"U"</f>
        <v>96520U</v>
      </c>
      <c r="C4743" s="318" t="s">
        <v>15669</v>
      </c>
      <c r="D4743" s="318" t="s">
        <v>116</v>
      </c>
      <c r="E4743" s="318" t="s">
        <v>6232</v>
      </c>
      <c r="F4743" s="319" t="n">
        <v>69.04</v>
      </c>
      <c r="G4743" s="318" t="s">
        <v>6233</v>
      </c>
    </row>
    <row r="4744" customFormat="false" ht="15" hidden="false" customHeight="false" outlineLevel="0" collapsed="false">
      <c r="A4744" s="318" t="s">
        <v>15670</v>
      </c>
      <c r="B4744" s="318" t="str">
        <f aca="false">A4744&amp;"U"</f>
        <v>96521U</v>
      </c>
      <c r="C4744" s="318" t="s">
        <v>15671</v>
      </c>
      <c r="D4744" s="318" t="s">
        <v>116</v>
      </c>
      <c r="E4744" s="318" t="s">
        <v>6232</v>
      </c>
      <c r="F4744" s="319" t="n">
        <v>31.39</v>
      </c>
      <c r="G4744" s="318" t="s">
        <v>6233</v>
      </c>
    </row>
    <row r="4745" customFormat="false" ht="15" hidden="false" customHeight="false" outlineLevel="0" collapsed="false">
      <c r="A4745" s="318" t="s">
        <v>15672</v>
      </c>
      <c r="B4745" s="318" t="str">
        <f aca="false">A4745&amp;"U"</f>
        <v>96522U</v>
      </c>
      <c r="C4745" s="318" t="s">
        <v>15673</v>
      </c>
      <c r="D4745" s="318" t="s">
        <v>116</v>
      </c>
      <c r="E4745" s="318" t="s">
        <v>6232</v>
      </c>
      <c r="F4745" s="319" t="n">
        <v>94.79</v>
      </c>
      <c r="G4745" s="318" t="s">
        <v>6233</v>
      </c>
    </row>
    <row r="4746" customFormat="false" ht="15" hidden="false" customHeight="false" outlineLevel="0" collapsed="false">
      <c r="A4746" s="318" t="s">
        <v>15674</v>
      </c>
      <c r="B4746" s="318" t="str">
        <f aca="false">A4746&amp;"U"</f>
        <v>96523U</v>
      </c>
      <c r="C4746" s="318" t="s">
        <v>15675</v>
      </c>
      <c r="D4746" s="318" t="s">
        <v>116</v>
      </c>
      <c r="E4746" s="318" t="s">
        <v>6232</v>
      </c>
      <c r="F4746" s="319" t="n">
        <v>60.07</v>
      </c>
      <c r="G4746" s="318" t="s">
        <v>6233</v>
      </c>
    </row>
    <row r="4747" customFormat="false" ht="15" hidden="false" customHeight="false" outlineLevel="0" collapsed="false">
      <c r="A4747" s="318" t="s">
        <v>15676</v>
      </c>
      <c r="B4747" s="318" t="str">
        <f aca="false">A4747&amp;"U"</f>
        <v>96524U</v>
      </c>
      <c r="C4747" s="318" t="s">
        <v>15677</v>
      </c>
      <c r="D4747" s="318" t="s">
        <v>116</v>
      </c>
      <c r="E4747" s="318" t="s">
        <v>6232</v>
      </c>
      <c r="F4747" s="319" t="n">
        <v>123.75</v>
      </c>
      <c r="G4747" s="318" t="s">
        <v>6233</v>
      </c>
    </row>
    <row r="4748" customFormat="false" ht="15" hidden="false" customHeight="false" outlineLevel="0" collapsed="false">
      <c r="A4748" s="318" t="s">
        <v>15678</v>
      </c>
      <c r="B4748" s="318" t="str">
        <f aca="false">A4748&amp;"U"</f>
        <v>96525U</v>
      </c>
      <c r="C4748" s="318" t="s">
        <v>15679</v>
      </c>
      <c r="D4748" s="318" t="s">
        <v>116</v>
      </c>
      <c r="E4748" s="318" t="s">
        <v>6232</v>
      </c>
      <c r="F4748" s="319" t="n">
        <v>31.49</v>
      </c>
      <c r="G4748" s="318" t="s">
        <v>6233</v>
      </c>
    </row>
    <row r="4749" customFormat="false" ht="15" hidden="false" customHeight="false" outlineLevel="0" collapsed="false">
      <c r="A4749" s="318" t="s">
        <v>15680</v>
      </c>
      <c r="B4749" s="318" t="str">
        <f aca="false">A4749&amp;"U"</f>
        <v>96526U</v>
      </c>
      <c r="C4749" s="318" t="s">
        <v>15681</v>
      </c>
      <c r="D4749" s="318" t="s">
        <v>116</v>
      </c>
      <c r="E4749" s="318" t="s">
        <v>6232</v>
      </c>
      <c r="F4749" s="319" t="n">
        <v>191.86</v>
      </c>
      <c r="G4749" s="318" t="s">
        <v>6233</v>
      </c>
    </row>
    <row r="4750" customFormat="false" ht="15" hidden="false" customHeight="false" outlineLevel="0" collapsed="false">
      <c r="A4750" s="318" t="s">
        <v>15682</v>
      </c>
      <c r="B4750" s="318" t="str">
        <f aca="false">A4750&amp;"U"</f>
        <v>96527U</v>
      </c>
      <c r="C4750" s="318" t="s">
        <v>183</v>
      </c>
      <c r="D4750" s="318" t="s">
        <v>116</v>
      </c>
      <c r="E4750" s="318" t="s">
        <v>6232</v>
      </c>
      <c r="F4750" s="319" t="n">
        <v>78.74</v>
      </c>
      <c r="G4750" s="318" t="s">
        <v>6233</v>
      </c>
    </row>
    <row r="4751" customFormat="false" ht="15" hidden="false" customHeight="false" outlineLevel="0" collapsed="false">
      <c r="A4751" s="318" t="s">
        <v>15683</v>
      </c>
      <c r="B4751" s="318" t="str">
        <f aca="false">A4751&amp;"U"</f>
        <v>96528U</v>
      </c>
      <c r="C4751" s="318" t="s">
        <v>15684</v>
      </c>
      <c r="D4751" s="318" t="s">
        <v>79</v>
      </c>
      <c r="E4751" s="318" t="s">
        <v>6232</v>
      </c>
      <c r="F4751" s="319" t="n">
        <v>96.22</v>
      </c>
      <c r="G4751" s="318" t="s">
        <v>6233</v>
      </c>
    </row>
    <row r="4752" customFormat="false" ht="15" hidden="false" customHeight="false" outlineLevel="0" collapsed="false">
      <c r="A4752" s="318" t="s">
        <v>15685</v>
      </c>
      <c r="B4752" s="318" t="str">
        <f aca="false">A4752&amp;"U"</f>
        <v>98116U</v>
      </c>
      <c r="C4752" s="318" t="s">
        <v>15686</v>
      </c>
      <c r="D4752" s="318" t="s">
        <v>116</v>
      </c>
      <c r="E4752" s="318" t="s">
        <v>6252</v>
      </c>
      <c r="F4752" s="319" t="n">
        <v>11.97</v>
      </c>
      <c r="G4752" s="318" t="s">
        <v>6233</v>
      </c>
    </row>
    <row r="4753" customFormat="false" ht="15" hidden="false" customHeight="false" outlineLevel="0" collapsed="false">
      <c r="A4753" s="318" t="s">
        <v>15687</v>
      </c>
      <c r="B4753" s="318" t="str">
        <f aca="false">A4753&amp;"U"</f>
        <v>98117U</v>
      </c>
      <c r="C4753" s="318" t="s">
        <v>15688</v>
      </c>
      <c r="D4753" s="318" t="s">
        <v>116</v>
      </c>
      <c r="E4753" s="318" t="s">
        <v>6252</v>
      </c>
      <c r="F4753" s="319" t="n">
        <v>11.22</v>
      </c>
      <c r="G4753" s="318" t="s">
        <v>6233</v>
      </c>
    </row>
    <row r="4754" customFormat="false" ht="15" hidden="false" customHeight="false" outlineLevel="0" collapsed="false">
      <c r="A4754" s="318" t="s">
        <v>15689</v>
      </c>
      <c r="B4754" s="318" t="str">
        <f aca="false">A4754&amp;"U"</f>
        <v>98118U</v>
      </c>
      <c r="C4754" s="318" t="s">
        <v>15690</v>
      </c>
      <c r="D4754" s="318" t="s">
        <v>116</v>
      </c>
      <c r="E4754" s="318" t="s">
        <v>6252</v>
      </c>
      <c r="F4754" s="319" t="n">
        <v>11.28</v>
      </c>
      <c r="G4754" s="318" t="s">
        <v>6233</v>
      </c>
    </row>
    <row r="4755" customFormat="false" ht="15" hidden="false" customHeight="false" outlineLevel="0" collapsed="false">
      <c r="A4755" s="318" t="s">
        <v>15691</v>
      </c>
      <c r="B4755" s="318" t="str">
        <f aca="false">A4755&amp;"U"</f>
        <v>98119U</v>
      </c>
      <c r="C4755" s="318" t="s">
        <v>15692</v>
      </c>
      <c r="D4755" s="318" t="s">
        <v>116</v>
      </c>
      <c r="E4755" s="318" t="s">
        <v>6252</v>
      </c>
      <c r="F4755" s="319" t="n">
        <v>9.9</v>
      </c>
      <c r="G4755" s="318" t="s">
        <v>6233</v>
      </c>
    </row>
    <row r="4756" customFormat="false" ht="15" hidden="false" customHeight="false" outlineLevel="0" collapsed="false">
      <c r="A4756" s="318" t="s">
        <v>15693</v>
      </c>
      <c r="B4756" s="318" t="str">
        <f aca="false">A4756&amp;"U"</f>
        <v>72915U</v>
      </c>
      <c r="C4756" s="318" t="s">
        <v>15694</v>
      </c>
      <c r="D4756" s="318" t="s">
        <v>116</v>
      </c>
      <c r="E4756" s="318" t="s">
        <v>6252</v>
      </c>
      <c r="F4756" s="319" t="n">
        <v>9.99</v>
      </c>
      <c r="G4756" s="318" t="s">
        <v>6233</v>
      </c>
    </row>
    <row r="4757" customFormat="false" ht="15" hidden="false" customHeight="false" outlineLevel="0" collapsed="false">
      <c r="A4757" s="318" t="s">
        <v>15695</v>
      </c>
      <c r="B4757" s="318" t="str">
        <f aca="false">A4757&amp;"U"</f>
        <v>72917U</v>
      </c>
      <c r="C4757" s="318" t="s">
        <v>15696</v>
      </c>
      <c r="D4757" s="318" t="s">
        <v>116</v>
      </c>
      <c r="E4757" s="318" t="s">
        <v>6252</v>
      </c>
      <c r="F4757" s="319" t="n">
        <v>11.4</v>
      </c>
      <c r="G4757" s="318" t="s">
        <v>6233</v>
      </c>
    </row>
    <row r="4758" customFormat="false" ht="15" hidden="false" customHeight="false" outlineLevel="0" collapsed="false">
      <c r="A4758" s="318" t="s">
        <v>15697</v>
      </c>
      <c r="B4758" s="318" t="str">
        <f aca="false">A4758&amp;"U"</f>
        <v>72918U</v>
      </c>
      <c r="C4758" s="318" t="s">
        <v>15698</v>
      </c>
      <c r="D4758" s="318" t="s">
        <v>116</v>
      </c>
      <c r="E4758" s="318" t="s">
        <v>6252</v>
      </c>
      <c r="F4758" s="319" t="n">
        <v>13.31</v>
      </c>
      <c r="G4758" s="318" t="s">
        <v>6233</v>
      </c>
    </row>
    <row r="4759" customFormat="false" ht="15" hidden="false" customHeight="false" outlineLevel="0" collapsed="false">
      <c r="A4759" s="318" t="s">
        <v>15699</v>
      </c>
      <c r="B4759" s="318" t="str">
        <f aca="false">A4759&amp;"U"</f>
        <v>73965/9U</v>
      </c>
      <c r="C4759" s="318" t="s">
        <v>15700</v>
      </c>
      <c r="D4759" s="318" t="s">
        <v>116</v>
      </c>
      <c r="E4759" s="318" t="s">
        <v>6232</v>
      </c>
      <c r="F4759" s="319" t="n">
        <v>128</v>
      </c>
      <c r="G4759" s="318" t="s">
        <v>6233</v>
      </c>
    </row>
    <row r="4760" customFormat="false" ht="15" hidden="false" customHeight="false" outlineLevel="0" collapsed="false">
      <c r="A4760" s="318" t="s">
        <v>15701</v>
      </c>
      <c r="B4760" s="318" t="str">
        <f aca="false">A4760&amp;"U"</f>
        <v>79506/2U</v>
      </c>
      <c r="C4760" s="318" t="s">
        <v>15702</v>
      </c>
      <c r="D4760" s="318" t="s">
        <v>116</v>
      </c>
      <c r="E4760" s="318" t="s">
        <v>6232</v>
      </c>
      <c r="F4760" s="319" t="n">
        <v>192</v>
      </c>
      <c r="G4760" s="318" t="s">
        <v>6233</v>
      </c>
    </row>
    <row r="4761" customFormat="false" ht="15" hidden="false" customHeight="false" outlineLevel="0" collapsed="false">
      <c r="A4761" s="318" t="s">
        <v>15703</v>
      </c>
      <c r="B4761" s="318" t="str">
        <f aca="false">A4761&amp;"U"</f>
        <v>83343U</v>
      </c>
      <c r="C4761" s="318" t="s">
        <v>15704</v>
      </c>
      <c r="D4761" s="318" t="s">
        <v>116</v>
      </c>
      <c r="E4761" s="318" t="s">
        <v>6232</v>
      </c>
      <c r="F4761" s="319" t="n">
        <v>13.04</v>
      </c>
      <c r="G4761" s="318" t="s">
        <v>6233</v>
      </c>
    </row>
    <row r="4762" customFormat="false" ht="15" hidden="false" customHeight="false" outlineLevel="0" collapsed="false">
      <c r="A4762" s="318" t="s">
        <v>15705</v>
      </c>
      <c r="B4762" s="318" t="str">
        <f aca="false">A4762&amp;"U"</f>
        <v>90082U</v>
      </c>
      <c r="C4762" s="318" t="s">
        <v>15706</v>
      </c>
      <c r="D4762" s="318" t="s">
        <v>116</v>
      </c>
      <c r="E4762" s="318" t="s">
        <v>6252</v>
      </c>
      <c r="F4762" s="319" t="n">
        <v>8.04</v>
      </c>
      <c r="G4762" s="318" t="s">
        <v>6233</v>
      </c>
    </row>
    <row r="4763" customFormat="false" ht="15" hidden="false" customHeight="false" outlineLevel="0" collapsed="false">
      <c r="A4763" s="318" t="s">
        <v>15707</v>
      </c>
      <c r="B4763" s="318" t="str">
        <f aca="false">A4763&amp;"U"</f>
        <v>90084U</v>
      </c>
      <c r="C4763" s="318" t="s">
        <v>15708</v>
      </c>
      <c r="D4763" s="318" t="s">
        <v>116</v>
      </c>
      <c r="E4763" s="318" t="s">
        <v>6252</v>
      </c>
      <c r="F4763" s="319" t="n">
        <v>7.82</v>
      </c>
      <c r="G4763" s="318" t="s">
        <v>6233</v>
      </c>
    </row>
    <row r="4764" customFormat="false" ht="15" hidden="false" customHeight="false" outlineLevel="0" collapsed="false">
      <c r="A4764" s="318" t="s">
        <v>15709</v>
      </c>
      <c r="B4764" s="318" t="str">
        <f aca="false">A4764&amp;"U"</f>
        <v>90085U</v>
      </c>
      <c r="C4764" s="318" t="s">
        <v>15710</v>
      </c>
      <c r="D4764" s="318" t="s">
        <v>116</v>
      </c>
      <c r="E4764" s="318" t="s">
        <v>6252</v>
      </c>
      <c r="F4764" s="319" t="n">
        <v>7.34</v>
      </c>
      <c r="G4764" s="318" t="s">
        <v>6233</v>
      </c>
    </row>
    <row r="4765" customFormat="false" ht="15" hidden="false" customHeight="false" outlineLevel="0" collapsed="false">
      <c r="A4765" s="318" t="s">
        <v>15711</v>
      </c>
      <c r="B4765" s="318" t="str">
        <f aca="false">A4765&amp;"U"</f>
        <v>90086U</v>
      </c>
      <c r="C4765" s="318" t="s">
        <v>15712</v>
      </c>
      <c r="D4765" s="318" t="s">
        <v>116</v>
      </c>
      <c r="E4765" s="318" t="s">
        <v>6252</v>
      </c>
      <c r="F4765" s="319" t="n">
        <v>7.42</v>
      </c>
      <c r="G4765" s="318" t="s">
        <v>6233</v>
      </c>
    </row>
    <row r="4766" customFormat="false" ht="15" hidden="false" customHeight="false" outlineLevel="0" collapsed="false">
      <c r="A4766" s="318" t="s">
        <v>15713</v>
      </c>
      <c r="B4766" s="318" t="str">
        <f aca="false">A4766&amp;"U"</f>
        <v>90087U</v>
      </c>
      <c r="C4766" s="318" t="s">
        <v>15714</v>
      </c>
      <c r="D4766" s="318" t="s">
        <v>116</v>
      </c>
      <c r="E4766" s="318" t="s">
        <v>6252</v>
      </c>
      <c r="F4766" s="319" t="n">
        <v>6.42</v>
      </c>
      <c r="G4766" s="318" t="s">
        <v>6233</v>
      </c>
    </row>
    <row r="4767" customFormat="false" ht="15" hidden="false" customHeight="false" outlineLevel="0" collapsed="false">
      <c r="A4767" s="318" t="s">
        <v>15715</v>
      </c>
      <c r="B4767" s="318" t="str">
        <f aca="false">A4767&amp;"U"</f>
        <v>90088U</v>
      </c>
      <c r="C4767" s="318" t="s">
        <v>15716</v>
      </c>
      <c r="D4767" s="318" t="s">
        <v>116</v>
      </c>
      <c r="E4767" s="318" t="s">
        <v>6252</v>
      </c>
      <c r="F4767" s="319" t="n">
        <v>6.56</v>
      </c>
      <c r="G4767" s="318" t="s">
        <v>6233</v>
      </c>
    </row>
    <row r="4768" customFormat="false" ht="15" hidden="false" customHeight="false" outlineLevel="0" collapsed="false">
      <c r="A4768" s="318" t="s">
        <v>15717</v>
      </c>
      <c r="B4768" s="318" t="str">
        <f aca="false">A4768&amp;"U"</f>
        <v>90090U</v>
      </c>
      <c r="C4768" s="318" t="s">
        <v>15718</v>
      </c>
      <c r="D4768" s="318" t="s">
        <v>116</v>
      </c>
      <c r="E4768" s="318" t="s">
        <v>6252</v>
      </c>
      <c r="F4768" s="319" t="n">
        <v>6.29</v>
      </c>
      <c r="G4768" s="318" t="s">
        <v>6233</v>
      </c>
    </row>
    <row r="4769" customFormat="false" ht="15" hidden="false" customHeight="false" outlineLevel="0" collapsed="false">
      <c r="A4769" s="318" t="s">
        <v>15719</v>
      </c>
      <c r="B4769" s="318" t="str">
        <f aca="false">A4769&amp;"U"</f>
        <v>90091U</v>
      </c>
      <c r="C4769" s="318" t="s">
        <v>15720</v>
      </c>
      <c r="D4769" s="318" t="s">
        <v>116</v>
      </c>
      <c r="E4769" s="318" t="s">
        <v>6252</v>
      </c>
      <c r="F4769" s="319" t="n">
        <v>4.8</v>
      </c>
      <c r="G4769" s="318" t="s">
        <v>6233</v>
      </c>
    </row>
    <row r="4770" customFormat="false" ht="15" hidden="false" customHeight="false" outlineLevel="0" collapsed="false">
      <c r="A4770" s="318" t="s">
        <v>15721</v>
      </c>
      <c r="B4770" s="318" t="str">
        <f aca="false">A4770&amp;"U"</f>
        <v>90092U</v>
      </c>
      <c r="C4770" s="318" t="s">
        <v>15722</v>
      </c>
      <c r="D4770" s="318" t="s">
        <v>116</v>
      </c>
      <c r="E4770" s="318" t="s">
        <v>6252</v>
      </c>
      <c r="F4770" s="319" t="n">
        <v>4.65</v>
      </c>
      <c r="G4770" s="318" t="s">
        <v>6233</v>
      </c>
    </row>
    <row r="4771" customFormat="false" ht="15" hidden="false" customHeight="false" outlineLevel="0" collapsed="false">
      <c r="A4771" s="318" t="s">
        <v>15723</v>
      </c>
      <c r="B4771" s="318" t="str">
        <f aca="false">A4771&amp;"U"</f>
        <v>90093U</v>
      </c>
      <c r="C4771" s="318" t="s">
        <v>15724</v>
      </c>
      <c r="D4771" s="318" t="s">
        <v>116</v>
      </c>
      <c r="E4771" s="318" t="s">
        <v>6252</v>
      </c>
      <c r="F4771" s="319" t="n">
        <v>4.38</v>
      </c>
      <c r="G4771" s="318" t="s">
        <v>6233</v>
      </c>
    </row>
    <row r="4772" customFormat="false" ht="15" hidden="false" customHeight="false" outlineLevel="0" collapsed="false">
      <c r="A4772" s="318" t="s">
        <v>15725</v>
      </c>
      <c r="B4772" s="318" t="str">
        <f aca="false">A4772&amp;"U"</f>
        <v>90094U</v>
      </c>
      <c r="C4772" s="318" t="s">
        <v>15726</v>
      </c>
      <c r="D4772" s="318" t="s">
        <v>116</v>
      </c>
      <c r="E4772" s="318" t="s">
        <v>6252</v>
      </c>
      <c r="F4772" s="319" t="n">
        <v>4.43</v>
      </c>
      <c r="G4772" s="318" t="s">
        <v>6233</v>
      </c>
    </row>
    <row r="4773" customFormat="false" ht="15" hidden="false" customHeight="false" outlineLevel="0" collapsed="false">
      <c r="A4773" s="318" t="s">
        <v>15727</v>
      </c>
      <c r="B4773" s="318" t="str">
        <f aca="false">A4773&amp;"U"</f>
        <v>90095U</v>
      </c>
      <c r="C4773" s="318" t="s">
        <v>15728</v>
      </c>
      <c r="D4773" s="318" t="s">
        <v>116</v>
      </c>
      <c r="E4773" s="318" t="s">
        <v>6252</v>
      </c>
      <c r="F4773" s="319" t="n">
        <v>3.83</v>
      </c>
      <c r="G4773" s="318" t="s">
        <v>6233</v>
      </c>
    </row>
    <row r="4774" customFormat="false" ht="15" hidden="false" customHeight="false" outlineLevel="0" collapsed="false">
      <c r="A4774" s="318" t="s">
        <v>15729</v>
      </c>
      <c r="B4774" s="318" t="str">
        <f aca="false">A4774&amp;"U"</f>
        <v>90096U</v>
      </c>
      <c r="C4774" s="318" t="s">
        <v>15730</v>
      </c>
      <c r="D4774" s="318" t="s">
        <v>116</v>
      </c>
      <c r="E4774" s="318" t="s">
        <v>6252</v>
      </c>
      <c r="F4774" s="319" t="n">
        <v>3.91</v>
      </c>
      <c r="G4774" s="318" t="s">
        <v>6233</v>
      </c>
    </row>
    <row r="4775" customFormat="false" ht="15" hidden="false" customHeight="false" outlineLevel="0" collapsed="false">
      <c r="A4775" s="318" t="s">
        <v>15731</v>
      </c>
      <c r="B4775" s="318" t="str">
        <f aca="false">A4775&amp;"U"</f>
        <v>90098U</v>
      </c>
      <c r="C4775" s="318" t="s">
        <v>15732</v>
      </c>
      <c r="D4775" s="318" t="s">
        <v>116</v>
      </c>
      <c r="E4775" s="318" t="s">
        <v>6252</v>
      </c>
      <c r="F4775" s="319" t="n">
        <v>3.76</v>
      </c>
      <c r="G4775" s="318" t="s">
        <v>6233</v>
      </c>
    </row>
    <row r="4776" customFormat="false" ht="15" hidden="false" customHeight="false" outlineLevel="0" collapsed="false">
      <c r="A4776" s="318" t="s">
        <v>15733</v>
      </c>
      <c r="B4776" s="318" t="str">
        <f aca="false">A4776&amp;"U"</f>
        <v>90099U</v>
      </c>
      <c r="C4776" s="318" t="s">
        <v>15734</v>
      </c>
      <c r="D4776" s="318" t="s">
        <v>116</v>
      </c>
      <c r="E4776" s="318" t="s">
        <v>6232</v>
      </c>
      <c r="F4776" s="319" t="n">
        <v>11.05</v>
      </c>
      <c r="G4776" s="318" t="s">
        <v>6233</v>
      </c>
    </row>
    <row r="4777" customFormat="false" ht="15" hidden="false" customHeight="false" outlineLevel="0" collapsed="false">
      <c r="A4777" s="318" t="s">
        <v>15735</v>
      </c>
      <c r="B4777" s="318" t="str">
        <f aca="false">A4777&amp;"U"</f>
        <v>90100U</v>
      </c>
      <c r="C4777" s="318" t="s">
        <v>15736</v>
      </c>
      <c r="D4777" s="318" t="s">
        <v>116</v>
      </c>
      <c r="E4777" s="318" t="s">
        <v>6232</v>
      </c>
      <c r="F4777" s="319" t="n">
        <v>9.39</v>
      </c>
      <c r="G4777" s="318" t="s">
        <v>6233</v>
      </c>
    </row>
    <row r="4778" customFormat="false" ht="15" hidden="false" customHeight="false" outlineLevel="0" collapsed="false">
      <c r="A4778" s="318" t="s">
        <v>15737</v>
      </c>
      <c r="B4778" s="318" t="str">
        <f aca="false">A4778&amp;"U"</f>
        <v>90101U</v>
      </c>
      <c r="C4778" s="318" t="s">
        <v>15738</v>
      </c>
      <c r="D4778" s="318" t="s">
        <v>116</v>
      </c>
      <c r="E4778" s="318" t="s">
        <v>6232</v>
      </c>
      <c r="F4778" s="319" t="n">
        <v>9.28</v>
      </c>
      <c r="G4778" s="318" t="s">
        <v>6233</v>
      </c>
    </row>
    <row r="4779" customFormat="false" ht="15" hidden="false" customHeight="false" outlineLevel="0" collapsed="false">
      <c r="A4779" s="318" t="s">
        <v>15739</v>
      </c>
      <c r="B4779" s="318" t="str">
        <f aca="false">A4779&amp;"U"</f>
        <v>90102U</v>
      </c>
      <c r="C4779" s="318" t="s">
        <v>15740</v>
      </c>
      <c r="D4779" s="318" t="s">
        <v>116</v>
      </c>
      <c r="E4779" s="318" t="s">
        <v>6232</v>
      </c>
      <c r="F4779" s="319" t="n">
        <v>8.44</v>
      </c>
      <c r="G4779" s="318" t="s">
        <v>6233</v>
      </c>
    </row>
    <row r="4780" customFormat="false" ht="15" hidden="false" customHeight="false" outlineLevel="0" collapsed="false">
      <c r="A4780" s="318" t="s">
        <v>15741</v>
      </c>
      <c r="B4780" s="318" t="str">
        <f aca="false">A4780&amp;"U"</f>
        <v>90105U</v>
      </c>
      <c r="C4780" s="318" t="s">
        <v>15742</v>
      </c>
      <c r="D4780" s="318" t="s">
        <v>116</v>
      </c>
      <c r="E4780" s="318" t="s">
        <v>6232</v>
      </c>
      <c r="F4780" s="319" t="n">
        <v>6.59</v>
      </c>
      <c r="G4780" s="318" t="s">
        <v>6233</v>
      </c>
    </row>
    <row r="4781" customFormat="false" ht="15" hidden="false" customHeight="false" outlineLevel="0" collapsed="false">
      <c r="A4781" s="318" t="s">
        <v>15743</v>
      </c>
      <c r="B4781" s="318" t="str">
        <f aca="false">A4781&amp;"U"</f>
        <v>90106U</v>
      </c>
      <c r="C4781" s="318" t="s">
        <v>15744</v>
      </c>
      <c r="D4781" s="318" t="s">
        <v>116</v>
      </c>
      <c r="E4781" s="318" t="s">
        <v>6232</v>
      </c>
      <c r="F4781" s="319" t="n">
        <v>5.6</v>
      </c>
      <c r="G4781" s="318" t="s">
        <v>6233</v>
      </c>
    </row>
    <row r="4782" customFormat="false" ht="15" hidden="false" customHeight="false" outlineLevel="0" collapsed="false">
      <c r="A4782" s="318" t="s">
        <v>15745</v>
      </c>
      <c r="B4782" s="318" t="str">
        <f aca="false">A4782&amp;"U"</f>
        <v>90107U</v>
      </c>
      <c r="C4782" s="318" t="s">
        <v>15746</v>
      </c>
      <c r="D4782" s="318" t="s">
        <v>116</v>
      </c>
      <c r="E4782" s="318" t="s">
        <v>6232</v>
      </c>
      <c r="F4782" s="319" t="n">
        <v>5.53</v>
      </c>
      <c r="G4782" s="318" t="s">
        <v>6233</v>
      </c>
    </row>
    <row r="4783" customFormat="false" ht="15" hidden="false" customHeight="false" outlineLevel="0" collapsed="false">
      <c r="A4783" s="318" t="s">
        <v>15747</v>
      </c>
      <c r="B4783" s="318" t="str">
        <f aca="false">A4783&amp;"U"</f>
        <v>90108U</v>
      </c>
      <c r="C4783" s="318" t="s">
        <v>15748</v>
      </c>
      <c r="D4783" s="318" t="s">
        <v>116</v>
      </c>
      <c r="E4783" s="318" t="s">
        <v>6232</v>
      </c>
      <c r="F4783" s="319" t="n">
        <v>5.03</v>
      </c>
      <c r="G4783" s="318" t="s">
        <v>6233</v>
      </c>
    </row>
    <row r="4784" customFormat="false" ht="15" hidden="false" customHeight="false" outlineLevel="0" collapsed="false">
      <c r="A4784" s="318" t="s">
        <v>15749</v>
      </c>
      <c r="B4784" s="318" t="str">
        <f aca="false">A4784&amp;"U"</f>
        <v>93358U</v>
      </c>
      <c r="C4784" s="318" t="s">
        <v>177</v>
      </c>
      <c r="D4784" s="318" t="s">
        <v>116</v>
      </c>
      <c r="E4784" s="318" t="s">
        <v>6232</v>
      </c>
      <c r="F4784" s="319" t="n">
        <v>50.63</v>
      </c>
      <c r="G4784" s="318" t="s">
        <v>6233</v>
      </c>
    </row>
    <row r="4785" customFormat="false" ht="15" hidden="false" customHeight="false" outlineLevel="0" collapsed="false">
      <c r="A4785" s="318" t="s">
        <v>15750</v>
      </c>
      <c r="B4785" s="318" t="str">
        <f aca="false">A4785&amp;"U"</f>
        <v>79482U</v>
      </c>
      <c r="C4785" s="318" t="s">
        <v>15751</v>
      </c>
      <c r="D4785" s="318" t="s">
        <v>116</v>
      </c>
      <c r="E4785" s="318" t="s">
        <v>6252</v>
      </c>
      <c r="F4785" s="319" t="n">
        <v>76.04</v>
      </c>
      <c r="G4785" s="318" t="s">
        <v>6233</v>
      </c>
    </row>
    <row r="4786" customFormat="false" ht="15" hidden="false" customHeight="false" outlineLevel="0" collapsed="false">
      <c r="A4786" s="318" t="s">
        <v>15752</v>
      </c>
      <c r="B4786" s="318" t="str">
        <f aca="false">A4786&amp;"U"</f>
        <v>94304U</v>
      </c>
      <c r="C4786" s="318" t="s">
        <v>15753</v>
      </c>
      <c r="D4786" s="318" t="s">
        <v>116</v>
      </c>
      <c r="E4786" s="318" t="s">
        <v>6252</v>
      </c>
      <c r="F4786" s="319" t="n">
        <v>25.68</v>
      </c>
      <c r="G4786" s="318" t="s">
        <v>6233</v>
      </c>
    </row>
    <row r="4787" customFormat="false" ht="15" hidden="false" customHeight="false" outlineLevel="0" collapsed="false">
      <c r="A4787" s="318" t="s">
        <v>15754</v>
      </c>
      <c r="B4787" s="318" t="str">
        <f aca="false">A4787&amp;"U"</f>
        <v>94305U</v>
      </c>
      <c r="C4787" s="318" t="s">
        <v>15755</v>
      </c>
      <c r="D4787" s="318" t="s">
        <v>116</v>
      </c>
      <c r="E4787" s="318" t="s">
        <v>6252</v>
      </c>
      <c r="F4787" s="319" t="n">
        <v>22.74</v>
      </c>
      <c r="G4787" s="318" t="s">
        <v>6233</v>
      </c>
    </row>
    <row r="4788" customFormat="false" ht="15" hidden="false" customHeight="false" outlineLevel="0" collapsed="false">
      <c r="A4788" s="318" t="s">
        <v>15756</v>
      </c>
      <c r="B4788" s="318" t="str">
        <f aca="false">A4788&amp;"U"</f>
        <v>94306U</v>
      </c>
      <c r="C4788" s="318" t="s">
        <v>15757</v>
      </c>
      <c r="D4788" s="318" t="s">
        <v>116</v>
      </c>
      <c r="E4788" s="318" t="s">
        <v>6252</v>
      </c>
      <c r="F4788" s="319" t="n">
        <v>19.01</v>
      </c>
      <c r="G4788" s="318" t="s">
        <v>6233</v>
      </c>
    </row>
    <row r="4789" customFormat="false" ht="15" hidden="false" customHeight="false" outlineLevel="0" collapsed="false">
      <c r="A4789" s="318" t="s">
        <v>15758</v>
      </c>
      <c r="B4789" s="318" t="str">
        <f aca="false">A4789&amp;"U"</f>
        <v>94307U</v>
      </c>
      <c r="C4789" s="318" t="s">
        <v>15759</v>
      </c>
      <c r="D4789" s="318" t="s">
        <v>116</v>
      </c>
      <c r="E4789" s="318" t="s">
        <v>6252</v>
      </c>
      <c r="F4789" s="319" t="n">
        <v>19.84</v>
      </c>
      <c r="G4789" s="318" t="s">
        <v>6233</v>
      </c>
    </row>
    <row r="4790" customFormat="false" ht="15" hidden="false" customHeight="false" outlineLevel="0" collapsed="false">
      <c r="A4790" s="318" t="s">
        <v>15760</v>
      </c>
      <c r="B4790" s="318" t="str">
        <f aca="false">A4790&amp;"U"</f>
        <v>94308U</v>
      </c>
      <c r="C4790" s="318" t="s">
        <v>15761</v>
      </c>
      <c r="D4790" s="318" t="s">
        <v>116</v>
      </c>
      <c r="E4790" s="318" t="s">
        <v>6252</v>
      </c>
      <c r="F4790" s="319" t="n">
        <v>17.63</v>
      </c>
      <c r="G4790" s="318" t="s">
        <v>6233</v>
      </c>
    </row>
    <row r="4791" customFormat="false" ht="15" hidden="false" customHeight="false" outlineLevel="0" collapsed="false">
      <c r="A4791" s="318" t="s">
        <v>15762</v>
      </c>
      <c r="B4791" s="318" t="str">
        <f aca="false">A4791&amp;"U"</f>
        <v>94309U</v>
      </c>
      <c r="C4791" s="318" t="s">
        <v>15763</v>
      </c>
      <c r="D4791" s="318" t="s">
        <v>116</v>
      </c>
      <c r="E4791" s="318" t="s">
        <v>6252</v>
      </c>
      <c r="F4791" s="319" t="n">
        <v>18.62</v>
      </c>
      <c r="G4791" s="318" t="s">
        <v>6233</v>
      </c>
    </row>
    <row r="4792" customFormat="false" ht="15" hidden="false" customHeight="false" outlineLevel="0" collapsed="false">
      <c r="A4792" s="318" t="s">
        <v>15764</v>
      </c>
      <c r="B4792" s="318" t="str">
        <f aca="false">A4792&amp;"U"</f>
        <v>94310U</v>
      </c>
      <c r="C4792" s="318" t="s">
        <v>15765</v>
      </c>
      <c r="D4792" s="318" t="s">
        <v>116</v>
      </c>
      <c r="E4792" s="318" t="s">
        <v>6252</v>
      </c>
      <c r="F4792" s="319" t="n">
        <v>16.95</v>
      </c>
      <c r="G4792" s="318" t="s">
        <v>6233</v>
      </c>
    </row>
    <row r="4793" customFormat="false" ht="15" hidden="false" customHeight="false" outlineLevel="0" collapsed="false">
      <c r="A4793" s="318" t="s">
        <v>15766</v>
      </c>
      <c r="B4793" s="318" t="str">
        <f aca="false">A4793&amp;"U"</f>
        <v>94315U</v>
      </c>
      <c r="C4793" s="318" t="s">
        <v>15767</v>
      </c>
      <c r="D4793" s="318" t="s">
        <v>116</v>
      </c>
      <c r="E4793" s="318" t="s">
        <v>6252</v>
      </c>
      <c r="F4793" s="319" t="n">
        <v>33.07</v>
      </c>
      <c r="G4793" s="318" t="s">
        <v>6233</v>
      </c>
    </row>
    <row r="4794" customFormat="false" ht="15" hidden="false" customHeight="false" outlineLevel="0" collapsed="false">
      <c r="A4794" s="318" t="s">
        <v>15768</v>
      </c>
      <c r="B4794" s="318" t="str">
        <f aca="false">A4794&amp;"U"</f>
        <v>94316U</v>
      </c>
      <c r="C4794" s="318" t="s">
        <v>15769</v>
      </c>
      <c r="D4794" s="318" t="s">
        <v>116</v>
      </c>
      <c r="E4794" s="318" t="s">
        <v>6252</v>
      </c>
      <c r="F4794" s="319" t="n">
        <v>25.85</v>
      </c>
      <c r="G4794" s="318" t="s">
        <v>6233</v>
      </c>
    </row>
    <row r="4795" customFormat="false" ht="15" hidden="false" customHeight="false" outlineLevel="0" collapsed="false">
      <c r="A4795" s="318" t="s">
        <v>15770</v>
      </c>
      <c r="B4795" s="318" t="str">
        <f aca="false">A4795&amp;"U"</f>
        <v>94317U</v>
      </c>
      <c r="C4795" s="318" t="s">
        <v>15771</v>
      </c>
      <c r="D4795" s="318" t="s">
        <v>116</v>
      </c>
      <c r="E4795" s="318" t="s">
        <v>6252</v>
      </c>
      <c r="F4795" s="319" t="n">
        <v>22.65</v>
      </c>
      <c r="G4795" s="318" t="s">
        <v>6233</v>
      </c>
    </row>
    <row r="4796" customFormat="false" ht="15" hidden="false" customHeight="false" outlineLevel="0" collapsed="false">
      <c r="A4796" s="318" t="s">
        <v>15772</v>
      </c>
      <c r="B4796" s="318" t="str">
        <f aca="false">A4796&amp;"U"</f>
        <v>94318U</v>
      </c>
      <c r="C4796" s="318" t="s">
        <v>15773</v>
      </c>
      <c r="D4796" s="318" t="s">
        <v>116</v>
      </c>
      <c r="E4796" s="318" t="s">
        <v>6252</v>
      </c>
      <c r="F4796" s="319" t="n">
        <v>18.53</v>
      </c>
      <c r="G4796" s="318" t="s">
        <v>6233</v>
      </c>
    </row>
    <row r="4797" customFormat="false" ht="15" hidden="false" customHeight="false" outlineLevel="0" collapsed="false">
      <c r="A4797" s="318" t="s">
        <v>15774</v>
      </c>
      <c r="B4797" s="318" t="str">
        <f aca="false">A4797&amp;"U"</f>
        <v>94319U</v>
      </c>
      <c r="C4797" s="318" t="s">
        <v>15775</v>
      </c>
      <c r="D4797" s="318" t="s">
        <v>116</v>
      </c>
      <c r="E4797" s="318" t="s">
        <v>6252</v>
      </c>
      <c r="F4797" s="319" t="n">
        <v>34.18</v>
      </c>
      <c r="G4797" s="318" t="s">
        <v>6233</v>
      </c>
    </row>
    <row r="4798" customFormat="false" ht="15" hidden="false" customHeight="false" outlineLevel="0" collapsed="false">
      <c r="A4798" s="318" t="s">
        <v>15776</v>
      </c>
      <c r="B4798" s="318" t="str">
        <f aca="false">A4798&amp;"U"</f>
        <v>94327U</v>
      </c>
      <c r="C4798" s="318" t="s">
        <v>15777</v>
      </c>
      <c r="D4798" s="318" t="s">
        <v>116</v>
      </c>
      <c r="E4798" s="318" t="s">
        <v>6252</v>
      </c>
      <c r="F4798" s="319" t="n">
        <v>82.61</v>
      </c>
      <c r="G4798" s="318" t="s">
        <v>6233</v>
      </c>
    </row>
    <row r="4799" customFormat="false" ht="15" hidden="false" customHeight="false" outlineLevel="0" collapsed="false">
      <c r="A4799" s="318" t="s">
        <v>15778</v>
      </c>
      <c r="B4799" s="318" t="str">
        <f aca="false">A4799&amp;"U"</f>
        <v>94328U</v>
      </c>
      <c r="C4799" s="318" t="s">
        <v>15779</v>
      </c>
      <c r="D4799" s="318" t="s">
        <v>116</v>
      </c>
      <c r="E4799" s="318" t="s">
        <v>6252</v>
      </c>
      <c r="F4799" s="319" t="n">
        <v>79.67</v>
      </c>
      <c r="G4799" s="318" t="s">
        <v>6233</v>
      </c>
    </row>
    <row r="4800" customFormat="false" ht="15" hidden="false" customHeight="false" outlineLevel="0" collapsed="false">
      <c r="A4800" s="318" t="s">
        <v>15780</v>
      </c>
      <c r="B4800" s="318" t="str">
        <f aca="false">A4800&amp;"U"</f>
        <v>94329U</v>
      </c>
      <c r="C4800" s="318" t="s">
        <v>15781</v>
      </c>
      <c r="D4800" s="318" t="s">
        <v>116</v>
      </c>
      <c r="E4800" s="318" t="s">
        <v>6252</v>
      </c>
      <c r="F4800" s="319" t="n">
        <v>75.94</v>
      </c>
      <c r="G4800" s="318" t="s">
        <v>6233</v>
      </c>
    </row>
    <row r="4801" customFormat="false" ht="15" hidden="false" customHeight="false" outlineLevel="0" collapsed="false">
      <c r="A4801" s="318" t="s">
        <v>15782</v>
      </c>
      <c r="B4801" s="318" t="str">
        <f aca="false">A4801&amp;"U"</f>
        <v>94330U</v>
      </c>
      <c r="C4801" s="318" t="s">
        <v>15783</v>
      </c>
      <c r="D4801" s="318" t="s">
        <v>116</v>
      </c>
      <c r="E4801" s="318" t="s">
        <v>6252</v>
      </c>
      <c r="F4801" s="319" t="n">
        <v>76.77</v>
      </c>
      <c r="G4801" s="318" t="s">
        <v>6233</v>
      </c>
    </row>
    <row r="4802" customFormat="false" ht="15" hidden="false" customHeight="false" outlineLevel="0" collapsed="false">
      <c r="A4802" s="318" t="s">
        <v>15784</v>
      </c>
      <c r="B4802" s="318" t="str">
        <f aca="false">A4802&amp;"U"</f>
        <v>94331U</v>
      </c>
      <c r="C4802" s="318" t="s">
        <v>15785</v>
      </c>
      <c r="D4802" s="318" t="s">
        <v>116</v>
      </c>
      <c r="E4802" s="318" t="s">
        <v>6252</v>
      </c>
      <c r="F4802" s="319" t="n">
        <v>74.56</v>
      </c>
      <c r="G4802" s="318" t="s">
        <v>6233</v>
      </c>
    </row>
    <row r="4803" customFormat="false" ht="15" hidden="false" customHeight="false" outlineLevel="0" collapsed="false">
      <c r="A4803" s="318" t="s">
        <v>15786</v>
      </c>
      <c r="B4803" s="318" t="str">
        <f aca="false">A4803&amp;"U"</f>
        <v>94332U</v>
      </c>
      <c r="C4803" s="318" t="s">
        <v>15787</v>
      </c>
      <c r="D4803" s="318" t="s">
        <v>116</v>
      </c>
      <c r="E4803" s="318" t="s">
        <v>6252</v>
      </c>
      <c r="F4803" s="319" t="n">
        <v>75.55</v>
      </c>
      <c r="G4803" s="318" t="s">
        <v>6233</v>
      </c>
    </row>
    <row r="4804" customFormat="false" ht="15" hidden="false" customHeight="false" outlineLevel="0" collapsed="false">
      <c r="A4804" s="318" t="s">
        <v>15788</v>
      </c>
      <c r="B4804" s="318" t="str">
        <f aca="false">A4804&amp;"U"</f>
        <v>94333U</v>
      </c>
      <c r="C4804" s="318" t="s">
        <v>15789</v>
      </c>
      <c r="D4804" s="318" t="s">
        <v>116</v>
      </c>
      <c r="E4804" s="318" t="s">
        <v>6252</v>
      </c>
      <c r="F4804" s="319" t="n">
        <v>73.88</v>
      </c>
      <c r="G4804" s="318" t="s">
        <v>6233</v>
      </c>
    </row>
    <row r="4805" customFormat="false" ht="15" hidden="false" customHeight="false" outlineLevel="0" collapsed="false">
      <c r="A4805" s="318" t="s">
        <v>15790</v>
      </c>
      <c r="B4805" s="318" t="str">
        <f aca="false">A4805&amp;"U"</f>
        <v>94338U</v>
      </c>
      <c r="C4805" s="318" t="s">
        <v>15791</v>
      </c>
      <c r="D4805" s="318" t="s">
        <v>116</v>
      </c>
      <c r="E4805" s="318" t="s">
        <v>6252</v>
      </c>
      <c r="F4805" s="319" t="n">
        <v>90</v>
      </c>
      <c r="G4805" s="318" t="s">
        <v>6233</v>
      </c>
    </row>
    <row r="4806" customFormat="false" ht="15" hidden="false" customHeight="false" outlineLevel="0" collapsed="false">
      <c r="A4806" s="318" t="s">
        <v>15792</v>
      </c>
      <c r="B4806" s="318" t="str">
        <f aca="false">A4806&amp;"U"</f>
        <v>94339U</v>
      </c>
      <c r="C4806" s="318" t="s">
        <v>15793</v>
      </c>
      <c r="D4806" s="318" t="s">
        <v>116</v>
      </c>
      <c r="E4806" s="318" t="s">
        <v>6252</v>
      </c>
      <c r="F4806" s="319" t="n">
        <v>82.78</v>
      </c>
      <c r="G4806" s="318" t="s">
        <v>6233</v>
      </c>
    </row>
    <row r="4807" customFormat="false" ht="15" hidden="false" customHeight="false" outlineLevel="0" collapsed="false">
      <c r="A4807" s="318" t="s">
        <v>15794</v>
      </c>
      <c r="B4807" s="318" t="str">
        <f aca="false">A4807&amp;"U"</f>
        <v>94340U</v>
      </c>
      <c r="C4807" s="318" t="s">
        <v>15795</v>
      </c>
      <c r="D4807" s="318" t="s">
        <v>116</v>
      </c>
      <c r="E4807" s="318" t="s">
        <v>6252</v>
      </c>
      <c r="F4807" s="319" t="n">
        <v>79.58</v>
      </c>
      <c r="G4807" s="318" t="s">
        <v>6233</v>
      </c>
    </row>
    <row r="4808" customFormat="false" ht="15" hidden="false" customHeight="false" outlineLevel="0" collapsed="false">
      <c r="A4808" s="318" t="s">
        <v>15796</v>
      </c>
      <c r="B4808" s="318" t="str">
        <f aca="false">A4808&amp;"U"</f>
        <v>94341U</v>
      </c>
      <c r="C4808" s="318" t="s">
        <v>15797</v>
      </c>
      <c r="D4808" s="318" t="s">
        <v>116</v>
      </c>
      <c r="E4808" s="318" t="s">
        <v>6252</v>
      </c>
      <c r="F4808" s="319" t="n">
        <v>75.46</v>
      </c>
      <c r="G4808" s="318" t="s">
        <v>6233</v>
      </c>
    </row>
    <row r="4809" customFormat="false" ht="15" hidden="false" customHeight="false" outlineLevel="0" collapsed="false">
      <c r="A4809" s="318" t="s">
        <v>15798</v>
      </c>
      <c r="B4809" s="318" t="str">
        <f aca="false">A4809&amp;"U"</f>
        <v>94342U</v>
      </c>
      <c r="C4809" s="318" t="s">
        <v>15799</v>
      </c>
      <c r="D4809" s="318" t="s">
        <v>116</v>
      </c>
      <c r="E4809" s="318" t="s">
        <v>6252</v>
      </c>
      <c r="F4809" s="319" t="n">
        <v>91.11</v>
      </c>
      <c r="G4809" s="318" t="s">
        <v>6233</v>
      </c>
    </row>
    <row r="4810" customFormat="false" ht="15" hidden="false" customHeight="false" outlineLevel="0" collapsed="false">
      <c r="A4810" s="318" t="s">
        <v>15800</v>
      </c>
      <c r="B4810" s="318" t="str">
        <f aca="false">A4810&amp;"U"</f>
        <v>96385U</v>
      </c>
      <c r="C4810" s="318" t="s">
        <v>15801</v>
      </c>
      <c r="D4810" s="318" t="s">
        <v>116</v>
      </c>
      <c r="E4810" s="318" t="s">
        <v>6252</v>
      </c>
      <c r="F4810" s="319" t="n">
        <v>5.38</v>
      </c>
      <c r="G4810" s="318" t="s">
        <v>6233</v>
      </c>
    </row>
    <row r="4811" customFormat="false" ht="15" hidden="false" customHeight="false" outlineLevel="0" collapsed="false">
      <c r="A4811" s="318" t="s">
        <v>15802</v>
      </c>
      <c r="B4811" s="318" t="str">
        <f aca="false">A4811&amp;"U"</f>
        <v>96386U</v>
      </c>
      <c r="C4811" s="318" t="s">
        <v>15803</v>
      </c>
      <c r="D4811" s="318" t="s">
        <v>116</v>
      </c>
      <c r="E4811" s="318" t="s">
        <v>6252</v>
      </c>
      <c r="F4811" s="319" t="n">
        <v>5.13</v>
      </c>
      <c r="G4811" s="318" t="s">
        <v>6233</v>
      </c>
    </row>
    <row r="4812" customFormat="false" ht="15" hidden="false" customHeight="false" outlineLevel="0" collapsed="false">
      <c r="A4812" s="318" t="s">
        <v>15804</v>
      </c>
      <c r="B4812" s="318" t="str">
        <f aca="false">A4812&amp;"U"</f>
        <v>83346U</v>
      </c>
      <c r="C4812" s="318" t="s">
        <v>15805</v>
      </c>
      <c r="D4812" s="318" t="s">
        <v>116</v>
      </c>
      <c r="E4812" s="318" t="s">
        <v>6252</v>
      </c>
      <c r="F4812" s="319" t="n">
        <v>0.88</v>
      </c>
      <c r="G4812" s="318" t="s">
        <v>6233</v>
      </c>
    </row>
    <row r="4813" customFormat="false" ht="15" hidden="false" customHeight="false" outlineLevel="0" collapsed="false">
      <c r="A4813" s="318" t="s">
        <v>15806</v>
      </c>
      <c r="B4813" s="318" t="str">
        <f aca="false">A4813&amp;"U"</f>
        <v>93360U</v>
      </c>
      <c r="C4813" s="318" t="s">
        <v>15807</v>
      </c>
      <c r="D4813" s="318" t="s">
        <v>116</v>
      </c>
      <c r="E4813" s="318" t="s">
        <v>6252</v>
      </c>
      <c r="F4813" s="319" t="n">
        <v>15.61</v>
      </c>
      <c r="G4813" s="318" t="s">
        <v>6233</v>
      </c>
    </row>
    <row r="4814" customFormat="false" ht="15" hidden="false" customHeight="false" outlineLevel="0" collapsed="false">
      <c r="A4814" s="318" t="s">
        <v>15808</v>
      </c>
      <c r="B4814" s="318" t="str">
        <f aca="false">A4814&amp;"U"</f>
        <v>93361U</v>
      </c>
      <c r="C4814" s="318" t="s">
        <v>15809</v>
      </c>
      <c r="D4814" s="318" t="s">
        <v>116</v>
      </c>
      <c r="E4814" s="318" t="s">
        <v>6252</v>
      </c>
      <c r="F4814" s="319" t="n">
        <v>12.74</v>
      </c>
      <c r="G4814" s="318" t="s">
        <v>6233</v>
      </c>
    </row>
    <row r="4815" customFormat="false" ht="15" hidden="false" customHeight="false" outlineLevel="0" collapsed="false">
      <c r="A4815" s="318" t="s">
        <v>15810</v>
      </c>
      <c r="B4815" s="318" t="str">
        <f aca="false">A4815&amp;"U"</f>
        <v>93362U</v>
      </c>
      <c r="C4815" s="318" t="s">
        <v>15811</v>
      </c>
      <c r="D4815" s="318" t="s">
        <v>116</v>
      </c>
      <c r="E4815" s="318" t="s">
        <v>6252</v>
      </c>
      <c r="F4815" s="319" t="n">
        <v>8.95</v>
      </c>
      <c r="G4815" s="318" t="s">
        <v>6233</v>
      </c>
    </row>
    <row r="4816" customFormat="false" ht="15" hidden="false" customHeight="false" outlineLevel="0" collapsed="false">
      <c r="A4816" s="318" t="s">
        <v>15812</v>
      </c>
      <c r="B4816" s="318" t="str">
        <f aca="false">A4816&amp;"U"</f>
        <v>93363U</v>
      </c>
      <c r="C4816" s="318" t="s">
        <v>15813</v>
      </c>
      <c r="D4816" s="318" t="s">
        <v>116</v>
      </c>
      <c r="E4816" s="318" t="s">
        <v>6252</v>
      </c>
      <c r="F4816" s="319" t="n">
        <v>9.77</v>
      </c>
      <c r="G4816" s="318" t="s">
        <v>6233</v>
      </c>
    </row>
    <row r="4817" customFormat="false" ht="15" hidden="false" customHeight="false" outlineLevel="0" collapsed="false">
      <c r="A4817" s="318" t="s">
        <v>15814</v>
      </c>
      <c r="B4817" s="318" t="str">
        <f aca="false">A4817&amp;"U"</f>
        <v>93364U</v>
      </c>
      <c r="C4817" s="318" t="s">
        <v>15815</v>
      </c>
      <c r="D4817" s="318" t="s">
        <v>116</v>
      </c>
      <c r="E4817" s="318" t="s">
        <v>6252</v>
      </c>
      <c r="F4817" s="319" t="n">
        <v>7.55</v>
      </c>
      <c r="G4817" s="318" t="s">
        <v>6233</v>
      </c>
    </row>
    <row r="4818" customFormat="false" ht="15" hidden="false" customHeight="false" outlineLevel="0" collapsed="false">
      <c r="A4818" s="318" t="s">
        <v>15816</v>
      </c>
      <c r="B4818" s="318" t="str">
        <f aca="false">A4818&amp;"U"</f>
        <v>93365U</v>
      </c>
      <c r="C4818" s="318" t="s">
        <v>15817</v>
      </c>
      <c r="D4818" s="318" t="s">
        <v>116</v>
      </c>
      <c r="E4818" s="318" t="s">
        <v>6252</v>
      </c>
      <c r="F4818" s="319" t="n">
        <v>8.49</v>
      </c>
      <c r="G4818" s="318" t="s">
        <v>6233</v>
      </c>
    </row>
    <row r="4819" customFormat="false" ht="15" hidden="false" customHeight="false" outlineLevel="0" collapsed="false">
      <c r="A4819" s="318" t="s">
        <v>15818</v>
      </c>
      <c r="B4819" s="318" t="str">
        <f aca="false">A4819&amp;"U"</f>
        <v>93366U</v>
      </c>
      <c r="C4819" s="318" t="s">
        <v>15819</v>
      </c>
      <c r="D4819" s="318" t="s">
        <v>116</v>
      </c>
      <c r="E4819" s="318" t="s">
        <v>6252</v>
      </c>
      <c r="F4819" s="319" t="n">
        <v>6.88</v>
      </c>
      <c r="G4819" s="318" t="s">
        <v>6233</v>
      </c>
    </row>
    <row r="4820" customFormat="false" ht="15" hidden="false" customHeight="false" outlineLevel="0" collapsed="false">
      <c r="A4820" s="318" t="s">
        <v>15820</v>
      </c>
      <c r="B4820" s="318" t="str">
        <f aca="false">A4820&amp;"U"</f>
        <v>93367U</v>
      </c>
      <c r="C4820" s="318" t="s">
        <v>15821</v>
      </c>
      <c r="D4820" s="318" t="s">
        <v>116</v>
      </c>
      <c r="E4820" s="318" t="s">
        <v>6252</v>
      </c>
      <c r="F4820" s="319" t="n">
        <v>14.63</v>
      </c>
      <c r="G4820" s="318" t="s">
        <v>6233</v>
      </c>
    </row>
    <row r="4821" customFormat="false" ht="15" hidden="false" customHeight="false" outlineLevel="0" collapsed="false">
      <c r="A4821" s="318" t="s">
        <v>15822</v>
      </c>
      <c r="B4821" s="318" t="str">
        <f aca="false">A4821&amp;"U"</f>
        <v>93368U</v>
      </c>
      <c r="C4821" s="318" t="s">
        <v>15823</v>
      </c>
      <c r="D4821" s="318" t="s">
        <v>116</v>
      </c>
      <c r="E4821" s="318" t="s">
        <v>6252</v>
      </c>
      <c r="F4821" s="319" t="n">
        <v>11.71</v>
      </c>
      <c r="G4821" s="318" t="s">
        <v>6233</v>
      </c>
    </row>
    <row r="4822" customFormat="false" ht="15" hidden="false" customHeight="false" outlineLevel="0" collapsed="false">
      <c r="A4822" s="318" t="s">
        <v>15824</v>
      </c>
      <c r="B4822" s="318" t="str">
        <f aca="false">A4822&amp;"U"</f>
        <v>93369U</v>
      </c>
      <c r="C4822" s="318" t="s">
        <v>15825</v>
      </c>
      <c r="D4822" s="318" t="s">
        <v>116</v>
      </c>
      <c r="E4822" s="318" t="s">
        <v>6252</v>
      </c>
      <c r="F4822" s="319" t="n">
        <v>7.98</v>
      </c>
      <c r="G4822" s="318" t="s">
        <v>6233</v>
      </c>
    </row>
    <row r="4823" customFormat="false" ht="15" hidden="false" customHeight="false" outlineLevel="0" collapsed="false">
      <c r="A4823" s="318" t="s">
        <v>15826</v>
      </c>
      <c r="B4823" s="318" t="str">
        <f aca="false">A4823&amp;"U"</f>
        <v>93370U</v>
      </c>
      <c r="C4823" s="318" t="s">
        <v>15827</v>
      </c>
      <c r="D4823" s="318" t="s">
        <v>116</v>
      </c>
      <c r="E4823" s="318" t="s">
        <v>6252</v>
      </c>
      <c r="F4823" s="319" t="n">
        <v>8.81</v>
      </c>
      <c r="G4823" s="318" t="s">
        <v>6233</v>
      </c>
    </row>
    <row r="4824" customFormat="false" ht="15" hidden="false" customHeight="false" outlineLevel="0" collapsed="false">
      <c r="A4824" s="318" t="s">
        <v>15828</v>
      </c>
      <c r="B4824" s="318" t="str">
        <f aca="false">A4824&amp;"U"</f>
        <v>93371U</v>
      </c>
      <c r="C4824" s="318" t="s">
        <v>15829</v>
      </c>
      <c r="D4824" s="318" t="s">
        <v>116</v>
      </c>
      <c r="E4824" s="318" t="s">
        <v>6252</v>
      </c>
      <c r="F4824" s="319" t="n">
        <v>6.6</v>
      </c>
      <c r="G4824" s="318" t="s">
        <v>6233</v>
      </c>
    </row>
    <row r="4825" customFormat="false" ht="15" hidden="false" customHeight="false" outlineLevel="0" collapsed="false">
      <c r="A4825" s="318" t="s">
        <v>15830</v>
      </c>
      <c r="B4825" s="318" t="str">
        <f aca="false">A4825&amp;"U"</f>
        <v>93372U</v>
      </c>
      <c r="C4825" s="318" t="s">
        <v>15831</v>
      </c>
      <c r="D4825" s="318" t="s">
        <v>116</v>
      </c>
      <c r="E4825" s="318" t="s">
        <v>6252</v>
      </c>
      <c r="F4825" s="319" t="n">
        <v>7.59</v>
      </c>
      <c r="G4825" s="318" t="s">
        <v>6233</v>
      </c>
    </row>
    <row r="4826" customFormat="false" ht="15" hidden="false" customHeight="false" outlineLevel="0" collapsed="false">
      <c r="A4826" s="318" t="s">
        <v>15832</v>
      </c>
      <c r="B4826" s="318" t="str">
        <f aca="false">A4826&amp;"U"</f>
        <v>93373U</v>
      </c>
      <c r="C4826" s="318" t="s">
        <v>15833</v>
      </c>
      <c r="D4826" s="318" t="s">
        <v>116</v>
      </c>
      <c r="E4826" s="318" t="s">
        <v>6252</v>
      </c>
      <c r="F4826" s="319" t="n">
        <v>5.93</v>
      </c>
      <c r="G4826" s="318" t="s">
        <v>6233</v>
      </c>
    </row>
    <row r="4827" customFormat="false" ht="15" hidden="false" customHeight="false" outlineLevel="0" collapsed="false">
      <c r="A4827" s="318" t="s">
        <v>15834</v>
      </c>
      <c r="B4827" s="318" t="str">
        <f aca="false">A4827&amp;"U"</f>
        <v>93374U</v>
      </c>
      <c r="C4827" s="318" t="s">
        <v>15835</v>
      </c>
      <c r="D4827" s="318" t="s">
        <v>116</v>
      </c>
      <c r="E4827" s="318" t="s">
        <v>6252</v>
      </c>
      <c r="F4827" s="319" t="n">
        <v>19.78</v>
      </c>
      <c r="G4827" s="318" t="s">
        <v>6233</v>
      </c>
    </row>
    <row r="4828" customFormat="false" ht="15" hidden="false" customHeight="false" outlineLevel="0" collapsed="false">
      <c r="A4828" s="318" t="s">
        <v>15836</v>
      </c>
      <c r="B4828" s="318" t="str">
        <f aca="false">A4828&amp;"U"</f>
        <v>93375U</v>
      </c>
      <c r="C4828" s="318" t="s">
        <v>15837</v>
      </c>
      <c r="D4828" s="318" t="s">
        <v>116</v>
      </c>
      <c r="E4828" s="318" t="s">
        <v>6252</v>
      </c>
      <c r="F4828" s="319" t="n">
        <v>15.18</v>
      </c>
      <c r="G4828" s="318" t="s">
        <v>6233</v>
      </c>
    </row>
    <row r="4829" customFormat="false" ht="15" hidden="false" customHeight="false" outlineLevel="0" collapsed="false">
      <c r="A4829" s="318" t="s">
        <v>15838</v>
      </c>
      <c r="B4829" s="318" t="str">
        <f aca="false">A4829&amp;"U"</f>
        <v>93376U</v>
      </c>
      <c r="C4829" s="318" t="s">
        <v>15839</v>
      </c>
      <c r="D4829" s="318" t="s">
        <v>116</v>
      </c>
      <c r="E4829" s="318" t="s">
        <v>6252</v>
      </c>
      <c r="F4829" s="319" t="n">
        <v>12.3</v>
      </c>
      <c r="G4829" s="318" t="s">
        <v>6233</v>
      </c>
    </row>
    <row r="4830" customFormat="false" ht="15" hidden="false" customHeight="false" outlineLevel="0" collapsed="false">
      <c r="A4830" s="318" t="s">
        <v>15840</v>
      </c>
      <c r="B4830" s="318" t="str">
        <f aca="false">A4830&amp;"U"</f>
        <v>93377U</v>
      </c>
      <c r="C4830" s="318" t="s">
        <v>15841</v>
      </c>
      <c r="D4830" s="318" t="s">
        <v>116</v>
      </c>
      <c r="E4830" s="318" t="s">
        <v>6252</v>
      </c>
      <c r="F4830" s="319" t="n">
        <v>7.99</v>
      </c>
      <c r="G4830" s="318" t="s">
        <v>6233</v>
      </c>
    </row>
    <row r="4831" customFormat="false" ht="15" hidden="false" customHeight="false" outlineLevel="0" collapsed="false">
      <c r="A4831" s="318" t="s">
        <v>15842</v>
      </c>
      <c r="B4831" s="318" t="str">
        <f aca="false">A4831&amp;"U"</f>
        <v>93378U</v>
      </c>
      <c r="C4831" s="318" t="s">
        <v>15843</v>
      </c>
      <c r="D4831" s="318" t="s">
        <v>116</v>
      </c>
      <c r="E4831" s="318" t="s">
        <v>6252</v>
      </c>
      <c r="F4831" s="319" t="n">
        <v>18.58</v>
      </c>
      <c r="G4831" s="318" t="s">
        <v>6233</v>
      </c>
    </row>
    <row r="4832" customFormat="false" ht="15" hidden="false" customHeight="false" outlineLevel="0" collapsed="false">
      <c r="A4832" s="318" t="s">
        <v>15844</v>
      </c>
      <c r="B4832" s="318" t="str">
        <f aca="false">A4832&amp;"U"</f>
        <v>93379U</v>
      </c>
      <c r="C4832" s="318" t="s">
        <v>15845</v>
      </c>
      <c r="D4832" s="318" t="s">
        <v>116</v>
      </c>
      <c r="E4832" s="318" t="s">
        <v>6252</v>
      </c>
      <c r="F4832" s="319" t="n">
        <v>14.27</v>
      </c>
      <c r="G4832" s="318" t="s">
        <v>6233</v>
      </c>
    </row>
    <row r="4833" customFormat="false" ht="15" hidden="false" customHeight="false" outlineLevel="0" collapsed="false">
      <c r="A4833" s="318" t="s">
        <v>15846</v>
      </c>
      <c r="B4833" s="318" t="str">
        <f aca="false">A4833&amp;"U"</f>
        <v>93380U</v>
      </c>
      <c r="C4833" s="318" t="s">
        <v>15847</v>
      </c>
      <c r="D4833" s="318" t="s">
        <v>116</v>
      </c>
      <c r="E4833" s="318" t="s">
        <v>6252</v>
      </c>
      <c r="F4833" s="319" t="n">
        <v>11.61</v>
      </c>
      <c r="G4833" s="318" t="s">
        <v>6233</v>
      </c>
    </row>
    <row r="4834" customFormat="false" ht="15" hidden="false" customHeight="false" outlineLevel="0" collapsed="false">
      <c r="A4834" s="318" t="s">
        <v>15848</v>
      </c>
      <c r="B4834" s="318" t="str">
        <f aca="false">A4834&amp;"U"</f>
        <v>93381U</v>
      </c>
      <c r="C4834" s="318" t="s">
        <v>15849</v>
      </c>
      <c r="D4834" s="318" t="s">
        <v>116</v>
      </c>
      <c r="E4834" s="318" t="s">
        <v>6252</v>
      </c>
      <c r="F4834" s="319" t="n">
        <v>7.49</v>
      </c>
      <c r="G4834" s="318" t="s">
        <v>6233</v>
      </c>
    </row>
    <row r="4835" customFormat="false" ht="15" hidden="false" customHeight="false" outlineLevel="0" collapsed="false">
      <c r="A4835" s="318" t="s">
        <v>15850</v>
      </c>
      <c r="B4835" s="318" t="str">
        <f aca="false">A4835&amp;"U"</f>
        <v>93382U</v>
      </c>
      <c r="C4835" s="318" t="s">
        <v>15851</v>
      </c>
      <c r="D4835" s="318" t="s">
        <v>116</v>
      </c>
      <c r="E4835" s="318" t="s">
        <v>6252</v>
      </c>
      <c r="F4835" s="319" t="n">
        <v>23.15</v>
      </c>
      <c r="G4835" s="318" t="s">
        <v>6233</v>
      </c>
    </row>
    <row r="4836" customFormat="false" ht="15" hidden="false" customHeight="false" outlineLevel="0" collapsed="false">
      <c r="A4836" s="318" t="s">
        <v>15852</v>
      </c>
      <c r="B4836" s="318" t="str">
        <f aca="false">A4836&amp;"U"</f>
        <v>96995U</v>
      </c>
      <c r="C4836" s="318" t="s">
        <v>15853</v>
      </c>
      <c r="D4836" s="318" t="s">
        <v>116</v>
      </c>
      <c r="E4836" s="318" t="s">
        <v>6232</v>
      </c>
      <c r="F4836" s="319" t="n">
        <v>30.7</v>
      </c>
      <c r="G4836" s="318" t="s">
        <v>6233</v>
      </c>
    </row>
    <row r="4837" customFormat="false" ht="15" hidden="false" customHeight="false" outlineLevel="0" collapsed="false">
      <c r="A4837" s="318" t="s">
        <v>15854</v>
      </c>
      <c r="B4837" s="318" t="str">
        <f aca="false">A4837&amp;"U"</f>
        <v>72838U</v>
      </c>
      <c r="C4837" s="318" t="s">
        <v>15855</v>
      </c>
      <c r="D4837" s="318" t="s">
        <v>15856</v>
      </c>
      <c r="E4837" s="318" t="s">
        <v>6252</v>
      </c>
      <c r="F4837" s="319" t="n">
        <v>0.88</v>
      </c>
      <c r="G4837" s="318" t="s">
        <v>6233</v>
      </c>
    </row>
    <row r="4838" customFormat="false" ht="15" hidden="false" customHeight="false" outlineLevel="0" collapsed="false">
      <c r="A4838" s="318" t="s">
        <v>15857</v>
      </c>
      <c r="B4838" s="318" t="str">
        <f aca="false">A4838&amp;"U"</f>
        <v>72839U</v>
      </c>
      <c r="C4838" s="318" t="s">
        <v>15858</v>
      </c>
      <c r="D4838" s="318" t="s">
        <v>15856</v>
      </c>
      <c r="E4838" s="318" t="s">
        <v>6252</v>
      </c>
      <c r="F4838" s="319" t="n">
        <v>0.71</v>
      </c>
      <c r="G4838" s="318" t="s">
        <v>6233</v>
      </c>
    </row>
    <row r="4839" customFormat="false" ht="15" hidden="false" customHeight="false" outlineLevel="0" collapsed="false">
      <c r="A4839" s="318" t="s">
        <v>15859</v>
      </c>
      <c r="B4839" s="318" t="str">
        <f aca="false">A4839&amp;"U"</f>
        <v>72840U</v>
      </c>
      <c r="C4839" s="318" t="s">
        <v>15860</v>
      </c>
      <c r="D4839" s="318" t="s">
        <v>15856</v>
      </c>
      <c r="E4839" s="318" t="s">
        <v>6252</v>
      </c>
      <c r="F4839" s="319" t="n">
        <v>0.59</v>
      </c>
      <c r="G4839" s="318" t="s">
        <v>6233</v>
      </c>
    </row>
    <row r="4840" customFormat="false" ht="15" hidden="false" customHeight="false" outlineLevel="0" collapsed="false">
      <c r="A4840" s="318" t="s">
        <v>15861</v>
      </c>
      <c r="B4840" s="318" t="str">
        <f aca="false">A4840&amp;"U"</f>
        <v>72844U</v>
      </c>
      <c r="C4840" s="318" t="s">
        <v>15862</v>
      </c>
      <c r="D4840" s="318" t="s">
        <v>120</v>
      </c>
      <c r="E4840" s="318" t="s">
        <v>6252</v>
      </c>
      <c r="F4840" s="319" t="n">
        <v>0.76</v>
      </c>
      <c r="G4840" s="318" t="s">
        <v>6233</v>
      </c>
    </row>
    <row r="4841" customFormat="false" ht="15" hidden="false" customHeight="false" outlineLevel="0" collapsed="false">
      <c r="A4841" s="318" t="s">
        <v>15863</v>
      </c>
      <c r="B4841" s="318" t="str">
        <f aca="false">A4841&amp;"U"</f>
        <v>72845U</v>
      </c>
      <c r="C4841" s="318" t="s">
        <v>15864</v>
      </c>
      <c r="D4841" s="318" t="s">
        <v>120</v>
      </c>
      <c r="E4841" s="318" t="s">
        <v>6252</v>
      </c>
      <c r="F4841" s="319" t="n">
        <v>4.57</v>
      </c>
      <c r="G4841" s="318" t="s">
        <v>6233</v>
      </c>
    </row>
    <row r="4842" customFormat="false" ht="15" hidden="false" customHeight="false" outlineLevel="0" collapsed="false">
      <c r="A4842" s="318" t="s">
        <v>15865</v>
      </c>
      <c r="B4842" s="318" t="str">
        <f aca="false">A4842&amp;"U"</f>
        <v>72846U</v>
      </c>
      <c r="C4842" s="318" t="s">
        <v>15866</v>
      </c>
      <c r="D4842" s="318" t="s">
        <v>120</v>
      </c>
      <c r="E4842" s="318" t="s">
        <v>6252</v>
      </c>
      <c r="F4842" s="319" t="n">
        <v>3.77</v>
      </c>
      <c r="G4842" s="318" t="s">
        <v>6233</v>
      </c>
    </row>
    <row r="4843" customFormat="false" ht="15" hidden="false" customHeight="false" outlineLevel="0" collapsed="false">
      <c r="A4843" s="318" t="s">
        <v>15867</v>
      </c>
      <c r="B4843" s="318" t="str">
        <f aca="false">A4843&amp;"U"</f>
        <v>72847U</v>
      </c>
      <c r="C4843" s="318" t="s">
        <v>15868</v>
      </c>
      <c r="D4843" s="318" t="s">
        <v>120</v>
      </c>
      <c r="E4843" s="318" t="s">
        <v>6252</v>
      </c>
      <c r="F4843" s="319" t="n">
        <v>8.13</v>
      </c>
      <c r="G4843" s="318" t="s">
        <v>6233</v>
      </c>
    </row>
    <row r="4844" customFormat="false" ht="15" hidden="false" customHeight="false" outlineLevel="0" collapsed="false">
      <c r="A4844" s="318" t="s">
        <v>15869</v>
      </c>
      <c r="B4844" s="318" t="str">
        <f aca="false">A4844&amp;"U"</f>
        <v>72848U</v>
      </c>
      <c r="C4844" s="318" t="s">
        <v>15870</v>
      </c>
      <c r="D4844" s="318" t="s">
        <v>120</v>
      </c>
      <c r="E4844" s="318" t="s">
        <v>6252</v>
      </c>
      <c r="F4844" s="319" t="n">
        <v>2.03</v>
      </c>
      <c r="G4844" s="318" t="s">
        <v>6233</v>
      </c>
    </row>
    <row r="4845" customFormat="false" ht="15" hidden="false" customHeight="false" outlineLevel="0" collapsed="false">
      <c r="A4845" s="318" t="s">
        <v>15871</v>
      </c>
      <c r="B4845" s="318" t="str">
        <f aca="false">A4845&amp;"U"</f>
        <v>72849U</v>
      </c>
      <c r="C4845" s="318" t="s">
        <v>15872</v>
      </c>
      <c r="D4845" s="318" t="s">
        <v>120</v>
      </c>
      <c r="E4845" s="318" t="s">
        <v>6252</v>
      </c>
      <c r="F4845" s="319" t="n">
        <v>2.6</v>
      </c>
      <c r="G4845" s="318" t="s">
        <v>6233</v>
      </c>
    </row>
    <row r="4846" customFormat="false" ht="15" hidden="false" customHeight="false" outlineLevel="0" collapsed="false">
      <c r="A4846" s="318" t="s">
        <v>15873</v>
      </c>
      <c r="B4846" s="318" t="str">
        <f aca="false">A4846&amp;"U"</f>
        <v>72850U</v>
      </c>
      <c r="C4846" s="318" t="s">
        <v>15874</v>
      </c>
      <c r="D4846" s="318" t="s">
        <v>120</v>
      </c>
      <c r="E4846" s="318" t="s">
        <v>6252</v>
      </c>
      <c r="F4846" s="319" t="n">
        <v>11.14</v>
      </c>
      <c r="G4846" s="318" t="s">
        <v>6233</v>
      </c>
    </row>
    <row r="4847" customFormat="false" ht="15" hidden="false" customHeight="false" outlineLevel="0" collapsed="false">
      <c r="A4847" s="318" t="s">
        <v>15875</v>
      </c>
      <c r="B4847" s="318" t="str">
        <f aca="false">A4847&amp;"U"</f>
        <v>72882U</v>
      </c>
      <c r="C4847" s="318" t="s">
        <v>15855</v>
      </c>
      <c r="D4847" s="318" t="s">
        <v>15876</v>
      </c>
      <c r="E4847" s="318" t="s">
        <v>6252</v>
      </c>
      <c r="F4847" s="319" t="n">
        <v>1.32</v>
      </c>
      <c r="G4847" s="318" t="s">
        <v>6233</v>
      </c>
    </row>
    <row r="4848" customFormat="false" ht="15" hidden="false" customHeight="false" outlineLevel="0" collapsed="false">
      <c r="A4848" s="318" t="s">
        <v>15877</v>
      </c>
      <c r="B4848" s="318" t="str">
        <f aca="false">A4848&amp;"U"</f>
        <v>72883U</v>
      </c>
      <c r="C4848" s="318" t="s">
        <v>15858</v>
      </c>
      <c r="D4848" s="318" t="s">
        <v>15876</v>
      </c>
      <c r="E4848" s="318" t="s">
        <v>6252</v>
      </c>
      <c r="F4848" s="319" t="n">
        <v>1.05</v>
      </c>
      <c r="G4848" s="318" t="s">
        <v>6233</v>
      </c>
    </row>
    <row r="4849" customFormat="false" ht="15" hidden="false" customHeight="false" outlineLevel="0" collapsed="false">
      <c r="A4849" s="318" t="s">
        <v>15878</v>
      </c>
      <c r="B4849" s="318" t="str">
        <f aca="false">A4849&amp;"U"</f>
        <v>72884U</v>
      </c>
      <c r="C4849" s="318" t="s">
        <v>15860</v>
      </c>
      <c r="D4849" s="318" t="s">
        <v>15876</v>
      </c>
      <c r="E4849" s="318" t="s">
        <v>6252</v>
      </c>
      <c r="F4849" s="319" t="n">
        <v>0.88</v>
      </c>
      <c r="G4849" s="318" t="s">
        <v>6233</v>
      </c>
    </row>
    <row r="4850" customFormat="false" ht="15" hidden="false" customHeight="false" outlineLevel="0" collapsed="false">
      <c r="A4850" s="318" t="s">
        <v>15879</v>
      </c>
      <c r="B4850" s="318" t="str">
        <f aca="false">A4850&amp;"U"</f>
        <v>72888U</v>
      </c>
      <c r="C4850" s="318" t="s">
        <v>15862</v>
      </c>
      <c r="D4850" s="318" t="s">
        <v>116</v>
      </c>
      <c r="E4850" s="318" t="s">
        <v>6252</v>
      </c>
      <c r="F4850" s="319" t="n">
        <v>1.13</v>
      </c>
      <c r="G4850" s="318" t="s">
        <v>6233</v>
      </c>
    </row>
    <row r="4851" customFormat="false" ht="15" hidden="false" customHeight="false" outlineLevel="0" collapsed="false">
      <c r="A4851" s="318" t="s">
        <v>15880</v>
      </c>
      <c r="B4851" s="318" t="str">
        <f aca="false">A4851&amp;"U"</f>
        <v>72890U</v>
      </c>
      <c r="C4851" s="318" t="s">
        <v>15881</v>
      </c>
      <c r="D4851" s="318" t="s">
        <v>116</v>
      </c>
      <c r="E4851" s="318" t="s">
        <v>6252</v>
      </c>
      <c r="F4851" s="319" t="n">
        <v>6.86</v>
      </c>
      <c r="G4851" s="318" t="s">
        <v>6233</v>
      </c>
    </row>
    <row r="4852" customFormat="false" ht="15" hidden="false" customHeight="false" outlineLevel="0" collapsed="false">
      <c r="A4852" s="318" t="s">
        <v>15882</v>
      </c>
      <c r="B4852" s="318" t="str">
        <f aca="false">A4852&amp;"U"</f>
        <v>72891U</v>
      </c>
      <c r="C4852" s="318" t="s">
        <v>15883</v>
      </c>
      <c r="D4852" s="318" t="s">
        <v>116</v>
      </c>
      <c r="E4852" s="318" t="s">
        <v>6252</v>
      </c>
      <c r="F4852" s="319" t="n">
        <v>5.66</v>
      </c>
      <c r="G4852" s="318" t="s">
        <v>6233</v>
      </c>
    </row>
    <row r="4853" customFormat="false" ht="15" hidden="false" customHeight="false" outlineLevel="0" collapsed="false">
      <c r="A4853" s="318" t="s">
        <v>15884</v>
      </c>
      <c r="B4853" s="318" t="str">
        <f aca="false">A4853&amp;"U"</f>
        <v>72892U</v>
      </c>
      <c r="C4853" s="318" t="s">
        <v>15885</v>
      </c>
      <c r="D4853" s="318" t="s">
        <v>116</v>
      </c>
      <c r="E4853" s="318" t="s">
        <v>6252</v>
      </c>
      <c r="F4853" s="319" t="n">
        <v>12.2</v>
      </c>
      <c r="G4853" s="318" t="s">
        <v>6233</v>
      </c>
    </row>
    <row r="4854" customFormat="false" ht="15" hidden="false" customHeight="false" outlineLevel="0" collapsed="false">
      <c r="A4854" s="318" t="s">
        <v>15886</v>
      </c>
      <c r="B4854" s="318" t="str">
        <f aca="false">A4854&amp;"U"</f>
        <v>72893U</v>
      </c>
      <c r="C4854" s="318" t="s">
        <v>15887</v>
      </c>
      <c r="D4854" s="318" t="s">
        <v>116</v>
      </c>
      <c r="E4854" s="318" t="s">
        <v>6252</v>
      </c>
      <c r="F4854" s="319" t="n">
        <v>3.04</v>
      </c>
      <c r="G4854" s="318" t="s">
        <v>6233</v>
      </c>
    </row>
    <row r="4855" customFormat="false" ht="15" hidden="false" customHeight="false" outlineLevel="0" collapsed="false">
      <c r="A4855" s="318" t="s">
        <v>15888</v>
      </c>
      <c r="B4855" s="318" t="str">
        <f aca="false">A4855&amp;"U"</f>
        <v>72894U</v>
      </c>
      <c r="C4855" s="318" t="s">
        <v>15889</v>
      </c>
      <c r="D4855" s="318" t="s">
        <v>116</v>
      </c>
      <c r="E4855" s="318" t="s">
        <v>6252</v>
      </c>
      <c r="F4855" s="319" t="n">
        <v>3.9</v>
      </c>
      <c r="G4855" s="318" t="s">
        <v>6233</v>
      </c>
    </row>
    <row r="4856" customFormat="false" ht="15" hidden="false" customHeight="false" outlineLevel="0" collapsed="false">
      <c r="A4856" s="318" t="s">
        <v>15890</v>
      </c>
      <c r="B4856" s="318" t="str">
        <f aca="false">A4856&amp;"U"</f>
        <v>72895U</v>
      </c>
      <c r="C4856" s="318" t="s">
        <v>15891</v>
      </c>
      <c r="D4856" s="318" t="s">
        <v>116</v>
      </c>
      <c r="E4856" s="318" t="s">
        <v>6252</v>
      </c>
      <c r="F4856" s="319" t="n">
        <v>20.58</v>
      </c>
      <c r="G4856" s="318" t="s">
        <v>6233</v>
      </c>
    </row>
    <row r="4857" customFormat="false" ht="15" hidden="false" customHeight="false" outlineLevel="0" collapsed="false">
      <c r="A4857" s="318" t="s">
        <v>15892</v>
      </c>
      <c r="B4857" s="318" t="str">
        <f aca="false">A4857&amp;"U"</f>
        <v>72897U</v>
      </c>
      <c r="C4857" s="318" t="s">
        <v>115</v>
      </c>
      <c r="D4857" s="318" t="s">
        <v>116</v>
      </c>
      <c r="E4857" s="318" t="s">
        <v>6252</v>
      </c>
      <c r="F4857" s="319" t="n">
        <v>18.3</v>
      </c>
      <c r="G4857" s="318" t="s">
        <v>6233</v>
      </c>
    </row>
    <row r="4858" customFormat="false" ht="15" hidden="false" customHeight="false" outlineLevel="0" collapsed="false">
      <c r="A4858" s="318" t="s">
        <v>15893</v>
      </c>
      <c r="B4858" s="318" t="str">
        <f aca="false">A4858&amp;"U"</f>
        <v>72898U</v>
      </c>
      <c r="C4858" s="318" t="s">
        <v>15894</v>
      </c>
      <c r="D4858" s="318" t="s">
        <v>116</v>
      </c>
      <c r="E4858" s="318" t="s">
        <v>6252</v>
      </c>
      <c r="F4858" s="319" t="n">
        <v>3.65</v>
      </c>
      <c r="G4858" s="318" t="s">
        <v>6233</v>
      </c>
    </row>
    <row r="4859" customFormat="false" ht="15" hidden="false" customHeight="false" outlineLevel="0" collapsed="false">
      <c r="A4859" s="318" t="s">
        <v>15895</v>
      </c>
      <c r="B4859" s="318" t="str">
        <f aca="false">A4859&amp;"U"</f>
        <v>72899U</v>
      </c>
      <c r="C4859" s="318" t="s">
        <v>15896</v>
      </c>
      <c r="D4859" s="318" t="s">
        <v>116</v>
      </c>
      <c r="E4859" s="318" t="s">
        <v>6252</v>
      </c>
      <c r="F4859" s="319" t="n">
        <v>5.32</v>
      </c>
      <c r="G4859" s="318" t="s">
        <v>6233</v>
      </c>
    </row>
    <row r="4860" customFormat="false" ht="15" hidden="false" customHeight="false" outlineLevel="0" collapsed="false">
      <c r="A4860" s="318" t="s">
        <v>15897</v>
      </c>
      <c r="B4860" s="318" t="str">
        <f aca="false">A4860&amp;"U"</f>
        <v>72900U</v>
      </c>
      <c r="C4860" s="318" t="s">
        <v>15898</v>
      </c>
      <c r="D4860" s="318" t="s">
        <v>116</v>
      </c>
      <c r="E4860" s="318" t="s">
        <v>6252</v>
      </c>
      <c r="F4860" s="319" t="n">
        <v>5.85</v>
      </c>
      <c r="G4860" s="318" t="s">
        <v>6233</v>
      </c>
    </row>
    <row r="4861" customFormat="false" ht="15" hidden="false" customHeight="false" outlineLevel="0" collapsed="false">
      <c r="A4861" s="318" t="s">
        <v>15899</v>
      </c>
      <c r="B4861" s="318" t="str">
        <f aca="false">A4861&amp;"U"</f>
        <v>74010/1U</v>
      </c>
      <c r="C4861" s="318" t="s">
        <v>15900</v>
      </c>
      <c r="D4861" s="318" t="s">
        <v>116</v>
      </c>
      <c r="E4861" s="318" t="s">
        <v>6252</v>
      </c>
      <c r="F4861" s="319" t="n">
        <v>1.6</v>
      </c>
      <c r="G4861" s="318" t="s">
        <v>6233</v>
      </c>
    </row>
    <row r="4862" customFormat="false" ht="15" hidden="false" customHeight="false" outlineLevel="0" collapsed="false">
      <c r="A4862" s="318" t="s">
        <v>15901</v>
      </c>
      <c r="B4862" s="318" t="str">
        <f aca="false">A4862&amp;"U"</f>
        <v>83356U</v>
      </c>
      <c r="C4862" s="318" t="s">
        <v>15902</v>
      </c>
      <c r="D4862" s="318" t="s">
        <v>15876</v>
      </c>
      <c r="E4862" s="318" t="s">
        <v>6252</v>
      </c>
      <c r="F4862" s="319" t="n">
        <v>0.77</v>
      </c>
      <c r="G4862" s="318" t="s">
        <v>6233</v>
      </c>
    </row>
    <row r="4863" customFormat="false" ht="15" hidden="false" customHeight="false" outlineLevel="0" collapsed="false">
      <c r="A4863" s="318" t="s">
        <v>15903</v>
      </c>
      <c r="B4863" s="318" t="str">
        <f aca="false">A4863&amp;"U"</f>
        <v>83358U</v>
      </c>
      <c r="C4863" s="318" t="s">
        <v>15904</v>
      </c>
      <c r="D4863" s="318" t="s">
        <v>15876</v>
      </c>
      <c r="E4863" s="318" t="s">
        <v>6252</v>
      </c>
      <c r="F4863" s="319" t="n">
        <v>1.6</v>
      </c>
      <c r="G4863" s="318" t="s">
        <v>6233</v>
      </c>
    </row>
    <row r="4864" customFormat="false" ht="15" hidden="false" customHeight="false" outlineLevel="0" collapsed="false">
      <c r="A4864" s="318" t="s">
        <v>15905</v>
      </c>
      <c r="B4864" s="318" t="str">
        <f aca="false">A4864&amp;"U"</f>
        <v>95303U</v>
      </c>
      <c r="C4864" s="318" t="s">
        <v>15906</v>
      </c>
      <c r="D4864" s="318" t="s">
        <v>15876</v>
      </c>
      <c r="E4864" s="318" t="s">
        <v>6252</v>
      </c>
      <c r="F4864" s="319" t="n">
        <v>0.99</v>
      </c>
      <c r="G4864" s="318" t="s">
        <v>6233</v>
      </c>
    </row>
    <row r="4865" customFormat="false" ht="15" hidden="false" customHeight="false" outlineLevel="0" collapsed="false">
      <c r="A4865" s="318" t="s">
        <v>15907</v>
      </c>
      <c r="B4865" s="318" t="str">
        <f aca="false">A4865&amp;"U"</f>
        <v>97912U</v>
      </c>
      <c r="C4865" s="318" t="s">
        <v>15908</v>
      </c>
      <c r="D4865" s="318" t="s">
        <v>15876</v>
      </c>
      <c r="E4865" s="318" t="s">
        <v>6252</v>
      </c>
      <c r="F4865" s="319" t="n">
        <v>2.16</v>
      </c>
      <c r="G4865" s="318" t="s">
        <v>6233</v>
      </c>
    </row>
    <row r="4866" customFormat="false" ht="15" hidden="false" customHeight="false" outlineLevel="0" collapsed="false">
      <c r="A4866" s="318" t="s">
        <v>15909</v>
      </c>
      <c r="B4866" s="318" t="str">
        <f aca="false">A4866&amp;"U"</f>
        <v>97913U</v>
      </c>
      <c r="C4866" s="318" t="s">
        <v>15910</v>
      </c>
      <c r="D4866" s="318" t="s">
        <v>15876</v>
      </c>
      <c r="E4866" s="318" t="s">
        <v>6252</v>
      </c>
      <c r="F4866" s="319" t="n">
        <v>1.66</v>
      </c>
      <c r="G4866" s="318" t="s">
        <v>6233</v>
      </c>
    </row>
    <row r="4867" customFormat="false" ht="15" hidden="false" customHeight="false" outlineLevel="0" collapsed="false">
      <c r="A4867" s="318" t="s">
        <v>15911</v>
      </c>
      <c r="B4867" s="318" t="str">
        <f aca="false">A4867&amp;"U"</f>
        <v>97914U</v>
      </c>
      <c r="C4867" s="318" t="s">
        <v>15912</v>
      </c>
      <c r="D4867" s="318" t="s">
        <v>15876</v>
      </c>
      <c r="E4867" s="318" t="s">
        <v>6252</v>
      </c>
      <c r="F4867" s="319" t="n">
        <v>1.55</v>
      </c>
      <c r="G4867" s="318" t="s">
        <v>6233</v>
      </c>
    </row>
    <row r="4868" customFormat="false" ht="15" hidden="false" customHeight="false" outlineLevel="0" collapsed="false">
      <c r="A4868" s="318" t="s">
        <v>15913</v>
      </c>
      <c r="B4868" s="318" t="str">
        <f aca="false">A4868&amp;"U"</f>
        <v>97915U</v>
      </c>
      <c r="C4868" s="318" t="s">
        <v>15914</v>
      </c>
      <c r="D4868" s="318" t="s">
        <v>15876</v>
      </c>
      <c r="E4868" s="318" t="s">
        <v>6252</v>
      </c>
      <c r="F4868" s="319" t="n">
        <v>1.1</v>
      </c>
      <c r="G4868" s="318" t="s">
        <v>6233</v>
      </c>
    </row>
    <row r="4869" customFormat="false" ht="15" hidden="false" customHeight="false" outlineLevel="0" collapsed="false">
      <c r="A4869" s="318" t="s">
        <v>15915</v>
      </c>
      <c r="B4869" s="318" t="str">
        <f aca="false">A4869&amp;"U"</f>
        <v>97916U</v>
      </c>
      <c r="C4869" s="318" t="s">
        <v>15916</v>
      </c>
      <c r="D4869" s="318" t="s">
        <v>15856</v>
      </c>
      <c r="E4869" s="318" t="s">
        <v>6252</v>
      </c>
      <c r="F4869" s="319" t="n">
        <v>1.43</v>
      </c>
      <c r="G4869" s="318" t="s">
        <v>6233</v>
      </c>
    </row>
    <row r="4870" customFormat="false" ht="15" hidden="false" customHeight="false" outlineLevel="0" collapsed="false">
      <c r="A4870" s="318" t="s">
        <v>15917</v>
      </c>
      <c r="B4870" s="318" t="str">
        <f aca="false">A4870&amp;"U"</f>
        <v>97917U</v>
      </c>
      <c r="C4870" s="318" t="s">
        <v>15918</v>
      </c>
      <c r="D4870" s="318" t="s">
        <v>15856</v>
      </c>
      <c r="E4870" s="318" t="s">
        <v>6252</v>
      </c>
      <c r="F4870" s="319" t="n">
        <v>1.1</v>
      </c>
      <c r="G4870" s="318" t="s">
        <v>6233</v>
      </c>
    </row>
    <row r="4871" customFormat="false" ht="15" hidden="false" customHeight="false" outlineLevel="0" collapsed="false">
      <c r="A4871" s="318" t="s">
        <v>15919</v>
      </c>
      <c r="B4871" s="318" t="str">
        <f aca="false">A4871&amp;"U"</f>
        <v>97918U</v>
      </c>
      <c r="C4871" s="318" t="s">
        <v>15920</v>
      </c>
      <c r="D4871" s="318" t="s">
        <v>15856</v>
      </c>
      <c r="E4871" s="318" t="s">
        <v>6252</v>
      </c>
      <c r="F4871" s="319" t="n">
        <v>1.03</v>
      </c>
      <c r="G4871" s="318" t="s">
        <v>6233</v>
      </c>
    </row>
    <row r="4872" customFormat="false" ht="15" hidden="false" customHeight="false" outlineLevel="0" collapsed="false">
      <c r="A4872" s="318" t="s">
        <v>15921</v>
      </c>
      <c r="B4872" s="318" t="str">
        <f aca="false">A4872&amp;"U"</f>
        <v>97919U</v>
      </c>
      <c r="C4872" s="318" t="s">
        <v>15922</v>
      </c>
      <c r="D4872" s="318" t="s">
        <v>15856</v>
      </c>
      <c r="E4872" s="318" t="s">
        <v>6252</v>
      </c>
      <c r="F4872" s="319" t="n">
        <v>0.73</v>
      </c>
      <c r="G4872" s="318" t="s">
        <v>6233</v>
      </c>
    </row>
    <row r="4873" customFormat="false" ht="15" hidden="false" customHeight="false" outlineLevel="0" collapsed="false">
      <c r="A4873" s="318" t="s">
        <v>15923</v>
      </c>
      <c r="B4873" s="318" t="str">
        <f aca="false">A4873&amp;"U"</f>
        <v>94097U</v>
      </c>
      <c r="C4873" s="318" t="s">
        <v>15924</v>
      </c>
      <c r="D4873" s="318" t="s">
        <v>79</v>
      </c>
      <c r="E4873" s="318" t="s">
        <v>6252</v>
      </c>
      <c r="F4873" s="319" t="n">
        <v>3.97</v>
      </c>
      <c r="G4873" s="318" t="s">
        <v>6233</v>
      </c>
    </row>
    <row r="4874" customFormat="false" ht="15" hidden="false" customHeight="false" outlineLevel="0" collapsed="false">
      <c r="A4874" s="318" t="s">
        <v>15925</v>
      </c>
      <c r="B4874" s="318" t="str">
        <f aca="false">A4874&amp;"U"</f>
        <v>94098U</v>
      </c>
      <c r="C4874" s="318" t="s">
        <v>15926</v>
      </c>
      <c r="D4874" s="318" t="s">
        <v>79</v>
      </c>
      <c r="E4874" s="318" t="s">
        <v>6252</v>
      </c>
      <c r="F4874" s="319" t="n">
        <v>4.54</v>
      </c>
      <c r="G4874" s="318" t="s">
        <v>6233</v>
      </c>
    </row>
    <row r="4875" customFormat="false" ht="15" hidden="false" customHeight="false" outlineLevel="0" collapsed="false">
      <c r="A4875" s="318" t="s">
        <v>15927</v>
      </c>
      <c r="B4875" s="318" t="str">
        <f aca="false">A4875&amp;"U"</f>
        <v>94099U</v>
      </c>
      <c r="C4875" s="318" t="s">
        <v>15928</v>
      </c>
      <c r="D4875" s="318" t="s">
        <v>79</v>
      </c>
      <c r="E4875" s="318" t="s">
        <v>6252</v>
      </c>
      <c r="F4875" s="319" t="n">
        <v>1.99</v>
      </c>
      <c r="G4875" s="318" t="s">
        <v>6233</v>
      </c>
    </row>
    <row r="4876" customFormat="false" ht="15" hidden="false" customHeight="false" outlineLevel="0" collapsed="false">
      <c r="A4876" s="318" t="s">
        <v>15929</v>
      </c>
      <c r="B4876" s="318" t="str">
        <f aca="false">A4876&amp;"U"</f>
        <v>94100U</v>
      </c>
      <c r="C4876" s="318" t="s">
        <v>15930</v>
      </c>
      <c r="D4876" s="318" t="s">
        <v>79</v>
      </c>
      <c r="E4876" s="318" t="s">
        <v>6252</v>
      </c>
      <c r="F4876" s="319" t="n">
        <v>2.55</v>
      </c>
      <c r="G4876" s="318" t="s">
        <v>6233</v>
      </c>
    </row>
    <row r="4877" customFormat="false" ht="15" hidden="false" customHeight="false" outlineLevel="0" collapsed="false">
      <c r="A4877" s="318" t="s">
        <v>15931</v>
      </c>
      <c r="B4877" s="318" t="str">
        <f aca="false">A4877&amp;"U"</f>
        <v>94102U</v>
      </c>
      <c r="C4877" s="318" t="s">
        <v>15932</v>
      </c>
      <c r="D4877" s="318" t="s">
        <v>116</v>
      </c>
      <c r="E4877" s="318" t="s">
        <v>6252</v>
      </c>
      <c r="F4877" s="319" t="n">
        <v>159.29</v>
      </c>
      <c r="G4877" s="318" t="s">
        <v>6233</v>
      </c>
    </row>
    <row r="4878" customFormat="false" ht="15" hidden="false" customHeight="false" outlineLevel="0" collapsed="false">
      <c r="A4878" s="318" t="s">
        <v>15933</v>
      </c>
      <c r="B4878" s="318" t="str">
        <f aca="false">A4878&amp;"U"</f>
        <v>94103U</v>
      </c>
      <c r="C4878" s="318" t="s">
        <v>15934</v>
      </c>
      <c r="D4878" s="318" t="s">
        <v>116</v>
      </c>
      <c r="E4878" s="318" t="s">
        <v>6252</v>
      </c>
      <c r="F4878" s="319" t="n">
        <v>171.57</v>
      </c>
      <c r="G4878" s="318" t="s">
        <v>6233</v>
      </c>
    </row>
    <row r="4879" customFormat="false" ht="15" hidden="false" customHeight="false" outlineLevel="0" collapsed="false">
      <c r="A4879" s="318" t="s">
        <v>15935</v>
      </c>
      <c r="B4879" s="318" t="str">
        <f aca="false">A4879&amp;"U"</f>
        <v>94104U</v>
      </c>
      <c r="C4879" s="318" t="s">
        <v>15936</v>
      </c>
      <c r="D4879" s="318" t="s">
        <v>116</v>
      </c>
      <c r="E4879" s="318" t="s">
        <v>6252</v>
      </c>
      <c r="F4879" s="319" t="n">
        <v>162.4</v>
      </c>
      <c r="G4879" s="318" t="s">
        <v>6233</v>
      </c>
    </row>
    <row r="4880" customFormat="false" ht="15" hidden="false" customHeight="false" outlineLevel="0" collapsed="false">
      <c r="A4880" s="318" t="s">
        <v>15937</v>
      </c>
      <c r="B4880" s="318" t="str">
        <f aca="false">A4880&amp;"U"</f>
        <v>94105U</v>
      </c>
      <c r="C4880" s="318" t="s">
        <v>15938</v>
      </c>
      <c r="D4880" s="318" t="s">
        <v>116</v>
      </c>
      <c r="E4880" s="318" t="s">
        <v>6252</v>
      </c>
      <c r="F4880" s="319" t="n">
        <v>174.71</v>
      </c>
      <c r="G4880" s="318" t="s">
        <v>6233</v>
      </c>
    </row>
    <row r="4881" customFormat="false" ht="15" hidden="false" customHeight="false" outlineLevel="0" collapsed="false">
      <c r="A4881" s="318" t="s">
        <v>15939</v>
      </c>
      <c r="B4881" s="318" t="str">
        <f aca="false">A4881&amp;"U"</f>
        <v>94106U</v>
      </c>
      <c r="C4881" s="318" t="s">
        <v>15940</v>
      </c>
      <c r="D4881" s="318" t="s">
        <v>116</v>
      </c>
      <c r="E4881" s="318" t="s">
        <v>6252</v>
      </c>
      <c r="F4881" s="319" t="n">
        <v>142.98</v>
      </c>
      <c r="G4881" s="318" t="s">
        <v>6233</v>
      </c>
    </row>
    <row r="4882" customFormat="false" ht="15" hidden="false" customHeight="false" outlineLevel="0" collapsed="false">
      <c r="A4882" s="318" t="s">
        <v>15941</v>
      </c>
      <c r="B4882" s="318" t="str">
        <f aca="false">A4882&amp;"U"</f>
        <v>94107U</v>
      </c>
      <c r="C4882" s="318" t="s">
        <v>15942</v>
      </c>
      <c r="D4882" s="318" t="s">
        <v>116</v>
      </c>
      <c r="E4882" s="318" t="s">
        <v>6252</v>
      </c>
      <c r="F4882" s="319" t="n">
        <v>155.28</v>
      </c>
      <c r="G4882" s="318" t="s">
        <v>6233</v>
      </c>
    </row>
    <row r="4883" customFormat="false" ht="15" hidden="false" customHeight="false" outlineLevel="0" collapsed="false">
      <c r="A4883" s="318" t="s">
        <v>15943</v>
      </c>
      <c r="B4883" s="318" t="str">
        <f aca="false">A4883&amp;"U"</f>
        <v>94108U</v>
      </c>
      <c r="C4883" s="318" t="s">
        <v>15944</v>
      </c>
      <c r="D4883" s="318" t="s">
        <v>116</v>
      </c>
      <c r="E4883" s="318" t="s">
        <v>6252</v>
      </c>
      <c r="F4883" s="319" t="n">
        <v>146.1</v>
      </c>
      <c r="G4883" s="318" t="s">
        <v>6233</v>
      </c>
    </row>
    <row r="4884" customFormat="false" ht="15" hidden="false" customHeight="false" outlineLevel="0" collapsed="false">
      <c r="A4884" s="318" t="s">
        <v>15945</v>
      </c>
      <c r="B4884" s="318" t="str">
        <f aca="false">A4884&amp;"U"</f>
        <v>94110U</v>
      </c>
      <c r="C4884" s="318" t="s">
        <v>15946</v>
      </c>
      <c r="D4884" s="318" t="s">
        <v>116</v>
      </c>
      <c r="E4884" s="318" t="s">
        <v>6252</v>
      </c>
      <c r="F4884" s="319" t="n">
        <v>158.38</v>
      </c>
      <c r="G4884" s="318" t="s">
        <v>6233</v>
      </c>
    </row>
    <row r="4885" customFormat="false" ht="15" hidden="false" customHeight="false" outlineLevel="0" collapsed="false">
      <c r="A4885" s="318" t="s">
        <v>15947</v>
      </c>
      <c r="B4885" s="318" t="str">
        <f aca="false">A4885&amp;"U"</f>
        <v>94111U</v>
      </c>
      <c r="C4885" s="318" t="s">
        <v>15948</v>
      </c>
      <c r="D4885" s="318" t="s">
        <v>116</v>
      </c>
      <c r="E4885" s="318" t="s">
        <v>6252</v>
      </c>
      <c r="F4885" s="319" t="n">
        <v>146.08</v>
      </c>
      <c r="G4885" s="318" t="s">
        <v>6233</v>
      </c>
    </row>
    <row r="4886" customFormat="false" ht="15" hidden="false" customHeight="false" outlineLevel="0" collapsed="false">
      <c r="A4886" s="318" t="s">
        <v>15949</v>
      </c>
      <c r="B4886" s="318" t="str">
        <f aca="false">A4886&amp;"U"</f>
        <v>94112U</v>
      </c>
      <c r="C4886" s="318" t="s">
        <v>15950</v>
      </c>
      <c r="D4886" s="318" t="s">
        <v>116</v>
      </c>
      <c r="E4886" s="318" t="s">
        <v>6252</v>
      </c>
      <c r="F4886" s="319" t="n">
        <v>155.29</v>
      </c>
      <c r="G4886" s="318" t="s">
        <v>6233</v>
      </c>
    </row>
    <row r="4887" customFormat="false" ht="15" hidden="false" customHeight="false" outlineLevel="0" collapsed="false">
      <c r="A4887" s="318" t="s">
        <v>15951</v>
      </c>
      <c r="B4887" s="318" t="str">
        <f aca="false">A4887&amp;"U"</f>
        <v>94113U</v>
      </c>
      <c r="C4887" s="318" t="s">
        <v>15952</v>
      </c>
      <c r="D4887" s="318" t="s">
        <v>116</v>
      </c>
      <c r="E4887" s="318" t="s">
        <v>6252</v>
      </c>
      <c r="F4887" s="319" t="n">
        <v>151.81</v>
      </c>
      <c r="G4887" s="318" t="s">
        <v>6233</v>
      </c>
    </row>
    <row r="4888" customFormat="false" ht="15" hidden="false" customHeight="false" outlineLevel="0" collapsed="false">
      <c r="A4888" s="318" t="s">
        <v>15953</v>
      </c>
      <c r="B4888" s="318" t="str">
        <f aca="false">A4888&amp;"U"</f>
        <v>94114U</v>
      </c>
      <c r="C4888" s="318" t="s">
        <v>15954</v>
      </c>
      <c r="D4888" s="318" t="s">
        <v>116</v>
      </c>
      <c r="E4888" s="318" t="s">
        <v>6252</v>
      </c>
      <c r="F4888" s="319" t="n">
        <v>161.78</v>
      </c>
      <c r="G4888" s="318" t="s">
        <v>6233</v>
      </c>
    </row>
    <row r="4889" customFormat="false" ht="15" hidden="false" customHeight="false" outlineLevel="0" collapsed="false">
      <c r="A4889" s="318" t="s">
        <v>15955</v>
      </c>
      <c r="B4889" s="318" t="str">
        <f aca="false">A4889&amp;"U"</f>
        <v>94115U</v>
      </c>
      <c r="C4889" s="318" t="s">
        <v>15956</v>
      </c>
      <c r="D4889" s="318" t="s">
        <v>116</v>
      </c>
      <c r="E4889" s="318" t="s">
        <v>6252</v>
      </c>
      <c r="F4889" s="319" t="n">
        <v>118.71</v>
      </c>
      <c r="G4889" s="318" t="s">
        <v>6233</v>
      </c>
    </row>
    <row r="4890" customFormat="false" ht="15" hidden="false" customHeight="false" outlineLevel="0" collapsed="false">
      <c r="A4890" s="318" t="s">
        <v>15957</v>
      </c>
      <c r="B4890" s="318" t="str">
        <f aca="false">A4890&amp;"U"</f>
        <v>94116U</v>
      </c>
      <c r="C4890" s="318" t="s">
        <v>15958</v>
      </c>
      <c r="D4890" s="318" t="s">
        <v>116</v>
      </c>
      <c r="E4890" s="318" t="s">
        <v>6252</v>
      </c>
      <c r="F4890" s="319" t="n">
        <v>124.03</v>
      </c>
      <c r="G4890" s="318" t="s">
        <v>6233</v>
      </c>
    </row>
    <row r="4891" customFormat="false" ht="15" hidden="false" customHeight="false" outlineLevel="0" collapsed="false">
      <c r="A4891" s="318" t="s">
        <v>15959</v>
      </c>
      <c r="B4891" s="318" t="str">
        <f aca="false">A4891&amp;"U"</f>
        <v>94117U</v>
      </c>
      <c r="C4891" s="318" t="s">
        <v>15960</v>
      </c>
      <c r="D4891" s="318" t="s">
        <v>116</v>
      </c>
      <c r="E4891" s="318" t="s">
        <v>6252</v>
      </c>
      <c r="F4891" s="319" t="n">
        <v>124.06</v>
      </c>
      <c r="G4891" s="318" t="s">
        <v>6233</v>
      </c>
    </row>
    <row r="4892" customFormat="false" ht="15" hidden="false" customHeight="false" outlineLevel="0" collapsed="false">
      <c r="A4892" s="318" t="s">
        <v>15961</v>
      </c>
      <c r="B4892" s="318" t="str">
        <f aca="false">A4892&amp;"U"</f>
        <v>94118U</v>
      </c>
      <c r="C4892" s="318" t="s">
        <v>15962</v>
      </c>
      <c r="D4892" s="318" t="s">
        <v>116</v>
      </c>
      <c r="E4892" s="318" t="s">
        <v>6252</v>
      </c>
      <c r="F4892" s="319" t="n">
        <v>130.31</v>
      </c>
      <c r="G4892" s="318" t="s">
        <v>6233</v>
      </c>
    </row>
    <row r="4893" customFormat="false" ht="15" hidden="false" customHeight="false" outlineLevel="0" collapsed="false">
      <c r="A4893" s="318" t="s">
        <v>15963</v>
      </c>
      <c r="B4893" s="318" t="str">
        <f aca="false">A4893&amp;"U"</f>
        <v>6514U</v>
      </c>
      <c r="C4893" s="318" t="s">
        <v>15964</v>
      </c>
      <c r="D4893" s="318" t="s">
        <v>116</v>
      </c>
      <c r="E4893" s="318" t="s">
        <v>6232</v>
      </c>
      <c r="F4893" s="319" t="n">
        <v>86.19</v>
      </c>
      <c r="G4893" s="318" t="s">
        <v>6233</v>
      </c>
    </row>
    <row r="4894" customFormat="false" ht="15" hidden="false" customHeight="false" outlineLevel="0" collapsed="false">
      <c r="A4894" s="318" t="s">
        <v>15965</v>
      </c>
      <c r="B4894" s="318" t="str">
        <f aca="false">A4894&amp;"U"</f>
        <v>88549U</v>
      </c>
      <c r="C4894" s="318" t="s">
        <v>15966</v>
      </c>
      <c r="D4894" s="318" t="s">
        <v>116</v>
      </c>
      <c r="E4894" s="318" t="s">
        <v>6232</v>
      </c>
      <c r="F4894" s="319" t="n">
        <v>68.34</v>
      </c>
      <c r="G4894" s="318" t="s">
        <v>6233</v>
      </c>
    </row>
    <row r="4895" customFormat="false" ht="15" hidden="false" customHeight="false" outlineLevel="0" collapsed="false">
      <c r="A4895" s="318" t="s">
        <v>15967</v>
      </c>
      <c r="B4895" s="318" t="str">
        <f aca="false">A4895&amp;"U"</f>
        <v>41721U</v>
      </c>
      <c r="C4895" s="318" t="s">
        <v>15968</v>
      </c>
      <c r="D4895" s="318" t="s">
        <v>116</v>
      </c>
      <c r="E4895" s="318" t="s">
        <v>6252</v>
      </c>
      <c r="F4895" s="319" t="n">
        <v>2.99</v>
      </c>
      <c r="G4895" s="318" t="s">
        <v>6233</v>
      </c>
    </row>
    <row r="4896" customFormat="false" ht="15" hidden="false" customHeight="false" outlineLevel="0" collapsed="false">
      <c r="A4896" s="318" t="s">
        <v>15969</v>
      </c>
      <c r="B4896" s="318" t="str">
        <f aca="false">A4896&amp;"U"</f>
        <v>41722U</v>
      </c>
      <c r="C4896" s="318" t="s">
        <v>15970</v>
      </c>
      <c r="D4896" s="318" t="s">
        <v>116</v>
      </c>
      <c r="E4896" s="318" t="s">
        <v>6252</v>
      </c>
      <c r="F4896" s="319" t="n">
        <v>4.37</v>
      </c>
      <c r="G4896" s="318" t="s">
        <v>6233</v>
      </c>
    </row>
    <row r="4897" customFormat="false" ht="15" hidden="false" customHeight="false" outlineLevel="0" collapsed="false">
      <c r="A4897" s="318" t="s">
        <v>15971</v>
      </c>
      <c r="B4897" s="318" t="str">
        <f aca="false">A4897&amp;"U"</f>
        <v>74005/1U</v>
      </c>
      <c r="C4897" s="318" t="s">
        <v>15972</v>
      </c>
      <c r="D4897" s="318" t="s">
        <v>116</v>
      </c>
      <c r="E4897" s="318" t="s">
        <v>6252</v>
      </c>
      <c r="F4897" s="319" t="n">
        <v>3.79</v>
      </c>
      <c r="G4897" s="318" t="s">
        <v>6233</v>
      </c>
    </row>
    <row r="4898" customFormat="false" ht="15" hidden="false" customHeight="false" outlineLevel="0" collapsed="false">
      <c r="A4898" s="318" t="s">
        <v>15973</v>
      </c>
      <c r="B4898" s="318" t="str">
        <f aca="false">A4898&amp;"U"</f>
        <v>74005/2U</v>
      </c>
      <c r="C4898" s="318" t="s">
        <v>15974</v>
      </c>
      <c r="D4898" s="318" t="s">
        <v>116</v>
      </c>
      <c r="E4898" s="318" t="s">
        <v>6252</v>
      </c>
      <c r="F4898" s="319" t="n">
        <v>5.09</v>
      </c>
      <c r="G4898" s="318" t="s">
        <v>6233</v>
      </c>
    </row>
    <row r="4899" customFormat="false" ht="15" hidden="false" customHeight="false" outlineLevel="0" collapsed="false">
      <c r="A4899" s="318" t="s">
        <v>15975</v>
      </c>
      <c r="B4899" s="318" t="str">
        <f aca="false">A4899&amp;"U"</f>
        <v>74034/1U</v>
      </c>
      <c r="C4899" s="318" t="s">
        <v>15976</v>
      </c>
      <c r="D4899" s="318" t="s">
        <v>116</v>
      </c>
      <c r="E4899" s="318" t="s">
        <v>6232</v>
      </c>
      <c r="F4899" s="319" t="n">
        <v>1.51</v>
      </c>
      <c r="G4899" s="318" t="s">
        <v>6233</v>
      </c>
    </row>
    <row r="4900" customFormat="false" ht="15" hidden="false" customHeight="false" outlineLevel="0" collapsed="false">
      <c r="A4900" s="318" t="s">
        <v>15977</v>
      </c>
      <c r="B4900" s="318" t="str">
        <f aca="false">A4900&amp;"U"</f>
        <v>83344U</v>
      </c>
      <c r="C4900" s="318" t="s">
        <v>15978</v>
      </c>
      <c r="D4900" s="318" t="s">
        <v>116</v>
      </c>
      <c r="E4900" s="318" t="s">
        <v>6232</v>
      </c>
      <c r="F4900" s="319" t="n">
        <v>0.8</v>
      </c>
      <c r="G4900" s="318" t="s">
        <v>6233</v>
      </c>
    </row>
    <row r="4901" customFormat="false" ht="15" hidden="false" customHeight="false" outlineLevel="0" collapsed="false">
      <c r="A4901" s="318" t="s">
        <v>15979</v>
      </c>
      <c r="B4901" s="318" t="str">
        <f aca="false">A4901&amp;"U"</f>
        <v>95606U</v>
      </c>
      <c r="C4901" s="318" t="s">
        <v>15980</v>
      </c>
      <c r="D4901" s="318" t="s">
        <v>116</v>
      </c>
      <c r="E4901" s="318" t="s">
        <v>6252</v>
      </c>
      <c r="F4901" s="319" t="n">
        <v>1.2</v>
      </c>
      <c r="G4901" s="318" t="s">
        <v>6233</v>
      </c>
    </row>
    <row r="4902" customFormat="false" ht="15" hidden="false" customHeight="false" outlineLevel="0" collapsed="false">
      <c r="A4902" s="318" t="s">
        <v>15981</v>
      </c>
      <c r="B4902" s="318" t="str">
        <f aca="false">A4902&amp;"U"</f>
        <v>72131U</v>
      </c>
      <c r="C4902" s="318" t="s">
        <v>15982</v>
      </c>
      <c r="D4902" s="318" t="s">
        <v>79</v>
      </c>
      <c r="E4902" s="318" t="s">
        <v>6252</v>
      </c>
      <c r="F4902" s="319" t="n">
        <v>109.82</v>
      </c>
      <c r="G4902" s="318" t="s">
        <v>6233</v>
      </c>
    </row>
    <row r="4903" customFormat="false" ht="15" hidden="false" customHeight="false" outlineLevel="0" collapsed="false">
      <c r="A4903" s="318" t="s">
        <v>15983</v>
      </c>
      <c r="B4903" s="318" t="str">
        <f aca="false">A4903&amp;"U"</f>
        <v>72132U</v>
      </c>
      <c r="C4903" s="318" t="s">
        <v>15984</v>
      </c>
      <c r="D4903" s="318" t="s">
        <v>79</v>
      </c>
      <c r="E4903" s="318" t="s">
        <v>6252</v>
      </c>
      <c r="F4903" s="319" t="n">
        <v>56.2</v>
      </c>
      <c r="G4903" s="318" t="s">
        <v>6233</v>
      </c>
    </row>
    <row r="4904" customFormat="false" ht="15" hidden="false" customHeight="false" outlineLevel="0" collapsed="false">
      <c r="A4904" s="318" t="s">
        <v>15985</v>
      </c>
      <c r="B4904" s="318" t="str">
        <f aca="false">A4904&amp;"U"</f>
        <v>72133U</v>
      </c>
      <c r="C4904" s="318" t="s">
        <v>15986</v>
      </c>
      <c r="D4904" s="318" t="s">
        <v>79</v>
      </c>
      <c r="E4904" s="318" t="s">
        <v>6252</v>
      </c>
      <c r="F4904" s="319" t="n">
        <v>194.08</v>
      </c>
      <c r="G4904" s="318" t="s">
        <v>6233</v>
      </c>
    </row>
    <row r="4905" customFormat="false" ht="15" hidden="false" customHeight="false" outlineLevel="0" collapsed="false">
      <c r="A4905" s="318" t="s">
        <v>15987</v>
      </c>
      <c r="B4905" s="318" t="str">
        <f aca="false">A4905&amp;"U"</f>
        <v>87471U</v>
      </c>
      <c r="C4905" s="318" t="s">
        <v>15988</v>
      </c>
      <c r="D4905" s="318" t="s">
        <v>79</v>
      </c>
      <c r="E4905" s="318" t="s">
        <v>6252</v>
      </c>
      <c r="F4905" s="319" t="n">
        <v>36.44</v>
      </c>
      <c r="G4905" s="318" t="s">
        <v>6233</v>
      </c>
    </row>
    <row r="4906" customFormat="false" ht="15" hidden="false" customHeight="false" outlineLevel="0" collapsed="false">
      <c r="A4906" s="318" t="s">
        <v>15989</v>
      </c>
      <c r="B4906" s="318" t="str">
        <f aca="false">A4906&amp;"U"</f>
        <v>87472U</v>
      </c>
      <c r="C4906" s="318" t="s">
        <v>15990</v>
      </c>
      <c r="D4906" s="318" t="s">
        <v>79</v>
      </c>
      <c r="E4906" s="318" t="s">
        <v>6252</v>
      </c>
      <c r="F4906" s="319" t="n">
        <v>36.79</v>
      </c>
      <c r="G4906" s="318" t="s">
        <v>6233</v>
      </c>
    </row>
    <row r="4907" customFormat="false" ht="15" hidden="false" customHeight="false" outlineLevel="0" collapsed="false">
      <c r="A4907" s="318" t="s">
        <v>15991</v>
      </c>
      <c r="B4907" s="318" t="str">
        <f aca="false">A4907&amp;"U"</f>
        <v>87473U</v>
      </c>
      <c r="C4907" s="318" t="s">
        <v>15992</v>
      </c>
      <c r="D4907" s="318" t="s">
        <v>79</v>
      </c>
      <c r="E4907" s="318" t="s">
        <v>6252</v>
      </c>
      <c r="F4907" s="319" t="n">
        <v>50.06</v>
      </c>
      <c r="G4907" s="318" t="s">
        <v>6233</v>
      </c>
    </row>
    <row r="4908" customFormat="false" ht="15" hidden="false" customHeight="false" outlineLevel="0" collapsed="false">
      <c r="A4908" s="318" t="s">
        <v>15993</v>
      </c>
      <c r="B4908" s="318" t="str">
        <f aca="false">A4908&amp;"U"</f>
        <v>87474U</v>
      </c>
      <c r="C4908" s="318" t="s">
        <v>15994</v>
      </c>
      <c r="D4908" s="318" t="s">
        <v>79</v>
      </c>
      <c r="E4908" s="318" t="s">
        <v>6252</v>
      </c>
      <c r="F4908" s="319" t="n">
        <v>50.46</v>
      </c>
      <c r="G4908" s="318" t="s">
        <v>6233</v>
      </c>
    </row>
    <row r="4909" customFormat="false" ht="15" hidden="false" customHeight="false" outlineLevel="0" collapsed="false">
      <c r="A4909" s="318" t="s">
        <v>15995</v>
      </c>
      <c r="B4909" s="318" t="str">
        <f aca="false">A4909&amp;"U"</f>
        <v>87475U</v>
      </c>
      <c r="C4909" s="318" t="s">
        <v>15996</v>
      </c>
      <c r="D4909" s="318" t="s">
        <v>79</v>
      </c>
      <c r="E4909" s="318" t="s">
        <v>6252</v>
      </c>
      <c r="F4909" s="319" t="n">
        <v>59.01</v>
      </c>
      <c r="G4909" s="318" t="s">
        <v>6233</v>
      </c>
    </row>
    <row r="4910" customFormat="false" ht="15" hidden="false" customHeight="false" outlineLevel="0" collapsed="false">
      <c r="A4910" s="318" t="s">
        <v>15997</v>
      </c>
      <c r="B4910" s="318" t="str">
        <f aca="false">A4910&amp;"U"</f>
        <v>87476U</v>
      </c>
      <c r="C4910" s="318" t="s">
        <v>15998</v>
      </c>
      <c r="D4910" s="318" t="s">
        <v>79</v>
      </c>
      <c r="E4910" s="318" t="s">
        <v>6252</v>
      </c>
      <c r="F4910" s="319" t="n">
        <v>59.47</v>
      </c>
      <c r="G4910" s="318" t="s">
        <v>6233</v>
      </c>
    </row>
    <row r="4911" customFormat="false" ht="15" hidden="false" customHeight="false" outlineLevel="0" collapsed="false">
      <c r="A4911" s="318" t="s">
        <v>15999</v>
      </c>
      <c r="B4911" s="318" t="str">
        <f aca="false">A4911&amp;"U"</f>
        <v>87477U</v>
      </c>
      <c r="C4911" s="318" t="s">
        <v>16000</v>
      </c>
      <c r="D4911" s="318" t="s">
        <v>79</v>
      </c>
      <c r="E4911" s="318" t="s">
        <v>6252</v>
      </c>
      <c r="F4911" s="319" t="n">
        <v>33.17</v>
      </c>
      <c r="G4911" s="318" t="s">
        <v>6233</v>
      </c>
    </row>
    <row r="4912" customFormat="false" ht="15" hidden="false" customHeight="false" outlineLevel="0" collapsed="false">
      <c r="A4912" s="318" t="s">
        <v>16001</v>
      </c>
      <c r="B4912" s="318" t="str">
        <f aca="false">A4912&amp;"U"</f>
        <v>87478U</v>
      </c>
      <c r="C4912" s="318" t="s">
        <v>16002</v>
      </c>
      <c r="D4912" s="318" t="s">
        <v>79</v>
      </c>
      <c r="E4912" s="318" t="s">
        <v>6252</v>
      </c>
      <c r="F4912" s="319" t="n">
        <v>33.52</v>
      </c>
      <c r="G4912" s="318" t="s">
        <v>6233</v>
      </c>
    </row>
    <row r="4913" customFormat="false" ht="15" hidden="false" customHeight="false" outlineLevel="0" collapsed="false">
      <c r="A4913" s="318" t="s">
        <v>16003</v>
      </c>
      <c r="B4913" s="318" t="str">
        <f aca="false">A4913&amp;"U"</f>
        <v>87479U</v>
      </c>
      <c r="C4913" s="318" t="s">
        <v>16004</v>
      </c>
      <c r="D4913" s="318" t="s">
        <v>79</v>
      </c>
      <c r="E4913" s="318" t="s">
        <v>6252</v>
      </c>
      <c r="F4913" s="319" t="n">
        <v>46.33</v>
      </c>
      <c r="G4913" s="318" t="s">
        <v>6233</v>
      </c>
    </row>
    <row r="4914" customFormat="false" ht="15" hidden="false" customHeight="false" outlineLevel="0" collapsed="false">
      <c r="A4914" s="318" t="s">
        <v>16005</v>
      </c>
      <c r="B4914" s="318" t="str">
        <f aca="false">A4914&amp;"U"</f>
        <v>87480U</v>
      </c>
      <c r="C4914" s="318" t="s">
        <v>16006</v>
      </c>
      <c r="D4914" s="318" t="s">
        <v>79</v>
      </c>
      <c r="E4914" s="318" t="s">
        <v>6252</v>
      </c>
      <c r="F4914" s="319" t="n">
        <v>46.73</v>
      </c>
      <c r="G4914" s="318" t="s">
        <v>6233</v>
      </c>
    </row>
    <row r="4915" customFormat="false" ht="15" hidden="false" customHeight="false" outlineLevel="0" collapsed="false">
      <c r="A4915" s="318" t="s">
        <v>16007</v>
      </c>
      <c r="B4915" s="318" t="str">
        <f aca="false">A4915&amp;"U"</f>
        <v>87481U</v>
      </c>
      <c r="C4915" s="318" t="s">
        <v>16008</v>
      </c>
      <c r="D4915" s="318" t="s">
        <v>79</v>
      </c>
      <c r="E4915" s="318" t="s">
        <v>6252</v>
      </c>
      <c r="F4915" s="319" t="n">
        <v>55.29</v>
      </c>
      <c r="G4915" s="318" t="s">
        <v>6233</v>
      </c>
    </row>
    <row r="4916" customFormat="false" ht="15" hidden="false" customHeight="false" outlineLevel="0" collapsed="false">
      <c r="A4916" s="318" t="s">
        <v>16009</v>
      </c>
      <c r="B4916" s="318" t="str">
        <f aca="false">A4916&amp;"U"</f>
        <v>87482U</v>
      </c>
      <c r="C4916" s="318" t="s">
        <v>16010</v>
      </c>
      <c r="D4916" s="318" t="s">
        <v>79</v>
      </c>
      <c r="E4916" s="318" t="s">
        <v>6252</v>
      </c>
      <c r="F4916" s="319" t="n">
        <v>55.75</v>
      </c>
      <c r="G4916" s="318" t="s">
        <v>6233</v>
      </c>
    </row>
    <row r="4917" customFormat="false" ht="15" hidden="false" customHeight="false" outlineLevel="0" collapsed="false">
      <c r="A4917" s="318" t="s">
        <v>16011</v>
      </c>
      <c r="B4917" s="318" t="str">
        <f aca="false">A4917&amp;"U"</f>
        <v>87483U</v>
      </c>
      <c r="C4917" s="318" t="s">
        <v>16012</v>
      </c>
      <c r="D4917" s="318" t="s">
        <v>79</v>
      </c>
      <c r="E4917" s="318" t="s">
        <v>6252</v>
      </c>
      <c r="F4917" s="319" t="n">
        <v>41.56</v>
      </c>
      <c r="G4917" s="318" t="s">
        <v>6233</v>
      </c>
    </row>
    <row r="4918" customFormat="false" ht="15" hidden="false" customHeight="false" outlineLevel="0" collapsed="false">
      <c r="A4918" s="318" t="s">
        <v>16013</v>
      </c>
      <c r="B4918" s="318" t="str">
        <f aca="false">A4918&amp;"U"</f>
        <v>87484U</v>
      </c>
      <c r="C4918" s="318" t="s">
        <v>16014</v>
      </c>
      <c r="D4918" s="318" t="s">
        <v>79</v>
      </c>
      <c r="E4918" s="318" t="s">
        <v>6252</v>
      </c>
      <c r="F4918" s="319" t="n">
        <v>41.91</v>
      </c>
      <c r="G4918" s="318" t="s">
        <v>6233</v>
      </c>
    </row>
    <row r="4919" customFormat="false" ht="15" hidden="false" customHeight="false" outlineLevel="0" collapsed="false">
      <c r="A4919" s="318" t="s">
        <v>16015</v>
      </c>
      <c r="B4919" s="318" t="str">
        <f aca="false">A4919&amp;"U"</f>
        <v>87485U</v>
      </c>
      <c r="C4919" s="318" t="s">
        <v>16016</v>
      </c>
      <c r="D4919" s="318" t="s">
        <v>79</v>
      </c>
      <c r="E4919" s="318" t="s">
        <v>6252</v>
      </c>
      <c r="F4919" s="319" t="n">
        <v>55.3</v>
      </c>
      <c r="G4919" s="318" t="s">
        <v>6233</v>
      </c>
    </row>
    <row r="4920" customFormat="false" ht="15" hidden="false" customHeight="false" outlineLevel="0" collapsed="false">
      <c r="A4920" s="318" t="s">
        <v>16017</v>
      </c>
      <c r="B4920" s="318" t="str">
        <f aca="false">A4920&amp;"U"</f>
        <v>87487U</v>
      </c>
      <c r="C4920" s="318" t="s">
        <v>16018</v>
      </c>
      <c r="D4920" s="318" t="s">
        <v>79</v>
      </c>
      <c r="E4920" s="318" t="s">
        <v>6252</v>
      </c>
      <c r="F4920" s="319" t="n">
        <v>64.1</v>
      </c>
      <c r="G4920" s="318" t="s">
        <v>6233</v>
      </c>
    </row>
    <row r="4921" customFormat="false" ht="15" hidden="false" customHeight="false" outlineLevel="0" collapsed="false">
      <c r="A4921" s="318" t="s">
        <v>16019</v>
      </c>
      <c r="B4921" s="318" t="str">
        <f aca="false">A4921&amp;"U"</f>
        <v>87488U</v>
      </c>
      <c r="C4921" s="318" t="s">
        <v>16020</v>
      </c>
      <c r="D4921" s="318" t="s">
        <v>79</v>
      </c>
      <c r="E4921" s="318" t="s">
        <v>6252</v>
      </c>
      <c r="F4921" s="319" t="n">
        <v>64.56</v>
      </c>
      <c r="G4921" s="318" t="s">
        <v>6233</v>
      </c>
    </row>
    <row r="4922" customFormat="false" ht="15" hidden="false" customHeight="false" outlineLevel="0" collapsed="false">
      <c r="A4922" s="318" t="s">
        <v>16021</v>
      </c>
      <c r="B4922" s="318" t="str">
        <f aca="false">A4922&amp;"U"</f>
        <v>87489U</v>
      </c>
      <c r="C4922" s="318" t="s">
        <v>16022</v>
      </c>
      <c r="D4922" s="318" t="s">
        <v>79</v>
      </c>
      <c r="E4922" s="318" t="s">
        <v>6252</v>
      </c>
      <c r="F4922" s="319" t="n">
        <v>36.12</v>
      </c>
      <c r="G4922" s="318" t="s">
        <v>6233</v>
      </c>
    </row>
    <row r="4923" customFormat="false" ht="15" hidden="false" customHeight="false" outlineLevel="0" collapsed="false">
      <c r="A4923" s="318" t="s">
        <v>16023</v>
      </c>
      <c r="B4923" s="318" t="str">
        <f aca="false">A4923&amp;"U"</f>
        <v>87490U</v>
      </c>
      <c r="C4923" s="318" t="s">
        <v>16024</v>
      </c>
      <c r="D4923" s="318" t="s">
        <v>79</v>
      </c>
      <c r="E4923" s="318" t="s">
        <v>6252</v>
      </c>
      <c r="F4923" s="319" t="n">
        <v>36.47</v>
      </c>
      <c r="G4923" s="318" t="s">
        <v>6233</v>
      </c>
    </row>
    <row r="4924" customFormat="false" ht="15" hidden="false" customHeight="false" outlineLevel="0" collapsed="false">
      <c r="A4924" s="318" t="s">
        <v>16025</v>
      </c>
      <c r="B4924" s="318" t="str">
        <f aca="false">A4924&amp;"U"</f>
        <v>87491U</v>
      </c>
      <c r="C4924" s="318" t="s">
        <v>16026</v>
      </c>
      <c r="D4924" s="318" t="s">
        <v>79</v>
      </c>
      <c r="E4924" s="318" t="s">
        <v>6252</v>
      </c>
      <c r="F4924" s="319" t="n">
        <v>49.39</v>
      </c>
      <c r="G4924" s="318" t="s">
        <v>6233</v>
      </c>
    </row>
    <row r="4925" customFormat="false" ht="15" hidden="false" customHeight="false" outlineLevel="0" collapsed="false">
      <c r="A4925" s="318" t="s">
        <v>16027</v>
      </c>
      <c r="B4925" s="318" t="str">
        <f aca="false">A4925&amp;"U"</f>
        <v>87492U</v>
      </c>
      <c r="C4925" s="318" t="s">
        <v>16028</v>
      </c>
      <c r="D4925" s="318" t="s">
        <v>79</v>
      </c>
      <c r="E4925" s="318" t="s">
        <v>6252</v>
      </c>
      <c r="F4925" s="319" t="n">
        <v>49.79</v>
      </c>
      <c r="G4925" s="318" t="s">
        <v>6233</v>
      </c>
    </row>
    <row r="4926" customFormat="false" ht="15" hidden="false" customHeight="false" outlineLevel="0" collapsed="false">
      <c r="A4926" s="318" t="s">
        <v>16029</v>
      </c>
      <c r="B4926" s="318" t="str">
        <f aca="false">A4926&amp;"U"</f>
        <v>87493U</v>
      </c>
      <c r="C4926" s="318" t="s">
        <v>16030</v>
      </c>
      <c r="D4926" s="318" t="s">
        <v>79</v>
      </c>
      <c r="E4926" s="318" t="s">
        <v>6252</v>
      </c>
      <c r="F4926" s="319" t="n">
        <v>58.45</v>
      </c>
      <c r="G4926" s="318" t="s">
        <v>6233</v>
      </c>
    </row>
    <row r="4927" customFormat="false" ht="15" hidden="false" customHeight="false" outlineLevel="0" collapsed="false">
      <c r="A4927" s="318" t="s">
        <v>16031</v>
      </c>
      <c r="B4927" s="318" t="str">
        <f aca="false">A4927&amp;"U"</f>
        <v>87494U</v>
      </c>
      <c r="C4927" s="318" t="s">
        <v>16032</v>
      </c>
      <c r="D4927" s="318" t="s">
        <v>79</v>
      </c>
      <c r="E4927" s="318" t="s">
        <v>6252</v>
      </c>
      <c r="F4927" s="319" t="n">
        <v>58.91</v>
      </c>
      <c r="G4927" s="318" t="s">
        <v>6233</v>
      </c>
    </row>
    <row r="4928" customFormat="false" ht="15" hidden="false" customHeight="false" outlineLevel="0" collapsed="false">
      <c r="A4928" s="318" t="s">
        <v>16033</v>
      </c>
      <c r="B4928" s="318" t="str">
        <f aca="false">A4928&amp;"U"</f>
        <v>87495U</v>
      </c>
      <c r="C4928" s="318" t="s">
        <v>16034</v>
      </c>
      <c r="D4928" s="318" t="s">
        <v>79</v>
      </c>
      <c r="E4928" s="318" t="s">
        <v>6252</v>
      </c>
      <c r="F4928" s="319" t="n">
        <v>60.27</v>
      </c>
      <c r="G4928" s="318" t="s">
        <v>6233</v>
      </c>
    </row>
    <row r="4929" customFormat="false" ht="15" hidden="false" customHeight="false" outlineLevel="0" collapsed="false">
      <c r="A4929" s="318" t="s">
        <v>16035</v>
      </c>
      <c r="B4929" s="318" t="str">
        <f aca="false">A4929&amp;"U"</f>
        <v>87496U</v>
      </c>
      <c r="C4929" s="318" t="s">
        <v>16036</v>
      </c>
      <c r="D4929" s="318" t="s">
        <v>79</v>
      </c>
      <c r="E4929" s="318" t="s">
        <v>6252</v>
      </c>
      <c r="F4929" s="319" t="n">
        <v>60.59</v>
      </c>
      <c r="G4929" s="318" t="s">
        <v>6233</v>
      </c>
    </row>
    <row r="4930" customFormat="false" ht="15" hidden="false" customHeight="false" outlineLevel="0" collapsed="false">
      <c r="A4930" s="318" t="s">
        <v>16037</v>
      </c>
      <c r="B4930" s="318" t="str">
        <f aca="false">A4930&amp;"U"</f>
        <v>87497U</v>
      </c>
      <c r="C4930" s="318" t="s">
        <v>16038</v>
      </c>
      <c r="D4930" s="318" t="s">
        <v>79</v>
      </c>
      <c r="E4930" s="318" t="s">
        <v>6252</v>
      </c>
      <c r="F4930" s="319" t="n">
        <v>58.63</v>
      </c>
      <c r="G4930" s="318" t="s">
        <v>6233</v>
      </c>
    </row>
    <row r="4931" customFormat="false" ht="15" hidden="false" customHeight="false" outlineLevel="0" collapsed="false">
      <c r="A4931" s="318" t="s">
        <v>16039</v>
      </c>
      <c r="B4931" s="318" t="str">
        <f aca="false">A4931&amp;"U"</f>
        <v>87498U</v>
      </c>
      <c r="C4931" s="318" t="s">
        <v>16040</v>
      </c>
      <c r="D4931" s="318" t="s">
        <v>79</v>
      </c>
      <c r="E4931" s="318" t="s">
        <v>6252</v>
      </c>
      <c r="F4931" s="319" t="n">
        <v>59.04</v>
      </c>
      <c r="G4931" s="318" t="s">
        <v>6233</v>
      </c>
    </row>
    <row r="4932" customFormat="false" ht="15" hidden="false" customHeight="false" outlineLevel="0" collapsed="false">
      <c r="A4932" s="318" t="s">
        <v>16041</v>
      </c>
      <c r="B4932" s="318" t="str">
        <f aca="false">A4932&amp;"U"</f>
        <v>87499U</v>
      </c>
      <c r="C4932" s="318" t="s">
        <v>16042</v>
      </c>
      <c r="D4932" s="318" t="s">
        <v>79</v>
      </c>
      <c r="E4932" s="318" t="s">
        <v>6252</v>
      </c>
      <c r="F4932" s="319" t="n">
        <v>65.45</v>
      </c>
      <c r="G4932" s="318" t="s">
        <v>6233</v>
      </c>
    </row>
    <row r="4933" customFormat="false" ht="15" hidden="false" customHeight="false" outlineLevel="0" collapsed="false">
      <c r="A4933" s="318" t="s">
        <v>16043</v>
      </c>
      <c r="B4933" s="318" t="str">
        <f aca="false">A4933&amp;"U"</f>
        <v>87500U</v>
      </c>
      <c r="C4933" s="318" t="s">
        <v>16044</v>
      </c>
      <c r="D4933" s="318" t="s">
        <v>79</v>
      </c>
      <c r="E4933" s="318" t="s">
        <v>6252</v>
      </c>
      <c r="F4933" s="319" t="n">
        <v>65.8</v>
      </c>
      <c r="G4933" s="318" t="s">
        <v>6233</v>
      </c>
    </row>
    <row r="4934" customFormat="false" ht="15" hidden="false" customHeight="false" outlineLevel="0" collapsed="false">
      <c r="A4934" s="318" t="s">
        <v>16045</v>
      </c>
      <c r="B4934" s="318" t="str">
        <f aca="false">A4934&amp;"U"</f>
        <v>87501U</v>
      </c>
      <c r="C4934" s="318" t="s">
        <v>16046</v>
      </c>
      <c r="D4934" s="318" t="s">
        <v>79</v>
      </c>
      <c r="E4934" s="318" t="s">
        <v>6252</v>
      </c>
      <c r="F4934" s="319" t="n">
        <v>101.45</v>
      </c>
      <c r="G4934" s="318" t="s">
        <v>6233</v>
      </c>
    </row>
    <row r="4935" customFormat="false" ht="15" hidden="false" customHeight="false" outlineLevel="0" collapsed="false">
      <c r="A4935" s="318" t="s">
        <v>16047</v>
      </c>
      <c r="B4935" s="318" t="str">
        <f aca="false">A4935&amp;"U"</f>
        <v>87502U</v>
      </c>
      <c r="C4935" s="318" t="s">
        <v>16048</v>
      </c>
      <c r="D4935" s="318" t="s">
        <v>79</v>
      </c>
      <c r="E4935" s="318" t="s">
        <v>6252</v>
      </c>
      <c r="F4935" s="319" t="n">
        <v>101.9</v>
      </c>
      <c r="G4935" s="318" t="s">
        <v>6233</v>
      </c>
    </row>
    <row r="4936" customFormat="false" ht="15" hidden="false" customHeight="false" outlineLevel="0" collapsed="false">
      <c r="A4936" s="318" t="s">
        <v>16049</v>
      </c>
      <c r="B4936" s="318" t="str">
        <f aca="false">A4936&amp;"U"</f>
        <v>87503U</v>
      </c>
      <c r="C4936" s="318" t="s">
        <v>16050</v>
      </c>
      <c r="D4936" s="318" t="s">
        <v>79</v>
      </c>
      <c r="E4936" s="318" t="s">
        <v>6252</v>
      </c>
      <c r="F4936" s="319" t="n">
        <v>51.93</v>
      </c>
      <c r="G4936" s="318" t="s">
        <v>6233</v>
      </c>
    </row>
    <row r="4937" customFormat="false" ht="15" hidden="false" customHeight="false" outlineLevel="0" collapsed="false">
      <c r="A4937" s="318" t="s">
        <v>16051</v>
      </c>
      <c r="B4937" s="318" t="str">
        <f aca="false">A4937&amp;"U"</f>
        <v>87504U</v>
      </c>
      <c r="C4937" s="318" t="s">
        <v>16052</v>
      </c>
      <c r="D4937" s="318" t="s">
        <v>79</v>
      </c>
      <c r="E4937" s="318" t="s">
        <v>6252</v>
      </c>
      <c r="F4937" s="319" t="n">
        <v>52.25</v>
      </c>
      <c r="G4937" s="318" t="s">
        <v>6233</v>
      </c>
    </row>
    <row r="4938" customFormat="false" ht="15" hidden="false" customHeight="false" outlineLevel="0" collapsed="false">
      <c r="A4938" s="318" t="s">
        <v>16053</v>
      </c>
      <c r="B4938" s="318" t="str">
        <f aca="false">A4938&amp;"U"</f>
        <v>87505U</v>
      </c>
      <c r="C4938" s="318" t="s">
        <v>16054</v>
      </c>
      <c r="D4938" s="318" t="s">
        <v>79</v>
      </c>
      <c r="E4938" s="318" t="s">
        <v>6252</v>
      </c>
      <c r="F4938" s="319" t="n">
        <v>50.38</v>
      </c>
      <c r="G4938" s="318" t="s">
        <v>6233</v>
      </c>
    </row>
    <row r="4939" customFormat="false" ht="15" hidden="false" customHeight="false" outlineLevel="0" collapsed="false">
      <c r="A4939" s="318" t="s">
        <v>16055</v>
      </c>
      <c r="B4939" s="318" t="str">
        <f aca="false">A4939&amp;"U"</f>
        <v>87506U</v>
      </c>
      <c r="C4939" s="318" t="s">
        <v>16056</v>
      </c>
      <c r="D4939" s="318" t="s">
        <v>79</v>
      </c>
      <c r="E4939" s="318" t="s">
        <v>6252</v>
      </c>
      <c r="F4939" s="319" t="n">
        <v>50.79</v>
      </c>
      <c r="G4939" s="318" t="s">
        <v>6233</v>
      </c>
    </row>
    <row r="4940" customFormat="false" ht="15" hidden="false" customHeight="false" outlineLevel="0" collapsed="false">
      <c r="A4940" s="318" t="s">
        <v>16057</v>
      </c>
      <c r="B4940" s="318" t="str">
        <f aca="false">A4940&amp;"U"</f>
        <v>87507U</v>
      </c>
      <c r="C4940" s="318" t="s">
        <v>16058</v>
      </c>
      <c r="D4940" s="318" t="s">
        <v>79</v>
      </c>
      <c r="E4940" s="318" t="s">
        <v>6252</v>
      </c>
      <c r="F4940" s="319" t="n">
        <v>54.43</v>
      </c>
      <c r="G4940" s="318" t="s">
        <v>6233</v>
      </c>
    </row>
    <row r="4941" customFormat="false" ht="15" hidden="false" customHeight="false" outlineLevel="0" collapsed="false">
      <c r="A4941" s="318" t="s">
        <v>16059</v>
      </c>
      <c r="B4941" s="318" t="str">
        <f aca="false">A4941&amp;"U"</f>
        <v>87508U</v>
      </c>
      <c r="C4941" s="318" t="s">
        <v>16060</v>
      </c>
      <c r="D4941" s="318" t="s">
        <v>79</v>
      </c>
      <c r="E4941" s="318" t="s">
        <v>6252</v>
      </c>
      <c r="F4941" s="319" t="n">
        <v>54.78</v>
      </c>
      <c r="G4941" s="318" t="s">
        <v>6233</v>
      </c>
    </row>
    <row r="4942" customFormat="false" ht="15" hidden="false" customHeight="false" outlineLevel="0" collapsed="false">
      <c r="A4942" s="318" t="s">
        <v>16061</v>
      </c>
      <c r="B4942" s="318" t="str">
        <f aca="false">A4942&amp;"U"</f>
        <v>87509U</v>
      </c>
      <c r="C4942" s="318" t="s">
        <v>16062</v>
      </c>
      <c r="D4942" s="318" t="s">
        <v>79</v>
      </c>
      <c r="E4942" s="318" t="s">
        <v>6252</v>
      </c>
      <c r="F4942" s="319" t="n">
        <v>83.61</v>
      </c>
      <c r="G4942" s="318" t="s">
        <v>6233</v>
      </c>
    </row>
    <row r="4943" customFormat="false" ht="15" hidden="false" customHeight="false" outlineLevel="0" collapsed="false">
      <c r="A4943" s="318" t="s">
        <v>16063</v>
      </c>
      <c r="B4943" s="318" t="str">
        <f aca="false">A4943&amp;"U"</f>
        <v>87510U</v>
      </c>
      <c r="C4943" s="318" t="s">
        <v>16064</v>
      </c>
      <c r="D4943" s="318" t="s">
        <v>79</v>
      </c>
      <c r="E4943" s="318" t="s">
        <v>6252</v>
      </c>
      <c r="F4943" s="319" t="n">
        <v>84.06</v>
      </c>
      <c r="G4943" s="318" t="s">
        <v>6233</v>
      </c>
    </row>
    <row r="4944" customFormat="false" ht="15" hidden="false" customHeight="false" outlineLevel="0" collapsed="false">
      <c r="A4944" s="318" t="s">
        <v>16065</v>
      </c>
      <c r="B4944" s="318" t="str">
        <f aca="false">A4944&amp;"U"</f>
        <v>87511U</v>
      </c>
      <c r="C4944" s="318" t="s">
        <v>16066</v>
      </c>
      <c r="D4944" s="318" t="s">
        <v>79</v>
      </c>
      <c r="E4944" s="318" t="s">
        <v>6252</v>
      </c>
      <c r="F4944" s="319" t="n">
        <v>67.44</v>
      </c>
      <c r="G4944" s="318" t="s">
        <v>6233</v>
      </c>
    </row>
    <row r="4945" customFormat="false" ht="15" hidden="false" customHeight="false" outlineLevel="0" collapsed="false">
      <c r="A4945" s="318" t="s">
        <v>16067</v>
      </c>
      <c r="B4945" s="318" t="str">
        <f aca="false">A4945&amp;"U"</f>
        <v>87512U</v>
      </c>
      <c r="C4945" s="318" t="s">
        <v>16068</v>
      </c>
      <c r="D4945" s="318" t="s">
        <v>79</v>
      </c>
      <c r="E4945" s="318" t="s">
        <v>6252</v>
      </c>
      <c r="F4945" s="319" t="n">
        <v>67.76</v>
      </c>
      <c r="G4945" s="318" t="s">
        <v>6233</v>
      </c>
    </row>
    <row r="4946" customFormat="false" ht="15" hidden="false" customHeight="false" outlineLevel="0" collapsed="false">
      <c r="A4946" s="318" t="s">
        <v>16069</v>
      </c>
      <c r="B4946" s="318" t="str">
        <f aca="false">A4946&amp;"U"</f>
        <v>87513U</v>
      </c>
      <c r="C4946" s="318" t="s">
        <v>16070</v>
      </c>
      <c r="D4946" s="318" t="s">
        <v>79</v>
      </c>
      <c r="E4946" s="318" t="s">
        <v>6252</v>
      </c>
      <c r="F4946" s="319" t="n">
        <v>66.09</v>
      </c>
      <c r="G4946" s="318" t="s">
        <v>6233</v>
      </c>
    </row>
    <row r="4947" customFormat="false" ht="15" hidden="false" customHeight="false" outlineLevel="0" collapsed="false">
      <c r="A4947" s="318" t="s">
        <v>16071</v>
      </c>
      <c r="B4947" s="318" t="str">
        <f aca="false">A4947&amp;"U"</f>
        <v>87514U</v>
      </c>
      <c r="C4947" s="318" t="s">
        <v>16072</v>
      </c>
      <c r="D4947" s="318" t="s">
        <v>79</v>
      </c>
      <c r="E4947" s="318" t="s">
        <v>6252</v>
      </c>
      <c r="F4947" s="319" t="n">
        <v>66.5</v>
      </c>
      <c r="G4947" s="318" t="s">
        <v>6233</v>
      </c>
    </row>
    <row r="4948" customFormat="false" ht="15" hidden="false" customHeight="false" outlineLevel="0" collapsed="false">
      <c r="A4948" s="318" t="s">
        <v>16073</v>
      </c>
      <c r="B4948" s="318" t="str">
        <f aca="false">A4948&amp;"U"</f>
        <v>87515U</v>
      </c>
      <c r="C4948" s="318" t="s">
        <v>16074</v>
      </c>
      <c r="D4948" s="318" t="s">
        <v>79</v>
      </c>
      <c r="E4948" s="318" t="s">
        <v>6252</v>
      </c>
      <c r="F4948" s="319" t="n">
        <v>75.41</v>
      </c>
      <c r="G4948" s="318" t="s">
        <v>6233</v>
      </c>
    </row>
    <row r="4949" customFormat="false" ht="15" hidden="false" customHeight="false" outlineLevel="0" collapsed="false">
      <c r="A4949" s="318" t="s">
        <v>16075</v>
      </c>
      <c r="B4949" s="318" t="str">
        <f aca="false">A4949&amp;"U"</f>
        <v>87516U</v>
      </c>
      <c r="C4949" s="318" t="s">
        <v>16076</v>
      </c>
      <c r="D4949" s="318" t="s">
        <v>79</v>
      </c>
      <c r="E4949" s="318" t="s">
        <v>6252</v>
      </c>
      <c r="F4949" s="319" t="n">
        <v>75.76</v>
      </c>
      <c r="G4949" s="318" t="s">
        <v>6233</v>
      </c>
    </row>
    <row r="4950" customFormat="false" ht="15" hidden="false" customHeight="false" outlineLevel="0" collapsed="false">
      <c r="A4950" s="318" t="s">
        <v>16077</v>
      </c>
      <c r="B4950" s="318" t="str">
        <f aca="false">A4950&amp;"U"</f>
        <v>87517U</v>
      </c>
      <c r="C4950" s="318" t="s">
        <v>16078</v>
      </c>
      <c r="D4950" s="318" t="s">
        <v>79</v>
      </c>
      <c r="E4950" s="318" t="s">
        <v>6252</v>
      </c>
      <c r="F4950" s="319" t="n">
        <v>116.96</v>
      </c>
      <c r="G4950" s="318" t="s">
        <v>6233</v>
      </c>
    </row>
    <row r="4951" customFormat="false" ht="15" hidden="false" customHeight="false" outlineLevel="0" collapsed="false">
      <c r="A4951" s="318" t="s">
        <v>16079</v>
      </c>
      <c r="B4951" s="318" t="str">
        <f aca="false">A4951&amp;"U"</f>
        <v>87518U</v>
      </c>
      <c r="C4951" s="318" t="s">
        <v>16080</v>
      </c>
      <c r="D4951" s="318" t="s">
        <v>79</v>
      </c>
      <c r="E4951" s="318" t="s">
        <v>6252</v>
      </c>
      <c r="F4951" s="319" t="n">
        <v>117.41</v>
      </c>
      <c r="G4951" s="318" t="s">
        <v>6233</v>
      </c>
    </row>
    <row r="4952" customFormat="false" ht="15" hidden="false" customHeight="false" outlineLevel="0" collapsed="false">
      <c r="A4952" s="318" t="s">
        <v>16081</v>
      </c>
      <c r="B4952" s="318" t="str">
        <f aca="false">A4952&amp;"U"</f>
        <v>87519U</v>
      </c>
      <c r="C4952" s="318" t="s">
        <v>16082</v>
      </c>
      <c r="D4952" s="318" t="s">
        <v>79</v>
      </c>
      <c r="E4952" s="318" t="s">
        <v>6252</v>
      </c>
      <c r="F4952" s="319" t="n">
        <v>56.46</v>
      </c>
      <c r="G4952" s="318" t="s">
        <v>6233</v>
      </c>
    </row>
    <row r="4953" customFormat="false" ht="15" hidden="false" customHeight="false" outlineLevel="0" collapsed="false">
      <c r="A4953" s="318" t="s">
        <v>16083</v>
      </c>
      <c r="B4953" s="318" t="str">
        <f aca="false">A4953&amp;"U"</f>
        <v>87520U</v>
      </c>
      <c r="C4953" s="318" t="s">
        <v>16084</v>
      </c>
      <c r="D4953" s="318" t="s">
        <v>79</v>
      </c>
      <c r="E4953" s="318" t="s">
        <v>6252</v>
      </c>
      <c r="F4953" s="319" t="n">
        <v>56.78</v>
      </c>
      <c r="G4953" s="318" t="s">
        <v>6233</v>
      </c>
    </row>
    <row r="4954" customFormat="false" ht="15" hidden="false" customHeight="false" outlineLevel="0" collapsed="false">
      <c r="A4954" s="318" t="s">
        <v>16085</v>
      </c>
      <c r="B4954" s="318" t="str">
        <f aca="false">A4954&amp;"U"</f>
        <v>87521U</v>
      </c>
      <c r="C4954" s="318" t="s">
        <v>16086</v>
      </c>
      <c r="D4954" s="318" t="s">
        <v>79</v>
      </c>
      <c r="E4954" s="318" t="s">
        <v>6252</v>
      </c>
      <c r="F4954" s="319" t="n">
        <v>54.95</v>
      </c>
      <c r="G4954" s="318" t="s">
        <v>6233</v>
      </c>
    </row>
    <row r="4955" customFormat="false" ht="15" hidden="false" customHeight="false" outlineLevel="0" collapsed="false">
      <c r="A4955" s="318" t="s">
        <v>16087</v>
      </c>
      <c r="B4955" s="318" t="str">
        <f aca="false">A4955&amp;"U"</f>
        <v>87522U</v>
      </c>
      <c r="C4955" s="318" t="s">
        <v>16088</v>
      </c>
      <c r="D4955" s="318" t="s">
        <v>79</v>
      </c>
      <c r="E4955" s="318" t="s">
        <v>6252</v>
      </c>
      <c r="F4955" s="319" t="n">
        <v>55.36</v>
      </c>
      <c r="G4955" s="318" t="s">
        <v>6233</v>
      </c>
    </row>
    <row r="4956" customFormat="false" ht="15" hidden="false" customHeight="false" outlineLevel="0" collapsed="false">
      <c r="A4956" s="318" t="s">
        <v>16089</v>
      </c>
      <c r="B4956" s="318" t="str">
        <f aca="false">A4956&amp;"U"</f>
        <v>87523U</v>
      </c>
      <c r="C4956" s="318" t="s">
        <v>16090</v>
      </c>
      <c r="D4956" s="318" t="s">
        <v>79</v>
      </c>
      <c r="E4956" s="318" t="s">
        <v>6252</v>
      </c>
      <c r="F4956" s="319" t="n">
        <v>60.51</v>
      </c>
      <c r="G4956" s="318" t="s">
        <v>6233</v>
      </c>
    </row>
    <row r="4957" customFormat="false" ht="15" hidden="false" customHeight="false" outlineLevel="0" collapsed="false">
      <c r="A4957" s="318" t="s">
        <v>16091</v>
      </c>
      <c r="B4957" s="318" t="str">
        <f aca="false">A4957&amp;"U"</f>
        <v>87524U</v>
      </c>
      <c r="C4957" s="318" t="s">
        <v>16092</v>
      </c>
      <c r="D4957" s="318" t="s">
        <v>79</v>
      </c>
      <c r="E4957" s="318" t="s">
        <v>6252</v>
      </c>
      <c r="F4957" s="319" t="n">
        <v>60.86</v>
      </c>
      <c r="G4957" s="318" t="s">
        <v>6233</v>
      </c>
    </row>
    <row r="4958" customFormat="false" ht="15" hidden="false" customHeight="false" outlineLevel="0" collapsed="false">
      <c r="A4958" s="318" t="s">
        <v>16093</v>
      </c>
      <c r="B4958" s="318" t="str">
        <f aca="false">A4958&amp;"U"</f>
        <v>87525U</v>
      </c>
      <c r="C4958" s="318" t="s">
        <v>16094</v>
      </c>
      <c r="D4958" s="318" t="s">
        <v>79</v>
      </c>
      <c r="E4958" s="318" t="s">
        <v>6252</v>
      </c>
      <c r="F4958" s="319" t="n">
        <v>93.02</v>
      </c>
      <c r="G4958" s="318" t="s">
        <v>6233</v>
      </c>
    </row>
    <row r="4959" customFormat="false" ht="15" hidden="false" customHeight="false" outlineLevel="0" collapsed="false">
      <c r="A4959" s="318" t="s">
        <v>16095</v>
      </c>
      <c r="B4959" s="318" t="str">
        <f aca="false">A4959&amp;"U"</f>
        <v>87526U</v>
      </c>
      <c r="C4959" s="318" t="s">
        <v>16096</v>
      </c>
      <c r="D4959" s="318" t="s">
        <v>79</v>
      </c>
      <c r="E4959" s="318" t="s">
        <v>6252</v>
      </c>
      <c r="F4959" s="319" t="n">
        <v>93.47</v>
      </c>
      <c r="G4959" s="318" t="s">
        <v>6233</v>
      </c>
    </row>
    <row r="4960" customFormat="false" ht="15" hidden="false" customHeight="false" outlineLevel="0" collapsed="false">
      <c r="A4960" s="318" t="s">
        <v>16097</v>
      </c>
      <c r="B4960" s="318" t="str">
        <f aca="false">A4960&amp;"U"</f>
        <v>89043U</v>
      </c>
      <c r="C4960" s="318" t="s">
        <v>16098</v>
      </c>
      <c r="D4960" s="318" t="s">
        <v>79</v>
      </c>
      <c r="E4960" s="318" t="s">
        <v>6252</v>
      </c>
      <c r="F4960" s="319" t="n">
        <v>57.49</v>
      </c>
      <c r="G4960" s="318" t="s">
        <v>6233</v>
      </c>
    </row>
    <row r="4961" customFormat="false" ht="15" hidden="false" customHeight="false" outlineLevel="0" collapsed="false">
      <c r="A4961" s="318" t="s">
        <v>16099</v>
      </c>
      <c r="B4961" s="318" t="str">
        <f aca="false">A4961&amp;"U"</f>
        <v>89168U</v>
      </c>
      <c r="C4961" s="318" t="s">
        <v>16100</v>
      </c>
      <c r="D4961" s="318" t="s">
        <v>79</v>
      </c>
      <c r="E4961" s="318" t="s">
        <v>6252</v>
      </c>
      <c r="F4961" s="319" t="n">
        <v>59.12</v>
      </c>
      <c r="G4961" s="318" t="s">
        <v>6233</v>
      </c>
    </row>
    <row r="4962" customFormat="false" ht="15" hidden="false" customHeight="false" outlineLevel="0" collapsed="false">
      <c r="A4962" s="318" t="s">
        <v>16101</v>
      </c>
      <c r="B4962" s="318" t="str">
        <f aca="false">A4962&amp;"U"</f>
        <v>89977U</v>
      </c>
      <c r="C4962" s="318" t="s">
        <v>16102</v>
      </c>
      <c r="D4962" s="318" t="s">
        <v>79</v>
      </c>
      <c r="E4962" s="318" t="s">
        <v>6252</v>
      </c>
      <c r="F4962" s="319" t="n">
        <v>98.96</v>
      </c>
      <c r="G4962" s="318" t="s">
        <v>6233</v>
      </c>
    </row>
    <row r="4963" customFormat="false" ht="15" hidden="false" customHeight="false" outlineLevel="0" collapsed="false">
      <c r="A4963" s="318" t="s">
        <v>16103</v>
      </c>
      <c r="B4963" s="318" t="str">
        <f aca="false">A4963&amp;"U"</f>
        <v>90112U</v>
      </c>
      <c r="C4963" s="318" t="s">
        <v>16104</v>
      </c>
      <c r="D4963" s="318" t="s">
        <v>79</v>
      </c>
      <c r="E4963" s="318" t="s">
        <v>6252</v>
      </c>
      <c r="F4963" s="319" t="n">
        <v>55.7</v>
      </c>
      <c r="G4963" s="318" t="s">
        <v>6233</v>
      </c>
    </row>
    <row r="4964" customFormat="false" ht="15" hidden="false" customHeight="false" outlineLevel="0" collapsed="false">
      <c r="A4964" s="318" t="s">
        <v>16105</v>
      </c>
      <c r="B4964" s="318" t="str">
        <f aca="false">A4964&amp;"U"</f>
        <v>95474U</v>
      </c>
      <c r="C4964" s="318" t="s">
        <v>16106</v>
      </c>
      <c r="D4964" s="318" t="s">
        <v>116</v>
      </c>
      <c r="E4964" s="318" t="s">
        <v>6252</v>
      </c>
      <c r="F4964" s="319" t="n">
        <v>579.02</v>
      </c>
      <c r="G4964" s="318" t="s">
        <v>6233</v>
      </c>
    </row>
    <row r="4965" customFormat="false" ht="15" hidden="false" customHeight="false" outlineLevel="0" collapsed="false">
      <c r="A4965" s="318" t="s">
        <v>16107</v>
      </c>
      <c r="B4965" s="318" t="str">
        <f aca="false">A4965&amp;"U"</f>
        <v>89282U</v>
      </c>
      <c r="C4965" s="318" t="s">
        <v>16108</v>
      </c>
      <c r="D4965" s="318" t="s">
        <v>79</v>
      </c>
      <c r="E4965" s="318" t="s">
        <v>6252</v>
      </c>
      <c r="F4965" s="319" t="n">
        <v>46.61</v>
      </c>
      <c r="G4965" s="318" t="s">
        <v>6233</v>
      </c>
    </row>
    <row r="4966" customFormat="false" ht="15" hidden="false" customHeight="false" outlineLevel="0" collapsed="false">
      <c r="A4966" s="318" t="s">
        <v>16109</v>
      </c>
      <c r="B4966" s="318" t="str">
        <f aca="false">A4966&amp;"U"</f>
        <v>89283U</v>
      </c>
      <c r="C4966" s="318" t="s">
        <v>16110</v>
      </c>
      <c r="D4966" s="318" t="s">
        <v>79</v>
      </c>
      <c r="E4966" s="318" t="s">
        <v>6232</v>
      </c>
      <c r="F4966" s="319" t="n">
        <v>48.07</v>
      </c>
      <c r="G4966" s="318" t="s">
        <v>6233</v>
      </c>
    </row>
    <row r="4967" customFormat="false" ht="15" hidden="false" customHeight="false" outlineLevel="0" collapsed="false">
      <c r="A4967" s="318" t="s">
        <v>16111</v>
      </c>
      <c r="B4967" s="318" t="str">
        <f aca="false">A4967&amp;"U"</f>
        <v>89284U</v>
      </c>
      <c r="C4967" s="318" t="s">
        <v>16112</v>
      </c>
      <c r="D4967" s="318" t="s">
        <v>79</v>
      </c>
      <c r="E4967" s="318" t="s">
        <v>6252</v>
      </c>
      <c r="F4967" s="319" t="n">
        <v>42.63</v>
      </c>
      <c r="G4967" s="318" t="s">
        <v>6233</v>
      </c>
    </row>
    <row r="4968" customFormat="false" ht="15" hidden="false" customHeight="false" outlineLevel="0" collapsed="false">
      <c r="A4968" s="318" t="s">
        <v>16113</v>
      </c>
      <c r="B4968" s="318" t="str">
        <f aca="false">A4968&amp;"U"</f>
        <v>89285U</v>
      </c>
      <c r="C4968" s="318" t="s">
        <v>16114</v>
      </c>
      <c r="D4968" s="318" t="s">
        <v>79</v>
      </c>
      <c r="E4968" s="318" t="s">
        <v>6232</v>
      </c>
      <c r="F4968" s="319" t="n">
        <v>44.09</v>
      </c>
      <c r="G4968" s="318" t="s">
        <v>6233</v>
      </c>
    </row>
    <row r="4969" customFormat="false" ht="15" hidden="false" customHeight="false" outlineLevel="0" collapsed="false">
      <c r="A4969" s="318" t="s">
        <v>16115</v>
      </c>
      <c r="B4969" s="318" t="str">
        <f aca="false">A4969&amp;"U"</f>
        <v>89286U</v>
      </c>
      <c r="C4969" s="318" t="s">
        <v>16116</v>
      </c>
      <c r="D4969" s="318" t="s">
        <v>79</v>
      </c>
      <c r="E4969" s="318" t="s">
        <v>6252</v>
      </c>
      <c r="F4969" s="319" t="n">
        <v>50.43</v>
      </c>
      <c r="G4969" s="318" t="s">
        <v>6233</v>
      </c>
    </row>
    <row r="4970" customFormat="false" ht="15" hidden="false" customHeight="false" outlineLevel="0" collapsed="false">
      <c r="A4970" s="318" t="s">
        <v>16117</v>
      </c>
      <c r="B4970" s="318" t="str">
        <f aca="false">A4970&amp;"U"</f>
        <v>89287U</v>
      </c>
      <c r="C4970" s="318" t="s">
        <v>16118</v>
      </c>
      <c r="D4970" s="318" t="s">
        <v>79</v>
      </c>
      <c r="E4970" s="318" t="s">
        <v>6232</v>
      </c>
      <c r="F4970" s="319" t="n">
        <v>51.89</v>
      </c>
      <c r="G4970" s="318" t="s">
        <v>6233</v>
      </c>
    </row>
    <row r="4971" customFormat="false" ht="15" hidden="false" customHeight="false" outlineLevel="0" collapsed="false">
      <c r="A4971" s="318" t="s">
        <v>16119</v>
      </c>
      <c r="B4971" s="318" t="str">
        <f aca="false">A4971&amp;"U"</f>
        <v>89288U</v>
      </c>
      <c r="C4971" s="318" t="s">
        <v>16120</v>
      </c>
      <c r="D4971" s="318" t="s">
        <v>79</v>
      </c>
      <c r="E4971" s="318" t="s">
        <v>6252</v>
      </c>
      <c r="F4971" s="319" t="n">
        <v>44.96</v>
      </c>
      <c r="G4971" s="318" t="s">
        <v>6233</v>
      </c>
    </row>
    <row r="4972" customFormat="false" ht="15" hidden="false" customHeight="false" outlineLevel="0" collapsed="false">
      <c r="A4972" s="318" t="s">
        <v>16121</v>
      </c>
      <c r="B4972" s="318" t="str">
        <f aca="false">A4972&amp;"U"</f>
        <v>89289U</v>
      </c>
      <c r="C4972" s="318" t="s">
        <v>16122</v>
      </c>
      <c r="D4972" s="318" t="s">
        <v>79</v>
      </c>
      <c r="E4972" s="318" t="s">
        <v>6232</v>
      </c>
      <c r="F4972" s="319" t="n">
        <v>46.42</v>
      </c>
      <c r="G4972" s="318" t="s">
        <v>6233</v>
      </c>
    </row>
    <row r="4973" customFormat="false" ht="15" hidden="false" customHeight="false" outlineLevel="0" collapsed="false">
      <c r="A4973" s="318" t="s">
        <v>16123</v>
      </c>
      <c r="B4973" s="318" t="str">
        <f aca="false">A4973&amp;"U"</f>
        <v>89290U</v>
      </c>
      <c r="C4973" s="318" t="s">
        <v>16124</v>
      </c>
      <c r="D4973" s="318" t="s">
        <v>79</v>
      </c>
      <c r="E4973" s="318" t="s">
        <v>6252</v>
      </c>
      <c r="F4973" s="319" t="n">
        <v>54.03</v>
      </c>
      <c r="G4973" s="318" t="s">
        <v>6233</v>
      </c>
    </row>
    <row r="4974" customFormat="false" ht="15" hidden="false" customHeight="false" outlineLevel="0" collapsed="false">
      <c r="A4974" s="318" t="s">
        <v>16125</v>
      </c>
      <c r="B4974" s="318" t="str">
        <f aca="false">A4974&amp;"U"</f>
        <v>89291U</v>
      </c>
      <c r="C4974" s="318" t="s">
        <v>16126</v>
      </c>
      <c r="D4974" s="318" t="s">
        <v>79</v>
      </c>
      <c r="E4974" s="318" t="s">
        <v>6232</v>
      </c>
      <c r="F4974" s="319" t="n">
        <v>55.65</v>
      </c>
      <c r="G4974" s="318" t="s">
        <v>6233</v>
      </c>
    </row>
    <row r="4975" customFormat="false" ht="15" hidden="false" customHeight="false" outlineLevel="0" collapsed="false">
      <c r="A4975" s="318" t="s">
        <v>16127</v>
      </c>
      <c r="B4975" s="318" t="str">
        <f aca="false">A4975&amp;"U"</f>
        <v>89292U</v>
      </c>
      <c r="C4975" s="318" t="s">
        <v>16128</v>
      </c>
      <c r="D4975" s="318" t="s">
        <v>79</v>
      </c>
      <c r="E4975" s="318" t="s">
        <v>6252</v>
      </c>
      <c r="F4975" s="319" t="n">
        <v>50.13</v>
      </c>
      <c r="G4975" s="318" t="s">
        <v>6233</v>
      </c>
    </row>
    <row r="4976" customFormat="false" ht="15" hidden="false" customHeight="false" outlineLevel="0" collapsed="false">
      <c r="A4976" s="318" t="s">
        <v>16129</v>
      </c>
      <c r="B4976" s="318" t="str">
        <f aca="false">A4976&amp;"U"</f>
        <v>89293U</v>
      </c>
      <c r="C4976" s="318" t="s">
        <v>16130</v>
      </c>
      <c r="D4976" s="318" t="s">
        <v>79</v>
      </c>
      <c r="E4976" s="318" t="s">
        <v>6232</v>
      </c>
      <c r="F4976" s="319" t="n">
        <v>51.75</v>
      </c>
      <c r="G4976" s="318" t="s">
        <v>6233</v>
      </c>
    </row>
    <row r="4977" customFormat="false" ht="15" hidden="false" customHeight="false" outlineLevel="0" collapsed="false">
      <c r="A4977" s="318" t="s">
        <v>16131</v>
      </c>
      <c r="B4977" s="318" t="str">
        <f aca="false">A4977&amp;"U"</f>
        <v>89294U</v>
      </c>
      <c r="C4977" s="318" t="s">
        <v>16132</v>
      </c>
      <c r="D4977" s="318" t="s">
        <v>79</v>
      </c>
      <c r="E4977" s="318" t="s">
        <v>6252</v>
      </c>
      <c r="F4977" s="319" t="n">
        <v>59.15</v>
      </c>
      <c r="G4977" s="318" t="s">
        <v>6233</v>
      </c>
    </row>
    <row r="4978" customFormat="false" ht="15" hidden="false" customHeight="false" outlineLevel="0" collapsed="false">
      <c r="A4978" s="318" t="s">
        <v>16133</v>
      </c>
      <c r="B4978" s="318" t="str">
        <f aca="false">A4978&amp;"U"</f>
        <v>89295U</v>
      </c>
      <c r="C4978" s="318" t="s">
        <v>16134</v>
      </c>
      <c r="D4978" s="318" t="s">
        <v>79</v>
      </c>
      <c r="E4978" s="318" t="s">
        <v>6232</v>
      </c>
      <c r="F4978" s="319" t="n">
        <v>60.77</v>
      </c>
      <c r="G4978" s="318" t="s">
        <v>6233</v>
      </c>
    </row>
    <row r="4979" customFormat="false" ht="15" hidden="false" customHeight="false" outlineLevel="0" collapsed="false">
      <c r="A4979" s="318" t="s">
        <v>16135</v>
      </c>
      <c r="B4979" s="318" t="str">
        <f aca="false">A4979&amp;"U"</f>
        <v>89296U</v>
      </c>
      <c r="C4979" s="318" t="s">
        <v>16136</v>
      </c>
      <c r="D4979" s="318" t="s">
        <v>79</v>
      </c>
      <c r="E4979" s="318" t="s">
        <v>6252</v>
      </c>
      <c r="F4979" s="319" t="n">
        <v>53.12</v>
      </c>
      <c r="G4979" s="318" t="s">
        <v>6233</v>
      </c>
    </row>
    <row r="4980" customFormat="false" ht="15" hidden="false" customHeight="false" outlineLevel="0" collapsed="false">
      <c r="A4980" s="318" t="s">
        <v>16137</v>
      </c>
      <c r="B4980" s="318" t="str">
        <f aca="false">A4980&amp;"U"</f>
        <v>89297U</v>
      </c>
      <c r="C4980" s="318" t="s">
        <v>16138</v>
      </c>
      <c r="D4980" s="318" t="s">
        <v>79</v>
      </c>
      <c r="E4980" s="318" t="s">
        <v>6232</v>
      </c>
      <c r="F4980" s="319" t="n">
        <v>54.74</v>
      </c>
      <c r="G4980" s="318" t="s">
        <v>6233</v>
      </c>
    </row>
    <row r="4981" customFormat="false" ht="15" hidden="false" customHeight="false" outlineLevel="0" collapsed="false">
      <c r="A4981" s="318" t="s">
        <v>16139</v>
      </c>
      <c r="B4981" s="318" t="str">
        <f aca="false">A4981&amp;"U"</f>
        <v>89298U</v>
      </c>
      <c r="C4981" s="318" t="s">
        <v>16140</v>
      </c>
      <c r="D4981" s="318" t="s">
        <v>79</v>
      </c>
      <c r="E4981" s="318" t="s">
        <v>6252</v>
      </c>
      <c r="F4981" s="319" t="n">
        <v>55.12</v>
      </c>
      <c r="G4981" s="318" t="s">
        <v>6233</v>
      </c>
    </row>
    <row r="4982" customFormat="false" ht="15" hidden="false" customHeight="false" outlineLevel="0" collapsed="false">
      <c r="A4982" s="318" t="s">
        <v>16141</v>
      </c>
      <c r="B4982" s="318" t="str">
        <f aca="false">A4982&amp;"U"</f>
        <v>89299U</v>
      </c>
      <c r="C4982" s="318" t="s">
        <v>16142</v>
      </c>
      <c r="D4982" s="318" t="s">
        <v>79</v>
      </c>
      <c r="E4982" s="318" t="s">
        <v>6232</v>
      </c>
      <c r="F4982" s="319" t="n">
        <v>57.19</v>
      </c>
      <c r="G4982" s="318" t="s">
        <v>6233</v>
      </c>
    </row>
    <row r="4983" customFormat="false" ht="15" hidden="false" customHeight="false" outlineLevel="0" collapsed="false">
      <c r="A4983" s="318" t="s">
        <v>16143</v>
      </c>
      <c r="B4983" s="318" t="str">
        <f aca="false">A4983&amp;"U"</f>
        <v>89300U</v>
      </c>
      <c r="C4983" s="318" t="s">
        <v>16144</v>
      </c>
      <c r="D4983" s="318" t="s">
        <v>79</v>
      </c>
      <c r="E4983" s="318" t="s">
        <v>6252</v>
      </c>
      <c r="F4983" s="319" t="n">
        <v>51.15</v>
      </c>
      <c r="G4983" s="318" t="s">
        <v>6233</v>
      </c>
    </row>
    <row r="4984" customFormat="false" ht="15" hidden="false" customHeight="false" outlineLevel="0" collapsed="false">
      <c r="A4984" s="318" t="s">
        <v>16145</v>
      </c>
      <c r="B4984" s="318" t="str">
        <f aca="false">A4984&amp;"U"</f>
        <v>89301U</v>
      </c>
      <c r="C4984" s="318" t="s">
        <v>16146</v>
      </c>
      <c r="D4984" s="318" t="s">
        <v>79</v>
      </c>
      <c r="E4984" s="318" t="s">
        <v>6232</v>
      </c>
      <c r="F4984" s="319" t="n">
        <v>53.22</v>
      </c>
      <c r="G4984" s="318" t="s">
        <v>6233</v>
      </c>
    </row>
    <row r="4985" customFormat="false" ht="15" hidden="false" customHeight="false" outlineLevel="0" collapsed="false">
      <c r="A4985" s="318" t="s">
        <v>16147</v>
      </c>
      <c r="B4985" s="318" t="str">
        <f aca="false">A4985&amp;"U"</f>
        <v>89302U</v>
      </c>
      <c r="C4985" s="318" t="s">
        <v>16148</v>
      </c>
      <c r="D4985" s="318" t="s">
        <v>79</v>
      </c>
      <c r="E4985" s="318" t="s">
        <v>6252</v>
      </c>
      <c r="F4985" s="319" t="n">
        <v>61.48</v>
      </c>
      <c r="G4985" s="318" t="s">
        <v>6233</v>
      </c>
    </row>
    <row r="4986" customFormat="false" ht="15" hidden="false" customHeight="false" outlineLevel="0" collapsed="false">
      <c r="A4986" s="318" t="s">
        <v>16149</v>
      </c>
      <c r="B4986" s="318" t="str">
        <f aca="false">A4986&amp;"U"</f>
        <v>89303U</v>
      </c>
      <c r="C4986" s="318" t="s">
        <v>16150</v>
      </c>
      <c r="D4986" s="318" t="s">
        <v>79</v>
      </c>
      <c r="E4986" s="318" t="s">
        <v>6232</v>
      </c>
      <c r="F4986" s="319" t="n">
        <v>63.55</v>
      </c>
      <c r="G4986" s="318" t="s">
        <v>6233</v>
      </c>
    </row>
    <row r="4987" customFormat="false" ht="15" hidden="false" customHeight="false" outlineLevel="0" collapsed="false">
      <c r="A4987" s="318" t="s">
        <v>16151</v>
      </c>
      <c r="B4987" s="318" t="str">
        <f aca="false">A4987&amp;"U"</f>
        <v>89304U</v>
      </c>
      <c r="C4987" s="318" t="s">
        <v>16152</v>
      </c>
      <c r="D4987" s="318" t="s">
        <v>79</v>
      </c>
      <c r="E4987" s="318" t="s">
        <v>6252</v>
      </c>
      <c r="F4987" s="319" t="n">
        <v>55.05</v>
      </c>
      <c r="G4987" s="318" t="s">
        <v>6233</v>
      </c>
    </row>
    <row r="4988" customFormat="false" ht="15" hidden="false" customHeight="false" outlineLevel="0" collapsed="false">
      <c r="A4988" s="318" t="s">
        <v>16153</v>
      </c>
      <c r="B4988" s="318" t="str">
        <f aca="false">A4988&amp;"U"</f>
        <v>89305U</v>
      </c>
      <c r="C4988" s="318" t="s">
        <v>16154</v>
      </c>
      <c r="D4988" s="318" t="s">
        <v>79</v>
      </c>
      <c r="E4988" s="318" t="s">
        <v>6232</v>
      </c>
      <c r="F4988" s="319" t="n">
        <v>57.12</v>
      </c>
      <c r="G4988" s="318" t="s">
        <v>6233</v>
      </c>
    </row>
    <row r="4989" customFormat="false" ht="15" hidden="false" customHeight="false" outlineLevel="0" collapsed="false">
      <c r="A4989" s="318" t="s">
        <v>16155</v>
      </c>
      <c r="B4989" s="318" t="str">
        <f aca="false">A4989&amp;"U"</f>
        <v>89306U</v>
      </c>
      <c r="C4989" s="318" t="s">
        <v>16156</v>
      </c>
      <c r="D4989" s="318" t="s">
        <v>79</v>
      </c>
      <c r="E4989" s="318" t="s">
        <v>6252</v>
      </c>
      <c r="F4989" s="319" t="n">
        <v>62.74</v>
      </c>
      <c r="G4989" s="318" t="s">
        <v>6233</v>
      </c>
    </row>
    <row r="4990" customFormat="false" ht="15" hidden="false" customHeight="false" outlineLevel="0" collapsed="false">
      <c r="A4990" s="318" t="s">
        <v>16157</v>
      </c>
      <c r="B4990" s="318" t="str">
        <f aca="false">A4990&amp;"U"</f>
        <v>89307U</v>
      </c>
      <c r="C4990" s="318" t="s">
        <v>16158</v>
      </c>
      <c r="D4990" s="318" t="s">
        <v>79</v>
      </c>
      <c r="E4990" s="318" t="s">
        <v>6232</v>
      </c>
      <c r="F4990" s="319" t="n">
        <v>65.04</v>
      </c>
      <c r="G4990" s="318" t="s">
        <v>6233</v>
      </c>
    </row>
    <row r="4991" customFormat="false" ht="15" hidden="false" customHeight="false" outlineLevel="0" collapsed="false">
      <c r="A4991" s="318" t="s">
        <v>16159</v>
      </c>
      <c r="B4991" s="318" t="str">
        <f aca="false">A4991&amp;"U"</f>
        <v>89308U</v>
      </c>
      <c r="C4991" s="318" t="s">
        <v>16160</v>
      </c>
      <c r="D4991" s="318" t="s">
        <v>79</v>
      </c>
      <c r="E4991" s="318" t="s">
        <v>6252</v>
      </c>
      <c r="F4991" s="319" t="n">
        <v>58.83</v>
      </c>
      <c r="G4991" s="318" t="s">
        <v>6233</v>
      </c>
    </row>
    <row r="4992" customFormat="false" ht="15" hidden="false" customHeight="false" outlineLevel="0" collapsed="false">
      <c r="A4992" s="318" t="s">
        <v>16161</v>
      </c>
      <c r="B4992" s="318" t="str">
        <f aca="false">A4992&amp;"U"</f>
        <v>89309U</v>
      </c>
      <c r="C4992" s="318" t="s">
        <v>16162</v>
      </c>
      <c r="D4992" s="318" t="s">
        <v>79</v>
      </c>
      <c r="E4992" s="318" t="s">
        <v>6232</v>
      </c>
      <c r="F4992" s="319" t="n">
        <v>61.13</v>
      </c>
      <c r="G4992" s="318" t="s">
        <v>6233</v>
      </c>
    </row>
    <row r="4993" customFormat="false" ht="15" hidden="false" customHeight="false" outlineLevel="0" collapsed="false">
      <c r="A4993" s="318" t="s">
        <v>16163</v>
      </c>
      <c r="B4993" s="318" t="str">
        <f aca="false">A4993&amp;"U"</f>
        <v>89310U</v>
      </c>
      <c r="C4993" s="318" t="s">
        <v>16164</v>
      </c>
      <c r="D4993" s="318" t="s">
        <v>79</v>
      </c>
      <c r="E4993" s="318" t="s">
        <v>6252</v>
      </c>
      <c r="F4993" s="319" t="n">
        <v>70.33</v>
      </c>
      <c r="G4993" s="318" t="s">
        <v>6233</v>
      </c>
    </row>
    <row r="4994" customFormat="false" ht="15" hidden="false" customHeight="false" outlineLevel="0" collapsed="false">
      <c r="A4994" s="318" t="s">
        <v>16165</v>
      </c>
      <c r="B4994" s="318" t="str">
        <f aca="false">A4994&amp;"U"</f>
        <v>89311U</v>
      </c>
      <c r="C4994" s="318" t="s">
        <v>16166</v>
      </c>
      <c r="D4994" s="318" t="s">
        <v>79</v>
      </c>
      <c r="E4994" s="318" t="s">
        <v>6232</v>
      </c>
      <c r="F4994" s="319" t="n">
        <v>72.63</v>
      </c>
      <c r="G4994" s="318" t="s">
        <v>6233</v>
      </c>
    </row>
    <row r="4995" customFormat="false" ht="15" hidden="false" customHeight="false" outlineLevel="0" collapsed="false">
      <c r="A4995" s="318" t="s">
        <v>16167</v>
      </c>
      <c r="B4995" s="318" t="str">
        <f aca="false">A4995&amp;"U"</f>
        <v>89312U</v>
      </c>
      <c r="C4995" s="318" t="s">
        <v>16168</v>
      </c>
      <c r="D4995" s="318" t="s">
        <v>79</v>
      </c>
      <c r="E4995" s="318" t="s">
        <v>6252</v>
      </c>
      <c r="F4995" s="319" t="n">
        <v>63.38</v>
      </c>
      <c r="G4995" s="318" t="s">
        <v>6233</v>
      </c>
    </row>
    <row r="4996" customFormat="false" ht="15" hidden="false" customHeight="false" outlineLevel="0" collapsed="false">
      <c r="A4996" s="318" t="s">
        <v>16169</v>
      </c>
      <c r="B4996" s="318" t="str">
        <f aca="false">A4996&amp;"U"</f>
        <v>89313U</v>
      </c>
      <c r="C4996" s="318" t="s">
        <v>16170</v>
      </c>
      <c r="D4996" s="318" t="s">
        <v>79</v>
      </c>
      <c r="E4996" s="318" t="s">
        <v>6232</v>
      </c>
      <c r="F4996" s="319" t="n">
        <v>65.68</v>
      </c>
      <c r="G4996" s="318" t="s">
        <v>6233</v>
      </c>
    </row>
    <row r="4997" customFormat="false" ht="15" hidden="false" customHeight="false" outlineLevel="0" collapsed="false">
      <c r="A4997" s="318" t="s">
        <v>16171</v>
      </c>
      <c r="B4997" s="318" t="str">
        <f aca="false">A4997&amp;"U"</f>
        <v>95465U</v>
      </c>
      <c r="C4997" s="318" t="s">
        <v>16172</v>
      </c>
      <c r="D4997" s="318" t="s">
        <v>79</v>
      </c>
      <c r="E4997" s="318" t="s">
        <v>6232</v>
      </c>
      <c r="F4997" s="319" t="n">
        <v>121.32</v>
      </c>
      <c r="G4997" s="318" t="s">
        <v>6233</v>
      </c>
    </row>
    <row r="4998" customFormat="false" ht="15" hidden="false" customHeight="false" outlineLevel="0" collapsed="false">
      <c r="A4998" s="318" t="s">
        <v>16173</v>
      </c>
      <c r="B4998" s="318" t="str">
        <f aca="false">A4998&amp;"U"</f>
        <v>87447U</v>
      </c>
      <c r="C4998" s="318" t="s">
        <v>16174</v>
      </c>
      <c r="D4998" s="318" t="s">
        <v>79</v>
      </c>
      <c r="E4998" s="318" t="s">
        <v>6252</v>
      </c>
      <c r="F4998" s="319" t="n">
        <v>45.2</v>
      </c>
      <c r="G4998" s="318" t="s">
        <v>6233</v>
      </c>
    </row>
    <row r="4999" customFormat="false" ht="15" hidden="false" customHeight="false" outlineLevel="0" collapsed="false">
      <c r="A4999" s="318" t="s">
        <v>16175</v>
      </c>
      <c r="B4999" s="318" t="str">
        <f aca="false">A4999&amp;"U"</f>
        <v>87448U</v>
      </c>
      <c r="C4999" s="318" t="s">
        <v>16176</v>
      </c>
      <c r="D4999" s="318" t="s">
        <v>79</v>
      </c>
      <c r="E4999" s="318" t="s">
        <v>6252</v>
      </c>
      <c r="F4999" s="319" t="n">
        <v>45.16</v>
      </c>
      <c r="G4999" s="318" t="s">
        <v>6233</v>
      </c>
    </row>
    <row r="5000" customFormat="false" ht="15" hidden="false" customHeight="false" outlineLevel="0" collapsed="false">
      <c r="A5000" s="318" t="s">
        <v>16177</v>
      </c>
      <c r="B5000" s="318" t="str">
        <f aca="false">A5000&amp;"U"</f>
        <v>87449U</v>
      </c>
      <c r="C5000" s="318" t="s">
        <v>16178</v>
      </c>
      <c r="D5000" s="318" t="s">
        <v>79</v>
      </c>
      <c r="E5000" s="318" t="s">
        <v>6252</v>
      </c>
      <c r="F5000" s="319" t="n">
        <v>57.31</v>
      </c>
      <c r="G5000" s="318" t="s">
        <v>6233</v>
      </c>
    </row>
    <row r="5001" customFormat="false" ht="15" hidden="false" customHeight="false" outlineLevel="0" collapsed="false">
      <c r="A5001" s="318" t="s">
        <v>16179</v>
      </c>
      <c r="B5001" s="318" t="str">
        <f aca="false">A5001&amp;"U"</f>
        <v>87450U</v>
      </c>
      <c r="C5001" s="318" t="s">
        <v>16180</v>
      </c>
      <c r="D5001" s="318" t="s">
        <v>79</v>
      </c>
      <c r="E5001" s="318" t="s">
        <v>6252</v>
      </c>
      <c r="F5001" s="319" t="n">
        <v>57.66</v>
      </c>
      <c r="G5001" s="318" t="s">
        <v>6233</v>
      </c>
    </row>
    <row r="5002" customFormat="false" ht="15" hidden="false" customHeight="false" outlineLevel="0" collapsed="false">
      <c r="A5002" s="318" t="s">
        <v>16181</v>
      </c>
      <c r="B5002" s="318" t="str">
        <f aca="false">A5002&amp;"U"</f>
        <v>87451U</v>
      </c>
      <c r="C5002" s="318" t="s">
        <v>16182</v>
      </c>
      <c r="D5002" s="318" t="s">
        <v>79</v>
      </c>
      <c r="E5002" s="318" t="s">
        <v>6252</v>
      </c>
      <c r="F5002" s="319" t="n">
        <v>69.28</v>
      </c>
      <c r="G5002" s="318" t="s">
        <v>6233</v>
      </c>
    </row>
    <row r="5003" customFormat="false" ht="15" hidden="false" customHeight="false" outlineLevel="0" collapsed="false">
      <c r="A5003" s="318" t="s">
        <v>16183</v>
      </c>
      <c r="B5003" s="318" t="str">
        <f aca="false">A5003&amp;"U"</f>
        <v>87452U</v>
      </c>
      <c r="C5003" s="318" t="s">
        <v>16184</v>
      </c>
      <c r="D5003" s="318" t="s">
        <v>79</v>
      </c>
      <c r="E5003" s="318" t="s">
        <v>6252</v>
      </c>
      <c r="F5003" s="319" t="n">
        <v>69.67</v>
      </c>
      <c r="G5003" s="318" t="s">
        <v>6233</v>
      </c>
    </row>
    <row r="5004" customFormat="false" ht="15" hidden="false" customHeight="false" outlineLevel="0" collapsed="false">
      <c r="A5004" s="318" t="s">
        <v>16185</v>
      </c>
      <c r="B5004" s="318" t="str">
        <f aca="false">A5004&amp;"U"</f>
        <v>87453U</v>
      </c>
      <c r="C5004" s="318" t="s">
        <v>16186</v>
      </c>
      <c r="D5004" s="318" t="s">
        <v>79</v>
      </c>
      <c r="E5004" s="318" t="s">
        <v>6252</v>
      </c>
      <c r="F5004" s="319" t="n">
        <v>42.16</v>
      </c>
      <c r="G5004" s="318" t="s">
        <v>6233</v>
      </c>
    </row>
    <row r="5005" customFormat="false" ht="15" hidden="false" customHeight="false" outlineLevel="0" collapsed="false">
      <c r="A5005" s="318" t="s">
        <v>16187</v>
      </c>
      <c r="B5005" s="318" t="str">
        <f aca="false">A5005&amp;"U"</f>
        <v>87454U</v>
      </c>
      <c r="C5005" s="318" t="s">
        <v>16188</v>
      </c>
      <c r="D5005" s="318" t="s">
        <v>79</v>
      </c>
      <c r="E5005" s="318" t="s">
        <v>6252</v>
      </c>
      <c r="F5005" s="319" t="n">
        <v>42.46</v>
      </c>
      <c r="G5005" s="318" t="s">
        <v>6233</v>
      </c>
    </row>
    <row r="5006" customFormat="false" ht="15" hidden="false" customHeight="false" outlineLevel="0" collapsed="false">
      <c r="A5006" s="318" t="s">
        <v>16189</v>
      </c>
      <c r="B5006" s="318" t="str">
        <f aca="false">A5006&amp;"U"</f>
        <v>87455U</v>
      </c>
      <c r="C5006" s="318" t="s">
        <v>16190</v>
      </c>
      <c r="D5006" s="318" t="s">
        <v>79</v>
      </c>
      <c r="E5006" s="318" t="s">
        <v>6252</v>
      </c>
      <c r="F5006" s="319" t="n">
        <v>53.51</v>
      </c>
      <c r="G5006" s="318" t="s">
        <v>6233</v>
      </c>
    </row>
    <row r="5007" customFormat="false" ht="15" hidden="false" customHeight="false" outlineLevel="0" collapsed="false">
      <c r="A5007" s="318" t="s">
        <v>16191</v>
      </c>
      <c r="B5007" s="318" t="str">
        <f aca="false">A5007&amp;"U"</f>
        <v>87456U</v>
      </c>
      <c r="C5007" s="318" t="s">
        <v>16192</v>
      </c>
      <c r="D5007" s="318" t="s">
        <v>79</v>
      </c>
      <c r="E5007" s="318" t="s">
        <v>6252</v>
      </c>
      <c r="F5007" s="319" t="n">
        <v>54.16</v>
      </c>
      <c r="G5007" s="318" t="s">
        <v>6233</v>
      </c>
    </row>
    <row r="5008" customFormat="false" ht="15" hidden="false" customHeight="false" outlineLevel="0" collapsed="false">
      <c r="A5008" s="318" t="s">
        <v>16193</v>
      </c>
      <c r="B5008" s="318" t="str">
        <f aca="false">A5008&amp;"U"</f>
        <v>87457U</v>
      </c>
      <c r="C5008" s="318" t="s">
        <v>16194</v>
      </c>
      <c r="D5008" s="318" t="s">
        <v>79</v>
      </c>
      <c r="E5008" s="318" t="s">
        <v>6252</v>
      </c>
      <c r="F5008" s="319" t="n">
        <v>65.38</v>
      </c>
      <c r="G5008" s="318" t="s">
        <v>6233</v>
      </c>
    </row>
    <row r="5009" customFormat="false" ht="15" hidden="false" customHeight="false" outlineLevel="0" collapsed="false">
      <c r="A5009" s="318" t="s">
        <v>16195</v>
      </c>
      <c r="B5009" s="318" t="str">
        <f aca="false">A5009&amp;"U"</f>
        <v>87458U</v>
      </c>
      <c r="C5009" s="318" t="s">
        <v>16196</v>
      </c>
      <c r="D5009" s="318" t="s">
        <v>79</v>
      </c>
      <c r="E5009" s="318" t="s">
        <v>6252</v>
      </c>
      <c r="F5009" s="319" t="n">
        <v>65.8</v>
      </c>
      <c r="G5009" s="318" t="s">
        <v>6233</v>
      </c>
    </row>
    <row r="5010" customFormat="false" ht="15" hidden="false" customHeight="false" outlineLevel="0" collapsed="false">
      <c r="A5010" s="318" t="s">
        <v>16197</v>
      </c>
      <c r="B5010" s="318" t="str">
        <f aca="false">A5010&amp;"U"</f>
        <v>87459U</v>
      </c>
      <c r="C5010" s="318" t="s">
        <v>16198</v>
      </c>
      <c r="D5010" s="318" t="s">
        <v>79</v>
      </c>
      <c r="E5010" s="318" t="s">
        <v>6252</v>
      </c>
      <c r="F5010" s="319" t="n">
        <v>50.18</v>
      </c>
      <c r="G5010" s="318" t="s">
        <v>6233</v>
      </c>
    </row>
    <row r="5011" customFormat="false" ht="15" hidden="false" customHeight="false" outlineLevel="0" collapsed="false">
      <c r="A5011" s="318" t="s">
        <v>16199</v>
      </c>
      <c r="B5011" s="318" t="str">
        <f aca="false">A5011&amp;"U"</f>
        <v>87460U</v>
      </c>
      <c r="C5011" s="318" t="s">
        <v>16200</v>
      </c>
      <c r="D5011" s="318" t="s">
        <v>79</v>
      </c>
      <c r="E5011" s="318" t="s">
        <v>6252</v>
      </c>
      <c r="F5011" s="319" t="n">
        <v>50.48</v>
      </c>
      <c r="G5011" s="318" t="s">
        <v>6233</v>
      </c>
    </row>
    <row r="5012" customFormat="false" ht="15" hidden="false" customHeight="false" outlineLevel="0" collapsed="false">
      <c r="A5012" s="318" t="s">
        <v>16201</v>
      </c>
      <c r="B5012" s="318" t="str">
        <f aca="false">A5012&amp;"U"</f>
        <v>87461U</v>
      </c>
      <c r="C5012" s="318" t="s">
        <v>16202</v>
      </c>
      <c r="D5012" s="318" t="s">
        <v>79</v>
      </c>
      <c r="E5012" s="318" t="s">
        <v>6252</v>
      </c>
      <c r="F5012" s="319" t="n">
        <v>62.32</v>
      </c>
      <c r="G5012" s="318" t="s">
        <v>6233</v>
      </c>
    </row>
    <row r="5013" customFormat="false" ht="15" hidden="false" customHeight="false" outlineLevel="0" collapsed="false">
      <c r="A5013" s="318" t="s">
        <v>16203</v>
      </c>
      <c r="B5013" s="318" t="str">
        <f aca="false">A5013&amp;"U"</f>
        <v>87462U</v>
      </c>
      <c r="C5013" s="318" t="s">
        <v>16204</v>
      </c>
      <c r="D5013" s="318" t="s">
        <v>79</v>
      </c>
      <c r="E5013" s="318" t="s">
        <v>6252</v>
      </c>
      <c r="F5013" s="319" t="n">
        <v>62.67</v>
      </c>
      <c r="G5013" s="318" t="s">
        <v>6233</v>
      </c>
    </row>
    <row r="5014" customFormat="false" ht="15" hidden="false" customHeight="false" outlineLevel="0" collapsed="false">
      <c r="A5014" s="318" t="s">
        <v>16205</v>
      </c>
      <c r="B5014" s="318" t="str">
        <f aca="false">A5014&amp;"U"</f>
        <v>87463U</v>
      </c>
      <c r="C5014" s="318" t="s">
        <v>16206</v>
      </c>
      <c r="D5014" s="318" t="s">
        <v>79</v>
      </c>
      <c r="E5014" s="318" t="s">
        <v>6252</v>
      </c>
      <c r="F5014" s="319" t="n">
        <v>74.32</v>
      </c>
      <c r="G5014" s="318" t="s">
        <v>6233</v>
      </c>
    </row>
    <row r="5015" customFormat="false" ht="15" hidden="false" customHeight="false" outlineLevel="0" collapsed="false">
      <c r="A5015" s="318" t="s">
        <v>16207</v>
      </c>
      <c r="B5015" s="318" t="str">
        <f aca="false">A5015&amp;"U"</f>
        <v>87464U</v>
      </c>
      <c r="C5015" s="318" t="s">
        <v>16208</v>
      </c>
      <c r="D5015" s="318" t="s">
        <v>79</v>
      </c>
      <c r="E5015" s="318" t="s">
        <v>6252</v>
      </c>
      <c r="F5015" s="319" t="n">
        <v>74.74</v>
      </c>
      <c r="G5015" s="318" t="s">
        <v>6233</v>
      </c>
    </row>
    <row r="5016" customFormat="false" ht="15" hidden="false" customHeight="false" outlineLevel="0" collapsed="false">
      <c r="A5016" s="318" t="s">
        <v>16209</v>
      </c>
      <c r="B5016" s="318" t="str">
        <f aca="false">A5016&amp;"U"</f>
        <v>87465U</v>
      </c>
      <c r="C5016" s="318" t="s">
        <v>16210</v>
      </c>
      <c r="D5016" s="318" t="s">
        <v>79</v>
      </c>
      <c r="E5016" s="318" t="s">
        <v>6252</v>
      </c>
      <c r="F5016" s="319" t="n">
        <v>44.98</v>
      </c>
      <c r="G5016" s="318" t="s">
        <v>6233</v>
      </c>
    </row>
    <row r="5017" customFormat="false" ht="15" hidden="false" customHeight="false" outlineLevel="0" collapsed="false">
      <c r="A5017" s="318" t="s">
        <v>16211</v>
      </c>
      <c r="B5017" s="318" t="str">
        <f aca="false">A5017&amp;"U"</f>
        <v>87466U</v>
      </c>
      <c r="C5017" s="318" t="s">
        <v>16212</v>
      </c>
      <c r="D5017" s="318" t="s">
        <v>79</v>
      </c>
      <c r="E5017" s="318" t="s">
        <v>6252</v>
      </c>
      <c r="F5017" s="319" t="n">
        <v>45.28</v>
      </c>
      <c r="G5017" s="318" t="s">
        <v>6233</v>
      </c>
    </row>
    <row r="5018" customFormat="false" ht="15" hidden="false" customHeight="false" outlineLevel="0" collapsed="false">
      <c r="A5018" s="318" t="s">
        <v>16213</v>
      </c>
      <c r="B5018" s="318" t="str">
        <f aca="false">A5018&amp;"U"</f>
        <v>87467U</v>
      </c>
      <c r="C5018" s="318" t="s">
        <v>16214</v>
      </c>
      <c r="D5018" s="318" t="s">
        <v>79</v>
      </c>
      <c r="E5018" s="318" t="s">
        <v>6252</v>
      </c>
      <c r="F5018" s="319" t="n">
        <v>56.67</v>
      </c>
      <c r="G5018" s="318" t="s">
        <v>6233</v>
      </c>
    </row>
    <row r="5019" customFormat="false" ht="15" hidden="false" customHeight="false" outlineLevel="0" collapsed="false">
      <c r="A5019" s="318" t="s">
        <v>16215</v>
      </c>
      <c r="B5019" s="318" t="str">
        <f aca="false">A5019&amp;"U"</f>
        <v>87468U</v>
      </c>
      <c r="C5019" s="318" t="s">
        <v>16216</v>
      </c>
      <c r="D5019" s="318" t="s">
        <v>79</v>
      </c>
      <c r="E5019" s="318" t="s">
        <v>6252</v>
      </c>
      <c r="F5019" s="319" t="n">
        <v>57.02</v>
      </c>
      <c r="G5019" s="318" t="s">
        <v>6233</v>
      </c>
    </row>
    <row r="5020" customFormat="false" ht="15" hidden="false" customHeight="false" outlineLevel="0" collapsed="false">
      <c r="A5020" s="318" t="s">
        <v>16217</v>
      </c>
      <c r="B5020" s="318" t="str">
        <f aca="false">A5020&amp;"U"</f>
        <v>87469U</v>
      </c>
      <c r="C5020" s="318" t="s">
        <v>16218</v>
      </c>
      <c r="D5020" s="318" t="s">
        <v>79</v>
      </c>
      <c r="E5020" s="318" t="s">
        <v>6252</v>
      </c>
      <c r="F5020" s="319" t="n">
        <v>68.68</v>
      </c>
      <c r="G5020" s="318" t="s">
        <v>6233</v>
      </c>
    </row>
    <row r="5021" customFormat="false" ht="15" hidden="false" customHeight="false" outlineLevel="0" collapsed="false">
      <c r="A5021" s="318" t="s">
        <v>16219</v>
      </c>
      <c r="B5021" s="318" t="str">
        <f aca="false">A5021&amp;"U"</f>
        <v>87470U</v>
      </c>
      <c r="C5021" s="318" t="s">
        <v>16220</v>
      </c>
      <c r="D5021" s="318" t="s">
        <v>79</v>
      </c>
      <c r="E5021" s="318" t="s">
        <v>6252</v>
      </c>
      <c r="F5021" s="319" t="n">
        <v>69.1</v>
      </c>
      <c r="G5021" s="318" t="s">
        <v>6233</v>
      </c>
    </row>
    <row r="5022" customFormat="false" ht="15" hidden="false" customHeight="false" outlineLevel="0" collapsed="false">
      <c r="A5022" s="318" t="s">
        <v>16221</v>
      </c>
      <c r="B5022" s="318" t="str">
        <f aca="false">A5022&amp;"U"</f>
        <v>89044U</v>
      </c>
      <c r="C5022" s="318" t="s">
        <v>16222</v>
      </c>
      <c r="D5022" s="318" t="s">
        <v>79</v>
      </c>
      <c r="E5022" s="318" t="s">
        <v>6252</v>
      </c>
      <c r="F5022" s="319" t="n">
        <v>45.06</v>
      </c>
      <c r="G5022" s="318" t="s">
        <v>6233</v>
      </c>
    </row>
    <row r="5023" customFormat="false" ht="15" hidden="false" customHeight="false" outlineLevel="0" collapsed="false">
      <c r="A5023" s="318" t="s">
        <v>16223</v>
      </c>
      <c r="B5023" s="318" t="str">
        <f aca="false">A5023&amp;"U"</f>
        <v>89169U</v>
      </c>
      <c r="C5023" s="318" t="s">
        <v>16224</v>
      </c>
      <c r="D5023" s="318" t="s">
        <v>79</v>
      </c>
      <c r="E5023" s="318" t="s">
        <v>6252</v>
      </c>
      <c r="F5023" s="319" t="n">
        <v>45.72</v>
      </c>
      <c r="G5023" s="318" t="s">
        <v>6233</v>
      </c>
    </row>
    <row r="5024" customFormat="false" ht="15" hidden="false" customHeight="false" outlineLevel="0" collapsed="false">
      <c r="A5024" s="318" t="s">
        <v>16225</v>
      </c>
      <c r="B5024" s="318" t="str">
        <f aca="false">A5024&amp;"U"</f>
        <v>89978U</v>
      </c>
      <c r="C5024" s="318" t="s">
        <v>16226</v>
      </c>
      <c r="D5024" s="318" t="s">
        <v>79</v>
      </c>
      <c r="E5024" s="318" t="s">
        <v>6252</v>
      </c>
      <c r="F5024" s="319" t="n">
        <v>57.56</v>
      </c>
      <c r="G5024" s="318" t="s">
        <v>6233</v>
      </c>
    </row>
    <row r="5025" customFormat="false" ht="15" hidden="false" customHeight="false" outlineLevel="0" collapsed="false">
      <c r="A5025" s="318" t="s">
        <v>16227</v>
      </c>
      <c r="B5025" s="318" t="str">
        <f aca="false">A5025&amp;"U"</f>
        <v>73937/1U</v>
      </c>
      <c r="C5025" s="318" t="s">
        <v>16228</v>
      </c>
      <c r="D5025" s="318" t="s">
        <v>79</v>
      </c>
      <c r="E5025" s="318" t="s">
        <v>6232</v>
      </c>
      <c r="F5025" s="319" t="n">
        <v>104.68</v>
      </c>
      <c r="G5025" s="318" t="s">
        <v>6233</v>
      </c>
    </row>
    <row r="5026" customFormat="false" ht="15" hidden="false" customHeight="false" outlineLevel="0" collapsed="false">
      <c r="A5026" s="318" t="s">
        <v>16229</v>
      </c>
      <c r="B5026" s="318" t="str">
        <f aca="false">A5026&amp;"U"</f>
        <v>73937/3U</v>
      </c>
      <c r="C5026" s="318" t="s">
        <v>162</v>
      </c>
      <c r="D5026" s="318" t="s">
        <v>79</v>
      </c>
      <c r="E5026" s="318" t="s">
        <v>6232</v>
      </c>
      <c r="F5026" s="319" t="n">
        <v>104.82</v>
      </c>
      <c r="G5026" s="318" t="s">
        <v>6233</v>
      </c>
    </row>
    <row r="5027" customFormat="false" ht="15" hidden="false" customHeight="false" outlineLevel="0" collapsed="false">
      <c r="A5027" s="318" t="s">
        <v>16230</v>
      </c>
      <c r="B5027" s="318" t="str">
        <f aca="false">A5027&amp;"U"</f>
        <v>73937/5U</v>
      </c>
      <c r="C5027" s="318" t="s">
        <v>16231</v>
      </c>
      <c r="D5027" s="318" t="s">
        <v>79</v>
      </c>
      <c r="E5027" s="318" t="s">
        <v>6232</v>
      </c>
      <c r="F5027" s="319" t="n">
        <v>185.05</v>
      </c>
      <c r="G5027" s="318" t="s">
        <v>6233</v>
      </c>
    </row>
    <row r="5028" customFormat="false" ht="15" hidden="false" customHeight="false" outlineLevel="0" collapsed="false">
      <c r="A5028" s="318" t="s">
        <v>16232</v>
      </c>
      <c r="B5028" s="318" t="str">
        <f aca="false">A5028&amp;"U"</f>
        <v>89453U</v>
      </c>
      <c r="C5028" s="318" t="s">
        <v>16233</v>
      </c>
      <c r="D5028" s="318" t="s">
        <v>79</v>
      </c>
      <c r="E5028" s="318" t="s">
        <v>6252</v>
      </c>
      <c r="F5028" s="319" t="n">
        <v>52.25</v>
      </c>
      <c r="G5028" s="318" t="s">
        <v>6233</v>
      </c>
    </row>
    <row r="5029" customFormat="false" ht="15" hidden="false" customHeight="false" outlineLevel="0" collapsed="false">
      <c r="A5029" s="318" t="s">
        <v>16234</v>
      </c>
      <c r="B5029" s="318" t="str">
        <f aca="false">A5029&amp;"U"</f>
        <v>89454U</v>
      </c>
      <c r="C5029" s="318" t="s">
        <v>16235</v>
      </c>
      <c r="D5029" s="318" t="s">
        <v>79</v>
      </c>
      <c r="E5029" s="318" t="s">
        <v>6252</v>
      </c>
      <c r="F5029" s="319" t="n">
        <v>49.9</v>
      </c>
      <c r="G5029" s="318" t="s">
        <v>6233</v>
      </c>
    </row>
    <row r="5030" customFormat="false" ht="15" hidden="false" customHeight="false" outlineLevel="0" collapsed="false">
      <c r="A5030" s="318" t="s">
        <v>16236</v>
      </c>
      <c r="B5030" s="318" t="str">
        <f aca="false">A5030&amp;"U"</f>
        <v>89455U</v>
      </c>
      <c r="C5030" s="318" t="s">
        <v>16237</v>
      </c>
      <c r="D5030" s="318" t="s">
        <v>79</v>
      </c>
      <c r="E5030" s="318" t="s">
        <v>6252</v>
      </c>
      <c r="F5030" s="319" t="n">
        <v>64.29</v>
      </c>
      <c r="G5030" s="318" t="s">
        <v>6233</v>
      </c>
    </row>
    <row r="5031" customFormat="false" ht="15" hidden="false" customHeight="false" outlineLevel="0" collapsed="false">
      <c r="A5031" s="318" t="s">
        <v>16238</v>
      </c>
      <c r="B5031" s="318" t="str">
        <f aca="false">A5031&amp;"U"</f>
        <v>89456U</v>
      </c>
      <c r="C5031" s="318" t="s">
        <v>16239</v>
      </c>
      <c r="D5031" s="318" t="s">
        <v>79</v>
      </c>
      <c r="E5031" s="318" t="s">
        <v>6252</v>
      </c>
      <c r="F5031" s="319" t="n">
        <v>61.42</v>
      </c>
      <c r="G5031" s="318" t="s">
        <v>6233</v>
      </c>
    </row>
    <row r="5032" customFormat="false" ht="15" hidden="false" customHeight="false" outlineLevel="0" collapsed="false">
      <c r="A5032" s="318" t="s">
        <v>16240</v>
      </c>
      <c r="B5032" s="318" t="str">
        <f aca="false">A5032&amp;"U"</f>
        <v>89457U</v>
      </c>
      <c r="C5032" s="318" t="s">
        <v>16241</v>
      </c>
      <c r="D5032" s="318" t="s">
        <v>79</v>
      </c>
      <c r="E5032" s="318" t="s">
        <v>6252</v>
      </c>
      <c r="F5032" s="319" t="n">
        <v>55.53</v>
      </c>
      <c r="G5032" s="318" t="s">
        <v>6233</v>
      </c>
    </row>
    <row r="5033" customFormat="false" ht="15" hidden="false" customHeight="false" outlineLevel="0" collapsed="false">
      <c r="A5033" s="318" t="s">
        <v>16242</v>
      </c>
      <c r="B5033" s="318" t="str">
        <f aca="false">A5033&amp;"U"</f>
        <v>89458U</v>
      </c>
      <c r="C5033" s="318" t="s">
        <v>16243</v>
      </c>
      <c r="D5033" s="318" t="s">
        <v>79</v>
      </c>
      <c r="E5033" s="318" t="s">
        <v>6252</v>
      </c>
      <c r="F5033" s="319" t="n">
        <v>51.76</v>
      </c>
      <c r="G5033" s="318" t="s">
        <v>6233</v>
      </c>
    </row>
    <row r="5034" customFormat="false" ht="15" hidden="false" customHeight="false" outlineLevel="0" collapsed="false">
      <c r="A5034" s="318" t="s">
        <v>16244</v>
      </c>
      <c r="B5034" s="318" t="str">
        <f aca="false">A5034&amp;"U"</f>
        <v>89459U</v>
      </c>
      <c r="C5034" s="318" t="s">
        <v>16245</v>
      </c>
      <c r="D5034" s="318" t="s">
        <v>79</v>
      </c>
      <c r="E5034" s="318" t="s">
        <v>6252</v>
      </c>
      <c r="F5034" s="319" t="n">
        <v>68.87</v>
      </c>
      <c r="G5034" s="318" t="s">
        <v>6233</v>
      </c>
    </row>
    <row r="5035" customFormat="false" ht="15" hidden="false" customHeight="false" outlineLevel="0" collapsed="false">
      <c r="A5035" s="318" t="s">
        <v>16246</v>
      </c>
      <c r="B5035" s="318" t="str">
        <f aca="false">A5035&amp;"U"</f>
        <v>89460U</v>
      </c>
      <c r="C5035" s="318" t="s">
        <v>16247</v>
      </c>
      <c r="D5035" s="318" t="s">
        <v>79</v>
      </c>
      <c r="E5035" s="318" t="s">
        <v>6252</v>
      </c>
      <c r="F5035" s="319" t="n">
        <v>64.19</v>
      </c>
      <c r="G5035" s="318" t="s">
        <v>6233</v>
      </c>
    </row>
    <row r="5036" customFormat="false" ht="15" hidden="false" customHeight="false" outlineLevel="0" collapsed="false">
      <c r="A5036" s="318" t="s">
        <v>16248</v>
      </c>
      <c r="B5036" s="318" t="str">
        <f aca="false">A5036&amp;"U"</f>
        <v>89462U</v>
      </c>
      <c r="C5036" s="318" t="s">
        <v>16249</v>
      </c>
      <c r="D5036" s="318" t="s">
        <v>79</v>
      </c>
      <c r="E5036" s="318" t="s">
        <v>6252</v>
      </c>
      <c r="F5036" s="319" t="n">
        <v>60.21</v>
      </c>
      <c r="G5036" s="318" t="s">
        <v>6233</v>
      </c>
    </row>
    <row r="5037" customFormat="false" ht="15" hidden="false" customHeight="false" outlineLevel="0" collapsed="false">
      <c r="A5037" s="318" t="s">
        <v>16250</v>
      </c>
      <c r="B5037" s="318" t="str">
        <f aca="false">A5037&amp;"U"</f>
        <v>89463U</v>
      </c>
      <c r="C5037" s="318" t="s">
        <v>16251</v>
      </c>
      <c r="D5037" s="318" t="s">
        <v>79</v>
      </c>
      <c r="E5037" s="318" t="s">
        <v>6252</v>
      </c>
      <c r="F5037" s="319" t="n">
        <v>58.08</v>
      </c>
      <c r="G5037" s="318" t="s">
        <v>6233</v>
      </c>
    </row>
    <row r="5038" customFormat="false" ht="15" hidden="false" customHeight="false" outlineLevel="0" collapsed="false">
      <c r="A5038" s="318" t="s">
        <v>16252</v>
      </c>
      <c r="B5038" s="318" t="str">
        <f aca="false">A5038&amp;"U"</f>
        <v>89464U</v>
      </c>
      <c r="C5038" s="318" t="s">
        <v>16253</v>
      </c>
      <c r="D5038" s="318" t="s">
        <v>79</v>
      </c>
      <c r="E5038" s="318" t="s">
        <v>6252</v>
      </c>
      <c r="F5038" s="319" t="n">
        <v>79.97</v>
      </c>
      <c r="G5038" s="318" t="s">
        <v>6233</v>
      </c>
    </row>
    <row r="5039" customFormat="false" ht="15" hidden="false" customHeight="false" outlineLevel="0" collapsed="false">
      <c r="A5039" s="318" t="s">
        <v>16254</v>
      </c>
      <c r="B5039" s="318" t="str">
        <f aca="false">A5039&amp;"U"</f>
        <v>89465U</v>
      </c>
      <c r="C5039" s="318" t="s">
        <v>16255</v>
      </c>
      <c r="D5039" s="318" t="s">
        <v>79</v>
      </c>
      <c r="E5039" s="318" t="s">
        <v>6252</v>
      </c>
      <c r="F5039" s="319" t="n">
        <v>77.42</v>
      </c>
      <c r="G5039" s="318" t="s">
        <v>6233</v>
      </c>
    </row>
    <row r="5040" customFormat="false" ht="15" hidden="false" customHeight="false" outlineLevel="0" collapsed="false">
      <c r="A5040" s="318" t="s">
        <v>16256</v>
      </c>
      <c r="B5040" s="318" t="str">
        <f aca="false">A5040&amp;"U"</f>
        <v>89466U</v>
      </c>
      <c r="C5040" s="318" t="s">
        <v>16257</v>
      </c>
      <c r="D5040" s="318" t="s">
        <v>79</v>
      </c>
      <c r="E5040" s="318" t="s">
        <v>6252</v>
      </c>
      <c r="F5040" s="319" t="n">
        <v>63.62</v>
      </c>
      <c r="G5040" s="318" t="s">
        <v>6233</v>
      </c>
    </row>
    <row r="5041" customFormat="false" ht="15" hidden="false" customHeight="false" outlineLevel="0" collapsed="false">
      <c r="A5041" s="318" t="s">
        <v>16258</v>
      </c>
      <c r="B5041" s="318" t="str">
        <f aca="false">A5041&amp;"U"</f>
        <v>89467U</v>
      </c>
      <c r="C5041" s="318" t="s">
        <v>16259</v>
      </c>
      <c r="D5041" s="318" t="s">
        <v>79</v>
      </c>
      <c r="E5041" s="318" t="s">
        <v>6252</v>
      </c>
      <c r="F5041" s="319" t="n">
        <v>59.9</v>
      </c>
      <c r="G5041" s="318" t="s">
        <v>6233</v>
      </c>
    </row>
    <row r="5042" customFormat="false" ht="15" hidden="false" customHeight="false" outlineLevel="0" collapsed="false">
      <c r="A5042" s="318" t="s">
        <v>16260</v>
      </c>
      <c r="B5042" s="318" t="str">
        <f aca="false">A5042&amp;"U"</f>
        <v>89468U</v>
      </c>
      <c r="C5042" s="318" t="s">
        <v>16261</v>
      </c>
      <c r="D5042" s="318" t="s">
        <v>79</v>
      </c>
      <c r="E5042" s="318" t="s">
        <v>6252</v>
      </c>
      <c r="F5042" s="319" t="n">
        <v>84.17</v>
      </c>
      <c r="G5042" s="318" t="s">
        <v>6233</v>
      </c>
    </row>
    <row r="5043" customFormat="false" ht="15" hidden="false" customHeight="false" outlineLevel="0" collapsed="false">
      <c r="A5043" s="318" t="s">
        <v>16262</v>
      </c>
      <c r="B5043" s="318" t="str">
        <f aca="false">A5043&amp;"U"</f>
        <v>89469U</v>
      </c>
      <c r="C5043" s="318" t="s">
        <v>16263</v>
      </c>
      <c r="D5043" s="318" t="s">
        <v>79</v>
      </c>
      <c r="E5043" s="318" t="s">
        <v>6252</v>
      </c>
      <c r="F5043" s="319" t="n">
        <v>79.67</v>
      </c>
      <c r="G5043" s="318" t="s">
        <v>6233</v>
      </c>
    </row>
    <row r="5044" customFormat="false" ht="15" hidden="false" customHeight="false" outlineLevel="0" collapsed="false">
      <c r="A5044" s="318" t="s">
        <v>16264</v>
      </c>
      <c r="B5044" s="318" t="str">
        <f aca="false">A5044&amp;"U"</f>
        <v>89470U</v>
      </c>
      <c r="C5044" s="318" t="s">
        <v>16265</v>
      </c>
      <c r="D5044" s="318" t="s">
        <v>79</v>
      </c>
      <c r="E5044" s="318" t="s">
        <v>6252</v>
      </c>
      <c r="F5044" s="319" t="n">
        <v>62.62</v>
      </c>
      <c r="G5044" s="318" t="s">
        <v>6233</v>
      </c>
    </row>
    <row r="5045" customFormat="false" ht="15" hidden="false" customHeight="false" outlineLevel="0" collapsed="false">
      <c r="A5045" s="318" t="s">
        <v>16266</v>
      </c>
      <c r="B5045" s="318" t="str">
        <f aca="false">A5045&amp;"U"</f>
        <v>89471U</v>
      </c>
      <c r="C5045" s="318" t="s">
        <v>16267</v>
      </c>
      <c r="D5045" s="318" t="s">
        <v>79</v>
      </c>
      <c r="E5045" s="318" t="s">
        <v>6252</v>
      </c>
      <c r="F5045" s="319" t="n">
        <v>60.26</v>
      </c>
      <c r="G5045" s="318" t="s">
        <v>6233</v>
      </c>
    </row>
    <row r="5046" customFormat="false" ht="15" hidden="false" customHeight="false" outlineLevel="0" collapsed="false">
      <c r="A5046" s="318" t="s">
        <v>16268</v>
      </c>
      <c r="B5046" s="318" t="str">
        <f aca="false">A5046&amp;"U"</f>
        <v>89472U</v>
      </c>
      <c r="C5046" s="318" t="s">
        <v>16269</v>
      </c>
      <c r="D5046" s="318" t="s">
        <v>79</v>
      </c>
      <c r="E5046" s="318" t="s">
        <v>6252</v>
      </c>
      <c r="F5046" s="319" t="n">
        <v>74.31</v>
      </c>
      <c r="G5046" s="318" t="s">
        <v>6233</v>
      </c>
    </row>
    <row r="5047" customFormat="false" ht="15" hidden="false" customHeight="false" outlineLevel="0" collapsed="false">
      <c r="A5047" s="318" t="s">
        <v>16270</v>
      </c>
      <c r="B5047" s="318" t="str">
        <f aca="false">A5047&amp;"U"</f>
        <v>89473U</v>
      </c>
      <c r="C5047" s="318" t="s">
        <v>16271</v>
      </c>
      <c r="D5047" s="318" t="s">
        <v>79</v>
      </c>
      <c r="E5047" s="318" t="s">
        <v>6252</v>
      </c>
      <c r="F5047" s="319" t="n">
        <v>71.63</v>
      </c>
      <c r="G5047" s="318" t="s">
        <v>6233</v>
      </c>
    </row>
    <row r="5048" customFormat="false" ht="15" hidden="false" customHeight="false" outlineLevel="0" collapsed="false">
      <c r="A5048" s="318" t="s">
        <v>16272</v>
      </c>
      <c r="B5048" s="318" t="str">
        <f aca="false">A5048&amp;"U"</f>
        <v>89474U</v>
      </c>
      <c r="C5048" s="318" t="s">
        <v>16273</v>
      </c>
      <c r="D5048" s="318" t="s">
        <v>79</v>
      </c>
      <c r="E5048" s="318" t="s">
        <v>6252</v>
      </c>
      <c r="F5048" s="319" t="n">
        <v>68.68</v>
      </c>
      <c r="G5048" s="318" t="s">
        <v>6233</v>
      </c>
    </row>
    <row r="5049" customFormat="false" ht="15" hidden="false" customHeight="false" outlineLevel="0" collapsed="false">
      <c r="A5049" s="318" t="s">
        <v>16274</v>
      </c>
      <c r="B5049" s="318" t="str">
        <f aca="false">A5049&amp;"U"</f>
        <v>89475U</v>
      </c>
      <c r="C5049" s="318" t="s">
        <v>16275</v>
      </c>
      <c r="D5049" s="318" t="s">
        <v>79</v>
      </c>
      <c r="E5049" s="318" t="s">
        <v>6252</v>
      </c>
      <c r="F5049" s="319" t="n">
        <v>63.65</v>
      </c>
      <c r="G5049" s="318" t="s">
        <v>6233</v>
      </c>
    </row>
    <row r="5050" customFormat="false" ht="15" hidden="false" customHeight="false" outlineLevel="0" collapsed="false">
      <c r="A5050" s="318" t="s">
        <v>16276</v>
      </c>
      <c r="B5050" s="318" t="str">
        <f aca="false">A5050&amp;"U"</f>
        <v>89476U</v>
      </c>
      <c r="C5050" s="318" t="s">
        <v>16277</v>
      </c>
      <c r="D5050" s="318" t="s">
        <v>79</v>
      </c>
      <c r="E5050" s="318" t="s">
        <v>6252</v>
      </c>
      <c r="F5050" s="319" t="n">
        <v>81.87</v>
      </c>
      <c r="G5050" s="318" t="s">
        <v>6233</v>
      </c>
    </row>
    <row r="5051" customFormat="false" ht="15" hidden="false" customHeight="false" outlineLevel="0" collapsed="false">
      <c r="A5051" s="318" t="s">
        <v>16278</v>
      </c>
      <c r="B5051" s="318" t="str">
        <f aca="false">A5051&amp;"U"</f>
        <v>89477U</v>
      </c>
      <c r="C5051" s="318" t="s">
        <v>16279</v>
      </c>
      <c r="D5051" s="318" t="s">
        <v>79</v>
      </c>
      <c r="E5051" s="318" t="s">
        <v>6252</v>
      </c>
      <c r="F5051" s="319" t="n">
        <v>76.1</v>
      </c>
      <c r="G5051" s="318" t="s">
        <v>6233</v>
      </c>
    </row>
    <row r="5052" customFormat="false" ht="15" hidden="false" customHeight="false" outlineLevel="0" collapsed="false">
      <c r="A5052" s="318" t="s">
        <v>16280</v>
      </c>
      <c r="B5052" s="318" t="str">
        <f aca="false">A5052&amp;"U"</f>
        <v>89478U</v>
      </c>
      <c r="C5052" s="318" t="s">
        <v>16281</v>
      </c>
      <c r="D5052" s="318" t="s">
        <v>79</v>
      </c>
      <c r="E5052" s="318" t="s">
        <v>6252</v>
      </c>
      <c r="F5052" s="319" t="n">
        <v>70.8</v>
      </c>
      <c r="G5052" s="318" t="s">
        <v>6233</v>
      </c>
    </row>
    <row r="5053" customFormat="false" ht="15" hidden="false" customHeight="false" outlineLevel="0" collapsed="false">
      <c r="A5053" s="318" t="s">
        <v>16282</v>
      </c>
      <c r="B5053" s="318" t="str">
        <f aca="false">A5053&amp;"U"</f>
        <v>89479U</v>
      </c>
      <c r="C5053" s="318" t="s">
        <v>16283</v>
      </c>
      <c r="D5053" s="318" t="s">
        <v>79</v>
      </c>
      <c r="E5053" s="318" t="s">
        <v>6252</v>
      </c>
      <c r="F5053" s="319" t="n">
        <v>68.68</v>
      </c>
      <c r="G5053" s="318" t="s">
        <v>6233</v>
      </c>
    </row>
    <row r="5054" customFormat="false" ht="15" hidden="false" customHeight="false" outlineLevel="0" collapsed="false">
      <c r="A5054" s="318" t="s">
        <v>16284</v>
      </c>
      <c r="B5054" s="318" t="str">
        <f aca="false">A5054&amp;"U"</f>
        <v>89480U</v>
      </c>
      <c r="C5054" s="318" t="s">
        <v>16285</v>
      </c>
      <c r="D5054" s="318" t="s">
        <v>79</v>
      </c>
      <c r="E5054" s="318" t="s">
        <v>6252</v>
      </c>
      <c r="F5054" s="319" t="n">
        <v>90.22</v>
      </c>
      <c r="G5054" s="318" t="s">
        <v>6233</v>
      </c>
    </row>
    <row r="5055" customFormat="false" ht="15" hidden="false" customHeight="false" outlineLevel="0" collapsed="false">
      <c r="A5055" s="318" t="s">
        <v>16286</v>
      </c>
      <c r="B5055" s="318" t="str">
        <f aca="false">A5055&amp;"U"</f>
        <v>89483U</v>
      </c>
      <c r="C5055" s="318" t="s">
        <v>16287</v>
      </c>
      <c r="D5055" s="318" t="s">
        <v>79</v>
      </c>
      <c r="E5055" s="318" t="s">
        <v>6252</v>
      </c>
      <c r="F5055" s="319" t="n">
        <v>87.84</v>
      </c>
      <c r="G5055" s="318" t="s">
        <v>6233</v>
      </c>
    </row>
    <row r="5056" customFormat="false" ht="15" hidden="false" customHeight="false" outlineLevel="0" collapsed="false">
      <c r="A5056" s="318" t="s">
        <v>16288</v>
      </c>
      <c r="B5056" s="318" t="str">
        <f aca="false">A5056&amp;"U"</f>
        <v>89484U</v>
      </c>
      <c r="C5056" s="318" t="s">
        <v>16289</v>
      </c>
      <c r="D5056" s="318" t="s">
        <v>79</v>
      </c>
      <c r="E5056" s="318" t="s">
        <v>6252</v>
      </c>
      <c r="F5056" s="319" t="n">
        <v>77.01</v>
      </c>
      <c r="G5056" s="318" t="s">
        <v>6233</v>
      </c>
    </row>
    <row r="5057" customFormat="false" ht="15" hidden="false" customHeight="false" outlineLevel="0" collapsed="false">
      <c r="A5057" s="318" t="s">
        <v>16290</v>
      </c>
      <c r="B5057" s="318" t="str">
        <f aca="false">A5057&amp;"U"</f>
        <v>89486U</v>
      </c>
      <c r="C5057" s="318" t="s">
        <v>16291</v>
      </c>
      <c r="D5057" s="318" t="s">
        <v>79</v>
      </c>
      <c r="E5057" s="318" t="s">
        <v>6252</v>
      </c>
      <c r="F5057" s="319" t="n">
        <v>72.2</v>
      </c>
      <c r="G5057" s="318" t="s">
        <v>6233</v>
      </c>
    </row>
    <row r="5058" customFormat="false" ht="15" hidden="false" customHeight="false" outlineLevel="0" collapsed="false">
      <c r="A5058" s="318" t="s">
        <v>16292</v>
      </c>
      <c r="B5058" s="318" t="str">
        <f aca="false">A5058&amp;"U"</f>
        <v>89487U</v>
      </c>
      <c r="C5058" s="318" t="s">
        <v>16293</v>
      </c>
      <c r="D5058" s="318" t="s">
        <v>79</v>
      </c>
      <c r="E5058" s="318" t="s">
        <v>6252</v>
      </c>
      <c r="F5058" s="319" t="n">
        <v>97.38</v>
      </c>
      <c r="G5058" s="318" t="s">
        <v>6233</v>
      </c>
    </row>
    <row r="5059" customFormat="false" ht="15" hidden="false" customHeight="false" outlineLevel="0" collapsed="false">
      <c r="A5059" s="318" t="s">
        <v>16294</v>
      </c>
      <c r="B5059" s="318" t="str">
        <f aca="false">A5059&amp;"U"</f>
        <v>89488U</v>
      </c>
      <c r="C5059" s="318" t="s">
        <v>16295</v>
      </c>
      <c r="D5059" s="318" t="s">
        <v>79</v>
      </c>
      <c r="E5059" s="318" t="s">
        <v>6252</v>
      </c>
      <c r="F5059" s="319" t="n">
        <v>91.79</v>
      </c>
      <c r="G5059" s="318" t="s">
        <v>6233</v>
      </c>
    </row>
    <row r="5060" customFormat="false" ht="15" hidden="false" customHeight="false" outlineLevel="0" collapsed="false">
      <c r="A5060" s="318" t="s">
        <v>16296</v>
      </c>
      <c r="B5060" s="318" t="str">
        <f aca="false">A5060&amp;"U"</f>
        <v>91815U</v>
      </c>
      <c r="C5060" s="318" t="s">
        <v>16297</v>
      </c>
      <c r="D5060" s="318" t="s">
        <v>79</v>
      </c>
      <c r="E5060" s="318" t="s">
        <v>6252</v>
      </c>
      <c r="F5060" s="319" t="n">
        <v>52.24</v>
      </c>
      <c r="G5060" s="318" t="s">
        <v>6233</v>
      </c>
    </row>
    <row r="5061" customFormat="false" ht="15" hidden="false" customHeight="false" outlineLevel="0" collapsed="false">
      <c r="A5061" s="318" t="s">
        <v>16298</v>
      </c>
      <c r="B5061" s="318" t="str">
        <f aca="false">A5061&amp;"U"</f>
        <v>91816U</v>
      </c>
      <c r="C5061" s="318" t="s">
        <v>16299</v>
      </c>
      <c r="D5061" s="318" t="s">
        <v>79</v>
      </c>
      <c r="E5061" s="318" t="s">
        <v>6252</v>
      </c>
      <c r="F5061" s="319" t="n">
        <v>60.34</v>
      </c>
      <c r="G5061" s="318" t="s">
        <v>6233</v>
      </c>
    </row>
    <row r="5062" customFormat="false" ht="15" hidden="false" customHeight="false" outlineLevel="0" collapsed="false">
      <c r="A5062" s="318" t="s">
        <v>16300</v>
      </c>
      <c r="B5062" s="318" t="str">
        <f aca="false">A5062&amp;"U"</f>
        <v>72139U</v>
      </c>
      <c r="C5062" s="318" t="s">
        <v>16301</v>
      </c>
      <c r="D5062" s="318" t="s">
        <v>79</v>
      </c>
      <c r="E5062" s="318" t="s">
        <v>6252</v>
      </c>
      <c r="F5062" s="319" t="n">
        <v>453.25</v>
      </c>
      <c r="G5062" s="318" t="s">
        <v>6233</v>
      </c>
    </row>
    <row r="5063" customFormat="false" ht="15" hidden="false" customHeight="false" outlineLevel="0" collapsed="false">
      <c r="A5063" s="318" t="s">
        <v>16302</v>
      </c>
      <c r="B5063" s="318" t="str">
        <f aca="false">A5063&amp;"U"</f>
        <v>72175U</v>
      </c>
      <c r="C5063" s="318" t="s">
        <v>16303</v>
      </c>
      <c r="D5063" s="318" t="s">
        <v>79</v>
      </c>
      <c r="E5063" s="318" t="s">
        <v>6252</v>
      </c>
      <c r="F5063" s="319" t="n">
        <v>456.75</v>
      </c>
      <c r="G5063" s="318" t="s">
        <v>6233</v>
      </c>
    </row>
    <row r="5064" customFormat="false" ht="15" hidden="false" customHeight="false" outlineLevel="0" collapsed="false">
      <c r="A5064" s="318" t="s">
        <v>16304</v>
      </c>
      <c r="B5064" s="318" t="str">
        <f aca="false">A5064&amp;"U"</f>
        <v>72176U</v>
      </c>
      <c r="C5064" s="318" t="s">
        <v>16305</v>
      </c>
      <c r="D5064" s="318" t="s">
        <v>79</v>
      </c>
      <c r="E5064" s="318" t="s">
        <v>6252</v>
      </c>
      <c r="F5064" s="319" t="n">
        <v>460.25</v>
      </c>
      <c r="G5064" s="318" t="s">
        <v>6233</v>
      </c>
    </row>
    <row r="5065" customFormat="false" ht="15" hidden="false" customHeight="false" outlineLevel="0" collapsed="false">
      <c r="A5065" s="318" t="s">
        <v>16306</v>
      </c>
      <c r="B5065" s="318" t="str">
        <f aca="false">A5065&amp;"U"</f>
        <v>72178U</v>
      </c>
      <c r="C5065" s="318" t="s">
        <v>16307</v>
      </c>
      <c r="D5065" s="318" t="s">
        <v>79</v>
      </c>
      <c r="E5065" s="318" t="s">
        <v>6232</v>
      </c>
      <c r="F5065" s="319" t="n">
        <v>26.47</v>
      </c>
      <c r="G5065" s="318" t="s">
        <v>6233</v>
      </c>
    </row>
    <row r="5066" customFormat="false" ht="15" hidden="false" customHeight="false" outlineLevel="0" collapsed="false">
      <c r="A5066" s="318" t="s">
        <v>16308</v>
      </c>
      <c r="B5066" s="318" t="str">
        <f aca="false">A5066&amp;"U"</f>
        <v>72179U</v>
      </c>
      <c r="C5066" s="318" t="s">
        <v>16309</v>
      </c>
      <c r="D5066" s="318" t="s">
        <v>79</v>
      </c>
      <c r="E5066" s="318" t="s">
        <v>6232</v>
      </c>
      <c r="F5066" s="319" t="n">
        <v>44.17</v>
      </c>
      <c r="G5066" s="318" t="s">
        <v>6233</v>
      </c>
    </row>
    <row r="5067" customFormat="false" ht="15" hidden="false" customHeight="false" outlineLevel="0" collapsed="false">
      <c r="A5067" s="318" t="s">
        <v>16310</v>
      </c>
      <c r="B5067" s="318" t="str">
        <f aca="false">A5067&amp;"U"</f>
        <v>72180U</v>
      </c>
      <c r="C5067" s="318" t="s">
        <v>16311</v>
      </c>
      <c r="D5067" s="318" t="s">
        <v>79</v>
      </c>
      <c r="E5067" s="318" t="s">
        <v>6232</v>
      </c>
      <c r="F5067" s="319" t="n">
        <v>14.87</v>
      </c>
      <c r="G5067" s="318" t="s">
        <v>6233</v>
      </c>
    </row>
    <row r="5068" customFormat="false" ht="15" hidden="false" customHeight="false" outlineLevel="0" collapsed="false">
      <c r="A5068" s="318" t="s">
        <v>16312</v>
      </c>
      <c r="B5068" s="318" t="str">
        <f aca="false">A5068&amp;"U"</f>
        <v>72181U</v>
      </c>
      <c r="C5068" s="318" t="s">
        <v>16313</v>
      </c>
      <c r="D5068" s="318" t="s">
        <v>79</v>
      </c>
      <c r="E5068" s="318" t="s">
        <v>6232</v>
      </c>
      <c r="F5068" s="319" t="n">
        <v>30.21</v>
      </c>
      <c r="G5068" s="318" t="s">
        <v>6233</v>
      </c>
    </row>
    <row r="5069" customFormat="false" ht="15" hidden="false" customHeight="false" outlineLevel="0" collapsed="false">
      <c r="A5069" s="318" t="s">
        <v>16314</v>
      </c>
      <c r="B5069" s="318" t="str">
        <f aca="false">A5069&amp;"U"</f>
        <v>73774/1U</v>
      </c>
      <c r="C5069" s="318" t="s">
        <v>16315</v>
      </c>
      <c r="D5069" s="318" t="s">
        <v>79</v>
      </c>
      <c r="E5069" s="318" t="s">
        <v>6252</v>
      </c>
      <c r="F5069" s="319" t="n">
        <v>244.97</v>
      </c>
      <c r="G5069" s="318" t="s">
        <v>6233</v>
      </c>
    </row>
    <row r="5070" customFormat="false" ht="15" hidden="false" customHeight="false" outlineLevel="0" collapsed="false">
      <c r="A5070" s="318" t="s">
        <v>16316</v>
      </c>
      <c r="B5070" s="318" t="str">
        <f aca="false">A5070&amp;"U"</f>
        <v>73909/1U</v>
      </c>
      <c r="C5070" s="318" t="s">
        <v>16317</v>
      </c>
      <c r="D5070" s="318" t="s">
        <v>79</v>
      </c>
      <c r="E5070" s="318" t="s">
        <v>6232</v>
      </c>
      <c r="F5070" s="319" t="n">
        <v>196.65</v>
      </c>
      <c r="G5070" s="318" t="s">
        <v>6233</v>
      </c>
    </row>
    <row r="5071" customFormat="false" ht="15" hidden="false" customHeight="false" outlineLevel="0" collapsed="false">
      <c r="A5071" s="318" t="s">
        <v>16318</v>
      </c>
      <c r="B5071" s="318" t="str">
        <f aca="false">A5071&amp;"U"</f>
        <v>74229/1U</v>
      </c>
      <c r="C5071" s="318" t="s">
        <v>16319</v>
      </c>
      <c r="D5071" s="318" t="s">
        <v>79</v>
      </c>
      <c r="E5071" s="318" t="s">
        <v>6252</v>
      </c>
      <c r="F5071" s="319" t="n">
        <v>582.56</v>
      </c>
      <c r="G5071" s="318" t="s">
        <v>6233</v>
      </c>
    </row>
    <row r="5072" customFormat="false" ht="15" hidden="false" customHeight="false" outlineLevel="0" collapsed="false">
      <c r="A5072" s="318" t="s">
        <v>16320</v>
      </c>
      <c r="B5072" s="318" t="str">
        <f aca="false">A5072&amp;"U"</f>
        <v>79627U</v>
      </c>
      <c r="C5072" s="318" t="s">
        <v>16321</v>
      </c>
      <c r="D5072" s="318" t="s">
        <v>79</v>
      </c>
      <c r="E5072" s="318" t="s">
        <v>6232</v>
      </c>
      <c r="F5072" s="319" t="n">
        <v>437.38</v>
      </c>
      <c r="G5072" s="318" t="s">
        <v>6233</v>
      </c>
    </row>
    <row r="5073" customFormat="false" ht="15" hidden="false" customHeight="false" outlineLevel="0" collapsed="false">
      <c r="A5073" s="318" t="s">
        <v>16322</v>
      </c>
      <c r="B5073" s="318" t="str">
        <f aca="false">A5073&amp;"U"</f>
        <v>96358U</v>
      </c>
      <c r="C5073" s="318" t="s">
        <v>141</v>
      </c>
      <c r="D5073" s="318" t="s">
        <v>79</v>
      </c>
      <c r="E5073" s="318" t="s">
        <v>6252</v>
      </c>
      <c r="F5073" s="319" t="n">
        <v>68.04</v>
      </c>
      <c r="G5073" s="318" t="s">
        <v>6233</v>
      </c>
    </row>
    <row r="5074" customFormat="false" ht="15" hidden="false" customHeight="false" outlineLevel="0" collapsed="false">
      <c r="A5074" s="318" t="s">
        <v>16323</v>
      </c>
      <c r="B5074" s="318" t="str">
        <f aca="false">A5074&amp;"U"</f>
        <v>96359U</v>
      </c>
      <c r="C5074" s="318" t="s">
        <v>16324</v>
      </c>
      <c r="D5074" s="318" t="s">
        <v>79</v>
      </c>
      <c r="E5074" s="318" t="s">
        <v>6252</v>
      </c>
      <c r="F5074" s="319" t="n">
        <v>75.83</v>
      </c>
      <c r="G5074" s="318" t="s">
        <v>6233</v>
      </c>
    </row>
    <row r="5075" customFormat="false" ht="15" hidden="false" customHeight="false" outlineLevel="0" collapsed="false">
      <c r="A5075" s="318" t="s">
        <v>16325</v>
      </c>
      <c r="B5075" s="318" t="str">
        <f aca="false">A5075&amp;"U"</f>
        <v>96360U</v>
      </c>
      <c r="C5075" s="318" t="s">
        <v>16326</v>
      </c>
      <c r="D5075" s="318" t="s">
        <v>79</v>
      </c>
      <c r="E5075" s="318" t="s">
        <v>6252</v>
      </c>
      <c r="F5075" s="319" t="n">
        <v>87.89</v>
      </c>
      <c r="G5075" s="318" t="s">
        <v>6233</v>
      </c>
    </row>
    <row r="5076" customFormat="false" ht="15" hidden="false" customHeight="false" outlineLevel="0" collapsed="false">
      <c r="A5076" s="318" t="s">
        <v>16327</v>
      </c>
      <c r="B5076" s="318" t="str">
        <f aca="false">A5076&amp;"U"</f>
        <v>96361U</v>
      </c>
      <c r="C5076" s="318" t="s">
        <v>16328</v>
      </c>
      <c r="D5076" s="318" t="s">
        <v>79</v>
      </c>
      <c r="E5076" s="318" t="s">
        <v>6252</v>
      </c>
      <c r="F5076" s="319" t="n">
        <v>102.93</v>
      </c>
      <c r="G5076" s="318" t="s">
        <v>6233</v>
      </c>
    </row>
    <row r="5077" customFormat="false" ht="15" hidden="false" customHeight="false" outlineLevel="0" collapsed="false">
      <c r="A5077" s="318" t="s">
        <v>16329</v>
      </c>
      <c r="B5077" s="318" t="str">
        <f aca="false">A5077&amp;"U"</f>
        <v>96362U</v>
      </c>
      <c r="C5077" s="318" t="s">
        <v>16330</v>
      </c>
      <c r="D5077" s="318" t="s">
        <v>79</v>
      </c>
      <c r="E5077" s="318" t="s">
        <v>6252</v>
      </c>
      <c r="F5077" s="319" t="n">
        <v>88.27</v>
      </c>
      <c r="G5077" s="318" t="s">
        <v>6233</v>
      </c>
    </row>
    <row r="5078" customFormat="false" ht="15" hidden="false" customHeight="false" outlineLevel="0" collapsed="false">
      <c r="A5078" s="318" t="s">
        <v>16331</v>
      </c>
      <c r="B5078" s="318" t="str">
        <f aca="false">A5078&amp;"U"</f>
        <v>96363U</v>
      </c>
      <c r="C5078" s="318" t="s">
        <v>16332</v>
      </c>
      <c r="D5078" s="318" t="s">
        <v>79</v>
      </c>
      <c r="E5078" s="318" t="s">
        <v>6252</v>
      </c>
      <c r="F5078" s="319" t="n">
        <v>96.44</v>
      </c>
      <c r="G5078" s="318" t="s">
        <v>6233</v>
      </c>
    </row>
    <row r="5079" customFormat="false" ht="15" hidden="false" customHeight="false" outlineLevel="0" collapsed="false">
      <c r="A5079" s="318" t="s">
        <v>16333</v>
      </c>
      <c r="B5079" s="318" t="str">
        <f aca="false">A5079&amp;"U"</f>
        <v>96364U</v>
      </c>
      <c r="C5079" s="318" t="s">
        <v>16334</v>
      </c>
      <c r="D5079" s="318" t="s">
        <v>79</v>
      </c>
      <c r="E5079" s="318" t="s">
        <v>6252</v>
      </c>
      <c r="F5079" s="319" t="n">
        <v>108.11</v>
      </c>
      <c r="G5079" s="318" t="s">
        <v>6233</v>
      </c>
    </row>
    <row r="5080" customFormat="false" ht="15" hidden="false" customHeight="false" outlineLevel="0" collapsed="false">
      <c r="A5080" s="318" t="s">
        <v>16335</v>
      </c>
      <c r="B5080" s="318" t="str">
        <f aca="false">A5080&amp;"U"</f>
        <v>96365U</v>
      </c>
      <c r="C5080" s="318" t="s">
        <v>16336</v>
      </c>
      <c r="D5080" s="318" t="s">
        <v>79</v>
      </c>
      <c r="E5080" s="318" t="s">
        <v>6252</v>
      </c>
      <c r="F5080" s="319" t="n">
        <v>123.52</v>
      </c>
      <c r="G5080" s="318" t="s">
        <v>6233</v>
      </c>
    </row>
    <row r="5081" customFormat="false" ht="15" hidden="false" customHeight="false" outlineLevel="0" collapsed="false">
      <c r="A5081" s="318" t="s">
        <v>16337</v>
      </c>
      <c r="B5081" s="318" t="str">
        <f aca="false">A5081&amp;"U"</f>
        <v>96366U</v>
      </c>
      <c r="C5081" s="318" t="s">
        <v>16338</v>
      </c>
      <c r="D5081" s="318" t="s">
        <v>79</v>
      </c>
      <c r="E5081" s="318" t="s">
        <v>6252</v>
      </c>
      <c r="F5081" s="319" t="n">
        <v>108.49</v>
      </c>
      <c r="G5081" s="318" t="s">
        <v>6233</v>
      </c>
    </row>
    <row r="5082" customFormat="false" ht="15" hidden="false" customHeight="false" outlineLevel="0" collapsed="false">
      <c r="A5082" s="318" t="s">
        <v>16339</v>
      </c>
      <c r="B5082" s="318" t="str">
        <f aca="false">A5082&amp;"U"</f>
        <v>96367U</v>
      </c>
      <c r="C5082" s="318" t="s">
        <v>16340</v>
      </c>
      <c r="D5082" s="318" t="s">
        <v>79</v>
      </c>
      <c r="E5082" s="318" t="s">
        <v>6252</v>
      </c>
      <c r="F5082" s="319" t="n">
        <v>117.04</v>
      </c>
      <c r="G5082" s="318" t="s">
        <v>6233</v>
      </c>
    </row>
    <row r="5083" customFormat="false" ht="15" hidden="false" customHeight="false" outlineLevel="0" collapsed="false">
      <c r="A5083" s="318" t="s">
        <v>16341</v>
      </c>
      <c r="B5083" s="318" t="str">
        <f aca="false">A5083&amp;"U"</f>
        <v>96368U</v>
      </c>
      <c r="C5083" s="318" t="s">
        <v>16342</v>
      </c>
      <c r="D5083" s="318" t="s">
        <v>79</v>
      </c>
      <c r="E5083" s="318" t="s">
        <v>6252</v>
      </c>
      <c r="F5083" s="319" t="n">
        <v>128.35</v>
      </c>
      <c r="G5083" s="318" t="s">
        <v>6233</v>
      </c>
    </row>
    <row r="5084" customFormat="false" ht="15" hidden="false" customHeight="false" outlineLevel="0" collapsed="false">
      <c r="A5084" s="318" t="s">
        <v>16343</v>
      </c>
      <c r="B5084" s="318" t="str">
        <f aca="false">A5084&amp;"U"</f>
        <v>96369U</v>
      </c>
      <c r="C5084" s="318" t="s">
        <v>16344</v>
      </c>
      <c r="D5084" s="318" t="s">
        <v>79</v>
      </c>
      <c r="E5084" s="318" t="s">
        <v>6252</v>
      </c>
      <c r="F5084" s="319" t="n">
        <v>144.12</v>
      </c>
      <c r="G5084" s="318" t="s">
        <v>6233</v>
      </c>
    </row>
    <row r="5085" customFormat="false" ht="15" hidden="false" customHeight="false" outlineLevel="0" collapsed="false">
      <c r="A5085" s="318" t="s">
        <v>16345</v>
      </c>
      <c r="B5085" s="318" t="str">
        <f aca="false">A5085&amp;"U"</f>
        <v>96370U</v>
      </c>
      <c r="C5085" s="318" t="s">
        <v>16346</v>
      </c>
      <c r="D5085" s="318" t="s">
        <v>79</v>
      </c>
      <c r="E5085" s="318" t="s">
        <v>6252</v>
      </c>
      <c r="F5085" s="319" t="n">
        <v>44.5</v>
      </c>
      <c r="G5085" s="318" t="s">
        <v>6233</v>
      </c>
    </row>
    <row r="5086" customFormat="false" ht="15" hidden="false" customHeight="false" outlineLevel="0" collapsed="false">
      <c r="A5086" s="318" t="s">
        <v>16347</v>
      </c>
      <c r="B5086" s="318" t="str">
        <f aca="false">A5086&amp;"U"</f>
        <v>96371U</v>
      </c>
      <c r="C5086" s="318" t="s">
        <v>16348</v>
      </c>
      <c r="D5086" s="318" t="s">
        <v>79</v>
      </c>
      <c r="E5086" s="318" t="s">
        <v>6252</v>
      </c>
      <c r="F5086" s="319" t="n">
        <v>52.08</v>
      </c>
      <c r="G5086" s="318" t="s">
        <v>6233</v>
      </c>
    </row>
    <row r="5087" customFormat="false" ht="15" hidden="false" customHeight="false" outlineLevel="0" collapsed="false">
      <c r="A5087" s="318" t="s">
        <v>16349</v>
      </c>
      <c r="B5087" s="318" t="str">
        <f aca="false">A5087&amp;"U"</f>
        <v>96372U</v>
      </c>
      <c r="C5087" s="318" t="s">
        <v>16350</v>
      </c>
      <c r="D5087" s="318" t="s">
        <v>79</v>
      </c>
      <c r="E5087" s="318" t="s">
        <v>6252</v>
      </c>
      <c r="F5087" s="319" t="n">
        <v>22.9</v>
      </c>
      <c r="G5087" s="318" t="s">
        <v>6233</v>
      </c>
    </row>
    <row r="5088" customFormat="false" ht="15" hidden="false" customHeight="false" outlineLevel="0" collapsed="false">
      <c r="A5088" s="318" t="s">
        <v>16351</v>
      </c>
      <c r="B5088" s="318" t="str">
        <f aca="false">A5088&amp;"U"</f>
        <v>96373U</v>
      </c>
      <c r="C5088" s="318" t="s">
        <v>16352</v>
      </c>
      <c r="D5088" s="318" t="s">
        <v>86</v>
      </c>
      <c r="E5088" s="318" t="s">
        <v>6252</v>
      </c>
      <c r="F5088" s="319" t="n">
        <v>7.42</v>
      </c>
      <c r="G5088" s="318" t="s">
        <v>6233</v>
      </c>
    </row>
    <row r="5089" customFormat="false" ht="15" hidden="false" customHeight="false" outlineLevel="0" collapsed="false">
      <c r="A5089" s="318" t="s">
        <v>16353</v>
      </c>
      <c r="B5089" s="318" t="str">
        <f aca="false">A5089&amp;"U"</f>
        <v>96374U</v>
      </c>
      <c r="C5089" s="318" t="s">
        <v>16354</v>
      </c>
      <c r="D5089" s="318" t="s">
        <v>86</v>
      </c>
      <c r="E5089" s="318" t="s">
        <v>6252</v>
      </c>
      <c r="F5089" s="319" t="n">
        <v>17.79</v>
      </c>
      <c r="G5089" s="318" t="s">
        <v>6233</v>
      </c>
    </row>
    <row r="5090" customFormat="false" ht="15" hidden="false" customHeight="false" outlineLevel="0" collapsed="false">
      <c r="A5090" s="318" t="s">
        <v>16355</v>
      </c>
      <c r="B5090" s="318" t="str">
        <f aca="false">A5090&amp;"U"</f>
        <v>73863/1U</v>
      </c>
      <c r="C5090" s="318" t="s">
        <v>16356</v>
      </c>
      <c r="D5090" s="318" t="s">
        <v>79</v>
      </c>
      <c r="E5090" s="318" t="s">
        <v>6252</v>
      </c>
      <c r="F5090" s="319" t="n">
        <v>63.47</v>
      </c>
      <c r="G5090" s="318" t="s">
        <v>6233</v>
      </c>
    </row>
    <row r="5091" customFormat="false" ht="15" hidden="false" customHeight="false" outlineLevel="0" collapsed="false">
      <c r="A5091" s="318" t="s">
        <v>16357</v>
      </c>
      <c r="B5091" s="318" t="str">
        <f aca="false">A5091&amp;"U"</f>
        <v>73863/2U</v>
      </c>
      <c r="C5091" s="318" t="s">
        <v>16358</v>
      </c>
      <c r="D5091" s="318" t="s">
        <v>79</v>
      </c>
      <c r="E5091" s="318" t="s">
        <v>6252</v>
      </c>
      <c r="F5091" s="319" t="n">
        <v>130.08</v>
      </c>
      <c r="G5091" s="318" t="s">
        <v>6233</v>
      </c>
    </row>
    <row r="5092" customFormat="false" ht="15" hidden="false" customHeight="false" outlineLevel="0" collapsed="false">
      <c r="A5092" s="318" t="s">
        <v>16359</v>
      </c>
      <c r="B5092" s="318" t="str">
        <f aca="false">A5092&amp;"U"</f>
        <v>73790/2U</v>
      </c>
      <c r="C5092" s="318" t="s">
        <v>16360</v>
      </c>
      <c r="D5092" s="318" t="s">
        <v>79</v>
      </c>
      <c r="E5092" s="318" t="s">
        <v>6232</v>
      </c>
      <c r="F5092" s="319" t="n">
        <v>44.6</v>
      </c>
      <c r="G5092" s="318" t="s">
        <v>6233</v>
      </c>
    </row>
    <row r="5093" customFormat="false" ht="15" hidden="false" customHeight="false" outlineLevel="0" collapsed="false">
      <c r="A5093" s="318" t="s">
        <v>16361</v>
      </c>
      <c r="B5093" s="318" t="str">
        <f aca="false">A5093&amp;"U"</f>
        <v>73790/4U</v>
      </c>
      <c r="C5093" s="318" t="s">
        <v>16362</v>
      </c>
      <c r="D5093" s="318" t="s">
        <v>79</v>
      </c>
      <c r="E5093" s="318" t="s">
        <v>6252</v>
      </c>
      <c r="F5093" s="319" t="n">
        <v>35.4</v>
      </c>
      <c r="G5093" s="318" t="s">
        <v>6233</v>
      </c>
    </row>
    <row r="5094" customFormat="false" ht="15" hidden="false" customHeight="false" outlineLevel="0" collapsed="false">
      <c r="A5094" s="318" t="s">
        <v>16363</v>
      </c>
      <c r="B5094" s="318" t="str">
        <f aca="false">A5094&amp;"U"</f>
        <v>83694U</v>
      </c>
      <c r="C5094" s="318" t="s">
        <v>16364</v>
      </c>
      <c r="D5094" s="318" t="s">
        <v>79</v>
      </c>
      <c r="E5094" s="318" t="s">
        <v>6232</v>
      </c>
      <c r="F5094" s="319" t="n">
        <v>14.92</v>
      </c>
      <c r="G5094" s="318" t="s">
        <v>6233</v>
      </c>
    </row>
    <row r="5095" customFormat="false" ht="15" hidden="false" customHeight="false" outlineLevel="0" collapsed="false">
      <c r="A5095" s="318" t="s">
        <v>16365</v>
      </c>
      <c r="B5095" s="318" t="str">
        <f aca="false">A5095&amp;"U"</f>
        <v>83695/1U</v>
      </c>
      <c r="C5095" s="318" t="s">
        <v>16366</v>
      </c>
      <c r="D5095" s="318" t="s">
        <v>79</v>
      </c>
      <c r="E5095" s="318" t="s">
        <v>6232</v>
      </c>
      <c r="F5095" s="319" t="n">
        <v>22.58</v>
      </c>
      <c r="G5095" s="318" t="s">
        <v>6233</v>
      </c>
    </row>
    <row r="5096" customFormat="false" ht="15" hidden="false" customHeight="false" outlineLevel="0" collapsed="false">
      <c r="A5096" s="318" t="s">
        <v>16367</v>
      </c>
      <c r="B5096" s="318" t="str">
        <f aca="false">A5096&amp;"U"</f>
        <v>83771U</v>
      </c>
      <c r="C5096" s="318" t="s">
        <v>16368</v>
      </c>
      <c r="D5096" s="318" t="s">
        <v>116</v>
      </c>
      <c r="E5096" s="318" t="s">
        <v>6252</v>
      </c>
      <c r="F5096" s="319" t="n">
        <v>7.01</v>
      </c>
      <c r="G5096" s="318" t="s">
        <v>6233</v>
      </c>
    </row>
    <row r="5097" customFormat="false" ht="15" hidden="false" customHeight="false" outlineLevel="0" collapsed="false">
      <c r="A5097" s="318" t="s">
        <v>16369</v>
      </c>
      <c r="B5097" s="318" t="str">
        <f aca="false">A5097&amp;"U"</f>
        <v>92970U</v>
      </c>
      <c r="C5097" s="318" t="s">
        <v>16370</v>
      </c>
      <c r="D5097" s="318" t="s">
        <v>79</v>
      </c>
      <c r="E5097" s="318" t="s">
        <v>6252</v>
      </c>
      <c r="F5097" s="319" t="n">
        <v>11.5</v>
      </c>
      <c r="G5097" s="318" t="s">
        <v>6233</v>
      </c>
    </row>
    <row r="5098" customFormat="false" ht="15" hidden="false" customHeight="false" outlineLevel="0" collapsed="false">
      <c r="A5098" s="318" t="s">
        <v>16371</v>
      </c>
      <c r="B5098" s="318" t="str">
        <f aca="false">A5098&amp;"U"</f>
        <v>72916U</v>
      </c>
      <c r="C5098" s="318" t="s">
        <v>16372</v>
      </c>
      <c r="D5098" s="318" t="s">
        <v>116</v>
      </c>
      <c r="E5098" s="318" t="s">
        <v>6252</v>
      </c>
      <c r="F5098" s="319" t="n">
        <v>27.5</v>
      </c>
      <c r="G5098" s="318" t="s">
        <v>6233</v>
      </c>
    </row>
    <row r="5099" customFormat="false" ht="15" hidden="false" customHeight="false" outlineLevel="0" collapsed="false">
      <c r="A5099" s="318" t="s">
        <v>16373</v>
      </c>
      <c r="B5099" s="318" t="str">
        <f aca="false">A5099&amp;"U"</f>
        <v>72919U</v>
      </c>
      <c r="C5099" s="318" t="s">
        <v>16374</v>
      </c>
      <c r="D5099" s="318" t="s">
        <v>116</v>
      </c>
      <c r="E5099" s="318" t="s">
        <v>6252</v>
      </c>
      <c r="F5099" s="319" t="n">
        <v>39.31</v>
      </c>
      <c r="G5099" s="318" t="s">
        <v>6233</v>
      </c>
    </row>
    <row r="5100" customFormat="false" ht="15" hidden="false" customHeight="false" outlineLevel="0" collapsed="false">
      <c r="A5100" s="318" t="s">
        <v>16375</v>
      </c>
      <c r="B5100" s="318" t="str">
        <f aca="false">A5100&amp;"U"</f>
        <v>72922U</v>
      </c>
      <c r="C5100" s="318" t="s">
        <v>16376</v>
      </c>
      <c r="D5100" s="318" t="s">
        <v>116</v>
      </c>
      <c r="E5100" s="318" t="s">
        <v>6252</v>
      </c>
      <c r="F5100" s="319" t="n">
        <v>53.59</v>
      </c>
      <c r="G5100" s="318" t="s">
        <v>6233</v>
      </c>
    </row>
    <row r="5101" customFormat="false" ht="15" hidden="false" customHeight="false" outlineLevel="0" collapsed="false">
      <c r="A5101" s="318" t="s">
        <v>16377</v>
      </c>
      <c r="B5101" s="318" t="str">
        <f aca="false">A5101&amp;"U"</f>
        <v>72923U</v>
      </c>
      <c r="C5101" s="318" t="s">
        <v>16378</v>
      </c>
      <c r="D5101" s="318" t="s">
        <v>116</v>
      </c>
      <c r="E5101" s="318" t="s">
        <v>6252</v>
      </c>
      <c r="F5101" s="319" t="n">
        <v>56.01</v>
      </c>
      <c r="G5101" s="318" t="s">
        <v>6233</v>
      </c>
    </row>
    <row r="5102" customFormat="false" ht="15" hidden="false" customHeight="false" outlineLevel="0" collapsed="false">
      <c r="A5102" s="318" t="s">
        <v>16379</v>
      </c>
      <c r="B5102" s="318" t="str">
        <f aca="false">A5102&amp;"U"</f>
        <v>72924U</v>
      </c>
      <c r="C5102" s="318" t="s">
        <v>16380</v>
      </c>
      <c r="D5102" s="318" t="s">
        <v>116</v>
      </c>
      <c r="E5102" s="318" t="s">
        <v>6252</v>
      </c>
      <c r="F5102" s="319" t="n">
        <v>48.21</v>
      </c>
      <c r="G5102" s="318" t="s">
        <v>6233</v>
      </c>
    </row>
    <row r="5103" customFormat="false" ht="15" hidden="false" customHeight="false" outlineLevel="0" collapsed="false">
      <c r="A5103" s="318" t="s">
        <v>16381</v>
      </c>
      <c r="B5103" s="318" t="str">
        <f aca="false">A5103&amp;"U"</f>
        <v>72961U</v>
      </c>
      <c r="C5103" s="318" t="s">
        <v>16382</v>
      </c>
      <c r="D5103" s="318" t="s">
        <v>79</v>
      </c>
      <c r="E5103" s="318" t="s">
        <v>6252</v>
      </c>
      <c r="F5103" s="319" t="n">
        <v>1.25</v>
      </c>
      <c r="G5103" s="318" t="s">
        <v>6233</v>
      </c>
    </row>
    <row r="5104" customFormat="false" ht="15" hidden="false" customHeight="false" outlineLevel="0" collapsed="false">
      <c r="A5104" s="318" t="s">
        <v>16383</v>
      </c>
      <c r="B5104" s="318" t="str">
        <f aca="false">A5104&amp;"U"</f>
        <v>96387U</v>
      </c>
      <c r="C5104" s="318" t="s">
        <v>16384</v>
      </c>
      <c r="D5104" s="318" t="s">
        <v>116</v>
      </c>
      <c r="E5104" s="318" t="s">
        <v>6252</v>
      </c>
      <c r="F5104" s="319" t="n">
        <v>6.79</v>
      </c>
      <c r="G5104" s="318" t="s">
        <v>6233</v>
      </c>
    </row>
    <row r="5105" customFormat="false" ht="15" hidden="false" customHeight="false" outlineLevel="0" collapsed="false">
      <c r="A5105" s="318" t="s">
        <v>16385</v>
      </c>
      <c r="B5105" s="318" t="str">
        <f aca="false">A5105&amp;"U"</f>
        <v>96388U</v>
      </c>
      <c r="C5105" s="318" t="s">
        <v>16386</v>
      </c>
      <c r="D5105" s="318" t="s">
        <v>116</v>
      </c>
      <c r="E5105" s="318" t="s">
        <v>6252</v>
      </c>
      <c r="F5105" s="319" t="n">
        <v>6.39</v>
      </c>
      <c r="G5105" s="318" t="s">
        <v>6233</v>
      </c>
    </row>
    <row r="5106" customFormat="false" ht="15" hidden="false" customHeight="false" outlineLevel="0" collapsed="false">
      <c r="A5106" s="318" t="s">
        <v>16387</v>
      </c>
      <c r="B5106" s="318" t="str">
        <f aca="false">A5106&amp;"U"</f>
        <v>96389U</v>
      </c>
      <c r="C5106" s="318" t="s">
        <v>16388</v>
      </c>
      <c r="D5106" s="318" t="s">
        <v>116</v>
      </c>
      <c r="E5106" s="318" t="s">
        <v>6252</v>
      </c>
      <c r="F5106" s="319" t="n">
        <v>28.38</v>
      </c>
      <c r="G5106" s="318" t="s">
        <v>6233</v>
      </c>
    </row>
    <row r="5107" customFormat="false" ht="15" hidden="false" customHeight="false" outlineLevel="0" collapsed="false">
      <c r="A5107" s="318" t="s">
        <v>16389</v>
      </c>
      <c r="B5107" s="318" t="str">
        <f aca="false">A5107&amp;"U"</f>
        <v>96390U</v>
      </c>
      <c r="C5107" s="318" t="s">
        <v>16390</v>
      </c>
      <c r="D5107" s="318" t="s">
        <v>116</v>
      </c>
      <c r="E5107" s="318" t="s">
        <v>6252</v>
      </c>
      <c r="F5107" s="319" t="n">
        <v>47.28</v>
      </c>
      <c r="G5107" s="318" t="s">
        <v>6233</v>
      </c>
    </row>
    <row r="5108" customFormat="false" ht="15" hidden="false" customHeight="false" outlineLevel="0" collapsed="false">
      <c r="A5108" s="318" t="s">
        <v>16391</v>
      </c>
      <c r="B5108" s="318" t="str">
        <f aca="false">A5108&amp;"U"</f>
        <v>96391U</v>
      </c>
      <c r="C5108" s="318" t="s">
        <v>16392</v>
      </c>
      <c r="D5108" s="318" t="s">
        <v>116</v>
      </c>
      <c r="E5108" s="318" t="s">
        <v>6252</v>
      </c>
      <c r="F5108" s="319" t="n">
        <v>65.94</v>
      </c>
      <c r="G5108" s="318" t="s">
        <v>6233</v>
      </c>
    </row>
    <row r="5109" customFormat="false" ht="15" hidden="false" customHeight="false" outlineLevel="0" collapsed="false">
      <c r="A5109" s="318" t="s">
        <v>16393</v>
      </c>
      <c r="B5109" s="318" t="str">
        <f aca="false">A5109&amp;"U"</f>
        <v>96392U</v>
      </c>
      <c r="C5109" s="318" t="s">
        <v>16394</v>
      </c>
      <c r="D5109" s="318" t="s">
        <v>116</v>
      </c>
      <c r="E5109" s="318" t="s">
        <v>6252</v>
      </c>
      <c r="F5109" s="319" t="n">
        <v>88.02</v>
      </c>
      <c r="G5109" s="318" t="s">
        <v>6233</v>
      </c>
    </row>
    <row r="5110" customFormat="false" ht="15" hidden="false" customHeight="false" outlineLevel="0" collapsed="false">
      <c r="A5110" s="318" t="s">
        <v>16395</v>
      </c>
      <c r="B5110" s="318" t="str">
        <f aca="false">A5110&amp;"U"</f>
        <v>96396U</v>
      </c>
      <c r="C5110" s="318" t="s">
        <v>16396</v>
      </c>
      <c r="D5110" s="318" t="s">
        <v>116</v>
      </c>
      <c r="E5110" s="318" t="s">
        <v>6252</v>
      </c>
      <c r="F5110" s="319" t="n">
        <v>94.61</v>
      </c>
      <c r="G5110" s="318" t="s">
        <v>6233</v>
      </c>
    </row>
    <row r="5111" customFormat="false" ht="15" hidden="false" customHeight="false" outlineLevel="0" collapsed="false">
      <c r="A5111" s="318" t="s">
        <v>16397</v>
      </c>
      <c r="B5111" s="318" t="str">
        <f aca="false">A5111&amp;"U"</f>
        <v>96397U</v>
      </c>
      <c r="C5111" s="318" t="s">
        <v>16398</v>
      </c>
      <c r="D5111" s="318" t="s">
        <v>116</v>
      </c>
      <c r="E5111" s="318" t="s">
        <v>6252</v>
      </c>
      <c r="F5111" s="319" t="n">
        <v>128.89</v>
      </c>
      <c r="G5111" s="318" t="s">
        <v>6233</v>
      </c>
    </row>
    <row r="5112" customFormat="false" ht="15" hidden="false" customHeight="false" outlineLevel="0" collapsed="false">
      <c r="A5112" s="318" t="s">
        <v>16399</v>
      </c>
      <c r="B5112" s="318" t="str">
        <f aca="false">A5112&amp;"U"</f>
        <v>96398U</v>
      </c>
      <c r="C5112" s="318" t="s">
        <v>16400</v>
      </c>
      <c r="D5112" s="318" t="s">
        <v>116</v>
      </c>
      <c r="E5112" s="318" t="s">
        <v>6252</v>
      </c>
      <c r="F5112" s="319" t="n">
        <v>142.29</v>
      </c>
      <c r="G5112" s="318" t="s">
        <v>6233</v>
      </c>
    </row>
    <row r="5113" customFormat="false" ht="15" hidden="false" customHeight="false" outlineLevel="0" collapsed="false">
      <c r="A5113" s="318" t="s">
        <v>16401</v>
      </c>
      <c r="B5113" s="318" t="str">
        <f aca="false">A5113&amp;"U"</f>
        <v>96399U</v>
      </c>
      <c r="C5113" s="318" t="s">
        <v>16402</v>
      </c>
      <c r="D5113" s="318" t="s">
        <v>116</v>
      </c>
      <c r="E5113" s="318" t="s">
        <v>6252</v>
      </c>
      <c r="F5113" s="319" t="n">
        <v>77.51</v>
      </c>
      <c r="G5113" s="318" t="s">
        <v>6233</v>
      </c>
    </row>
    <row r="5114" customFormat="false" ht="15" hidden="false" customHeight="false" outlineLevel="0" collapsed="false">
      <c r="A5114" s="318" t="s">
        <v>16403</v>
      </c>
      <c r="B5114" s="318" t="str">
        <f aca="false">A5114&amp;"U"</f>
        <v>96400U</v>
      </c>
      <c r="C5114" s="318" t="s">
        <v>16404</v>
      </c>
      <c r="D5114" s="318" t="s">
        <v>116</v>
      </c>
      <c r="E5114" s="318" t="s">
        <v>6252</v>
      </c>
      <c r="F5114" s="319" t="n">
        <v>85.2</v>
      </c>
      <c r="G5114" s="318" t="s">
        <v>6233</v>
      </c>
    </row>
    <row r="5115" customFormat="false" ht="15" hidden="false" customHeight="false" outlineLevel="0" collapsed="false">
      <c r="A5115" s="318" t="s">
        <v>16405</v>
      </c>
      <c r="B5115" s="318" t="str">
        <f aca="false">A5115&amp;"U"</f>
        <v>96401U</v>
      </c>
      <c r="C5115" s="318" t="s">
        <v>16406</v>
      </c>
      <c r="D5115" s="318" t="s">
        <v>79</v>
      </c>
      <c r="E5115" s="318" t="s">
        <v>6252</v>
      </c>
      <c r="F5115" s="319" t="n">
        <v>6.31</v>
      </c>
      <c r="G5115" s="318" t="s">
        <v>6233</v>
      </c>
    </row>
    <row r="5116" customFormat="false" ht="15" hidden="false" customHeight="false" outlineLevel="0" collapsed="false">
      <c r="A5116" s="318" t="s">
        <v>16407</v>
      </c>
      <c r="B5116" s="318" t="str">
        <f aca="false">A5116&amp;"U"</f>
        <v>96402U</v>
      </c>
      <c r="C5116" s="318" t="s">
        <v>16408</v>
      </c>
      <c r="D5116" s="318" t="s">
        <v>79</v>
      </c>
      <c r="E5116" s="318" t="s">
        <v>6252</v>
      </c>
      <c r="F5116" s="319" t="n">
        <v>1.21</v>
      </c>
      <c r="G5116" s="318" t="s">
        <v>6233</v>
      </c>
    </row>
    <row r="5117" customFormat="false" ht="15" hidden="false" customHeight="false" outlineLevel="0" collapsed="false">
      <c r="A5117" s="318" t="s">
        <v>16409</v>
      </c>
      <c r="B5117" s="318" t="str">
        <f aca="false">A5117&amp;"U"</f>
        <v>72799U</v>
      </c>
      <c r="C5117" s="318" t="s">
        <v>16410</v>
      </c>
      <c r="D5117" s="318" t="s">
        <v>79</v>
      </c>
      <c r="E5117" s="318" t="s">
        <v>6252</v>
      </c>
      <c r="F5117" s="319" t="n">
        <v>67.21</v>
      </c>
      <c r="G5117" s="318" t="s">
        <v>6233</v>
      </c>
    </row>
    <row r="5118" customFormat="false" ht="15" hidden="false" customHeight="false" outlineLevel="0" collapsed="false">
      <c r="A5118" s="318" t="s">
        <v>16411</v>
      </c>
      <c r="B5118" s="318" t="str">
        <f aca="false">A5118&amp;"U"</f>
        <v>72942U</v>
      </c>
      <c r="C5118" s="318" t="s">
        <v>16412</v>
      </c>
      <c r="D5118" s="318" t="s">
        <v>79</v>
      </c>
      <c r="E5118" s="318" t="s">
        <v>6252</v>
      </c>
      <c r="F5118" s="319" t="n">
        <v>1.52</v>
      </c>
      <c r="G5118" s="318" t="s">
        <v>6233</v>
      </c>
    </row>
    <row r="5119" customFormat="false" ht="15" hidden="false" customHeight="false" outlineLevel="0" collapsed="false">
      <c r="A5119" s="318" t="s">
        <v>16413</v>
      </c>
      <c r="B5119" s="318" t="str">
        <f aca="false">A5119&amp;"U"</f>
        <v>72943U</v>
      </c>
      <c r="C5119" s="318" t="s">
        <v>16414</v>
      </c>
      <c r="D5119" s="318" t="s">
        <v>79</v>
      </c>
      <c r="E5119" s="318" t="s">
        <v>6252</v>
      </c>
      <c r="F5119" s="319" t="n">
        <v>1.61</v>
      </c>
      <c r="G5119" s="318" t="s">
        <v>6233</v>
      </c>
    </row>
    <row r="5120" customFormat="false" ht="15" hidden="false" customHeight="false" outlineLevel="0" collapsed="false">
      <c r="A5120" s="318" t="s">
        <v>16415</v>
      </c>
      <c r="B5120" s="318" t="str">
        <f aca="false">A5120&amp;"U"</f>
        <v>72972U</v>
      </c>
      <c r="C5120" s="318" t="s">
        <v>16416</v>
      </c>
      <c r="D5120" s="318" t="s">
        <v>79</v>
      </c>
      <c r="E5120" s="318" t="s">
        <v>6232</v>
      </c>
      <c r="F5120" s="319" t="n">
        <v>0.68</v>
      </c>
      <c r="G5120" s="318" t="s">
        <v>6233</v>
      </c>
    </row>
    <row r="5121" customFormat="false" ht="15" hidden="false" customHeight="false" outlineLevel="0" collapsed="false">
      <c r="A5121" s="318" t="s">
        <v>16417</v>
      </c>
      <c r="B5121" s="318" t="str">
        <f aca="false">A5121&amp;"U"</f>
        <v>72973U</v>
      </c>
      <c r="C5121" s="318" t="s">
        <v>16418</v>
      </c>
      <c r="D5121" s="318" t="s">
        <v>86</v>
      </c>
      <c r="E5121" s="318" t="s">
        <v>6232</v>
      </c>
      <c r="F5121" s="319" t="n">
        <v>1.28</v>
      </c>
      <c r="G5121" s="318" t="s">
        <v>6233</v>
      </c>
    </row>
    <row r="5122" customFormat="false" ht="15" hidden="false" customHeight="false" outlineLevel="0" collapsed="false">
      <c r="A5122" s="318" t="s">
        <v>16419</v>
      </c>
      <c r="B5122" s="318" t="str">
        <f aca="false">A5122&amp;"U"</f>
        <v>72974U</v>
      </c>
      <c r="C5122" s="318" t="s">
        <v>16420</v>
      </c>
      <c r="D5122" s="318" t="s">
        <v>79</v>
      </c>
      <c r="E5122" s="318" t="s">
        <v>6232</v>
      </c>
      <c r="F5122" s="319" t="n">
        <v>4.26</v>
      </c>
      <c r="G5122" s="318" t="s">
        <v>6233</v>
      </c>
    </row>
    <row r="5123" customFormat="false" ht="15" hidden="false" customHeight="false" outlineLevel="0" collapsed="false">
      <c r="A5123" s="318" t="s">
        <v>16421</v>
      </c>
      <c r="B5123" s="318" t="str">
        <f aca="false">A5123&amp;"U"</f>
        <v>72975U</v>
      </c>
      <c r="C5123" s="318" t="s">
        <v>16422</v>
      </c>
      <c r="D5123" s="318" t="s">
        <v>79</v>
      </c>
      <c r="E5123" s="318" t="s">
        <v>6232</v>
      </c>
      <c r="F5123" s="319" t="n">
        <v>0.48</v>
      </c>
      <c r="G5123" s="318" t="s">
        <v>6233</v>
      </c>
    </row>
    <row r="5124" customFormat="false" ht="15" hidden="false" customHeight="false" outlineLevel="0" collapsed="false">
      <c r="A5124" s="318" t="s">
        <v>16423</v>
      </c>
      <c r="B5124" s="318" t="str">
        <f aca="false">A5124&amp;"U"</f>
        <v>72978U</v>
      </c>
      <c r="C5124" s="318" t="s">
        <v>16424</v>
      </c>
      <c r="D5124" s="318" t="s">
        <v>86</v>
      </c>
      <c r="E5124" s="318" t="s">
        <v>6232</v>
      </c>
      <c r="F5124" s="319" t="n">
        <v>4.26</v>
      </c>
      <c r="G5124" s="318" t="s">
        <v>6233</v>
      </c>
    </row>
    <row r="5125" customFormat="false" ht="15" hidden="false" customHeight="false" outlineLevel="0" collapsed="false">
      <c r="A5125" s="318" t="s">
        <v>16425</v>
      </c>
      <c r="B5125" s="318" t="str">
        <f aca="false">A5125&amp;"U"</f>
        <v>72979U</v>
      </c>
      <c r="C5125" s="318" t="s">
        <v>16426</v>
      </c>
      <c r="D5125" s="318" t="s">
        <v>79</v>
      </c>
      <c r="E5125" s="318" t="s">
        <v>6232</v>
      </c>
      <c r="F5125" s="319" t="n">
        <v>8.15</v>
      </c>
      <c r="G5125" s="318" t="s">
        <v>6233</v>
      </c>
    </row>
    <row r="5126" customFormat="false" ht="15" hidden="false" customHeight="false" outlineLevel="0" collapsed="false">
      <c r="A5126" s="318" t="s">
        <v>16427</v>
      </c>
      <c r="B5126" s="318" t="str">
        <f aca="false">A5126&amp;"U"</f>
        <v>73760/1U</v>
      </c>
      <c r="C5126" s="318" t="s">
        <v>16428</v>
      </c>
      <c r="D5126" s="318" t="s">
        <v>79</v>
      </c>
      <c r="E5126" s="318" t="s">
        <v>6252</v>
      </c>
      <c r="F5126" s="319" t="n">
        <v>3.62</v>
      </c>
      <c r="G5126" s="318" t="s">
        <v>6233</v>
      </c>
    </row>
    <row r="5127" customFormat="false" ht="15" hidden="false" customHeight="false" outlineLevel="0" collapsed="false">
      <c r="A5127" s="318" t="s">
        <v>16429</v>
      </c>
      <c r="B5127" s="318" t="str">
        <f aca="false">A5127&amp;"U"</f>
        <v>73849/1U</v>
      </c>
      <c r="C5127" s="318" t="s">
        <v>16430</v>
      </c>
      <c r="D5127" s="318" t="s">
        <v>116</v>
      </c>
      <c r="E5127" s="318" t="s">
        <v>6252</v>
      </c>
      <c r="F5127" s="319" t="n">
        <v>761.73</v>
      </c>
      <c r="G5127" s="318" t="s">
        <v>6233</v>
      </c>
    </row>
    <row r="5128" customFormat="false" ht="15" hidden="false" customHeight="false" outlineLevel="0" collapsed="false">
      <c r="A5128" s="318" t="s">
        <v>16431</v>
      </c>
      <c r="B5128" s="318" t="str">
        <f aca="false">A5128&amp;"U"</f>
        <v>73849/2U</v>
      </c>
      <c r="C5128" s="318" t="s">
        <v>16432</v>
      </c>
      <c r="D5128" s="318" t="s">
        <v>116</v>
      </c>
      <c r="E5128" s="318" t="s">
        <v>6252</v>
      </c>
      <c r="F5128" s="319" t="n">
        <v>559.8</v>
      </c>
      <c r="G5128" s="318" t="s">
        <v>6233</v>
      </c>
    </row>
    <row r="5129" customFormat="false" ht="15" hidden="false" customHeight="false" outlineLevel="0" collapsed="false">
      <c r="A5129" s="318" t="s">
        <v>16433</v>
      </c>
      <c r="B5129" s="318" t="str">
        <f aca="false">A5129&amp;"U"</f>
        <v>92391U</v>
      </c>
      <c r="C5129" s="318" t="s">
        <v>16434</v>
      </c>
      <c r="D5129" s="318" t="s">
        <v>79</v>
      </c>
      <c r="E5129" s="318" t="s">
        <v>6252</v>
      </c>
      <c r="F5129" s="319" t="n">
        <v>50.55</v>
      </c>
      <c r="G5129" s="318" t="s">
        <v>6233</v>
      </c>
    </row>
    <row r="5130" customFormat="false" ht="15" hidden="false" customHeight="false" outlineLevel="0" collapsed="false">
      <c r="A5130" s="318" t="s">
        <v>16435</v>
      </c>
      <c r="B5130" s="318" t="str">
        <f aca="false">A5130&amp;"U"</f>
        <v>92392U</v>
      </c>
      <c r="C5130" s="318" t="s">
        <v>16436</v>
      </c>
      <c r="D5130" s="318" t="s">
        <v>79</v>
      </c>
      <c r="E5130" s="318" t="s">
        <v>6252</v>
      </c>
      <c r="F5130" s="319" t="n">
        <v>53.01</v>
      </c>
      <c r="G5130" s="318" t="s">
        <v>6233</v>
      </c>
    </row>
    <row r="5131" customFormat="false" ht="15" hidden="false" customHeight="false" outlineLevel="0" collapsed="false">
      <c r="A5131" s="318" t="s">
        <v>16437</v>
      </c>
      <c r="B5131" s="318" t="str">
        <f aca="false">A5131&amp;"U"</f>
        <v>92393U</v>
      </c>
      <c r="C5131" s="318" t="s">
        <v>16438</v>
      </c>
      <c r="D5131" s="318" t="s">
        <v>79</v>
      </c>
      <c r="E5131" s="318" t="s">
        <v>6252</v>
      </c>
      <c r="F5131" s="319" t="n">
        <v>45.44</v>
      </c>
      <c r="G5131" s="318" t="s">
        <v>6233</v>
      </c>
    </row>
    <row r="5132" customFormat="false" ht="15" hidden="false" customHeight="false" outlineLevel="0" collapsed="false">
      <c r="A5132" s="318" t="s">
        <v>16439</v>
      </c>
      <c r="B5132" s="318" t="str">
        <f aca="false">A5132&amp;"U"</f>
        <v>92394U</v>
      </c>
      <c r="C5132" s="318" t="s">
        <v>16440</v>
      </c>
      <c r="D5132" s="318" t="s">
        <v>79</v>
      </c>
      <c r="E5132" s="318" t="s">
        <v>6252</v>
      </c>
      <c r="F5132" s="319" t="n">
        <v>48.83</v>
      </c>
      <c r="G5132" s="318" t="s">
        <v>6233</v>
      </c>
    </row>
    <row r="5133" customFormat="false" ht="15" hidden="false" customHeight="false" outlineLevel="0" collapsed="false">
      <c r="A5133" s="318" t="s">
        <v>16441</v>
      </c>
      <c r="B5133" s="318" t="str">
        <f aca="false">A5133&amp;"U"</f>
        <v>92395U</v>
      </c>
      <c r="C5133" s="318" t="s">
        <v>16442</v>
      </c>
      <c r="D5133" s="318" t="s">
        <v>79</v>
      </c>
      <c r="E5133" s="318" t="s">
        <v>6252</v>
      </c>
      <c r="F5133" s="319" t="n">
        <v>61.57</v>
      </c>
      <c r="G5133" s="318" t="s">
        <v>6233</v>
      </c>
    </row>
    <row r="5134" customFormat="false" ht="15" hidden="false" customHeight="false" outlineLevel="0" collapsed="false">
      <c r="A5134" s="318" t="s">
        <v>16443</v>
      </c>
      <c r="B5134" s="318" t="str">
        <f aca="false">A5134&amp;"U"</f>
        <v>92396U</v>
      </c>
      <c r="C5134" s="318" t="s">
        <v>16444</v>
      </c>
      <c r="D5134" s="318" t="s">
        <v>79</v>
      </c>
      <c r="E5134" s="318" t="s">
        <v>6252</v>
      </c>
      <c r="F5134" s="319" t="n">
        <v>54.08</v>
      </c>
      <c r="G5134" s="318" t="s">
        <v>6233</v>
      </c>
    </row>
    <row r="5135" customFormat="false" ht="15" hidden="false" customHeight="false" outlineLevel="0" collapsed="false">
      <c r="A5135" s="318" t="s">
        <v>16445</v>
      </c>
      <c r="B5135" s="318" t="str">
        <f aca="false">A5135&amp;"U"</f>
        <v>92397U</v>
      </c>
      <c r="C5135" s="318" t="s">
        <v>16446</v>
      </c>
      <c r="D5135" s="318" t="s">
        <v>79</v>
      </c>
      <c r="E5135" s="318" t="s">
        <v>6252</v>
      </c>
      <c r="F5135" s="319" t="n">
        <v>44.85</v>
      </c>
      <c r="G5135" s="318" t="s">
        <v>6233</v>
      </c>
    </row>
    <row r="5136" customFormat="false" ht="15" hidden="false" customHeight="false" outlineLevel="0" collapsed="false">
      <c r="A5136" s="318" t="s">
        <v>16447</v>
      </c>
      <c r="B5136" s="318" t="str">
        <f aca="false">A5136&amp;"U"</f>
        <v>92398U</v>
      </c>
      <c r="C5136" s="318" t="s">
        <v>16448</v>
      </c>
      <c r="D5136" s="318" t="s">
        <v>79</v>
      </c>
      <c r="E5136" s="318" t="s">
        <v>6252</v>
      </c>
      <c r="F5136" s="319" t="n">
        <v>52.39</v>
      </c>
      <c r="G5136" s="318" t="s">
        <v>6233</v>
      </c>
    </row>
    <row r="5137" customFormat="false" ht="15" hidden="false" customHeight="false" outlineLevel="0" collapsed="false">
      <c r="A5137" s="318" t="s">
        <v>16449</v>
      </c>
      <c r="B5137" s="318" t="str">
        <f aca="false">A5137&amp;"U"</f>
        <v>92399U</v>
      </c>
      <c r="C5137" s="318" t="s">
        <v>16450</v>
      </c>
      <c r="D5137" s="318" t="s">
        <v>79</v>
      </c>
      <c r="E5137" s="318" t="s">
        <v>6252</v>
      </c>
      <c r="F5137" s="319" t="n">
        <v>53.4</v>
      </c>
      <c r="G5137" s="318" t="s">
        <v>6233</v>
      </c>
    </row>
    <row r="5138" customFormat="false" ht="15" hidden="false" customHeight="false" outlineLevel="0" collapsed="false">
      <c r="A5138" s="318" t="s">
        <v>16451</v>
      </c>
      <c r="B5138" s="318" t="str">
        <f aca="false">A5138&amp;"U"</f>
        <v>92400U</v>
      </c>
      <c r="C5138" s="318" t="s">
        <v>16452</v>
      </c>
      <c r="D5138" s="318" t="s">
        <v>79</v>
      </c>
      <c r="E5138" s="318" t="s">
        <v>6252</v>
      </c>
      <c r="F5138" s="319" t="n">
        <v>61.52</v>
      </c>
      <c r="G5138" s="318" t="s">
        <v>6233</v>
      </c>
    </row>
    <row r="5139" customFormat="false" ht="15" hidden="false" customHeight="false" outlineLevel="0" collapsed="false">
      <c r="A5139" s="318" t="s">
        <v>16453</v>
      </c>
      <c r="B5139" s="318" t="str">
        <f aca="false">A5139&amp;"U"</f>
        <v>92401U</v>
      </c>
      <c r="C5139" s="318" t="s">
        <v>16454</v>
      </c>
      <c r="D5139" s="318" t="s">
        <v>79</v>
      </c>
      <c r="E5139" s="318" t="s">
        <v>6252</v>
      </c>
      <c r="F5139" s="319" t="n">
        <v>62.6</v>
      </c>
      <c r="G5139" s="318" t="s">
        <v>6233</v>
      </c>
    </row>
    <row r="5140" customFormat="false" ht="15" hidden="false" customHeight="false" outlineLevel="0" collapsed="false">
      <c r="A5140" s="318" t="s">
        <v>16455</v>
      </c>
      <c r="B5140" s="318" t="str">
        <f aca="false">A5140&amp;"U"</f>
        <v>92402U</v>
      </c>
      <c r="C5140" s="318" t="s">
        <v>16456</v>
      </c>
      <c r="D5140" s="318" t="s">
        <v>79</v>
      </c>
      <c r="E5140" s="318" t="s">
        <v>6252</v>
      </c>
      <c r="F5140" s="319" t="n">
        <v>53.71</v>
      </c>
      <c r="G5140" s="318" t="s">
        <v>6233</v>
      </c>
    </row>
    <row r="5141" customFormat="false" ht="15" hidden="false" customHeight="false" outlineLevel="0" collapsed="false">
      <c r="A5141" s="318" t="s">
        <v>16457</v>
      </c>
      <c r="B5141" s="318" t="str">
        <f aca="false">A5141&amp;"U"</f>
        <v>92403U</v>
      </c>
      <c r="C5141" s="318" t="s">
        <v>16458</v>
      </c>
      <c r="D5141" s="318" t="s">
        <v>79</v>
      </c>
      <c r="E5141" s="318" t="s">
        <v>6252</v>
      </c>
      <c r="F5141" s="319" t="n">
        <v>44.47</v>
      </c>
      <c r="G5141" s="318" t="s">
        <v>6233</v>
      </c>
    </row>
    <row r="5142" customFormat="false" ht="15" hidden="false" customHeight="false" outlineLevel="0" collapsed="false">
      <c r="A5142" s="318" t="s">
        <v>16459</v>
      </c>
      <c r="B5142" s="318" t="str">
        <f aca="false">A5142&amp;"U"</f>
        <v>92404U</v>
      </c>
      <c r="C5142" s="318" t="s">
        <v>16460</v>
      </c>
      <c r="D5142" s="318" t="s">
        <v>79</v>
      </c>
      <c r="E5142" s="318" t="s">
        <v>6252</v>
      </c>
      <c r="F5142" s="319" t="n">
        <v>51.54</v>
      </c>
      <c r="G5142" s="318" t="s">
        <v>6233</v>
      </c>
    </row>
    <row r="5143" customFormat="false" ht="15" hidden="false" customHeight="false" outlineLevel="0" collapsed="false">
      <c r="A5143" s="318" t="s">
        <v>16461</v>
      </c>
      <c r="B5143" s="318" t="str">
        <f aca="false">A5143&amp;"U"</f>
        <v>92405U</v>
      </c>
      <c r="C5143" s="318" t="s">
        <v>16462</v>
      </c>
      <c r="D5143" s="318" t="s">
        <v>79</v>
      </c>
      <c r="E5143" s="318" t="s">
        <v>6252</v>
      </c>
      <c r="F5143" s="319" t="n">
        <v>52.5</v>
      </c>
      <c r="G5143" s="318" t="s">
        <v>6233</v>
      </c>
    </row>
    <row r="5144" customFormat="false" ht="15" hidden="false" customHeight="false" outlineLevel="0" collapsed="false">
      <c r="A5144" s="318" t="s">
        <v>16463</v>
      </c>
      <c r="B5144" s="318" t="str">
        <f aca="false">A5144&amp;"U"</f>
        <v>92406U</v>
      </c>
      <c r="C5144" s="318" t="s">
        <v>16464</v>
      </c>
      <c r="D5144" s="318" t="s">
        <v>79</v>
      </c>
      <c r="E5144" s="318" t="s">
        <v>6252</v>
      </c>
      <c r="F5144" s="319" t="n">
        <v>62.74</v>
      </c>
      <c r="G5144" s="318" t="s">
        <v>6233</v>
      </c>
    </row>
    <row r="5145" customFormat="false" ht="15" hidden="false" customHeight="false" outlineLevel="0" collapsed="false">
      <c r="A5145" s="318" t="s">
        <v>16465</v>
      </c>
      <c r="B5145" s="318" t="str">
        <f aca="false">A5145&amp;"U"</f>
        <v>92407U</v>
      </c>
      <c r="C5145" s="318" t="s">
        <v>16466</v>
      </c>
      <c r="D5145" s="318" t="s">
        <v>79</v>
      </c>
      <c r="E5145" s="318" t="s">
        <v>6252</v>
      </c>
      <c r="F5145" s="319" t="n">
        <v>63.79</v>
      </c>
      <c r="G5145" s="318" t="s">
        <v>6233</v>
      </c>
    </row>
    <row r="5146" customFormat="false" ht="15" hidden="false" customHeight="false" outlineLevel="0" collapsed="false">
      <c r="A5146" s="318" t="s">
        <v>16467</v>
      </c>
      <c r="B5146" s="318" t="str">
        <f aca="false">A5146&amp;"U"</f>
        <v>93679U</v>
      </c>
      <c r="C5146" s="318" t="s">
        <v>16468</v>
      </c>
      <c r="D5146" s="318" t="s">
        <v>79</v>
      </c>
      <c r="E5146" s="318" t="s">
        <v>6252</v>
      </c>
      <c r="F5146" s="319" t="n">
        <v>58.88</v>
      </c>
      <c r="G5146" s="318" t="s">
        <v>6233</v>
      </c>
    </row>
    <row r="5147" customFormat="false" ht="15" hidden="false" customHeight="false" outlineLevel="0" collapsed="false">
      <c r="A5147" s="318" t="s">
        <v>16469</v>
      </c>
      <c r="B5147" s="318" t="str">
        <f aca="false">A5147&amp;"U"</f>
        <v>93680U</v>
      </c>
      <c r="C5147" s="318" t="s">
        <v>16470</v>
      </c>
      <c r="D5147" s="318" t="s">
        <v>79</v>
      </c>
      <c r="E5147" s="318" t="s">
        <v>6252</v>
      </c>
      <c r="F5147" s="319" t="n">
        <v>49.44</v>
      </c>
      <c r="G5147" s="318" t="s">
        <v>6233</v>
      </c>
    </row>
    <row r="5148" customFormat="false" ht="15" hidden="false" customHeight="false" outlineLevel="0" collapsed="false">
      <c r="A5148" s="318" t="s">
        <v>16471</v>
      </c>
      <c r="B5148" s="318" t="str">
        <f aca="false">A5148&amp;"U"</f>
        <v>93681U</v>
      </c>
      <c r="C5148" s="318" t="s">
        <v>16472</v>
      </c>
      <c r="D5148" s="318" t="s">
        <v>79</v>
      </c>
      <c r="E5148" s="318" t="s">
        <v>6252</v>
      </c>
      <c r="F5148" s="319" t="n">
        <v>59.5</v>
      </c>
      <c r="G5148" s="318" t="s">
        <v>6233</v>
      </c>
    </row>
    <row r="5149" customFormat="false" ht="15" hidden="false" customHeight="false" outlineLevel="0" collapsed="false">
      <c r="A5149" s="318" t="s">
        <v>16473</v>
      </c>
      <c r="B5149" s="318" t="str">
        <f aca="false">A5149&amp;"U"</f>
        <v>93682U</v>
      </c>
      <c r="C5149" s="318" t="s">
        <v>16474</v>
      </c>
      <c r="D5149" s="318" t="s">
        <v>79</v>
      </c>
      <c r="E5149" s="318" t="s">
        <v>6252</v>
      </c>
      <c r="F5149" s="319" t="n">
        <v>60.58</v>
      </c>
      <c r="G5149" s="318" t="s">
        <v>6233</v>
      </c>
    </row>
    <row r="5150" customFormat="false" ht="15" hidden="false" customHeight="false" outlineLevel="0" collapsed="false">
      <c r="A5150" s="318" t="s">
        <v>16475</v>
      </c>
      <c r="B5150" s="318" t="str">
        <f aca="false">A5150&amp;"U"</f>
        <v>97114U</v>
      </c>
      <c r="C5150" s="318" t="s">
        <v>16476</v>
      </c>
      <c r="D5150" s="318" t="s">
        <v>86</v>
      </c>
      <c r="E5150" s="318" t="s">
        <v>6232</v>
      </c>
      <c r="F5150" s="319" t="n">
        <v>0.28</v>
      </c>
      <c r="G5150" s="318" t="s">
        <v>6233</v>
      </c>
    </row>
    <row r="5151" customFormat="false" ht="15" hidden="false" customHeight="false" outlineLevel="0" collapsed="false">
      <c r="A5151" s="318" t="s">
        <v>16477</v>
      </c>
      <c r="B5151" s="318" t="str">
        <f aca="false">A5151&amp;"U"</f>
        <v>97115U</v>
      </c>
      <c r="C5151" s="318" t="s">
        <v>16478</v>
      </c>
      <c r="D5151" s="318" t="s">
        <v>285</v>
      </c>
      <c r="E5151" s="318" t="s">
        <v>6232</v>
      </c>
      <c r="F5151" s="319" t="n">
        <v>27.45</v>
      </c>
      <c r="G5151" s="318" t="s">
        <v>6233</v>
      </c>
    </row>
    <row r="5152" customFormat="false" ht="15" hidden="false" customHeight="false" outlineLevel="0" collapsed="false">
      <c r="A5152" s="318" t="s">
        <v>16479</v>
      </c>
      <c r="B5152" s="318" t="str">
        <f aca="false">A5152&amp;"U"</f>
        <v>97120U</v>
      </c>
      <c r="C5152" s="318" t="s">
        <v>16480</v>
      </c>
      <c r="D5152" s="318" t="s">
        <v>285</v>
      </c>
      <c r="E5152" s="318" t="s">
        <v>6232</v>
      </c>
      <c r="F5152" s="319" t="n">
        <v>6.38</v>
      </c>
      <c r="G5152" s="318" t="s">
        <v>6233</v>
      </c>
    </row>
    <row r="5153" customFormat="false" ht="15" hidden="false" customHeight="false" outlineLevel="0" collapsed="false">
      <c r="A5153" s="318" t="s">
        <v>16481</v>
      </c>
      <c r="B5153" s="318" t="str">
        <f aca="false">A5153&amp;"U"</f>
        <v>97802U</v>
      </c>
      <c r="C5153" s="318" t="s">
        <v>16482</v>
      </c>
      <c r="D5153" s="318" t="s">
        <v>79</v>
      </c>
      <c r="E5153" s="318" t="s">
        <v>6252</v>
      </c>
      <c r="F5153" s="319" t="n">
        <v>3.23</v>
      </c>
      <c r="G5153" s="318" t="s">
        <v>6233</v>
      </c>
    </row>
    <row r="5154" customFormat="false" ht="15" hidden="false" customHeight="false" outlineLevel="0" collapsed="false">
      <c r="A5154" s="318" t="s">
        <v>16483</v>
      </c>
      <c r="B5154" s="318" t="str">
        <f aca="false">A5154&amp;"U"</f>
        <v>97803U</v>
      </c>
      <c r="C5154" s="318" t="s">
        <v>16484</v>
      </c>
      <c r="D5154" s="318" t="s">
        <v>79</v>
      </c>
      <c r="E5154" s="318" t="s">
        <v>6252</v>
      </c>
      <c r="F5154" s="319" t="n">
        <v>3.89</v>
      </c>
      <c r="G5154" s="318" t="s">
        <v>6233</v>
      </c>
    </row>
    <row r="5155" customFormat="false" ht="15" hidden="false" customHeight="false" outlineLevel="0" collapsed="false">
      <c r="A5155" s="318" t="s">
        <v>16485</v>
      </c>
      <c r="B5155" s="318" t="str">
        <f aca="false">A5155&amp;"U"</f>
        <v>97805U</v>
      </c>
      <c r="C5155" s="318" t="s">
        <v>16486</v>
      </c>
      <c r="D5155" s="318" t="s">
        <v>79</v>
      </c>
      <c r="E5155" s="318" t="s">
        <v>6252</v>
      </c>
      <c r="F5155" s="319" t="n">
        <v>7.05</v>
      </c>
      <c r="G5155" s="318" t="s">
        <v>6233</v>
      </c>
    </row>
    <row r="5156" customFormat="false" ht="15" hidden="false" customHeight="false" outlineLevel="0" collapsed="false">
      <c r="A5156" s="318" t="s">
        <v>16487</v>
      </c>
      <c r="B5156" s="318" t="str">
        <f aca="false">A5156&amp;"U"</f>
        <v>97806U</v>
      </c>
      <c r="C5156" s="318" t="s">
        <v>16488</v>
      </c>
      <c r="D5156" s="318" t="s">
        <v>79</v>
      </c>
      <c r="E5156" s="318" t="s">
        <v>6252</v>
      </c>
      <c r="F5156" s="319" t="n">
        <v>8.59</v>
      </c>
      <c r="G5156" s="318" t="s">
        <v>6233</v>
      </c>
    </row>
    <row r="5157" customFormat="false" ht="15" hidden="false" customHeight="false" outlineLevel="0" collapsed="false">
      <c r="A5157" s="318" t="s">
        <v>16489</v>
      </c>
      <c r="B5157" s="318" t="str">
        <f aca="false">A5157&amp;"U"</f>
        <v>97807U</v>
      </c>
      <c r="C5157" s="318" t="s">
        <v>16490</v>
      </c>
      <c r="D5157" s="318" t="s">
        <v>79</v>
      </c>
      <c r="E5157" s="318" t="s">
        <v>6252</v>
      </c>
      <c r="F5157" s="319" t="n">
        <v>10</v>
      </c>
      <c r="G5157" s="318" t="s">
        <v>6233</v>
      </c>
    </row>
    <row r="5158" customFormat="false" ht="15" hidden="false" customHeight="false" outlineLevel="0" collapsed="false">
      <c r="A5158" s="318" t="s">
        <v>16491</v>
      </c>
      <c r="B5158" s="318" t="str">
        <f aca="false">A5158&amp;"U"</f>
        <v>97809U</v>
      </c>
      <c r="C5158" s="318" t="s">
        <v>16492</v>
      </c>
      <c r="D5158" s="318" t="s">
        <v>79</v>
      </c>
      <c r="E5158" s="318" t="s">
        <v>6252</v>
      </c>
      <c r="F5158" s="319" t="n">
        <v>12.63</v>
      </c>
      <c r="G5158" s="318" t="s">
        <v>6233</v>
      </c>
    </row>
    <row r="5159" customFormat="false" ht="15" hidden="false" customHeight="false" outlineLevel="0" collapsed="false">
      <c r="A5159" s="318" t="s">
        <v>16493</v>
      </c>
      <c r="B5159" s="318" t="str">
        <f aca="false">A5159&amp;"U"</f>
        <v>97810U</v>
      </c>
      <c r="C5159" s="318" t="s">
        <v>16494</v>
      </c>
      <c r="D5159" s="318" t="s">
        <v>79</v>
      </c>
      <c r="E5159" s="318" t="s">
        <v>6252</v>
      </c>
      <c r="F5159" s="319" t="n">
        <v>14.17</v>
      </c>
      <c r="G5159" s="318" t="s">
        <v>6233</v>
      </c>
    </row>
    <row r="5160" customFormat="false" ht="15" hidden="false" customHeight="false" outlineLevel="0" collapsed="false">
      <c r="A5160" s="318" t="s">
        <v>16495</v>
      </c>
      <c r="B5160" s="318" t="str">
        <f aca="false">A5160&amp;"U"</f>
        <v>97811U</v>
      </c>
      <c r="C5160" s="318" t="s">
        <v>16496</v>
      </c>
      <c r="D5160" s="318" t="s">
        <v>79</v>
      </c>
      <c r="E5160" s="318" t="s">
        <v>6252</v>
      </c>
      <c r="F5160" s="319" t="n">
        <v>15.59</v>
      </c>
      <c r="G5160" s="318" t="s">
        <v>6233</v>
      </c>
    </row>
    <row r="5161" customFormat="false" ht="15" hidden="false" customHeight="false" outlineLevel="0" collapsed="false">
      <c r="A5161" s="318" t="s">
        <v>16497</v>
      </c>
      <c r="B5161" s="318" t="str">
        <f aca="false">A5161&amp;"U"</f>
        <v>97813U</v>
      </c>
      <c r="C5161" s="318" t="s">
        <v>16498</v>
      </c>
      <c r="D5161" s="318" t="s">
        <v>79</v>
      </c>
      <c r="E5161" s="318" t="s">
        <v>6252</v>
      </c>
      <c r="F5161" s="319" t="n">
        <v>3.39</v>
      </c>
      <c r="G5161" s="318" t="s">
        <v>6233</v>
      </c>
    </row>
    <row r="5162" customFormat="false" ht="15" hidden="false" customHeight="false" outlineLevel="0" collapsed="false">
      <c r="A5162" s="318" t="s">
        <v>16499</v>
      </c>
      <c r="B5162" s="318" t="str">
        <f aca="false">A5162&amp;"U"</f>
        <v>97814U</v>
      </c>
      <c r="C5162" s="318" t="s">
        <v>16500</v>
      </c>
      <c r="D5162" s="318" t="s">
        <v>79</v>
      </c>
      <c r="E5162" s="318" t="s">
        <v>6252</v>
      </c>
      <c r="F5162" s="319" t="n">
        <v>4.05</v>
      </c>
      <c r="G5162" s="318" t="s">
        <v>6233</v>
      </c>
    </row>
    <row r="5163" customFormat="false" ht="15" hidden="false" customHeight="false" outlineLevel="0" collapsed="false">
      <c r="A5163" s="318" t="s">
        <v>16501</v>
      </c>
      <c r="B5163" s="318" t="str">
        <f aca="false">A5163&amp;"U"</f>
        <v>97816U</v>
      </c>
      <c r="C5163" s="318" t="s">
        <v>16502</v>
      </c>
      <c r="D5163" s="318" t="s">
        <v>79</v>
      </c>
      <c r="E5163" s="318" t="s">
        <v>6252</v>
      </c>
      <c r="F5163" s="319" t="n">
        <v>7.53</v>
      </c>
      <c r="G5163" s="318" t="s">
        <v>6233</v>
      </c>
    </row>
    <row r="5164" customFormat="false" ht="15" hidden="false" customHeight="false" outlineLevel="0" collapsed="false">
      <c r="A5164" s="318" t="s">
        <v>16503</v>
      </c>
      <c r="B5164" s="318" t="str">
        <f aca="false">A5164&amp;"U"</f>
        <v>97817U</v>
      </c>
      <c r="C5164" s="318" t="s">
        <v>16504</v>
      </c>
      <c r="D5164" s="318" t="s">
        <v>79</v>
      </c>
      <c r="E5164" s="318" t="s">
        <v>6252</v>
      </c>
      <c r="F5164" s="319" t="n">
        <v>9.07</v>
      </c>
      <c r="G5164" s="318" t="s">
        <v>6233</v>
      </c>
    </row>
    <row r="5165" customFormat="false" ht="15" hidden="false" customHeight="false" outlineLevel="0" collapsed="false">
      <c r="A5165" s="318" t="s">
        <v>16505</v>
      </c>
      <c r="B5165" s="318" t="str">
        <f aca="false">A5165&amp;"U"</f>
        <v>97818U</v>
      </c>
      <c r="C5165" s="318" t="s">
        <v>16506</v>
      </c>
      <c r="D5165" s="318" t="s">
        <v>79</v>
      </c>
      <c r="E5165" s="318" t="s">
        <v>6252</v>
      </c>
      <c r="F5165" s="319" t="n">
        <v>10.64</v>
      </c>
      <c r="G5165" s="318" t="s">
        <v>6233</v>
      </c>
    </row>
    <row r="5166" customFormat="false" ht="15" hidden="false" customHeight="false" outlineLevel="0" collapsed="false">
      <c r="A5166" s="318" t="s">
        <v>16507</v>
      </c>
      <c r="B5166" s="318" t="str">
        <f aca="false">A5166&amp;"U"</f>
        <v>97820U</v>
      </c>
      <c r="C5166" s="318" t="s">
        <v>16508</v>
      </c>
      <c r="D5166" s="318" t="s">
        <v>79</v>
      </c>
      <c r="E5166" s="318" t="s">
        <v>6252</v>
      </c>
      <c r="F5166" s="319" t="n">
        <v>13.58</v>
      </c>
      <c r="G5166" s="318" t="s">
        <v>6233</v>
      </c>
    </row>
    <row r="5167" customFormat="false" ht="15" hidden="false" customHeight="false" outlineLevel="0" collapsed="false">
      <c r="A5167" s="318" t="s">
        <v>16509</v>
      </c>
      <c r="B5167" s="318" t="str">
        <f aca="false">A5167&amp;"U"</f>
        <v>97821U</v>
      </c>
      <c r="C5167" s="318" t="s">
        <v>16510</v>
      </c>
      <c r="D5167" s="318" t="s">
        <v>79</v>
      </c>
      <c r="E5167" s="318" t="s">
        <v>6252</v>
      </c>
      <c r="F5167" s="319" t="n">
        <v>15.13</v>
      </c>
      <c r="G5167" s="318" t="s">
        <v>6233</v>
      </c>
    </row>
    <row r="5168" customFormat="false" ht="15" hidden="false" customHeight="false" outlineLevel="0" collapsed="false">
      <c r="A5168" s="318" t="s">
        <v>16511</v>
      </c>
      <c r="B5168" s="318" t="str">
        <f aca="false">A5168&amp;"U"</f>
        <v>97822U</v>
      </c>
      <c r="C5168" s="318" t="s">
        <v>16512</v>
      </c>
      <c r="D5168" s="318" t="s">
        <v>79</v>
      </c>
      <c r="E5168" s="318" t="s">
        <v>6252</v>
      </c>
      <c r="F5168" s="319" t="n">
        <v>16.71</v>
      </c>
      <c r="G5168" s="318" t="s">
        <v>6233</v>
      </c>
    </row>
    <row r="5169" customFormat="false" ht="15" hidden="false" customHeight="false" outlineLevel="0" collapsed="false">
      <c r="A5169" s="318" t="s">
        <v>16513</v>
      </c>
      <c r="B5169" s="318" t="str">
        <f aca="false">A5169&amp;"U"</f>
        <v>72947U</v>
      </c>
      <c r="C5169" s="318" t="s">
        <v>16514</v>
      </c>
      <c r="D5169" s="318" t="s">
        <v>79</v>
      </c>
      <c r="E5169" s="318" t="s">
        <v>6252</v>
      </c>
      <c r="F5169" s="319" t="n">
        <v>27.37</v>
      </c>
      <c r="G5169" s="318" t="s">
        <v>6233</v>
      </c>
    </row>
    <row r="5170" customFormat="false" ht="15" hidden="false" customHeight="false" outlineLevel="0" collapsed="false">
      <c r="A5170" s="318" t="s">
        <v>16515</v>
      </c>
      <c r="B5170" s="318" t="str">
        <f aca="false">A5170&amp;"U"</f>
        <v>83693U</v>
      </c>
      <c r="C5170" s="318" t="s">
        <v>572</v>
      </c>
      <c r="D5170" s="318" t="s">
        <v>79</v>
      </c>
      <c r="E5170" s="318" t="s">
        <v>6232</v>
      </c>
      <c r="F5170" s="319" t="n">
        <v>2.93</v>
      </c>
      <c r="G5170" s="318" t="s">
        <v>6233</v>
      </c>
    </row>
    <row r="5171" customFormat="false" ht="15" hidden="false" customHeight="false" outlineLevel="0" collapsed="false">
      <c r="A5171" s="318" t="s">
        <v>16516</v>
      </c>
      <c r="B5171" s="318" t="str">
        <f aca="false">A5171&amp;"U"</f>
        <v>73770/1U</v>
      </c>
      <c r="C5171" s="318" t="s">
        <v>16517</v>
      </c>
      <c r="D5171" s="318" t="s">
        <v>86</v>
      </c>
      <c r="E5171" s="318" t="s">
        <v>6252</v>
      </c>
      <c r="F5171" s="319" t="n">
        <v>465.06</v>
      </c>
      <c r="G5171" s="318" t="s">
        <v>6233</v>
      </c>
    </row>
    <row r="5172" customFormat="false" ht="15" hidden="false" customHeight="false" outlineLevel="0" collapsed="false">
      <c r="A5172" s="318" t="s">
        <v>16518</v>
      </c>
      <c r="B5172" s="318" t="str">
        <f aca="false">A5172&amp;"U"</f>
        <v>73770/2U</v>
      </c>
      <c r="C5172" s="318" t="s">
        <v>16519</v>
      </c>
      <c r="D5172" s="318" t="s">
        <v>86</v>
      </c>
      <c r="E5172" s="318" t="s">
        <v>6252</v>
      </c>
      <c r="F5172" s="319" t="n">
        <v>398.43</v>
      </c>
      <c r="G5172" s="318" t="s">
        <v>6233</v>
      </c>
    </row>
    <row r="5173" customFormat="false" ht="15" hidden="false" customHeight="false" outlineLevel="0" collapsed="false">
      <c r="A5173" s="318" t="s">
        <v>16520</v>
      </c>
      <c r="B5173" s="318" t="str">
        <f aca="false">A5173&amp;"U"</f>
        <v>83696/1U</v>
      </c>
      <c r="C5173" s="318" t="s">
        <v>16521</v>
      </c>
      <c r="D5173" s="318" t="s">
        <v>79</v>
      </c>
      <c r="E5173" s="318" t="s">
        <v>6232</v>
      </c>
      <c r="F5173" s="319" t="n">
        <v>4.31</v>
      </c>
      <c r="G5173" s="318" t="s">
        <v>6233</v>
      </c>
    </row>
    <row r="5174" customFormat="false" ht="15" hidden="false" customHeight="false" outlineLevel="0" collapsed="false">
      <c r="A5174" s="318" t="s">
        <v>16522</v>
      </c>
      <c r="B5174" s="318" t="str">
        <f aca="false">A5174&amp;"U"</f>
        <v>72962U</v>
      </c>
      <c r="C5174" s="318" t="s">
        <v>16523</v>
      </c>
      <c r="D5174" s="318" t="s">
        <v>120</v>
      </c>
      <c r="E5174" s="318" t="s">
        <v>6252</v>
      </c>
      <c r="F5174" s="319" t="n">
        <v>263.65</v>
      </c>
      <c r="G5174" s="318" t="s">
        <v>6233</v>
      </c>
    </row>
    <row r="5175" customFormat="false" ht="15" hidden="false" customHeight="false" outlineLevel="0" collapsed="false">
      <c r="A5175" s="318" t="s">
        <v>16524</v>
      </c>
      <c r="B5175" s="318" t="str">
        <f aca="false">A5175&amp;"U"</f>
        <v>72963U</v>
      </c>
      <c r="C5175" s="318" t="s">
        <v>16525</v>
      </c>
      <c r="D5175" s="318" t="s">
        <v>120</v>
      </c>
      <c r="E5175" s="318" t="s">
        <v>6252</v>
      </c>
      <c r="F5175" s="319" t="n">
        <v>221.12</v>
      </c>
      <c r="G5175" s="318" t="s">
        <v>6233</v>
      </c>
    </row>
    <row r="5176" customFormat="false" ht="15" hidden="false" customHeight="false" outlineLevel="0" collapsed="false">
      <c r="A5176" s="318" t="s">
        <v>16526</v>
      </c>
      <c r="B5176" s="318" t="str">
        <f aca="false">A5176&amp;"U"</f>
        <v>73759/2U</v>
      </c>
      <c r="C5176" s="318" t="s">
        <v>16527</v>
      </c>
      <c r="D5176" s="318" t="s">
        <v>116</v>
      </c>
      <c r="E5176" s="318" t="s">
        <v>6252</v>
      </c>
      <c r="F5176" s="319" t="n">
        <v>377.49</v>
      </c>
      <c r="G5176" s="318" t="s">
        <v>6233</v>
      </c>
    </row>
    <row r="5177" customFormat="false" ht="15" hidden="false" customHeight="false" outlineLevel="0" collapsed="false">
      <c r="A5177" s="318" t="s">
        <v>16528</v>
      </c>
      <c r="B5177" s="318" t="str">
        <f aca="false">A5177&amp;"U"</f>
        <v>95990U</v>
      </c>
      <c r="C5177" s="318" t="s">
        <v>16529</v>
      </c>
      <c r="D5177" s="318" t="s">
        <v>116</v>
      </c>
      <c r="E5177" s="318" t="s">
        <v>6252</v>
      </c>
      <c r="F5177" s="319" t="n">
        <v>912.04</v>
      </c>
      <c r="G5177" s="318" t="s">
        <v>6233</v>
      </c>
    </row>
    <row r="5178" customFormat="false" ht="15" hidden="false" customHeight="false" outlineLevel="0" collapsed="false">
      <c r="A5178" s="318" t="s">
        <v>16530</v>
      </c>
      <c r="B5178" s="318" t="str">
        <f aca="false">A5178&amp;"U"</f>
        <v>95992U</v>
      </c>
      <c r="C5178" s="318" t="s">
        <v>16531</v>
      </c>
      <c r="D5178" s="318" t="s">
        <v>116</v>
      </c>
      <c r="E5178" s="318" t="s">
        <v>6252</v>
      </c>
      <c r="F5178" s="319" t="n">
        <v>847.27</v>
      </c>
      <c r="G5178" s="318" t="s">
        <v>6233</v>
      </c>
    </row>
    <row r="5179" customFormat="false" ht="15" hidden="false" customHeight="false" outlineLevel="0" collapsed="false">
      <c r="A5179" s="318" t="s">
        <v>16532</v>
      </c>
      <c r="B5179" s="318" t="str">
        <f aca="false">A5179&amp;"U"</f>
        <v>95993U</v>
      </c>
      <c r="C5179" s="318" t="s">
        <v>16533</v>
      </c>
      <c r="D5179" s="318" t="s">
        <v>116</v>
      </c>
      <c r="E5179" s="318" t="s">
        <v>6252</v>
      </c>
      <c r="F5179" s="319" t="n">
        <v>877.06</v>
      </c>
      <c r="G5179" s="318" t="s">
        <v>6233</v>
      </c>
    </row>
    <row r="5180" customFormat="false" ht="15" hidden="false" customHeight="false" outlineLevel="0" collapsed="false">
      <c r="A5180" s="318" t="s">
        <v>16534</v>
      </c>
      <c r="B5180" s="318" t="str">
        <f aca="false">A5180&amp;"U"</f>
        <v>95994U</v>
      </c>
      <c r="C5180" s="318" t="s">
        <v>16535</v>
      </c>
      <c r="D5180" s="318" t="s">
        <v>116</v>
      </c>
      <c r="E5180" s="318" t="s">
        <v>6252</v>
      </c>
      <c r="F5180" s="319" t="n">
        <v>822.11</v>
      </c>
      <c r="G5180" s="318" t="s">
        <v>6233</v>
      </c>
    </row>
    <row r="5181" customFormat="false" ht="15" hidden="false" customHeight="false" outlineLevel="0" collapsed="false">
      <c r="A5181" s="318" t="s">
        <v>16536</v>
      </c>
      <c r="B5181" s="318" t="str">
        <f aca="false">A5181&amp;"U"</f>
        <v>95995U</v>
      </c>
      <c r="C5181" s="318" t="s">
        <v>16537</v>
      </c>
      <c r="D5181" s="318" t="s">
        <v>116</v>
      </c>
      <c r="E5181" s="318" t="s">
        <v>6252</v>
      </c>
      <c r="F5181" s="319" t="n">
        <v>855.47</v>
      </c>
      <c r="G5181" s="318" t="s">
        <v>6233</v>
      </c>
    </row>
    <row r="5182" customFormat="false" ht="15" hidden="false" customHeight="false" outlineLevel="0" collapsed="false">
      <c r="A5182" s="318" t="s">
        <v>16538</v>
      </c>
      <c r="B5182" s="318" t="str">
        <f aca="false">A5182&amp;"U"</f>
        <v>95996U</v>
      </c>
      <c r="C5182" s="318" t="s">
        <v>16539</v>
      </c>
      <c r="D5182" s="318" t="s">
        <v>116</v>
      </c>
      <c r="E5182" s="318" t="s">
        <v>6252</v>
      </c>
      <c r="F5182" s="319" t="n">
        <v>806.54</v>
      </c>
      <c r="G5182" s="318" t="s">
        <v>6233</v>
      </c>
    </row>
    <row r="5183" customFormat="false" ht="15" hidden="false" customHeight="false" outlineLevel="0" collapsed="false">
      <c r="A5183" s="318" t="s">
        <v>16540</v>
      </c>
      <c r="B5183" s="318" t="str">
        <f aca="false">A5183&amp;"U"</f>
        <v>95997U</v>
      </c>
      <c r="C5183" s="318" t="s">
        <v>16541</v>
      </c>
      <c r="D5183" s="318" t="s">
        <v>116</v>
      </c>
      <c r="E5183" s="318" t="s">
        <v>6252</v>
      </c>
      <c r="F5183" s="319" t="n">
        <v>842.04</v>
      </c>
      <c r="G5183" s="318" t="s">
        <v>6233</v>
      </c>
    </row>
    <row r="5184" customFormat="false" ht="15" hidden="false" customHeight="false" outlineLevel="0" collapsed="false">
      <c r="A5184" s="318" t="s">
        <v>16542</v>
      </c>
      <c r="B5184" s="318" t="str">
        <f aca="false">A5184&amp;"U"</f>
        <v>95998U</v>
      </c>
      <c r="C5184" s="318" t="s">
        <v>16543</v>
      </c>
      <c r="D5184" s="318" t="s">
        <v>116</v>
      </c>
      <c r="E5184" s="318" t="s">
        <v>6252</v>
      </c>
      <c r="F5184" s="319" t="n">
        <v>796.88</v>
      </c>
      <c r="G5184" s="318" t="s">
        <v>6233</v>
      </c>
    </row>
    <row r="5185" customFormat="false" ht="15" hidden="false" customHeight="false" outlineLevel="0" collapsed="false">
      <c r="A5185" s="318" t="s">
        <v>16544</v>
      </c>
      <c r="B5185" s="318" t="str">
        <f aca="false">A5185&amp;"U"</f>
        <v>95999U</v>
      </c>
      <c r="C5185" s="318" t="s">
        <v>16545</v>
      </c>
      <c r="D5185" s="318" t="s">
        <v>116</v>
      </c>
      <c r="E5185" s="318" t="s">
        <v>6252</v>
      </c>
      <c r="F5185" s="319" t="n">
        <v>832.43</v>
      </c>
      <c r="G5185" s="318" t="s">
        <v>6233</v>
      </c>
    </row>
    <row r="5186" customFormat="false" ht="15" hidden="false" customHeight="false" outlineLevel="0" collapsed="false">
      <c r="A5186" s="318" t="s">
        <v>16546</v>
      </c>
      <c r="B5186" s="318" t="str">
        <f aca="false">A5186&amp;"U"</f>
        <v>96000U</v>
      </c>
      <c r="C5186" s="318" t="s">
        <v>16547</v>
      </c>
      <c r="D5186" s="318" t="s">
        <v>116</v>
      </c>
      <c r="E5186" s="318" t="s">
        <v>6252</v>
      </c>
      <c r="F5186" s="319" t="n">
        <v>789.99</v>
      </c>
      <c r="G5186" s="318" t="s">
        <v>6233</v>
      </c>
    </row>
    <row r="5187" customFormat="false" ht="15" hidden="false" customHeight="false" outlineLevel="0" collapsed="false">
      <c r="A5187" s="318" t="s">
        <v>16548</v>
      </c>
      <c r="B5187" s="318" t="str">
        <f aca="false">A5187&amp;"U"</f>
        <v>96001U</v>
      </c>
      <c r="C5187" s="318" t="s">
        <v>16549</v>
      </c>
      <c r="D5187" s="318" t="s">
        <v>79</v>
      </c>
      <c r="E5187" s="318" t="s">
        <v>6252</v>
      </c>
      <c r="F5187" s="319" t="n">
        <v>4.96</v>
      </c>
      <c r="G5187" s="318" t="s">
        <v>6233</v>
      </c>
    </row>
    <row r="5188" customFormat="false" ht="15" hidden="false" customHeight="false" outlineLevel="0" collapsed="false">
      <c r="A5188" s="318" t="s">
        <v>16550</v>
      </c>
      <c r="B5188" s="318" t="str">
        <f aca="false">A5188&amp;"U"</f>
        <v>96002U</v>
      </c>
      <c r="C5188" s="318" t="s">
        <v>16551</v>
      </c>
      <c r="D5188" s="318" t="s">
        <v>79</v>
      </c>
      <c r="E5188" s="318" t="s">
        <v>6252</v>
      </c>
      <c r="F5188" s="319" t="n">
        <v>5.77</v>
      </c>
      <c r="G5188" s="318" t="s">
        <v>6233</v>
      </c>
    </row>
    <row r="5189" customFormat="false" ht="15" hidden="false" customHeight="false" outlineLevel="0" collapsed="false">
      <c r="A5189" s="318" t="s">
        <v>16552</v>
      </c>
      <c r="B5189" s="318" t="str">
        <f aca="false">A5189&amp;"U"</f>
        <v>96393U</v>
      </c>
      <c r="C5189" s="318" t="s">
        <v>16553</v>
      </c>
      <c r="D5189" s="318" t="s">
        <v>116</v>
      </c>
      <c r="E5189" s="318" t="s">
        <v>6252</v>
      </c>
      <c r="F5189" s="319" t="n">
        <v>88.63</v>
      </c>
      <c r="G5189" s="318" t="s">
        <v>6233</v>
      </c>
    </row>
    <row r="5190" customFormat="false" ht="15" hidden="false" customHeight="false" outlineLevel="0" collapsed="false">
      <c r="A5190" s="318" t="s">
        <v>16554</v>
      </c>
      <c r="B5190" s="318" t="str">
        <f aca="false">A5190&amp;"U"</f>
        <v>96394U</v>
      </c>
      <c r="C5190" s="318" t="s">
        <v>16555</v>
      </c>
      <c r="D5190" s="318" t="s">
        <v>116</v>
      </c>
      <c r="E5190" s="318" t="s">
        <v>6252</v>
      </c>
      <c r="F5190" s="319" t="n">
        <v>122.19</v>
      </c>
      <c r="G5190" s="318" t="s">
        <v>6233</v>
      </c>
    </row>
    <row r="5191" customFormat="false" ht="15" hidden="false" customHeight="false" outlineLevel="0" collapsed="false">
      <c r="A5191" s="318" t="s">
        <v>16556</v>
      </c>
      <c r="B5191" s="318" t="str">
        <f aca="false">A5191&amp;"U"</f>
        <v>96395U</v>
      </c>
      <c r="C5191" s="318" t="s">
        <v>16557</v>
      </c>
      <c r="D5191" s="318" t="s">
        <v>116</v>
      </c>
      <c r="E5191" s="318" t="s">
        <v>6252</v>
      </c>
      <c r="F5191" s="319" t="n">
        <v>136.35</v>
      </c>
      <c r="G5191" s="318" t="s">
        <v>6233</v>
      </c>
    </row>
    <row r="5192" customFormat="false" ht="15" hidden="false" customHeight="false" outlineLevel="0" collapsed="false">
      <c r="A5192" s="318" t="s">
        <v>16558</v>
      </c>
      <c r="B5192" s="318" t="str">
        <f aca="false">A5192&amp;"U"</f>
        <v>73445U</v>
      </c>
      <c r="C5192" s="318" t="s">
        <v>16559</v>
      </c>
      <c r="D5192" s="318" t="s">
        <v>79</v>
      </c>
      <c r="E5192" s="318" t="s">
        <v>6232</v>
      </c>
      <c r="F5192" s="319" t="n">
        <v>7.19</v>
      </c>
      <c r="G5192" s="318" t="s">
        <v>6233</v>
      </c>
    </row>
    <row r="5193" customFormat="false" ht="15" hidden="false" customHeight="false" outlineLevel="0" collapsed="false">
      <c r="A5193" s="318" t="s">
        <v>16560</v>
      </c>
      <c r="B5193" s="318" t="str">
        <f aca="false">A5193&amp;"U"</f>
        <v>73446U</v>
      </c>
      <c r="C5193" s="318" t="s">
        <v>16561</v>
      </c>
      <c r="D5193" s="318" t="s">
        <v>79</v>
      </c>
      <c r="E5193" s="318" t="s">
        <v>6232</v>
      </c>
      <c r="F5193" s="319" t="n">
        <v>16.34</v>
      </c>
      <c r="G5193" s="318" t="s">
        <v>6233</v>
      </c>
    </row>
    <row r="5194" customFormat="false" ht="15" hidden="false" customHeight="false" outlineLevel="0" collapsed="false">
      <c r="A5194" s="318" t="s">
        <v>16562</v>
      </c>
      <c r="B5194" s="318" t="str">
        <f aca="false">A5194&amp;"U"</f>
        <v>74133/1U</v>
      </c>
      <c r="C5194" s="318" t="s">
        <v>16563</v>
      </c>
      <c r="D5194" s="318" t="s">
        <v>79</v>
      </c>
      <c r="E5194" s="318" t="s">
        <v>6232</v>
      </c>
      <c r="F5194" s="319" t="n">
        <v>13.52</v>
      </c>
      <c r="G5194" s="318" t="s">
        <v>6233</v>
      </c>
    </row>
    <row r="5195" customFormat="false" ht="15" hidden="false" customHeight="false" outlineLevel="0" collapsed="false">
      <c r="A5195" s="318" t="s">
        <v>16564</v>
      </c>
      <c r="B5195" s="318" t="str">
        <f aca="false">A5195&amp;"U"</f>
        <v>74133/2U</v>
      </c>
      <c r="C5195" s="318" t="s">
        <v>16565</v>
      </c>
      <c r="D5195" s="318" t="s">
        <v>79</v>
      </c>
      <c r="E5195" s="318" t="s">
        <v>6232</v>
      </c>
      <c r="F5195" s="319" t="n">
        <v>16.93</v>
      </c>
      <c r="G5195" s="318" t="s">
        <v>6233</v>
      </c>
    </row>
    <row r="5196" customFormat="false" ht="15" hidden="false" customHeight="false" outlineLevel="0" collapsed="false">
      <c r="A5196" s="318" t="s">
        <v>16566</v>
      </c>
      <c r="B5196" s="318" t="str">
        <f aca="false">A5196&amp;"U"</f>
        <v>79462U</v>
      </c>
      <c r="C5196" s="318" t="s">
        <v>16567</v>
      </c>
      <c r="D5196" s="318" t="s">
        <v>79</v>
      </c>
      <c r="E5196" s="318" t="s">
        <v>6232</v>
      </c>
      <c r="F5196" s="319" t="n">
        <v>43.01</v>
      </c>
      <c r="G5196" s="318" t="s">
        <v>6233</v>
      </c>
    </row>
    <row r="5197" customFormat="false" ht="15" hidden="false" customHeight="false" outlineLevel="0" collapsed="false">
      <c r="A5197" s="318" t="s">
        <v>16568</v>
      </c>
      <c r="B5197" s="318" t="str">
        <f aca="false">A5197&amp;"U"</f>
        <v>79494/1U</v>
      </c>
      <c r="C5197" s="318" t="s">
        <v>16569</v>
      </c>
      <c r="D5197" s="318" t="s">
        <v>79</v>
      </c>
      <c r="E5197" s="318" t="s">
        <v>6232</v>
      </c>
      <c r="F5197" s="319" t="n">
        <v>10.28</v>
      </c>
      <c r="G5197" s="318" t="s">
        <v>6233</v>
      </c>
    </row>
    <row r="5198" customFormat="false" ht="15" hidden="false" customHeight="false" outlineLevel="0" collapsed="false">
      <c r="A5198" s="318" t="s">
        <v>16570</v>
      </c>
      <c r="B5198" s="318" t="str">
        <f aca="false">A5198&amp;"U"</f>
        <v>84651U</v>
      </c>
      <c r="C5198" s="318" t="s">
        <v>16571</v>
      </c>
      <c r="D5198" s="318" t="s">
        <v>79</v>
      </c>
      <c r="E5198" s="318" t="s">
        <v>6232</v>
      </c>
      <c r="F5198" s="319" t="n">
        <v>7.92</v>
      </c>
      <c r="G5198" s="318" t="s">
        <v>6233</v>
      </c>
    </row>
    <row r="5199" customFormat="false" ht="15" hidden="false" customHeight="false" outlineLevel="0" collapsed="false">
      <c r="A5199" s="318" t="s">
        <v>16572</v>
      </c>
      <c r="B5199" s="318" t="str">
        <f aca="false">A5199&amp;"U"</f>
        <v>88411U</v>
      </c>
      <c r="C5199" s="318" t="s">
        <v>16573</v>
      </c>
      <c r="D5199" s="318" t="s">
        <v>79</v>
      </c>
      <c r="E5199" s="318" t="s">
        <v>6232</v>
      </c>
      <c r="F5199" s="319" t="n">
        <v>1.91</v>
      </c>
      <c r="G5199" s="318" t="s">
        <v>6233</v>
      </c>
    </row>
    <row r="5200" customFormat="false" ht="15" hidden="false" customHeight="false" outlineLevel="0" collapsed="false">
      <c r="A5200" s="318" t="s">
        <v>16574</v>
      </c>
      <c r="B5200" s="318" t="str">
        <f aca="false">A5200&amp;"U"</f>
        <v>88412U</v>
      </c>
      <c r="C5200" s="318" t="s">
        <v>16575</v>
      </c>
      <c r="D5200" s="318" t="s">
        <v>79</v>
      </c>
      <c r="E5200" s="318" t="s">
        <v>6232</v>
      </c>
      <c r="F5200" s="319" t="n">
        <v>1.45</v>
      </c>
      <c r="G5200" s="318" t="s">
        <v>6233</v>
      </c>
    </row>
    <row r="5201" customFormat="false" ht="15" hidden="false" customHeight="false" outlineLevel="0" collapsed="false">
      <c r="A5201" s="318" t="s">
        <v>16576</v>
      </c>
      <c r="B5201" s="318" t="str">
        <f aca="false">A5201&amp;"U"</f>
        <v>88413U</v>
      </c>
      <c r="C5201" s="318" t="s">
        <v>16577</v>
      </c>
      <c r="D5201" s="318" t="s">
        <v>79</v>
      </c>
      <c r="E5201" s="318" t="s">
        <v>6232</v>
      </c>
      <c r="F5201" s="319" t="n">
        <v>2.84</v>
      </c>
      <c r="G5201" s="318" t="s">
        <v>6233</v>
      </c>
    </row>
    <row r="5202" customFormat="false" ht="15" hidden="false" customHeight="false" outlineLevel="0" collapsed="false">
      <c r="A5202" s="318" t="s">
        <v>16578</v>
      </c>
      <c r="B5202" s="318" t="str">
        <f aca="false">A5202&amp;"U"</f>
        <v>88414U</v>
      </c>
      <c r="C5202" s="318" t="s">
        <v>16579</v>
      </c>
      <c r="D5202" s="318" t="s">
        <v>79</v>
      </c>
      <c r="E5202" s="318" t="s">
        <v>6232</v>
      </c>
      <c r="F5202" s="319" t="n">
        <v>3.14</v>
      </c>
      <c r="G5202" s="318" t="s">
        <v>6233</v>
      </c>
    </row>
    <row r="5203" customFormat="false" ht="15" hidden="false" customHeight="false" outlineLevel="0" collapsed="false">
      <c r="A5203" s="318" t="s">
        <v>16580</v>
      </c>
      <c r="B5203" s="318" t="str">
        <f aca="false">A5203&amp;"U"</f>
        <v>88415U</v>
      </c>
      <c r="C5203" s="318" t="s">
        <v>16581</v>
      </c>
      <c r="D5203" s="318" t="s">
        <v>79</v>
      </c>
      <c r="E5203" s="318" t="s">
        <v>6232</v>
      </c>
      <c r="F5203" s="319" t="n">
        <v>2.06</v>
      </c>
      <c r="G5203" s="318" t="s">
        <v>6233</v>
      </c>
    </row>
    <row r="5204" customFormat="false" ht="15" hidden="false" customHeight="false" outlineLevel="0" collapsed="false">
      <c r="A5204" s="318" t="s">
        <v>16582</v>
      </c>
      <c r="B5204" s="318" t="str">
        <f aca="false">A5204&amp;"U"</f>
        <v>88416U</v>
      </c>
      <c r="C5204" s="318" t="s">
        <v>16583</v>
      </c>
      <c r="D5204" s="318" t="s">
        <v>79</v>
      </c>
      <c r="E5204" s="318" t="s">
        <v>6232</v>
      </c>
      <c r="F5204" s="319" t="n">
        <v>14.17</v>
      </c>
      <c r="G5204" s="318" t="s">
        <v>6233</v>
      </c>
    </row>
    <row r="5205" customFormat="false" ht="15" hidden="false" customHeight="false" outlineLevel="0" collapsed="false">
      <c r="A5205" s="318" t="s">
        <v>16584</v>
      </c>
      <c r="B5205" s="318" t="str">
        <f aca="false">A5205&amp;"U"</f>
        <v>88417U</v>
      </c>
      <c r="C5205" s="318" t="s">
        <v>16585</v>
      </c>
      <c r="D5205" s="318" t="s">
        <v>79</v>
      </c>
      <c r="E5205" s="318" t="s">
        <v>6232</v>
      </c>
      <c r="F5205" s="319" t="n">
        <v>12.53</v>
      </c>
      <c r="G5205" s="318" t="s">
        <v>6233</v>
      </c>
    </row>
    <row r="5206" customFormat="false" ht="15" hidden="false" customHeight="false" outlineLevel="0" collapsed="false">
      <c r="A5206" s="318" t="s">
        <v>16586</v>
      </c>
      <c r="B5206" s="318" t="str">
        <f aca="false">A5206&amp;"U"</f>
        <v>88420U</v>
      </c>
      <c r="C5206" s="318" t="s">
        <v>16587</v>
      </c>
      <c r="D5206" s="318" t="s">
        <v>79</v>
      </c>
      <c r="E5206" s="318" t="s">
        <v>6232</v>
      </c>
      <c r="F5206" s="319" t="n">
        <v>17.5</v>
      </c>
      <c r="G5206" s="318" t="s">
        <v>6233</v>
      </c>
    </row>
    <row r="5207" customFormat="false" ht="15" hidden="false" customHeight="false" outlineLevel="0" collapsed="false">
      <c r="A5207" s="318" t="s">
        <v>16588</v>
      </c>
      <c r="B5207" s="318" t="str">
        <f aca="false">A5207&amp;"U"</f>
        <v>88421U</v>
      </c>
      <c r="C5207" s="318" t="s">
        <v>16589</v>
      </c>
      <c r="D5207" s="318" t="s">
        <v>79</v>
      </c>
      <c r="E5207" s="318" t="s">
        <v>6232</v>
      </c>
      <c r="F5207" s="319" t="n">
        <v>18.56</v>
      </c>
      <c r="G5207" s="318" t="s">
        <v>6233</v>
      </c>
    </row>
    <row r="5208" customFormat="false" ht="15" hidden="false" customHeight="false" outlineLevel="0" collapsed="false">
      <c r="A5208" s="318" t="s">
        <v>16590</v>
      </c>
      <c r="B5208" s="318" t="str">
        <f aca="false">A5208&amp;"U"</f>
        <v>88423U</v>
      </c>
      <c r="C5208" s="318" t="s">
        <v>174</v>
      </c>
      <c r="D5208" s="318" t="s">
        <v>79</v>
      </c>
      <c r="E5208" s="318" t="s">
        <v>6232</v>
      </c>
      <c r="F5208" s="319" t="n">
        <v>14.69</v>
      </c>
      <c r="G5208" s="318" t="s">
        <v>6233</v>
      </c>
    </row>
    <row r="5209" customFormat="false" ht="15" hidden="false" customHeight="false" outlineLevel="0" collapsed="false">
      <c r="A5209" s="318" t="s">
        <v>16591</v>
      </c>
      <c r="B5209" s="318" t="str">
        <f aca="false">A5209&amp;"U"</f>
        <v>88424U</v>
      </c>
      <c r="C5209" s="318" t="s">
        <v>16592</v>
      </c>
      <c r="D5209" s="318" t="s">
        <v>79</v>
      </c>
      <c r="E5209" s="318" t="s">
        <v>6232</v>
      </c>
      <c r="F5209" s="319" t="n">
        <v>16.44</v>
      </c>
      <c r="G5209" s="318" t="s">
        <v>6233</v>
      </c>
    </row>
    <row r="5210" customFormat="false" ht="15" hidden="false" customHeight="false" outlineLevel="0" collapsed="false">
      <c r="A5210" s="318" t="s">
        <v>16593</v>
      </c>
      <c r="B5210" s="318" t="str">
        <f aca="false">A5210&amp;"U"</f>
        <v>88426U</v>
      </c>
      <c r="C5210" s="318" t="s">
        <v>16594</v>
      </c>
      <c r="D5210" s="318" t="s">
        <v>79</v>
      </c>
      <c r="E5210" s="318" t="s">
        <v>6232</v>
      </c>
      <c r="F5210" s="319" t="n">
        <v>13.59</v>
      </c>
      <c r="G5210" s="318" t="s">
        <v>6233</v>
      </c>
    </row>
    <row r="5211" customFormat="false" ht="15" hidden="false" customHeight="false" outlineLevel="0" collapsed="false">
      <c r="A5211" s="318" t="s">
        <v>16595</v>
      </c>
      <c r="B5211" s="318" t="str">
        <f aca="false">A5211&amp;"U"</f>
        <v>88428U</v>
      </c>
      <c r="C5211" s="318" t="s">
        <v>16596</v>
      </c>
      <c r="D5211" s="318" t="s">
        <v>79</v>
      </c>
      <c r="E5211" s="318" t="s">
        <v>6232</v>
      </c>
      <c r="F5211" s="319" t="n">
        <v>22.16</v>
      </c>
      <c r="G5211" s="318" t="s">
        <v>6233</v>
      </c>
    </row>
    <row r="5212" customFormat="false" ht="15" hidden="false" customHeight="false" outlineLevel="0" collapsed="false">
      <c r="A5212" s="318" t="s">
        <v>16597</v>
      </c>
      <c r="B5212" s="318" t="str">
        <f aca="false">A5212&amp;"U"</f>
        <v>88429U</v>
      </c>
      <c r="C5212" s="318" t="s">
        <v>16598</v>
      </c>
      <c r="D5212" s="318" t="s">
        <v>79</v>
      </c>
      <c r="E5212" s="318" t="s">
        <v>6232</v>
      </c>
      <c r="F5212" s="319" t="n">
        <v>23.99</v>
      </c>
      <c r="G5212" s="318" t="s">
        <v>6233</v>
      </c>
    </row>
    <row r="5213" customFormat="false" ht="15" hidden="false" customHeight="false" outlineLevel="0" collapsed="false">
      <c r="A5213" s="318" t="s">
        <v>16599</v>
      </c>
      <c r="B5213" s="318" t="str">
        <f aca="false">A5213&amp;"U"</f>
        <v>88431U</v>
      </c>
      <c r="C5213" s="318" t="s">
        <v>16600</v>
      </c>
      <c r="D5213" s="318" t="s">
        <v>79</v>
      </c>
      <c r="E5213" s="318" t="s">
        <v>6232</v>
      </c>
      <c r="F5213" s="319" t="n">
        <v>17.34</v>
      </c>
      <c r="G5213" s="318" t="s">
        <v>6233</v>
      </c>
    </row>
    <row r="5214" customFormat="false" ht="15" hidden="false" customHeight="false" outlineLevel="0" collapsed="false">
      <c r="A5214" s="318" t="s">
        <v>16601</v>
      </c>
      <c r="B5214" s="318" t="str">
        <f aca="false">A5214&amp;"U"</f>
        <v>88432U</v>
      </c>
      <c r="C5214" s="318" t="s">
        <v>16602</v>
      </c>
      <c r="D5214" s="318" t="s">
        <v>79</v>
      </c>
      <c r="E5214" s="318" t="s">
        <v>6232</v>
      </c>
      <c r="F5214" s="319" t="n">
        <v>12.22</v>
      </c>
      <c r="G5214" s="318" t="s">
        <v>6233</v>
      </c>
    </row>
    <row r="5215" customFormat="false" ht="15" hidden="false" customHeight="false" outlineLevel="0" collapsed="false">
      <c r="A5215" s="318" t="s">
        <v>16603</v>
      </c>
      <c r="B5215" s="318" t="str">
        <f aca="false">A5215&amp;"U"</f>
        <v>88482U</v>
      </c>
      <c r="C5215" s="318" t="s">
        <v>16604</v>
      </c>
      <c r="D5215" s="318" t="s">
        <v>79</v>
      </c>
      <c r="E5215" s="318" t="s">
        <v>6232</v>
      </c>
      <c r="F5215" s="319" t="n">
        <v>2.59</v>
      </c>
      <c r="G5215" s="318" t="s">
        <v>6233</v>
      </c>
    </row>
    <row r="5216" customFormat="false" ht="15" hidden="false" customHeight="false" outlineLevel="0" collapsed="false">
      <c r="A5216" s="318" t="s">
        <v>16605</v>
      </c>
      <c r="B5216" s="318" t="str">
        <f aca="false">A5216&amp;"U"</f>
        <v>88483U</v>
      </c>
      <c r="C5216" s="318" t="s">
        <v>16606</v>
      </c>
      <c r="D5216" s="318" t="s">
        <v>79</v>
      </c>
      <c r="E5216" s="318" t="s">
        <v>6232</v>
      </c>
      <c r="F5216" s="319" t="n">
        <v>2.39</v>
      </c>
      <c r="G5216" s="318" t="s">
        <v>6233</v>
      </c>
    </row>
    <row r="5217" customFormat="false" ht="15" hidden="false" customHeight="false" outlineLevel="0" collapsed="false">
      <c r="A5217" s="318" t="s">
        <v>16607</v>
      </c>
      <c r="B5217" s="318" t="str">
        <f aca="false">A5217&amp;"U"</f>
        <v>88484U</v>
      </c>
      <c r="C5217" s="318" t="s">
        <v>16608</v>
      </c>
      <c r="D5217" s="318" t="s">
        <v>79</v>
      </c>
      <c r="E5217" s="318" t="s">
        <v>6232</v>
      </c>
      <c r="F5217" s="319" t="n">
        <v>2.07</v>
      </c>
      <c r="G5217" s="318" t="s">
        <v>6233</v>
      </c>
    </row>
    <row r="5218" customFormat="false" ht="15" hidden="false" customHeight="false" outlineLevel="0" collapsed="false">
      <c r="A5218" s="318" t="s">
        <v>16609</v>
      </c>
      <c r="B5218" s="318" t="str">
        <f aca="false">A5218&amp;"U"</f>
        <v>88485U</v>
      </c>
      <c r="C5218" s="318" t="s">
        <v>16610</v>
      </c>
      <c r="D5218" s="318" t="s">
        <v>79</v>
      </c>
      <c r="E5218" s="318" t="s">
        <v>6232</v>
      </c>
      <c r="F5218" s="319" t="n">
        <v>1.79</v>
      </c>
      <c r="G5218" s="318" t="s">
        <v>6233</v>
      </c>
    </row>
    <row r="5219" customFormat="false" ht="15" hidden="false" customHeight="false" outlineLevel="0" collapsed="false">
      <c r="A5219" s="318" t="s">
        <v>16611</v>
      </c>
      <c r="B5219" s="318" t="str">
        <f aca="false">A5219&amp;"U"</f>
        <v>88486U</v>
      </c>
      <c r="C5219" s="318" t="s">
        <v>16612</v>
      </c>
      <c r="D5219" s="318" t="s">
        <v>79</v>
      </c>
      <c r="E5219" s="318" t="s">
        <v>6232</v>
      </c>
      <c r="F5219" s="319" t="n">
        <v>9.05</v>
      </c>
      <c r="G5219" s="318" t="s">
        <v>6233</v>
      </c>
    </row>
    <row r="5220" customFormat="false" ht="15" hidden="false" customHeight="false" outlineLevel="0" collapsed="false">
      <c r="A5220" s="318" t="s">
        <v>16613</v>
      </c>
      <c r="B5220" s="318" t="str">
        <f aca="false">A5220&amp;"U"</f>
        <v>88487U</v>
      </c>
      <c r="C5220" s="318" t="s">
        <v>16614</v>
      </c>
      <c r="D5220" s="318" t="s">
        <v>79</v>
      </c>
      <c r="E5220" s="318" t="s">
        <v>6232</v>
      </c>
      <c r="F5220" s="319" t="n">
        <v>8.16</v>
      </c>
      <c r="G5220" s="318" t="s">
        <v>6233</v>
      </c>
    </row>
    <row r="5221" customFormat="false" ht="15" hidden="false" customHeight="false" outlineLevel="0" collapsed="false">
      <c r="A5221" s="318" t="s">
        <v>16615</v>
      </c>
      <c r="B5221" s="318" t="str">
        <f aca="false">A5221&amp;"U"</f>
        <v>88488U</v>
      </c>
      <c r="C5221" s="318" t="s">
        <v>214</v>
      </c>
      <c r="D5221" s="318" t="s">
        <v>79</v>
      </c>
      <c r="E5221" s="318" t="s">
        <v>6232</v>
      </c>
      <c r="F5221" s="319" t="n">
        <v>11.52</v>
      </c>
      <c r="G5221" s="318" t="s">
        <v>6233</v>
      </c>
    </row>
    <row r="5222" customFormat="false" ht="15" hidden="false" customHeight="false" outlineLevel="0" collapsed="false">
      <c r="A5222" s="318" t="s">
        <v>16616</v>
      </c>
      <c r="B5222" s="318" t="str">
        <f aca="false">A5222&amp;"U"</f>
        <v>88489U</v>
      </c>
      <c r="C5222" s="318" t="s">
        <v>217</v>
      </c>
      <c r="D5222" s="318" t="s">
        <v>79</v>
      </c>
      <c r="E5222" s="318" t="s">
        <v>6232</v>
      </c>
      <c r="F5222" s="319" t="n">
        <v>10.27</v>
      </c>
      <c r="G5222" s="318" t="s">
        <v>6233</v>
      </c>
    </row>
    <row r="5223" customFormat="false" ht="15" hidden="false" customHeight="false" outlineLevel="0" collapsed="false">
      <c r="A5223" s="318" t="s">
        <v>16617</v>
      </c>
      <c r="B5223" s="318" t="str">
        <f aca="false">A5223&amp;"U"</f>
        <v>88490U</v>
      </c>
      <c r="C5223" s="318" t="s">
        <v>16618</v>
      </c>
      <c r="D5223" s="318" t="s">
        <v>79</v>
      </c>
      <c r="E5223" s="318" t="s">
        <v>6252</v>
      </c>
      <c r="F5223" s="319" t="n">
        <v>6.84</v>
      </c>
      <c r="G5223" s="318" t="s">
        <v>6233</v>
      </c>
    </row>
    <row r="5224" customFormat="false" ht="15" hidden="false" customHeight="false" outlineLevel="0" collapsed="false">
      <c r="A5224" s="318" t="s">
        <v>16619</v>
      </c>
      <c r="B5224" s="318" t="str">
        <f aca="false">A5224&amp;"U"</f>
        <v>88491U</v>
      </c>
      <c r="C5224" s="318" t="s">
        <v>16620</v>
      </c>
      <c r="D5224" s="318" t="s">
        <v>79</v>
      </c>
      <c r="E5224" s="318" t="s">
        <v>6252</v>
      </c>
      <c r="F5224" s="319" t="n">
        <v>6.63</v>
      </c>
      <c r="G5224" s="318" t="s">
        <v>6233</v>
      </c>
    </row>
    <row r="5225" customFormat="false" ht="15" hidden="false" customHeight="false" outlineLevel="0" collapsed="false">
      <c r="A5225" s="318" t="s">
        <v>16621</v>
      </c>
      <c r="B5225" s="318" t="str">
        <f aca="false">A5225&amp;"U"</f>
        <v>88492U</v>
      </c>
      <c r="C5225" s="318" t="s">
        <v>16622</v>
      </c>
      <c r="D5225" s="318" t="s">
        <v>79</v>
      </c>
      <c r="E5225" s="318" t="s">
        <v>6252</v>
      </c>
      <c r="F5225" s="319" t="n">
        <v>8.18</v>
      </c>
      <c r="G5225" s="318" t="s">
        <v>6233</v>
      </c>
    </row>
    <row r="5226" customFormat="false" ht="15" hidden="false" customHeight="false" outlineLevel="0" collapsed="false">
      <c r="A5226" s="318" t="s">
        <v>16623</v>
      </c>
      <c r="B5226" s="318" t="str">
        <f aca="false">A5226&amp;"U"</f>
        <v>88493U</v>
      </c>
      <c r="C5226" s="318" t="s">
        <v>16624</v>
      </c>
      <c r="D5226" s="318" t="s">
        <v>79</v>
      </c>
      <c r="E5226" s="318" t="s">
        <v>6252</v>
      </c>
      <c r="F5226" s="319" t="n">
        <v>7.87</v>
      </c>
      <c r="G5226" s="318" t="s">
        <v>6233</v>
      </c>
    </row>
    <row r="5227" customFormat="false" ht="15" hidden="false" customHeight="false" outlineLevel="0" collapsed="false">
      <c r="A5227" s="318" t="s">
        <v>16625</v>
      </c>
      <c r="B5227" s="318" t="str">
        <f aca="false">A5227&amp;"U"</f>
        <v>88494U</v>
      </c>
      <c r="C5227" s="318" t="s">
        <v>220</v>
      </c>
      <c r="D5227" s="318" t="s">
        <v>79</v>
      </c>
      <c r="E5227" s="318" t="s">
        <v>6232</v>
      </c>
      <c r="F5227" s="319" t="n">
        <v>13.22</v>
      </c>
      <c r="G5227" s="318" t="s">
        <v>6233</v>
      </c>
    </row>
    <row r="5228" customFormat="false" ht="15" hidden="false" customHeight="false" outlineLevel="0" collapsed="false">
      <c r="A5228" s="318" t="s">
        <v>16626</v>
      </c>
      <c r="B5228" s="318" t="str">
        <f aca="false">A5228&amp;"U"</f>
        <v>88495U</v>
      </c>
      <c r="C5228" s="318" t="s">
        <v>223</v>
      </c>
      <c r="D5228" s="318" t="s">
        <v>79</v>
      </c>
      <c r="E5228" s="318" t="s">
        <v>6232</v>
      </c>
      <c r="F5228" s="319" t="n">
        <v>7.2</v>
      </c>
      <c r="G5228" s="318" t="s">
        <v>6233</v>
      </c>
    </row>
    <row r="5229" customFormat="false" ht="15" hidden="false" customHeight="false" outlineLevel="0" collapsed="false">
      <c r="A5229" s="318" t="s">
        <v>16627</v>
      </c>
      <c r="B5229" s="318" t="str">
        <f aca="false">A5229&amp;"U"</f>
        <v>88496U</v>
      </c>
      <c r="C5229" s="318" t="s">
        <v>16628</v>
      </c>
      <c r="D5229" s="318" t="s">
        <v>79</v>
      </c>
      <c r="E5229" s="318" t="s">
        <v>6232</v>
      </c>
      <c r="F5229" s="319" t="n">
        <v>17.96</v>
      </c>
      <c r="G5229" s="318" t="s">
        <v>6233</v>
      </c>
    </row>
    <row r="5230" customFormat="false" ht="15" hidden="false" customHeight="false" outlineLevel="0" collapsed="false">
      <c r="A5230" s="318" t="s">
        <v>16629</v>
      </c>
      <c r="B5230" s="318" t="str">
        <f aca="false">A5230&amp;"U"</f>
        <v>88497U</v>
      </c>
      <c r="C5230" s="318" t="s">
        <v>16630</v>
      </c>
      <c r="D5230" s="318" t="s">
        <v>79</v>
      </c>
      <c r="E5230" s="318" t="s">
        <v>6232</v>
      </c>
      <c r="F5230" s="319" t="n">
        <v>9.92</v>
      </c>
      <c r="G5230" s="318" t="s">
        <v>6233</v>
      </c>
    </row>
    <row r="5231" customFormat="false" ht="15" hidden="false" customHeight="false" outlineLevel="0" collapsed="false">
      <c r="A5231" s="318" t="s">
        <v>16631</v>
      </c>
      <c r="B5231" s="318" t="str">
        <f aca="false">A5231&amp;"U"</f>
        <v>95305U</v>
      </c>
      <c r="C5231" s="318" t="s">
        <v>16632</v>
      </c>
      <c r="D5231" s="318" t="s">
        <v>79</v>
      </c>
      <c r="E5231" s="318" t="s">
        <v>6232</v>
      </c>
      <c r="F5231" s="319" t="n">
        <v>10.67</v>
      </c>
      <c r="G5231" s="318" t="s">
        <v>6233</v>
      </c>
    </row>
    <row r="5232" customFormat="false" ht="15" hidden="false" customHeight="false" outlineLevel="0" collapsed="false">
      <c r="A5232" s="318" t="s">
        <v>16633</v>
      </c>
      <c r="B5232" s="318" t="str">
        <f aca="false">A5232&amp;"U"</f>
        <v>95306U</v>
      </c>
      <c r="C5232" s="318" t="s">
        <v>16634</v>
      </c>
      <c r="D5232" s="318" t="s">
        <v>79</v>
      </c>
      <c r="E5232" s="318" t="s">
        <v>6232</v>
      </c>
      <c r="F5232" s="319" t="n">
        <v>12.26</v>
      </c>
      <c r="G5232" s="318" t="s">
        <v>6233</v>
      </c>
    </row>
    <row r="5233" customFormat="false" ht="15" hidden="false" customHeight="false" outlineLevel="0" collapsed="false">
      <c r="A5233" s="318" t="s">
        <v>16635</v>
      </c>
      <c r="B5233" s="318" t="str">
        <f aca="false">A5233&amp;"U"</f>
        <v>95622U</v>
      </c>
      <c r="C5233" s="318" t="s">
        <v>16636</v>
      </c>
      <c r="D5233" s="318" t="s">
        <v>79</v>
      </c>
      <c r="E5233" s="318" t="s">
        <v>6232</v>
      </c>
      <c r="F5233" s="319" t="n">
        <v>10.11</v>
      </c>
      <c r="G5233" s="318" t="s">
        <v>6233</v>
      </c>
    </row>
    <row r="5234" customFormat="false" ht="15" hidden="false" customHeight="false" outlineLevel="0" collapsed="false">
      <c r="A5234" s="318" t="s">
        <v>16637</v>
      </c>
      <c r="B5234" s="318" t="str">
        <f aca="false">A5234&amp;"U"</f>
        <v>95623U</v>
      </c>
      <c r="C5234" s="318" t="s">
        <v>16638</v>
      </c>
      <c r="D5234" s="318" t="s">
        <v>79</v>
      </c>
      <c r="E5234" s="318" t="s">
        <v>6232</v>
      </c>
      <c r="F5234" s="319" t="n">
        <v>7.87</v>
      </c>
      <c r="G5234" s="318" t="s">
        <v>6233</v>
      </c>
    </row>
    <row r="5235" customFormat="false" ht="15" hidden="false" customHeight="false" outlineLevel="0" collapsed="false">
      <c r="A5235" s="318" t="s">
        <v>16639</v>
      </c>
      <c r="B5235" s="318" t="str">
        <f aca="false">A5235&amp;"U"</f>
        <v>95624U</v>
      </c>
      <c r="C5235" s="318" t="s">
        <v>16640</v>
      </c>
      <c r="D5235" s="318" t="s">
        <v>79</v>
      </c>
      <c r="E5235" s="318" t="s">
        <v>6232</v>
      </c>
      <c r="F5235" s="319" t="n">
        <v>14.69</v>
      </c>
      <c r="G5235" s="318" t="s">
        <v>6233</v>
      </c>
    </row>
    <row r="5236" customFormat="false" ht="15" hidden="false" customHeight="false" outlineLevel="0" collapsed="false">
      <c r="A5236" s="318" t="s">
        <v>16641</v>
      </c>
      <c r="B5236" s="318" t="str">
        <f aca="false">A5236&amp;"U"</f>
        <v>95625U</v>
      </c>
      <c r="C5236" s="318" t="s">
        <v>16642</v>
      </c>
      <c r="D5236" s="318" t="s">
        <v>79</v>
      </c>
      <c r="E5236" s="318" t="s">
        <v>6232</v>
      </c>
      <c r="F5236" s="319" t="n">
        <v>16.14</v>
      </c>
      <c r="G5236" s="318" t="s">
        <v>6233</v>
      </c>
    </row>
    <row r="5237" customFormat="false" ht="15" hidden="false" customHeight="false" outlineLevel="0" collapsed="false">
      <c r="A5237" s="318" t="s">
        <v>16643</v>
      </c>
      <c r="B5237" s="318" t="str">
        <f aca="false">A5237&amp;"U"</f>
        <v>95626U</v>
      </c>
      <c r="C5237" s="318" t="s">
        <v>16644</v>
      </c>
      <c r="D5237" s="318" t="s">
        <v>79</v>
      </c>
      <c r="E5237" s="318" t="s">
        <v>6232</v>
      </c>
      <c r="F5237" s="319" t="n">
        <v>10.85</v>
      </c>
      <c r="G5237" s="318" t="s">
        <v>6233</v>
      </c>
    </row>
    <row r="5238" customFormat="false" ht="15" hidden="false" customHeight="false" outlineLevel="0" collapsed="false">
      <c r="A5238" s="318" t="s">
        <v>16645</v>
      </c>
      <c r="B5238" s="318" t="str">
        <f aca="false">A5238&amp;"U"</f>
        <v>96126U</v>
      </c>
      <c r="C5238" s="318" t="s">
        <v>16646</v>
      </c>
      <c r="D5238" s="318" t="s">
        <v>79</v>
      </c>
      <c r="E5238" s="318" t="s">
        <v>6232</v>
      </c>
      <c r="F5238" s="319" t="n">
        <v>12</v>
      </c>
      <c r="G5238" s="318" t="s">
        <v>6233</v>
      </c>
    </row>
    <row r="5239" customFormat="false" ht="15" hidden="false" customHeight="false" outlineLevel="0" collapsed="false">
      <c r="A5239" s="318" t="s">
        <v>16647</v>
      </c>
      <c r="B5239" s="318" t="str">
        <f aca="false">A5239&amp;"U"</f>
        <v>96127U</v>
      </c>
      <c r="C5239" s="318" t="s">
        <v>16648</v>
      </c>
      <c r="D5239" s="318" t="s">
        <v>79</v>
      </c>
      <c r="E5239" s="318" t="s">
        <v>6232</v>
      </c>
      <c r="F5239" s="319" t="n">
        <v>9.18</v>
      </c>
      <c r="G5239" s="318" t="s">
        <v>6233</v>
      </c>
    </row>
    <row r="5240" customFormat="false" ht="15" hidden="false" customHeight="false" outlineLevel="0" collapsed="false">
      <c r="A5240" s="318" t="s">
        <v>16649</v>
      </c>
      <c r="B5240" s="318" t="str">
        <f aca="false">A5240&amp;"U"</f>
        <v>96128U</v>
      </c>
      <c r="C5240" s="318" t="s">
        <v>16650</v>
      </c>
      <c r="D5240" s="318" t="s">
        <v>79</v>
      </c>
      <c r="E5240" s="318" t="s">
        <v>6232</v>
      </c>
      <c r="F5240" s="319" t="n">
        <v>17.69</v>
      </c>
      <c r="G5240" s="318" t="s">
        <v>6233</v>
      </c>
    </row>
    <row r="5241" customFormat="false" ht="15" hidden="false" customHeight="false" outlineLevel="0" collapsed="false">
      <c r="A5241" s="318" t="s">
        <v>16651</v>
      </c>
      <c r="B5241" s="318" t="str">
        <f aca="false">A5241&amp;"U"</f>
        <v>96129U</v>
      </c>
      <c r="C5241" s="318" t="s">
        <v>16652</v>
      </c>
      <c r="D5241" s="318" t="s">
        <v>79</v>
      </c>
      <c r="E5241" s="318" t="s">
        <v>6232</v>
      </c>
      <c r="F5241" s="319" t="n">
        <v>19.5</v>
      </c>
      <c r="G5241" s="318" t="s">
        <v>6233</v>
      </c>
    </row>
    <row r="5242" customFormat="false" ht="15" hidden="false" customHeight="false" outlineLevel="0" collapsed="false">
      <c r="A5242" s="318" t="s">
        <v>16653</v>
      </c>
      <c r="B5242" s="318" t="str">
        <f aca="false">A5242&amp;"U"</f>
        <v>96130U</v>
      </c>
      <c r="C5242" s="318" t="s">
        <v>16654</v>
      </c>
      <c r="D5242" s="318" t="s">
        <v>79</v>
      </c>
      <c r="E5242" s="318" t="s">
        <v>6232</v>
      </c>
      <c r="F5242" s="319" t="n">
        <v>12.88</v>
      </c>
      <c r="G5242" s="318" t="s">
        <v>6233</v>
      </c>
    </row>
    <row r="5243" customFormat="false" ht="15" hidden="false" customHeight="false" outlineLevel="0" collapsed="false">
      <c r="A5243" s="318" t="s">
        <v>16655</v>
      </c>
      <c r="B5243" s="318" t="str">
        <f aca="false">A5243&amp;"U"</f>
        <v>96131U</v>
      </c>
      <c r="C5243" s="318" t="s">
        <v>16656</v>
      </c>
      <c r="D5243" s="318" t="s">
        <v>79</v>
      </c>
      <c r="E5243" s="318" t="s">
        <v>6232</v>
      </c>
      <c r="F5243" s="319" t="n">
        <v>16.58</v>
      </c>
      <c r="G5243" s="318" t="s">
        <v>6233</v>
      </c>
    </row>
    <row r="5244" customFormat="false" ht="15" hidden="false" customHeight="false" outlineLevel="0" collapsed="false">
      <c r="A5244" s="318" t="s">
        <v>16657</v>
      </c>
      <c r="B5244" s="318" t="str">
        <f aca="false">A5244&amp;"U"</f>
        <v>96132U</v>
      </c>
      <c r="C5244" s="318" t="s">
        <v>16658</v>
      </c>
      <c r="D5244" s="318" t="s">
        <v>79</v>
      </c>
      <c r="E5244" s="318" t="s">
        <v>6232</v>
      </c>
      <c r="F5244" s="319" t="n">
        <v>12.84</v>
      </c>
      <c r="G5244" s="318" t="s">
        <v>6233</v>
      </c>
    </row>
    <row r="5245" customFormat="false" ht="15" hidden="false" customHeight="false" outlineLevel="0" collapsed="false">
      <c r="A5245" s="318" t="s">
        <v>16659</v>
      </c>
      <c r="B5245" s="318" t="str">
        <f aca="false">A5245&amp;"U"</f>
        <v>96133U</v>
      </c>
      <c r="C5245" s="318" t="s">
        <v>16660</v>
      </c>
      <c r="D5245" s="318" t="s">
        <v>79</v>
      </c>
      <c r="E5245" s="318" t="s">
        <v>6232</v>
      </c>
      <c r="F5245" s="319" t="n">
        <v>24.16</v>
      </c>
      <c r="G5245" s="318" t="s">
        <v>6233</v>
      </c>
    </row>
    <row r="5246" customFormat="false" ht="15" hidden="false" customHeight="false" outlineLevel="0" collapsed="false">
      <c r="A5246" s="318" t="s">
        <v>16661</v>
      </c>
      <c r="B5246" s="318" t="str">
        <f aca="false">A5246&amp;"U"</f>
        <v>96134U</v>
      </c>
      <c r="C5246" s="318" t="s">
        <v>16662</v>
      </c>
      <c r="D5246" s="318" t="s">
        <v>79</v>
      </c>
      <c r="E5246" s="318" t="s">
        <v>6232</v>
      </c>
      <c r="F5246" s="319" t="n">
        <v>26.57</v>
      </c>
      <c r="G5246" s="318" t="s">
        <v>6233</v>
      </c>
    </row>
    <row r="5247" customFormat="false" ht="15" hidden="false" customHeight="false" outlineLevel="0" collapsed="false">
      <c r="A5247" s="318" t="s">
        <v>16663</v>
      </c>
      <c r="B5247" s="318" t="str">
        <f aca="false">A5247&amp;"U"</f>
        <v>96135U</v>
      </c>
      <c r="C5247" s="318" t="s">
        <v>16664</v>
      </c>
      <c r="D5247" s="318" t="s">
        <v>79</v>
      </c>
      <c r="E5247" s="318" t="s">
        <v>6232</v>
      </c>
      <c r="F5247" s="319" t="n">
        <v>17.78</v>
      </c>
      <c r="G5247" s="318" t="s">
        <v>6233</v>
      </c>
    </row>
    <row r="5248" customFormat="false" ht="15" hidden="false" customHeight="false" outlineLevel="0" collapsed="false">
      <c r="A5248" s="318" t="s">
        <v>16665</v>
      </c>
      <c r="B5248" s="318" t="str">
        <f aca="false">A5248&amp;"U"</f>
        <v>79460U</v>
      </c>
      <c r="C5248" s="318" t="s">
        <v>16666</v>
      </c>
      <c r="D5248" s="318" t="s">
        <v>79</v>
      </c>
      <c r="E5248" s="318" t="s">
        <v>6232</v>
      </c>
      <c r="F5248" s="319" t="n">
        <v>37.46</v>
      </c>
      <c r="G5248" s="318" t="s">
        <v>6233</v>
      </c>
    </row>
    <row r="5249" customFormat="false" ht="15" hidden="false" customHeight="false" outlineLevel="0" collapsed="false">
      <c r="A5249" s="318" t="s">
        <v>16667</v>
      </c>
      <c r="B5249" s="318" t="str">
        <f aca="false">A5249&amp;"U"</f>
        <v>79465U</v>
      </c>
      <c r="C5249" s="318" t="s">
        <v>16668</v>
      </c>
      <c r="D5249" s="318" t="s">
        <v>79</v>
      </c>
      <c r="E5249" s="318" t="s">
        <v>6232</v>
      </c>
      <c r="F5249" s="319" t="n">
        <v>33.94</v>
      </c>
      <c r="G5249" s="318" t="s">
        <v>6233</v>
      </c>
    </row>
    <row r="5250" customFormat="false" ht="15" hidden="false" customHeight="false" outlineLevel="0" collapsed="false">
      <c r="A5250" s="318" t="s">
        <v>16669</v>
      </c>
      <c r="B5250" s="318" t="str">
        <f aca="false">A5250&amp;"U"</f>
        <v>79514/1U</v>
      </c>
      <c r="C5250" s="318" t="s">
        <v>16670</v>
      </c>
      <c r="D5250" s="318" t="s">
        <v>79</v>
      </c>
      <c r="E5250" s="318" t="s">
        <v>6232</v>
      </c>
      <c r="F5250" s="319" t="n">
        <v>52.67</v>
      </c>
      <c r="G5250" s="318" t="s">
        <v>6233</v>
      </c>
    </row>
    <row r="5251" customFormat="false" ht="15" hidden="false" customHeight="false" outlineLevel="0" collapsed="false">
      <c r="A5251" s="318" t="s">
        <v>16671</v>
      </c>
      <c r="B5251" s="318" t="str">
        <f aca="false">A5251&amp;"U"</f>
        <v>84647U</v>
      </c>
      <c r="C5251" s="318" t="s">
        <v>16672</v>
      </c>
      <c r="D5251" s="318" t="s">
        <v>79</v>
      </c>
      <c r="E5251" s="318" t="s">
        <v>6232</v>
      </c>
      <c r="F5251" s="319" t="n">
        <v>113.49</v>
      </c>
      <c r="G5251" s="318" t="s">
        <v>6233</v>
      </c>
    </row>
    <row r="5252" customFormat="false" ht="15" hidden="false" customHeight="false" outlineLevel="0" collapsed="false">
      <c r="A5252" s="318" t="s">
        <v>16673</v>
      </c>
      <c r="B5252" s="318" t="str">
        <f aca="false">A5252&amp;"U"</f>
        <v>84656U</v>
      </c>
      <c r="C5252" s="318" t="s">
        <v>16674</v>
      </c>
      <c r="D5252" s="318" t="s">
        <v>79</v>
      </c>
      <c r="E5252" s="318" t="s">
        <v>6232</v>
      </c>
      <c r="F5252" s="319" t="n">
        <v>27.16</v>
      </c>
      <c r="G5252" s="318" t="s">
        <v>6233</v>
      </c>
    </row>
    <row r="5253" customFormat="false" ht="15" hidden="false" customHeight="false" outlineLevel="0" collapsed="false">
      <c r="A5253" s="318" t="s">
        <v>16675</v>
      </c>
      <c r="B5253" s="318" t="str">
        <f aca="false">A5253&amp;"U"</f>
        <v>6082U</v>
      </c>
      <c r="C5253" s="318" t="s">
        <v>205</v>
      </c>
      <c r="D5253" s="318" t="s">
        <v>79</v>
      </c>
      <c r="E5253" s="318" t="s">
        <v>6232</v>
      </c>
      <c r="F5253" s="319" t="n">
        <v>13.53</v>
      </c>
      <c r="G5253" s="318" t="s">
        <v>6233</v>
      </c>
    </row>
    <row r="5254" customFormat="false" ht="15" hidden="false" customHeight="false" outlineLevel="0" collapsed="false">
      <c r="A5254" s="318" t="s">
        <v>16676</v>
      </c>
      <c r="B5254" s="318" t="str">
        <f aca="false">A5254&amp;"U"</f>
        <v>40905U</v>
      </c>
      <c r="C5254" s="318" t="s">
        <v>16677</v>
      </c>
      <c r="D5254" s="318" t="s">
        <v>79</v>
      </c>
      <c r="E5254" s="318" t="s">
        <v>6232</v>
      </c>
      <c r="F5254" s="319" t="n">
        <v>17.14</v>
      </c>
      <c r="G5254" s="318" t="s">
        <v>6233</v>
      </c>
    </row>
    <row r="5255" customFormat="false" ht="15" hidden="false" customHeight="false" outlineLevel="0" collapsed="false">
      <c r="A5255" s="318" t="s">
        <v>16678</v>
      </c>
      <c r="B5255" s="318" t="str">
        <f aca="false">A5255&amp;"U"</f>
        <v>73739/1U</v>
      </c>
      <c r="C5255" s="318" t="s">
        <v>16679</v>
      </c>
      <c r="D5255" s="318" t="s">
        <v>79</v>
      </c>
      <c r="E5255" s="318" t="s">
        <v>6232</v>
      </c>
      <c r="F5255" s="319" t="n">
        <v>13.76</v>
      </c>
      <c r="G5255" s="318" t="s">
        <v>6233</v>
      </c>
    </row>
    <row r="5256" customFormat="false" ht="15" hidden="false" customHeight="false" outlineLevel="0" collapsed="false">
      <c r="A5256" s="318" t="s">
        <v>16680</v>
      </c>
      <c r="B5256" s="318" t="str">
        <f aca="false">A5256&amp;"U"</f>
        <v>74065/1U</v>
      </c>
      <c r="C5256" s="318" t="s">
        <v>16681</v>
      </c>
      <c r="D5256" s="318" t="s">
        <v>79</v>
      </c>
      <c r="E5256" s="318" t="s">
        <v>6232</v>
      </c>
      <c r="F5256" s="319" t="n">
        <v>19.35</v>
      </c>
      <c r="G5256" s="318" t="s">
        <v>6233</v>
      </c>
    </row>
    <row r="5257" customFormat="false" ht="15" hidden="false" customHeight="false" outlineLevel="0" collapsed="false">
      <c r="A5257" s="318" t="s">
        <v>16682</v>
      </c>
      <c r="B5257" s="318" t="str">
        <f aca="false">A5257&amp;"U"</f>
        <v>74065/2U</v>
      </c>
      <c r="C5257" s="318" t="s">
        <v>16683</v>
      </c>
      <c r="D5257" s="318" t="s">
        <v>79</v>
      </c>
      <c r="E5257" s="318" t="s">
        <v>6232</v>
      </c>
      <c r="F5257" s="319" t="n">
        <v>19</v>
      </c>
      <c r="G5257" s="318" t="s">
        <v>6233</v>
      </c>
    </row>
    <row r="5258" customFormat="false" ht="15" hidden="false" customHeight="false" outlineLevel="0" collapsed="false">
      <c r="A5258" s="318" t="s">
        <v>16684</v>
      </c>
      <c r="B5258" s="318" t="str">
        <f aca="false">A5258&amp;"U"</f>
        <v>74065/3U</v>
      </c>
      <c r="C5258" s="318" t="s">
        <v>16685</v>
      </c>
      <c r="D5258" s="318" t="s">
        <v>79</v>
      </c>
      <c r="E5258" s="318" t="s">
        <v>6232</v>
      </c>
      <c r="F5258" s="319" t="n">
        <v>18.9</v>
      </c>
      <c r="G5258" s="318" t="s">
        <v>6233</v>
      </c>
    </row>
    <row r="5259" customFormat="false" ht="15" hidden="false" customHeight="false" outlineLevel="0" collapsed="false">
      <c r="A5259" s="318" t="s">
        <v>16686</v>
      </c>
      <c r="B5259" s="318" t="str">
        <f aca="false">A5259&amp;"U"</f>
        <v>79463U</v>
      </c>
      <c r="C5259" s="318" t="s">
        <v>16687</v>
      </c>
      <c r="D5259" s="318" t="s">
        <v>79</v>
      </c>
      <c r="E5259" s="318" t="s">
        <v>6232</v>
      </c>
      <c r="F5259" s="319" t="n">
        <v>11.5</v>
      </c>
      <c r="G5259" s="318" t="s">
        <v>6233</v>
      </c>
    </row>
    <row r="5260" customFormat="false" ht="15" hidden="false" customHeight="false" outlineLevel="0" collapsed="false">
      <c r="A5260" s="318" t="s">
        <v>16688</v>
      </c>
      <c r="B5260" s="318" t="str">
        <f aca="false">A5260&amp;"U"</f>
        <v>79464U</v>
      </c>
      <c r="C5260" s="318" t="s">
        <v>16689</v>
      </c>
      <c r="D5260" s="318" t="s">
        <v>79</v>
      </c>
      <c r="E5260" s="318" t="s">
        <v>6232</v>
      </c>
      <c r="F5260" s="319" t="n">
        <v>15.46</v>
      </c>
      <c r="G5260" s="318" t="s">
        <v>6233</v>
      </c>
    </row>
    <row r="5261" customFormat="false" ht="15" hidden="false" customHeight="false" outlineLevel="0" collapsed="false">
      <c r="A5261" s="318" t="s">
        <v>16690</v>
      </c>
      <c r="B5261" s="318" t="str">
        <f aca="false">A5261&amp;"U"</f>
        <v>79466U</v>
      </c>
      <c r="C5261" s="318" t="s">
        <v>16691</v>
      </c>
      <c r="D5261" s="318" t="s">
        <v>79</v>
      </c>
      <c r="E5261" s="318" t="s">
        <v>6232</v>
      </c>
      <c r="F5261" s="319" t="n">
        <v>14.76</v>
      </c>
      <c r="G5261" s="318" t="s">
        <v>6233</v>
      </c>
    </row>
    <row r="5262" customFormat="false" ht="15" hidden="false" customHeight="false" outlineLevel="0" collapsed="false">
      <c r="A5262" s="318" t="s">
        <v>16692</v>
      </c>
      <c r="B5262" s="318" t="str">
        <f aca="false">A5262&amp;"U"</f>
        <v>79497/1U</v>
      </c>
      <c r="C5262" s="318" t="s">
        <v>16693</v>
      </c>
      <c r="D5262" s="318" t="s">
        <v>79</v>
      </c>
      <c r="E5262" s="318" t="s">
        <v>6232</v>
      </c>
      <c r="F5262" s="319" t="n">
        <v>19.22</v>
      </c>
      <c r="G5262" s="318" t="s">
        <v>6233</v>
      </c>
    </row>
    <row r="5263" customFormat="false" ht="15" hidden="false" customHeight="false" outlineLevel="0" collapsed="false">
      <c r="A5263" s="318" t="s">
        <v>16694</v>
      </c>
      <c r="B5263" s="318" t="str">
        <f aca="false">A5263&amp;"U"</f>
        <v>84645U</v>
      </c>
      <c r="C5263" s="318" t="s">
        <v>16695</v>
      </c>
      <c r="D5263" s="318" t="s">
        <v>79</v>
      </c>
      <c r="E5263" s="318" t="s">
        <v>6232</v>
      </c>
      <c r="F5263" s="319" t="n">
        <v>14.56</v>
      </c>
      <c r="G5263" s="318" t="s">
        <v>6233</v>
      </c>
    </row>
    <row r="5264" customFormat="false" ht="15" hidden="false" customHeight="false" outlineLevel="0" collapsed="false">
      <c r="A5264" s="318" t="s">
        <v>16696</v>
      </c>
      <c r="B5264" s="318" t="str">
        <f aca="false">A5264&amp;"U"</f>
        <v>84657U</v>
      </c>
      <c r="C5264" s="318" t="s">
        <v>16697</v>
      </c>
      <c r="D5264" s="318" t="s">
        <v>79</v>
      </c>
      <c r="E5264" s="318" t="s">
        <v>6232</v>
      </c>
      <c r="F5264" s="319" t="n">
        <v>7.78</v>
      </c>
      <c r="G5264" s="318" t="s">
        <v>6233</v>
      </c>
    </row>
    <row r="5265" customFormat="false" ht="15" hidden="false" customHeight="false" outlineLevel="0" collapsed="false">
      <c r="A5265" s="318" t="s">
        <v>16698</v>
      </c>
      <c r="B5265" s="318" t="str">
        <f aca="false">A5265&amp;"U"</f>
        <v>84659U</v>
      </c>
      <c r="C5265" s="318" t="s">
        <v>16699</v>
      </c>
      <c r="D5265" s="318" t="s">
        <v>79</v>
      </c>
      <c r="E5265" s="318" t="s">
        <v>6232</v>
      </c>
      <c r="F5265" s="319" t="n">
        <v>12.79</v>
      </c>
      <c r="G5265" s="318" t="s">
        <v>6233</v>
      </c>
    </row>
    <row r="5266" customFormat="false" ht="15" hidden="false" customHeight="false" outlineLevel="0" collapsed="false">
      <c r="A5266" s="318" t="s">
        <v>16700</v>
      </c>
      <c r="B5266" s="318" t="str">
        <f aca="false">A5266&amp;"U"</f>
        <v>84679U</v>
      </c>
      <c r="C5266" s="318" t="s">
        <v>16701</v>
      </c>
      <c r="D5266" s="318" t="s">
        <v>79</v>
      </c>
      <c r="E5266" s="318" t="s">
        <v>6232</v>
      </c>
      <c r="F5266" s="319" t="n">
        <v>15.13</v>
      </c>
      <c r="G5266" s="318" t="s">
        <v>6233</v>
      </c>
    </row>
    <row r="5267" customFormat="false" ht="15" hidden="false" customHeight="false" outlineLevel="0" collapsed="false">
      <c r="A5267" s="318" t="s">
        <v>16702</v>
      </c>
      <c r="B5267" s="318" t="str">
        <f aca="false">A5267&amp;"U"</f>
        <v>95464U</v>
      </c>
      <c r="C5267" s="318" t="s">
        <v>16703</v>
      </c>
      <c r="D5267" s="318" t="s">
        <v>79</v>
      </c>
      <c r="E5267" s="318" t="s">
        <v>6232</v>
      </c>
      <c r="F5267" s="319" t="n">
        <v>17.21</v>
      </c>
      <c r="G5267" s="318" t="s">
        <v>6233</v>
      </c>
    </row>
    <row r="5268" customFormat="false" ht="15" hidden="false" customHeight="false" outlineLevel="0" collapsed="false">
      <c r="A5268" s="318" t="s">
        <v>16704</v>
      </c>
      <c r="B5268" s="318" t="str">
        <f aca="false">A5268&amp;"U"</f>
        <v>73656U</v>
      </c>
      <c r="C5268" s="318" t="s">
        <v>16705</v>
      </c>
      <c r="D5268" s="318" t="s">
        <v>79</v>
      </c>
      <c r="E5268" s="318" t="s">
        <v>6252</v>
      </c>
      <c r="F5268" s="319" t="n">
        <v>16.14</v>
      </c>
      <c r="G5268" s="318" t="s">
        <v>6233</v>
      </c>
    </row>
    <row r="5269" customFormat="false" ht="15" hidden="false" customHeight="false" outlineLevel="0" collapsed="false">
      <c r="A5269" s="318" t="s">
        <v>16706</v>
      </c>
      <c r="B5269" s="318" t="str">
        <f aca="false">A5269&amp;"U"</f>
        <v>73794/1U</v>
      </c>
      <c r="C5269" s="318" t="s">
        <v>16707</v>
      </c>
      <c r="D5269" s="318" t="s">
        <v>79</v>
      </c>
      <c r="E5269" s="318" t="s">
        <v>6232</v>
      </c>
      <c r="F5269" s="319" t="n">
        <v>28.26</v>
      </c>
      <c r="G5269" s="318" t="s">
        <v>6233</v>
      </c>
    </row>
    <row r="5270" customFormat="false" ht="15" hidden="false" customHeight="false" outlineLevel="0" collapsed="false">
      <c r="A5270" s="318" t="s">
        <v>16708</v>
      </c>
      <c r="B5270" s="318" t="str">
        <f aca="false">A5270&amp;"U"</f>
        <v>73865/1U</v>
      </c>
      <c r="C5270" s="318" t="s">
        <v>16709</v>
      </c>
      <c r="D5270" s="318" t="s">
        <v>79</v>
      </c>
      <c r="E5270" s="318" t="s">
        <v>6232</v>
      </c>
      <c r="F5270" s="319" t="n">
        <v>8</v>
      </c>
      <c r="G5270" s="318" t="s">
        <v>6233</v>
      </c>
    </row>
    <row r="5271" customFormat="false" ht="15" hidden="false" customHeight="false" outlineLevel="0" collapsed="false">
      <c r="A5271" s="318" t="s">
        <v>16710</v>
      </c>
      <c r="B5271" s="318" t="str">
        <f aca="false">A5271&amp;"U"</f>
        <v>73924/1U</v>
      </c>
      <c r="C5271" s="318" t="s">
        <v>16711</v>
      </c>
      <c r="D5271" s="318" t="s">
        <v>79</v>
      </c>
      <c r="E5271" s="318" t="s">
        <v>6232</v>
      </c>
      <c r="F5271" s="319" t="n">
        <v>20.72</v>
      </c>
      <c r="G5271" s="318" t="s">
        <v>6233</v>
      </c>
    </row>
    <row r="5272" customFormat="false" ht="15" hidden="false" customHeight="false" outlineLevel="0" collapsed="false">
      <c r="A5272" s="318" t="s">
        <v>16712</v>
      </c>
      <c r="B5272" s="318" t="str">
        <f aca="false">A5272&amp;"U"</f>
        <v>73924/2U</v>
      </c>
      <c r="C5272" s="318" t="s">
        <v>16713</v>
      </c>
      <c r="D5272" s="318" t="s">
        <v>79</v>
      </c>
      <c r="E5272" s="318" t="s">
        <v>6232</v>
      </c>
      <c r="F5272" s="319" t="n">
        <v>20.82</v>
      </c>
      <c r="G5272" s="318" t="s">
        <v>6233</v>
      </c>
    </row>
    <row r="5273" customFormat="false" ht="15" hidden="false" customHeight="false" outlineLevel="0" collapsed="false">
      <c r="A5273" s="318" t="s">
        <v>16714</v>
      </c>
      <c r="B5273" s="318" t="str">
        <f aca="false">A5273&amp;"U"</f>
        <v>73924/3U</v>
      </c>
      <c r="C5273" s="318" t="s">
        <v>16715</v>
      </c>
      <c r="D5273" s="318" t="s">
        <v>79</v>
      </c>
      <c r="E5273" s="318" t="s">
        <v>6232</v>
      </c>
      <c r="F5273" s="319" t="n">
        <v>21.17</v>
      </c>
      <c r="G5273" s="318" t="s">
        <v>6233</v>
      </c>
    </row>
    <row r="5274" customFormat="false" ht="15" hidden="false" customHeight="false" outlineLevel="0" collapsed="false">
      <c r="A5274" s="318" t="s">
        <v>16716</v>
      </c>
      <c r="B5274" s="318" t="str">
        <f aca="false">A5274&amp;"U"</f>
        <v>74064/1U</v>
      </c>
      <c r="C5274" s="318" t="s">
        <v>16717</v>
      </c>
      <c r="D5274" s="318" t="s">
        <v>79</v>
      </c>
      <c r="E5274" s="318" t="s">
        <v>6232</v>
      </c>
      <c r="F5274" s="319" t="n">
        <v>16.21</v>
      </c>
      <c r="G5274" s="318" t="s">
        <v>6233</v>
      </c>
    </row>
    <row r="5275" customFormat="false" ht="15" hidden="false" customHeight="false" outlineLevel="0" collapsed="false">
      <c r="A5275" s="318" t="s">
        <v>16718</v>
      </c>
      <c r="B5275" s="318" t="str">
        <f aca="false">A5275&amp;"U"</f>
        <v>74064/2U</v>
      </c>
      <c r="C5275" s="318" t="s">
        <v>16719</v>
      </c>
      <c r="D5275" s="318" t="s">
        <v>79</v>
      </c>
      <c r="E5275" s="318" t="s">
        <v>6232</v>
      </c>
      <c r="F5275" s="319" t="n">
        <v>10.5</v>
      </c>
      <c r="G5275" s="318" t="s">
        <v>6233</v>
      </c>
    </row>
    <row r="5276" customFormat="false" ht="15" hidden="false" customHeight="false" outlineLevel="0" collapsed="false">
      <c r="A5276" s="318" t="s">
        <v>16720</v>
      </c>
      <c r="B5276" s="318" t="str">
        <f aca="false">A5276&amp;"U"</f>
        <v>74145/1U</v>
      </c>
      <c r="C5276" s="318" t="s">
        <v>208</v>
      </c>
      <c r="D5276" s="318" t="s">
        <v>79</v>
      </c>
      <c r="E5276" s="318" t="s">
        <v>6232</v>
      </c>
      <c r="F5276" s="319" t="n">
        <v>14.81</v>
      </c>
      <c r="G5276" s="318" t="s">
        <v>6233</v>
      </c>
    </row>
    <row r="5277" customFormat="false" ht="15" hidden="false" customHeight="false" outlineLevel="0" collapsed="false">
      <c r="A5277" s="318" t="s">
        <v>16721</v>
      </c>
      <c r="B5277" s="318" t="str">
        <f aca="false">A5277&amp;"U"</f>
        <v>79498/1U</v>
      </c>
      <c r="C5277" s="318" t="s">
        <v>16722</v>
      </c>
      <c r="D5277" s="318" t="s">
        <v>79</v>
      </c>
      <c r="E5277" s="318" t="s">
        <v>6232</v>
      </c>
      <c r="F5277" s="319" t="n">
        <v>13.37</v>
      </c>
      <c r="G5277" s="318" t="s">
        <v>6233</v>
      </c>
    </row>
    <row r="5278" customFormat="false" ht="15" hidden="false" customHeight="false" outlineLevel="0" collapsed="false">
      <c r="A5278" s="318" t="s">
        <v>16723</v>
      </c>
      <c r="B5278" s="318" t="str">
        <f aca="false">A5278&amp;"U"</f>
        <v>79499/1U</v>
      </c>
      <c r="C5278" s="318" t="s">
        <v>16724</v>
      </c>
      <c r="D5278" s="318" t="s">
        <v>30</v>
      </c>
      <c r="E5278" s="318" t="s">
        <v>6232</v>
      </c>
      <c r="F5278" s="319" t="n">
        <v>17.05</v>
      </c>
      <c r="G5278" s="318" t="s">
        <v>6233</v>
      </c>
    </row>
    <row r="5279" customFormat="false" ht="15" hidden="false" customHeight="false" outlineLevel="0" collapsed="false">
      <c r="A5279" s="318" t="s">
        <v>16725</v>
      </c>
      <c r="B5279" s="318" t="str">
        <f aca="false">A5279&amp;"U"</f>
        <v>79515/1U</v>
      </c>
      <c r="C5279" s="318" t="s">
        <v>16726</v>
      </c>
      <c r="D5279" s="318" t="s">
        <v>79</v>
      </c>
      <c r="E5279" s="318" t="s">
        <v>6232</v>
      </c>
      <c r="F5279" s="319" t="n">
        <v>26.85</v>
      </c>
      <c r="G5279" s="318" t="s">
        <v>6233</v>
      </c>
    </row>
    <row r="5280" customFormat="false" ht="15" hidden="false" customHeight="false" outlineLevel="0" collapsed="false">
      <c r="A5280" s="318" t="s">
        <v>16727</v>
      </c>
      <c r="B5280" s="318" t="str">
        <f aca="false">A5280&amp;"U"</f>
        <v>84660U</v>
      </c>
      <c r="C5280" s="318" t="s">
        <v>16728</v>
      </c>
      <c r="D5280" s="318" t="s">
        <v>79</v>
      </c>
      <c r="E5280" s="318" t="s">
        <v>6232</v>
      </c>
      <c r="F5280" s="319" t="n">
        <v>5.57</v>
      </c>
      <c r="G5280" s="318" t="s">
        <v>6233</v>
      </c>
    </row>
    <row r="5281" customFormat="false" ht="15" hidden="false" customHeight="false" outlineLevel="0" collapsed="false">
      <c r="A5281" s="318" t="s">
        <v>16729</v>
      </c>
      <c r="B5281" s="318" t="str">
        <f aca="false">A5281&amp;"U"</f>
        <v>84661U</v>
      </c>
      <c r="C5281" s="318" t="s">
        <v>16730</v>
      </c>
      <c r="D5281" s="318" t="s">
        <v>79</v>
      </c>
      <c r="E5281" s="318" t="s">
        <v>6232</v>
      </c>
      <c r="F5281" s="319" t="n">
        <v>13.55</v>
      </c>
      <c r="G5281" s="318" t="s">
        <v>6233</v>
      </c>
    </row>
    <row r="5282" customFormat="false" ht="15" hidden="false" customHeight="false" outlineLevel="0" collapsed="false">
      <c r="A5282" s="318" t="s">
        <v>16731</v>
      </c>
      <c r="B5282" s="318" t="str">
        <f aca="false">A5282&amp;"U"</f>
        <v>84662U</v>
      </c>
      <c r="C5282" s="318" t="s">
        <v>16732</v>
      </c>
      <c r="D5282" s="318" t="s">
        <v>79</v>
      </c>
      <c r="E5282" s="318" t="s">
        <v>6232</v>
      </c>
      <c r="F5282" s="319" t="n">
        <v>21.33</v>
      </c>
      <c r="G5282" s="318" t="s">
        <v>6233</v>
      </c>
    </row>
    <row r="5283" customFormat="false" ht="15" hidden="false" customHeight="false" outlineLevel="0" collapsed="false">
      <c r="A5283" s="318" t="s">
        <v>16733</v>
      </c>
      <c r="B5283" s="318" t="str">
        <f aca="false">A5283&amp;"U"</f>
        <v>95468U</v>
      </c>
      <c r="C5283" s="318" t="s">
        <v>16734</v>
      </c>
      <c r="D5283" s="318" t="s">
        <v>79</v>
      </c>
      <c r="E5283" s="318" t="s">
        <v>6232</v>
      </c>
      <c r="F5283" s="319" t="n">
        <v>31.04</v>
      </c>
      <c r="G5283" s="318" t="s">
        <v>6233</v>
      </c>
    </row>
    <row r="5284" customFormat="false" ht="15" hidden="false" customHeight="false" outlineLevel="0" collapsed="false">
      <c r="A5284" s="318" t="s">
        <v>16735</v>
      </c>
      <c r="B5284" s="318" t="str">
        <f aca="false">A5284&amp;"U"</f>
        <v>41595U</v>
      </c>
      <c r="C5284" s="318" t="s">
        <v>16736</v>
      </c>
      <c r="D5284" s="318" t="s">
        <v>86</v>
      </c>
      <c r="E5284" s="318" t="s">
        <v>6232</v>
      </c>
      <c r="F5284" s="319" t="n">
        <v>8.64</v>
      </c>
      <c r="G5284" s="318" t="s">
        <v>6233</v>
      </c>
    </row>
    <row r="5285" customFormat="false" ht="15" hidden="false" customHeight="false" outlineLevel="0" collapsed="false">
      <c r="A5285" s="318" t="s">
        <v>16737</v>
      </c>
      <c r="B5285" s="318" t="str">
        <f aca="false">A5285&amp;"U"</f>
        <v>73978/1U</v>
      </c>
      <c r="C5285" s="318" t="s">
        <v>16738</v>
      </c>
      <c r="D5285" s="318" t="s">
        <v>79</v>
      </c>
      <c r="E5285" s="318" t="s">
        <v>6232</v>
      </c>
      <c r="F5285" s="319" t="n">
        <v>14.7</v>
      </c>
      <c r="G5285" s="318" t="s">
        <v>6233</v>
      </c>
    </row>
    <row r="5286" customFormat="false" ht="15" hidden="false" customHeight="false" outlineLevel="0" collapsed="false">
      <c r="A5286" s="318" t="s">
        <v>16739</v>
      </c>
      <c r="B5286" s="318" t="str">
        <f aca="false">A5286&amp;"U"</f>
        <v>74245/1U</v>
      </c>
      <c r="C5286" s="318" t="s">
        <v>211</v>
      </c>
      <c r="D5286" s="318" t="s">
        <v>79</v>
      </c>
      <c r="E5286" s="318" t="s">
        <v>6232</v>
      </c>
      <c r="F5286" s="319" t="n">
        <v>11.45</v>
      </c>
      <c r="G5286" s="318" t="s">
        <v>6233</v>
      </c>
    </row>
    <row r="5287" customFormat="false" ht="15" hidden="false" customHeight="false" outlineLevel="0" collapsed="false">
      <c r="A5287" s="318" t="s">
        <v>16740</v>
      </c>
      <c r="B5287" s="318" t="str">
        <f aca="false">A5287&amp;"U"</f>
        <v>79467U</v>
      </c>
      <c r="C5287" s="318" t="s">
        <v>16741</v>
      </c>
      <c r="D5287" s="318" t="s">
        <v>16742</v>
      </c>
      <c r="E5287" s="318" t="s">
        <v>6232</v>
      </c>
      <c r="F5287" s="319" t="n">
        <v>10.72</v>
      </c>
      <c r="G5287" s="318" t="s">
        <v>6233</v>
      </c>
    </row>
    <row r="5288" customFormat="false" ht="15" hidden="false" customHeight="false" outlineLevel="0" collapsed="false">
      <c r="A5288" s="318" t="s">
        <v>16743</v>
      </c>
      <c r="B5288" s="318" t="str">
        <f aca="false">A5288&amp;"U"</f>
        <v>79500/2U</v>
      </c>
      <c r="C5288" s="318" t="s">
        <v>16744</v>
      </c>
      <c r="D5288" s="318" t="s">
        <v>79</v>
      </c>
      <c r="E5288" s="318" t="s">
        <v>6232</v>
      </c>
      <c r="F5288" s="319" t="n">
        <v>16.08</v>
      </c>
      <c r="G5288" s="318" t="s">
        <v>6233</v>
      </c>
    </row>
    <row r="5289" customFormat="false" ht="15" hidden="false" customHeight="false" outlineLevel="0" collapsed="false">
      <c r="A5289" s="318" t="s">
        <v>16745</v>
      </c>
      <c r="B5289" s="318" t="str">
        <f aca="false">A5289&amp;"U"</f>
        <v>84663U</v>
      </c>
      <c r="C5289" s="318" t="s">
        <v>16746</v>
      </c>
      <c r="D5289" s="318" t="s">
        <v>79</v>
      </c>
      <c r="E5289" s="318" t="s">
        <v>6232</v>
      </c>
      <c r="F5289" s="319" t="n">
        <v>17.6</v>
      </c>
      <c r="G5289" s="318" t="s">
        <v>6233</v>
      </c>
    </row>
    <row r="5290" customFormat="false" ht="15" hidden="false" customHeight="false" outlineLevel="0" collapsed="false">
      <c r="A5290" s="318" t="s">
        <v>16747</v>
      </c>
      <c r="B5290" s="318" t="str">
        <f aca="false">A5290&amp;"U"</f>
        <v>84665U</v>
      </c>
      <c r="C5290" s="318" t="s">
        <v>16748</v>
      </c>
      <c r="D5290" s="318" t="s">
        <v>79</v>
      </c>
      <c r="E5290" s="318" t="s">
        <v>6232</v>
      </c>
      <c r="F5290" s="319" t="n">
        <v>16.81</v>
      </c>
      <c r="G5290" s="318" t="s">
        <v>6233</v>
      </c>
    </row>
    <row r="5291" customFormat="false" ht="15" hidden="false" customHeight="false" outlineLevel="0" collapsed="false">
      <c r="A5291" s="318" t="s">
        <v>16749</v>
      </c>
      <c r="B5291" s="318" t="str">
        <f aca="false">A5291&amp;"U"</f>
        <v>84666U</v>
      </c>
      <c r="C5291" s="318" t="s">
        <v>16750</v>
      </c>
      <c r="D5291" s="318" t="s">
        <v>79</v>
      </c>
      <c r="E5291" s="318" t="s">
        <v>6252</v>
      </c>
      <c r="F5291" s="319" t="n">
        <v>17</v>
      </c>
      <c r="G5291" s="318" t="s">
        <v>6233</v>
      </c>
    </row>
    <row r="5292" customFormat="false" ht="15" hidden="false" customHeight="false" outlineLevel="0" collapsed="false">
      <c r="A5292" s="318" t="s">
        <v>16751</v>
      </c>
      <c r="B5292" s="318" t="str">
        <f aca="false">A5292&amp;"U"</f>
        <v>75889U</v>
      </c>
      <c r="C5292" s="318" t="s">
        <v>16752</v>
      </c>
      <c r="D5292" s="318" t="s">
        <v>79</v>
      </c>
      <c r="E5292" s="318" t="s">
        <v>6232</v>
      </c>
      <c r="F5292" s="319" t="n">
        <v>15.74</v>
      </c>
      <c r="G5292" s="318" t="s">
        <v>6233</v>
      </c>
    </row>
    <row r="5293" customFormat="false" ht="15" hidden="false" customHeight="false" outlineLevel="0" collapsed="false">
      <c r="A5293" s="318" t="s">
        <v>16753</v>
      </c>
      <c r="B5293" s="318" t="str">
        <f aca="false">A5293&amp;"U"</f>
        <v>72191U</v>
      </c>
      <c r="C5293" s="318" t="s">
        <v>16754</v>
      </c>
      <c r="D5293" s="318" t="s">
        <v>79</v>
      </c>
      <c r="E5293" s="318" t="s">
        <v>6232</v>
      </c>
      <c r="F5293" s="319" t="n">
        <v>64.63</v>
      </c>
      <c r="G5293" s="318" t="s">
        <v>6233</v>
      </c>
    </row>
    <row r="5294" customFormat="false" ht="15" hidden="false" customHeight="false" outlineLevel="0" collapsed="false">
      <c r="A5294" s="318" t="s">
        <v>16755</v>
      </c>
      <c r="B5294" s="318" t="str">
        <f aca="false">A5294&amp;"U"</f>
        <v>72192U</v>
      </c>
      <c r="C5294" s="318" t="s">
        <v>16756</v>
      </c>
      <c r="D5294" s="318" t="s">
        <v>79</v>
      </c>
      <c r="E5294" s="318" t="s">
        <v>6232</v>
      </c>
      <c r="F5294" s="319" t="n">
        <v>20.46</v>
      </c>
      <c r="G5294" s="318" t="s">
        <v>6233</v>
      </c>
    </row>
    <row r="5295" customFormat="false" ht="15" hidden="false" customHeight="false" outlineLevel="0" collapsed="false">
      <c r="A5295" s="318" t="s">
        <v>16757</v>
      </c>
      <c r="B5295" s="318" t="str">
        <f aca="false">A5295&amp;"U"</f>
        <v>72193U</v>
      </c>
      <c r="C5295" s="318" t="s">
        <v>16758</v>
      </c>
      <c r="D5295" s="318" t="s">
        <v>79</v>
      </c>
      <c r="E5295" s="318" t="s">
        <v>6232</v>
      </c>
      <c r="F5295" s="319" t="n">
        <v>55.32</v>
      </c>
      <c r="G5295" s="318" t="s">
        <v>6233</v>
      </c>
    </row>
    <row r="5296" customFormat="false" ht="15" hidden="false" customHeight="false" outlineLevel="0" collapsed="false">
      <c r="A5296" s="318" t="s">
        <v>16759</v>
      </c>
      <c r="B5296" s="318" t="str">
        <f aca="false">A5296&amp;"U"</f>
        <v>73655U</v>
      </c>
      <c r="C5296" s="318" t="s">
        <v>16760</v>
      </c>
      <c r="D5296" s="318" t="s">
        <v>79</v>
      </c>
      <c r="E5296" s="318" t="s">
        <v>6232</v>
      </c>
      <c r="F5296" s="319" t="n">
        <v>139.41</v>
      </c>
      <c r="G5296" s="318" t="s">
        <v>6233</v>
      </c>
    </row>
    <row r="5297" customFormat="false" ht="15" hidden="false" customHeight="false" outlineLevel="0" collapsed="false">
      <c r="A5297" s="318" t="s">
        <v>16761</v>
      </c>
      <c r="B5297" s="318" t="str">
        <f aca="false">A5297&amp;"U"</f>
        <v>73734/1U</v>
      </c>
      <c r="C5297" s="318" t="s">
        <v>16762</v>
      </c>
      <c r="D5297" s="318" t="s">
        <v>79</v>
      </c>
      <c r="E5297" s="318" t="s">
        <v>6252</v>
      </c>
      <c r="F5297" s="319" t="n">
        <v>154.24</v>
      </c>
      <c r="G5297" s="318" t="s">
        <v>6233</v>
      </c>
    </row>
    <row r="5298" customFormat="false" ht="15" hidden="false" customHeight="false" outlineLevel="0" collapsed="false">
      <c r="A5298" s="318" t="s">
        <v>16763</v>
      </c>
      <c r="B5298" s="318" t="str">
        <f aca="false">A5298&amp;"U"</f>
        <v>84181U</v>
      </c>
      <c r="C5298" s="318" t="s">
        <v>16764</v>
      </c>
      <c r="D5298" s="318" t="s">
        <v>79</v>
      </c>
      <c r="E5298" s="318" t="s">
        <v>6252</v>
      </c>
      <c r="F5298" s="319" t="n">
        <v>126.37</v>
      </c>
      <c r="G5298" s="318" t="s">
        <v>6233</v>
      </c>
    </row>
    <row r="5299" customFormat="false" ht="15" hidden="false" customHeight="false" outlineLevel="0" collapsed="false">
      <c r="A5299" s="318" t="s">
        <v>16765</v>
      </c>
      <c r="B5299" s="318" t="str">
        <f aca="false">A5299&amp;"U"</f>
        <v>87246U</v>
      </c>
      <c r="C5299" s="318" t="s">
        <v>16766</v>
      </c>
      <c r="D5299" s="318" t="s">
        <v>79</v>
      </c>
      <c r="E5299" s="318" t="s">
        <v>6232</v>
      </c>
      <c r="F5299" s="319" t="n">
        <v>38.27</v>
      </c>
      <c r="G5299" s="318" t="s">
        <v>6233</v>
      </c>
    </row>
    <row r="5300" customFormat="false" ht="15" hidden="false" customHeight="false" outlineLevel="0" collapsed="false">
      <c r="A5300" s="318" t="s">
        <v>16767</v>
      </c>
      <c r="B5300" s="318" t="str">
        <f aca="false">A5300&amp;"U"</f>
        <v>87247U</v>
      </c>
      <c r="C5300" s="318" t="s">
        <v>16768</v>
      </c>
      <c r="D5300" s="318" t="s">
        <v>79</v>
      </c>
      <c r="E5300" s="318" t="s">
        <v>6232</v>
      </c>
      <c r="F5300" s="319" t="n">
        <v>33.42</v>
      </c>
      <c r="G5300" s="318" t="s">
        <v>6233</v>
      </c>
    </row>
    <row r="5301" customFormat="false" ht="15" hidden="false" customHeight="false" outlineLevel="0" collapsed="false">
      <c r="A5301" s="318" t="s">
        <v>16769</v>
      </c>
      <c r="B5301" s="318" t="str">
        <f aca="false">A5301&amp;"U"</f>
        <v>87248U</v>
      </c>
      <c r="C5301" s="318" t="s">
        <v>16770</v>
      </c>
      <c r="D5301" s="318" t="s">
        <v>79</v>
      </c>
      <c r="E5301" s="318" t="s">
        <v>6232</v>
      </c>
      <c r="F5301" s="319" t="n">
        <v>29.44</v>
      </c>
      <c r="G5301" s="318" t="s">
        <v>6233</v>
      </c>
    </row>
    <row r="5302" customFormat="false" ht="15" hidden="false" customHeight="false" outlineLevel="0" collapsed="false">
      <c r="A5302" s="318" t="s">
        <v>16771</v>
      </c>
      <c r="B5302" s="318" t="str">
        <f aca="false">A5302&amp;"U"</f>
        <v>87249U</v>
      </c>
      <c r="C5302" s="318" t="s">
        <v>16772</v>
      </c>
      <c r="D5302" s="318" t="s">
        <v>79</v>
      </c>
      <c r="E5302" s="318" t="s">
        <v>6232</v>
      </c>
      <c r="F5302" s="319" t="n">
        <v>42.9</v>
      </c>
      <c r="G5302" s="318" t="s">
        <v>6233</v>
      </c>
    </row>
    <row r="5303" customFormat="false" ht="15" hidden="false" customHeight="false" outlineLevel="0" collapsed="false">
      <c r="A5303" s="318" t="s">
        <v>16773</v>
      </c>
      <c r="B5303" s="318" t="str">
        <f aca="false">A5303&amp;"U"</f>
        <v>87250U</v>
      </c>
      <c r="C5303" s="318" t="s">
        <v>16774</v>
      </c>
      <c r="D5303" s="318" t="s">
        <v>79</v>
      </c>
      <c r="E5303" s="318" t="s">
        <v>6232</v>
      </c>
      <c r="F5303" s="319" t="n">
        <v>35.24</v>
      </c>
      <c r="G5303" s="318" t="s">
        <v>6233</v>
      </c>
    </row>
    <row r="5304" customFormat="false" ht="15" hidden="false" customHeight="false" outlineLevel="0" collapsed="false">
      <c r="A5304" s="318" t="s">
        <v>16775</v>
      </c>
      <c r="B5304" s="318" t="str">
        <f aca="false">A5304&amp;"U"</f>
        <v>87251U</v>
      </c>
      <c r="C5304" s="318" t="s">
        <v>16776</v>
      </c>
      <c r="D5304" s="318" t="s">
        <v>79</v>
      </c>
      <c r="E5304" s="318" t="s">
        <v>6232</v>
      </c>
      <c r="F5304" s="319" t="n">
        <v>30.23</v>
      </c>
      <c r="G5304" s="318" t="s">
        <v>6233</v>
      </c>
    </row>
    <row r="5305" customFormat="false" ht="15" hidden="false" customHeight="false" outlineLevel="0" collapsed="false">
      <c r="A5305" s="318" t="s">
        <v>16777</v>
      </c>
      <c r="B5305" s="318" t="str">
        <f aca="false">A5305&amp;"U"</f>
        <v>87255U</v>
      </c>
      <c r="C5305" s="318" t="s">
        <v>16778</v>
      </c>
      <c r="D5305" s="318" t="s">
        <v>79</v>
      </c>
      <c r="E5305" s="318" t="s">
        <v>6232</v>
      </c>
      <c r="F5305" s="319" t="n">
        <v>69.01</v>
      </c>
      <c r="G5305" s="318" t="s">
        <v>6233</v>
      </c>
    </row>
    <row r="5306" customFormat="false" ht="15" hidden="false" customHeight="false" outlineLevel="0" collapsed="false">
      <c r="A5306" s="318" t="s">
        <v>16779</v>
      </c>
      <c r="B5306" s="318" t="str">
        <f aca="false">A5306&amp;"U"</f>
        <v>87256U</v>
      </c>
      <c r="C5306" s="318" t="s">
        <v>16780</v>
      </c>
      <c r="D5306" s="318" t="s">
        <v>79</v>
      </c>
      <c r="E5306" s="318" t="s">
        <v>6232</v>
      </c>
      <c r="F5306" s="319" t="n">
        <v>59.83</v>
      </c>
      <c r="G5306" s="318" t="s">
        <v>6233</v>
      </c>
    </row>
    <row r="5307" customFormat="false" ht="15" hidden="false" customHeight="false" outlineLevel="0" collapsed="false">
      <c r="A5307" s="318" t="s">
        <v>16781</v>
      </c>
      <c r="B5307" s="318" t="str">
        <f aca="false">A5307&amp;"U"</f>
        <v>87257U</v>
      </c>
      <c r="C5307" s="318" t="s">
        <v>16782</v>
      </c>
      <c r="D5307" s="318" t="s">
        <v>79</v>
      </c>
      <c r="E5307" s="318" t="s">
        <v>6232</v>
      </c>
      <c r="F5307" s="319" t="n">
        <v>53.96</v>
      </c>
      <c r="G5307" s="318" t="s">
        <v>6233</v>
      </c>
    </row>
    <row r="5308" customFormat="false" ht="15" hidden="false" customHeight="false" outlineLevel="0" collapsed="false">
      <c r="A5308" s="318" t="s">
        <v>16783</v>
      </c>
      <c r="B5308" s="318" t="str">
        <f aca="false">A5308&amp;"U"</f>
        <v>87258U</v>
      </c>
      <c r="C5308" s="318" t="s">
        <v>16784</v>
      </c>
      <c r="D5308" s="318" t="s">
        <v>79</v>
      </c>
      <c r="E5308" s="318" t="s">
        <v>6232</v>
      </c>
      <c r="F5308" s="319" t="n">
        <v>91.2</v>
      </c>
      <c r="G5308" s="318" t="s">
        <v>6233</v>
      </c>
    </row>
    <row r="5309" customFormat="false" ht="15" hidden="false" customHeight="false" outlineLevel="0" collapsed="false">
      <c r="A5309" s="318" t="s">
        <v>16785</v>
      </c>
      <c r="B5309" s="318" t="str">
        <f aca="false">A5309&amp;"U"</f>
        <v>87259U</v>
      </c>
      <c r="C5309" s="318" t="s">
        <v>16786</v>
      </c>
      <c r="D5309" s="318" t="s">
        <v>79</v>
      </c>
      <c r="E5309" s="318" t="s">
        <v>6232</v>
      </c>
      <c r="F5309" s="319" t="n">
        <v>82.48</v>
      </c>
      <c r="G5309" s="318" t="s">
        <v>6233</v>
      </c>
    </row>
    <row r="5310" customFormat="false" ht="15" hidden="false" customHeight="false" outlineLevel="0" collapsed="false">
      <c r="A5310" s="318" t="s">
        <v>16787</v>
      </c>
      <c r="B5310" s="318" t="str">
        <f aca="false">A5310&amp;"U"</f>
        <v>87260U</v>
      </c>
      <c r="C5310" s="318" t="s">
        <v>16788</v>
      </c>
      <c r="D5310" s="318" t="s">
        <v>79</v>
      </c>
      <c r="E5310" s="318" t="s">
        <v>6232</v>
      </c>
      <c r="F5310" s="319" t="n">
        <v>77.32</v>
      </c>
      <c r="G5310" s="318" t="s">
        <v>6233</v>
      </c>
    </row>
    <row r="5311" customFormat="false" ht="15" hidden="false" customHeight="false" outlineLevel="0" collapsed="false">
      <c r="A5311" s="318" t="s">
        <v>16789</v>
      </c>
      <c r="B5311" s="318" t="str">
        <f aca="false">A5311&amp;"U"</f>
        <v>87261U</v>
      </c>
      <c r="C5311" s="318" t="s">
        <v>16790</v>
      </c>
      <c r="D5311" s="318" t="s">
        <v>79</v>
      </c>
      <c r="E5311" s="318" t="s">
        <v>6232</v>
      </c>
      <c r="F5311" s="319" t="n">
        <v>104.9</v>
      </c>
      <c r="G5311" s="318" t="s">
        <v>6233</v>
      </c>
    </row>
    <row r="5312" customFormat="false" ht="15" hidden="false" customHeight="false" outlineLevel="0" collapsed="false">
      <c r="A5312" s="318" t="s">
        <v>16791</v>
      </c>
      <c r="B5312" s="318" t="str">
        <f aca="false">A5312&amp;"U"</f>
        <v>87262U</v>
      </c>
      <c r="C5312" s="318" t="s">
        <v>16792</v>
      </c>
      <c r="D5312" s="318" t="s">
        <v>79</v>
      </c>
      <c r="E5312" s="318" t="s">
        <v>6232</v>
      </c>
      <c r="F5312" s="319" t="n">
        <v>94.82</v>
      </c>
      <c r="G5312" s="318" t="s">
        <v>6233</v>
      </c>
    </row>
    <row r="5313" customFormat="false" ht="15" hidden="false" customHeight="false" outlineLevel="0" collapsed="false">
      <c r="A5313" s="318" t="s">
        <v>16793</v>
      </c>
      <c r="B5313" s="318" t="str">
        <f aca="false">A5313&amp;"U"</f>
        <v>87263U</v>
      </c>
      <c r="C5313" s="318" t="s">
        <v>16794</v>
      </c>
      <c r="D5313" s="318" t="s">
        <v>79</v>
      </c>
      <c r="E5313" s="318" t="s">
        <v>6232</v>
      </c>
      <c r="F5313" s="319" t="n">
        <v>88.73</v>
      </c>
      <c r="G5313" s="318" t="s">
        <v>6233</v>
      </c>
    </row>
    <row r="5314" customFormat="false" ht="15" hidden="false" customHeight="false" outlineLevel="0" collapsed="false">
      <c r="A5314" s="318" t="s">
        <v>16795</v>
      </c>
      <c r="B5314" s="318" t="str">
        <f aca="false">A5314&amp;"U"</f>
        <v>89046U</v>
      </c>
      <c r="C5314" s="318" t="s">
        <v>16796</v>
      </c>
      <c r="D5314" s="318" t="s">
        <v>79</v>
      </c>
      <c r="E5314" s="318" t="s">
        <v>6232</v>
      </c>
      <c r="F5314" s="319" t="n">
        <v>33.2</v>
      </c>
      <c r="G5314" s="318" t="s">
        <v>6233</v>
      </c>
    </row>
    <row r="5315" customFormat="false" ht="15" hidden="false" customHeight="false" outlineLevel="0" collapsed="false">
      <c r="A5315" s="318" t="s">
        <v>16797</v>
      </c>
      <c r="B5315" s="318" t="str">
        <f aca="false">A5315&amp;"U"</f>
        <v>89171U</v>
      </c>
      <c r="C5315" s="318" t="s">
        <v>16798</v>
      </c>
      <c r="D5315" s="318" t="s">
        <v>79</v>
      </c>
      <c r="E5315" s="318" t="s">
        <v>6232</v>
      </c>
      <c r="F5315" s="319" t="n">
        <v>31.25</v>
      </c>
      <c r="G5315" s="318" t="s">
        <v>6233</v>
      </c>
    </row>
    <row r="5316" customFormat="false" ht="15" hidden="false" customHeight="false" outlineLevel="0" collapsed="false">
      <c r="A5316" s="318" t="s">
        <v>16799</v>
      </c>
      <c r="B5316" s="318" t="str">
        <f aca="false">A5316&amp;"U"</f>
        <v>93389U</v>
      </c>
      <c r="C5316" s="318" t="s">
        <v>16800</v>
      </c>
      <c r="D5316" s="318" t="s">
        <v>79</v>
      </c>
      <c r="E5316" s="318" t="s">
        <v>6232</v>
      </c>
      <c r="F5316" s="319" t="n">
        <v>34.72</v>
      </c>
      <c r="G5316" s="318" t="s">
        <v>6233</v>
      </c>
    </row>
    <row r="5317" customFormat="false" ht="15" hidden="false" customHeight="false" outlineLevel="0" collapsed="false">
      <c r="A5317" s="318" t="s">
        <v>16801</v>
      </c>
      <c r="B5317" s="318" t="str">
        <f aca="false">A5317&amp;"U"</f>
        <v>93390U</v>
      </c>
      <c r="C5317" s="318" t="s">
        <v>16802</v>
      </c>
      <c r="D5317" s="318" t="s">
        <v>79</v>
      </c>
      <c r="E5317" s="318" t="s">
        <v>6232</v>
      </c>
      <c r="F5317" s="319" t="n">
        <v>29.94</v>
      </c>
      <c r="G5317" s="318" t="s">
        <v>6233</v>
      </c>
    </row>
    <row r="5318" customFormat="false" ht="15" hidden="false" customHeight="false" outlineLevel="0" collapsed="false">
      <c r="A5318" s="318" t="s">
        <v>16803</v>
      </c>
      <c r="B5318" s="318" t="str">
        <f aca="false">A5318&amp;"U"</f>
        <v>93391U</v>
      </c>
      <c r="C5318" s="318" t="s">
        <v>16804</v>
      </c>
      <c r="D5318" s="318" t="s">
        <v>79</v>
      </c>
      <c r="E5318" s="318" t="s">
        <v>6232</v>
      </c>
      <c r="F5318" s="319" t="n">
        <v>25.96</v>
      </c>
      <c r="G5318" s="318" t="s">
        <v>6233</v>
      </c>
    </row>
    <row r="5319" customFormat="false" ht="15" hidden="false" customHeight="false" outlineLevel="0" collapsed="false">
      <c r="A5319" s="318" t="s">
        <v>16805</v>
      </c>
      <c r="B5319" s="318" t="str">
        <f aca="false">A5319&amp;"U"</f>
        <v>73743/1U</v>
      </c>
      <c r="C5319" s="318" t="s">
        <v>16806</v>
      </c>
      <c r="D5319" s="318" t="s">
        <v>79</v>
      </c>
      <c r="E5319" s="318" t="s">
        <v>6232</v>
      </c>
      <c r="F5319" s="319" t="n">
        <v>183.4</v>
      </c>
      <c r="G5319" s="318" t="s">
        <v>6233</v>
      </c>
    </row>
    <row r="5320" customFormat="false" ht="15" hidden="false" customHeight="false" outlineLevel="0" collapsed="false">
      <c r="A5320" s="318" t="s">
        <v>16807</v>
      </c>
      <c r="B5320" s="318" t="str">
        <f aca="false">A5320&amp;"U"</f>
        <v>73921/2U</v>
      </c>
      <c r="C5320" s="318" t="s">
        <v>16808</v>
      </c>
      <c r="D5320" s="318" t="s">
        <v>79</v>
      </c>
      <c r="E5320" s="318" t="s">
        <v>6232</v>
      </c>
      <c r="F5320" s="319" t="n">
        <v>38.08</v>
      </c>
      <c r="G5320" s="318" t="s">
        <v>6233</v>
      </c>
    </row>
    <row r="5321" customFormat="false" ht="15" hidden="false" customHeight="false" outlineLevel="0" collapsed="false">
      <c r="A5321" s="318" t="s">
        <v>16809</v>
      </c>
      <c r="B5321" s="318" t="str">
        <f aca="false">A5321&amp;"U"</f>
        <v>84183U</v>
      </c>
      <c r="C5321" s="318" t="s">
        <v>16810</v>
      </c>
      <c r="D5321" s="318" t="s">
        <v>79</v>
      </c>
      <c r="E5321" s="318" t="s">
        <v>6232</v>
      </c>
      <c r="F5321" s="319" t="n">
        <v>130.31</v>
      </c>
      <c r="G5321" s="318" t="s">
        <v>6233</v>
      </c>
    </row>
    <row r="5322" customFormat="false" ht="15" hidden="false" customHeight="false" outlineLevel="0" collapsed="false">
      <c r="A5322" s="318" t="s">
        <v>16811</v>
      </c>
      <c r="B5322" s="318" t="str">
        <f aca="false">A5322&amp;"U"</f>
        <v>98670U</v>
      </c>
      <c r="C5322" s="318" t="s">
        <v>16812</v>
      </c>
      <c r="D5322" s="318" t="s">
        <v>79</v>
      </c>
      <c r="E5322" s="318" t="s">
        <v>6232</v>
      </c>
      <c r="F5322" s="319" t="n">
        <v>117.86</v>
      </c>
      <c r="G5322" s="318" t="s">
        <v>6233</v>
      </c>
    </row>
    <row r="5323" customFormat="false" ht="15" hidden="false" customHeight="false" outlineLevel="0" collapsed="false">
      <c r="A5323" s="318" t="s">
        <v>16813</v>
      </c>
      <c r="B5323" s="318" t="str">
        <f aca="false">A5323&amp;"U"</f>
        <v>98671U</v>
      </c>
      <c r="C5323" s="318" t="s">
        <v>16814</v>
      </c>
      <c r="D5323" s="318" t="s">
        <v>79</v>
      </c>
      <c r="E5323" s="318" t="s">
        <v>6232</v>
      </c>
      <c r="F5323" s="319" t="n">
        <v>208.82</v>
      </c>
      <c r="G5323" s="318" t="s">
        <v>6233</v>
      </c>
    </row>
    <row r="5324" customFormat="false" ht="15" hidden="false" customHeight="false" outlineLevel="0" collapsed="false">
      <c r="A5324" s="318" t="s">
        <v>16815</v>
      </c>
      <c r="B5324" s="318" t="str">
        <f aca="false">A5324&amp;"U"</f>
        <v>98672U</v>
      </c>
      <c r="C5324" s="318" t="s">
        <v>16816</v>
      </c>
      <c r="D5324" s="318" t="s">
        <v>79</v>
      </c>
      <c r="E5324" s="318" t="s">
        <v>6252</v>
      </c>
      <c r="F5324" s="319" t="n">
        <v>395.86</v>
      </c>
      <c r="G5324" s="318" t="s">
        <v>6233</v>
      </c>
    </row>
    <row r="5325" customFormat="false" ht="15" hidden="false" customHeight="false" outlineLevel="0" collapsed="false">
      <c r="A5325" s="318" t="s">
        <v>16817</v>
      </c>
      <c r="B5325" s="318" t="str">
        <f aca="false">A5325&amp;"U"</f>
        <v>98673U</v>
      </c>
      <c r="C5325" s="318" t="s">
        <v>16818</v>
      </c>
      <c r="D5325" s="318" t="s">
        <v>79</v>
      </c>
      <c r="E5325" s="318" t="s">
        <v>6252</v>
      </c>
      <c r="F5325" s="319" t="n">
        <v>120.63</v>
      </c>
      <c r="G5325" s="318" t="s">
        <v>6233</v>
      </c>
    </row>
    <row r="5326" customFormat="false" ht="15" hidden="false" customHeight="false" outlineLevel="0" collapsed="false">
      <c r="A5326" s="318" t="s">
        <v>16819</v>
      </c>
      <c r="B5326" s="318" t="str">
        <f aca="false">A5326&amp;"U"</f>
        <v>98679U</v>
      </c>
      <c r="C5326" s="318" t="s">
        <v>16820</v>
      </c>
      <c r="D5326" s="318" t="s">
        <v>79</v>
      </c>
      <c r="E5326" s="318" t="s">
        <v>6252</v>
      </c>
      <c r="F5326" s="319" t="n">
        <v>24.12</v>
      </c>
      <c r="G5326" s="318" t="s">
        <v>6233</v>
      </c>
    </row>
    <row r="5327" customFormat="false" ht="15" hidden="false" customHeight="false" outlineLevel="0" collapsed="false">
      <c r="A5327" s="318" t="s">
        <v>16821</v>
      </c>
      <c r="B5327" s="318" t="str">
        <f aca="false">A5327&amp;"U"</f>
        <v>98680U</v>
      </c>
      <c r="C5327" s="318" t="s">
        <v>16822</v>
      </c>
      <c r="D5327" s="318" t="s">
        <v>79</v>
      </c>
      <c r="E5327" s="318" t="s">
        <v>6252</v>
      </c>
      <c r="F5327" s="319" t="n">
        <v>30.4</v>
      </c>
      <c r="G5327" s="318" t="s">
        <v>6233</v>
      </c>
    </row>
    <row r="5328" customFormat="false" ht="15" hidden="false" customHeight="false" outlineLevel="0" collapsed="false">
      <c r="A5328" s="318" t="s">
        <v>16823</v>
      </c>
      <c r="B5328" s="318" t="str">
        <f aca="false">A5328&amp;"U"</f>
        <v>98681U</v>
      </c>
      <c r="C5328" s="318" t="s">
        <v>16824</v>
      </c>
      <c r="D5328" s="318" t="s">
        <v>79</v>
      </c>
      <c r="E5328" s="318" t="s">
        <v>6252</v>
      </c>
      <c r="F5328" s="319" t="n">
        <v>22.56</v>
      </c>
      <c r="G5328" s="318" t="s">
        <v>6233</v>
      </c>
    </row>
    <row r="5329" customFormat="false" ht="15" hidden="false" customHeight="false" outlineLevel="0" collapsed="false">
      <c r="A5329" s="318" t="s">
        <v>16825</v>
      </c>
      <c r="B5329" s="318" t="str">
        <f aca="false">A5329&amp;"U"</f>
        <v>98682U</v>
      </c>
      <c r="C5329" s="318" t="s">
        <v>16826</v>
      </c>
      <c r="D5329" s="318" t="s">
        <v>79</v>
      </c>
      <c r="E5329" s="318" t="s">
        <v>6252</v>
      </c>
      <c r="F5329" s="319" t="n">
        <v>28.84</v>
      </c>
      <c r="G5329" s="318" t="s">
        <v>6233</v>
      </c>
    </row>
    <row r="5330" customFormat="false" ht="15" hidden="false" customHeight="false" outlineLevel="0" collapsed="false">
      <c r="A5330" s="318" t="s">
        <v>16827</v>
      </c>
      <c r="B5330" s="318" t="str">
        <f aca="false">A5330&amp;"U"</f>
        <v>98685U</v>
      </c>
      <c r="C5330" s="318" t="s">
        <v>16828</v>
      </c>
      <c r="D5330" s="318" t="s">
        <v>86</v>
      </c>
      <c r="E5330" s="318" t="s">
        <v>6232</v>
      </c>
      <c r="F5330" s="319" t="n">
        <v>38.36</v>
      </c>
      <c r="G5330" s="318" t="s">
        <v>6233</v>
      </c>
    </row>
    <row r="5331" customFormat="false" ht="15" hidden="false" customHeight="false" outlineLevel="0" collapsed="false">
      <c r="A5331" s="318" t="s">
        <v>16829</v>
      </c>
      <c r="B5331" s="318" t="str">
        <f aca="false">A5331&amp;"U"</f>
        <v>98686U</v>
      </c>
      <c r="C5331" s="318" t="s">
        <v>16830</v>
      </c>
      <c r="D5331" s="318" t="s">
        <v>86</v>
      </c>
      <c r="E5331" s="318" t="s">
        <v>6232</v>
      </c>
      <c r="F5331" s="319" t="n">
        <v>27.33</v>
      </c>
      <c r="G5331" s="318" t="s">
        <v>6233</v>
      </c>
    </row>
    <row r="5332" customFormat="false" ht="15" hidden="false" customHeight="false" outlineLevel="0" collapsed="false">
      <c r="A5332" s="318" t="s">
        <v>16831</v>
      </c>
      <c r="B5332" s="318" t="str">
        <f aca="false">A5332&amp;"U"</f>
        <v>98688U</v>
      </c>
      <c r="C5332" s="318" t="s">
        <v>16832</v>
      </c>
      <c r="D5332" s="318" t="s">
        <v>86</v>
      </c>
      <c r="E5332" s="318" t="s">
        <v>6252</v>
      </c>
      <c r="F5332" s="319" t="n">
        <v>39.53</v>
      </c>
      <c r="G5332" s="318" t="s">
        <v>6233</v>
      </c>
    </row>
    <row r="5333" customFormat="false" ht="15" hidden="false" customHeight="false" outlineLevel="0" collapsed="false">
      <c r="A5333" s="318" t="s">
        <v>16833</v>
      </c>
      <c r="B5333" s="318" t="str">
        <f aca="false">A5333&amp;"U"</f>
        <v>98689U</v>
      </c>
      <c r="C5333" s="318" t="s">
        <v>16834</v>
      </c>
      <c r="D5333" s="318" t="s">
        <v>86</v>
      </c>
      <c r="E5333" s="318" t="s">
        <v>6232</v>
      </c>
      <c r="F5333" s="319" t="n">
        <v>55.26</v>
      </c>
      <c r="G5333" s="318" t="s">
        <v>6233</v>
      </c>
    </row>
    <row r="5334" customFormat="false" ht="15" hidden="false" customHeight="false" outlineLevel="0" collapsed="false">
      <c r="A5334" s="318" t="s">
        <v>16835</v>
      </c>
      <c r="B5334" s="318" t="str">
        <f aca="false">A5334&amp;"U"</f>
        <v>72187U</v>
      </c>
      <c r="C5334" s="318" t="s">
        <v>16836</v>
      </c>
      <c r="D5334" s="318" t="s">
        <v>79</v>
      </c>
      <c r="E5334" s="318" t="s">
        <v>6252</v>
      </c>
      <c r="F5334" s="319" t="n">
        <v>156.86</v>
      </c>
      <c r="G5334" s="318" t="s">
        <v>6233</v>
      </c>
    </row>
    <row r="5335" customFormat="false" ht="15" hidden="false" customHeight="false" outlineLevel="0" collapsed="false">
      <c r="A5335" s="318" t="s">
        <v>16837</v>
      </c>
      <c r="B5335" s="318" t="str">
        <f aca="false">A5335&amp;"U"</f>
        <v>72188U</v>
      </c>
      <c r="C5335" s="318" t="s">
        <v>16838</v>
      </c>
      <c r="D5335" s="318" t="s">
        <v>79</v>
      </c>
      <c r="E5335" s="318" t="s">
        <v>6252</v>
      </c>
      <c r="F5335" s="319" t="n">
        <v>156.86</v>
      </c>
      <c r="G5335" s="318" t="s">
        <v>6233</v>
      </c>
    </row>
    <row r="5336" customFormat="false" ht="15" hidden="false" customHeight="false" outlineLevel="0" collapsed="false">
      <c r="A5336" s="318" t="s">
        <v>16839</v>
      </c>
      <c r="B5336" s="318" t="str">
        <f aca="false">A5336&amp;"U"</f>
        <v>73876/1U</v>
      </c>
      <c r="C5336" s="318" t="s">
        <v>16840</v>
      </c>
      <c r="D5336" s="318" t="s">
        <v>79</v>
      </c>
      <c r="E5336" s="318" t="s">
        <v>6232</v>
      </c>
      <c r="F5336" s="319" t="n">
        <v>143.22</v>
      </c>
      <c r="G5336" s="318" t="s">
        <v>6233</v>
      </c>
    </row>
    <row r="5337" customFormat="false" ht="15" hidden="false" customHeight="false" outlineLevel="0" collapsed="false">
      <c r="A5337" s="318" t="s">
        <v>16841</v>
      </c>
      <c r="B5337" s="318" t="str">
        <f aca="false">A5337&amp;"U"</f>
        <v>84186U</v>
      </c>
      <c r="C5337" s="318" t="s">
        <v>16842</v>
      </c>
      <c r="D5337" s="318" t="s">
        <v>79</v>
      </c>
      <c r="E5337" s="318" t="s">
        <v>6232</v>
      </c>
      <c r="F5337" s="319" t="n">
        <v>62.51</v>
      </c>
      <c r="G5337" s="318" t="s">
        <v>6233</v>
      </c>
    </row>
    <row r="5338" customFormat="false" ht="15" hidden="false" customHeight="false" outlineLevel="0" collapsed="false">
      <c r="A5338" s="318" t="s">
        <v>16843</v>
      </c>
      <c r="B5338" s="318" t="str">
        <f aca="false">A5338&amp;"U"</f>
        <v>84187U</v>
      </c>
      <c r="C5338" s="318" t="s">
        <v>16844</v>
      </c>
      <c r="D5338" s="318" t="s">
        <v>79</v>
      </c>
      <c r="E5338" s="318" t="s">
        <v>6232</v>
      </c>
      <c r="F5338" s="319" t="n">
        <v>12.8</v>
      </c>
      <c r="G5338" s="318" t="s">
        <v>6233</v>
      </c>
    </row>
    <row r="5339" customFormat="false" ht="15" hidden="false" customHeight="false" outlineLevel="0" collapsed="false">
      <c r="A5339" s="318" t="s">
        <v>16845</v>
      </c>
      <c r="B5339" s="318" t="str">
        <f aca="false">A5339&amp;"U"</f>
        <v>72136U</v>
      </c>
      <c r="C5339" s="318" t="s">
        <v>16846</v>
      </c>
      <c r="D5339" s="318" t="s">
        <v>79</v>
      </c>
      <c r="E5339" s="318" t="s">
        <v>6252</v>
      </c>
      <c r="F5339" s="319" t="n">
        <v>69.13</v>
      </c>
      <c r="G5339" s="318" t="s">
        <v>6233</v>
      </c>
    </row>
    <row r="5340" customFormat="false" ht="15" hidden="false" customHeight="false" outlineLevel="0" collapsed="false">
      <c r="A5340" s="318" t="s">
        <v>16847</v>
      </c>
      <c r="B5340" s="318" t="str">
        <f aca="false">A5340&amp;"U"</f>
        <v>72137U</v>
      </c>
      <c r="C5340" s="318" t="s">
        <v>16848</v>
      </c>
      <c r="D5340" s="318" t="s">
        <v>79</v>
      </c>
      <c r="E5340" s="318" t="s">
        <v>6252</v>
      </c>
      <c r="F5340" s="319" t="n">
        <v>82.22</v>
      </c>
      <c r="G5340" s="318" t="s">
        <v>6233</v>
      </c>
    </row>
    <row r="5341" customFormat="false" ht="15" hidden="false" customHeight="false" outlineLevel="0" collapsed="false">
      <c r="A5341" s="318" t="s">
        <v>16849</v>
      </c>
      <c r="B5341" s="318" t="str">
        <f aca="false">A5341&amp;"U"</f>
        <v>72815U</v>
      </c>
      <c r="C5341" s="318" t="s">
        <v>16850</v>
      </c>
      <c r="D5341" s="318" t="s">
        <v>79</v>
      </c>
      <c r="E5341" s="318" t="s">
        <v>6232</v>
      </c>
      <c r="F5341" s="319" t="n">
        <v>41.91</v>
      </c>
      <c r="G5341" s="318" t="s">
        <v>6233</v>
      </c>
    </row>
    <row r="5342" customFormat="false" ht="15" hidden="false" customHeight="false" outlineLevel="0" collapsed="false">
      <c r="A5342" s="318" t="s">
        <v>16851</v>
      </c>
      <c r="B5342" s="318" t="str">
        <f aca="false">A5342&amp;"U"</f>
        <v>84191U</v>
      </c>
      <c r="C5342" s="318" t="s">
        <v>16852</v>
      </c>
      <c r="D5342" s="318" t="s">
        <v>79</v>
      </c>
      <c r="E5342" s="318" t="s">
        <v>6252</v>
      </c>
      <c r="F5342" s="319" t="n">
        <v>62.12</v>
      </c>
      <c r="G5342" s="318" t="s">
        <v>6233</v>
      </c>
    </row>
    <row r="5343" customFormat="false" ht="15" hidden="false" customHeight="false" outlineLevel="0" collapsed="false">
      <c r="A5343" s="318" t="s">
        <v>16853</v>
      </c>
      <c r="B5343" s="318" t="str">
        <f aca="false">A5343&amp;"U"</f>
        <v>74111/1U</v>
      </c>
      <c r="C5343" s="318" t="s">
        <v>16854</v>
      </c>
      <c r="D5343" s="318" t="s">
        <v>86</v>
      </c>
      <c r="E5343" s="318" t="s">
        <v>6252</v>
      </c>
      <c r="F5343" s="319" t="n">
        <v>33.81</v>
      </c>
      <c r="G5343" s="318" t="s">
        <v>6233</v>
      </c>
    </row>
    <row r="5344" customFormat="false" ht="15" hidden="false" customHeight="false" outlineLevel="0" collapsed="false">
      <c r="A5344" s="318" t="s">
        <v>16855</v>
      </c>
      <c r="B5344" s="318" t="str">
        <f aca="false">A5344&amp;"U"</f>
        <v>98695U</v>
      </c>
      <c r="C5344" s="318" t="s">
        <v>16856</v>
      </c>
      <c r="D5344" s="318" t="s">
        <v>86</v>
      </c>
      <c r="E5344" s="318" t="s">
        <v>6252</v>
      </c>
      <c r="F5344" s="319" t="n">
        <v>69.17</v>
      </c>
      <c r="G5344" s="318" t="s">
        <v>6233</v>
      </c>
    </row>
    <row r="5345" customFormat="false" ht="15" hidden="false" customHeight="false" outlineLevel="0" collapsed="false">
      <c r="A5345" s="318" t="s">
        <v>16857</v>
      </c>
      <c r="B5345" s="318" t="str">
        <f aca="false">A5345&amp;"U"</f>
        <v>98697U</v>
      </c>
      <c r="C5345" s="318" t="s">
        <v>16858</v>
      </c>
      <c r="D5345" s="318" t="s">
        <v>86</v>
      </c>
      <c r="E5345" s="318" t="s">
        <v>6252</v>
      </c>
      <c r="F5345" s="319" t="n">
        <v>46.06</v>
      </c>
      <c r="G5345" s="318" t="s">
        <v>6233</v>
      </c>
    </row>
    <row r="5346" customFormat="false" ht="15" hidden="false" customHeight="false" outlineLevel="0" collapsed="false">
      <c r="A5346" s="318" t="s">
        <v>16859</v>
      </c>
      <c r="B5346" s="318" t="str">
        <f aca="false">A5346&amp;"U"</f>
        <v>73886/1U</v>
      </c>
      <c r="C5346" s="318" t="s">
        <v>16860</v>
      </c>
      <c r="D5346" s="318" t="s">
        <v>86</v>
      </c>
      <c r="E5346" s="318" t="s">
        <v>6252</v>
      </c>
      <c r="F5346" s="319" t="n">
        <v>15.19</v>
      </c>
      <c r="G5346" s="318" t="s">
        <v>6233</v>
      </c>
    </row>
    <row r="5347" customFormat="false" ht="15" hidden="false" customHeight="false" outlineLevel="0" collapsed="false">
      <c r="A5347" s="318" t="s">
        <v>16861</v>
      </c>
      <c r="B5347" s="318" t="str">
        <f aca="false">A5347&amp;"U"</f>
        <v>84162U</v>
      </c>
      <c r="C5347" s="318" t="s">
        <v>16862</v>
      </c>
      <c r="D5347" s="318" t="s">
        <v>86</v>
      </c>
      <c r="E5347" s="318" t="s">
        <v>6252</v>
      </c>
      <c r="F5347" s="319" t="n">
        <v>16.57</v>
      </c>
      <c r="G5347" s="318" t="s">
        <v>6233</v>
      </c>
    </row>
    <row r="5348" customFormat="false" ht="15" hidden="false" customHeight="false" outlineLevel="0" collapsed="false">
      <c r="A5348" s="318" t="s">
        <v>16863</v>
      </c>
      <c r="B5348" s="318" t="str">
        <f aca="false">A5348&amp;"U"</f>
        <v>88648U</v>
      </c>
      <c r="C5348" s="318" t="s">
        <v>16864</v>
      </c>
      <c r="D5348" s="318" t="s">
        <v>86</v>
      </c>
      <c r="E5348" s="318" t="s">
        <v>6232</v>
      </c>
      <c r="F5348" s="319" t="n">
        <v>4.5</v>
      </c>
      <c r="G5348" s="318" t="s">
        <v>6233</v>
      </c>
    </row>
    <row r="5349" customFormat="false" ht="15" hidden="false" customHeight="false" outlineLevel="0" collapsed="false">
      <c r="A5349" s="318" t="s">
        <v>16865</v>
      </c>
      <c r="B5349" s="318" t="str">
        <f aca="false">A5349&amp;"U"</f>
        <v>88649U</v>
      </c>
      <c r="C5349" s="318" t="s">
        <v>16866</v>
      </c>
      <c r="D5349" s="318" t="s">
        <v>86</v>
      </c>
      <c r="E5349" s="318" t="s">
        <v>6232</v>
      </c>
      <c r="F5349" s="319" t="n">
        <v>5.09</v>
      </c>
      <c r="G5349" s="318" t="s">
        <v>6233</v>
      </c>
    </row>
    <row r="5350" customFormat="false" ht="15" hidden="false" customHeight="false" outlineLevel="0" collapsed="false">
      <c r="A5350" s="318" t="s">
        <v>16867</v>
      </c>
      <c r="B5350" s="318" t="str">
        <f aca="false">A5350&amp;"U"</f>
        <v>88650U</v>
      </c>
      <c r="C5350" s="318" t="s">
        <v>16868</v>
      </c>
      <c r="D5350" s="318" t="s">
        <v>86</v>
      </c>
      <c r="E5350" s="318" t="s">
        <v>6232</v>
      </c>
      <c r="F5350" s="319" t="n">
        <v>9.78</v>
      </c>
      <c r="G5350" s="318" t="s">
        <v>6233</v>
      </c>
    </row>
    <row r="5351" customFormat="false" ht="15" hidden="false" customHeight="false" outlineLevel="0" collapsed="false">
      <c r="A5351" s="318" t="s">
        <v>16869</v>
      </c>
      <c r="B5351" s="318" t="str">
        <f aca="false">A5351&amp;"U"</f>
        <v>96467U</v>
      </c>
      <c r="C5351" s="318" t="s">
        <v>16870</v>
      </c>
      <c r="D5351" s="318" t="s">
        <v>86</v>
      </c>
      <c r="E5351" s="318" t="s">
        <v>6232</v>
      </c>
      <c r="F5351" s="319" t="n">
        <v>4.09</v>
      </c>
      <c r="G5351" s="318" t="s">
        <v>6233</v>
      </c>
    </row>
    <row r="5352" customFormat="false" ht="15" hidden="false" customHeight="false" outlineLevel="0" collapsed="false">
      <c r="A5352" s="318" t="s">
        <v>16871</v>
      </c>
      <c r="B5352" s="318" t="str">
        <f aca="false">A5352&amp;"U"</f>
        <v>73850/1U</v>
      </c>
      <c r="C5352" s="318" t="s">
        <v>16872</v>
      </c>
      <c r="D5352" s="318" t="s">
        <v>86</v>
      </c>
      <c r="E5352" s="318" t="s">
        <v>6252</v>
      </c>
      <c r="F5352" s="319" t="n">
        <v>21.07</v>
      </c>
      <c r="G5352" s="318" t="s">
        <v>6233</v>
      </c>
    </row>
    <row r="5353" customFormat="false" ht="15" hidden="false" customHeight="false" outlineLevel="0" collapsed="false">
      <c r="A5353" s="318" t="s">
        <v>16873</v>
      </c>
      <c r="B5353" s="318" t="str">
        <f aca="false">A5353&amp;"U"</f>
        <v>84168U</v>
      </c>
      <c r="C5353" s="318" t="s">
        <v>16874</v>
      </c>
      <c r="D5353" s="318" t="s">
        <v>86</v>
      </c>
      <c r="E5353" s="318" t="s">
        <v>6232</v>
      </c>
      <c r="F5353" s="319" t="n">
        <v>16.96</v>
      </c>
      <c r="G5353" s="318" t="s">
        <v>6233</v>
      </c>
    </row>
    <row r="5354" customFormat="false" ht="15" hidden="false" customHeight="false" outlineLevel="0" collapsed="false">
      <c r="A5354" s="318" t="s">
        <v>16875</v>
      </c>
      <c r="B5354" s="318" t="str">
        <f aca="false">A5354&amp;"U"</f>
        <v>68325U</v>
      </c>
      <c r="C5354" s="318" t="s">
        <v>16876</v>
      </c>
      <c r="D5354" s="318" t="s">
        <v>79</v>
      </c>
      <c r="E5354" s="318" t="s">
        <v>6252</v>
      </c>
      <c r="F5354" s="319" t="n">
        <v>39.11</v>
      </c>
      <c r="G5354" s="318" t="s">
        <v>6233</v>
      </c>
    </row>
    <row r="5355" customFormat="false" ht="15" hidden="false" customHeight="false" outlineLevel="0" collapsed="false">
      <c r="A5355" s="318" t="s">
        <v>16877</v>
      </c>
      <c r="B5355" s="318" t="str">
        <f aca="false">A5355&amp;"U"</f>
        <v>68333U</v>
      </c>
      <c r="C5355" s="318" t="s">
        <v>16878</v>
      </c>
      <c r="D5355" s="318" t="s">
        <v>79</v>
      </c>
      <c r="E5355" s="318" t="s">
        <v>6252</v>
      </c>
      <c r="F5355" s="319" t="n">
        <v>39.69</v>
      </c>
      <c r="G5355" s="318" t="s">
        <v>6233</v>
      </c>
    </row>
    <row r="5356" customFormat="false" ht="15" hidden="false" customHeight="false" outlineLevel="0" collapsed="false">
      <c r="A5356" s="318" t="s">
        <v>16879</v>
      </c>
      <c r="B5356" s="318" t="str">
        <f aca="false">A5356&amp;"U"</f>
        <v>72183U</v>
      </c>
      <c r="C5356" s="318" t="s">
        <v>16880</v>
      </c>
      <c r="D5356" s="318" t="s">
        <v>79</v>
      </c>
      <c r="E5356" s="318" t="s">
        <v>6252</v>
      </c>
      <c r="F5356" s="319" t="n">
        <v>68.07</v>
      </c>
      <c r="G5356" s="318" t="s">
        <v>6233</v>
      </c>
    </row>
    <row r="5357" customFormat="false" ht="15" hidden="false" customHeight="false" outlineLevel="0" collapsed="false">
      <c r="A5357" s="318" t="s">
        <v>16881</v>
      </c>
      <c r="B5357" s="318" t="str">
        <f aca="false">A5357&amp;"U"</f>
        <v>84175U</v>
      </c>
      <c r="C5357" s="318" t="s">
        <v>16882</v>
      </c>
      <c r="D5357" s="318" t="s">
        <v>86</v>
      </c>
      <c r="E5357" s="318" t="s">
        <v>6252</v>
      </c>
      <c r="F5357" s="319" t="n">
        <v>10.26</v>
      </c>
      <c r="G5357" s="318" t="s">
        <v>6233</v>
      </c>
    </row>
    <row r="5358" customFormat="false" ht="15" hidden="false" customHeight="false" outlineLevel="0" collapsed="false">
      <c r="A5358" s="318" t="s">
        <v>16883</v>
      </c>
      <c r="B5358" s="318" t="str">
        <f aca="false">A5358&amp;"U"</f>
        <v>84176U</v>
      </c>
      <c r="C5358" s="318" t="s">
        <v>16884</v>
      </c>
      <c r="D5358" s="318" t="s">
        <v>86</v>
      </c>
      <c r="E5358" s="318" t="s">
        <v>6232</v>
      </c>
      <c r="F5358" s="319" t="n">
        <v>18.99</v>
      </c>
      <c r="G5358" s="318" t="s">
        <v>6233</v>
      </c>
    </row>
    <row r="5359" customFormat="false" ht="15" hidden="false" customHeight="false" outlineLevel="0" collapsed="false">
      <c r="A5359" s="318" t="s">
        <v>16885</v>
      </c>
      <c r="B5359" s="318" t="str">
        <f aca="false">A5359&amp;"U"</f>
        <v>94990U</v>
      </c>
      <c r="C5359" s="318" t="s">
        <v>16886</v>
      </c>
      <c r="D5359" s="318" t="s">
        <v>116</v>
      </c>
      <c r="E5359" s="318" t="s">
        <v>6252</v>
      </c>
      <c r="F5359" s="319" t="n">
        <v>499.64</v>
      </c>
      <c r="G5359" s="318" t="s">
        <v>6233</v>
      </c>
    </row>
    <row r="5360" customFormat="false" ht="15" hidden="false" customHeight="false" outlineLevel="0" collapsed="false">
      <c r="A5360" s="318" t="s">
        <v>16887</v>
      </c>
      <c r="B5360" s="318" t="str">
        <f aca="false">A5360&amp;"U"</f>
        <v>94991U</v>
      </c>
      <c r="C5360" s="318" t="s">
        <v>16888</v>
      </c>
      <c r="D5360" s="318" t="s">
        <v>116</v>
      </c>
      <c r="E5360" s="318" t="s">
        <v>6232</v>
      </c>
      <c r="F5360" s="319" t="n">
        <v>405.69</v>
      </c>
      <c r="G5360" s="318" t="s">
        <v>6233</v>
      </c>
    </row>
    <row r="5361" customFormat="false" ht="15" hidden="false" customHeight="false" outlineLevel="0" collapsed="false">
      <c r="A5361" s="318" t="s">
        <v>16889</v>
      </c>
      <c r="B5361" s="318" t="str">
        <f aca="false">A5361&amp;"U"</f>
        <v>94992U</v>
      </c>
      <c r="C5361" s="318" t="s">
        <v>16890</v>
      </c>
      <c r="D5361" s="318" t="s">
        <v>79</v>
      </c>
      <c r="E5361" s="318" t="s">
        <v>6252</v>
      </c>
      <c r="F5361" s="319" t="n">
        <v>53.69</v>
      </c>
      <c r="G5361" s="318" t="s">
        <v>6233</v>
      </c>
    </row>
    <row r="5362" customFormat="false" ht="15" hidden="false" customHeight="false" outlineLevel="0" collapsed="false">
      <c r="A5362" s="318" t="s">
        <v>16891</v>
      </c>
      <c r="B5362" s="318" t="str">
        <f aca="false">A5362&amp;"U"</f>
        <v>94993U</v>
      </c>
      <c r="C5362" s="318" t="s">
        <v>16892</v>
      </c>
      <c r="D5362" s="318" t="s">
        <v>79</v>
      </c>
      <c r="E5362" s="318" t="s">
        <v>6232</v>
      </c>
      <c r="F5362" s="319" t="n">
        <v>48.06</v>
      </c>
      <c r="G5362" s="318" t="s">
        <v>6233</v>
      </c>
    </row>
    <row r="5363" customFormat="false" ht="15" hidden="false" customHeight="false" outlineLevel="0" collapsed="false">
      <c r="A5363" s="318" t="s">
        <v>16893</v>
      </c>
      <c r="B5363" s="318" t="str">
        <f aca="false">A5363&amp;"U"</f>
        <v>94994U</v>
      </c>
      <c r="C5363" s="318" t="s">
        <v>16894</v>
      </c>
      <c r="D5363" s="318" t="s">
        <v>79</v>
      </c>
      <c r="E5363" s="318" t="s">
        <v>6252</v>
      </c>
      <c r="F5363" s="319" t="n">
        <v>64.83</v>
      </c>
      <c r="G5363" s="318" t="s">
        <v>6233</v>
      </c>
    </row>
    <row r="5364" customFormat="false" ht="15" hidden="false" customHeight="false" outlineLevel="0" collapsed="false">
      <c r="A5364" s="318" t="s">
        <v>16895</v>
      </c>
      <c r="B5364" s="318" t="str">
        <f aca="false">A5364&amp;"U"</f>
        <v>94995U</v>
      </c>
      <c r="C5364" s="318" t="s">
        <v>16896</v>
      </c>
      <c r="D5364" s="318" t="s">
        <v>79</v>
      </c>
      <c r="E5364" s="318" t="s">
        <v>6232</v>
      </c>
      <c r="F5364" s="319" t="n">
        <v>57.31</v>
      </c>
      <c r="G5364" s="318" t="s">
        <v>6233</v>
      </c>
    </row>
    <row r="5365" customFormat="false" ht="15" hidden="false" customHeight="false" outlineLevel="0" collapsed="false">
      <c r="A5365" s="318" t="s">
        <v>16897</v>
      </c>
      <c r="B5365" s="318" t="str">
        <f aca="false">A5365&amp;"U"</f>
        <v>94996U</v>
      </c>
      <c r="C5365" s="318" t="s">
        <v>16898</v>
      </c>
      <c r="D5365" s="318" t="s">
        <v>79</v>
      </c>
      <c r="E5365" s="318" t="s">
        <v>6252</v>
      </c>
      <c r="F5365" s="319" t="n">
        <v>74.97</v>
      </c>
      <c r="G5365" s="318" t="s">
        <v>6233</v>
      </c>
    </row>
    <row r="5366" customFormat="false" ht="15" hidden="false" customHeight="false" outlineLevel="0" collapsed="false">
      <c r="A5366" s="318" t="s">
        <v>16899</v>
      </c>
      <c r="B5366" s="318" t="str">
        <f aca="false">A5366&amp;"U"</f>
        <v>94997U</v>
      </c>
      <c r="C5366" s="318" t="s">
        <v>16900</v>
      </c>
      <c r="D5366" s="318" t="s">
        <v>79</v>
      </c>
      <c r="E5366" s="318" t="s">
        <v>6232</v>
      </c>
      <c r="F5366" s="319" t="n">
        <v>65.57</v>
      </c>
      <c r="G5366" s="318" t="s">
        <v>6233</v>
      </c>
    </row>
    <row r="5367" customFormat="false" ht="15" hidden="false" customHeight="false" outlineLevel="0" collapsed="false">
      <c r="A5367" s="318" t="s">
        <v>16901</v>
      </c>
      <c r="B5367" s="318" t="str">
        <f aca="false">A5367&amp;"U"</f>
        <v>94998U</v>
      </c>
      <c r="C5367" s="318" t="s">
        <v>16902</v>
      </c>
      <c r="D5367" s="318" t="s">
        <v>79</v>
      </c>
      <c r="E5367" s="318" t="s">
        <v>6252</v>
      </c>
      <c r="F5367" s="319" t="n">
        <v>84.85</v>
      </c>
      <c r="G5367" s="318" t="s">
        <v>6233</v>
      </c>
    </row>
    <row r="5368" customFormat="false" ht="15" hidden="false" customHeight="false" outlineLevel="0" collapsed="false">
      <c r="A5368" s="318" t="s">
        <v>16903</v>
      </c>
      <c r="B5368" s="318" t="str">
        <f aca="false">A5368&amp;"U"</f>
        <v>94999U</v>
      </c>
      <c r="C5368" s="318" t="s">
        <v>16904</v>
      </c>
      <c r="D5368" s="318" t="s">
        <v>79</v>
      </c>
      <c r="E5368" s="318" t="s">
        <v>6232</v>
      </c>
      <c r="F5368" s="319" t="n">
        <v>73.57</v>
      </c>
      <c r="G5368" s="318" t="s">
        <v>6233</v>
      </c>
    </row>
    <row r="5369" customFormat="false" ht="15" hidden="false" customHeight="false" outlineLevel="0" collapsed="false">
      <c r="A5369" s="318" t="s">
        <v>16905</v>
      </c>
      <c r="B5369" s="318" t="str">
        <f aca="false">A5369&amp;"U"</f>
        <v>87620U</v>
      </c>
      <c r="C5369" s="318" t="s">
        <v>16906</v>
      </c>
      <c r="D5369" s="318" t="s">
        <v>79</v>
      </c>
      <c r="E5369" s="318" t="s">
        <v>6252</v>
      </c>
      <c r="F5369" s="319" t="n">
        <v>23.36</v>
      </c>
      <c r="G5369" s="318" t="s">
        <v>6233</v>
      </c>
    </row>
    <row r="5370" customFormat="false" ht="15" hidden="false" customHeight="false" outlineLevel="0" collapsed="false">
      <c r="A5370" s="318" t="s">
        <v>16907</v>
      </c>
      <c r="B5370" s="318" t="str">
        <f aca="false">A5370&amp;"U"</f>
        <v>87622U</v>
      </c>
      <c r="C5370" s="318" t="s">
        <v>16908</v>
      </c>
      <c r="D5370" s="318" t="s">
        <v>79</v>
      </c>
      <c r="E5370" s="318" t="s">
        <v>6232</v>
      </c>
      <c r="F5370" s="319" t="n">
        <v>24.3</v>
      </c>
      <c r="G5370" s="318" t="s">
        <v>6233</v>
      </c>
    </row>
    <row r="5371" customFormat="false" ht="15" hidden="false" customHeight="false" outlineLevel="0" collapsed="false">
      <c r="A5371" s="318" t="s">
        <v>16909</v>
      </c>
      <c r="B5371" s="318" t="str">
        <f aca="false">A5371&amp;"U"</f>
        <v>87623U</v>
      </c>
      <c r="C5371" s="318" t="s">
        <v>16910</v>
      </c>
      <c r="D5371" s="318" t="s">
        <v>79</v>
      </c>
      <c r="E5371" s="318" t="s">
        <v>6252</v>
      </c>
      <c r="F5371" s="319" t="n">
        <v>47.73</v>
      </c>
      <c r="G5371" s="318" t="s">
        <v>6233</v>
      </c>
    </row>
    <row r="5372" customFormat="false" ht="15" hidden="false" customHeight="false" outlineLevel="0" collapsed="false">
      <c r="A5372" s="318" t="s">
        <v>16911</v>
      </c>
      <c r="B5372" s="318" t="str">
        <f aca="false">A5372&amp;"U"</f>
        <v>87624U</v>
      </c>
      <c r="C5372" s="318" t="s">
        <v>16912</v>
      </c>
      <c r="D5372" s="318" t="s">
        <v>79</v>
      </c>
      <c r="E5372" s="318" t="s">
        <v>6232</v>
      </c>
      <c r="F5372" s="319" t="n">
        <v>50.93</v>
      </c>
      <c r="G5372" s="318" t="s">
        <v>6233</v>
      </c>
    </row>
    <row r="5373" customFormat="false" ht="15" hidden="false" customHeight="false" outlineLevel="0" collapsed="false">
      <c r="A5373" s="318" t="s">
        <v>16913</v>
      </c>
      <c r="B5373" s="318" t="str">
        <f aca="false">A5373&amp;"U"</f>
        <v>87630U</v>
      </c>
      <c r="C5373" s="318" t="s">
        <v>16914</v>
      </c>
      <c r="D5373" s="318" t="s">
        <v>79</v>
      </c>
      <c r="E5373" s="318" t="s">
        <v>6252</v>
      </c>
      <c r="F5373" s="319" t="n">
        <v>29.28</v>
      </c>
      <c r="G5373" s="318" t="s">
        <v>6233</v>
      </c>
    </row>
    <row r="5374" customFormat="false" ht="15" hidden="false" customHeight="false" outlineLevel="0" collapsed="false">
      <c r="A5374" s="318" t="s">
        <v>16915</v>
      </c>
      <c r="B5374" s="318" t="str">
        <f aca="false">A5374&amp;"U"</f>
        <v>87632U</v>
      </c>
      <c r="C5374" s="318" t="s">
        <v>16916</v>
      </c>
      <c r="D5374" s="318" t="s">
        <v>79</v>
      </c>
      <c r="E5374" s="318" t="s">
        <v>6232</v>
      </c>
      <c r="F5374" s="319" t="n">
        <v>30.59</v>
      </c>
      <c r="G5374" s="318" t="s">
        <v>6233</v>
      </c>
    </row>
    <row r="5375" customFormat="false" ht="15" hidden="false" customHeight="false" outlineLevel="0" collapsed="false">
      <c r="A5375" s="318" t="s">
        <v>16917</v>
      </c>
      <c r="B5375" s="318" t="str">
        <f aca="false">A5375&amp;"U"</f>
        <v>87633U</v>
      </c>
      <c r="C5375" s="318" t="s">
        <v>16918</v>
      </c>
      <c r="D5375" s="318" t="s">
        <v>79</v>
      </c>
      <c r="E5375" s="318" t="s">
        <v>6252</v>
      </c>
      <c r="F5375" s="319" t="n">
        <v>63.16</v>
      </c>
      <c r="G5375" s="318" t="s">
        <v>6233</v>
      </c>
    </row>
    <row r="5376" customFormat="false" ht="15" hidden="false" customHeight="false" outlineLevel="0" collapsed="false">
      <c r="A5376" s="318" t="s">
        <v>16919</v>
      </c>
      <c r="B5376" s="318" t="str">
        <f aca="false">A5376&amp;"U"</f>
        <v>87634U</v>
      </c>
      <c r="C5376" s="318" t="s">
        <v>16920</v>
      </c>
      <c r="D5376" s="318" t="s">
        <v>79</v>
      </c>
      <c r="E5376" s="318" t="s">
        <v>6232</v>
      </c>
      <c r="F5376" s="319" t="n">
        <v>67.61</v>
      </c>
      <c r="G5376" s="318" t="s">
        <v>6233</v>
      </c>
    </row>
    <row r="5377" customFormat="false" ht="15" hidden="false" customHeight="false" outlineLevel="0" collapsed="false">
      <c r="A5377" s="318" t="s">
        <v>16921</v>
      </c>
      <c r="B5377" s="318" t="str">
        <f aca="false">A5377&amp;"U"</f>
        <v>87640U</v>
      </c>
      <c r="C5377" s="318" t="s">
        <v>16922</v>
      </c>
      <c r="D5377" s="318" t="s">
        <v>79</v>
      </c>
      <c r="E5377" s="318" t="s">
        <v>6252</v>
      </c>
      <c r="F5377" s="319" t="n">
        <v>34.04</v>
      </c>
      <c r="G5377" s="318" t="s">
        <v>6233</v>
      </c>
    </row>
    <row r="5378" customFormat="false" ht="15" hidden="false" customHeight="false" outlineLevel="0" collapsed="false">
      <c r="A5378" s="318" t="s">
        <v>16923</v>
      </c>
      <c r="B5378" s="318" t="str">
        <f aca="false">A5378&amp;"U"</f>
        <v>87642U</v>
      </c>
      <c r="C5378" s="318" t="s">
        <v>16924</v>
      </c>
      <c r="D5378" s="318" t="s">
        <v>79</v>
      </c>
      <c r="E5378" s="318" t="s">
        <v>6232</v>
      </c>
      <c r="F5378" s="319" t="n">
        <v>35.66</v>
      </c>
      <c r="G5378" s="318" t="s">
        <v>6233</v>
      </c>
    </row>
    <row r="5379" customFormat="false" ht="15" hidden="false" customHeight="false" outlineLevel="0" collapsed="false">
      <c r="A5379" s="318" t="s">
        <v>16925</v>
      </c>
      <c r="B5379" s="318" t="str">
        <f aca="false">A5379&amp;"U"</f>
        <v>87643U</v>
      </c>
      <c r="C5379" s="318" t="s">
        <v>16926</v>
      </c>
      <c r="D5379" s="318" t="s">
        <v>79</v>
      </c>
      <c r="E5379" s="318" t="s">
        <v>6252</v>
      </c>
      <c r="F5379" s="319" t="n">
        <v>75.71</v>
      </c>
      <c r="G5379" s="318" t="s">
        <v>6233</v>
      </c>
    </row>
    <row r="5380" customFormat="false" ht="15" hidden="false" customHeight="false" outlineLevel="0" collapsed="false">
      <c r="A5380" s="318" t="s">
        <v>16927</v>
      </c>
      <c r="B5380" s="318" t="str">
        <f aca="false">A5380&amp;"U"</f>
        <v>87644U</v>
      </c>
      <c r="C5380" s="318" t="s">
        <v>16928</v>
      </c>
      <c r="D5380" s="318" t="s">
        <v>79</v>
      </c>
      <c r="E5380" s="318" t="s">
        <v>6232</v>
      </c>
      <c r="F5380" s="319" t="n">
        <v>81.19</v>
      </c>
      <c r="G5380" s="318" t="s">
        <v>6233</v>
      </c>
    </row>
    <row r="5381" customFormat="false" ht="15" hidden="false" customHeight="false" outlineLevel="0" collapsed="false">
      <c r="A5381" s="318" t="s">
        <v>16929</v>
      </c>
      <c r="B5381" s="318" t="str">
        <f aca="false">A5381&amp;"U"</f>
        <v>87680U</v>
      </c>
      <c r="C5381" s="318" t="s">
        <v>16930</v>
      </c>
      <c r="D5381" s="318" t="s">
        <v>79</v>
      </c>
      <c r="E5381" s="318" t="s">
        <v>6252</v>
      </c>
      <c r="F5381" s="319" t="n">
        <v>28.63</v>
      </c>
      <c r="G5381" s="318" t="s">
        <v>6233</v>
      </c>
    </row>
    <row r="5382" customFormat="false" ht="15" hidden="false" customHeight="false" outlineLevel="0" collapsed="false">
      <c r="A5382" s="318" t="s">
        <v>16931</v>
      </c>
      <c r="B5382" s="318" t="str">
        <f aca="false">A5382&amp;"U"</f>
        <v>87682U</v>
      </c>
      <c r="C5382" s="318" t="s">
        <v>16932</v>
      </c>
      <c r="D5382" s="318" t="s">
        <v>79</v>
      </c>
      <c r="E5382" s="318" t="s">
        <v>6232</v>
      </c>
      <c r="F5382" s="319" t="n">
        <v>30.25</v>
      </c>
      <c r="G5382" s="318" t="s">
        <v>6233</v>
      </c>
    </row>
    <row r="5383" customFormat="false" ht="15" hidden="false" customHeight="false" outlineLevel="0" collapsed="false">
      <c r="A5383" s="318" t="s">
        <v>16933</v>
      </c>
      <c r="B5383" s="318" t="str">
        <f aca="false">A5383&amp;"U"</f>
        <v>87683U</v>
      </c>
      <c r="C5383" s="318" t="s">
        <v>16934</v>
      </c>
      <c r="D5383" s="318" t="s">
        <v>79</v>
      </c>
      <c r="E5383" s="318" t="s">
        <v>6252</v>
      </c>
      <c r="F5383" s="319" t="n">
        <v>70.3</v>
      </c>
      <c r="G5383" s="318" t="s">
        <v>6233</v>
      </c>
    </row>
    <row r="5384" customFormat="false" ht="15" hidden="false" customHeight="false" outlineLevel="0" collapsed="false">
      <c r="A5384" s="318" t="s">
        <v>16935</v>
      </c>
      <c r="B5384" s="318" t="str">
        <f aca="false">A5384&amp;"U"</f>
        <v>87684U</v>
      </c>
      <c r="C5384" s="318" t="s">
        <v>16936</v>
      </c>
      <c r="D5384" s="318" t="s">
        <v>79</v>
      </c>
      <c r="E5384" s="318" t="s">
        <v>6232</v>
      </c>
      <c r="F5384" s="319" t="n">
        <v>75.78</v>
      </c>
      <c r="G5384" s="318" t="s">
        <v>6233</v>
      </c>
    </row>
    <row r="5385" customFormat="false" ht="15" hidden="false" customHeight="false" outlineLevel="0" collapsed="false">
      <c r="A5385" s="318" t="s">
        <v>16937</v>
      </c>
      <c r="B5385" s="318" t="str">
        <f aca="false">A5385&amp;"U"</f>
        <v>87690U</v>
      </c>
      <c r="C5385" s="318" t="s">
        <v>16938</v>
      </c>
      <c r="D5385" s="318" t="s">
        <v>79</v>
      </c>
      <c r="E5385" s="318" t="s">
        <v>6252</v>
      </c>
      <c r="F5385" s="319" t="n">
        <v>33.23</v>
      </c>
      <c r="G5385" s="318" t="s">
        <v>6233</v>
      </c>
    </row>
    <row r="5386" customFormat="false" ht="15" hidden="false" customHeight="false" outlineLevel="0" collapsed="false">
      <c r="A5386" s="318" t="s">
        <v>16939</v>
      </c>
      <c r="B5386" s="318" t="str">
        <f aca="false">A5386&amp;"U"</f>
        <v>87692U</v>
      </c>
      <c r="C5386" s="318" t="s">
        <v>16940</v>
      </c>
      <c r="D5386" s="318" t="s">
        <v>79</v>
      </c>
      <c r="E5386" s="318" t="s">
        <v>6232</v>
      </c>
      <c r="F5386" s="319" t="n">
        <v>35.08</v>
      </c>
      <c r="G5386" s="318" t="s">
        <v>6233</v>
      </c>
    </row>
    <row r="5387" customFormat="false" ht="15" hidden="false" customHeight="false" outlineLevel="0" collapsed="false">
      <c r="A5387" s="318" t="s">
        <v>16941</v>
      </c>
      <c r="B5387" s="318" t="str">
        <f aca="false">A5387&amp;"U"</f>
        <v>87693U</v>
      </c>
      <c r="C5387" s="318" t="s">
        <v>16942</v>
      </c>
      <c r="D5387" s="318" t="s">
        <v>79</v>
      </c>
      <c r="E5387" s="318" t="s">
        <v>6252</v>
      </c>
      <c r="F5387" s="319" t="n">
        <v>80.96</v>
      </c>
      <c r="G5387" s="318" t="s">
        <v>6233</v>
      </c>
    </row>
    <row r="5388" customFormat="false" ht="15" hidden="false" customHeight="false" outlineLevel="0" collapsed="false">
      <c r="A5388" s="318" t="s">
        <v>16943</v>
      </c>
      <c r="B5388" s="318" t="str">
        <f aca="false">A5388&amp;"U"</f>
        <v>87694U</v>
      </c>
      <c r="C5388" s="318" t="s">
        <v>16944</v>
      </c>
      <c r="D5388" s="318" t="s">
        <v>79</v>
      </c>
      <c r="E5388" s="318" t="s">
        <v>6232</v>
      </c>
      <c r="F5388" s="319" t="n">
        <v>87.23</v>
      </c>
      <c r="G5388" s="318" t="s">
        <v>6233</v>
      </c>
    </row>
    <row r="5389" customFormat="false" ht="15" hidden="false" customHeight="false" outlineLevel="0" collapsed="false">
      <c r="A5389" s="318" t="s">
        <v>16945</v>
      </c>
      <c r="B5389" s="318" t="str">
        <f aca="false">A5389&amp;"U"</f>
        <v>87700U</v>
      </c>
      <c r="C5389" s="318" t="s">
        <v>168</v>
      </c>
      <c r="D5389" s="318" t="s">
        <v>79</v>
      </c>
      <c r="E5389" s="318" t="s">
        <v>6252</v>
      </c>
      <c r="F5389" s="319" t="n">
        <v>35.91</v>
      </c>
      <c r="G5389" s="318" t="s">
        <v>6233</v>
      </c>
    </row>
    <row r="5390" customFormat="false" ht="15" hidden="false" customHeight="false" outlineLevel="0" collapsed="false">
      <c r="A5390" s="318" t="s">
        <v>16946</v>
      </c>
      <c r="B5390" s="318" t="str">
        <f aca="false">A5390&amp;"U"</f>
        <v>87702U</v>
      </c>
      <c r="C5390" s="318" t="s">
        <v>16947</v>
      </c>
      <c r="D5390" s="318" t="s">
        <v>79</v>
      </c>
      <c r="E5390" s="318" t="s">
        <v>6232</v>
      </c>
      <c r="F5390" s="319" t="n">
        <v>37.92</v>
      </c>
      <c r="G5390" s="318" t="s">
        <v>6233</v>
      </c>
    </row>
    <row r="5391" customFormat="false" ht="15" hidden="false" customHeight="false" outlineLevel="0" collapsed="false">
      <c r="A5391" s="318" t="s">
        <v>16948</v>
      </c>
      <c r="B5391" s="318" t="str">
        <f aca="false">A5391&amp;"U"</f>
        <v>87703U</v>
      </c>
      <c r="C5391" s="318" t="s">
        <v>16949</v>
      </c>
      <c r="D5391" s="318" t="s">
        <v>79</v>
      </c>
      <c r="E5391" s="318" t="s">
        <v>6252</v>
      </c>
      <c r="F5391" s="319" t="n">
        <v>87.88</v>
      </c>
      <c r="G5391" s="318" t="s">
        <v>6233</v>
      </c>
    </row>
    <row r="5392" customFormat="false" ht="15" hidden="false" customHeight="false" outlineLevel="0" collapsed="false">
      <c r="A5392" s="318" t="s">
        <v>16950</v>
      </c>
      <c r="B5392" s="318" t="str">
        <f aca="false">A5392&amp;"U"</f>
        <v>87704U</v>
      </c>
      <c r="C5392" s="318" t="s">
        <v>16951</v>
      </c>
      <c r="D5392" s="318" t="s">
        <v>79</v>
      </c>
      <c r="E5392" s="318" t="s">
        <v>6232</v>
      </c>
      <c r="F5392" s="319" t="n">
        <v>94.71</v>
      </c>
      <c r="G5392" s="318" t="s">
        <v>6233</v>
      </c>
    </row>
    <row r="5393" customFormat="false" ht="15" hidden="false" customHeight="false" outlineLevel="0" collapsed="false">
      <c r="A5393" s="318" t="s">
        <v>16952</v>
      </c>
      <c r="B5393" s="318" t="str">
        <f aca="false">A5393&amp;"U"</f>
        <v>87735U</v>
      </c>
      <c r="C5393" s="318" t="s">
        <v>16953</v>
      </c>
      <c r="D5393" s="318" t="s">
        <v>79</v>
      </c>
      <c r="E5393" s="318" t="s">
        <v>6252</v>
      </c>
      <c r="F5393" s="319" t="n">
        <v>30.58</v>
      </c>
      <c r="G5393" s="318" t="s">
        <v>6233</v>
      </c>
    </row>
    <row r="5394" customFormat="false" ht="15" hidden="false" customHeight="false" outlineLevel="0" collapsed="false">
      <c r="A5394" s="318" t="s">
        <v>16954</v>
      </c>
      <c r="B5394" s="318" t="str">
        <f aca="false">A5394&amp;"U"</f>
        <v>87737U</v>
      </c>
      <c r="C5394" s="318" t="s">
        <v>16955</v>
      </c>
      <c r="D5394" s="318" t="s">
        <v>79</v>
      </c>
      <c r="E5394" s="318" t="s">
        <v>6232</v>
      </c>
      <c r="F5394" s="319" t="n">
        <v>31.52</v>
      </c>
      <c r="G5394" s="318" t="s">
        <v>6233</v>
      </c>
    </row>
    <row r="5395" customFormat="false" ht="15" hidden="false" customHeight="false" outlineLevel="0" collapsed="false">
      <c r="A5395" s="318" t="s">
        <v>16956</v>
      </c>
      <c r="B5395" s="318" t="str">
        <f aca="false">A5395&amp;"U"</f>
        <v>87738U</v>
      </c>
      <c r="C5395" s="318" t="s">
        <v>16957</v>
      </c>
      <c r="D5395" s="318" t="s">
        <v>79</v>
      </c>
      <c r="E5395" s="318" t="s">
        <v>6252</v>
      </c>
      <c r="F5395" s="319" t="n">
        <v>54.95</v>
      </c>
      <c r="G5395" s="318" t="s">
        <v>6233</v>
      </c>
    </row>
    <row r="5396" customFormat="false" ht="15" hidden="false" customHeight="false" outlineLevel="0" collapsed="false">
      <c r="A5396" s="318" t="s">
        <v>16958</v>
      </c>
      <c r="B5396" s="318" t="str">
        <f aca="false">A5396&amp;"U"</f>
        <v>87739U</v>
      </c>
      <c r="C5396" s="318" t="s">
        <v>16959</v>
      </c>
      <c r="D5396" s="318" t="s">
        <v>79</v>
      </c>
      <c r="E5396" s="318" t="s">
        <v>6232</v>
      </c>
      <c r="F5396" s="319" t="n">
        <v>58.15</v>
      </c>
      <c r="G5396" s="318" t="s">
        <v>6233</v>
      </c>
    </row>
    <row r="5397" customFormat="false" ht="15" hidden="false" customHeight="false" outlineLevel="0" collapsed="false">
      <c r="A5397" s="318" t="s">
        <v>16960</v>
      </c>
      <c r="B5397" s="318" t="str">
        <f aca="false">A5397&amp;"U"</f>
        <v>87745U</v>
      </c>
      <c r="C5397" s="318" t="s">
        <v>16961</v>
      </c>
      <c r="D5397" s="318" t="s">
        <v>79</v>
      </c>
      <c r="E5397" s="318" t="s">
        <v>6252</v>
      </c>
      <c r="F5397" s="319" t="n">
        <v>36.5</v>
      </c>
      <c r="G5397" s="318" t="s">
        <v>6233</v>
      </c>
    </row>
    <row r="5398" customFormat="false" ht="15" hidden="false" customHeight="false" outlineLevel="0" collapsed="false">
      <c r="A5398" s="318" t="s">
        <v>16962</v>
      </c>
      <c r="B5398" s="318" t="str">
        <f aca="false">A5398&amp;"U"</f>
        <v>87747U</v>
      </c>
      <c r="C5398" s="318" t="s">
        <v>16963</v>
      </c>
      <c r="D5398" s="318" t="s">
        <v>79</v>
      </c>
      <c r="E5398" s="318" t="s">
        <v>6232</v>
      </c>
      <c r="F5398" s="319" t="n">
        <v>37.81</v>
      </c>
      <c r="G5398" s="318" t="s">
        <v>6233</v>
      </c>
    </row>
    <row r="5399" customFormat="false" ht="15" hidden="false" customHeight="false" outlineLevel="0" collapsed="false">
      <c r="A5399" s="318" t="s">
        <v>16964</v>
      </c>
      <c r="B5399" s="318" t="str">
        <f aca="false">A5399&amp;"U"</f>
        <v>87748U</v>
      </c>
      <c r="C5399" s="318" t="s">
        <v>16965</v>
      </c>
      <c r="D5399" s="318" t="s">
        <v>79</v>
      </c>
      <c r="E5399" s="318" t="s">
        <v>6252</v>
      </c>
      <c r="F5399" s="319" t="n">
        <v>70.38</v>
      </c>
      <c r="G5399" s="318" t="s">
        <v>6233</v>
      </c>
    </row>
    <row r="5400" customFormat="false" ht="15" hidden="false" customHeight="false" outlineLevel="0" collapsed="false">
      <c r="A5400" s="318" t="s">
        <v>16966</v>
      </c>
      <c r="B5400" s="318" t="str">
        <f aca="false">A5400&amp;"U"</f>
        <v>87749U</v>
      </c>
      <c r="C5400" s="318" t="s">
        <v>16967</v>
      </c>
      <c r="D5400" s="318" t="s">
        <v>79</v>
      </c>
      <c r="E5400" s="318" t="s">
        <v>6232</v>
      </c>
      <c r="F5400" s="319" t="n">
        <v>74.83</v>
      </c>
      <c r="G5400" s="318" t="s">
        <v>6233</v>
      </c>
    </row>
    <row r="5401" customFormat="false" ht="15" hidden="false" customHeight="false" outlineLevel="0" collapsed="false">
      <c r="A5401" s="318" t="s">
        <v>16968</v>
      </c>
      <c r="B5401" s="318" t="str">
        <f aca="false">A5401&amp;"U"</f>
        <v>87755U</v>
      </c>
      <c r="C5401" s="318" t="s">
        <v>16969</v>
      </c>
      <c r="D5401" s="318" t="s">
        <v>79</v>
      </c>
      <c r="E5401" s="318" t="s">
        <v>6252</v>
      </c>
      <c r="F5401" s="319" t="n">
        <v>33.71</v>
      </c>
      <c r="G5401" s="318" t="s">
        <v>6233</v>
      </c>
    </row>
    <row r="5402" customFormat="false" ht="15" hidden="false" customHeight="false" outlineLevel="0" collapsed="false">
      <c r="A5402" s="318" t="s">
        <v>16970</v>
      </c>
      <c r="B5402" s="318" t="str">
        <f aca="false">A5402&amp;"U"</f>
        <v>87757U</v>
      </c>
      <c r="C5402" s="318" t="s">
        <v>16971</v>
      </c>
      <c r="D5402" s="318" t="s">
        <v>79</v>
      </c>
      <c r="E5402" s="318" t="s">
        <v>6232</v>
      </c>
      <c r="F5402" s="319" t="n">
        <v>35.02</v>
      </c>
      <c r="G5402" s="318" t="s">
        <v>6233</v>
      </c>
    </row>
    <row r="5403" customFormat="false" ht="15" hidden="false" customHeight="false" outlineLevel="0" collapsed="false">
      <c r="A5403" s="318" t="s">
        <v>16972</v>
      </c>
      <c r="B5403" s="318" t="str">
        <f aca="false">A5403&amp;"U"</f>
        <v>87758U</v>
      </c>
      <c r="C5403" s="318" t="s">
        <v>16973</v>
      </c>
      <c r="D5403" s="318" t="s">
        <v>79</v>
      </c>
      <c r="E5403" s="318" t="s">
        <v>6252</v>
      </c>
      <c r="F5403" s="319" t="n">
        <v>67.59</v>
      </c>
      <c r="G5403" s="318" t="s">
        <v>6233</v>
      </c>
    </row>
    <row r="5404" customFormat="false" ht="15" hidden="false" customHeight="false" outlineLevel="0" collapsed="false">
      <c r="A5404" s="318" t="s">
        <v>16974</v>
      </c>
      <c r="B5404" s="318" t="str">
        <f aca="false">A5404&amp;"U"</f>
        <v>87759U</v>
      </c>
      <c r="C5404" s="318" t="s">
        <v>16975</v>
      </c>
      <c r="D5404" s="318" t="s">
        <v>79</v>
      </c>
      <c r="E5404" s="318" t="s">
        <v>6232</v>
      </c>
      <c r="F5404" s="319" t="n">
        <v>72.04</v>
      </c>
      <c r="G5404" s="318" t="s">
        <v>6233</v>
      </c>
    </row>
    <row r="5405" customFormat="false" ht="15" hidden="false" customHeight="false" outlineLevel="0" collapsed="false">
      <c r="A5405" s="318" t="s">
        <v>16976</v>
      </c>
      <c r="B5405" s="318" t="str">
        <f aca="false">A5405&amp;"U"</f>
        <v>87765U</v>
      </c>
      <c r="C5405" s="318" t="s">
        <v>16977</v>
      </c>
      <c r="D5405" s="318" t="s">
        <v>79</v>
      </c>
      <c r="E5405" s="318" t="s">
        <v>6252</v>
      </c>
      <c r="F5405" s="319" t="n">
        <v>38.47</v>
      </c>
      <c r="G5405" s="318" t="s">
        <v>6233</v>
      </c>
    </row>
    <row r="5406" customFormat="false" ht="15" hidden="false" customHeight="false" outlineLevel="0" collapsed="false">
      <c r="A5406" s="318" t="s">
        <v>16978</v>
      </c>
      <c r="B5406" s="318" t="str">
        <f aca="false">A5406&amp;"U"</f>
        <v>87767U</v>
      </c>
      <c r="C5406" s="318" t="s">
        <v>16979</v>
      </c>
      <c r="D5406" s="318" t="s">
        <v>79</v>
      </c>
      <c r="E5406" s="318" t="s">
        <v>6232</v>
      </c>
      <c r="F5406" s="319" t="n">
        <v>40.09</v>
      </c>
      <c r="G5406" s="318" t="s">
        <v>6233</v>
      </c>
    </row>
    <row r="5407" customFormat="false" ht="15" hidden="false" customHeight="false" outlineLevel="0" collapsed="false">
      <c r="A5407" s="318" t="s">
        <v>16980</v>
      </c>
      <c r="B5407" s="318" t="str">
        <f aca="false">A5407&amp;"U"</f>
        <v>87768U</v>
      </c>
      <c r="C5407" s="318" t="s">
        <v>16981</v>
      </c>
      <c r="D5407" s="318" t="s">
        <v>79</v>
      </c>
      <c r="E5407" s="318" t="s">
        <v>6252</v>
      </c>
      <c r="F5407" s="319" t="n">
        <v>80.14</v>
      </c>
      <c r="G5407" s="318" t="s">
        <v>6233</v>
      </c>
    </row>
    <row r="5408" customFormat="false" ht="15" hidden="false" customHeight="false" outlineLevel="0" collapsed="false">
      <c r="A5408" s="318" t="s">
        <v>16982</v>
      </c>
      <c r="B5408" s="318" t="str">
        <f aca="false">A5408&amp;"U"</f>
        <v>87769U</v>
      </c>
      <c r="C5408" s="318" t="s">
        <v>16983</v>
      </c>
      <c r="D5408" s="318" t="s">
        <v>79</v>
      </c>
      <c r="E5408" s="318" t="s">
        <v>6232</v>
      </c>
      <c r="F5408" s="319" t="n">
        <v>85.62</v>
      </c>
      <c r="G5408" s="318" t="s">
        <v>6233</v>
      </c>
    </row>
    <row r="5409" customFormat="false" ht="15" hidden="false" customHeight="false" outlineLevel="0" collapsed="false">
      <c r="A5409" s="318" t="s">
        <v>16984</v>
      </c>
      <c r="B5409" s="318" t="str">
        <f aca="false">A5409&amp;"U"</f>
        <v>88470U</v>
      </c>
      <c r="C5409" s="318" t="s">
        <v>16985</v>
      </c>
      <c r="D5409" s="318" t="s">
        <v>79</v>
      </c>
      <c r="E5409" s="318" t="s">
        <v>6232</v>
      </c>
      <c r="F5409" s="319" t="n">
        <v>18.71</v>
      </c>
      <c r="G5409" s="318" t="s">
        <v>6233</v>
      </c>
    </row>
    <row r="5410" customFormat="false" ht="15" hidden="false" customHeight="false" outlineLevel="0" collapsed="false">
      <c r="A5410" s="318" t="s">
        <v>16986</v>
      </c>
      <c r="B5410" s="318" t="str">
        <f aca="false">A5410&amp;"U"</f>
        <v>88471U</v>
      </c>
      <c r="C5410" s="318" t="s">
        <v>16987</v>
      </c>
      <c r="D5410" s="318" t="s">
        <v>79</v>
      </c>
      <c r="E5410" s="318" t="s">
        <v>6232</v>
      </c>
      <c r="F5410" s="319" t="n">
        <v>23.11</v>
      </c>
      <c r="G5410" s="318" t="s">
        <v>6233</v>
      </c>
    </row>
    <row r="5411" customFormat="false" ht="15" hidden="false" customHeight="false" outlineLevel="0" collapsed="false">
      <c r="A5411" s="318" t="s">
        <v>16988</v>
      </c>
      <c r="B5411" s="318" t="str">
        <f aca="false">A5411&amp;"U"</f>
        <v>88472U</v>
      </c>
      <c r="C5411" s="318" t="s">
        <v>16989</v>
      </c>
      <c r="D5411" s="318" t="s">
        <v>79</v>
      </c>
      <c r="E5411" s="318" t="s">
        <v>6232</v>
      </c>
      <c r="F5411" s="319" t="n">
        <v>26.56</v>
      </c>
      <c r="G5411" s="318" t="s">
        <v>6233</v>
      </c>
    </row>
    <row r="5412" customFormat="false" ht="15" hidden="false" customHeight="false" outlineLevel="0" collapsed="false">
      <c r="A5412" s="318" t="s">
        <v>16990</v>
      </c>
      <c r="B5412" s="318" t="str">
        <f aca="false">A5412&amp;"U"</f>
        <v>88476U</v>
      </c>
      <c r="C5412" s="318" t="s">
        <v>16991</v>
      </c>
      <c r="D5412" s="318" t="s">
        <v>79</v>
      </c>
      <c r="E5412" s="318" t="s">
        <v>6232</v>
      </c>
      <c r="F5412" s="319" t="n">
        <v>15.12</v>
      </c>
      <c r="G5412" s="318" t="s">
        <v>6233</v>
      </c>
    </row>
    <row r="5413" customFormat="false" ht="15" hidden="false" customHeight="false" outlineLevel="0" collapsed="false">
      <c r="A5413" s="318" t="s">
        <v>16992</v>
      </c>
      <c r="B5413" s="318" t="str">
        <f aca="false">A5413&amp;"U"</f>
        <v>88477U</v>
      </c>
      <c r="C5413" s="318" t="s">
        <v>16993</v>
      </c>
      <c r="D5413" s="318" t="s">
        <v>79</v>
      </c>
      <c r="E5413" s="318" t="s">
        <v>6232</v>
      </c>
      <c r="F5413" s="319" t="n">
        <v>20.78</v>
      </c>
      <c r="G5413" s="318" t="s">
        <v>6233</v>
      </c>
    </row>
    <row r="5414" customFormat="false" ht="15" hidden="false" customHeight="false" outlineLevel="0" collapsed="false">
      <c r="A5414" s="318" t="s">
        <v>16994</v>
      </c>
      <c r="B5414" s="318" t="str">
        <f aca="false">A5414&amp;"U"</f>
        <v>88478U</v>
      </c>
      <c r="C5414" s="318" t="s">
        <v>16995</v>
      </c>
      <c r="D5414" s="318" t="s">
        <v>79</v>
      </c>
      <c r="E5414" s="318" t="s">
        <v>6232</v>
      </c>
      <c r="F5414" s="319" t="n">
        <v>25.37</v>
      </c>
      <c r="G5414" s="318" t="s">
        <v>6233</v>
      </c>
    </row>
    <row r="5415" customFormat="false" ht="15" hidden="false" customHeight="false" outlineLevel="0" collapsed="false">
      <c r="A5415" s="318" t="s">
        <v>16996</v>
      </c>
      <c r="B5415" s="318" t="str">
        <f aca="false">A5415&amp;"U"</f>
        <v>90900U</v>
      </c>
      <c r="C5415" s="318" t="s">
        <v>16997</v>
      </c>
      <c r="D5415" s="318" t="s">
        <v>79</v>
      </c>
      <c r="E5415" s="318" t="s">
        <v>6252</v>
      </c>
      <c r="F5415" s="319" t="n">
        <v>55.35</v>
      </c>
      <c r="G5415" s="318" t="s">
        <v>6233</v>
      </c>
    </row>
    <row r="5416" customFormat="false" ht="15" hidden="false" customHeight="false" outlineLevel="0" collapsed="false">
      <c r="A5416" s="318" t="s">
        <v>16998</v>
      </c>
      <c r="B5416" s="318" t="str">
        <f aca="false">A5416&amp;"U"</f>
        <v>90902U</v>
      </c>
      <c r="C5416" s="318" t="s">
        <v>16999</v>
      </c>
      <c r="D5416" s="318" t="s">
        <v>79</v>
      </c>
      <c r="E5416" s="318" t="s">
        <v>6232</v>
      </c>
      <c r="F5416" s="319" t="n">
        <v>57.2</v>
      </c>
      <c r="G5416" s="318" t="s">
        <v>6233</v>
      </c>
    </row>
    <row r="5417" customFormat="false" ht="15" hidden="false" customHeight="false" outlineLevel="0" collapsed="false">
      <c r="A5417" s="318" t="s">
        <v>17000</v>
      </c>
      <c r="B5417" s="318" t="str">
        <f aca="false">A5417&amp;"U"</f>
        <v>90903U</v>
      </c>
      <c r="C5417" s="318" t="s">
        <v>17001</v>
      </c>
      <c r="D5417" s="318" t="s">
        <v>79</v>
      </c>
      <c r="E5417" s="318" t="s">
        <v>6252</v>
      </c>
      <c r="F5417" s="319" t="n">
        <v>103.08</v>
      </c>
      <c r="G5417" s="318" t="s">
        <v>6233</v>
      </c>
    </row>
    <row r="5418" customFormat="false" ht="15" hidden="false" customHeight="false" outlineLevel="0" collapsed="false">
      <c r="A5418" s="318" t="s">
        <v>17002</v>
      </c>
      <c r="B5418" s="318" t="str">
        <f aca="false">A5418&amp;"U"</f>
        <v>90904U</v>
      </c>
      <c r="C5418" s="318" t="s">
        <v>17003</v>
      </c>
      <c r="D5418" s="318" t="s">
        <v>79</v>
      </c>
      <c r="E5418" s="318" t="s">
        <v>6232</v>
      </c>
      <c r="F5418" s="319" t="n">
        <v>109.35</v>
      </c>
      <c r="G5418" s="318" t="s">
        <v>6233</v>
      </c>
    </row>
    <row r="5419" customFormat="false" ht="15" hidden="false" customHeight="false" outlineLevel="0" collapsed="false">
      <c r="A5419" s="318" t="s">
        <v>17004</v>
      </c>
      <c r="B5419" s="318" t="str">
        <f aca="false">A5419&amp;"U"</f>
        <v>90910U</v>
      </c>
      <c r="C5419" s="318" t="s">
        <v>17005</v>
      </c>
      <c r="D5419" s="318" t="s">
        <v>79</v>
      </c>
      <c r="E5419" s="318" t="s">
        <v>6252</v>
      </c>
      <c r="F5419" s="319" t="n">
        <v>58.69</v>
      </c>
      <c r="G5419" s="318" t="s">
        <v>6233</v>
      </c>
    </row>
    <row r="5420" customFormat="false" ht="15" hidden="false" customHeight="false" outlineLevel="0" collapsed="false">
      <c r="A5420" s="318" t="s">
        <v>17006</v>
      </c>
      <c r="B5420" s="318" t="str">
        <f aca="false">A5420&amp;"U"</f>
        <v>90912U</v>
      </c>
      <c r="C5420" s="318" t="s">
        <v>17007</v>
      </c>
      <c r="D5420" s="318" t="s">
        <v>79</v>
      </c>
      <c r="E5420" s="318" t="s">
        <v>6232</v>
      </c>
      <c r="F5420" s="319" t="n">
        <v>60.7</v>
      </c>
      <c r="G5420" s="318" t="s">
        <v>6233</v>
      </c>
    </row>
    <row r="5421" customFormat="false" ht="15" hidden="false" customHeight="false" outlineLevel="0" collapsed="false">
      <c r="A5421" s="318" t="s">
        <v>17008</v>
      </c>
      <c r="B5421" s="318" t="str">
        <f aca="false">A5421&amp;"U"</f>
        <v>90913U</v>
      </c>
      <c r="C5421" s="318" t="s">
        <v>17009</v>
      </c>
      <c r="D5421" s="318" t="s">
        <v>79</v>
      </c>
      <c r="E5421" s="318" t="s">
        <v>6252</v>
      </c>
      <c r="F5421" s="319" t="n">
        <v>110.66</v>
      </c>
      <c r="G5421" s="318" t="s">
        <v>6233</v>
      </c>
    </row>
    <row r="5422" customFormat="false" ht="15" hidden="false" customHeight="false" outlineLevel="0" collapsed="false">
      <c r="A5422" s="318" t="s">
        <v>17010</v>
      </c>
      <c r="B5422" s="318" t="str">
        <f aca="false">A5422&amp;"U"</f>
        <v>90914U</v>
      </c>
      <c r="C5422" s="318" t="s">
        <v>17011</v>
      </c>
      <c r="D5422" s="318" t="s">
        <v>79</v>
      </c>
      <c r="E5422" s="318" t="s">
        <v>6232</v>
      </c>
      <c r="F5422" s="319" t="n">
        <v>117.49</v>
      </c>
      <c r="G5422" s="318" t="s">
        <v>6233</v>
      </c>
    </row>
    <row r="5423" customFormat="false" ht="15" hidden="false" customHeight="false" outlineLevel="0" collapsed="false">
      <c r="A5423" s="318" t="s">
        <v>17012</v>
      </c>
      <c r="B5423" s="318" t="str">
        <f aca="false">A5423&amp;"U"</f>
        <v>90920U</v>
      </c>
      <c r="C5423" s="318" t="s">
        <v>17013</v>
      </c>
      <c r="D5423" s="318" t="s">
        <v>79</v>
      </c>
      <c r="E5423" s="318" t="s">
        <v>6252</v>
      </c>
      <c r="F5423" s="319" t="n">
        <v>64.86</v>
      </c>
      <c r="G5423" s="318" t="s">
        <v>6233</v>
      </c>
    </row>
    <row r="5424" customFormat="false" ht="15" hidden="false" customHeight="false" outlineLevel="0" collapsed="false">
      <c r="A5424" s="318" t="s">
        <v>17014</v>
      </c>
      <c r="B5424" s="318" t="str">
        <f aca="false">A5424&amp;"U"</f>
        <v>90922U</v>
      </c>
      <c r="C5424" s="318" t="s">
        <v>17015</v>
      </c>
      <c r="D5424" s="318" t="s">
        <v>79</v>
      </c>
      <c r="E5424" s="318" t="s">
        <v>6232</v>
      </c>
      <c r="F5424" s="319" t="n">
        <v>67.17</v>
      </c>
      <c r="G5424" s="318" t="s">
        <v>6233</v>
      </c>
    </row>
    <row r="5425" customFormat="false" ht="15" hidden="false" customHeight="false" outlineLevel="0" collapsed="false">
      <c r="A5425" s="318" t="s">
        <v>17016</v>
      </c>
      <c r="B5425" s="318" t="str">
        <f aca="false">A5425&amp;"U"</f>
        <v>90923U</v>
      </c>
      <c r="C5425" s="318" t="s">
        <v>17017</v>
      </c>
      <c r="D5425" s="318" t="s">
        <v>79</v>
      </c>
      <c r="E5425" s="318" t="s">
        <v>6252</v>
      </c>
      <c r="F5425" s="319" t="n">
        <v>124.61</v>
      </c>
      <c r="G5425" s="318" t="s">
        <v>6233</v>
      </c>
    </row>
    <row r="5426" customFormat="false" ht="15" hidden="false" customHeight="false" outlineLevel="0" collapsed="false">
      <c r="A5426" s="318" t="s">
        <v>17018</v>
      </c>
      <c r="B5426" s="318" t="str">
        <f aca="false">A5426&amp;"U"</f>
        <v>90924U</v>
      </c>
      <c r="C5426" s="318" t="s">
        <v>17019</v>
      </c>
      <c r="D5426" s="318" t="s">
        <v>79</v>
      </c>
      <c r="E5426" s="318" t="s">
        <v>6232</v>
      </c>
      <c r="F5426" s="319" t="n">
        <v>132.46</v>
      </c>
      <c r="G5426" s="318" t="s">
        <v>6233</v>
      </c>
    </row>
    <row r="5427" customFormat="false" ht="15" hidden="false" customHeight="false" outlineLevel="0" collapsed="false">
      <c r="A5427" s="318" t="s">
        <v>17020</v>
      </c>
      <c r="B5427" s="318" t="str">
        <f aca="false">A5427&amp;"U"</f>
        <v>90930U</v>
      </c>
      <c r="C5427" s="318" t="s">
        <v>17021</v>
      </c>
      <c r="D5427" s="318" t="s">
        <v>79</v>
      </c>
      <c r="E5427" s="318" t="s">
        <v>6252</v>
      </c>
      <c r="F5427" s="319" t="n">
        <v>50.76</v>
      </c>
      <c r="G5427" s="318" t="s">
        <v>6233</v>
      </c>
    </row>
    <row r="5428" customFormat="false" ht="15" hidden="false" customHeight="false" outlineLevel="0" collapsed="false">
      <c r="A5428" s="318" t="s">
        <v>17022</v>
      </c>
      <c r="B5428" s="318" t="str">
        <f aca="false">A5428&amp;"U"</f>
        <v>90932U</v>
      </c>
      <c r="C5428" s="318" t="s">
        <v>17023</v>
      </c>
      <c r="D5428" s="318" t="s">
        <v>79</v>
      </c>
      <c r="E5428" s="318" t="s">
        <v>6232</v>
      </c>
      <c r="F5428" s="319" t="n">
        <v>52.61</v>
      </c>
      <c r="G5428" s="318" t="s">
        <v>6233</v>
      </c>
    </row>
    <row r="5429" customFormat="false" ht="15" hidden="false" customHeight="false" outlineLevel="0" collapsed="false">
      <c r="A5429" s="318" t="s">
        <v>17024</v>
      </c>
      <c r="B5429" s="318" t="str">
        <f aca="false">A5429&amp;"U"</f>
        <v>90933U</v>
      </c>
      <c r="C5429" s="318" t="s">
        <v>17025</v>
      </c>
      <c r="D5429" s="318" t="s">
        <v>79</v>
      </c>
      <c r="E5429" s="318" t="s">
        <v>6252</v>
      </c>
      <c r="F5429" s="319" t="n">
        <v>98.49</v>
      </c>
      <c r="G5429" s="318" t="s">
        <v>6233</v>
      </c>
    </row>
    <row r="5430" customFormat="false" ht="15" hidden="false" customHeight="false" outlineLevel="0" collapsed="false">
      <c r="A5430" s="318" t="s">
        <v>17026</v>
      </c>
      <c r="B5430" s="318" t="str">
        <f aca="false">A5430&amp;"U"</f>
        <v>90934U</v>
      </c>
      <c r="C5430" s="318" t="s">
        <v>17027</v>
      </c>
      <c r="D5430" s="318" t="s">
        <v>79</v>
      </c>
      <c r="E5430" s="318" t="s">
        <v>6232</v>
      </c>
      <c r="F5430" s="319" t="n">
        <v>104.76</v>
      </c>
      <c r="G5430" s="318" t="s">
        <v>6233</v>
      </c>
    </row>
    <row r="5431" customFormat="false" ht="15" hidden="false" customHeight="false" outlineLevel="0" collapsed="false">
      <c r="A5431" s="318" t="s">
        <v>17028</v>
      </c>
      <c r="B5431" s="318" t="str">
        <f aca="false">A5431&amp;"U"</f>
        <v>90940U</v>
      </c>
      <c r="C5431" s="318" t="s">
        <v>17029</v>
      </c>
      <c r="D5431" s="318" t="s">
        <v>79</v>
      </c>
      <c r="E5431" s="318" t="s">
        <v>6252</v>
      </c>
      <c r="F5431" s="319" t="n">
        <v>54.13</v>
      </c>
      <c r="G5431" s="318" t="s">
        <v>6233</v>
      </c>
    </row>
    <row r="5432" customFormat="false" ht="15" hidden="false" customHeight="false" outlineLevel="0" collapsed="false">
      <c r="A5432" s="318" t="s">
        <v>17030</v>
      </c>
      <c r="B5432" s="318" t="str">
        <f aca="false">A5432&amp;"U"</f>
        <v>90942U</v>
      </c>
      <c r="C5432" s="318" t="s">
        <v>17031</v>
      </c>
      <c r="D5432" s="318" t="s">
        <v>79</v>
      </c>
      <c r="E5432" s="318" t="s">
        <v>6232</v>
      </c>
      <c r="F5432" s="319" t="n">
        <v>56.14</v>
      </c>
      <c r="G5432" s="318" t="s">
        <v>6233</v>
      </c>
    </row>
    <row r="5433" customFormat="false" ht="15" hidden="false" customHeight="false" outlineLevel="0" collapsed="false">
      <c r="A5433" s="318" t="s">
        <v>17032</v>
      </c>
      <c r="B5433" s="318" t="str">
        <f aca="false">A5433&amp;"U"</f>
        <v>90943U</v>
      </c>
      <c r="C5433" s="318" t="s">
        <v>17033</v>
      </c>
      <c r="D5433" s="318" t="s">
        <v>79</v>
      </c>
      <c r="E5433" s="318" t="s">
        <v>6252</v>
      </c>
      <c r="F5433" s="319" t="n">
        <v>106.1</v>
      </c>
      <c r="G5433" s="318" t="s">
        <v>6233</v>
      </c>
    </row>
    <row r="5434" customFormat="false" ht="15" hidden="false" customHeight="false" outlineLevel="0" collapsed="false">
      <c r="A5434" s="318" t="s">
        <v>17034</v>
      </c>
      <c r="B5434" s="318" t="str">
        <f aca="false">A5434&amp;"U"</f>
        <v>90944U</v>
      </c>
      <c r="C5434" s="318" t="s">
        <v>17035</v>
      </c>
      <c r="D5434" s="318" t="s">
        <v>79</v>
      </c>
      <c r="E5434" s="318" t="s">
        <v>6232</v>
      </c>
      <c r="F5434" s="319" t="n">
        <v>112.93</v>
      </c>
      <c r="G5434" s="318" t="s">
        <v>6233</v>
      </c>
    </row>
    <row r="5435" customFormat="false" ht="15" hidden="false" customHeight="false" outlineLevel="0" collapsed="false">
      <c r="A5435" s="318" t="s">
        <v>17036</v>
      </c>
      <c r="B5435" s="318" t="str">
        <f aca="false">A5435&amp;"U"</f>
        <v>90950U</v>
      </c>
      <c r="C5435" s="318" t="s">
        <v>17037</v>
      </c>
      <c r="D5435" s="318" t="s">
        <v>79</v>
      </c>
      <c r="E5435" s="318" t="s">
        <v>6252</v>
      </c>
      <c r="F5435" s="319" t="n">
        <v>60.26</v>
      </c>
      <c r="G5435" s="318" t="s">
        <v>6233</v>
      </c>
    </row>
    <row r="5436" customFormat="false" ht="15" hidden="false" customHeight="false" outlineLevel="0" collapsed="false">
      <c r="A5436" s="318" t="s">
        <v>17038</v>
      </c>
      <c r="B5436" s="318" t="str">
        <f aca="false">A5436&amp;"U"</f>
        <v>90952U</v>
      </c>
      <c r="C5436" s="318" t="s">
        <v>17039</v>
      </c>
      <c r="D5436" s="318" t="s">
        <v>79</v>
      </c>
      <c r="E5436" s="318" t="s">
        <v>6232</v>
      </c>
      <c r="F5436" s="319" t="n">
        <v>62.57</v>
      </c>
      <c r="G5436" s="318" t="s">
        <v>6233</v>
      </c>
    </row>
    <row r="5437" customFormat="false" ht="15" hidden="false" customHeight="false" outlineLevel="0" collapsed="false">
      <c r="A5437" s="318" t="s">
        <v>17040</v>
      </c>
      <c r="B5437" s="318" t="str">
        <f aca="false">A5437&amp;"U"</f>
        <v>90953U</v>
      </c>
      <c r="C5437" s="318" t="s">
        <v>17041</v>
      </c>
      <c r="D5437" s="318" t="s">
        <v>79</v>
      </c>
      <c r="E5437" s="318" t="s">
        <v>6252</v>
      </c>
      <c r="F5437" s="319" t="n">
        <v>120.01</v>
      </c>
      <c r="G5437" s="318" t="s">
        <v>6233</v>
      </c>
    </row>
    <row r="5438" customFormat="false" ht="15" hidden="false" customHeight="false" outlineLevel="0" collapsed="false">
      <c r="A5438" s="318" t="s">
        <v>17042</v>
      </c>
      <c r="B5438" s="318" t="str">
        <f aca="false">A5438&amp;"U"</f>
        <v>90954U</v>
      </c>
      <c r="C5438" s="318" t="s">
        <v>17043</v>
      </c>
      <c r="D5438" s="318" t="s">
        <v>79</v>
      </c>
      <c r="E5438" s="318" t="s">
        <v>6232</v>
      </c>
      <c r="F5438" s="319" t="n">
        <v>127.86</v>
      </c>
      <c r="G5438" s="318" t="s">
        <v>6233</v>
      </c>
    </row>
    <row r="5439" customFormat="false" ht="15" hidden="false" customHeight="false" outlineLevel="0" collapsed="false">
      <c r="A5439" s="318" t="s">
        <v>17044</v>
      </c>
      <c r="B5439" s="318" t="str">
        <f aca="false">A5439&amp;"U"</f>
        <v>94438U</v>
      </c>
      <c r="C5439" s="318" t="s">
        <v>17045</v>
      </c>
      <c r="D5439" s="318" t="s">
        <v>79</v>
      </c>
      <c r="E5439" s="318" t="s">
        <v>6252</v>
      </c>
      <c r="F5439" s="319" t="n">
        <v>31.43</v>
      </c>
      <c r="G5439" s="318" t="s">
        <v>6233</v>
      </c>
    </row>
    <row r="5440" customFormat="false" ht="15" hidden="false" customHeight="false" outlineLevel="0" collapsed="false">
      <c r="A5440" s="318" t="s">
        <v>17046</v>
      </c>
      <c r="B5440" s="318" t="str">
        <f aca="false">A5440&amp;"U"</f>
        <v>94439U</v>
      </c>
      <c r="C5440" s="318" t="s">
        <v>17047</v>
      </c>
      <c r="D5440" s="318" t="s">
        <v>79</v>
      </c>
      <c r="E5440" s="318" t="s">
        <v>6252</v>
      </c>
      <c r="F5440" s="319" t="n">
        <v>35.24</v>
      </c>
      <c r="G5440" s="318" t="s">
        <v>6233</v>
      </c>
    </row>
    <row r="5441" customFormat="false" ht="15" hidden="false" customHeight="false" outlineLevel="0" collapsed="false">
      <c r="A5441" s="318" t="s">
        <v>17048</v>
      </c>
      <c r="B5441" s="318" t="str">
        <f aca="false">A5441&amp;"U"</f>
        <v>94779U</v>
      </c>
      <c r="C5441" s="318" t="s">
        <v>17049</v>
      </c>
      <c r="D5441" s="318" t="s">
        <v>79</v>
      </c>
      <c r="E5441" s="318" t="s">
        <v>6252</v>
      </c>
      <c r="F5441" s="319" t="n">
        <v>30.58</v>
      </c>
      <c r="G5441" s="318" t="s">
        <v>6233</v>
      </c>
    </row>
    <row r="5442" customFormat="false" ht="15" hidden="false" customHeight="false" outlineLevel="0" collapsed="false">
      <c r="A5442" s="318" t="s">
        <v>17050</v>
      </c>
      <c r="B5442" s="318" t="str">
        <f aca="false">A5442&amp;"U"</f>
        <v>94782U</v>
      </c>
      <c r="C5442" s="318" t="s">
        <v>17051</v>
      </c>
      <c r="D5442" s="318" t="s">
        <v>79</v>
      </c>
      <c r="E5442" s="318" t="s">
        <v>6252</v>
      </c>
      <c r="F5442" s="319" t="n">
        <v>34.81</v>
      </c>
      <c r="G5442" s="318" t="s">
        <v>6233</v>
      </c>
    </row>
    <row r="5443" customFormat="false" ht="15" hidden="false" customHeight="false" outlineLevel="0" collapsed="false">
      <c r="A5443" s="318" t="s">
        <v>17052</v>
      </c>
      <c r="B5443" s="318" t="str">
        <f aca="false">A5443&amp;"U"</f>
        <v>72190U</v>
      </c>
      <c r="C5443" s="318" t="s">
        <v>17053</v>
      </c>
      <c r="D5443" s="318" t="s">
        <v>86</v>
      </c>
      <c r="E5443" s="318" t="s">
        <v>6232</v>
      </c>
      <c r="F5443" s="319" t="n">
        <v>26.76</v>
      </c>
      <c r="G5443" s="318" t="s">
        <v>6233</v>
      </c>
    </row>
    <row r="5444" customFormat="false" ht="15" hidden="false" customHeight="false" outlineLevel="0" collapsed="false">
      <c r="A5444" s="318" t="s">
        <v>17054</v>
      </c>
      <c r="B5444" s="318" t="str">
        <f aca="false">A5444&amp;"U"</f>
        <v>87871U</v>
      </c>
      <c r="C5444" s="318" t="s">
        <v>17055</v>
      </c>
      <c r="D5444" s="318" t="s">
        <v>79</v>
      </c>
      <c r="E5444" s="318" t="s">
        <v>6232</v>
      </c>
      <c r="F5444" s="319" t="n">
        <v>13.11</v>
      </c>
      <c r="G5444" s="318" t="s">
        <v>6233</v>
      </c>
    </row>
    <row r="5445" customFormat="false" ht="15" hidden="false" customHeight="false" outlineLevel="0" collapsed="false">
      <c r="A5445" s="318" t="s">
        <v>17056</v>
      </c>
      <c r="B5445" s="318" t="str">
        <f aca="false">A5445&amp;"U"</f>
        <v>87872U</v>
      </c>
      <c r="C5445" s="318" t="s">
        <v>17057</v>
      </c>
      <c r="D5445" s="318" t="s">
        <v>79</v>
      </c>
      <c r="E5445" s="318" t="s">
        <v>6252</v>
      </c>
      <c r="F5445" s="319" t="n">
        <v>12.74</v>
      </c>
      <c r="G5445" s="318" t="s">
        <v>6233</v>
      </c>
    </row>
    <row r="5446" customFormat="false" ht="15" hidden="false" customHeight="false" outlineLevel="0" collapsed="false">
      <c r="A5446" s="318" t="s">
        <v>17058</v>
      </c>
      <c r="B5446" s="318" t="str">
        <f aca="false">A5446&amp;"U"</f>
        <v>87873U</v>
      </c>
      <c r="C5446" s="318" t="s">
        <v>17059</v>
      </c>
      <c r="D5446" s="318" t="s">
        <v>79</v>
      </c>
      <c r="E5446" s="318" t="s">
        <v>6232</v>
      </c>
      <c r="F5446" s="319" t="n">
        <v>3.49</v>
      </c>
      <c r="G5446" s="318" t="s">
        <v>6233</v>
      </c>
    </row>
    <row r="5447" customFormat="false" ht="15" hidden="false" customHeight="false" outlineLevel="0" collapsed="false">
      <c r="A5447" s="318" t="s">
        <v>17060</v>
      </c>
      <c r="B5447" s="318" t="str">
        <f aca="false">A5447&amp;"U"</f>
        <v>87874U</v>
      </c>
      <c r="C5447" s="318" t="s">
        <v>17061</v>
      </c>
      <c r="D5447" s="318" t="s">
        <v>79</v>
      </c>
      <c r="E5447" s="318" t="s">
        <v>6252</v>
      </c>
      <c r="F5447" s="319" t="n">
        <v>3.46</v>
      </c>
      <c r="G5447" s="318" t="s">
        <v>6233</v>
      </c>
    </row>
    <row r="5448" customFormat="false" ht="15" hidden="false" customHeight="false" outlineLevel="0" collapsed="false">
      <c r="A5448" s="318" t="s">
        <v>17062</v>
      </c>
      <c r="B5448" s="318" t="str">
        <f aca="false">A5448&amp;"U"</f>
        <v>87876U</v>
      </c>
      <c r="C5448" s="318" t="s">
        <v>17063</v>
      </c>
      <c r="D5448" s="318" t="s">
        <v>79</v>
      </c>
      <c r="E5448" s="318" t="s">
        <v>6232</v>
      </c>
      <c r="F5448" s="319" t="n">
        <v>6.97</v>
      </c>
      <c r="G5448" s="318" t="s">
        <v>6233</v>
      </c>
    </row>
    <row r="5449" customFormat="false" ht="15" hidden="false" customHeight="false" outlineLevel="0" collapsed="false">
      <c r="A5449" s="318" t="s">
        <v>17064</v>
      </c>
      <c r="B5449" s="318" t="str">
        <f aca="false">A5449&amp;"U"</f>
        <v>87877U</v>
      </c>
      <c r="C5449" s="318" t="s">
        <v>17065</v>
      </c>
      <c r="D5449" s="318" t="s">
        <v>79</v>
      </c>
      <c r="E5449" s="318" t="s">
        <v>6252</v>
      </c>
      <c r="F5449" s="319" t="n">
        <v>6.8</v>
      </c>
      <c r="G5449" s="318" t="s">
        <v>6233</v>
      </c>
    </row>
    <row r="5450" customFormat="false" ht="15" hidden="false" customHeight="false" outlineLevel="0" collapsed="false">
      <c r="A5450" s="318" t="s">
        <v>17066</v>
      </c>
      <c r="B5450" s="318" t="str">
        <f aca="false">A5450&amp;"U"</f>
        <v>87878U</v>
      </c>
      <c r="C5450" s="318" t="s">
        <v>17067</v>
      </c>
      <c r="D5450" s="318" t="s">
        <v>79</v>
      </c>
      <c r="E5450" s="318" t="s">
        <v>6232</v>
      </c>
      <c r="F5450" s="319" t="n">
        <v>2.92</v>
      </c>
      <c r="G5450" s="318" t="s">
        <v>6233</v>
      </c>
    </row>
    <row r="5451" customFormat="false" ht="15" hidden="false" customHeight="false" outlineLevel="0" collapsed="false">
      <c r="A5451" s="318" t="s">
        <v>17068</v>
      </c>
      <c r="B5451" s="318" t="str">
        <f aca="false">A5451&amp;"U"</f>
        <v>87879U</v>
      </c>
      <c r="C5451" s="318" t="s">
        <v>17069</v>
      </c>
      <c r="D5451" s="318" t="s">
        <v>79</v>
      </c>
      <c r="E5451" s="318" t="s">
        <v>6252</v>
      </c>
      <c r="F5451" s="319" t="n">
        <v>2.74</v>
      </c>
      <c r="G5451" s="318" t="s">
        <v>6233</v>
      </c>
    </row>
    <row r="5452" customFormat="false" ht="15" hidden="false" customHeight="false" outlineLevel="0" collapsed="false">
      <c r="A5452" s="318" t="s">
        <v>17070</v>
      </c>
      <c r="B5452" s="318" t="str">
        <f aca="false">A5452&amp;"U"</f>
        <v>87881U</v>
      </c>
      <c r="C5452" s="318" t="s">
        <v>17071</v>
      </c>
      <c r="D5452" s="318" t="s">
        <v>79</v>
      </c>
      <c r="E5452" s="318" t="s">
        <v>6232</v>
      </c>
      <c r="F5452" s="319" t="n">
        <v>3.41</v>
      </c>
      <c r="G5452" s="318" t="s">
        <v>6233</v>
      </c>
    </row>
    <row r="5453" customFormat="false" ht="15" hidden="false" customHeight="false" outlineLevel="0" collapsed="false">
      <c r="A5453" s="318" t="s">
        <v>17072</v>
      </c>
      <c r="B5453" s="318" t="str">
        <f aca="false">A5453&amp;"U"</f>
        <v>87882U</v>
      </c>
      <c r="C5453" s="318" t="s">
        <v>17073</v>
      </c>
      <c r="D5453" s="318" t="s">
        <v>79</v>
      </c>
      <c r="E5453" s="318" t="s">
        <v>6252</v>
      </c>
      <c r="F5453" s="319" t="n">
        <v>3.38</v>
      </c>
      <c r="G5453" s="318" t="s">
        <v>6233</v>
      </c>
    </row>
    <row r="5454" customFormat="false" ht="15" hidden="false" customHeight="false" outlineLevel="0" collapsed="false">
      <c r="A5454" s="318" t="s">
        <v>17074</v>
      </c>
      <c r="B5454" s="318" t="str">
        <f aca="false">A5454&amp;"U"</f>
        <v>87884U</v>
      </c>
      <c r="C5454" s="318" t="s">
        <v>17075</v>
      </c>
      <c r="D5454" s="318" t="s">
        <v>79</v>
      </c>
      <c r="E5454" s="318" t="s">
        <v>6232</v>
      </c>
      <c r="F5454" s="319" t="n">
        <v>6.89</v>
      </c>
      <c r="G5454" s="318" t="s">
        <v>6233</v>
      </c>
    </row>
    <row r="5455" customFormat="false" ht="15" hidden="false" customHeight="false" outlineLevel="0" collapsed="false">
      <c r="A5455" s="318" t="s">
        <v>17076</v>
      </c>
      <c r="B5455" s="318" t="str">
        <f aca="false">A5455&amp;"U"</f>
        <v>87885U</v>
      </c>
      <c r="C5455" s="318" t="s">
        <v>17077</v>
      </c>
      <c r="D5455" s="318" t="s">
        <v>79</v>
      </c>
      <c r="E5455" s="318" t="s">
        <v>6252</v>
      </c>
      <c r="F5455" s="319" t="n">
        <v>6.72</v>
      </c>
      <c r="G5455" s="318" t="s">
        <v>6233</v>
      </c>
    </row>
    <row r="5456" customFormat="false" ht="15" hidden="false" customHeight="false" outlineLevel="0" collapsed="false">
      <c r="A5456" s="318" t="s">
        <v>17078</v>
      </c>
      <c r="B5456" s="318" t="str">
        <f aca="false">A5456&amp;"U"</f>
        <v>87886U</v>
      </c>
      <c r="C5456" s="318" t="s">
        <v>17079</v>
      </c>
      <c r="D5456" s="318" t="s">
        <v>79</v>
      </c>
      <c r="E5456" s="318" t="s">
        <v>6232</v>
      </c>
      <c r="F5456" s="319" t="n">
        <v>17.71</v>
      </c>
      <c r="G5456" s="318" t="s">
        <v>6233</v>
      </c>
    </row>
    <row r="5457" customFormat="false" ht="15" hidden="false" customHeight="false" outlineLevel="0" collapsed="false">
      <c r="A5457" s="318" t="s">
        <v>17080</v>
      </c>
      <c r="B5457" s="318" t="str">
        <f aca="false">A5457&amp;"U"</f>
        <v>87887U</v>
      </c>
      <c r="C5457" s="318" t="s">
        <v>17081</v>
      </c>
      <c r="D5457" s="318" t="s">
        <v>79</v>
      </c>
      <c r="E5457" s="318" t="s">
        <v>6252</v>
      </c>
      <c r="F5457" s="319" t="n">
        <v>17.34</v>
      </c>
      <c r="G5457" s="318" t="s">
        <v>6233</v>
      </c>
    </row>
    <row r="5458" customFormat="false" ht="15" hidden="false" customHeight="false" outlineLevel="0" collapsed="false">
      <c r="A5458" s="318" t="s">
        <v>17082</v>
      </c>
      <c r="B5458" s="318" t="str">
        <f aca="false">A5458&amp;"U"</f>
        <v>87888U</v>
      </c>
      <c r="C5458" s="318" t="s">
        <v>17083</v>
      </c>
      <c r="D5458" s="318" t="s">
        <v>79</v>
      </c>
      <c r="E5458" s="318" t="s">
        <v>6232</v>
      </c>
      <c r="F5458" s="319" t="n">
        <v>4.44</v>
      </c>
      <c r="G5458" s="318" t="s">
        <v>6233</v>
      </c>
    </row>
    <row r="5459" customFormat="false" ht="15" hidden="false" customHeight="false" outlineLevel="0" collapsed="false">
      <c r="A5459" s="318" t="s">
        <v>17084</v>
      </c>
      <c r="B5459" s="318" t="str">
        <f aca="false">A5459&amp;"U"</f>
        <v>87889U</v>
      </c>
      <c r="C5459" s="318" t="s">
        <v>17085</v>
      </c>
      <c r="D5459" s="318" t="s">
        <v>79</v>
      </c>
      <c r="E5459" s="318" t="s">
        <v>6252</v>
      </c>
      <c r="F5459" s="319" t="n">
        <v>4.41</v>
      </c>
      <c r="G5459" s="318" t="s">
        <v>6233</v>
      </c>
    </row>
    <row r="5460" customFormat="false" ht="15" hidden="false" customHeight="false" outlineLevel="0" collapsed="false">
      <c r="A5460" s="318" t="s">
        <v>17086</v>
      </c>
      <c r="B5460" s="318" t="str">
        <f aca="false">A5460&amp;"U"</f>
        <v>87891U</v>
      </c>
      <c r="C5460" s="318" t="s">
        <v>17087</v>
      </c>
      <c r="D5460" s="318" t="s">
        <v>79</v>
      </c>
      <c r="E5460" s="318" t="s">
        <v>6232</v>
      </c>
      <c r="F5460" s="319" t="n">
        <v>7.92</v>
      </c>
      <c r="G5460" s="318" t="s">
        <v>6233</v>
      </c>
    </row>
    <row r="5461" customFormat="false" ht="15" hidden="false" customHeight="false" outlineLevel="0" collapsed="false">
      <c r="A5461" s="318" t="s">
        <v>17088</v>
      </c>
      <c r="B5461" s="318" t="str">
        <f aca="false">A5461&amp;"U"</f>
        <v>87892U</v>
      </c>
      <c r="C5461" s="318" t="s">
        <v>17089</v>
      </c>
      <c r="D5461" s="318" t="s">
        <v>79</v>
      </c>
      <c r="E5461" s="318" t="s">
        <v>6252</v>
      </c>
      <c r="F5461" s="319" t="n">
        <v>7.75</v>
      </c>
      <c r="G5461" s="318" t="s">
        <v>6233</v>
      </c>
    </row>
    <row r="5462" customFormat="false" ht="15" hidden="false" customHeight="false" outlineLevel="0" collapsed="false">
      <c r="A5462" s="318" t="s">
        <v>17090</v>
      </c>
      <c r="B5462" s="318" t="str">
        <f aca="false">A5462&amp;"U"</f>
        <v>87893U</v>
      </c>
      <c r="C5462" s="318" t="s">
        <v>17091</v>
      </c>
      <c r="D5462" s="318" t="s">
        <v>79</v>
      </c>
      <c r="E5462" s="318" t="s">
        <v>6232</v>
      </c>
      <c r="F5462" s="319" t="n">
        <v>4.59</v>
      </c>
      <c r="G5462" s="318" t="s">
        <v>6233</v>
      </c>
    </row>
    <row r="5463" customFormat="false" ht="15" hidden="false" customHeight="false" outlineLevel="0" collapsed="false">
      <c r="A5463" s="318" t="s">
        <v>17092</v>
      </c>
      <c r="B5463" s="318" t="str">
        <f aca="false">A5463&amp;"U"</f>
        <v>87894U</v>
      </c>
      <c r="C5463" s="318" t="s">
        <v>17093</v>
      </c>
      <c r="D5463" s="318" t="s">
        <v>79</v>
      </c>
      <c r="E5463" s="318" t="s">
        <v>6252</v>
      </c>
      <c r="F5463" s="319" t="n">
        <v>4.41</v>
      </c>
      <c r="G5463" s="318" t="s">
        <v>6233</v>
      </c>
    </row>
    <row r="5464" customFormat="false" ht="15" hidden="false" customHeight="false" outlineLevel="0" collapsed="false">
      <c r="A5464" s="318" t="s">
        <v>17094</v>
      </c>
      <c r="B5464" s="318" t="str">
        <f aca="false">A5464&amp;"U"</f>
        <v>87896U</v>
      </c>
      <c r="C5464" s="318" t="s">
        <v>17095</v>
      </c>
      <c r="D5464" s="318" t="s">
        <v>79</v>
      </c>
      <c r="E5464" s="318" t="s">
        <v>6252</v>
      </c>
      <c r="F5464" s="319" t="n">
        <v>4.12</v>
      </c>
      <c r="G5464" s="318" t="s">
        <v>6233</v>
      </c>
    </row>
    <row r="5465" customFormat="false" ht="15" hidden="false" customHeight="false" outlineLevel="0" collapsed="false">
      <c r="A5465" s="318" t="s">
        <v>17096</v>
      </c>
      <c r="B5465" s="318" t="str">
        <f aca="false">A5465&amp;"U"</f>
        <v>87897U</v>
      </c>
      <c r="C5465" s="318" t="s">
        <v>17097</v>
      </c>
      <c r="D5465" s="318" t="s">
        <v>79</v>
      </c>
      <c r="E5465" s="318" t="s">
        <v>6252</v>
      </c>
      <c r="F5465" s="319" t="n">
        <v>3.94</v>
      </c>
      <c r="G5465" s="318" t="s">
        <v>6233</v>
      </c>
    </row>
    <row r="5466" customFormat="false" ht="15" hidden="false" customHeight="false" outlineLevel="0" collapsed="false">
      <c r="A5466" s="318" t="s">
        <v>17098</v>
      </c>
      <c r="B5466" s="318" t="str">
        <f aca="false">A5466&amp;"U"</f>
        <v>87899U</v>
      </c>
      <c r="C5466" s="318" t="s">
        <v>17099</v>
      </c>
      <c r="D5466" s="318" t="s">
        <v>79</v>
      </c>
      <c r="E5466" s="318" t="s">
        <v>6232</v>
      </c>
      <c r="F5466" s="319" t="n">
        <v>5.29</v>
      </c>
      <c r="G5466" s="318" t="s">
        <v>6233</v>
      </c>
    </row>
    <row r="5467" customFormat="false" ht="15" hidden="false" customHeight="false" outlineLevel="0" collapsed="false">
      <c r="A5467" s="318" t="s">
        <v>17100</v>
      </c>
      <c r="B5467" s="318" t="str">
        <f aca="false">A5467&amp;"U"</f>
        <v>87900U</v>
      </c>
      <c r="C5467" s="318" t="s">
        <v>17101</v>
      </c>
      <c r="D5467" s="318" t="s">
        <v>79</v>
      </c>
      <c r="E5467" s="318" t="s">
        <v>6252</v>
      </c>
      <c r="F5467" s="319" t="n">
        <v>5.26</v>
      </c>
      <c r="G5467" s="318" t="s">
        <v>6233</v>
      </c>
    </row>
    <row r="5468" customFormat="false" ht="15" hidden="false" customHeight="false" outlineLevel="0" collapsed="false">
      <c r="A5468" s="318" t="s">
        <v>17102</v>
      </c>
      <c r="B5468" s="318" t="str">
        <f aca="false">A5468&amp;"U"</f>
        <v>87902U</v>
      </c>
      <c r="C5468" s="318" t="s">
        <v>17103</v>
      </c>
      <c r="D5468" s="318" t="s">
        <v>79</v>
      </c>
      <c r="E5468" s="318" t="s">
        <v>6232</v>
      </c>
      <c r="F5468" s="319" t="n">
        <v>8.77</v>
      </c>
      <c r="G5468" s="318" t="s">
        <v>6233</v>
      </c>
    </row>
    <row r="5469" customFormat="false" ht="15" hidden="false" customHeight="false" outlineLevel="0" collapsed="false">
      <c r="A5469" s="318" t="s">
        <v>17104</v>
      </c>
      <c r="B5469" s="318" t="str">
        <f aca="false">A5469&amp;"U"</f>
        <v>87903U</v>
      </c>
      <c r="C5469" s="318" t="s">
        <v>17105</v>
      </c>
      <c r="D5469" s="318" t="s">
        <v>79</v>
      </c>
      <c r="E5469" s="318" t="s">
        <v>6252</v>
      </c>
      <c r="F5469" s="319" t="n">
        <v>8.6</v>
      </c>
      <c r="G5469" s="318" t="s">
        <v>6233</v>
      </c>
    </row>
    <row r="5470" customFormat="false" ht="15" hidden="false" customHeight="false" outlineLevel="0" collapsed="false">
      <c r="A5470" s="318" t="s">
        <v>17106</v>
      </c>
      <c r="B5470" s="318" t="str">
        <f aca="false">A5470&amp;"U"</f>
        <v>87904U</v>
      </c>
      <c r="C5470" s="318" t="s">
        <v>17107</v>
      </c>
      <c r="D5470" s="318" t="s">
        <v>79</v>
      </c>
      <c r="E5470" s="318" t="s">
        <v>6232</v>
      </c>
      <c r="F5470" s="319" t="n">
        <v>6</v>
      </c>
      <c r="G5470" s="318" t="s">
        <v>6233</v>
      </c>
    </row>
    <row r="5471" customFormat="false" ht="15" hidden="false" customHeight="false" outlineLevel="0" collapsed="false">
      <c r="A5471" s="318" t="s">
        <v>17108</v>
      </c>
      <c r="B5471" s="318" t="str">
        <f aca="false">A5471&amp;"U"</f>
        <v>87905U</v>
      </c>
      <c r="C5471" s="318" t="s">
        <v>17109</v>
      </c>
      <c r="D5471" s="318" t="s">
        <v>79</v>
      </c>
      <c r="E5471" s="318" t="s">
        <v>6252</v>
      </c>
      <c r="F5471" s="319" t="n">
        <v>5.82</v>
      </c>
      <c r="G5471" s="318" t="s">
        <v>6233</v>
      </c>
    </row>
    <row r="5472" customFormat="false" ht="15" hidden="false" customHeight="false" outlineLevel="0" collapsed="false">
      <c r="A5472" s="318" t="s">
        <v>17110</v>
      </c>
      <c r="B5472" s="318" t="str">
        <f aca="false">A5472&amp;"U"</f>
        <v>87907U</v>
      </c>
      <c r="C5472" s="318" t="s">
        <v>17111</v>
      </c>
      <c r="D5472" s="318" t="s">
        <v>79</v>
      </c>
      <c r="E5472" s="318" t="s">
        <v>6252</v>
      </c>
      <c r="F5472" s="319" t="n">
        <v>5.34</v>
      </c>
      <c r="G5472" s="318" t="s">
        <v>6233</v>
      </c>
    </row>
    <row r="5473" customFormat="false" ht="15" hidden="false" customHeight="false" outlineLevel="0" collapsed="false">
      <c r="A5473" s="318" t="s">
        <v>17112</v>
      </c>
      <c r="B5473" s="318" t="str">
        <f aca="false">A5473&amp;"U"</f>
        <v>87908U</v>
      </c>
      <c r="C5473" s="318" t="s">
        <v>17113</v>
      </c>
      <c r="D5473" s="318" t="s">
        <v>79</v>
      </c>
      <c r="E5473" s="318" t="s">
        <v>6252</v>
      </c>
      <c r="F5473" s="319" t="n">
        <v>5.16</v>
      </c>
      <c r="G5473" s="318" t="s">
        <v>6233</v>
      </c>
    </row>
    <row r="5474" customFormat="false" ht="15" hidden="false" customHeight="false" outlineLevel="0" collapsed="false">
      <c r="A5474" s="318" t="s">
        <v>17114</v>
      </c>
      <c r="B5474" s="318" t="str">
        <f aca="false">A5474&amp;"U"</f>
        <v>87910U</v>
      </c>
      <c r="C5474" s="318" t="s">
        <v>17115</v>
      </c>
      <c r="D5474" s="318" t="s">
        <v>79</v>
      </c>
      <c r="E5474" s="318" t="s">
        <v>6232</v>
      </c>
      <c r="F5474" s="319" t="n">
        <v>17.45</v>
      </c>
      <c r="G5474" s="318" t="s">
        <v>6233</v>
      </c>
    </row>
    <row r="5475" customFormat="false" ht="15" hidden="false" customHeight="false" outlineLevel="0" collapsed="false">
      <c r="A5475" s="318" t="s">
        <v>17116</v>
      </c>
      <c r="B5475" s="318" t="str">
        <f aca="false">A5475&amp;"U"</f>
        <v>87911U</v>
      </c>
      <c r="C5475" s="318" t="s">
        <v>17117</v>
      </c>
      <c r="D5475" s="318" t="s">
        <v>79</v>
      </c>
      <c r="E5475" s="318" t="s">
        <v>6252</v>
      </c>
      <c r="F5475" s="319" t="n">
        <v>17.08</v>
      </c>
      <c r="G5475" s="318" t="s">
        <v>6233</v>
      </c>
    </row>
    <row r="5476" customFormat="false" ht="15" hidden="false" customHeight="false" outlineLevel="0" collapsed="false">
      <c r="A5476" s="318" t="s">
        <v>17118</v>
      </c>
      <c r="B5476" s="318" t="str">
        <f aca="false">A5476&amp;"U"</f>
        <v>5991U</v>
      </c>
      <c r="C5476" s="318" t="s">
        <v>17119</v>
      </c>
      <c r="D5476" s="318" t="s">
        <v>79</v>
      </c>
      <c r="E5476" s="318" t="s">
        <v>6252</v>
      </c>
      <c r="F5476" s="319" t="n">
        <v>36.64</v>
      </c>
      <c r="G5476" s="318" t="s">
        <v>6233</v>
      </c>
    </row>
    <row r="5477" customFormat="false" ht="15" hidden="false" customHeight="false" outlineLevel="0" collapsed="false">
      <c r="A5477" s="318" t="s">
        <v>17120</v>
      </c>
      <c r="B5477" s="318" t="str">
        <f aca="false">A5477&amp;"U"</f>
        <v>84023U</v>
      </c>
      <c r="C5477" s="318" t="s">
        <v>17121</v>
      </c>
      <c r="D5477" s="318" t="s">
        <v>79</v>
      </c>
      <c r="E5477" s="318" t="s">
        <v>6232</v>
      </c>
      <c r="F5477" s="319" t="n">
        <v>33.5</v>
      </c>
      <c r="G5477" s="318" t="s">
        <v>6233</v>
      </c>
    </row>
    <row r="5478" customFormat="false" ht="15" hidden="false" customHeight="false" outlineLevel="0" collapsed="false">
      <c r="A5478" s="318" t="s">
        <v>17122</v>
      </c>
      <c r="B5478" s="318" t="str">
        <f aca="false">A5478&amp;"U"</f>
        <v>84024U</v>
      </c>
      <c r="C5478" s="318" t="s">
        <v>17123</v>
      </c>
      <c r="D5478" s="318" t="s">
        <v>79</v>
      </c>
      <c r="E5478" s="318" t="s">
        <v>6232</v>
      </c>
      <c r="F5478" s="319" t="n">
        <v>31.61</v>
      </c>
      <c r="G5478" s="318" t="s">
        <v>6233</v>
      </c>
    </row>
    <row r="5479" customFormat="false" ht="15" hidden="false" customHeight="false" outlineLevel="0" collapsed="false">
      <c r="A5479" s="318" t="s">
        <v>17124</v>
      </c>
      <c r="B5479" s="318" t="str">
        <f aca="false">A5479&amp;"U"</f>
        <v>84026U</v>
      </c>
      <c r="C5479" s="318" t="s">
        <v>17125</v>
      </c>
      <c r="D5479" s="318" t="s">
        <v>79</v>
      </c>
      <c r="E5479" s="318" t="s">
        <v>6232</v>
      </c>
      <c r="F5479" s="319" t="n">
        <v>39.67</v>
      </c>
      <c r="G5479" s="318" t="s">
        <v>6233</v>
      </c>
    </row>
    <row r="5480" customFormat="false" ht="15" hidden="false" customHeight="false" outlineLevel="0" collapsed="false">
      <c r="A5480" s="318" t="s">
        <v>17126</v>
      </c>
      <c r="B5480" s="318" t="str">
        <f aca="false">A5480&amp;"U"</f>
        <v>84027U</v>
      </c>
      <c r="C5480" s="318" t="s">
        <v>17127</v>
      </c>
      <c r="D5480" s="318" t="s">
        <v>79</v>
      </c>
      <c r="E5480" s="318" t="s">
        <v>6232</v>
      </c>
      <c r="F5480" s="319" t="n">
        <v>26.67</v>
      </c>
      <c r="G5480" s="318" t="s">
        <v>6233</v>
      </c>
    </row>
    <row r="5481" customFormat="false" ht="15" hidden="false" customHeight="false" outlineLevel="0" collapsed="false">
      <c r="A5481" s="318" t="s">
        <v>17128</v>
      </c>
      <c r="B5481" s="318" t="str">
        <f aca="false">A5481&amp;"U"</f>
        <v>84028U</v>
      </c>
      <c r="C5481" s="318" t="s">
        <v>17129</v>
      </c>
      <c r="D5481" s="318" t="s">
        <v>79</v>
      </c>
      <c r="E5481" s="318" t="s">
        <v>6232</v>
      </c>
      <c r="F5481" s="319" t="n">
        <v>45.06</v>
      </c>
      <c r="G5481" s="318" t="s">
        <v>6233</v>
      </c>
    </row>
    <row r="5482" customFormat="false" ht="15" hidden="false" customHeight="false" outlineLevel="0" collapsed="false">
      <c r="A5482" s="318" t="s">
        <v>17130</v>
      </c>
      <c r="B5482" s="318" t="str">
        <f aca="false">A5482&amp;"U"</f>
        <v>84072U</v>
      </c>
      <c r="C5482" s="318" t="s">
        <v>17131</v>
      </c>
      <c r="D5482" s="318" t="s">
        <v>79</v>
      </c>
      <c r="E5482" s="318" t="s">
        <v>6232</v>
      </c>
      <c r="F5482" s="319" t="n">
        <v>27.11</v>
      </c>
      <c r="G5482" s="318" t="s">
        <v>6233</v>
      </c>
    </row>
    <row r="5483" customFormat="false" ht="15" hidden="false" customHeight="false" outlineLevel="0" collapsed="false">
      <c r="A5483" s="318" t="s">
        <v>17132</v>
      </c>
      <c r="B5483" s="318" t="str">
        <f aca="false">A5483&amp;"U"</f>
        <v>87411U</v>
      </c>
      <c r="C5483" s="318" t="s">
        <v>17133</v>
      </c>
      <c r="D5483" s="318" t="s">
        <v>79</v>
      </c>
      <c r="E5483" s="318" t="s">
        <v>6232</v>
      </c>
      <c r="F5483" s="319" t="n">
        <v>9.54</v>
      </c>
      <c r="G5483" s="318" t="s">
        <v>6233</v>
      </c>
    </row>
    <row r="5484" customFormat="false" ht="15" hidden="false" customHeight="false" outlineLevel="0" collapsed="false">
      <c r="A5484" s="318" t="s">
        <v>17134</v>
      </c>
      <c r="B5484" s="318" t="str">
        <f aca="false">A5484&amp;"U"</f>
        <v>87412U</v>
      </c>
      <c r="C5484" s="318" t="s">
        <v>17135</v>
      </c>
      <c r="D5484" s="318" t="s">
        <v>79</v>
      </c>
      <c r="E5484" s="318" t="s">
        <v>6232</v>
      </c>
      <c r="F5484" s="319" t="n">
        <v>13.67</v>
      </c>
      <c r="G5484" s="318" t="s">
        <v>6233</v>
      </c>
    </row>
    <row r="5485" customFormat="false" ht="15" hidden="false" customHeight="false" outlineLevel="0" collapsed="false">
      <c r="A5485" s="318" t="s">
        <v>17136</v>
      </c>
      <c r="B5485" s="318" t="str">
        <f aca="false">A5485&amp;"U"</f>
        <v>87413U</v>
      </c>
      <c r="C5485" s="318" t="s">
        <v>17137</v>
      </c>
      <c r="D5485" s="318" t="s">
        <v>79</v>
      </c>
      <c r="E5485" s="318" t="s">
        <v>6232</v>
      </c>
      <c r="F5485" s="319" t="n">
        <v>16.03</v>
      </c>
      <c r="G5485" s="318" t="s">
        <v>6233</v>
      </c>
    </row>
    <row r="5486" customFormat="false" ht="15" hidden="false" customHeight="false" outlineLevel="0" collapsed="false">
      <c r="A5486" s="318" t="s">
        <v>17138</v>
      </c>
      <c r="B5486" s="318" t="str">
        <f aca="false">A5486&amp;"U"</f>
        <v>87414U</v>
      </c>
      <c r="C5486" s="318" t="s">
        <v>17139</v>
      </c>
      <c r="D5486" s="318" t="s">
        <v>79</v>
      </c>
      <c r="E5486" s="318" t="s">
        <v>6232</v>
      </c>
      <c r="F5486" s="319" t="n">
        <v>14.15</v>
      </c>
      <c r="G5486" s="318" t="s">
        <v>6233</v>
      </c>
    </row>
    <row r="5487" customFormat="false" ht="15" hidden="false" customHeight="false" outlineLevel="0" collapsed="false">
      <c r="A5487" s="318" t="s">
        <v>17140</v>
      </c>
      <c r="B5487" s="318" t="str">
        <f aca="false">A5487&amp;"U"</f>
        <v>87415U</v>
      </c>
      <c r="C5487" s="318" t="s">
        <v>17141</v>
      </c>
      <c r="D5487" s="318" t="s">
        <v>79</v>
      </c>
      <c r="E5487" s="318" t="s">
        <v>6232</v>
      </c>
      <c r="F5487" s="319" t="n">
        <v>18.15</v>
      </c>
      <c r="G5487" s="318" t="s">
        <v>6233</v>
      </c>
    </row>
    <row r="5488" customFormat="false" ht="15" hidden="false" customHeight="false" outlineLevel="0" collapsed="false">
      <c r="A5488" s="318" t="s">
        <v>17142</v>
      </c>
      <c r="B5488" s="318" t="str">
        <f aca="false">A5488&amp;"U"</f>
        <v>87416U</v>
      </c>
      <c r="C5488" s="318" t="s">
        <v>17143</v>
      </c>
      <c r="D5488" s="318" t="s">
        <v>79</v>
      </c>
      <c r="E5488" s="318" t="s">
        <v>6232</v>
      </c>
      <c r="F5488" s="319" t="n">
        <v>20.66</v>
      </c>
      <c r="G5488" s="318" t="s">
        <v>6233</v>
      </c>
    </row>
    <row r="5489" customFormat="false" ht="15" hidden="false" customHeight="false" outlineLevel="0" collapsed="false">
      <c r="A5489" s="318" t="s">
        <v>17144</v>
      </c>
      <c r="B5489" s="318" t="str">
        <f aca="false">A5489&amp;"U"</f>
        <v>87417U</v>
      </c>
      <c r="C5489" s="318" t="s">
        <v>17145</v>
      </c>
      <c r="D5489" s="318" t="s">
        <v>79</v>
      </c>
      <c r="E5489" s="318" t="s">
        <v>6232</v>
      </c>
      <c r="F5489" s="319" t="n">
        <v>10.13</v>
      </c>
      <c r="G5489" s="318" t="s">
        <v>6233</v>
      </c>
    </row>
    <row r="5490" customFormat="false" ht="15" hidden="false" customHeight="false" outlineLevel="0" collapsed="false">
      <c r="A5490" s="318" t="s">
        <v>17146</v>
      </c>
      <c r="B5490" s="318" t="str">
        <f aca="false">A5490&amp;"U"</f>
        <v>87418U</v>
      </c>
      <c r="C5490" s="318" t="s">
        <v>17147</v>
      </c>
      <c r="D5490" s="318" t="s">
        <v>79</v>
      </c>
      <c r="E5490" s="318" t="s">
        <v>6232</v>
      </c>
      <c r="F5490" s="319" t="n">
        <v>10.43</v>
      </c>
      <c r="G5490" s="318" t="s">
        <v>6233</v>
      </c>
    </row>
    <row r="5491" customFormat="false" ht="15" hidden="false" customHeight="false" outlineLevel="0" collapsed="false">
      <c r="A5491" s="318" t="s">
        <v>17148</v>
      </c>
      <c r="B5491" s="318" t="str">
        <f aca="false">A5491&amp;"U"</f>
        <v>87419U</v>
      </c>
      <c r="C5491" s="318" t="s">
        <v>17149</v>
      </c>
      <c r="D5491" s="318" t="s">
        <v>79</v>
      </c>
      <c r="E5491" s="318" t="s">
        <v>6232</v>
      </c>
      <c r="F5491" s="319" t="n">
        <v>11.32</v>
      </c>
      <c r="G5491" s="318" t="s">
        <v>6233</v>
      </c>
    </row>
    <row r="5492" customFormat="false" ht="15" hidden="false" customHeight="false" outlineLevel="0" collapsed="false">
      <c r="A5492" s="318" t="s">
        <v>17150</v>
      </c>
      <c r="B5492" s="318" t="str">
        <f aca="false">A5492&amp;"U"</f>
        <v>87420U</v>
      </c>
      <c r="C5492" s="318" t="s">
        <v>17151</v>
      </c>
      <c r="D5492" s="318" t="s">
        <v>79</v>
      </c>
      <c r="E5492" s="318" t="s">
        <v>6232</v>
      </c>
      <c r="F5492" s="319" t="n">
        <v>15.19</v>
      </c>
      <c r="G5492" s="318" t="s">
        <v>6233</v>
      </c>
    </row>
    <row r="5493" customFormat="false" ht="15" hidden="false" customHeight="false" outlineLevel="0" collapsed="false">
      <c r="A5493" s="318" t="s">
        <v>17152</v>
      </c>
      <c r="B5493" s="318" t="str">
        <f aca="false">A5493&amp;"U"</f>
        <v>87421U</v>
      </c>
      <c r="C5493" s="318" t="s">
        <v>17153</v>
      </c>
      <c r="D5493" s="318" t="s">
        <v>79</v>
      </c>
      <c r="E5493" s="318" t="s">
        <v>6232</v>
      </c>
      <c r="F5493" s="319" t="n">
        <v>15.5</v>
      </c>
      <c r="G5493" s="318" t="s">
        <v>6233</v>
      </c>
    </row>
    <row r="5494" customFormat="false" ht="15" hidden="false" customHeight="false" outlineLevel="0" collapsed="false">
      <c r="A5494" s="318" t="s">
        <v>17154</v>
      </c>
      <c r="B5494" s="318" t="str">
        <f aca="false">A5494&amp;"U"</f>
        <v>87422U</v>
      </c>
      <c r="C5494" s="318" t="s">
        <v>17155</v>
      </c>
      <c r="D5494" s="318" t="s">
        <v>79</v>
      </c>
      <c r="E5494" s="318" t="s">
        <v>6232</v>
      </c>
      <c r="F5494" s="319" t="n">
        <v>16.39</v>
      </c>
      <c r="G5494" s="318" t="s">
        <v>6233</v>
      </c>
    </row>
    <row r="5495" customFormat="false" ht="15" hidden="false" customHeight="false" outlineLevel="0" collapsed="false">
      <c r="A5495" s="318" t="s">
        <v>17156</v>
      </c>
      <c r="B5495" s="318" t="str">
        <f aca="false">A5495&amp;"U"</f>
        <v>87423U</v>
      </c>
      <c r="C5495" s="318" t="s">
        <v>17157</v>
      </c>
      <c r="D5495" s="318" t="s">
        <v>79</v>
      </c>
      <c r="E5495" s="318" t="s">
        <v>6232</v>
      </c>
      <c r="F5495" s="319" t="n">
        <v>20.21</v>
      </c>
      <c r="G5495" s="318" t="s">
        <v>6233</v>
      </c>
    </row>
    <row r="5496" customFormat="false" ht="15" hidden="false" customHeight="false" outlineLevel="0" collapsed="false">
      <c r="A5496" s="318" t="s">
        <v>17158</v>
      </c>
      <c r="B5496" s="318" t="str">
        <f aca="false">A5496&amp;"U"</f>
        <v>87424U</v>
      </c>
      <c r="C5496" s="318" t="s">
        <v>17159</v>
      </c>
      <c r="D5496" s="318" t="s">
        <v>79</v>
      </c>
      <c r="E5496" s="318" t="s">
        <v>6232</v>
      </c>
      <c r="F5496" s="319" t="n">
        <v>20.66</v>
      </c>
      <c r="G5496" s="318" t="s">
        <v>6233</v>
      </c>
    </row>
    <row r="5497" customFormat="false" ht="15" hidden="false" customHeight="false" outlineLevel="0" collapsed="false">
      <c r="A5497" s="318" t="s">
        <v>17160</v>
      </c>
      <c r="B5497" s="318" t="str">
        <f aca="false">A5497&amp;"U"</f>
        <v>87425U</v>
      </c>
      <c r="C5497" s="318" t="s">
        <v>17161</v>
      </c>
      <c r="D5497" s="318" t="s">
        <v>79</v>
      </c>
      <c r="E5497" s="318" t="s">
        <v>6232</v>
      </c>
      <c r="F5497" s="319" t="n">
        <v>21.39</v>
      </c>
      <c r="G5497" s="318" t="s">
        <v>6233</v>
      </c>
    </row>
    <row r="5498" customFormat="false" ht="15" hidden="false" customHeight="false" outlineLevel="0" collapsed="false">
      <c r="A5498" s="318" t="s">
        <v>17162</v>
      </c>
      <c r="B5498" s="318" t="str">
        <f aca="false">A5498&amp;"U"</f>
        <v>87426U</v>
      </c>
      <c r="C5498" s="318" t="s">
        <v>17163</v>
      </c>
      <c r="D5498" s="318" t="s">
        <v>79</v>
      </c>
      <c r="E5498" s="318" t="s">
        <v>6232</v>
      </c>
      <c r="F5498" s="319" t="n">
        <v>23.72</v>
      </c>
      <c r="G5498" s="318" t="s">
        <v>6233</v>
      </c>
    </row>
    <row r="5499" customFormat="false" ht="15" hidden="false" customHeight="false" outlineLevel="0" collapsed="false">
      <c r="A5499" s="318" t="s">
        <v>17164</v>
      </c>
      <c r="B5499" s="318" t="str">
        <f aca="false">A5499&amp;"U"</f>
        <v>87427U</v>
      </c>
      <c r="C5499" s="318" t="s">
        <v>17165</v>
      </c>
      <c r="D5499" s="318" t="s">
        <v>79</v>
      </c>
      <c r="E5499" s="318" t="s">
        <v>6232</v>
      </c>
      <c r="F5499" s="319" t="n">
        <v>24.17</v>
      </c>
      <c r="G5499" s="318" t="s">
        <v>6233</v>
      </c>
    </row>
    <row r="5500" customFormat="false" ht="15" hidden="false" customHeight="false" outlineLevel="0" collapsed="false">
      <c r="A5500" s="318" t="s">
        <v>17166</v>
      </c>
      <c r="B5500" s="318" t="str">
        <f aca="false">A5500&amp;"U"</f>
        <v>87428U</v>
      </c>
      <c r="C5500" s="318" t="s">
        <v>17167</v>
      </c>
      <c r="D5500" s="318" t="s">
        <v>79</v>
      </c>
      <c r="E5500" s="318" t="s">
        <v>6232</v>
      </c>
      <c r="F5500" s="319" t="n">
        <v>24.91</v>
      </c>
      <c r="G5500" s="318" t="s">
        <v>6233</v>
      </c>
    </row>
    <row r="5501" customFormat="false" ht="15" hidden="false" customHeight="false" outlineLevel="0" collapsed="false">
      <c r="A5501" s="318" t="s">
        <v>17168</v>
      </c>
      <c r="B5501" s="318" t="str">
        <f aca="false">A5501&amp;"U"</f>
        <v>87429U</v>
      </c>
      <c r="C5501" s="318" t="s">
        <v>17169</v>
      </c>
      <c r="D5501" s="318" t="s">
        <v>79</v>
      </c>
      <c r="E5501" s="318" t="s">
        <v>6252</v>
      </c>
      <c r="F5501" s="319" t="n">
        <v>12.07</v>
      </c>
      <c r="G5501" s="318" t="s">
        <v>6233</v>
      </c>
    </row>
    <row r="5502" customFormat="false" ht="15" hidden="false" customHeight="false" outlineLevel="0" collapsed="false">
      <c r="A5502" s="318" t="s">
        <v>17170</v>
      </c>
      <c r="B5502" s="318" t="str">
        <f aca="false">A5502&amp;"U"</f>
        <v>87430U</v>
      </c>
      <c r="C5502" s="318" t="s">
        <v>17171</v>
      </c>
      <c r="D5502" s="318" t="s">
        <v>79</v>
      </c>
      <c r="E5502" s="318" t="s">
        <v>6252</v>
      </c>
      <c r="F5502" s="319" t="n">
        <v>12.37</v>
      </c>
      <c r="G5502" s="318" t="s">
        <v>6233</v>
      </c>
    </row>
    <row r="5503" customFormat="false" ht="15" hidden="false" customHeight="false" outlineLevel="0" collapsed="false">
      <c r="A5503" s="318" t="s">
        <v>17172</v>
      </c>
      <c r="B5503" s="318" t="str">
        <f aca="false">A5503&amp;"U"</f>
        <v>87431U</v>
      </c>
      <c r="C5503" s="318" t="s">
        <v>17173</v>
      </c>
      <c r="D5503" s="318" t="s">
        <v>79</v>
      </c>
      <c r="E5503" s="318" t="s">
        <v>6252</v>
      </c>
      <c r="F5503" s="319" t="n">
        <v>12.52</v>
      </c>
      <c r="G5503" s="318" t="s">
        <v>6233</v>
      </c>
    </row>
    <row r="5504" customFormat="false" ht="15" hidden="false" customHeight="false" outlineLevel="0" collapsed="false">
      <c r="A5504" s="318" t="s">
        <v>17174</v>
      </c>
      <c r="B5504" s="318" t="str">
        <f aca="false">A5504&amp;"U"</f>
        <v>87432U</v>
      </c>
      <c r="C5504" s="318" t="s">
        <v>17175</v>
      </c>
      <c r="D5504" s="318" t="s">
        <v>79</v>
      </c>
      <c r="E5504" s="318" t="s">
        <v>6252</v>
      </c>
      <c r="F5504" s="319" t="n">
        <v>17.57</v>
      </c>
      <c r="G5504" s="318" t="s">
        <v>6233</v>
      </c>
    </row>
    <row r="5505" customFormat="false" ht="15" hidden="false" customHeight="false" outlineLevel="0" collapsed="false">
      <c r="A5505" s="318" t="s">
        <v>17176</v>
      </c>
      <c r="B5505" s="318" t="str">
        <f aca="false">A5505&amp;"U"</f>
        <v>87433U</v>
      </c>
      <c r="C5505" s="318" t="s">
        <v>17177</v>
      </c>
      <c r="D5505" s="318" t="s">
        <v>79</v>
      </c>
      <c r="E5505" s="318" t="s">
        <v>6252</v>
      </c>
      <c r="F5505" s="319" t="n">
        <v>18.18</v>
      </c>
      <c r="G5505" s="318" t="s">
        <v>6233</v>
      </c>
    </row>
    <row r="5506" customFormat="false" ht="15" hidden="false" customHeight="false" outlineLevel="0" collapsed="false">
      <c r="A5506" s="318" t="s">
        <v>17178</v>
      </c>
      <c r="B5506" s="318" t="str">
        <f aca="false">A5506&amp;"U"</f>
        <v>87434U</v>
      </c>
      <c r="C5506" s="318" t="s">
        <v>17179</v>
      </c>
      <c r="D5506" s="318" t="s">
        <v>79</v>
      </c>
      <c r="E5506" s="318" t="s">
        <v>6252</v>
      </c>
      <c r="F5506" s="319" t="n">
        <v>18.61</v>
      </c>
      <c r="G5506" s="318" t="s">
        <v>6233</v>
      </c>
    </row>
    <row r="5507" customFormat="false" ht="15" hidden="false" customHeight="false" outlineLevel="0" collapsed="false">
      <c r="A5507" s="318" t="s">
        <v>17180</v>
      </c>
      <c r="B5507" s="318" t="str">
        <f aca="false">A5507&amp;"U"</f>
        <v>87435U</v>
      </c>
      <c r="C5507" s="318" t="s">
        <v>17181</v>
      </c>
      <c r="D5507" s="318" t="s">
        <v>79</v>
      </c>
      <c r="E5507" s="318" t="s">
        <v>6252</v>
      </c>
      <c r="F5507" s="319" t="n">
        <v>19.5</v>
      </c>
      <c r="G5507" s="318" t="s">
        <v>6233</v>
      </c>
    </row>
    <row r="5508" customFormat="false" ht="15" hidden="false" customHeight="false" outlineLevel="0" collapsed="false">
      <c r="A5508" s="318" t="s">
        <v>17182</v>
      </c>
      <c r="B5508" s="318" t="str">
        <f aca="false">A5508&amp;"U"</f>
        <v>87436U</v>
      </c>
      <c r="C5508" s="318" t="s">
        <v>17183</v>
      </c>
      <c r="D5508" s="318" t="s">
        <v>79</v>
      </c>
      <c r="E5508" s="318" t="s">
        <v>6252</v>
      </c>
      <c r="F5508" s="319" t="n">
        <v>20.53</v>
      </c>
      <c r="G5508" s="318" t="s">
        <v>6233</v>
      </c>
    </row>
    <row r="5509" customFormat="false" ht="15" hidden="false" customHeight="false" outlineLevel="0" collapsed="false">
      <c r="A5509" s="318" t="s">
        <v>17184</v>
      </c>
      <c r="B5509" s="318" t="str">
        <f aca="false">A5509&amp;"U"</f>
        <v>87437U</v>
      </c>
      <c r="C5509" s="318" t="s">
        <v>17185</v>
      </c>
      <c r="D5509" s="318" t="s">
        <v>79</v>
      </c>
      <c r="E5509" s="318" t="s">
        <v>6252</v>
      </c>
      <c r="F5509" s="319" t="n">
        <v>21.27</v>
      </c>
      <c r="G5509" s="318" t="s">
        <v>6233</v>
      </c>
    </row>
    <row r="5510" customFormat="false" ht="15" hidden="false" customHeight="false" outlineLevel="0" collapsed="false">
      <c r="A5510" s="318" t="s">
        <v>17186</v>
      </c>
      <c r="B5510" s="318" t="str">
        <f aca="false">A5510&amp;"U"</f>
        <v>87438U</v>
      </c>
      <c r="C5510" s="318" t="s">
        <v>17187</v>
      </c>
      <c r="D5510" s="318" t="s">
        <v>79</v>
      </c>
      <c r="E5510" s="318" t="s">
        <v>6252</v>
      </c>
      <c r="F5510" s="319" t="n">
        <v>24.12</v>
      </c>
      <c r="G5510" s="318" t="s">
        <v>6233</v>
      </c>
    </row>
    <row r="5511" customFormat="false" ht="15" hidden="false" customHeight="false" outlineLevel="0" collapsed="false">
      <c r="A5511" s="318" t="s">
        <v>17188</v>
      </c>
      <c r="B5511" s="318" t="str">
        <f aca="false">A5511&amp;"U"</f>
        <v>87439U</v>
      </c>
      <c r="C5511" s="318" t="s">
        <v>17189</v>
      </c>
      <c r="D5511" s="318" t="s">
        <v>79</v>
      </c>
      <c r="E5511" s="318" t="s">
        <v>6252</v>
      </c>
      <c r="F5511" s="319" t="n">
        <v>25.44</v>
      </c>
      <c r="G5511" s="318" t="s">
        <v>6233</v>
      </c>
    </row>
    <row r="5512" customFormat="false" ht="15" hidden="false" customHeight="false" outlineLevel="0" collapsed="false">
      <c r="A5512" s="318" t="s">
        <v>17190</v>
      </c>
      <c r="B5512" s="318" t="str">
        <f aca="false">A5512&amp;"U"</f>
        <v>87440U</v>
      </c>
      <c r="C5512" s="318" t="s">
        <v>17191</v>
      </c>
      <c r="D5512" s="318" t="s">
        <v>79</v>
      </c>
      <c r="E5512" s="318" t="s">
        <v>6252</v>
      </c>
      <c r="F5512" s="319" t="n">
        <v>26.05</v>
      </c>
      <c r="G5512" s="318" t="s">
        <v>6233</v>
      </c>
    </row>
    <row r="5513" customFormat="false" ht="15" hidden="false" customHeight="false" outlineLevel="0" collapsed="false">
      <c r="A5513" s="318" t="s">
        <v>17192</v>
      </c>
      <c r="B5513" s="318" t="str">
        <f aca="false">A5513&amp;"U"</f>
        <v>87527U</v>
      </c>
      <c r="C5513" s="318" t="s">
        <v>17193</v>
      </c>
      <c r="D5513" s="318" t="s">
        <v>79</v>
      </c>
      <c r="E5513" s="318" t="s">
        <v>6252</v>
      </c>
      <c r="F5513" s="319" t="n">
        <v>27.72</v>
      </c>
      <c r="G5513" s="318" t="s">
        <v>6233</v>
      </c>
    </row>
    <row r="5514" customFormat="false" ht="15" hidden="false" customHeight="false" outlineLevel="0" collapsed="false">
      <c r="A5514" s="318" t="s">
        <v>17194</v>
      </c>
      <c r="B5514" s="318" t="str">
        <f aca="false">A5514&amp;"U"</f>
        <v>87528U</v>
      </c>
      <c r="C5514" s="318" t="s">
        <v>17195</v>
      </c>
      <c r="D5514" s="318" t="s">
        <v>79</v>
      </c>
      <c r="E5514" s="318" t="s">
        <v>6232</v>
      </c>
      <c r="F5514" s="319" t="n">
        <v>28.96</v>
      </c>
      <c r="G5514" s="318" t="s">
        <v>6233</v>
      </c>
    </row>
    <row r="5515" customFormat="false" ht="15" hidden="false" customHeight="false" outlineLevel="0" collapsed="false">
      <c r="A5515" s="318" t="s">
        <v>17196</v>
      </c>
      <c r="B5515" s="318" t="str">
        <f aca="false">A5515&amp;"U"</f>
        <v>87529U</v>
      </c>
      <c r="C5515" s="318" t="s">
        <v>165</v>
      </c>
      <c r="D5515" s="318" t="s">
        <v>79</v>
      </c>
      <c r="E5515" s="318" t="s">
        <v>6252</v>
      </c>
      <c r="F5515" s="319" t="n">
        <v>25.26</v>
      </c>
      <c r="G5515" s="318" t="s">
        <v>6233</v>
      </c>
    </row>
    <row r="5516" customFormat="false" ht="15" hidden="false" customHeight="false" outlineLevel="0" collapsed="false">
      <c r="A5516" s="318" t="s">
        <v>17197</v>
      </c>
      <c r="B5516" s="318" t="str">
        <f aca="false">A5516&amp;"U"</f>
        <v>87530U</v>
      </c>
      <c r="C5516" s="318" t="s">
        <v>17198</v>
      </c>
      <c r="D5516" s="318" t="s">
        <v>79</v>
      </c>
      <c r="E5516" s="318" t="s">
        <v>6232</v>
      </c>
      <c r="F5516" s="319" t="n">
        <v>26.5</v>
      </c>
      <c r="G5516" s="318" t="s">
        <v>6233</v>
      </c>
    </row>
    <row r="5517" customFormat="false" ht="15" hidden="false" customHeight="false" outlineLevel="0" collapsed="false">
      <c r="A5517" s="318" t="s">
        <v>17199</v>
      </c>
      <c r="B5517" s="318" t="str">
        <f aca="false">A5517&amp;"U"</f>
        <v>87531U</v>
      </c>
      <c r="C5517" s="318" t="s">
        <v>17200</v>
      </c>
      <c r="D5517" s="318" t="s">
        <v>79</v>
      </c>
      <c r="E5517" s="318" t="s">
        <v>6252</v>
      </c>
      <c r="F5517" s="319" t="n">
        <v>24.39</v>
      </c>
      <c r="G5517" s="318" t="s">
        <v>6233</v>
      </c>
    </row>
    <row r="5518" customFormat="false" ht="15" hidden="false" customHeight="false" outlineLevel="0" collapsed="false">
      <c r="A5518" s="318" t="s">
        <v>17201</v>
      </c>
      <c r="B5518" s="318" t="str">
        <f aca="false">A5518&amp;"U"</f>
        <v>87532U</v>
      </c>
      <c r="C5518" s="318" t="s">
        <v>17202</v>
      </c>
      <c r="D5518" s="318" t="s">
        <v>79</v>
      </c>
      <c r="E5518" s="318" t="s">
        <v>6232</v>
      </c>
      <c r="F5518" s="319" t="n">
        <v>25.63</v>
      </c>
      <c r="G5518" s="318" t="s">
        <v>6233</v>
      </c>
    </row>
    <row r="5519" customFormat="false" ht="15" hidden="false" customHeight="false" outlineLevel="0" collapsed="false">
      <c r="A5519" s="318" t="s">
        <v>17203</v>
      </c>
      <c r="B5519" s="318" t="str">
        <f aca="false">A5519&amp;"U"</f>
        <v>87535U</v>
      </c>
      <c r="C5519" s="318" t="s">
        <v>17204</v>
      </c>
      <c r="D5519" s="318" t="s">
        <v>79</v>
      </c>
      <c r="E5519" s="318" t="s">
        <v>6252</v>
      </c>
      <c r="F5519" s="319" t="n">
        <v>21.94</v>
      </c>
      <c r="G5519" s="318" t="s">
        <v>6233</v>
      </c>
    </row>
    <row r="5520" customFormat="false" ht="15" hidden="false" customHeight="false" outlineLevel="0" collapsed="false">
      <c r="A5520" s="318" t="s">
        <v>17205</v>
      </c>
      <c r="B5520" s="318" t="str">
        <f aca="false">A5520&amp;"U"</f>
        <v>87536U</v>
      </c>
      <c r="C5520" s="318" t="s">
        <v>17206</v>
      </c>
      <c r="D5520" s="318" t="s">
        <v>79</v>
      </c>
      <c r="E5520" s="318" t="s">
        <v>6232</v>
      </c>
      <c r="F5520" s="319" t="n">
        <v>23.18</v>
      </c>
      <c r="G5520" s="318" t="s">
        <v>6233</v>
      </c>
    </row>
    <row r="5521" customFormat="false" ht="15" hidden="false" customHeight="false" outlineLevel="0" collapsed="false">
      <c r="A5521" s="318" t="s">
        <v>17207</v>
      </c>
      <c r="B5521" s="318" t="str">
        <f aca="false">A5521&amp;"U"</f>
        <v>87537U</v>
      </c>
      <c r="C5521" s="318" t="s">
        <v>17208</v>
      </c>
      <c r="D5521" s="318" t="s">
        <v>79</v>
      </c>
      <c r="E5521" s="318" t="s">
        <v>6252</v>
      </c>
      <c r="F5521" s="319" t="n">
        <v>42.56</v>
      </c>
      <c r="G5521" s="318" t="s">
        <v>6233</v>
      </c>
    </row>
    <row r="5522" customFormat="false" ht="15" hidden="false" customHeight="false" outlineLevel="0" collapsed="false">
      <c r="A5522" s="318" t="s">
        <v>17209</v>
      </c>
      <c r="B5522" s="318" t="str">
        <f aca="false">A5522&amp;"U"</f>
        <v>87538U</v>
      </c>
      <c r="C5522" s="318" t="s">
        <v>17210</v>
      </c>
      <c r="D5522" s="318" t="s">
        <v>79</v>
      </c>
      <c r="E5522" s="318" t="s">
        <v>6252</v>
      </c>
      <c r="F5522" s="319" t="n">
        <v>40.43</v>
      </c>
      <c r="G5522" s="318" t="s">
        <v>6233</v>
      </c>
    </row>
    <row r="5523" customFormat="false" ht="15" hidden="false" customHeight="false" outlineLevel="0" collapsed="false">
      <c r="A5523" s="318" t="s">
        <v>17211</v>
      </c>
      <c r="B5523" s="318" t="str">
        <f aca="false">A5523&amp;"U"</f>
        <v>87539U</v>
      </c>
      <c r="C5523" s="318" t="s">
        <v>17212</v>
      </c>
      <c r="D5523" s="318" t="s">
        <v>79</v>
      </c>
      <c r="E5523" s="318" t="s">
        <v>6252</v>
      </c>
      <c r="F5523" s="319" t="n">
        <v>39.68</v>
      </c>
      <c r="G5523" s="318" t="s">
        <v>6233</v>
      </c>
    </row>
    <row r="5524" customFormat="false" ht="15" hidden="false" customHeight="false" outlineLevel="0" collapsed="false">
      <c r="A5524" s="318" t="s">
        <v>17213</v>
      </c>
      <c r="B5524" s="318" t="str">
        <f aca="false">A5524&amp;"U"</f>
        <v>87541U</v>
      </c>
      <c r="C5524" s="318" t="s">
        <v>17214</v>
      </c>
      <c r="D5524" s="318" t="s">
        <v>79</v>
      </c>
      <c r="E5524" s="318" t="s">
        <v>6252</v>
      </c>
      <c r="F5524" s="319" t="n">
        <v>37.55</v>
      </c>
      <c r="G5524" s="318" t="s">
        <v>6233</v>
      </c>
    </row>
    <row r="5525" customFormat="false" ht="15" hidden="false" customHeight="false" outlineLevel="0" collapsed="false">
      <c r="A5525" s="318" t="s">
        <v>17215</v>
      </c>
      <c r="B5525" s="318" t="str">
        <f aca="false">A5525&amp;"U"</f>
        <v>87543U</v>
      </c>
      <c r="C5525" s="318" t="s">
        <v>17216</v>
      </c>
      <c r="D5525" s="318" t="s">
        <v>79</v>
      </c>
      <c r="E5525" s="318" t="s">
        <v>6252</v>
      </c>
      <c r="F5525" s="319" t="n">
        <v>13.52</v>
      </c>
      <c r="G5525" s="318" t="s">
        <v>6233</v>
      </c>
    </row>
    <row r="5526" customFormat="false" ht="15" hidden="false" customHeight="false" outlineLevel="0" collapsed="false">
      <c r="A5526" s="318" t="s">
        <v>17217</v>
      </c>
      <c r="B5526" s="318" t="str">
        <f aca="false">A5526&amp;"U"</f>
        <v>87545U</v>
      </c>
      <c r="C5526" s="318" t="s">
        <v>17218</v>
      </c>
      <c r="D5526" s="318" t="s">
        <v>79</v>
      </c>
      <c r="E5526" s="318" t="s">
        <v>6252</v>
      </c>
      <c r="F5526" s="319" t="n">
        <v>18.62</v>
      </c>
      <c r="G5526" s="318" t="s">
        <v>6233</v>
      </c>
    </row>
    <row r="5527" customFormat="false" ht="15" hidden="false" customHeight="false" outlineLevel="0" collapsed="false">
      <c r="A5527" s="318" t="s">
        <v>17219</v>
      </c>
      <c r="B5527" s="318" t="str">
        <f aca="false">A5527&amp;"U"</f>
        <v>87546U</v>
      </c>
      <c r="C5527" s="318" t="s">
        <v>17220</v>
      </c>
      <c r="D5527" s="318" t="s">
        <v>79</v>
      </c>
      <c r="E5527" s="318" t="s">
        <v>6232</v>
      </c>
      <c r="F5527" s="319" t="n">
        <v>19.32</v>
      </c>
      <c r="G5527" s="318" t="s">
        <v>6233</v>
      </c>
    </row>
    <row r="5528" customFormat="false" ht="15" hidden="false" customHeight="false" outlineLevel="0" collapsed="false">
      <c r="A5528" s="318" t="s">
        <v>17221</v>
      </c>
      <c r="B5528" s="318" t="str">
        <f aca="false">A5528&amp;"U"</f>
        <v>87547U</v>
      </c>
      <c r="C5528" s="318" t="s">
        <v>17222</v>
      </c>
      <c r="D5528" s="318" t="s">
        <v>79</v>
      </c>
      <c r="E5528" s="318" t="s">
        <v>6252</v>
      </c>
      <c r="F5528" s="319" t="n">
        <v>16.18</v>
      </c>
      <c r="G5528" s="318" t="s">
        <v>6233</v>
      </c>
    </row>
    <row r="5529" customFormat="false" ht="15" hidden="false" customHeight="false" outlineLevel="0" collapsed="false">
      <c r="A5529" s="318" t="s">
        <v>17223</v>
      </c>
      <c r="B5529" s="318" t="str">
        <f aca="false">A5529&amp;"U"</f>
        <v>87548U</v>
      </c>
      <c r="C5529" s="318" t="s">
        <v>17224</v>
      </c>
      <c r="D5529" s="318" t="s">
        <v>79</v>
      </c>
      <c r="E5529" s="318" t="s">
        <v>6232</v>
      </c>
      <c r="F5529" s="319" t="n">
        <v>16.88</v>
      </c>
      <c r="G5529" s="318" t="s">
        <v>6233</v>
      </c>
    </row>
    <row r="5530" customFormat="false" ht="15" hidden="false" customHeight="false" outlineLevel="0" collapsed="false">
      <c r="A5530" s="318" t="s">
        <v>17225</v>
      </c>
      <c r="B5530" s="318" t="str">
        <f aca="false">A5530&amp;"U"</f>
        <v>87549U</v>
      </c>
      <c r="C5530" s="318" t="s">
        <v>17226</v>
      </c>
      <c r="D5530" s="318" t="s">
        <v>79</v>
      </c>
      <c r="E5530" s="318" t="s">
        <v>6252</v>
      </c>
      <c r="F5530" s="319" t="n">
        <v>15.29</v>
      </c>
      <c r="G5530" s="318" t="s">
        <v>6233</v>
      </c>
    </row>
    <row r="5531" customFormat="false" ht="15" hidden="false" customHeight="false" outlineLevel="0" collapsed="false">
      <c r="A5531" s="318" t="s">
        <v>17227</v>
      </c>
      <c r="B5531" s="318" t="str">
        <f aca="false">A5531&amp;"U"</f>
        <v>87550U</v>
      </c>
      <c r="C5531" s="318" t="s">
        <v>17228</v>
      </c>
      <c r="D5531" s="318" t="s">
        <v>79</v>
      </c>
      <c r="E5531" s="318" t="s">
        <v>6232</v>
      </c>
      <c r="F5531" s="319" t="n">
        <v>15.99</v>
      </c>
      <c r="G5531" s="318" t="s">
        <v>6233</v>
      </c>
    </row>
    <row r="5532" customFormat="false" ht="15" hidden="false" customHeight="false" outlineLevel="0" collapsed="false">
      <c r="A5532" s="318" t="s">
        <v>17229</v>
      </c>
      <c r="B5532" s="318" t="str">
        <f aca="false">A5532&amp;"U"</f>
        <v>87553U</v>
      </c>
      <c r="C5532" s="318" t="s">
        <v>17230</v>
      </c>
      <c r="D5532" s="318" t="s">
        <v>79</v>
      </c>
      <c r="E5532" s="318" t="s">
        <v>6252</v>
      </c>
      <c r="F5532" s="319" t="n">
        <v>12.84</v>
      </c>
      <c r="G5532" s="318" t="s">
        <v>6233</v>
      </c>
    </row>
    <row r="5533" customFormat="false" ht="15" hidden="false" customHeight="false" outlineLevel="0" collapsed="false">
      <c r="A5533" s="318" t="s">
        <v>17231</v>
      </c>
      <c r="B5533" s="318" t="str">
        <f aca="false">A5533&amp;"U"</f>
        <v>87554U</v>
      </c>
      <c r="C5533" s="318" t="s">
        <v>17232</v>
      </c>
      <c r="D5533" s="318" t="s">
        <v>79</v>
      </c>
      <c r="E5533" s="318" t="s">
        <v>6232</v>
      </c>
      <c r="F5533" s="319" t="n">
        <v>13.54</v>
      </c>
      <c r="G5533" s="318" t="s">
        <v>6233</v>
      </c>
    </row>
    <row r="5534" customFormat="false" ht="15" hidden="false" customHeight="false" outlineLevel="0" collapsed="false">
      <c r="A5534" s="318" t="s">
        <v>17233</v>
      </c>
      <c r="B5534" s="318" t="str">
        <f aca="false">A5534&amp;"U"</f>
        <v>87555U</v>
      </c>
      <c r="C5534" s="318" t="s">
        <v>17234</v>
      </c>
      <c r="D5534" s="318" t="s">
        <v>79</v>
      </c>
      <c r="E5534" s="318" t="s">
        <v>6252</v>
      </c>
      <c r="F5534" s="319" t="n">
        <v>26.3</v>
      </c>
      <c r="G5534" s="318" t="s">
        <v>6233</v>
      </c>
    </row>
    <row r="5535" customFormat="false" ht="15" hidden="false" customHeight="false" outlineLevel="0" collapsed="false">
      <c r="A5535" s="318" t="s">
        <v>17235</v>
      </c>
      <c r="B5535" s="318" t="str">
        <f aca="false">A5535&amp;"U"</f>
        <v>87556U</v>
      </c>
      <c r="C5535" s="318" t="s">
        <v>17236</v>
      </c>
      <c r="D5535" s="318" t="s">
        <v>79</v>
      </c>
      <c r="E5535" s="318" t="s">
        <v>6252</v>
      </c>
      <c r="F5535" s="319" t="n">
        <v>24.18</v>
      </c>
      <c r="G5535" s="318" t="s">
        <v>6233</v>
      </c>
    </row>
    <row r="5536" customFormat="false" ht="15" hidden="false" customHeight="false" outlineLevel="0" collapsed="false">
      <c r="A5536" s="318" t="s">
        <v>17237</v>
      </c>
      <c r="B5536" s="318" t="str">
        <f aca="false">A5536&amp;"U"</f>
        <v>87557U</v>
      </c>
      <c r="C5536" s="318" t="s">
        <v>17238</v>
      </c>
      <c r="D5536" s="318" t="s">
        <v>79</v>
      </c>
      <c r="E5536" s="318" t="s">
        <v>6252</v>
      </c>
      <c r="F5536" s="319" t="n">
        <v>23.42</v>
      </c>
      <c r="G5536" s="318" t="s">
        <v>6233</v>
      </c>
    </row>
    <row r="5537" customFormat="false" ht="15" hidden="false" customHeight="false" outlineLevel="0" collapsed="false">
      <c r="A5537" s="318" t="s">
        <v>17239</v>
      </c>
      <c r="B5537" s="318" t="str">
        <f aca="false">A5537&amp;"U"</f>
        <v>87559U</v>
      </c>
      <c r="C5537" s="318" t="s">
        <v>17240</v>
      </c>
      <c r="D5537" s="318" t="s">
        <v>79</v>
      </c>
      <c r="E5537" s="318" t="s">
        <v>6252</v>
      </c>
      <c r="F5537" s="319" t="n">
        <v>21.29</v>
      </c>
      <c r="G5537" s="318" t="s">
        <v>6233</v>
      </c>
    </row>
    <row r="5538" customFormat="false" ht="15" hidden="false" customHeight="false" outlineLevel="0" collapsed="false">
      <c r="A5538" s="318" t="s">
        <v>17241</v>
      </c>
      <c r="B5538" s="318" t="str">
        <f aca="false">A5538&amp;"U"</f>
        <v>87561U</v>
      </c>
      <c r="C5538" s="318" t="s">
        <v>17242</v>
      </c>
      <c r="D5538" s="318" t="s">
        <v>79</v>
      </c>
      <c r="E5538" s="318" t="s">
        <v>6252</v>
      </c>
      <c r="F5538" s="319" t="n">
        <v>23.6</v>
      </c>
      <c r="G5538" s="318" t="s">
        <v>6233</v>
      </c>
    </row>
    <row r="5539" customFormat="false" ht="15" hidden="false" customHeight="false" outlineLevel="0" collapsed="false">
      <c r="A5539" s="318" t="s">
        <v>17243</v>
      </c>
      <c r="B5539" s="318" t="str">
        <f aca="false">A5539&amp;"U"</f>
        <v>87775U</v>
      </c>
      <c r="C5539" s="318" t="s">
        <v>17244</v>
      </c>
      <c r="D5539" s="318" t="s">
        <v>79</v>
      </c>
      <c r="E5539" s="318" t="s">
        <v>6252</v>
      </c>
      <c r="F5539" s="319" t="n">
        <v>37.67</v>
      </c>
      <c r="G5539" s="318" t="s">
        <v>6233</v>
      </c>
    </row>
    <row r="5540" customFormat="false" ht="15" hidden="false" customHeight="false" outlineLevel="0" collapsed="false">
      <c r="A5540" s="318" t="s">
        <v>17245</v>
      </c>
      <c r="B5540" s="318" t="str">
        <f aca="false">A5540&amp;"U"</f>
        <v>87777U</v>
      </c>
      <c r="C5540" s="318" t="s">
        <v>17246</v>
      </c>
      <c r="D5540" s="318" t="s">
        <v>79</v>
      </c>
      <c r="E5540" s="318" t="s">
        <v>6232</v>
      </c>
      <c r="F5540" s="319" t="n">
        <v>38.71</v>
      </c>
      <c r="G5540" s="318" t="s">
        <v>6233</v>
      </c>
    </row>
    <row r="5541" customFormat="false" ht="15" hidden="false" customHeight="false" outlineLevel="0" collapsed="false">
      <c r="A5541" s="318" t="s">
        <v>17247</v>
      </c>
      <c r="B5541" s="318" t="str">
        <f aca="false">A5541&amp;"U"</f>
        <v>87778U</v>
      </c>
      <c r="C5541" s="318" t="s">
        <v>17248</v>
      </c>
      <c r="D5541" s="318" t="s">
        <v>79</v>
      </c>
      <c r="E5541" s="318" t="s">
        <v>6252</v>
      </c>
      <c r="F5541" s="319" t="n">
        <v>48.24</v>
      </c>
      <c r="G5541" s="318" t="s">
        <v>6233</v>
      </c>
    </row>
    <row r="5542" customFormat="false" ht="15" hidden="false" customHeight="false" outlineLevel="0" collapsed="false">
      <c r="A5542" s="318" t="s">
        <v>17249</v>
      </c>
      <c r="B5542" s="318" t="str">
        <f aca="false">A5542&amp;"U"</f>
        <v>87779U</v>
      </c>
      <c r="C5542" s="318" t="s">
        <v>17250</v>
      </c>
      <c r="D5542" s="318" t="s">
        <v>79</v>
      </c>
      <c r="E5542" s="318" t="s">
        <v>6252</v>
      </c>
      <c r="F5542" s="319" t="n">
        <v>44.31</v>
      </c>
      <c r="G5542" s="318" t="s">
        <v>6233</v>
      </c>
    </row>
    <row r="5543" customFormat="false" ht="15" hidden="false" customHeight="false" outlineLevel="0" collapsed="false">
      <c r="A5543" s="318" t="s">
        <v>17251</v>
      </c>
      <c r="B5543" s="318" t="str">
        <f aca="false">A5543&amp;"U"</f>
        <v>87781U</v>
      </c>
      <c r="C5543" s="318" t="s">
        <v>17252</v>
      </c>
      <c r="D5543" s="318" t="s">
        <v>79</v>
      </c>
      <c r="E5543" s="318" t="s">
        <v>6232</v>
      </c>
      <c r="F5543" s="319" t="n">
        <v>45.7</v>
      </c>
      <c r="G5543" s="318" t="s">
        <v>6233</v>
      </c>
    </row>
    <row r="5544" customFormat="false" ht="15" hidden="false" customHeight="false" outlineLevel="0" collapsed="false">
      <c r="A5544" s="318" t="s">
        <v>17253</v>
      </c>
      <c r="B5544" s="318" t="str">
        <f aca="false">A5544&amp;"U"</f>
        <v>87783U</v>
      </c>
      <c r="C5544" s="318" t="s">
        <v>17254</v>
      </c>
      <c r="D5544" s="318" t="s">
        <v>79</v>
      </c>
      <c r="E5544" s="318" t="s">
        <v>6252</v>
      </c>
      <c r="F5544" s="319" t="n">
        <v>59.83</v>
      </c>
      <c r="G5544" s="318" t="s">
        <v>6233</v>
      </c>
    </row>
    <row r="5545" customFormat="false" ht="15" hidden="false" customHeight="false" outlineLevel="0" collapsed="false">
      <c r="A5545" s="318" t="s">
        <v>17255</v>
      </c>
      <c r="B5545" s="318" t="str">
        <f aca="false">A5545&amp;"U"</f>
        <v>87784U</v>
      </c>
      <c r="C5545" s="318" t="s">
        <v>17256</v>
      </c>
      <c r="D5545" s="318" t="s">
        <v>79</v>
      </c>
      <c r="E5545" s="318" t="s">
        <v>6252</v>
      </c>
      <c r="F5545" s="319" t="n">
        <v>50.95</v>
      </c>
      <c r="G5545" s="318" t="s">
        <v>6233</v>
      </c>
    </row>
    <row r="5546" customFormat="false" ht="15" hidden="false" customHeight="false" outlineLevel="0" collapsed="false">
      <c r="A5546" s="318" t="s">
        <v>17257</v>
      </c>
      <c r="B5546" s="318" t="str">
        <f aca="false">A5546&amp;"U"</f>
        <v>87786U</v>
      </c>
      <c r="C5546" s="318" t="s">
        <v>17258</v>
      </c>
      <c r="D5546" s="318" t="s">
        <v>79</v>
      </c>
      <c r="E5546" s="318" t="s">
        <v>6232</v>
      </c>
      <c r="F5546" s="319" t="n">
        <v>52.7</v>
      </c>
      <c r="G5546" s="318" t="s">
        <v>6233</v>
      </c>
    </row>
    <row r="5547" customFormat="false" ht="15" hidden="false" customHeight="false" outlineLevel="0" collapsed="false">
      <c r="A5547" s="318" t="s">
        <v>17259</v>
      </c>
      <c r="B5547" s="318" t="str">
        <f aca="false">A5547&amp;"U"</f>
        <v>87787U</v>
      </c>
      <c r="C5547" s="318" t="s">
        <v>17260</v>
      </c>
      <c r="D5547" s="318" t="s">
        <v>79</v>
      </c>
      <c r="E5547" s="318" t="s">
        <v>6252</v>
      </c>
      <c r="F5547" s="319" t="n">
        <v>71.42</v>
      </c>
      <c r="G5547" s="318" t="s">
        <v>6233</v>
      </c>
    </row>
    <row r="5548" customFormat="false" ht="15" hidden="false" customHeight="false" outlineLevel="0" collapsed="false">
      <c r="A5548" s="318" t="s">
        <v>17261</v>
      </c>
      <c r="B5548" s="318" t="str">
        <f aca="false">A5548&amp;"U"</f>
        <v>87788U</v>
      </c>
      <c r="C5548" s="318" t="s">
        <v>17262</v>
      </c>
      <c r="D5548" s="318" t="s">
        <v>79</v>
      </c>
      <c r="E5548" s="318" t="s">
        <v>6252</v>
      </c>
      <c r="F5548" s="319" t="n">
        <v>64.93</v>
      </c>
      <c r="G5548" s="318" t="s">
        <v>6233</v>
      </c>
    </row>
    <row r="5549" customFormat="false" ht="15" hidden="false" customHeight="false" outlineLevel="0" collapsed="false">
      <c r="A5549" s="318" t="s">
        <v>17263</v>
      </c>
      <c r="B5549" s="318" t="str">
        <f aca="false">A5549&amp;"U"</f>
        <v>87790U</v>
      </c>
      <c r="C5549" s="318" t="s">
        <v>17264</v>
      </c>
      <c r="D5549" s="318" t="s">
        <v>79</v>
      </c>
      <c r="E5549" s="318" t="s">
        <v>6232</v>
      </c>
      <c r="F5549" s="319" t="n">
        <v>66.85</v>
      </c>
      <c r="G5549" s="318" t="s">
        <v>6233</v>
      </c>
    </row>
    <row r="5550" customFormat="false" ht="15" hidden="false" customHeight="false" outlineLevel="0" collapsed="false">
      <c r="A5550" s="318" t="s">
        <v>17265</v>
      </c>
      <c r="B5550" s="318" t="str">
        <f aca="false">A5550&amp;"U"</f>
        <v>87791U</v>
      </c>
      <c r="C5550" s="318" t="s">
        <v>17266</v>
      </c>
      <c r="D5550" s="318" t="s">
        <v>79</v>
      </c>
      <c r="E5550" s="318" t="s">
        <v>6252</v>
      </c>
      <c r="F5550" s="319" t="n">
        <v>85.1</v>
      </c>
      <c r="G5550" s="318" t="s">
        <v>6233</v>
      </c>
    </row>
    <row r="5551" customFormat="false" ht="15" hidden="false" customHeight="false" outlineLevel="0" collapsed="false">
      <c r="A5551" s="318" t="s">
        <v>17267</v>
      </c>
      <c r="B5551" s="318" t="str">
        <f aca="false">A5551&amp;"U"</f>
        <v>87792U</v>
      </c>
      <c r="C5551" s="318" t="s">
        <v>17268</v>
      </c>
      <c r="D5551" s="318" t="s">
        <v>79</v>
      </c>
      <c r="E5551" s="318" t="s">
        <v>6252</v>
      </c>
      <c r="F5551" s="319" t="n">
        <v>25.48</v>
      </c>
      <c r="G5551" s="318" t="s">
        <v>6233</v>
      </c>
    </row>
    <row r="5552" customFormat="false" ht="15" hidden="false" customHeight="false" outlineLevel="0" collapsed="false">
      <c r="A5552" s="318" t="s">
        <v>17269</v>
      </c>
      <c r="B5552" s="318" t="str">
        <f aca="false">A5552&amp;"U"</f>
        <v>87794U</v>
      </c>
      <c r="C5552" s="318" t="s">
        <v>17270</v>
      </c>
      <c r="D5552" s="318" t="s">
        <v>79</v>
      </c>
      <c r="E5552" s="318" t="s">
        <v>6232</v>
      </c>
      <c r="F5552" s="319" t="n">
        <v>26.46</v>
      </c>
      <c r="G5552" s="318" t="s">
        <v>6233</v>
      </c>
    </row>
    <row r="5553" customFormat="false" ht="15" hidden="false" customHeight="false" outlineLevel="0" collapsed="false">
      <c r="A5553" s="318" t="s">
        <v>17271</v>
      </c>
      <c r="B5553" s="318" t="str">
        <f aca="false">A5553&amp;"U"</f>
        <v>87795U</v>
      </c>
      <c r="C5553" s="318" t="s">
        <v>17272</v>
      </c>
      <c r="D5553" s="318" t="s">
        <v>79</v>
      </c>
      <c r="E5553" s="318" t="s">
        <v>6252</v>
      </c>
      <c r="F5553" s="319" t="n">
        <v>35.08</v>
      </c>
      <c r="G5553" s="318" t="s">
        <v>6233</v>
      </c>
    </row>
    <row r="5554" customFormat="false" ht="15" hidden="false" customHeight="false" outlineLevel="0" collapsed="false">
      <c r="A5554" s="318" t="s">
        <v>17273</v>
      </c>
      <c r="B5554" s="318" t="str">
        <f aca="false">A5554&amp;"U"</f>
        <v>87797U</v>
      </c>
      <c r="C5554" s="318" t="s">
        <v>17274</v>
      </c>
      <c r="D5554" s="318" t="s">
        <v>79</v>
      </c>
      <c r="E5554" s="318" t="s">
        <v>6252</v>
      </c>
      <c r="F5554" s="319" t="n">
        <v>31.86</v>
      </c>
      <c r="G5554" s="318" t="s">
        <v>6233</v>
      </c>
    </row>
    <row r="5555" customFormat="false" ht="15" hidden="false" customHeight="false" outlineLevel="0" collapsed="false">
      <c r="A5555" s="318" t="s">
        <v>17275</v>
      </c>
      <c r="B5555" s="318" t="str">
        <f aca="false">A5555&amp;"U"</f>
        <v>87799U</v>
      </c>
      <c r="C5555" s="318" t="s">
        <v>17276</v>
      </c>
      <c r="D5555" s="318" t="s">
        <v>79</v>
      </c>
      <c r="E5555" s="318" t="s">
        <v>6232</v>
      </c>
      <c r="F5555" s="319" t="n">
        <v>33.16</v>
      </c>
      <c r="G5555" s="318" t="s">
        <v>6233</v>
      </c>
    </row>
    <row r="5556" customFormat="false" ht="15" hidden="false" customHeight="false" outlineLevel="0" collapsed="false">
      <c r="A5556" s="318" t="s">
        <v>17277</v>
      </c>
      <c r="B5556" s="318" t="str">
        <f aca="false">A5556&amp;"U"</f>
        <v>87800U</v>
      </c>
      <c r="C5556" s="318" t="s">
        <v>17278</v>
      </c>
      <c r="D5556" s="318" t="s">
        <v>79</v>
      </c>
      <c r="E5556" s="318" t="s">
        <v>6252</v>
      </c>
      <c r="F5556" s="319" t="n">
        <v>46.08</v>
      </c>
      <c r="G5556" s="318" t="s">
        <v>6233</v>
      </c>
    </row>
    <row r="5557" customFormat="false" ht="15" hidden="false" customHeight="false" outlineLevel="0" collapsed="false">
      <c r="A5557" s="318" t="s">
        <v>17279</v>
      </c>
      <c r="B5557" s="318" t="str">
        <f aca="false">A5557&amp;"U"</f>
        <v>87801U</v>
      </c>
      <c r="C5557" s="318" t="s">
        <v>17280</v>
      </c>
      <c r="D5557" s="318" t="s">
        <v>79</v>
      </c>
      <c r="E5557" s="318" t="s">
        <v>6252</v>
      </c>
      <c r="F5557" s="319" t="n">
        <v>38.22</v>
      </c>
      <c r="G5557" s="318" t="s">
        <v>6233</v>
      </c>
    </row>
    <row r="5558" customFormat="false" ht="15" hidden="false" customHeight="false" outlineLevel="0" collapsed="false">
      <c r="A5558" s="318" t="s">
        <v>17281</v>
      </c>
      <c r="B5558" s="318" t="str">
        <f aca="false">A5558&amp;"U"</f>
        <v>87803U</v>
      </c>
      <c r="C5558" s="318" t="s">
        <v>17282</v>
      </c>
      <c r="D5558" s="318" t="s">
        <v>79</v>
      </c>
      <c r="E5558" s="318" t="s">
        <v>6232</v>
      </c>
      <c r="F5558" s="319" t="n">
        <v>39.85</v>
      </c>
      <c r="G5558" s="318" t="s">
        <v>6233</v>
      </c>
    </row>
    <row r="5559" customFormat="false" ht="15" hidden="false" customHeight="false" outlineLevel="0" collapsed="false">
      <c r="A5559" s="318" t="s">
        <v>17283</v>
      </c>
      <c r="B5559" s="318" t="str">
        <f aca="false">A5559&amp;"U"</f>
        <v>87804U</v>
      </c>
      <c r="C5559" s="318" t="s">
        <v>17284</v>
      </c>
      <c r="D5559" s="318" t="s">
        <v>79</v>
      </c>
      <c r="E5559" s="318" t="s">
        <v>6252</v>
      </c>
      <c r="F5559" s="319" t="n">
        <v>57.07</v>
      </c>
      <c r="G5559" s="318" t="s">
        <v>6233</v>
      </c>
    </row>
    <row r="5560" customFormat="false" ht="15" hidden="false" customHeight="false" outlineLevel="0" collapsed="false">
      <c r="A5560" s="318" t="s">
        <v>17285</v>
      </c>
      <c r="B5560" s="318" t="str">
        <f aca="false">A5560&amp;"U"</f>
        <v>87805U</v>
      </c>
      <c r="C5560" s="318" t="s">
        <v>17286</v>
      </c>
      <c r="D5560" s="318" t="s">
        <v>79</v>
      </c>
      <c r="E5560" s="318" t="s">
        <v>6252</v>
      </c>
      <c r="F5560" s="319" t="n">
        <v>43.84</v>
      </c>
      <c r="G5560" s="318" t="s">
        <v>6233</v>
      </c>
    </row>
    <row r="5561" customFormat="false" ht="15" hidden="false" customHeight="false" outlineLevel="0" collapsed="false">
      <c r="A5561" s="318" t="s">
        <v>17287</v>
      </c>
      <c r="B5561" s="318" t="str">
        <f aca="false">A5561&amp;"U"</f>
        <v>87807U</v>
      </c>
      <c r="C5561" s="318" t="s">
        <v>17288</v>
      </c>
      <c r="D5561" s="318" t="s">
        <v>79</v>
      </c>
      <c r="E5561" s="318" t="s">
        <v>6232</v>
      </c>
      <c r="F5561" s="319" t="n">
        <v>45.64</v>
      </c>
      <c r="G5561" s="318" t="s">
        <v>6233</v>
      </c>
    </row>
    <row r="5562" customFormat="false" ht="15" hidden="false" customHeight="false" outlineLevel="0" collapsed="false">
      <c r="A5562" s="318" t="s">
        <v>17289</v>
      </c>
      <c r="B5562" s="318" t="str">
        <f aca="false">A5562&amp;"U"</f>
        <v>87808U</v>
      </c>
      <c r="C5562" s="318" t="s">
        <v>17290</v>
      </c>
      <c r="D5562" s="318" t="s">
        <v>79</v>
      </c>
      <c r="E5562" s="318" t="s">
        <v>6252</v>
      </c>
      <c r="F5562" s="319" t="n">
        <v>62.26</v>
      </c>
      <c r="G5562" s="318" t="s">
        <v>6233</v>
      </c>
    </row>
    <row r="5563" customFormat="false" ht="15" hidden="false" customHeight="false" outlineLevel="0" collapsed="false">
      <c r="A5563" s="318" t="s">
        <v>17291</v>
      </c>
      <c r="B5563" s="318" t="str">
        <f aca="false">A5563&amp;"U"</f>
        <v>87809U</v>
      </c>
      <c r="C5563" s="318" t="s">
        <v>17292</v>
      </c>
      <c r="D5563" s="318" t="s">
        <v>79</v>
      </c>
      <c r="E5563" s="318" t="s">
        <v>6252</v>
      </c>
      <c r="F5563" s="319" t="n">
        <v>58.73</v>
      </c>
      <c r="G5563" s="318" t="s">
        <v>6233</v>
      </c>
    </row>
    <row r="5564" customFormat="false" ht="15" hidden="false" customHeight="false" outlineLevel="0" collapsed="false">
      <c r="A5564" s="318" t="s">
        <v>17293</v>
      </c>
      <c r="B5564" s="318" t="str">
        <f aca="false">A5564&amp;"U"</f>
        <v>87811U</v>
      </c>
      <c r="C5564" s="318" t="s">
        <v>17294</v>
      </c>
      <c r="D5564" s="318" t="s">
        <v>79</v>
      </c>
      <c r="E5564" s="318" t="s">
        <v>6232</v>
      </c>
      <c r="F5564" s="319" t="n">
        <v>59.71</v>
      </c>
      <c r="G5564" s="318" t="s">
        <v>6233</v>
      </c>
    </row>
    <row r="5565" customFormat="false" ht="15" hidden="false" customHeight="false" outlineLevel="0" collapsed="false">
      <c r="A5565" s="318" t="s">
        <v>17295</v>
      </c>
      <c r="B5565" s="318" t="str">
        <f aca="false">A5565&amp;"U"</f>
        <v>87812U</v>
      </c>
      <c r="C5565" s="318" t="s">
        <v>17296</v>
      </c>
      <c r="D5565" s="318" t="s">
        <v>79</v>
      </c>
      <c r="E5565" s="318" t="s">
        <v>6252</v>
      </c>
      <c r="F5565" s="319" t="n">
        <v>68.02</v>
      </c>
      <c r="G5565" s="318" t="s">
        <v>6233</v>
      </c>
    </row>
    <row r="5566" customFormat="false" ht="15" hidden="false" customHeight="false" outlineLevel="0" collapsed="false">
      <c r="A5566" s="318" t="s">
        <v>17297</v>
      </c>
      <c r="B5566" s="318" t="str">
        <f aca="false">A5566&amp;"U"</f>
        <v>87813U</v>
      </c>
      <c r="C5566" s="318" t="s">
        <v>17298</v>
      </c>
      <c r="D5566" s="318" t="s">
        <v>79</v>
      </c>
      <c r="E5566" s="318" t="s">
        <v>6252</v>
      </c>
      <c r="F5566" s="319" t="n">
        <v>65.11</v>
      </c>
      <c r="G5566" s="318" t="s">
        <v>6233</v>
      </c>
    </row>
    <row r="5567" customFormat="false" ht="15" hidden="false" customHeight="false" outlineLevel="0" collapsed="false">
      <c r="A5567" s="318" t="s">
        <v>17299</v>
      </c>
      <c r="B5567" s="318" t="str">
        <f aca="false">A5567&amp;"U"</f>
        <v>87815U</v>
      </c>
      <c r="C5567" s="318" t="s">
        <v>17300</v>
      </c>
      <c r="D5567" s="318" t="s">
        <v>79</v>
      </c>
      <c r="E5567" s="318" t="s">
        <v>6232</v>
      </c>
      <c r="F5567" s="319" t="n">
        <v>66.41</v>
      </c>
      <c r="G5567" s="318" t="s">
        <v>6233</v>
      </c>
    </row>
    <row r="5568" customFormat="false" ht="15" hidden="false" customHeight="false" outlineLevel="0" collapsed="false">
      <c r="A5568" s="318" t="s">
        <v>17301</v>
      </c>
      <c r="B5568" s="318" t="str">
        <f aca="false">A5568&amp;"U"</f>
        <v>87816U</v>
      </c>
      <c r="C5568" s="318" t="s">
        <v>17302</v>
      </c>
      <c r="D5568" s="318" t="s">
        <v>79</v>
      </c>
      <c r="E5568" s="318" t="s">
        <v>6252</v>
      </c>
      <c r="F5568" s="319" t="n">
        <v>79.02</v>
      </c>
      <c r="G5568" s="318" t="s">
        <v>6233</v>
      </c>
    </row>
    <row r="5569" customFormat="false" ht="15" hidden="false" customHeight="false" outlineLevel="0" collapsed="false">
      <c r="A5569" s="318" t="s">
        <v>17303</v>
      </c>
      <c r="B5569" s="318" t="str">
        <f aca="false">A5569&amp;"U"</f>
        <v>87817U</v>
      </c>
      <c r="C5569" s="318" t="s">
        <v>17304</v>
      </c>
      <c r="D5569" s="318" t="s">
        <v>79</v>
      </c>
      <c r="E5569" s="318" t="s">
        <v>6252</v>
      </c>
      <c r="F5569" s="319" t="n">
        <v>71.17</v>
      </c>
      <c r="G5569" s="318" t="s">
        <v>6233</v>
      </c>
    </row>
    <row r="5570" customFormat="false" ht="15" hidden="false" customHeight="false" outlineLevel="0" collapsed="false">
      <c r="A5570" s="318" t="s">
        <v>17305</v>
      </c>
      <c r="B5570" s="318" t="str">
        <f aca="false">A5570&amp;"U"</f>
        <v>87819U</v>
      </c>
      <c r="C5570" s="318" t="s">
        <v>17306</v>
      </c>
      <c r="D5570" s="318" t="s">
        <v>79</v>
      </c>
      <c r="E5570" s="318" t="s">
        <v>6232</v>
      </c>
      <c r="F5570" s="319" t="n">
        <v>72.8</v>
      </c>
      <c r="G5570" s="318" t="s">
        <v>6233</v>
      </c>
    </row>
    <row r="5571" customFormat="false" ht="15" hidden="false" customHeight="false" outlineLevel="0" collapsed="false">
      <c r="A5571" s="318" t="s">
        <v>17307</v>
      </c>
      <c r="B5571" s="318" t="str">
        <f aca="false">A5571&amp;"U"</f>
        <v>87820U</v>
      </c>
      <c r="C5571" s="318" t="s">
        <v>17308</v>
      </c>
      <c r="D5571" s="318" t="s">
        <v>79</v>
      </c>
      <c r="E5571" s="318" t="s">
        <v>6252</v>
      </c>
      <c r="F5571" s="319" t="n">
        <v>90.02</v>
      </c>
      <c r="G5571" s="318" t="s">
        <v>6233</v>
      </c>
    </row>
    <row r="5572" customFormat="false" ht="15" hidden="false" customHeight="false" outlineLevel="0" collapsed="false">
      <c r="A5572" s="318" t="s">
        <v>17309</v>
      </c>
      <c r="B5572" s="318" t="str">
        <f aca="false">A5572&amp;"U"</f>
        <v>87821U</v>
      </c>
      <c r="C5572" s="318" t="s">
        <v>17310</v>
      </c>
      <c r="D5572" s="318" t="s">
        <v>79</v>
      </c>
      <c r="E5572" s="318" t="s">
        <v>6252</v>
      </c>
      <c r="F5572" s="319" t="n">
        <v>101.47</v>
      </c>
      <c r="G5572" s="318" t="s">
        <v>6233</v>
      </c>
    </row>
    <row r="5573" customFormat="false" ht="15" hidden="false" customHeight="false" outlineLevel="0" collapsed="false">
      <c r="A5573" s="318" t="s">
        <v>17311</v>
      </c>
      <c r="B5573" s="318" t="str">
        <f aca="false">A5573&amp;"U"</f>
        <v>87823U</v>
      </c>
      <c r="C5573" s="318" t="s">
        <v>17312</v>
      </c>
      <c r="D5573" s="318" t="s">
        <v>79</v>
      </c>
      <c r="E5573" s="318" t="s">
        <v>6232</v>
      </c>
      <c r="F5573" s="319" t="n">
        <v>103.27</v>
      </c>
      <c r="G5573" s="318" t="s">
        <v>6233</v>
      </c>
    </row>
    <row r="5574" customFormat="false" ht="15" hidden="false" customHeight="false" outlineLevel="0" collapsed="false">
      <c r="A5574" s="318" t="s">
        <v>17313</v>
      </c>
      <c r="B5574" s="318" t="str">
        <f aca="false">A5574&amp;"U"</f>
        <v>87824U</v>
      </c>
      <c r="C5574" s="318" t="s">
        <v>17314</v>
      </c>
      <c r="D5574" s="318" t="s">
        <v>79</v>
      </c>
      <c r="E5574" s="318" t="s">
        <v>6252</v>
      </c>
      <c r="F5574" s="319" t="n">
        <v>119.59</v>
      </c>
      <c r="G5574" s="318" t="s">
        <v>6233</v>
      </c>
    </row>
    <row r="5575" customFormat="false" ht="15" hidden="false" customHeight="false" outlineLevel="0" collapsed="false">
      <c r="A5575" s="318" t="s">
        <v>17315</v>
      </c>
      <c r="B5575" s="318" t="str">
        <f aca="false">A5575&amp;"U"</f>
        <v>87825U</v>
      </c>
      <c r="C5575" s="318" t="s">
        <v>17316</v>
      </c>
      <c r="D5575" s="318" t="s">
        <v>79</v>
      </c>
      <c r="E5575" s="318" t="s">
        <v>6252</v>
      </c>
      <c r="F5575" s="319" t="n">
        <v>47.32</v>
      </c>
      <c r="G5575" s="318" t="s">
        <v>6233</v>
      </c>
    </row>
    <row r="5576" customFormat="false" ht="15" hidden="false" customHeight="false" outlineLevel="0" collapsed="false">
      <c r="A5576" s="318" t="s">
        <v>17317</v>
      </c>
      <c r="B5576" s="318" t="str">
        <f aca="false">A5576&amp;"U"</f>
        <v>87827U</v>
      </c>
      <c r="C5576" s="318" t="s">
        <v>17318</v>
      </c>
      <c r="D5576" s="318" t="s">
        <v>79</v>
      </c>
      <c r="E5576" s="318" t="s">
        <v>6232</v>
      </c>
      <c r="F5576" s="319" t="n">
        <v>48.51</v>
      </c>
      <c r="G5576" s="318" t="s">
        <v>6233</v>
      </c>
    </row>
    <row r="5577" customFormat="false" ht="15" hidden="false" customHeight="false" outlineLevel="0" collapsed="false">
      <c r="A5577" s="318" t="s">
        <v>17319</v>
      </c>
      <c r="B5577" s="318" t="str">
        <f aca="false">A5577&amp;"U"</f>
        <v>87828U</v>
      </c>
      <c r="C5577" s="318" t="s">
        <v>17320</v>
      </c>
      <c r="D5577" s="318" t="s">
        <v>79</v>
      </c>
      <c r="E5577" s="318" t="s">
        <v>6252</v>
      </c>
      <c r="F5577" s="319" t="n">
        <v>59.96</v>
      </c>
      <c r="G5577" s="318" t="s">
        <v>6233</v>
      </c>
    </row>
    <row r="5578" customFormat="false" ht="15" hidden="false" customHeight="false" outlineLevel="0" collapsed="false">
      <c r="A5578" s="318" t="s">
        <v>17321</v>
      </c>
      <c r="B5578" s="318" t="str">
        <f aca="false">A5578&amp;"U"</f>
        <v>87829U</v>
      </c>
      <c r="C5578" s="318" t="s">
        <v>17322</v>
      </c>
      <c r="D5578" s="318" t="s">
        <v>79</v>
      </c>
      <c r="E5578" s="318" t="s">
        <v>6252</v>
      </c>
      <c r="F5578" s="319" t="n">
        <v>54.55</v>
      </c>
      <c r="G5578" s="318" t="s">
        <v>6233</v>
      </c>
    </row>
    <row r="5579" customFormat="false" ht="15" hidden="false" customHeight="false" outlineLevel="0" collapsed="false">
      <c r="A5579" s="318" t="s">
        <v>17323</v>
      </c>
      <c r="B5579" s="318" t="str">
        <f aca="false">A5579&amp;"U"</f>
        <v>87831U</v>
      </c>
      <c r="C5579" s="318" t="s">
        <v>17324</v>
      </c>
      <c r="D5579" s="318" t="s">
        <v>79</v>
      </c>
      <c r="E5579" s="318" t="s">
        <v>6232</v>
      </c>
      <c r="F5579" s="319" t="n">
        <v>56.14</v>
      </c>
      <c r="G5579" s="318" t="s">
        <v>6233</v>
      </c>
    </row>
    <row r="5580" customFormat="false" ht="15" hidden="false" customHeight="false" outlineLevel="0" collapsed="false">
      <c r="A5580" s="318" t="s">
        <v>17325</v>
      </c>
      <c r="B5580" s="318" t="str">
        <f aca="false">A5580&amp;"U"</f>
        <v>87832U</v>
      </c>
      <c r="C5580" s="318" t="s">
        <v>17326</v>
      </c>
      <c r="D5580" s="318" t="s">
        <v>79</v>
      </c>
      <c r="E5580" s="318" t="s">
        <v>6252</v>
      </c>
      <c r="F5580" s="319" t="n">
        <v>72.84</v>
      </c>
      <c r="G5580" s="318" t="s">
        <v>6233</v>
      </c>
    </row>
    <row r="5581" customFormat="false" ht="15" hidden="false" customHeight="false" outlineLevel="0" collapsed="false">
      <c r="A5581" s="318" t="s">
        <v>17327</v>
      </c>
      <c r="B5581" s="318" t="str">
        <f aca="false">A5581&amp;"U"</f>
        <v>87834U</v>
      </c>
      <c r="C5581" s="318" t="s">
        <v>17328</v>
      </c>
      <c r="D5581" s="318" t="s">
        <v>79</v>
      </c>
      <c r="E5581" s="318" t="s">
        <v>6252</v>
      </c>
      <c r="F5581" s="319" t="n">
        <v>117.64</v>
      </c>
      <c r="G5581" s="318" t="s">
        <v>6233</v>
      </c>
    </row>
    <row r="5582" customFormat="false" ht="15" hidden="false" customHeight="false" outlineLevel="0" collapsed="false">
      <c r="A5582" s="318" t="s">
        <v>17329</v>
      </c>
      <c r="B5582" s="318" t="str">
        <f aca="false">A5582&amp;"U"</f>
        <v>87835U</v>
      </c>
      <c r="C5582" s="318" t="s">
        <v>17330</v>
      </c>
      <c r="D5582" s="318" t="s">
        <v>79</v>
      </c>
      <c r="E5582" s="318" t="s">
        <v>6252</v>
      </c>
      <c r="F5582" s="319" t="n">
        <v>79.87</v>
      </c>
      <c r="G5582" s="318" t="s">
        <v>6233</v>
      </c>
    </row>
    <row r="5583" customFormat="false" ht="15" hidden="false" customHeight="false" outlineLevel="0" collapsed="false">
      <c r="A5583" s="318" t="s">
        <v>17331</v>
      </c>
      <c r="B5583" s="318" t="str">
        <f aca="false">A5583&amp;"U"</f>
        <v>87836U</v>
      </c>
      <c r="C5583" s="318" t="s">
        <v>17332</v>
      </c>
      <c r="D5583" s="318" t="s">
        <v>79</v>
      </c>
      <c r="E5583" s="318" t="s">
        <v>6252</v>
      </c>
      <c r="F5583" s="319" t="n">
        <v>112.76</v>
      </c>
      <c r="G5583" s="318" t="s">
        <v>6233</v>
      </c>
    </row>
    <row r="5584" customFormat="false" ht="15" hidden="false" customHeight="false" outlineLevel="0" collapsed="false">
      <c r="A5584" s="318" t="s">
        <v>17333</v>
      </c>
      <c r="B5584" s="318" t="str">
        <f aca="false">A5584&amp;"U"</f>
        <v>87837U</v>
      </c>
      <c r="C5584" s="318" t="s">
        <v>17334</v>
      </c>
      <c r="D5584" s="318" t="s">
        <v>79</v>
      </c>
      <c r="E5584" s="318" t="s">
        <v>6252</v>
      </c>
      <c r="F5584" s="319" t="n">
        <v>75.5</v>
      </c>
      <c r="G5584" s="318" t="s">
        <v>6233</v>
      </c>
    </row>
    <row r="5585" customFormat="false" ht="15" hidden="false" customHeight="false" outlineLevel="0" collapsed="false">
      <c r="A5585" s="318" t="s">
        <v>17335</v>
      </c>
      <c r="B5585" s="318" t="str">
        <f aca="false">A5585&amp;"U"</f>
        <v>87838U</v>
      </c>
      <c r="C5585" s="318" t="s">
        <v>17336</v>
      </c>
      <c r="D5585" s="318" t="s">
        <v>79</v>
      </c>
      <c r="E5585" s="318" t="s">
        <v>6252</v>
      </c>
      <c r="F5585" s="319" t="n">
        <v>123.7</v>
      </c>
      <c r="G5585" s="318" t="s">
        <v>6233</v>
      </c>
    </row>
    <row r="5586" customFormat="false" ht="15" hidden="false" customHeight="false" outlineLevel="0" collapsed="false">
      <c r="A5586" s="318" t="s">
        <v>17337</v>
      </c>
      <c r="B5586" s="318" t="str">
        <f aca="false">A5586&amp;"U"</f>
        <v>87839U</v>
      </c>
      <c r="C5586" s="318" t="s">
        <v>17338</v>
      </c>
      <c r="D5586" s="318" t="s">
        <v>79</v>
      </c>
      <c r="E5586" s="318" t="s">
        <v>6252</v>
      </c>
      <c r="F5586" s="319" t="n">
        <v>83.84</v>
      </c>
      <c r="G5586" s="318" t="s">
        <v>6233</v>
      </c>
    </row>
    <row r="5587" customFormat="false" ht="15" hidden="false" customHeight="false" outlineLevel="0" collapsed="false">
      <c r="A5587" s="318" t="s">
        <v>17339</v>
      </c>
      <c r="B5587" s="318" t="str">
        <f aca="false">A5587&amp;"U"</f>
        <v>87840U</v>
      </c>
      <c r="C5587" s="318" t="s">
        <v>17340</v>
      </c>
      <c r="D5587" s="318" t="s">
        <v>79</v>
      </c>
      <c r="E5587" s="318" t="s">
        <v>6252</v>
      </c>
      <c r="F5587" s="319" t="n">
        <v>117.65</v>
      </c>
      <c r="G5587" s="318" t="s">
        <v>6233</v>
      </c>
    </row>
    <row r="5588" customFormat="false" ht="15" hidden="false" customHeight="false" outlineLevel="0" collapsed="false">
      <c r="A5588" s="318" t="s">
        <v>17341</v>
      </c>
      <c r="B5588" s="318" t="str">
        <f aca="false">A5588&amp;"U"</f>
        <v>87841U</v>
      </c>
      <c r="C5588" s="318" t="s">
        <v>17342</v>
      </c>
      <c r="D5588" s="318" t="s">
        <v>79</v>
      </c>
      <c r="E5588" s="318" t="s">
        <v>6252</v>
      </c>
      <c r="F5588" s="319" t="n">
        <v>78.27</v>
      </c>
      <c r="G5588" s="318" t="s">
        <v>6233</v>
      </c>
    </row>
    <row r="5589" customFormat="false" ht="15" hidden="false" customHeight="false" outlineLevel="0" collapsed="false">
      <c r="A5589" s="318" t="s">
        <v>17343</v>
      </c>
      <c r="B5589" s="318" t="str">
        <f aca="false">A5589&amp;"U"</f>
        <v>87842U</v>
      </c>
      <c r="C5589" s="318" t="s">
        <v>17344</v>
      </c>
      <c r="D5589" s="318" t="s">
        <v>79</v>
      </c>
      <c r="E5589" s="318" t="s">
        <v>6252</v>
      </c>
      <c r="F5589" s="319" t="n">
        <v>120.39</v>
      </c>
      <c r="G5589" s="318" t="s">
        <v>6233</v>
      </c>
    </row>
    <row r="5590" customFormat="false" ht="15" hidden="false" customHeight="false" outlineLevel="0" collapsed="false">
      <c r="A5590" s="318" t="s">
        <v>17345</v>
      </c>
      <c r="B5590" s="318" t="str">
        <f aca="false">A5590&amp;"U"</f>
        <v>87843U</v>
      </c>
      <c r="C5590" s="318" t="s">
        <v>17346</v>
      </c>
      <c r="D5590" s="318" t="s">
        <v>79</v>
      </c>
      <c r="E5590" s="318" t="s">
        <v>6252</v>
      </c>
      <c r="F5590" s="319" t="n">
        <v>89.38</v>
      </c>
      <c r="G5590" s="318" t="s">
        <v>6233</v>
      </c>
    </row>
    <row r="5591" customFormat="false" ht="15" hidden="false" customHeight="false" outlineLevel="0" collapsed="false">
      <c r="A5591" s="318" t="s">
        <v>17347</v>
      </c>
      <c r="B5591" s="318" t="str">
        <f aca="false">A5591&amp;"U"</f>
        <v>87844U</v>
      </c>
      <c r="C5591" s="318" t="s">
        <v>17348</v>
      </c>
      <c r="D5591" s="318" t="s">
        <v>79</v>
      </c>
      <c r="E5591" s="318" t="s">
        <v>6252</v>
      </c>
      <c r="F5591" s="319" t="n">
        <v>111.22</v>
      </c>
      <c r="G5591" s="318" t="s">
        <v>6233</v>
      </c>
    </row>
    <row r="5592" customFormat="false" ht="15" hidden="false" customHeight="false" outlineLevel="0" collapsed="false">
      <c r="A5592" s="318" t="s">
        <v>17349</v>
      </c>
      <c r="B5592" s="318" t="str">
        <f aca="false">A5592&amp;"U"</f>
        <v>87845U</v>
      </c>
      <c r="C5592" s="318" t="s">
        <v>17350</v>
      </c>
      <c r="D5592" s="318" t="s">
        <v>79</v>
      </c>
      <c r="E5592" s="318" t="s">
        <v>6252</v>
      </c>
      <c r="F5592" s="319" t="n">
        <v>80.73</v>
      </c>
      <c r="G5592" s="318" t="s">
        <v>6233</v>
      </c>
    </row>
    <row r="5593" customFormat="false" ht="15" hidden="false" customHeight="false" outlineLevel="0" collapsed="false">
      <c r="A5593" s="318" t="s">
        <v>17351</v>
      </c>
      <c r="B5593" s="318" t="str">
        <f aca="false">A5593&amp;"U"</f>
        <v>87846U</v>
      </c>
      <c r="C5593" s="318" t="s">
        <v>17352</v>
      </c>
      <c r="D5593" s="318" t="s">
        <v>79</v>
      </c>
      <c r="E5593" s="318" t="s">
        <v>6252</v>
      </c>
      <c r="F5593" s="319" t="n">
        <v>127.43</v>
      </c>
      <c r="G5593" s="318" t="s">
        <v>6233</v>
      </c>
    </row>
    <row r="5594" customFormat="false" ht="15" hidden="false" customHeight="false" outlineLevel="0" collapsed="false">
      <c r="A5594" s="318" t="s">
        <v>17353</v>
      </c>
      <c r="B5594" s="318" t="str">
        <f aca="false">A5594&amp;"U"</f>
        <v>87847U</v>
      </c>
      <c r="C5594" s="318" t="s">
        <v>17354</v>
      </c>
      <c r="D5594" s="318" t="s">
        <v>79</v>
      </c>
      <c r="E5594" s="318" t="s">
        <v>6252</v>
      </c>
      <c r="F5594" s="319" t="n">
        <v>89.66</v>
      </c>
      <c r="G5594" s="318" t="s">
        <v>6233</v>
      </c>
    </row>
    <row r="5595" customFormat="false" ht="15" hidden="false" customHeight="false" outlineLevel="0" collapsed="false">
      <c r="A5595" s="318" t="s">
        <v>17355</v>
      </c>
      <c r="B5595" s="318" t="str">
        <f aca="false">A5595&amp;"U"</f>
        <v>87848U</v>
      </c>
      <c r="C5595" s="318" t="s">
        <v>17356</v>
      </c>
      <c r="D5595" s="318" t="s">
        <v>79</v>
      </c>
      <c r="E5595" s="318" t="s">
        <v>6252</v>
      </c>
      <c r="F5595" s="319" t="n">
        <v>121.69</v>
      </c>
      <c r="G5595" s="318" t="s">
        <v>6233</v>
      </c>
    </row>
    <row r="5596" customFormat="false" ht="15" hidden="false" customHeight="false" outlineLevel="0" collapsed="false">
      <c r="A5596" s="318" t="s">
        <v>17357</v>
      </c>
      <c r="B5596" s="318" t="str">
        <f aca="false">A5596&amp;"U"</f>
        <v>87849U</v>
      </c>
      <c r="C5596" s="318" t="s">
        <v>17358</v>
      </c>
      <c r="D5596" s="318" t="s">
        <v>79</v>
      </c>
      <c r="E5596" s="318" t="s">
        <v>6252</v>
      </c>
      <c r="F5596" s="319" t="n">
        <v>84.43</v>
      </c>
      <c r="G5596" s="318" t="s">
        <v>6233</v>
      </c>
    </row>
    <row r="5597" customFormat="false" ht="15" hidden="false" customHeight="false" outlineLevel="0" collapsed="false">
      <c r="A5597" s="318" t="s">
        <v>17359</v>
      </c>
      <c r="B5597" s="318" t="str">
        <f aca="false">A5597&amp;"U"</f>
        <v>87850U</v>
      </c>
      <c r="C5597" s="318" t="s">
        <v>17360</v>
      </c>
      <c r="D5597" s="318" t="s">
        <v>79</v>
      </c>
      <c r="E5597" s="318" t="s">
        <v>6252</v>
      </c>
      <c r="F5597" s="319" t="n">
        <v>133.5</v>
      </c>
      <c r="G5597" s="318" t="s">
        <v>6233</v>
      </c>
    </row>
    <row r="5598" customFormat="false" ht="15" hidden="false" customHeight="false" outlineLevel="0" collapsed="false">
      <c r="A5598" s="318" t="s">
        <v>17361</v>
      </c>
      <c r="B5598" s="318" t="str">
        <f aca="false">A5598&amp;"U"</f>
        <v>87851U</v>
      </c>
      <c r="C5598" s="318" t="s">
        <v>17362</v>
      </c>
      <c r="D5598" s="318" t="s">
        <v>79</v>
      </c>
      <c r="E5598" s="318" t="s">
        <v>6252</v>
      </c>
      <c r="F5598" s="319" t="n">
        <v>93.63</v>
      </c>
      <c r="G5598" s="318" t="s">
        <v>6233</v>
      </c>
    </row>
    <row r="5599" customFormat="false" ht="15" hidden="false" customHeight="false" outlineLevel="0" collapsed="false">
      <c r="A5599" s="318" t="s">
        <v>17363</v>
      </c>
      <c r="B5599" s="318" t="str">
        <f aca="false">A5599&amp;"U"</f>
        <v>87852U</v>
      </c>
      <c r="C5599" s="318" t="s">
        <v>17364</v>
      </c>
      <c r="D5599" s="318" t="s">
        <v>79</v>
      </c>
      <c r="E5599" s="318" t="s">
        <v>6252</v>
      </c>
      <c r="F5599" s="319" t="n">
        <v>126.56</v>
      </c>
      <c r="G5599" s="318" t="s">
        <v>6233</v>
      </c>
    </row>
    <row r="5600" customFormat="false" ht="15" hidden="false" customHeight="false" outlineLevel="0" collapsed="false">
      <c r="A5600" s="318" t="s">
        <v>17365</v>
      </c>
      <c r="B5600" s="318" t="str">
        <f aca="false">A5600&amp;"U"</f>
        <v>87853U</v>
      </c>
      <c r="C5600" s="318" t="s">
        <v>17366</v>
      </c>
      <c r="D5600" s="318" t="s">
        <v>79</v>
      </c>
      <c r="E5600" s="318" t="s">
        <v>6252</v>
      </c>
      <c r="F5600" s="319" t="n">
        <v>87.18</v>
      </c>
      <c r="G5600" s="318" t="s">
        <v>6233</v>
      </c>
    </row>
    <row r="5601" customFormat="false" ht="15" hidden="false" customHeight="false" outlineLevel="0" collapsed="false">
      <c r="A5601" s="318" t="s">
        <v>17367</v>
      </c>
      <c r="B5601" s="318" t="str">
        <f aca="false">A5601&amp;"U"</f>
        <v>87854U</v>
      </c>
      <c r="C5601" s="318" t="s">
        <v>17368</v>
      </c>
      <c r="D5601" s="318" t="s">
        <v>79</v>
      </c>
      <c r="E5601" s="318" t="s">
        <v>6252</v>
      </c>
      <c r="F5601" s="319" t="n">
        <v>130.18</v>
      </c>
      <c r="G5601" s="318" t="s">
        <v>6233</v>
      </c>
    </row>
    <row r="5602" customFormat="false" ht="15" hidden="false" customHeight="false" outlineLevel="0" collapsed="false">
      <c r="A5602" s="318" t="s">
        <v>17369</v>
      </c>
      <c r="B5602" s="318" t="str">
        <f aca="false">A5602&amp;"U"</f>
        <v>87855U</v>
      </c>
      <c r="C5602" s="318" t="s">
        <v>17370</v>
      </c>
      <c r="D5602" s="318" t="s">
        <v>79</v>
      </c>
      <c r="E5602" s="318" t="s">
        <v>6252</v>
      </c>
      <c r="F5602" s="319" t="n">
        <v>99.18</v>
      </c>
      <c r="G5602" s="318" t="s">
        <v>6233</v>
      </c>
    </row>
    <row r="5603" customFormat="false" ht="15" hidden="false" customHeight="false" outlineLevel="0" collapsed="false">
      <c r="A5603" s="318" t="s">
        <v>17371</v>
      </c>
      <c r="B5603" s="318" t="str">
        <f aca="false">A5603&amp;"U"</f>
        <v>87856U</v>
      </c>
      <c r="C5603" s="318" t="s">
        <v>17372</v>
      </c>
      <c r="D5603" s="318" t="s">
        <v>79</v>
      </c>
      <c r="E5603" s="318" t="s">
        <v>6252</v>
      </c>
      <c r="F5603" s="319" t="n">
        <v>120.15</v>
      </c>
      <c r="G5603" s="318" t="s">
        <v>6233</v>
      </c>
    </row>
    <row r="5604" customFormat="false" ht="15" hidden="false" customHeight="false" outlineLevel="0" collapsed="false">
      <c r="A5604" s="318" t="s">
        <v>17373</v>
      </c>
      <c r="B5604" s="318" t="str">
        <f aca="false">A5604&amp;"U"</f>
        <v>87857U</v>
      </c>
      <c r="C5604" s="318" t="s">
        <v>17374</v>
      </c>
      <c r="D5604" s="318" t="s">
        <v>79</v>
      </c>
      <c r="E5604" s="318" t="s">
        <v>6252</v>
      </c>
      <c r="F5604" s="319" t="n">
        <v>89.64</v>
      </c>
      <c r="G5604" s="318" t="s">
        <v>6233</v>
      </c>
    </row>
    <row r="5605" customFormat="false" ht="15" hidden="false" customHeight="false" outlineLevel="0" collapsed="false">
      <c r="A5605" s="318" t="s">
        <v>17375</v>
      </c>
      <c r="B5605" s="318" t="str">
        <f aca="false">A5605&amp;"U"</f>
        <v>87858U</v>
      </c>
      <c r="C5605" s="318" t="s">
        <v>17376</v>
      </c>
      <c r="D5605" s="318" t="s">
        <v>79</v>
      </c>
      <c r="E5605" s="318" t="s">
        <v>6252</v>
      </c>
      <c r="F5605" s="319" t="n">
        <v>86.2</v>
      </c>
      <c r="G5605" s="318" t="s">
        <v>6233</v>
      </c>
    </row>
    <row r="5606" customFormat="false" ht="15" hidden="false" customHeight="false" outlineLevel="0" collapsed="false">
      <c r="A5606" s="318" t="s">
        <v>17377</v>
      </c>
      <c r="B5606" s="318" t="str">
        <f aca="false">A5606&amp;"U"</f>
        <v>87859U</v>
      </c>
      <c r="C5606" s="318" t="s">
        <v>17378</v>
      </c>
      <c r="D5606" s="318" t="s">
        <v>79</v>
      </c>
      <c r="E5606" s="318" t="s">
        <v>6252</v>
      </c>
      <c r="F5606" s="319" t="n">
        <v>99.98</v>
      </c>
      <c r="G5606" s="318" t="s">
        <v>6233</v>
      </c>
    </row>
    <row r="5607" customFormat="false" ht="15" hidden="false" customHeight="false" outlineLevel="0" collapsed="false">
      <c r="A5607" s="318" t="s">
        <v>17379</v>
      </c>
      <c r="B5607" s="318" t="str">
        <f aca="false">A5607&amp;"U"</f>
        <v>89048U</v>
      </c>
      <c r="C5607" s="318" t="s">
        <v>17380</v>
      </c>
      <c r="D5607" s="318" t="s">
        <v>79</v>
      </c>
      <c r="E5607" s="318" t="s">
        <v>6252</v>
      </c>
      <c r="F5607" s="319" t="n">
        <v>25.79</v>
      </c>
      <c r="G5607" s="318" t="s">
        <v>6233</v>
      </c>
    </row>
    <row r="5608" customFormat="false" ht="15" hidden="false" customHeight="false" outlineLevel="0" collapsed="false">
      <c r="A5608" s="318" t="s">
        <v>17381</v>
      </c>
      <c r="B5608" s="318" t="str">
        <f aca="false">A5608&amp;"U"</f>
        <v>89049U</v>
      </c>
      <c r="C5608" s="318" t="s">
        <v>17382</v>
      </c>
      <c r="D5608" s="318" t="s">
        <v>79</v>
      </c>
      <c r="E5608" s="318" t="s">
        <v>6232</v>
      </c>
      <c r="F5608" s="319" t="n">
        <v>13.31</v>
      </c>
      <c r="G5608" s="318" t="s">
        <v>6233</v>
      </c>
    </row>
    <row r="5609" customFormat="false" ht="15" hidden="false" customHeight="false" outlineLevel="0" collapsed="false">
      <c r="A5609" s="318" t="s">
        <v>17383</v>
      </c>
      <c r="B5609" s="318" t="str">
        <f aca="false">A5609&amp;"U"</f>
        <v>89173U</v>
      </c>
      <c r="C5609" s="318" t="s">
        <v>17384</v>
      </c>
      <c r="D5609" s="318" t="s">
        <v>79</v>
      </c>
      <c r="E5609" s="318" t="s">
        <v>6252</v>
      </c>
      <c r="F5609" s="319" t="n">
        <v>25.38</v>
      </c>
      <c r="G5609" s="318" t="s">
        <v>6233</v>
      </c>
    </row>
    <row r="5610" customFormat="false" ht="15" hidden="false" customHeight="false" outlineLevel="0" collapsed="false">
      <c r="A5610" s="318" t="s">
        <v>17385</v>
      </c>
      <c r="B5610" s="318" t="str">
        <f aca="false">A5610&amp;"U"</f>
        <v>90406U</v>
      </c>
      <c r="C5610" s="318" t="s">
        <v>17386</v>
      </c>
      <c r="D5610" s="318" t="s">
        <v>79</v>
      </c>
      <c r="E5610" s="318" t="s">
        <v>6252</v>
      </c>
      <c r="F5610" s="319" t="n">
        <v>32.42</v>
      </c>
      <c r="G5610" s="318" t="s">
        <v>6233</v>
      </c>
    </row>
    <row r="5611" customFormat="false" ht="15" hidden="false" customHeight="false" outlineLevel="0" collapsed="false">
      <c r="A5611" s="318" t="s">
        <v>17387</v>
      </c>
      <c r="B5611" s="318" t="str">
        <f aca="false">A5611&amp;"U"</f>
        <v>90407U</v>
      </c>
      <c r="C5611" s="318" t="s">
        <v>17388</v>
      </c>
      <c r="D5611" s="318" t="s">
        <v>79</v>
      </c>
      <c r="E5611" s="318" t="s">
        <v>6232</v>
      </c>
      <c r="F5611" s="319" t="n">
        <v>33.66</v>
      </c>
      <c r="G5611" s="318" t="s">
        <v>6233</v>
      </c>
    </row>
    <row r="5612" customFormat="false" ht="15" hidden="false" customHeight="false" outlineLevel="0" collapsed="false">
      <c r="A5612" s="318" t="s">
        <v>17389</v>
      </c>
      <c r="B5612" s="318" t="str">
        <f aca="false">A5612&amp;"U"</f>
        <v>90408U</v>
      </c>
      <c r="C5612" s="318" t="s">
        <v>17390</v>
      </c>
      <c r="D5612" s="318" t="s">
        <v>79</v>
      </c>
      <c r="E5612" s="318" t="s">
        <v>6252</v>
      </c>
      <c r="F5612" s="319" t="n">
        <v>23.14</v>
      </c>
      <c r="G5612" s="318" t="s">
        <v>6233</v>
      </c>
    </row>
    <row r="5613" customFormat="false" ht="15" hidden="false" customHeight="false" outlineLevel="0" collapsed="false">
      <c r="A5613" s="318" t="s">
        <v>17391</v>
      </c>
      <c r="B5613" s="318" t="str">
        <f aca="false">A5613&amp;"U"</f>
        <v>90409U</v>
      </c>
      <c r="C5613" s="318" t="s">
        <v>17392</v>
      </c>
      <c r="D5613" s="318" t="s">
        <v>79</v>
      </c>
      <c r="E5613" s="318" t="s">
        <v>6232</v>
      </c>
      <c r="F5613" s="319" t="n">
        <v>23.84</v>
      </c>
      <c r="G5613" s="318" t="s">
        <v>6233</v>
      </c>
    </row>
    <row r="5614" customFormat="false" ht="15" hidden="false" customHeight="false" outlineLevel="0" collapsed="false">
      <c r="A5614" s="318" t="s">
        <v>17393</v>
      </c>
      <c r="B5614" s="318" t="str">
        <f aca="false">A5614&amp;"U"</f>
        <v>5998U</v>
      </c>
      <c r="C5614" s="318" t="s">
        <v>17394</v>
      </c>
      <c r="D5614" s="318" t="s">
        <v>79</v>
      </c>
      <c r="E5614" s="318" t="s">
        <v>6232</v>
      </c>
      <c r="F5614" s="319" t="n">
        <v>0.66</v>
      </c>
      <c r="G5614" s="318" t="s">
        <v>6233</v>
      </c>
    </row>
    <row r="5615" customFormat="false" ht="15" hidden="false" customHeight="false" outlineLevel="0" collapsed="false">
      <c r="A5615" s="318" t="s">
        <v>17395</v>
      </c>
      <c r="B5615" s="318" t="str">
        <f aca="false">A5615&amp;"U"</f>
        <v>84084U</v>
      </c>
      <c r="C5615" s="318" t="s">
        <v>17396</v>
      </c>
      <c r="D5615" s="318" t="s">
        <v>79</v>
      </c>
      <c r="E5615" s="318" t="s">
        <v>6232</v>
      </c>
      <c r="F5615" s="319" t="n">
        <v>5.12</v>
      </c>
      <c r="G5615" s="318" t="s">
        <v>6233</v>
      </c>
    </row>
    <row r="5616" customFormat="false" ht="15" hidden="false" customHeight="false" outlineLevel="0" collapsed="false">
      <c r="A5616" s="318" t="s">
        <v>17397</v>
      </c>
      <c r="B5616" s="318" t="str">
        <f aca="false">A5616&amp;"U"</f>
        <v>87242U</v>
      </c>
      <c r="C5616" s="318" t="s">
        <v>17398</v>
      </c>
      <c r="D5616" s="318" t="s">
        <v>79</v>
      </c>
      <c r="E5616" s="318" t="s">
        <v>6252</v>
      </c>
      <c r="F5616" s="319" t="n">
        <v>135.83</v>
      </c>
      <c r="G5616" s="318" t="s">
        <v>6233</v>
      </c>
    </row>
    <row r="5617" customFormat="false" ht="15" hidden="false" customHeight="false" outlineLevel="0" collapsed="false">
      <c r="A5617" s="318" t="s">
        <v>17399</v>
      </c>
      <c r="B5617" s="318" t="str">
        <f aca="false">A5617&amp;"U"</f>
        <v>87243U</v>
      </c>
      <c r="C5617" s="318" t="s">
        <v>17400</v>
      </c>
      <c r="D5617" s="318" t="s">
        <v>79</v>
      </c>
      <c r="E5617" s="318" t="s">
        <v>6252</v>
      </c>
      <c r="F5617" s="319" t="n">
        <v>124.07</v>
      </c>
      <c r="G5617" s="318" t="s">
        <v>6233</v>
      </c>
    </row>
    <row r="5618" customFormat="false" ht="15" hidden="false" customHeight="false" outlineLevel="0" collapsed="false">
      <c r="A5618" s="318" t="s">
        <v>17401</v>
      </c>
      <c r="B5618" s="318" t="str">
        <f aca="false">A5618&amp;"U"</f>
        <v>87244U</v>
      </c>
      <c r="C5618" s="318" t="s">
        <v>17402</v>
      </c>
      <c r="D5618" s="318" t="s">
        <v>79</v>
      </c>
      <c r="E5618" s="318" t="s">
        <v>6252</v>
      </c>
      <c r="F5618" s="319" t="n">
        <v>132.54</v>
      </c>
      <c r="G5618" s="318" t="s">
        <v>6233</v>
      </c>
    </row>
    <row r="5619" customFormat="false" ht="15" hidden="false" customHeight="false" outlineLevel="0" collapsed="false">
      <c r="A5619" s="318" t="s">
        <v>17403</v>
      </c>
      <c r="B5619" s="318" t="str">
        <f aca="false">A5619&amp;"U"</f>
        <v>87245U</v>
      </c>
      <c r="C5619" s="318" t="s">
        <v>17404</v>
      </c>
      <c r="D5619" s="318" t="s">
        <v>79</v>
      </c>
      <c r="E5619" s="318" t="s">
        <v>6252</v>
      </c>
      <c r="F5619" s="319" t="n">
        <v>158.67</v>
      </c>
      <c r="G5619" s="318" t="s">
        <v>6233</v>
      </c>
    </row>
    <row r="5620" customFormat="false" ht="15" hidden="false" customHeight="false" outlineLevel="0" collapsed="false">
      <c r="A5620" s="318" t="s">
        <v>17405</v>
      </c>
      <c r="B5620" s="318" t="str">
        <f aca="false">A5620&amp;"U"</f>
        <v>87264U</v>
      </c>
      <c r="C5620" s="318" t="s">
        <v>17406</v>
      </c>
      <c r="D5620" s="318" t="s">
        <v>79</v>
      </c>
      <c r="E5620" s="318" t="s">
        <v>6232</v>
      </c>
      <c r="F5620" s="319" t="n">
        <v>41.23</v>
      </c>
      <c r="G5620" s="318" t="s">
        <v>6233</v>
      </c>
    </row>
    <row r="5621" customFormat="false" ht="15" hidden="false" customHeight="false" outlineLevel="0" collapsed="false">
      <c r="A5621" s="318" t="s">
        <v>17407</v>
      </c>
      <c r="B5621" s="318" t="str">
        <f aca="false">A5621&amp;"U"</f>
        <v>87265U</v>
      </c>
      <c r="C5621" s="318" t="s">
        <v>17408</v>
      </c>
      <c r="D5621" s="318" t="s">
        <v>79</v>
      </c>
      <c r="E5621" s="318" t="s">
        <v>6232</v>
      </c>
      <c r="F5621" s="319" t="n">
        <v>35.83</v>
      </c>
      <c r="G5621" s="318" t="s">
        <v>6233</v>
      </c>
    </row>
    <row r="5622" customFormat="false" ht="15" hidden="false" customHeight="false" outlineLevel="0" collapsed="false">
      <c r="A5622" s="318" t="s">
        <v>17409</v>
      </c>
      <c r="B5622" s="318" t="str">
        <f aca="false">A5622&amp;"U"</f>
        <v>87266U</v>
      </c>
      <c r="C5622" s="318" t="s">
        <v>17410</v>
      </c>
      <c r="D5622" s="318" t="s">
        <v>79</v>
      </c>
      <c r="E5622" s="318" t="s">
        <v>6232</v>
      </c>
      <c r="F5622" s="319" t="n">
        <v>43.15</v>
      </c>
      <c r="G5622" s="318" t="s">
        <v>6233</v>
      </c>
    </row>
    <row r="5623" customFormat="false" ht="15" hidden="false" customHeight="false" outlineLevel="0" collapsed="false">
      <c r="A5623" s="318" t="s">
        <v>17411</v>
      </c>
      <c r="B5623" s="318" t="str">
        <f aca="false">A5623&amp;"U"</f>
        <v>87267U</v>
      </c>
      <c r="C5623" s="318" t="s">
        <v>17412</v>
      </c>
      <c r="D5623" s="318" t="s">
        <v>79</v>
      </c>
      <c r="E5623" s="318" t="s">
        <v>6232</v>
      </c>
      <c r="F5623" s="319" t="n">
        <v>40.75</v>
      </c>
      <c r="G5623" s="318" t="s">
        <v>6233</v>
      </c>
    </row>
    <row r="5624" customFormat="false" ht="15" hidden="false" customHeight="false" outlineLevel="0" collapsed="false">
      <c r="A5624" s="318" t="s">
        <v>17413</v>
      </c>
      <c r="B5624" s="318" t="str">
        <f aca="false">A5624&amp;"U"</f>
        <v>87268U</v>
      </c>
      <c r="C5624" s="318" t="s">
        <v>17414</v>
      </c>
      <c r="D5624" s="318" t="s">
        <v>79</v>
      </c>
      <c r="E5624" s="318" t="s">
        <v>6232</v>
      </c>
      <c r="F5624" s="319" t="n">
        <v>44.46</v>
      </c>
      <c r="G5624" s="318" t="s">
        <v>6233</v>
      </c>
    </row>
    <row r="5625" customFormat="false" ht="15" hidden="false" customHeight="false" outlineLevel="0" collapsed="false">
      <c r="A5625" s="318" t="s">
        <v>17415</v>
      </c>
      <c r="B5625" s="318" t="str">
        <f aca="false">A5625&amp;"U"</f>
        <v>87269U</v>
      </c>
      <c r="C5625" s="318" t="s">
        <v>17416</v>
      </c>
      <c r="D5625" s="318" t="s">
        <v>79</v>
      </c>
      <c r="E5625" s="318" t="s">
        <v>6232</v>
      </c>
      <c r="F5625" s="319" t="n">
        <v>38.59</v>
      </c>
      <c r="G5625" s="318" t="s">
        <v>6233</v>
      </c>
    </row>
    <row r="5626" customFormat="false" ht="15" hidden="false" customHeight="false" outlineLevel="0" collapsed="false">
      <c r="A5626" s="318" t="s">
        <v>17417</v>
      </c>
      <c r="B5626" s="318" t="str">
        <f aca="false">A5626&amp;"U"</f>
        <v>87270U</v>
      </c>
      <c r="C5626" s="318" t="s">
        <v>17418</v>
      </c>
      <c r="D5626" s="318" t="s">
        <v>79</v>
      </c>
      <c r="E5626" s="318" t="s">
        <v>6232</v>
      </c>
      <c r="F5626" s="319" t="n">
        <v>46.07</v>
      </c>
      <c r="G5626" s="318" t="s">
        <v>6233</v>
      </c>
    </row>
    <row r="5627" customFormat="false" ht="15" hidden="false" customHeight="false" outlineLevel="0" collapsed="false">
      <c r="A5627" s="318" t="s">
        <v>17419</v>
      </c>
      <c r="B5627" s="318" t="str">
        <f aca="false">A5627&amp;"U"</f>
        <v>87271U</v>
      </c>
      <c r="C5627" s="318" t="s">
        <v>17420</v>
      </c>
      <c r="D5627" s="318" t="s">
        <v>79</v>
      </c>
      <c r="E5627" s="318" t="s">
        <v>6232</v>
      </c>
      <c r="F5627" s="319" t="n">
        <v>43.31</v>
      </c>
      <c r="G5627" s="318" t="s">
        <v>6233</v>
      </c>
    </row>
    <row r="5628" customFormat="false" ht="15" hidden="false" customHeight="false" outlineLevel="0" collapsed="false">
      <c r="A5628" s="318" t="s">
        <v>17421</v>
      </c>
      <c r="B5628" s="318" t="str">
        <f aca="false">A5628&amp;"U"</f>
        <v>87272U</v>
      </c>
      <c r="C5628" s="318" t="s">
        <v>17422</v>
      </c>
      <c r="D5628" s="318" t="s">
        <v>79</v>
      </c>
      <c r="E5628" s="318" t="s">
        <v>6232</v>
      </c>
      <c r="F5628" s="319" t="n">
        <v>47.48</v>
      </c>
      <c r="G5628" s="318" t="s">
        <v>6233</v>
      </c>
    </row>
    <row r="5629" customFormat="false" ht="15" hidden="false" customHeight="false" outlineLevel="0" collapsed="false">
      <c r="A5629" s="318" t="s">
        <v>17423</v>
      </c>
      <c r="B5629" s="318" t="str">
        <f aca="false">A5629&amp;"U"</f>
        <v>87273U</v>
      </c>
      <c r="C5629" s="318" t="s">
        <v>17424</v>
      </c>
      <c r="D5629" s="318" t="s">
        <v>79</v>
      </c>
      <c r="E5629" s="318" t="s">
        <v>6232</v>
      </c>
      <c r="F5629" s="319" t="n">
        <v>40.29</v>
      </c>
      <c r="G5629" s="318" t="s">
        <v>6233</v>
      </c>
    </row>
    <row r="5630" customFormat="false" ht="15" hidden="false" customHeight="false" outlineLevel="0" collapsed="false">
      <c r="A5630" s="318" t="s">
        <v>17425</v>
      </c>
      <c r="B5630" s="318" t="str">
        <f aca="false">A5630&amp;"U"</f>
        <v>87274U</v>
      </c>
      <c r="C5630" s="318" t="s">
        <v>17426</v>
      </c>
      <c r="D5630" s="318" t="s">
        <v>79</v>
      </c>
      <c r="E5630" s="318" t="s">
        <v>6232</v>
      </c>
      <c r="F5630" s="319" t="n">
        <v>48.62</v>
      </c>
      <c r="G5630" s="318" t="s">
        <v>6233</v>
      </c>
    </row>
    <row r="5631" customFormat="false" ht="15" hidden="false" customHeight="false" outlineLevel="0" collapsed="false">
      <c r="A5631" s="318" t="s">
        <v>17427</v>
      </c>
      <c r="B5631" s="318" t="str">
        <f aca="false">A5631&amp;"U"</f>
        <v>87275U</v>
      </c>
      <c r="C5631" s="318" t="s">
        <v>17428</v>
      </c>
      <c r="D5631" s="318" t="s">
        <v>79</v>
      </c>
      <c r="E5631" s="318" t="s">
        <v>6232</v>
      </c>
      <c r="F5631" s="319" t="n">
        <v>46.16</v>
      </c>
      <c r="G5631" s="318" t="s">
        <v>6233</v>
      </c>
    </row>
    <row r="5632" customFormat="false" ht="15" hidden="false" customHeight="false" outlineLevel="0" collapsed="false">
      <c r="A5632" s="318" t="s">
        <v>17429</v>
      </c>
      <c r="B5632" s="318" t="str">
        <f aca="false">A5632&amp;"U"</f>
        <v>88786U</v>
      </c>
      <c r="C5632" s="318" t="s">
        <v>17430</v>
      </c>
      <c r="D5632" s="318" t="s">
        <v>79</v>
      </c>
      <c r="E5632" s="318" t="s">
        <v>6252</v>
      </c>
      <c r="F5632" s="319" t="n">
        <v>150.83</v>
      </c>
      <c r="G5632" s="318" t="s">
        <v>6233</v>
      </c>
    </row>
    <row r="5633" customFormat="false" ht="15" hidden="false" customHeight="false" outlineLevel="0" collapsed="false">
      <c r="A5633" s="318" t="s">
        <v>17431</v>
      </c>
      <c r="B5633" s="318" t="str">
        <f aca="false">A5633&amp;"U"</f>
        <v>88787U</v>
      </c>
      <c r="C5633" s="318" t="s">
        <v>17432</v>
      </c>
      <c r="D5633" s="318" t="s">
        <v>79</v>
      </c>
      <c r="E5633" s="318" t="s">
        <v>6252</v>
      </c>
      <c r="F5633" s="319" t="n">
        <v>138.43</v>
      </c>
      <c r="G5633" s="318" t="s">
        <v>6233</v>
      </c>
    </row>
    <row r="5634" customFormat="false" ht="15" hidden="false" customHeight="false" outlineLevel="0" collapsed="false">
      <c r="A5634" s="318" t="s">
        <v>17433</v>
      </c>
      <c r="B5634" s="318" t="str">
        <f aca="false">A5634&amp;"U"</f>
        <v>88788U</v>
      </c>
      <c r="C5634" s="318" t="s">
        <v>17434</v>
      </c>
      <c r="D5634" s="318" t="s">
        <v>79</v>
      </c>
      <c r="E5634" s="318" t="s">
        <v>6252</v>
      </c>
      <c r="F5634" s="319" t="n">
        <v>146.9</v>
      </c>
      <c r="G5634" s="318" t="s">
        <v>6233</v>
      </c>
    </row>
    <row r="5635" customFormat="false" ht="15" hidden="false" customHeight="false" outlineLevel="0" collapsed="false">
      <c r="A5635" s="318" t="s">
        <v>17435</v>
      </c>
      <c r="B5635" s="318" t="str">
        <f aca="false">A5635&amp;"U"</f>
        <v>88789U</v>
      </c>
      <c r="C5635" s="318" t="s">
        <v>17436</v>
      </c>
      <c r="D5635" s="318" t="s">
        <v>79</v>
      </c>
      <c r="E5635" s="318" t="s">
        <v>6252</v>
      </c>
      <c r="F5635" s="319" t="n">
        <v>175.23</v>
      </c>
      <c r="G5635" s="318" t="s">
        <v>6233</v>
      </c>
    </row>
    <row r="5636" customFormat="false" ht="15" hidden="false" customHeight="false" outlineLevel="0" collapsed="false">
      <c r="A5636" s="318" t="s">
        <v>17437</v>
      </c>
      <c r="B5636" s="318" t="str">
        <f aca="false">A5636&amp;"U"</f>
        <v>89045U</v>
      </c>
      <c r="C5636" s="318" t="s">
        <v>17438</v>
      </c>
      <c r="D5636" s="318" t="s">
        <v>79</v>
      </c>
      <c r="E5636" s="318" t="s">
        <v>6232</v>
      </c>
      <c r="F5636" s="319" t="n">
        <v>41.09</v>
      </c>
      <c r="G5636" s="318" t="s">
        <v>6233</v>
      </c>
    </row>
    <row r="5637" customFormat="false" ht="15" hidden="false" customHeight="false" outlineLevel="0" collapsed="false">
      <c r="A5637" s="318" t="s">
        <v>17439</v>
      </c>
      <c r="B5637" s="318" t="str">
        <f aca="false">A5637&amp;"U"</f>
        <v>89170U</v>
      </c>
      <c r="C5637" s="318" t="s">
        <v>17440</v>
      </c>
      <c r="D5637" s="318" t="s">
        <v>79</v>
      </c>
      <c r="E5637" s="318" t="s">
        <v>6232</v>
      </c>
      <c r="F5637" s="319" t="n">
        <v>39.73</v>
      </c>
      <c r="G5637" s="318" t="s">
        <v>6233</v>
      </c>
    </row>
    <row r="5638" customFormat="false" ht="15" hidden="false" customHeight="false" outlineLevel="0" collapsed="false">
      <c r="A5638" s="318" t="s">
        <v>17441</v>
      </c>
      <c r="B5638" s="318" t="str">
        <f aca="false">A5638&amp;"U"</f>
        <v>93392U</v>
      </c>
      <c r="C5638" s="318" t="s">
        <v>17442</v>
      </c>
      <c r="D5638" s="318" t="s">
        <v>79</v>
      </c>
      <c r="E5638" s="318" t="s">
        <v>6232</v>
      </c>
      <c r="F5638" s="319" t="n">
        <v>32.89</v>
      </c>
      <c r="G5638" s="318" t="s">
        <v>6233</v>
      </c>
    </row>
    <row r="5639" customFormat="false" ht="15" hidden="false" customHeight="false" outlineLevel="0" collapsed="false">
      <c r="A5639" s="318" t="s">
        <v>17443</v>
      </c>
      <c r="B5639" s="318" t="str">
        <f aca="false">A5639&amp;"U"</f>
        <v>93393U</v>
      </c>
      <c r="C5639" s="318" t="s">
        <v>17444</v>
      </c>
      <c r="D5639" s="318" t="s">
        <v>79</v>
      </c>
      <c r="E5639" s="318" t="s">
        <v>6232</v>
      </c>
      <c r="F5639" s="319" t="n">
        <v>27.58</v>
      </c>
      <c r="G5639" s="318" t="s">
        <v>6233</v>
      </c>
    </row>
    <row r="5640" customFormat="false" ht="15" hidden="false" customHeight="false" outlineLevel="0" collapsed="false">
      <c r="A5640" s="318" t="s">
        <v>17445</v>
      </c>
      <c r="B5640" s="318" t="str">
        <f aca="false">A5640&amp;"U"</f>
        <v>93394U</v>
      </c>
      <c r="C5640" s="318" t="s">
        <v>17446</v>
      </c>
      <c r="D5640" s="318" t="s">
        <v>79</v>
      </c>
      <c r="E5640" s="318" t="s">
        <v>6232</v>
      </c>
      <c r="F5640" s="319" t="n">
        <v>34.81</v>
      </c>
      <c r="G5640" s="318" t="s">
        <v>6233</v>
      </c>
    </row>
    <row r="5641" customFormat="false" ht="15" hidden="false" customHeight="false" outlineLevel="0" collapsed="false">
      <c r="A5641" s="318" t="s">
        <v>17447</v>
      </c>
      <c r="B5641" s="318" t="str">
        <f aca="false">A5641&amp;"U"</f>
        <v>93395U</v>
      </c>
      <c r="C5641" s="318" t="s">
        <v>17448</v>
      </c>
      <c r="D5641" s="318" t="s">
        <v>79</v>
      </c>
      <c r="E5641" s="318" t="s">
        <v>6232</v>
      </c>
      <c r="F5641" s="319" t="n">
        <v>32.41</v>
      </c>
      <c r="G5641" s="318" t="s">
        <v>6233</v>
      </c>
    </row>
    <row r="5642" customFormat="false" ht="15" hidden="false" customHeight="false" outlineLevel="0" collapsed="false">
      <c r="A5642" s="318" t="s">
        <v>17449</v>
      </c>
      <c r="B5642" s="318" t="str">
        <f aca="false">A5642&amp;"U"</f>
        <v>99194U</v>
      </c>
      <c r="C5642" s="318" t="s">
        <v>17450</v>
      </c>
      <c r="D5642" s="318" t="s">
        <v>79</v>
      </c>
      <c r="E5642" s="318" t="s">
        <v>6232</v>
      </c>
      <c r="F5642" s="319" t="n">
        <v>37.36</v>
      </c>
      <c r="G5642" s="318" t="s">
        <v>6233</v>
      </c>
    </row>
    <row r="5643" customFormat="false" ht="15" hidden="false" customHeight="false" outlineLevel="0" collapsed="false">
      <c r="A5643" s="318" t="s">
        <v>17451</v>
      </c>
      <c r="B5643" s="318" t="str">
        <f aca="false">A5643&amp;"U"</f>
        <v>99195U</v>
      </c>
      <c r="C5643" s="318" t="s">
        <v>17452</v>
      </c>
      <c r="D5643" s="318" t="s">
        <v>79</v>
      </c>
      <c r="E5643" s="318" t="s">
        <v>6232</v>
      </c>
      <c r="F5643" s="319" t="n">
        <v>32.05</v>
      </c>
      <c r="G5643" s="318" t="s">
        <v>6233</v>
      </c>
    </row>
    <row r="5644" customFormat="false" ht="15" hidden="false" customHeight="false" outlineLevel="0" collapsed="false">
      <c r="A5644" s="318" t="s">
        <v>17453</v>
      </c>
      <c r="B5644" s="318" t="str">
        <f aca="false">A5644&amp;"U"</f>
        <v>99196U</v>
      </c>
      <c r="C5644" s="318" t="s">
        <v>17454</v>
      </c>
      <c r="D5644" s="318" t="s">
        <v>79</v>
      </c>
      <c r="E5644" s="318" t="s">
        <v>6232</v>
      </c>
      <c r="F5644" s="319" t="n">
        <v>39.28</v>
      </c>
      <c r="G5644" s="318" t="s">
        <v>6233</v>
      </c>
    </row>
    <row r="5645" customFormat="false" ht="15" hidden="false" customHeight="false" outlineLevel="0" collapsed="false">
      <c r="A5645" s="318" t="s">
        <v>17455</v>
      </c>
      <c r="B5645" s="318" t="str">
        <f aca="false">A5645&amp;"U"</f>
        <v>99198U</v>
      </c>
      <c r="C5645" s="318" t="s">
        <v>17456</v>
      </c>
      <c r="D5645" s="318" t="s">
        <v>79</v>
      </c>
      <c r="E5645" s="318" t="s">
        <v>6232</v>
      </c>
      <c r="F5645" s="319" t="n">
        <v>36.88</v>
      </c>
      <c r="G5645" s="318" t="s">
        <v>6233</v>
      </c>
    </row>
    <row r="5646" customFormat="false" ht="15" hidden="false" customHeight="false" outlineLevel="0" collapsed="false">
      <c r="A5646" s="318" t="s">
        <v>17457</v>
      </c>
      <c r="B5646" s="318" t="str">
        <f aca="false">A5646&amp;"U"</f>
        <v>84088U</v>
      </c>
      <c r="C5646" s="318" t="s">
        <v>17458</v>
      </c>
      <c r="D5646" s="318" t="s">
        <v>86</v>
      </c>
      <c r="E5646" s="318" t="s">
        <v>6252</v>
      </c>
      <c r="F5646" s="319" t="n">
        <v>90.91</v>
      </c>
      <c r="G5646" s="318" t="s">
        <v>6233</v>
      </c>
    </row>
    <row r="5647" customFormat="false" ht="15" hidden="false" customHeight="false" outlineLevel="0" collapsed="false">
      <c r="A5647" s="318" t="s">
        <v>17459</v>
      </c>
      <c r="B5647" s="318" t="str">
        <f aca="false">A5647&amp;"U"</f>
        <v>84089U</v>
      </c>
      <c r="C5647" s="318" t="s">
        <v>17460</v>
      </c>
      <c r="D5647" s="318" t="s">
        <v>86</v>
      </c>
      <c r="E5647" s="318" t="s">
        <v>6252</v>
      </c>
      <c r="F5647" s="319" t="n">
        <v>127.86</v>
      </c>
      <c r="G5647" s="318" t="s">
        <v>6233</v>
      </c>
    </row>
    <row r="5648" customFormat="false" ht="15" hidden="false" customHeight="false" outlineLevel="0" collapsed="false">
      <c r="A5648" s="318" t="s">
        <v>17461</v>
      </c>
      <c r="B5648" s="318" t="str">
        <f aca="false">A5648&amp;"U"</f>
        <v>40675U</v>
      </c>
      <c r="C5648" s="318" t="s">
        <v>17462</v>
      </c>
      <c r="D5648" s="318" t="s">
        <v>86</v>
      </c>
      <c r="E5648" s="318" t="s">
        <v>6232</v>
      </c>
      <c r="F5648" s="319" t="n">
        <v>3.6</v>
      </c>
      <c r="G5648" s="318" t="s">
        <v>6233</v>
      </c>
    </row>
    <row r="5649" customFormat="false" ht="15" hidden="false" customHeight="false" outlineLevel="0" collapsed="false">
      <c r="A5649" s="318" t="s">
        <v>17463</v>
      </c>
      <c r="B5649" s="318" t="str">
        <f aca="false">A5649&amp;"U"</f>
        <v>84093U</v>
      </c>
      <c r="C5649" s="318" t="s">
        <v>17464</v>
      </c>
      <c r="D5649" s="318" t="s">
        <v>86</v>
      </c>
      <c r="E5649" s="318" t="s">
        <v>6232</v>
      </c>
      <c r="F5649" s="319" t="n">
        <v>25.32</v>
      </c>
      <c r="G5649" s="318" t="s">
        <v>6233</v>
      </c>
    </row>
    <row r="5650" customFormat="false" ht="15" hidden="false" customHeight="false" outlineLevel="0" collapsed="false">
      <c r="A5650" s="318" t="s">
        <v>17465</v>
      </c>
      <c r="B5650" s="318" t="str">
        <f aca="false">A5650&amp;"U"</f>
        <v>96112U</v>
      </c>
      <c r="C5650" s="318" t="s">
        <v>17466</v>
      </c>
      <c r="D5650" s="318" t="s">
        <v>79</v>
      </c>
      <c r="E5650" s="318" t="s">
        <v>6232</v>
      </c>
      <c r="F5650" s="319" t="n">
        <v>85.16</v>
      </c>
      <c r="G5650" s="318" t="s">
        <v>6233</v>
      </c>
    </row>
    <row r="5651" customFormat="false" ht="15" hidden="false" customHeight="false" outlineLevel="0" collapsed="false">
      <c r="A5651" s="318" t="s">
        <v>17467</v>
      </c>
      <c r="B5651" s="318" t="str">
        <f aca="false">A5651&amp;"U"</f>
        <v>96117U</v>
      </c>
      <c r="C5651" s="318" t="s">
        <v>17468</v>
      </c>
      <c r="D5651" s="318" t="s">
        <v>79</v>
      </c>
      <c r="E5651" s="318" t="s">
        <v>6232</v>
      </c>
      <c r="F5651" s="319" t="n">
        <v>97.11</v>
      </c>
      <c r="G5651" s="318" t="s">
        <v>6233</v>
      </c>
    </row>
    <row r="5652" customFormat="false" ht="15" hidden="false" customHeight="false" outlineLevel="0" collapsed="false">
      <c r="A5652" s="318" t="s">
        <v>17469</v>
      </c>
      <c r="B5652" s="318" t="str">
        <f aca="false">A5652&amp;"U"</f>
        <v>96122U</v>
      </c>
      <c r="C5652" s="318" t="s">
        <v>17470</v>
      </c>
      <c r="D5652" s="318" t="s">
        <v>86</v>
      </c>
      <c r="E5652" s="318" t="s">
        <v>6232</v>
      </c>
      <c r="F5652" s="319" t="n">
        <v>22.02</v>
      </c>
      <c r="G5652" s="318" t="s">
        <v>6233</v>
      </c>
    </row>
    <row r="5653" customFormat="false" ht="15" hidden="false" customHeight="false" outlineLevel="0" collapsed="false">
      <c r="A5653" s="318" t="s">
        <v>17471</v>
      </c>
      <c r="B5653" s="318" t="str">
        <f aca="false">A5653&amp;"U"</f>
        <v>96109U</v>
      </c>
      <c r="C5653" s="318" t="s">
        <v>17472</v>
      </c>
      <c r="D5653" s="318" t="s">
        <v>79</v>
      </c>
      <c r="E5653" s="318" t="s">
        <v>6252</v>
      </c>
      <c r="F5653" s="319" t="n">
        <v>28.97</v>
      </c>
      <c r="G5653" s="318" t="s">
        <v>6233</v>
      </c>
    </row>
    <row r="5654" customFormat="false" ht="15" hidden="false" customHeight="false" outlineLevel="0" collapsed="false">
      <c r="A5654" s="318" t="s">
        <v>17473</v>
      </c>
      <c r="B5654" s="318" t="str">
        <f aca="false">A5654&amp;"U"</f>
        <v>96110U</v>
      </c>
      <c r="C5654" s="318" t="s">
        <v>17474</v>
      </c>
      <c r="D5654" s="318" t="s">
        <v>79</v>
      </c>
      <c r="E5654" s="318" t="s">
        <v>6252</v>
      </c>
      <c r="F5654" s="319" t="n">
        <v>50.29</v>
      </c>
      <c r="G5654" s="318" t="s">
        <v>6233</v>
      </c>
    </row>
    <row r="5655" customFormat="false" ht="15" hidden="false" customHeight="false" outlineLevel="0" collapsed="false">
      <c r="A5655" s="318" t="s">
        <v>17475</v>
      </c>
      <c r="B5655" s="318" t="str">
        <f aca="false">A5655&amp;"U"</f>
        <v>96113U</v>
      </c>
      <c r="C5655" s="318" t="s">
        <v>127</v>
      </c>
      <c r="D5655" s="318" t="s">
        <v>79</v>
      </c>
      <c r="E5655" s="318" t="s">
        <v>6252</v>
      </c>
      <c r="F5655" s="319" t="n">
        <v>25.84</v>
      </c>
      <c r="G5655" s="318" t="s">
        <v>6233</v>
      </c>
    </row>
    <row r="5656" customFormat="false" ht="15" hidden="false" customHeight="false" outlineLevel="0" collapsed="false">
      <c r="A5656" s="318" t="s">
        <v>17476</v>
      </c>
      <c r="B5656" s="318" t="str">
        <f aca="false">A5656&amp;"U"</f>
        <v>96114U</v>
      </c>
      <c r="C5656" s="318" t="s">
        <v>17477</v>
      </c>
      <c r="D5656" s="318" t="s">
        <v>79</v>
      </c>
      <c r="E5656" s="318" t="s">
        <v>6252</v>
      </c>
      <c r="F5656" s="319" t="n">
        <v>50.83</v>
      </c>
      <c r="G5656" s="318" t="s">
        <v>6233</v>
      </c>
    </row>
    <row r="5657" customFormat="false" ht="15" hidden="false" customHeight="false" outlineLevel="0" collapsed="false">
      <c r="A5657" s="318" t="s">
        <v>17478</v>
      </c>
      <c r="B5657" s="318" t="str">
        <f aca="false">A5657&amp;"U"</f>
        <v>96120U</v>
      </c>
      <c r="C5657" s="318" t="s">
        <v>17479</v>
      </c>
      <c r="D5657" s="318" t="s">
        <v>86</v>
      </c>
      <c r="E5657" s="318" t="s">
        <v>6232</v>
      </c>
      <c r="F5657" s="319" t="n">
        <v>1.98</v>
      </c>
      <c r="G5657" s="318" t="s">
        <v>6233</v>
      </c>
    </row>
    <row r="5658" customFormat="false" ht="15" hidden="false" customHeight="false" outlineLevel="0" collapsed="false">
      <c r="A5658" s="318" t="s">
        <v>17480</v>
      </c>
      <c r="B5658" s="318" t="str">
        <f aca="false">A5658&amp;"U"</f>
        <v>96123U</v>
      </c>
      <c r="C5658" s="318" t="s">
        <v>17481</v>
      </c>
      <c r="D5658" s="318" t="s">
        <v>86</v>
      </c>
      <c r="E5658" s="318" t="s">
        <v>6252</v>
      </c>
      <c r="F5658" s="319" t="n">
        <v>22.27</v>
      </c>
      <c r="G5658" s="318" t="s">
        <v>6233</v>
      </c>
    </row>
    <row r="5659" customFormat="false" ht="15" hidden="false" customHeight="false" outlineLevel="0" collapsed="false">
      <c r="A5659" s="318" t="s">
        <v>17482</v>
      </c>
      <c r="B5659" s="318" t="str">
        <f aca="false">A5659&amp;"U"</f>
        <v>99054U</v>
      </c>
      <c r="C5659" s="318" t="s">
        <v>17483</v>
      </c>
      <c r="D5659" s="318" t="s">
        <v>79</v>
      </c>
      <c r="E5659" s="318" t="s">
        <v>6252</v>
      </c>
      <c r="F5659" s="319" t="n">
        <v>35.44</v>
      </c>
      <c r="G5659" s="318" t="s">
        <v>6233</v>
      </c>
    </row>
    <row r="5660" customFormat="false" ht="15" hidden="false" customHeight="false" outlineLevel="0" collapsed="false">
      <c r="A5660" s="318" t="s">
        <v>17484</v>
      </c>
      <c r="B5660" s="318" t="str">
        <f aca="false">A5660&amp;"U"</f>
        <v>72200U</v>
      </c>
      <c r="C5660" s="318" t="s">
        <v>17485</v>
      </c>
      <c r="D5660" s="318" t="s">
        <v>79</v>
      </c>
      <c r="E5660" s="318" t="s">
        <v>6252</v>
      </c>
      <c r="F5660" s="319" t="n">
        <v>87.68</v>
      </c>
      <c r="G5660" s="318" t="s">
        <v>6233</v>
      </c>
    </row>
    <row r="5661" customFormat="false" ht="15" hidden="false" customHeight="false" outlineLevel="0" collapsed="false">
      <c r="A5661" s="318" t="s">
        <v>17486</v>
      </c>
      <c r="B5661" s="318" t="str">
        <f aca="false">A5661&amp;"U"</f>
        <v>73807/1U</v>
      </c>
      <c r="C5661" s="318" t="s">
        <v>17487</v>
      </c>
      <c r="D5661" s="318" t="s">
        <v>86</v>
      </c>
      <c r="E5661" s="318" t="s">
        <v>6252</v>
      </c>
      <c r="F5661" s="319" t="n">
        <v>77.32</v>
      </c>
      <c r="G5661" s="318" t="s">
        <v>6233</v>
      </c>
    </row>
    <row r="5662" customFormat="false" ht="15" hidden="false" customHeight="false" outlineLevel="0" collapsed="false">
      <c r="A5662" s="318" t="s">
        <v>17488</v>
      </c>
      <c r="B5662" s="318" t="str">
        <f aca="false">A5662&amp;"U"</f>
        <v>72201U</v>
      </c>
      <c r="C5662" s="318" t="s">
        <v>17489</v>
      </c>
      <c r="D5662" s="318" t="s">
        <v>79</v>
      </c>
      <c r="E5662" s="318" t="s">
        <v>6232</v>
      </c>
      <c r="F5662" s="319" t="n">
        <v>10.45</v>
      </c>
      <c r="G5662" s="318" t="s">
        <v>6233</v>
      </c>
    </row>
    <row r="5663" customFormat="false" ht="15" hidden="false" customHeight="false" outlineLevel="0" collapsed="false">
      <c r="A5663" s="318" t="s">
        <v>17490</v>
      </c>
      <c r="B5663" s="318" t="str">
        <f aca="false">A5663&amp;"U"</f>
        <v>96111U</v>
      </c>
      <c r="C5663" s="318" t="s">
        <v>17491</v>
      </c>
      <c r="D5663" s="318" t="s">
        <v>79</v>
      </c>
      <c r="E5663" s="318" t="s">
        <v>6252</v>
      </c>
      <c r="F5663" s="319" t="n">
        <v>37.34</v>
      </c>
      <c r="G5663" s="318" t="s">
        <v>6233</v>
      </c>
    </row>
    <row r="5664" customFormat="false" ht="15" hidden="false" customHeight="false" outlineLevel="0" collapsed="false">
      <c r="A5664" s="318" t="s">
        <v>17492</v>
      </c>
      <c r="B5664" s="318" t="str">
        <f aca="false">A5664&amp;"U"</f>
        <v>96116U</v>
      </c>
      <c r="C5664" s="318" t="s">
        <v>17493</v>
      </c>
      <c r="D5664" s="318" t="s">
        <v>79</v>
      </c>
      <c r="E5664" s="318" t="s">
        <v>6252</v>
      </c>
      <c r="F5664" s="319" t="n">
        <v>39.9</v>
      </c>
      <c r="G5664" s="318" t="s">
        <v>6233</v>
      </c>
    </row>
    <row r="5665" customFormat="false" ht="15" hidden="false" customHeight="false" outlineLevel="0" collapsed="false">
      <c r="A5665" s="318" t="s">
        <v>17494</v>
      </c>
      <c r="B5665" s="318" t="str">
        <f aca="false">A5665&amp;"U"</f>
        <v>96121U</v>
      </c>
      <c r="C5665" s="318" t="s">
        <v>17495</v>
      </c>
      <c r="D5665" s="318" t="s">
        <v>86</v>
      </c>
      <c r="E5665" s="318" t="s">
        <v>6252</v>
      </c>
      <c r="F5665" s="319" t="n">
        <v>7.9</v>
      </c>
      <c r="G5665" s="318" t="s">
        <v>6233</v>
      </c>
    </row>
    <row r="5666" customFormat="false" ht="15" hidden="false" customHeight="false" outlineLevel="0" collapsed="false">
      <c r="A5666" s="318" t="s">
        <v>17496</v>
      </c>
      <c r="B5666" s="318" t="str">
        <f aca="false">A5666&amp;"U"</f>
        <v>96485U</v>
      </c>
      <c r="C5666" s="318" t="s">
        <v>17497</v>
      </c>
      <c r="D5666" s="318" t="s">
        <v>79</v>
      </c>
      <c r="E5666" s="318" t="s">
        <v>6252</v>
      </c>
      <c r="F5666" s="319" t="n">
        <v>41.66</v>
      </c>
      <c r="G5666" s="318" t="s">
        <v>6233</v>
      </c>
    </row>
    <row r="5667" customFormat="false" ht="15" hidden="false" customHeight="false" outlineLevel="0" collapsed="false">
      <c r="A5667" s="318" t="s">
        <v>17498</v>
      </c>
      <c r="B5667" s="318" t="str">
        <f aca="false">A5667&amp;"U"</f>
        <v>96486U</v>
      </c>
      <c r="C5667" s="318" t="s">
        <v>17499</v>
      </c>
      <c r="D5667" s="318" t="s">
        <v>79</v>
      </c>
      <c r="E5667" s="318" t="s">
        <v>6252</v>
      </c>
      <c r="F5667" s="319" t="n">
        <v>44.48</v>
      </c>
      <c r="G5667" s="318" t="s">
        <v>6233</v>
      </c>
    </row>
    <row r="5668" customFormat="false" ht="15" hidden="false" customHeight="false" outlineLevel="0" collapsed="false">
      <c r="A5668" s="318" t="s">
        <v>17500</v>
      </c>
      <c r="B5668" s="318" t="str">
        <f aca="false">A5668&amp;"U"</f>
        <v>72198U</v>
      </c>
      <c r="C5668" s="318" t="s">
        <v>17501</v>
      </c>
      <c r="D5668" s="318" t="s">
        <v>79</v>
      </c>
      <c r="E5668" s="318" t="s">
        <v>6252</v>
      </c>
      <c r="F5668" s="319" t="n">
        <v>96.97</v>
      </c>
      <c r="G5668" s="318" t="s">
        <v>6233</v>
      </c>
    </row>
    <row r="5669" customFormat="false" ht="15" hidden="false" customHeight="false" outlineLevel="0" collapsed="false">
      <c r="A5669" s="318" t="s">
        <v>17502</v>
      </c>
      <c r="B5669" s="318" t="str">
        <f aca="false">A5669&amp;"U"</f>
        <v>73833/1U</v>
      </c>
      <c r="C5669" s="318" t="s">
        <v>17503</v>
      </c>
      <c r="D5669" s="318" t="s">
        <v>79</v>
      </c>
      <c r="E5669" s="318" t="s">
        <v>6252</v>
      </c>
      <c r="F5669" s="319" t="n">
        <v>53.57</v>
      </c>
      <c r="G5669" s="318" t="s">
        <v>6233</v>
      </c>
    </row>
    <row r="5670" customFormat="false" ht="15" hidden="false" customHeight="false" outlineLevel="0" collapsed="false">
      <c r="A5670" s="318" t="s">
        <v>17504</v>
      </c>
      <c r="B5670" s="318" t="str">
        <f aca="false">A5670&amp;"U"</f>
        <v>83730U</v>
      </c>
      <c r="C5670" s="318" t="s">
        <v>17505</v>
      </c>
      <c r="D5670" s="318" t="s">
        <v>79</v>
      </c>
      <c r="E5670" s="318" t="s">
        <v>6232</v>
      </c>
      <c r="F5670" s="319" t="n">
        <v>188.89</v>
      </c>
      <c r="G5670" s="318" t="s">
        <v>6233</v>
      </c>
    </row>
    <row r="5671" customFormat="false" ht="15" hidden="false" customHeight="false" outlineLevel="0" collapsed="false">
      <c r="A5671" s="318" t="s">
        <v>17506</v>
      </c>
      <c r="B5671" s="318" t="str">
        <f aca="false">A5671&amp;"U"</f>
        <v>83736U</v>
      </c>
      <c r="C5671" s="318" t="s">
        <v>17507</v>
      </c>
      <c r="D5671" s="318" t="s">
        <v>79</v>
      </c>
      <c r="E5671" s="318" t="s">
        <v>6232</v>
      </c>
      <c r="F5671" s="319" t="n">
        <v>173.19</v>
      </c>
      <c r="G5671" s="318" t="s">
        <v>6233</v>
      </c>
    </row>
    <row r="5672" customFormat="false" ht="15" hidden="false" customHeight="false" outlineLevel="0" collapsed="false">
      <c r="A5672" s="318" t="s">
        <v>17508</v>
      </c>
      <c r="B5672" s="318" t="str">
        <f aca="false">A5672&amp;"U"</f>
        <v>91514U</v>
      </c>
      <c r="C5672" s="318" t="s">
        <v>17509</v>
      </c>
      <c r="D5672" s="318" t="s">
        <v>79</v>
      </c>
      <c r="E5672" s="318" t="s">
        <v>6232</v>
      </c>
      <c r="F5672" s="319" t="n">
        <v>4.56</v>
      </c>
      <c r="G5672" s="318" t="s">
        <v>6233</v>
      </c>
    </row>
    <row r="5673" customFormat="false" ht="15" hidden="false" customHeight="false" outlineLevel="0" collapsed="false">
      <c r="A5673" s="318" t="s">
        <v>17510</v>
      </c>
      <c r="B5673" s="318" t="str">
        <f aca="false">A5673&amp;"U"</f>
        <v>91515U</v>
      </c>
      <c r="C5673" s="318" t="s">
        <v>17511</v>
      </c>
      <c r="D5673" s="318" t="s">
        <v>79</v>
      </c>
      <c r="E5673" s="318" t="s">
        <v>6232</v>
      </c>
      <c r="F5673" s="319" t="n">
        <v>6.05</v>
      </c>
      <c r="G5673" s="318" t="s">
        <v>6233</v>
      </c>
    </row>
    <row r="5674" customFormat="false" ht="15" hidden="false" customHeight="false" outlineLevel="0" collapsed="false">
      <c r="A5674" s="318" t="s">
        <v>17512</v>
      </c>
      <c r="B5674" s="318" t="str">
        <f aca="false">A5674&amp;"U"</f>
        <v>91516U</v>
      </c>
      <c r="C5674" s="318" t="s">
        <v>17513</v>
      </c>
      <c r="D5674" s="318" t="s">
        <v>79</v>
      </c>
      <c r="E5674" s="318" t="s">
        <v>6232</v>
      </c>
      <c r="F5674" s="319" t="n">
        <v>8.83</v>
      </c>
      <c r="G5674" s="318" t="s">
        <v>6233</v>
      </c>
    </row>
    <row r="5675" customFormat="false" ht="15" hidden="false" customHeight="false" outlineLevel="0" collapsed="false">
      <c r="A5675" s="318" t="s">
        <v>17514</v>
      </c>
      <c r="B5675" s="318" t="str">
        <f aca="false">A5675&amp;"U"</f>
        <v>91517U</v>
      </c>
      <c r="C5675" s="318" t="s">
        <v>17515</v>
      </c>
      <c r="D5675" s="318" t="s">
        <v>79</v>
      </c>
      <c r="E5675" s="318" t="s">
        <v>6232</v>
      </c>
      <c r="F5675" s="319" t="n">
        <v>9.84</v>
      </c>
      <c r="G5675" s="318" t="s">
        <v>6233</v>
      </c>
    </row>
    <row r="5676" customFormat="false" ht="15" hidden="false" customHeight="false" outlineLevel="0" collapsed="false">
      <c r="A5676" s="318" t="s">
        <v>17516</v>
      </c>
      <c r="B5676" s="318" t="str">
        <f aca="false">A5676&amp;"U"</f>
        <v>91519U</v>
      </c>
      <c r="C5676" s="318" t="s">
        <v>17517</v>
      </c>
      <c r="D5676" s="318" t="s">
        <v>79</v>
      </c>
      <c r="E5676" s="318" t="s">
        <v>6232</v>
      </c>
      <c r="F5676" s="319" t="n">
        <v>11.3</v>
      </c>
      <c r="G5676" s="318" t="s">
        <v>6233</v>
      </c>
    </row>
    <row r="5677" customFormat="false" ht="15" hidden="false" customHeight="false" outlineLevel="0" collapsed="false">
      <c r="A5677" s="318" t="s">
        <v>17518</v>
      </c>
      <c r="B5677" s="318" t="str">
        <f aca="false">A5677&amp;"U"</f>
        <v>91520U</v>
      </c>
      <c r="C5677" s="318" t="s">
        <v>17519</v>
      </c>
      <c r="D5677" s="318" t="s">
        <v>79</v>
      </c>
      <c r="E5677" s="318" t="s">
        <v>6232</v>
      </c>
      <c r="F5677" s="319" t="n">
        <v>1.65</v>
      </c>
      <c r="G5677" s="318" t="s">
        <v>6233</v>
      </c>
    </row>
    <row r="5678" customFormat="false" ht="15" hidden="false" customHeight="false" outlineLevel="0" collapsed="false">
      <c r="A5678" s="318" t="s">
        <v>17520</v>
      </c>
      <c r="B5678" s="318" t="str">
        <f aca="false">A5678&amp;"U"</f>
        <v>91522U</v>
      </c>
      <c r="C5678" s="318" t="s">
        <v>17521</v>
      </c>
      <c r="D5678" s="318" t="s">
        <v>79</v>
      </c>
      <c r="E5678" s="318" t="s">
        <v>6232</v>
      </c>
      <c r="F5678" s="319" t="n">
        <v>1.98</v>
      </c>
      <c r="G5678" s="318" t="s">
        <v>6233</v>
      </c>
    </row>
    <row r="5679" customFormat="false" ht="15" hidden="false" customHeight="false" outlineLevel="0" collapsed="false">
      <c r="A5679" s="318" t="s">
        <v>17522</v>
      </c>
      <c r="B5679" s="318" t="str">
        <f aca="false">A5679&amp;"U"</f>
        <v>91525U</v>
      </c>
      <c r="C5679" s="318" t="s">
        <v>17523</v>
      </c>
      <c r="D5679" s="318" t="s">
        <v>79</v>
      </c>
      <c r="E5679" s="318" t="s">
        <v>6232</v>
      </c>
      <c r="F5679" s="319" t="n">
        <v>3.62</v>
      </c>
      <c r="G5679" s="318" t="s">
        <v>6233</v>
      </c>
    </row>
    <row r="5680" customFormat="false" ht="15" hidden="false" customHeight="false" outlineLevel="0" collapsed="false">
      <c r="A5680" s="318" t="s">
        <v>17524</v>
      </c>
      <c r="B5680" s="318" t="str">
        <f aca="false">A5680&amp;"U"</f>
        <v>73548U</v>
      </c>
      <c r="C5680" s="318" t="s">
        <v>17525</v>
      </c>
      <c r="D5680" s="318" t="s">
        <v>116</v>
      </c>
      <c r="E5680" s="318" t="s">
        <v>6232</v>
      </c>
      <c r="F5680" s="319" t="n">
        <v>464.1</v>
      </c>
      <c r="G5680" s="318" t="s">
        <v>6233</v>
      </c>
    </row>
    <row r="5681" customFormat="false" ht="15" hidden="false" customHeight="false" outlineLevel="0" collapsed="false">
      <c r="A5681" s="318" t="s">
        <v>17526</v>
      </c>
      <c r="B5681" s="318" t="str">
        <f aca="false">A5681&amp;"U"</f>
        <v>73549U</v>
      </c>
      <c r="C5681" s="318" t="s">
        <v>17527</v>
      </c>
      <c r="D5681" s="318" t="s">
        <v>116</v>
      </c>
      <c r="E5681" s="318" t="s">
        <v>6232</v>
      </c>
      <c r="F5681" s="319" t="n">
        <v>448.63</v>
      </c>
      <c r="G5681" s="318" t="s">
        <v>6233</v>
      </c>
    </row>
    <row r="5682" customFormat="false" ht="15" hidden="false" customHeight="false" outlineLevel="0" collapsed="false">
      <c r="A5682" s="318" t="s">
        <v>17528</v>
      </c>
      <c r="B5682" s="318" t="str">
        <f aca="false">A5682&amp;"U"</f>
        <v>87280U</v>
      </c>
      <c r="C5682" s="318" t="s">
        <v>17529</v>
      </c>
      <c r="D5682" s="318" t="s">
        <v>116</v>
      </c>
      <c r="E5682" s="318" t="s">
        <v>6252</v>
      </c>
      <c r="F5682" s="319" t="n">
        <v>317.2</v>
      </c>
      <c r="G5682" s="318" t="s">
        <v>6233</v>
      </c>
    </row>
    <row r="5683" customFormat="false" ht="15" hidden="false" customHeight="false" outlineLevel="0" collapsed="false">
      <c r="A5683" s="318" t="s">
        <v>17530</v>
      </c>
      <c r="B5683" s="318" t="str">
        <f aca="false">A5683&amp;"U"</f>
        <v>87281U</v>
      </c>
      <c r="C5683" s="318" t="s">
        <v>17531</v>
      </c>
      <c r="D5683" s="318" t="s">
        <v>116</v>
      </c>
      <c r="E5683" s="318" t="s">
        <v>6252</v>
      </c>
      <c r="F5683" s="319" t="n">
        <v>304.35</v>
      </c>
      <c r="G5683" s="318" t="s">
        <v>6233</v>
      </c>
    </row>
    <row r="5684" customFormat="false" ht="15" hidden="false" customHeight="false" outlineLevel="0" collapsed="false">
      <c r="A5684" s="318" t="s">
        <v>17532</v>
      </c>
      <c r="B5684" s="318" t="str">
        <f aca="false">A5684&amp;"U"</f>
        <v>87283U</v>
      </c>
      <c r="C5684" s="318" t="s">
        <v>17533</v>
      </c>
      <c r="D5684" s="318" t="s">
        <v>116</v>
      </c>
      <c r="E5684" s="318" t="s">
        <v>6252</v>
      </c>
      <c r="F5684" s="319" t="n">
        <v>339.46</v>
      </c>
      <c r="G5684" s="318" t="s">
        <v>6233</v>
      </c>
    </row>
    <row r="5685" customFormat="false" ht="15" hidden="false" customHeight="false" outlineLevel="0" collapsed="false">
      <c r="A5685" s="318" t="s">
        <v>17534</v>
      </c>
      <c r="B5685" s="318" t="str">
        <f aca="false">A5685&amp;"U"</f>
        <v>87284U</v>
      </c>
      <c r="C5685" s="318" t="s">
        <v>17535</v>
      </c>
      <c r="D5685" s="318" t="s">
        <v>116</v>
      </c>
      <c r="E5685" s="318" t="s">
        <v>6252</v>
      </c>
      <c r="F5685" s="319" t="n">
        <v>307.9</v>
      </c>
      <c r="G5685" s="318" t="s">
        <v>6233</v>
      </c>
    </row>
    <row r="5686" customFormat="false" ht="15" hidden="false" customHeight="false" outlineLevel="0" collapsed="false">
      <c r="A5686" s="318" t="s">
        <v>17536</v>
      </c>
      <c r="B5686" s="318" t="str">
        <f aca="false">A5686&amp;"U"</f>
        <v>87286U</v>
      </c>
      <c r="C5686" s="318" t="s">
        <v>17537</v>
      </c>
      <c r="D5686" s="318" t="s">
        <v>116</v>
      </c>
      <c r="E5686" s="318" t="s">
        <v>6252</v>
      </c>
      <c r="F5686" s="319" t="n">
        <v>301.89</v>
      </c>
      <c r="G5686" s="318" t="s">
        <v>6233</v>
      </c>
    </row>
    <row r="5687" customFormat="false" ht="15" hidden="false" customHeight="false" outlineLevel="0" collapsed="false">
      <c r="A5687" s="318" t="s">
        <v>17538</v>
      </c>
      <c r="B5687" s="318" t="str">
        <f aca="false">A5687&amp;"U"</f>
        <v>87287U</v>
      </c>
      <c r="C5687" s="318" t="s">
        <v>17539</v>
      </c>
      <c r="D5687" s="318" t="s">
        <v>116</v>
      </c>
      <c r="E5687" s="318" t="s">
        <v>6252</v>
      </c>
      <c r="F5687" s="319" t="n">
        <v>377.81</v>
      </c>
      <c r="G5687" s="318" t="s">
        <v>6233</v>
      </c>
    </row>
    <row r="5688" customFormat="false" ht="15" hidden="false" customHeight="false" outlineLevel="0" collapsed="false">
      <c r="A5688" s="318" t="s">
        <v>17540</v>
      </c>
      <c r="B5688" s="318" t="str">
        <f aca="false">A5688&amp;"U"</f>
        <v>87289U</v>
      </c>
      <c r="C5688" s="318" t="s">
        <v>17541</v>
      </c>
      <c r="D5688" s="318" t="s">
        <v>116</v>
      </c>
      <c r="E5688" s="318" t="s">
        <v>6252</v>
      </c>
      <c r="F5688" s="319" t="n">
        <v>377.88</v>
      </c>
      <c r="G5688" s="318" t="s">
        <v>6233</v>
      </c>
    </row>
    <row r="5689" customFormat="false" ht="15" hidden="false" customHeight="false" outlineLevel="0" collapsed="false">
      <c r="A5689" s="318" t="s">
        <v>17542</v>
      </c>
      <c r="B5689" s="318" t="str">
        <f aca="false">A5689&amp;"U"</f>
        <v>87290U</v>
      </c>
      <c r="C5689" s="318" t="s">
        <v>17543</v>
      </c>
      <c r="D5689" s="318" t="s">
        <v>116</v>
      </c>
      <c r="E5689" s="318" t="s">
        <v>6252</v>
      </c>
      <c r="F5689" s="319" t="n">
        <v>363.89</v>
      </c>
      <c r="G5689" s="318" t="s">
        <v>6233</v>
      </c>
    </row>
    <row r="5690" customFormat="false" ht="15" hidden="false" customHeight="false" outlineLevel="0" collapsed="false">
      <c r="A5690" s="318" t="s">
        <v>17544</v>
      </c>
      <c r="B5690" s="318" t="str">
        <f aca="false">A5690&amp;"U"</f>
        <v>87292U</v>
      </c>
      <c r="C5690" s="318" t="s">
        <v>17545</v>
      </c>
      <c r="D5690" s="318" t="s">
        <v>116</v>
      </c>
      <c r="E5690" s="318" t="s">
        <v>6252</v>
      </c>
      <c r="F5690" s="319" t="n">
        <v>393.17</v>
      </c>
      <c r="G5690" s="318" t="s">
        <v>6233</v>
      </c>
    </row>
    <row r="5691" customFormat="false" ht="15" hidden="false" customHeight="false" outlineLevel="0" collapsed="false">
      <c r="A5691" s="318" t="s">
        <v>17546</v>
      </c>
      <c r="B5691" s="318" t="str">
        <f aca="false">A5691&amp;"U"</f>
        <v>87294U</v>
      </c>
      <c r="C5691" s="318" t="s">
        <v>17547</v>
      </c>
      <c r="D5691" s="318" t="s">
        <v>116</v>
      </c>
      <c r="E5691" s="318" t="s">
        <v>6252</v>
      </c>
      <c r="F5691" s="319" t="n">
        <v>369.1</v>
      </c>
      <c r="G5691" s="318" t="s">
        <v>6233</v>
      </c>
    </row>
    <row r="5692" customFormat="false" ht="15" hidden="false" customHeight="false" outlineLevel="0" collapsed="false">
      <c r="A5692" s="318" t="s">
        <v>17548</v>
      </c>
      <c r="B5692" s="318" t="str">
        <f aca="false">A5692&amp;"U"</f>
        <v>87295U</v>
      </c>
      <c r="C5692" s="318" t="s">
        <v>17549</v>
      </c>
      <c r="D5692" s="318" t="s">
        <v>116</v>
      </c>
      <c r="E5692" s="318" t="s">
        <v>6252</v>
      </c>
      <c r="F5692" s="319" t="n">
        <v>390.76</v>
      </c>
      <c r="G5692" s="318" t="s">
        <v>6233</v>
      </c>
    </row>
    <row r="5693" customFormat="false" ht="15" hidden="false" customHeight="false" outlineLevel="0" collapsed="false">
      <c r="A5693" s="318" t="s">
        <v>17550</v>
      </c>
      <c r="B5693" s="318" t="str">
        <f aca="false">A5693&amp;"U"</f>
        <v>87296U</v>
      </c>
      <c r="C5693" s="318" t="s">
        <v>17551</v>
      </c>
      <c r="D5693" s="318" t="s">
        <v>116</v>
      </c>
      <c r="E5693" s="318" t="s">
        <v>6252</v>
      </c>
      <c r="F5693" s="319" t="n">
        <v>358.31</v>
      </c>
      <c r="G5693" s="318" t="s">
        <v>6233</v>
      </c>
    </row>
    <row r="5694" customFormat="false" ht="15" hidden="false" customHeight="false" outlineLevel="0" collapsed="false">
      <c r="A5694" s="318" t="s">
        <v>17552</v>
      </c>
      <c r="B5694" s="318" t="str">
        <f aca="false">A5694&amp;"U"</f>
        <v>87298U</v>
      </c>
      <c r="C5694" s="318" t="s">
        <v>17553</v>
      </c>
      <c r="D5694" s="318" t="s">
        <v>116</v>
      </c>
      <c r="E5694" s="318" t="s">
        <v>6252</v>
      </c>
      <c r="F5694" s="319" t="n">
        <v>448.67</v>
      </c>
      <c r="G5694" s="318" t="s">
        <v>6233</v>
      </c>
    </row>
    <row r="5695" customFormat="false" ht="15" hidden="false" customHeight="false" outlineLevel="0" collapsed="false">
      <c r="A5695" s="318" t="s">
        <v>17554</v>
      </c>
      <c r="B5695" s="318" t="str">
        <f aca="false">A5695&amp;"U"</f>
        <v>87299U</v>
      </c>
      <c r="C5695" s="318" t="s">
        <v>17555</v>
      </c>
      <c r="D5695" s="318" t="s">
        <v>116</v>
      </c>
      <c r="E5695" s="318" t="s">
        <v>6252</v>
      </c>
      <c r="F5695" s="319" t="n">
        <v>423.39</v>
      </c>
      <c r="G5695" s="318" t="s">
        <v>6233</v>
      </c>
    </row>
    <row r="5696" customFormat="false" ht="15" hidden="false" customHeight="false" outlineLevel="0" collapsed="false">
      <c r="A5696" s="318" t="s">
        <v>17556</v>
      </c>
      <c r="B5696" s="318" t="str">
        <f aca="false">A5696&amp;"U"</f>
        <v>87301U</v>
      </c>
      <c r="C5696" s="318" t="s">
        <v>17557</v>
      </c>
      <c r="D5696" s="318" t="s">
        <v>116</v>
      </c>
      <c r="E5696" s="318" t="s">
        <v>6252</v>
      </c>
      <c r="F5696" s="319" t="n">
        <v>408.84</v>
      </c>
      <c r="G5696" s="318" t="s">
        <v>6233</v>
      </c>
    </row>
    <row r="5697" customFormat="false" ht="15" hidden="false" customHeight="false" outlineLevel="0" collapsed="false">
      <c r="A5697" s="318" t="s">
        <v>17558</v>
      </c>
      <c r="B5697" s="318" t="str">
        <f aca="false">A5697&amp;"U"</f>
        <v>87302U</v>
      </c>
      <c r="C5697" s="318" t="s">
        <v>17559</v>
      </c>
      <c r="D5697" s="318" t="s">
        <v>116</v>
      </c>
      <c r="E5697" s="318" t="s">
        <v>6252</v>
      </c>
      <c r="F5697" s="319" t="n">
        <v>387.08</v>
      </c>
      <c r="G5697" s="318" t="s">
        <v>6233</v>
      </c>
    </row>
    <row r="5698" customFormat="false" ht="15" hidden="false" customHeight="false" outlineLevel="0" collapsed="false">
      <c r="A5698" s="318" t="s">
        <v>17560</v>
      </c>
      <c r="B5698" s="318" t="str">
        <f aca="false">A5698&amp;"U"</f>
        <v>87304U</v>
      </c>
      <c r="C5698" s="318" t="s">
        <v>17561</v>
      </c>
      <c r="D5698" s="318" t="s">
        <v>116</v>
      </c>
      <c r="E5698" s="318" t="s">
        <v>6252</v>
      </c>
      <c r="F5698" s="319" t="n">
        <v>387.98</v>
      </c>
      <c r="G5698" s="318" t="s">
        <v>6233</v>
      </c>
    </row>
    <row r="5699" customFormat="false" ht="15" hidden="false" customHeight="false" outlineLevel="0" collapsed="false">
      <c r="A5699" s="318" t="s">
        <v>17562</v>
      </c>
      <c r="B5699" s="318" t="str">
        <f aca="false">A5699&amp;"U"</f>
        <v>87305U</v>
      </c>
      <c r="C5699" s="318" t="s">
        <v>17563</v>
      </c>
      <c r="D5699" s="318" t="s">
        <v>116</v>
      </c>
      <c r="E5699" s="318" t="s">
        <v>6252</v>
      </c>
      <c r="F5699" s="319" t="n">
        <v>364.83</v>
      </c>
      <c r="G5699" s="318" t="s">
        <v>6233</v>
      </c>
    </row>
    <row r="5700" customFormat="false" ht="15" hidden="false" customHeight="false" outlineLevel="0" collapsed="false">
      <c r="A5700" s="318" t="s">
        <v>17564</v>
      </c>
      <c r="B5700" s="318" t="str">
        <f aca="false">A5700&amp;"U"</f>
        <v>87307U</v>
      </c>
      <c r="C5700" s="318" t="s">
        <v>17565</v>
      </c>
      <c r="D5700" s="318" t="s">
        <v>116</v>
      </c>
      <c r="E5700" s="318" t="s">
        <v>6252</v>
      </c>
      <c r="F5700" s="319" t="n">
        <v>365.16</v>
      </c>
      <c r="G5700" s="318" t="s">
        <v>6233</v>
      </c>
    </row>
    <row r="5701" customFormat="false" ht="15" hidden="false" customHeight="false" outlineLevel="0" collapsed="false">
      <c r="A5701" s="318" t="s">
        <v>17566</v>
      </c>
      <c r="B5701" s="318" t="str">
        <f aca="false">A5701&amp;"U"</f>
        <v>87308U</v>
      </c>
      <c r="C5701" s="318" t="s">
        <v>17567</v>
      </c>
      <c r="D5701" s="318" t="s">
        <v>116</v>
      </c>
      <c r="E5701" s="318" t="s">
        <v>6252</v>
      </c>
      <c r="F5701" s="319" t="n">
        <v>345.68</v>
      </c>
      <c r="G5701" s="318" t="s">
        <v>6233</v>
      </c>
    </row>
    <row r="5702" customFormat="false" ht="15" hidden="false" customHeight="false" outlineLevel="0" collapsed="false">
      <c r="A5702" s="318" t="s">
        <v>17568</v>
      </c>
      <c r="B5702" s="318" t="str">
        <f aca="false">A5702&amp;"U"</f>
        <v>87310U</v>
      </c>
      <c r="C5702" s="318" t="s">
        <v>17569</v>
      </c>
      <c r="D5702" s="318" t="s">
        <v>116</v>
      </c>
      <c r="E5702" s="318" t="s">
        <v>6252</v>
      </c>
      <c r="F5702" s="319" t="n">
        <v>294.85</v>
      </c>
      <c r="G5702" s="318" t="s">
        <v>6233</v>
      </c>
    </row>
    <row r="5703" customFormat="false" ht="15" hidden="false" customHeight="false" outlineLevel="0" collapsed="false">
      <c r="A5703" s="318" t="s">
        <v>17570</v>
      </c>
      <c r="B5703" s="318" t="str">
        <f aca="false">A5703&amp;"U"</f>
        <v>87311U</v>
      </c>
      <c r="C5703" s="318" t="s">
        <v>17571</v>
      </c>
      <c r="D5703" s="318" t="s">
        <v>116</v>
      </c>
      <c r="E5703" s="318" t="s">
        <v>6252</v>
      </c>
      <c r="F5703" s="319" t="n">
        <v>280.1</v>
      </c>
      <c r="G5703" s="318" t="s">
        <v>6233</v>
      </c>
    </row>
    <row r="5704" customFormat="false" ht="15" hidden="false" customHeight="false" outlineLevel="0" collapsed="false">
      <c r="A5704" s="318" t="s">
        <v>17572</v>
      </c>
      <c r="B5704" s="318" t="str">
        <f aca="false">A5704&amp;"U"</f>
        <v>87313U</v>
      </c>
      <c r="C5704" s="318" t="s">
        <v>17573</v>
      </c>
      <c r="D5704" s="318" t="s">
        <v>116</v>
      </c>
      <c r="E5704" s="318" t="s">
        <v>6252</v>
      </c>
      <c r="F5704" s="319" t="n">
        <v>342.3</v>
      </c>
      <c r="G5704" s="318" t="s">
        <v>6233</v>
      </c>
    </row>
    <row r="5705" customFormat="false" ht="15" hidden="false" customHeight="false" outlineLevel="0" collapsed="false">
      <c r="A5705" s="318" t="s">
        <v>17574</v>
      </c>
      <c r="B5705" s="318" t="str">
        <f aca="false">A5705&amp;"U"</f>
        <v>87314U</v>
      </c>
      <c r="C5705" s="318" t="s">
        <v>17575</v>
      </c>
      <c r="D5705" s="318" t="s">
        <v>116</v>
      </c>
      <c r="E5705" s="318" t="s">
        <v>6252</v>
      </c>
      <c r="F5705" s="319" t="n">
        <v>328.05</v>
      </c>
      <c r="G5705" s="318" t="s">
        <v>6233</v>
      </c>
    </row>
    <row r="5706" customFormat="false" ht="15" hidden="false" customHeight="false" outlineLevel="0" collapsed="false">
      <c r="A5706" s="318" t="s">
        <v>17576</v>
      </c>
      <c r="B5706" s="318" t="str">
        <f aca="false">A5706&amp;"U"</f>
        <v>87316U</v>
      </c>
      <c r="C5706" s="318" t="s">
        <v>17577</v>
      </c>
      <c r="D5706" s="318" t="s">
        <v>116</v>
      </c>
      <c r="E5706" s="318" t="s">
        <v>6252</v>
      </c>
      <c r="F5706" s="319" t="n">
        <v>320.14</v>
      </c>
      <c r="G5706" s="318" t="s">
        <v>6233</v>
      </c>
    </row>
    <row r="5707" customFormat="false" ht="15" hidden="false" customHeight="false" outlineLevel="0" collapsed="false">
      <c r="A5707" s="318" t="s">
        <v>17578</v>
      </c>
      <c r="B5707" s="318" t="str">
        <f aca="false">A5707&amp;"U"</f>
        <v>87317U</v>
      </c>
      <c r="C5707" s="318" t="s">
        <v>17579</v>
      </c>
      <c r="D5707" s="318" t="s">
        <v>116</v>
      </c>
      <c r="E5707" s="318" t="s">
        <v>6252</v>
      </c>
      <c r="F5707" s="319" t="n">
        <v>299.72</v>
      </c>
      <c r="G5707" s="318" t="s">
        <v>6233</v>
      </c>
    </row>
    <row r="5708" customFormat="false" ht="15" hidden="false" customHeight="false" outlineLevel="0" collapsed="false">
      <c r="A5708" s="318" t="s">
        <v>17580</v>
      </c>
      <c r="B5708" s="318" t="str">
        <f aca="false">A5708&amp;"U"</f>
        <v>87319U</v>
      </c>
      <c r="C5708" s="318" t="s">
        <v>17581</v>
      </c>
      <c r="D5708" s="318" t="s">
        <v>116</v>
      </c>
      <c r="E5708" s="318" t="s">
        <v>6252</v>
      </c>
      <c r="F5708" s="320" t="n">
        <v>1757.48</v>
      </c>
      <c r="G5708" s="318" t="s">
        <v>6233</v>
      </c>
    </row>
    <row r="5709" customFormat="false" ht="15" hidden="false" customHeight="false" outlineLevel="0" collapsed="false">
      <c r="A5709" s="318" t="s">
        <v>17582</v>
      </c>
      <c r="B5709" s="318" t="str">
        <f aca="false">A5709&amp;"U"</f>
        <v>87320U</v>
      </c>
      <c r="C5709" s="318" t="s">
        <v>17583</v>
      </c>
      <c r="D5709" s="318" t="s">
        <v>116</v>
      </c>
      <c r="E5709" s="318" t="s">
        <v>6252</v>
      </c>
      <c r="F5709" s="320" t="n">
        <v>1749.49</v>
      </c>
      <c r="G5709" s="318" t="s">
        <v>6233</v>
      </c>
    </row>
    <row r="5710" customFormat="false" ht="15" hidden="false" customHeight="false" outlineLevel="0" collapsed="false">
      <c r="A5710" s="318" t="s">
        <v>17584</v>
      </c>
      <c r="B5710" s="318" t="str">
        <f aca="false">A5710&amp;"U"</f>
        <v>87322U</v>
      </c>
      <c r="C5710" s="318" t="s">
        <v>17585</v>
      </c>
      <c r="D5710" s="318" t="s">
        <v>116</v>
      </c>
      <c r="E5710" s="318" t="s">
        <v>6252</v>
      </c>
      <c r="F5710" s="320" t="n">
        <v>1809.16</v>
      </c>
      <c r="G5710" s="318" t="s">
        <v>6233</v>
      </c>
    </row>
    <row r="5711" customFormat="false" ht="15" hidden="false" customHeight="false" outlineLevel="0" collapsed="false">
      <c r="A5711" s="318" t="s">
        <v>17586</v>
      </c>
      <c r="B5711" s="318" t="str">
        <f aca="false">A5711&amp;"U"</f>
        <v>87323U</v>
      </c>
      <c r="C5711" s="318" t="s">
        <v>17587</v>
      </c>
      <c r="D5711" s="318" t="s">
        <v>116</v>
      </c>
      <c r="E5711" s="318" t="s">
        <v>6252</v>
      </c>
      <c r="F5711" s="320" t="n">
        <v>1789.31</v>
      </c>
      <c r="G5711" s="318" t="s">
        <v>6233</v>
      </c>
    </row>
    <row r="5712" customFormat="false" ht="15" hidden="false" customHeight="false" outlineLevel="0" collapsed="false">
      <c r="A5712" s="318" t="s">
        <v>17588</v>
      </c>
      <c r="B5712" s="318" t="str">
        <f aca="false">A5712&amp;"U"</f>
        <v>87325U</v>
      </c>
      <c r="C5712" s="318" t="s">
        <v>17589</v>
      </c>
      <c r="D5712" s="318" t="s">
        <v>116</v>
      </c>
      <c r="E5712" s="318" t="s">
        <v>6252</v>
      </c>
      <c r="F5712" s="320" t="n">
        <v>1781.83</v>
      </c>
      <c r="G5712" s="318" t="s">
        <v>6233</v>
      </c>
    </row>
    <row r="5713" customFormat="false" ht="15" hidden="false" customHeight="false" outlineLevel="0" collapsed="false">
      <c r="A5713" s="318" t="s">
        <v>17590</v>
      </c>
      <c r="B5713" s="318" t="str">
        <f aca="false">A5713&amp;"U"</f>
        <v>87326U</v>
      </c>
      <c r="C5713" s="318" t="s">
        <v>17591</v>
      </c>
      <c r="D5713" s="318" t="s">
        <v>116</v>
      </c>
      <c r="E5713" s="318" t="s">
        <v>6252</v>
      </c>
      <c r="F5713" s="320" t="n">
        <v>1765.99</v>
      </c>
      <c r="G5713" s="318" t="s">
        <v>6233</v>
      </c>
    </row>
    <row r="5714" customFormat="false" ht="15" hidden="false" customHeight="false" outlineLevel="0" collapsed="false">
      <c r="A5714" s="318" t="s">
        <v>17592</v>
      </c>
      <c r="B5714" s="318" t="str">
        <f aca="false">A5714&amp;"U"</f>
        <v>87327U</v>
      </c>
      <c r="C5714" s="318" t="s">
        <v>17593</v>
      </c>
      <c r="D5714" s="318" t="s">
        <v>116</v>
      </c>
      <c r="E5714" s="318" t="s">
        <v>6252</v>
      </c>
      <c r="F5714" s="319" t="n">
        <v>340.67</v>
      </c>
      <c r="G5714" s="318" t="s">
        <v>6233</v>
      </c>
    </row>
    <row r="5715" customFormat="false" ht="15" hidden="false" customHeight="false" outlineLevel="0" collapsed="false">
      <c r="A5715" s="318" t="s">
        <v>17594</v>
      </c>
      <c r="B5715" s="318" t="str">
        <f aca="false">A5715&amp;"U"</f>
        <v>87328U</v>
      </c>
      <c r="C5715" s="318" t="s">
        <v>17595</v>
      </c>
      <c r="D5715" s="318" t="s">
        <v>116</v>
      </c>
      <c r="E5715" s="318" t="s">
        <v>6252</v>
      </c>
      <c r="F5715" s="319" t="n">
        <v>290.55</v>
      </c>
      <c r="G5715" s="318" t="s">
        <v>6233</v>
      </c>
    </row>
    <row r="5716" customFormat="false" ht="15" hidden="false" customHeight="false" outlineLevel="0" collapsed="false">
      <c r="A5716" s="318" t="s">
        <v>17596</v>
      </c>
      <c r="B5716" s="318" t="str">
        <f aca="false">A5716&amp;"U"</f>
        <v>87329U</v>
      </c>
      <c r="C5716" s="318" t="s">
        <v>17597</v>
      </c>
      <c r="D5716" s="318" t="s">
        <v>116</v>
      </c>
      <c r="E5716" s="318" t="s">
        <v>6252</v>
      </c>
      <c r="F5716" s="319" t="n">
        <v>364.66</v>
      </c>
      <c r="G5716" s="318" t="s">
        <v>6233</v>
      </c>
    </row>
    <row r="5717" customFormat="false" ht="15" hidden="false" customHeight="false" outlineLevel="0" collapsed="false">
      <c r="A5717" s="318" t="s">
        <v>17598</v>
      </c>
      <c r="B5717" s="318" t="str">
        <f aca="false">A5717&amp;"U"</f>
        <v>87330U</v>
      </c>
      <c r="C5717" s="318" t="s">
        <v>17599</v>
      </c>
      <c r="D5717" s="318" t="s">
        <v>116</v>
      </c>
      <c r="E5717" s="318" t="s">
        <v>6252</v>
      </c>
      <c r="F5717" s="319" t="n">
        <v>310.64</v>
      </c>
      <c r="G5717" s="318" t="s">
        <v>6233</v>
      </c>
    </row>
    <row r="5718" customFormat="false" ht="15" hidden="false" customHeight="false" outlineLevel="0" collapsed="false">
      <c r="A5718" s="318" t="s">
        <v>17600</v>
      </c>
      <c r="B5718" s="318" t="str">
        <f aca="false">A5718&amp;"U"</f>
        <v>87331U</v>
      </c>
      <c r="C5718" s="318" t="s">
        <v>17601</v>
      </c>
      <c r="D5718" s="318" t="s">
        <v>116</v>
      </c>
      <c r="E5718" s="318" t="s">
        <v>6252</v>
      </c>
      <c r="F5718" s="319" t="n">
        <v>414.12</v>
      </c>
      <c r="G5718" s="318" t="s">
        <v>6233</v>
      </c>
    </row>
    <row r="5719" customFormat="false" ht="15" hidden="false" customHeight="false" outlineLevel="0" collapsed="false">
      <c r="A5719" s="318" t="s">
        <v>17602</v>
      </c>
      <c r="B5719" s="318" t="str">
        <f aca="false">A5719&amp;"U"</f>
        <v>87332U</v>
      </c>
      <c r="C5719" s="318" t="s">
        <v>17603</v>
      </c>
      <c r="D5719" s="318" t="s">
        <v>116</v>
      </c>
      <c r="E5719" s="318" t="s">
        <v>6252</v>
      </c>
      <c r="F5719" s="319" t="n">
        <v>360.68</v>
      </c>
      <c r="G5719" s="318" t="s">
        <v>6233</v>
      </c>
    </row>
    <row r="5720" customFormat="false" ht="15" hidden="false" customHeight="false" outlineLevel="0" collapsed="false">
      <c r="A5720" s="318" t="s">
        <v>17604</v>
      </c>
      <c r="B5720" s="318" t="str">
        <f aca="false">A5720&amp;"U"</f>
        <v>87333U</v>
      </c>
      <c r="C5720" s="318" t="s">
        <v>17605</v>
      </c>
      <c r="D5720" s="318" t="s">
        <v>116</v>
      </c>
      <c r="E5720" s="318" t="s">
        <v>6252</v>
      </c>
      <c r="F5720" s="319" t="n">
        <v>386.76</v>
      </c>
      <c r="G5720" s="318" t="s">
        <v>6233</v>
      </c>
    </row>
    <row r="5721" customFormat="false" ht="15" hidden="false" customHeight="false" outlineLevel="0" collapsed="false">
      <c r="A5721" s="318" t="s">
        <v>17606</v>
      </c>
      <c r="B5721" s="318" t="str">
        <f aca="false">A5721&amp;"U"</f>
        <v>87334U</v>
      </c>
      <c r="C5721" s="318" t="s">
        <v>17607</v>
      </c>
      <c r="D5721" s="318" t="s">
        <v>116</v>
      </c>
      <c r="E5721" s="318" t="s">
        <v>6252</v>
      </c>
      <c r="F5721" s="319" t="n">
        <v>345.93</v>
      </c>
      <c r="G5721" s="318" t="s">
        <v>6233</v>
      </c>
    </row>
    <row r="5722" customFormat="false" ht="15" hidden="false" customHeight="false" outlineLevel="0" collapsed="false">
      <c r="A5722" s="318" t="s">
        <v>17608</v>
      </c>
      <c r="B5722" s="318" t="str">
        <f aca="false">A5722&amp;"U"</f>
        <v>87335U</v>
      </c>
      <c r="C5722" s="318" t="s">
        <v>17609</v>
      </c>
      <c r="D5722" s="318" t="s">
        <v>116</v>
      </c>
      <c r="E5722" s="318" t="s">
        <v>6252</v>
      </c>
      <c r="F5722" s="319" t="n">
        <v>390.66</v>
      </c>
      <c r="G5722" s="318" t="s">
        <v>6233</v>
      </c>
    </row>
    <row r="5723" customFormat="false" ht="15" hidden="false" customHeight="false" outlineLevel="0" collapsed="false">
      <c r="A5723" s="318" t="s">
        <v>17610</v>
      </c>
      <c r="B5723" s="318" t="str">
        <f aca="false">A5723&amp;"U"</f>
        <v>87336U</v>
      </c>
      <c r="C5723" s="318" t="s">
        <v>17611</v>
      </c>
      <c r="D5723" s="318" t="s">
        <v>116</v>
      </c>
      <c r="E5723" s="318" t="s">
        <v>6252</v>
      </c>
      <c r="F5723" s="319" t="n">
        <v>358.77</v>
      </c>
      <c r="G5723" s="318" t="s">
        <v>6233</v>
      </c>
    </row>
    <row r="5724" customFormat="false" ht="15" hidden="false" customHeight="false" outlineLevel="0" collapsed="false">
      <c r="A5724" s="318" t="s">
        <v>17612</v>
      </c>
      <c r="B5724" s="318" t="str">
        <f aca="false">A5724&amp;"U"</f>
        <v>87337U</v>
      </c>
      <c r="C5724" s="318" t="s">
        <v>17613</v>
      </c>
      <c r="D5724" s="318" t="s">
        <v>116</v>
      </c>
      <c r="E5724" s="318" t="s">
        <v>6252</v>
      </c>
      <c r="F5724" s="319" t="n">
        <v>374.6</v>
      </c>
      <c r="G5724" s="318" t="s">
        <v>6233</v>
      </c>
    </row>
    <row r="5725" customFormat="false" ht="15" hidden="false" customHeight="false" outlineLevel="0" collapsed="false">
      <c r="A5725" s="318" t="s">
        <v>17614</v>
      </c>
      <c r="B5725" s="318" t="str">
        <f aca="false">A5725&amp;"U"</f>
        <v>87338U</v>
      </c>
      <c r="C5725" s="318" t="s">
        <v>17615</v>
      </c>
      <c r="D5725" s="318" t="s">
        <v>116</v>
      </c>
      <c r="E5725" s="318" t="s">
        <v>6252</v>
      </c>
      <c r="F5725" s="319" t="n">
        <v>357.36</v>
      </c>
      <c r="G5725" s="318" t="s">
        <v>6233</v>
      </c>
    </row>
    <row r="5726" customFormat="false" ht="15" hidden="false" customHeight="false" outlineLevel="0" collapsed="false">
      <c r="A5726" s="318" t="s">
        <v>17616</v>
      </c>
      <c r="B5726" s="318" t="str">
        <f aca="false">A5726&amp;"U"</f>
        <v>87339U</v>
      </c>
      <c r="C5726" s="318" t="s">
        <v>17617</v>
      </c>
      <c r="D5726" s="318" t="s">
        <v>116</v>
      </c>
      <c r="E5726" s="318" t="s">
        <v>6252</v>
      </c>
      <c r="F5726" s="319" t="n">
        <v>548.32</v>
      </c>
      <c r="G5726" s="318" t="s">
        <v>6233</v>
      </c>
    </row>
    <row r="5727" customFormat="false" ht="15" hidden="false" customHeight="false" outlineLevel="0" collapsed="false">
      <c r="A5727" s="318" t="s">
        <v>17618</v>
      </c>
      <c r="B5727" s="318" t="str">
        <f aca="false">A5727&amp;"U"</f>
        <v>87340U</v>
      </c>
      <c r="C5727" s="318" t="s">
        <v>17619</v>
      </c>
      <c r="D5727" s="318" t="s">
        <v>116</v>
      </c>
      <c r="E5727" s="318" t="s">
        <v>6252</v>
      </c>
      <c r="F5727" s="319" t="n">
        <v>437.23</v>
      </c>
      <c r="G5727" s="318" t="s">
        <v>6233</v>
      </c>
    </row>
    <row r="5728" customFormat="false" ht="15" hidden="false" customHeight="false" outlineLevel="0" collapsed="false">
      <c r="A5728" s="318" t="s">
        <v>17620</v>
      </c>
      <c r="B5728" s="318" t="str">
        <f aca="false">A5728&amp;"U"</f>
        <v>87341U</v>
      </c>
      <c r="C5728" s="318" t="s">
        <v>17621</v>
      </c>
      <c r="D5728" s="318" t="s">
        <v>116</v>
      </c>
      <c r="E5728" s="318" t="s">
        <v>6252</v>
      </c>
      <c r="F5728" s="319" t="n">
        <v>411.32</v>
      </c>
      <c r="G5728" s="318" t="s">
        <v>6233</v>
      </c>
    </row>
    <row r="5729" customFormat="false" ht="15" hidden="false" customHeight="false" outlineLevel="0" collapsed="false">
      <c r="A5729" s="318" t="s">
        <v>17622</v>
      </c>
      <c r="B5729" s="318" t="str">
        <f aca="false">A5729&amp;"U"</f>
        <v>87342U</v>
      </c>
      <c r="C5729" s="318" t="s">
        <v>17623</v>
      </c>
      <c r="D5729" s="318" t="s">
        <v>116</v>
      </c>
      <c r="E5729" s="318" t="s">
        <v>6252</v>
      </c>
      <c r="F5729" s="319" t="n">
        <v>479.78</v>
      </c>
      <c r="G5729" s="318" t="s">
        <v>6233</v>
      </c>
    </row>
    <row r="5730" customFormat="false" ht="15" hidden="false" customHeight="false" outlineLevel="0" collapsed="false">
      <c r="A5730" s="318" t="s">
        <v>17624</v>
      </c>
      <c r="B5730" s="318" t="str">
        <f aca="false">A5730&amp;"U"</f>
        <v>87343U</v>
      </c>
      <c r="C5730" s="318" t="s">
        <v>17625</v>
      </c>
      <c r="D5730" s="318" t="s">
        <v>116</v>
      </c>
      <c r="E5730" s="318" t="s">
        <v>6252</v>
      </c>
      <c r="F5730" s="319" t="n">
        <v>408.52</v>
      </c>
      <c r="G5730" s="318" t="s">
        <v>6233</v>
      </c>
    </row>
    <row r="5731" customFormat="false" ht="15" hidden="false" customHeight="false" outlineLevel="0" collapsed="false">
      <c r="A5731" s="318" t="s">
        <v>17626</v>
      </c>
      <c r="B5731" s="318" t="str">
        <f aca="false">A5731&amp;"U"</f>
        <v>87344U</v>
      </c>
      <c r="C5731" s="318" t="s">
        <v>17627</v>
      </c>
      <c r="D5731" s="318" t="s">
        <v>116</v>
      </c>
      <c r="E5731" s="318" t="s">
        <v>6252</v>
      </c>
      <c r="F5731" s="319" t="n">
        <v>373.94</v>
      </c>
      <c r="G5731" s="318" t="s">
        <v>6233</v>
      </c>
    </row>
    <row r="5732" customFormat="false" ht="15" hidden="false" customHeight="false" outlineLevel="0" collapsed="false">
      <c r="A5732" s="318" t="s">
        <v>17628</v>
      </c>
      <c r="B5732" s="318" t="str">
        <f aca="false">A5732&amp;"U"</f>
        <v>87345U</v>
      </c>
      <c r="C5732" s="318" t="s">
        <v>17629</v>
      </c>
      <c r="D5732" s="318" t="s">
        <v>116</v>
      </c>
      <c r="E5732" s="318" t="s">
        <v>6252</v>
      </c>
      <c r="F5732" s="319" t="n">
        <v>423.89</v>
      </c>
      <c r="G5732" s="318" t="s">
        <v>6233</v>
      </c>
    </row>
    <row r="5733" customFormat="false" ht="15" hidden="false" customHeight="false" outlineLevel="0" collapsed="false">
      <c r="A5733" s="318" t="s">
        <v>17630</v>
      </c>
      <c r="B5733" s="318" t="str">
        <f aca="false">A5733&amp;"U"</f>
        <v>87346U</v>
      </c>
      <c r="C5733" s="318" t="s">
        <v>17631</v>
      </c>
      <c r="D5733" s="318" t="s">
        <v>116</v>
      </c>
      <c r="E5733" s="318" t="s">
        <v>6252</v>
      </c>
      <c r="F5733" s="319" t="n">
        <v>374.68</v>
      </c>
      <c r="G5733" s="318" t="s">
        <v>6233</v>
      </c>
    </row>
    <row r="5734" customFormat="false" ht="15" hidden="false" customHeight="false" outlineLevel="0" collapsed="false">
      <c r="A5734" s="318" t="s">
        <v>17632</v>
      </c>
      <c r="B5734" s="318" t="str">
        <f aca="false">A5734&amp;"U"</f>
        <v>87347U</v>
      </c>
      <c r="C5734" s="318" t="s">
        <v>17633</v>
      </c>
      <c r="D5734" s="318" t="s">
        <v>116</v>
      </c>
      <c r="E5734" s="318" t="s">
        <v>6252</v>
      </c>
      <c r="F5734" s="319" t="n">
        <v>353.55</v>
      </c>
      <c r="G5734" s="318" t="s">
        <v>6233</v>
      </c>
    </row>
    <row r="5735" customFormat="false" ht="15" hidden="false" customHeight="false" outlineLevel="0" collapsed="false">
      <c r="A5735" s="318" t="s">
        <v>17634</v>
      </c>
      <c r="B5735" s="318" t="str">
        <f aca="false">A5735&amp;"U"</f>
        <v>87348U</v>
      </c>
      <c r="C5735" s="318" t="s">
        <v>17635</v>
      </c>
      <c r="D5735" s="318" t="s">
        <v>116</v>
      </c>
      <c r="E5735" s="318" t="s">
        <v>6252</v>
      </c>
      <c r="F5735" s="319" t="n">
        <v>398.88</v>
      </c>
      <c r="G5735" s="318" t="s">
        <v>6233</v>
      </c>
    </row>
    <row r="5736" customFormat="false" ht="15" hidden="false" customHeight="false" outlineLevel="0" collapsed="false">
      <c r="A5736" s="318" t="s">
        <v>17636</v>
      </c>
      <c r="B5736" s="318" t="str">
        <f aca="false">A5736&amp;"U"</f>
        <v>87349U</v>
      </c>
      <c r="C5736" s="318" t="s">
        <v>17637</v>
      </c>
      <c r="D5736" s="318" t="s">
        <v>116</v>
      </c>
      <c r="E5736" s="318" t="s">
        <v>6252</v>
      </c>
      <c r="F5736" s="319" t="n">
        <v>330.91</v>
      </c>
      <c r="G5736" s="318" t="s">
        <v>6233</v>
      </c>
    </row>
    <row r="5737" customFormat="false" ht="15" hidden="false" customHeight="false" outlineLevel="0" collapsed="false">
      <c r="A5737" s="318" t="s">
        <v>17638</v>
      </c>
      <c r="B5737" s="318" t="str">
        <f aca="false">A5737&amp;"U"</f>
        <v>87350U</v>
      </c>
      <c r="C5737" s="318" t="s">
        <v>17639</v>
      </c>
      <c r="D5737" s="318" t="s">
        <v>116</v>
      </c>
      <c r="E5737" s="318" t="s">
        <v>6252</v>
      </c>
      <c r="F5737" s="319" t="n">
        <v>333.94</v>
      </c>
      <c r="G5737" s="318" t="s">
        <v>6233</v>
      </c>
    </row>
    <row r="5738" customFormat="false" ht="15" hidden="false" customHeight="false" outlineLevel="0" collapsed="false">
      <c r="A5738" s="318" t="s">
        <v>17640</v>
      </c>
      <c r="B5738" s="318" t="str">
        <f aca="false">A5738&amp;"U"</f>
        <v>87351U</v>
      </c>
      <c r="C5738" s="318" t="s">
        <v>17641</v>
      </c>
      <c r="D5738" s="318" t="s">
        <v>116</v>
      </c>
      <c r="E5738" s="318" t="s">
        <v>6252</v>
      </c>
      <c r="F5738" s="319" t="n">
        <v>283.57</v>
      </c>
      <c r="G5738" s="318" t="s">
        <v>6233</v>
      </c>
    </row>
    <row r="5739" customFormat="false" ht="15" hidden="false" customHeight="false" outlineLevel="0" collapsed="false">
      <c r="A5739" s="318" t="s">
        <v>17642</v>
      </c>
      <c r="B5739" s="318" t="str">
        <f aca="false">A5739&amp;"U"</f>
        <v>87352U</v>
      </c>
      <c r="C5739" s="318" t="s">
        <v>17643</v>
      </c>
      <c r="D5739" s="318" t="s">
        <v>116</v>
      </c>
      <c r="E5739" s="318" t="s">
        <v>6252</v>
      </c>
      <c r="F5739" s="319" t="n">
        <v>414.65</v>
      </c>
      <c r="G5739" s="318" t="s">
        <v>6233</v>
      </c>
    </row>
    <row r="5740" customFormat="false" ht="15" hidden="false" customHeight="false" outlineLevel="0" collapsed="false">
      <c r="A5740" s="318" t="s">
        <v>17644</v>
      </c>
      <c r="B5740" s="318" t="str">
        <f aca="false">A5740&amp;"U"</f>
        <v>87353U</v>
      </c>
      <c r="C5740" s="318" t="s">
        <v>17645</v>
      </c>
      <c r="D5740" s="318" t="s">
        <v>116</v>
      </c>
      <c r="E5740" s="318" t="s">
        <v>6252</v>
      </c>
      <c r="F5740" s="319" t="n">
        <v>350.2</v>
      </c>
      <c r="G5740" s="318" t="s">
        <v>6233</v>
      </c>
    </row>
    <row r="5741" customFormat="false" ht="15" hidden="false" customHeight="false" outlineLevel="0" collapsed="false">
      <c r="A5741" s="318" t="s">
        <v>17646</v>
      </c>
      <c r="B5741" s="318" t="str">
        <f aca="false">A5741&amp;"U"</f>
        <v>87354U</v>
      </c>
      <c r="C5741" s="318" t="s">
        <v>17647</v>
      </c>
      <c r="D5741" s="318" t="s">
        <v>116</v>
      </c>
      <c r="E5741" s="318" t="s">
        <v>6252</v>
      </c>
      <c r="F5741" s="319" t="n">
        <v>316.14</v>
      </c>
      <c r="G5741" s="318" t="s">
        <v>6233</v>
      </c>
    </row>
    <row r="5742" customFormat="false" ht="15" hidden="false" customHeight="false" outlineLevel="0" collapsed="false">
      <c r="A5742" s="318" t="s">
        <v>17648</v>
      </c>
      <c r="B5742" s="318" t="str">
        <f aca="false">A5742&amp;"U"</f>
        <v>87355U</v>
      </c>
      <c r="C5742" s="318" t="s">
        <v>17649</v>
      </c>
      <c r="D5742" s="318" t="s">
        <v>116</v>
      </c>
      <c r="E5742" s="318" t="s">
        <v>6252</v>
      </c>
      <c r="F5742" s="319" t="n">
        <v>362.11</v>
      </c>
      <c r="G5742" s="318" t="s">
        <v>6233</v>
      </c>
    </row>
    <row r="5743" customFormat="false" ht="15" hidden="false" customHeight="false" outlineLevel="0" collapsed="false">
      <c r="A5743" s="318" t="s">
        <v>17650</v>
      </c>
      <c r="B5743" s="318" t="str">
        <f aca="false">A5743&amp;"U"</f>
        <v>87356U</v>
      </c>
      <c r="C5743" s="318" t="s">
        <v>17651</v>
      </c>
      <c r="D5743" s="318" t="s">
        <v>116</v>
      </c>
      <c r="E5743" s="318" t="s">
        <v>6252</v>
      </c>
      <c r="F5743" s="319" t="n">
        <v>309.76</v>
      </c>
      <c r="G5743" s="318" t="s">
        <v>6233</v>
      </c>
    </row>
    <row r="5744" customFormat="false" ht="15" hidden="false" customHeight="false" outlineLevel="0" collapsed="false">
      <c r="A5744" s="318" t="s">
        <v>17652</v>
      </c>
      <c r="B5744" s="318" t="str">
        <f aca="false">A5744&amp;"U"</f>
        <v>87357U</v>
      </c>
      <c r="C5744" s="318" t="s">
        <v>17653</v>
      </c>
      <c r="D5744" s="318" t="s">
        <v>116</v>
      </c>
      <c r="E5744" s="318" t="s">
        <v>6252</v>
      </c>
      <c r="F5744" s="319" t="n">
        <v>293.19</v>
      </c>
      <c r="G5744" s="318" t="s">
        <v>6233</v>
      </c>
    </row>
    <row r="5745" customFormat="false" ht="15" hidden="false" customHeight="false" outlineLevel="0" collapsed="false">
      <c r="A5745" s="318" t="s">
        <v>17654</v>
      </c>
      <c r="B5745" s="318" t="str">
        <f aca="false">A5745&amp;"U"</f>
        <v>87358U</v>
      </c>
      <c r="C5745" s="318" t="s">
        <v>17655</v>
      </c>
      <c r="D5745" s="318" t="s">
        <v>116</v>
      </c>
      <c r="E5745" s="318" t="s">
        <v>6252</v>
      </c>
      <c r="F5745" s="320" t="n">
        <v>1741.68</v>
      </c>
      <c r="G5745" s="318" t="s">
        <v>6233</v>
      </c>
    </row>
    <row r="5746" customFormat="false" ht="15" hidden="false" customHeight="false" outlineLevel="0" collapsed="false">
      <c r="A5746" s="318" t="s">
        <v>17656</v>
      </c>
      <c r="B5746" s="318" t="str">
        <f aca="false">A5746&amp;"U"</f>
        <v>87359U</v>
      </c>
      <c r="C5746" s="318" t="s">
        <v>17657</v>
      </c>
      <c r="D5746" s="318" t="s">
        <v>116</v>
      </c>
      <c r="E5746" s="318" t="s">
        <v>6252</v>
      </c>
      <c r="F5746" s="320" t="n">
        <v>1710.77</v>
      </c>
      <c r="G5746" s="318" t="s">
        <v>6233</v>
      </c>
    </row>
    <row r="5747" customFormat="false" ht="15" hidden="false" customHeight="false" outlineLevel="0" collapsed="false">
      <c r="A5747" s="318" t="s">
        <v>17658</v>
      </c>
      <c r="B5747" s="318" t="str">
        <f aca="false">A5747&amp;"U"</f>
        <v>87360U</v>
      </c>
      <c r="C5747" s="318" t="s">
        <v>17659</v>
      </c>
      <c r="D5747" s="318" t="s">
        <v>116</v>
      </c>
      <c r="E5747" s="318" t="s">
        <v>6252</v>
      </c>
      <c r="F5747" s="320" t="n">
        <v>1813.38</v>
      </c>
      <c r="G5747" s="318" t="s">
        <v>6233</v>
      </c>
    </row>
    <row r="5748" customFormat="false" ht="15" hidden="false" customHeight="false" outlineLevel="0" collapsed="false">
      <c r="A5748" s="318" t="s">
        <v>17660</v>
      </c>
      <c r="B5748" s="318" t="str">
        <f aca="false">A5748&amp;"U"</f>
        <v>87361U</v>
      </c>
      <c r="C5748" s="318" t="s">
        <v>17661</v>
      </c>
      <c r="D5748" s="318" t="s">
        <v>116</v>
      </c>
      <c r="E5748" s="318" t="s">
        <v>6252</v>
      </c>
      <c r="F5748" s="320" t="n">
        <v>1771.15</v>
      </c>
      <c r="G5748" s="318" t="s">
        <v>6233</v>
      </c>
    </row>
    <row r="5749" customFormat="false" ht="15" hidden="false" customHeight="false" outlineLevel="0" collapsed="false">
      <c r="A5749" s="318" t="s">
        <v>17662</v>
      </c>
      <c r="B5749" s="318" t="str">
        <f aca="false">A5749&amp;"U"</f>
        <v>87362U</v>
      </c>
      <c r="C5749" s="318" t="s">
        <v>17663</v>
      </c>
      <c r="D5749" s="318" t="s">
        <v>116</v>
      </c>
      <c r="E5749" s="318" t="s">
        <v>6252</v>
      </c>
      <c r="F5749" s="320" t="n">
        <v>1757.85</v>
      </c>
      <c r="G5749" s="318" t="s">
        <v>6233</v>
      </c>
    </row>
    <row r="5750" customFormat="false" ht="15" hidden="false" customHeight="false" outlineLevel="0" collapsed="false">
      <c r="A5750" s="318" t="s">
        <v>17664</v>
      </c>
      <c r="B5750" s="318" t="str">
        <f aca="false">A5750&amp;"U"</f>
        <v>87363U</v>
      </c>
      <c r="C5750" s="318" t="s">
        <v>17665</v>
      </c>
      <c r="D5750" s="318" t="s">
        <v>116</v>
      </c>
      <c r="E5750" s="318" t="s">
        <v>6252</v>
      </c>
      <c r="F5750" s="320" t="n">
        <v>1783.97</v>
      </c>
      <c r="G5750" s="318" t="s">
        <v>6233</v>
      </c>
    </row>
    <row r="5751" customFormat="false" ht="15" hidden="false" customHeight="false" outlineLevel="0" collapsed="false">
      <c r="A5751" s="318" t="s">
        <v>17666</v>
      </c>
      <c r="B5751" s="318" t="str">
        <f aca="false">A5751&amp;"U"</f>
        <v>87364U</v>
      </c>
      <c r="C5751" s="318" t="s">
        <v>17667</v>
      </c>
      <c r="D5751" s="318" t="s">
        <v>116</v>
      </c>
      <c r="E5751" s="318" t="s">
        <v>6252</v>
      </c>
      <c r="F5751" s="320" t="n">
        <v>1731.12</v>
      </c>
      <c r="G5751" s="318" t="s">
        <v>6233</v>
      </c>
    </row>
    <row r="5752" customFormat="false" ht="15" hidden="false" customHeight="false" outlineLevel="0" collapsed="false">
      <c r="A5752" s="318" t="s">
        <v>17668</v>
      </c>
      <c r="B5752" s="318" t="str">
        <f aca="false">A5752&amp;"U"</f>
        <v>87365U</v>
      </c>
      <c r="C5752" s="318" t="s">
        <v>17669</v>
      </c>
      <c r="D5752" s="318" t="s">
        <v>116</v>
      </c>
      <c r="E5752" s="318" t="s">
        <v>6232</v>
      </c>
      <c r="F5752" s="319" t="n">
        <v>349.72</v>
      </c>
      <c r="G5752" s="318" t="s">
        <v>6233</v>
      </c>
    </row>
    <row r="5753" customFormat="false" ht="15" hidden="false" customHeight="false" outlineLevel="0" collapsed="false">
      <c r="A5753" s="318" t="s">
        <v>17670</v>
      </c>
      <c r="B5753" s="318" t="str">
        <f aca="false">A5753&amp;"U"</f>
        <v>87366U</v>
      </c>
      <c r="C5753" s="318" t="s">
        <v>17671</v>
      </c>
      <c r="D5753" s="318" t="s">
        <v>116</v>
      </c>
      <c r="E5753" s="318" t="s">
        <v>6232</v>
      </c>
      <c r="F5753" s="319" t="n">
        <v>362.49</v>
      </c>
      <c r="G5753" s="318" t="s">
        <v>6233</v>
      </c>
    </row>
    <row r="5754" customFormat="false" ht="15" hidden="false" customHeight="false" outlineLevel="0" collapsed="false">
      <c r="A5754" s="318" t="s">
        <v>17672</v>
      </c>
      <c r="B5754" s="318" t="str">
        <f aca="false">A5754&amp;"U"</f>
        <v>87367U</v>
      </c>
      <c r="C5754" s="318" t="s">
        <v>17673</v>
      </c>
      <c r="D5754" s="318" t="s">
        <v>116</v>
      </c>
      <c r="E5754" s="318" t="s">
        <v>6232</v>
      </c>
      <c r="F5754" s="319" t="n">
        <v>416.81</v>
      </c>
      <c r="G5754" s="318" t="s">
        <v>6233</v>
      </c>
    </row>
    <row r="5755" customFormat="false" ht="15" hidden="false" customHeight="false" outlineLevel="0" collapsed="false">
      <c r="A5755" s="318" t="s">
        <v>17674</v>
      </c>
      <c r="B5755" s="318" t="str">
        <f aca="false">A5755&amp;"U"</f>
        <v>87368U</v>
      </c>
      <c r="C5755" s="318" t="s">
        <v>17675</v>
      </c>
      <c r="D5755" s="318" t="s">
        <v>116</v>
      </c>
      <c r="E5755" s="318" t="s">
        <v>6232</v>
      </c>
      <c r="F5755" s="319" t="n">
        <v>414.47</v>
      </c>
      <c r="G5755" s="318" t="s">
        <v>6233</v>
      </c>
    </row>
    <row r="5756" customFormat="false" ht="15" hidden="false" customHeight="false" outlineLevel="0" collapsed="false">
      <c r="A5756" s="318" t="s">
        <v>17676</v>
      </c>
      <c r="B5756" s="318" t="str">
        <f aca="false">A5756&amp;"U"</f>
        <v>87369U</v>
      </c>
      <c r="C5756" s="318" t="s">
        <v>17677</v>
      </c>
      <c r="D5756" s="318" t="s">
        <v>116</v>
      </c>
      <c r="E5756" s="318" t="s">
        <v>6232</v>
      </c>
      <c r="F5756" s="319" t="n">
        <v>426.28</v>
      </c>
      <c r="G5756" s="318" t="s">
        <v>6233</v>
      </c>
    </row>
    <row r="5757" customFormat="false" ht="15" hidden="false" customHeight="false" outlineLevel="0" collapsed="false">
      <c r="A5757" s="318" t="s">
        <v>17678</v>
      </c>
      <c r="B5757" s="318" t="str">
        <f aca="false">A5757&amp;"U"</f>
        <v>87370U</v>
      </c>
      <c r="C5757" s="318" t="s">
        <v>17679</v>
      </c>
      <c r="D5757" s="318" t="s">
        <v>116</v>
      </c>
      <c r="E5757" s="318" t="s">
        <v>6232</v>
      </c>
      <c r="F5757" s="319" t="n">
        <v>412.02</v>
      </c>
      <c r="G5757" s="318" t="s">
        <v>6233</v>
      </c>
    </row>
    <row r="5758" customFormat="false" ht="15" hidden="false" customHeight="false" outlineLevel="0" collapsed="false">
      <c r="A5758" s="318" t="s">
        <v>17680</v>
      </c>
      <c r="B5758" s="318" t="str">
        <f aca="false">A5758&amp;"U"</f>
        <v>87371U</v>
      </c>
      <c r="C5758" s="318" t="s">
        <v>17681</v>
      </c>
      <c r="D5758" s="318" t="s">
        <v>116</v>
      </c>
      <c r="E5758" s="318" t="s">
        <v>6232</v>
      </c>
      <c r="F5758" s="319" t="n">
        <v>409.13</v>
      </c>
      <c r="G5758" s="318" t="s">
        <v>6233</v>
      </c>
    </row>
    <row r="5759" customFormat="false" ht="15" hidden="false" customHeight="false" outlineLevel="0" collapsed="false">
      <c r="A5759" s="318" t="s">
        <v>17682</v>
      </c>
      <c r="B5759" s="318" t="str">
        <f aca="false">A5759&amp;"U"</f>
        <v>87372U</v>
      </c>
      <c r="C5759" s="318" t="s">
        <v>17683</v>
      </c>
      <c r="D5759" s="318" t="s">
        <v>116</v>
      </c>
      <c r="E5759" s="318" t="s">
        <v>6232</v>
      </c>
      <c r="F5759" s="319" t="n">
        <v>476.88</v>
      </c>
      <c r="G5759" s="318" t="s">
        <v>6233</v>
      </c>
    </row>
    <row r="5760" customFormat="false" ht="15" hidden="false" customHeight="false" outlineLevel="0" collapsed="false">
      <c r="A5760" s="318" t="s">
        <v>17684</v>
      </c>
      <c r="B5760" s="318" t="str">
        <f aca="false">A5760&amp;"U"</f>
        <v>87373U</v>
      </c>
      <c r="C5760" s="318" t="s">
        <v>17685</v>
      </c>
      <c r="D5760" s="318" t="s">
        <v>116</v>
      </c>
      <c r="E5760" s="318" t="s">
        <v>6232</v>
      </c>
      <c r="F5760" s="319" t="n">
        <v>439.25</v>
      </c>
      <c r="G5760" s="318" t="s">
        <v>6233</v>
      </c>
    </row>
    <row r="5761" customFormat="false" ht="15" hidden="false" customHeight="false" outlineLevel="0" collapsed="false">
      <c r="A5761" s="318" t="s">
        <v>17686</v>
      </c>
      <c r="B5761" s="318" t="str">
        <f aca="false">A5761&amp;"U"</f>
        <v>87374U</v>
      </c>
      <c r="C5761" s="318" t="s">
        <v>17687</v>
      </c>
      <c r="D5761" s="318" t="s">
        <v>116</v>
      </c>
      <c r="E5761" s="318" t="s">
        <v>6232</v>
      </c>
      <c r="F5761" s="319" t="n">
        <v>414.01</v>
      </c>
      <c r="G5761" s="318" t="s">
        <v>6233</v>
      </c>
    </row>
    <row r="5762" customFormat="false" ht="15" hidden="false" customHeight="false" outlineLevel="0" collapsed="false">
      <c r="A5762" s="318" t="s">
        <v>17688</v>
      </c>
      <c r="B5762" s="318" t="str">
        <f aca="false">A5762&amp;"U"</f>
        <v>87375U</v>
      </c>
      <c r="C5762" s="318" t="s">
        <v>17689</v>
      </c>
      <c r="D5762" s="318" t="s">
        <v>116</v>
      </c>
      <c r="E5762" s="318" t="s">
        <v>6232</v>
      </c>
      <c r="F5762" s="319" t="n">
        <v>392.42</v>
      </c>
      <c r="G5762" s="318" t="s">
        <v>6233</v>
      </c>
    </row>
    <row r="5763" customFormat="false" ht="15" hidden="false" customHeight="false" outlineLevel="0" collapsed="false">
      <c r="A5763" s="318" t="s">
        <v>17690</v>
      </c>
      <c r="B5763" s="318" t="str">
        <f aca="false">A5763&amp;"U"</f>
        <v>87376U</v>
      </c>
      <c r="C5763" s="318" t="s">
        <v>17691</v>
      </c>
      <c r="D5763" s="318" t="s">
        <v>116</v>
      </c>
      <c r="E5763" s="318" t="s">
        <v>6232</v>
      </c>
      <c r="F5763" s="319" t="n">
        <v>338.74</v>
      </c>
      <c r="G5763" s="318" t="s">
        <v>6233</v>
      </c>
    </row>
    <row r="5764" customFormat="false" ht="15" hidden="false" customHeight="false" outlineLevel="0" collapsed="false">
      <c r="A5764" s="318" t="s">
        <v>17692</v>
      </c>
      <c r="B5764" s="318" t="str">
        <f aca="false">A5764&amp;"U"</f>
        <v>87377U</v>
      </c>
      <c r="C5764" s="318" t="s">
        <v>17693</v>
      </c>
      <c r="D5764" s="318" t="s">
        <v>116</v>
      </c>
      <c r="E5764" s="318" t="s">
        <v>6232</v>
      </c>
      <c r="F5764" s="319" t="n">
        <v>383.96</v>
      </c>
      <c r="G5764" s="318" t="s">
        <v>6233</v>
      </c>
    </row>
    <row r="5765" customFormat="false" ht="15" hidden="false" customHeight="false" outlineLevel="0" collapsed="false">
      <c r="A5765" s="318" t="s">
        <v>17694</v>
      </c>
      <c r="B5765" s="318" t="str">
        <f aca="false">A5765&amp;"U"</f>
        <v>87378U</v>
      </c>
      <c r="C5765" s="318" t="s">
        <v>17695</v>
      </c>
      <c r="D5765" s="318" t="s">
        <v>116</v>
      </c>
      <c r="E5765" s="318" t="s">
        <v>6232</v>
      </c>
      <c r="F5765" s="319" t="n">
        <v>356.78</v>
      </c>
      <c r="G5765" s="318" t="s">
        <v>6233</v>
      </c>
    </row>
    <row r="5766" customFormat="false" ht="15" hidden="false" customHeight="false" outlineLevel="0" collapsed="false">
      <c r="A5766" s="318" t="s">
        <v>17696</v>
      </c>
      <c r="B5766" s="318" t="str">
        <f aca="false">A5766&amp;"U"</f>
        <v>87379U</v>
      </c>
      <c r="C5766" s="318" t="s">
        <v>17697</v>
      </c>
      <c r="D5766" s="318" t="s">
        <v>116</v>
      </c>
      <c r="E5766" s="318" t="s">
        <v>6232</v>
      </c>
      <c r="F5766" s="320" t="n">
        <v>1786.69</v>
      </c>
      <c r="G5766" s="318" t="s">
        <v>6233</v>
      </c>
    </row>
    <row r="5767" customFormat="false" ht="15" hidden="false" customHeight="false" outlineLevel="0" collapsed="false">
      <c r="A5767" s="318" t="s">
        <v>17698</v>
      </c>
      <c r="B5767" s="318" t="str">
        <f aca="false">A5767&amp;"U"</f>
        <v>87380U</v>
      </c>
      <c r="C5767" s="318" t="s">
        <v>17699</v>
      </c>
      <c r="D5767" s="318" t="s">
        <v>116</v>
      </c>
      <c r="E5767" s="318" t="s">
        <v>6232</v>
      </c>
      <c r="F5767" s="320" t="n">
        <v>1832.75</v>
      </c>
      <c r="G5767" s="318" t="s">
        <v>6233</v>
      </c>
    </row>
    <row r="5768" customFormat="false" ht="15" hidden="false" customHeight="false" outlineLevel="0" collapsed="false">
      <c r="A5768" s="318" t="s">
        <v>17700</v>
      </c>
      <c r="B5768" s="318" t="str">
        <f aca="false">A5768&amp;"U"</f>
        <v>87381U</v>
      </c>
      <c r="C5768" s="318" t="s">
        <v>17701</v>
      </c>
      <c r="D5768" s="318" t="s">
        <v>116</v>
      </c>
      <c r="E5768" s="318" t="s">
        <v>6232</v>
      </c>
      <c r="F5768" s="320" t="n">
        <v>1805.82</v>
      </c>
      <c r="G5768" s="318" t="s">
        <v>6233</v>
      </c>
    </row>
    <row r="5769" customFormat="false" ht="15" hidden="false" customHeight="false" outlineLevel="0" collapsed="false">
      <c r="A5769" s="318" t="s">
        <v>17702</v>
      </c>
      <c r="B5769" s="318" t="str">
        <f aca="false">A5769&amp;"U"</f>
        <v>87382U</v>
      </c>
      <c r="C5769" s="318" t="s">
        <v>17703</v>
      </c>
      <c r="D5769" s="318" t="s">
        <v>116</v>
      </c>
      <c r="E5769" s="318" t="s">
        <v>6252</v>
      </c>
      <c r="F5769" s="319" t="n">
        <v>849.14</v>
      </c>
      <c r="G5769" s="318" t="s">
        <v>6233</v>
      </c>
    </row>
    <row r="5770" customFormat="false" ht="15" hidden="false" customHeight="false" outlineLevel="0" collapsed="false">
      <c r="A5770" s="318" t="s">
        <v>17704</v>
      </c>
      <c r="B5770" s="318" t="str">
        <f aca="false">A5770&amp;"U"</f>
        <v>87383U</v>
      </c>
      <c r="C5770" s="318" t="s">
        <v>17705</v>
      </c>
      <c r="D5770" s="318" t="s">
        <v>116</v>
      </c>
      <c r="E5770" s="318" t="s">
        <v>6252</v>
      </c>
      <c r="F5770" s="319" t="n">
        <v>836.5</v>
      </c>
      <c r="G5770" s="318" t="s">
        <v>6233</v>
      </c>
    </row>
    <row r="5771" customFormat="false" ht="15" hidden="false" customHeight="false" outlineLevel="0" collapsed="false">
      <c r="A5771" s="318" t="s">
        <v>17706</v>
      </c>
      <c r="B5771" s="318" t="str">
        <f aca="false">A5771&amp;"U"</f>
        <v>87384U</v>
      </c>
      <c r="C5771" s="318" t="s">
        <v>17707</v>
      </c>
      <c r="D5771" s="318" t="s">
        <v>116</v>
      </c>
      <c r="E5771" s="318" t="s">
        <v>6252</v>
      </c>
      <c r="F5771" s="319" t="n">
        <v>820.84</v>
      </c>
      <c r="G5771" s="318" t="s">
        <v>6233</v>
      </c>
    </row>
    <row r="5772" customFormat="false" ht="15" hidden="false" customHeight="false" outlineLevel="0" collapsed="false">
      <c r="A5772" s="318" t="s">
        <v>17708</v>
      </c>
      <c r="B5772" s="318" t="str">
        <f aca="false">A5772&amp;"U"</f>
        <v>87385U</v>
      </c>
      <c r="C5772" s="318" t="s">
        <v>17709</v>
      </c>
      <c r="D5772" s="318" t="s">
        <v>116</v>
      </c>
      <c r="E5772" s="318" t="s">
        <v>6252</v>
      </c>
      <c r="F5772" s="320" t="n">
        <v>1210.63</v>
      </c>
      <c r="G5772" s="318" t="s">
        <v>6233</v>
      </c>
    </row>
    <row r="5773" customFormat="false" ht="15" hidden="false" customHeight="false" outlineLevel="0" collapsed="false">
      <c r="A5773" s="318" t="s">
        <v>17710</v>
      </c>
      <c r="B5773" s="318" t="str">
        <f aca="false">A5773&amp;"U"</f>
        <v>87386U</v>
      </c>
      <c r="C5773" s="318" t="s">
        <v>17711</v>
      </c>
      <c r="D5773" s="318" t="s">
        <v>116</v>
      </c>
      <c r="E5773" s="318" t="s">
        <v>6252</v>
      </c>
      <c r="F5773" s="320" t="n">
        <v>1195.07</v>
      </c>
      <c r="G5773" s="318" t="s">
        <v>6233</v>
      </c>
    </row>
    <row r="5774" customFormat="false" ht="15" hidden="false" customHeight="false" outlineLevel="0" collapsed="false">
      <c r="A5774" s="318" t="s">
        <v>17712</v>
      </c>
      <c r="B5774" s="318" t="str">
        <f aca="false">A5774&amp;"U"</f>
        <v>87387U</v>
      </c>
      <c r="C5774" s="318" t="s">
        <v>17713</v>
      </c>
      <c r="D5774" s="318" t="s">
        <v>116</v>
      </c>
      <c r="E5774" s="318" t="s">
        <v>6252</v>
      </c>
      <c r="F5774" s="320" t="n">
        <v>1181.06</v>
      </c>
      <c r="G5774" s="318" t="s">
        <v>6233</v>
      </c>
    </row>
    <row r="5775" customFormat="false" ht="15" hidden="false" customHeight="false" outlineLevel="0" collapsed="false">
      <c r="A5775" s="318" t="s">
        <v>17714</v>
      </c>
      <c r="B5775" s="318" t="str">
        <f aca="false">A5775&amp;"U"</f>
        <v>87388U</v>
      </c>
      <c r="C5775" s="318" t="s">
        <v>17715</v>
      </c>
      <c r="D5775" s="318" t="s">
        <v>116</v>
      </c>
      <c r="E5775" s="318" t="s">
        <v>6252</v>
      </c>
      <c r="F5775" s="320" t="n">
        <v>2744.47</v>
      </c>
      <c r="G5775" s="318" t="s">
        <v>6233</v>
      </c>
    </row>
    <row r="5776" customFormat="false" ht="15" hidden="false" customHeight="false" outlineLevel="0" collapsed="false">
      <c r="A5776" s="318" t="s">
        <v>17716</v>
      </c>
      <c r="B5776" s="318" t="str">
        <f aca="false">A5776&amp;"U"</f>
        <v>87389U</v>
      </c>
      <c r="C5776" s="318" t="s">
        <v>17717</v>
      </c>
      <c r="D5776" s="318" t="s">
        <v>116</v>
      </c>
      <c r="E5776" s="318" t="s">
        <v>6252</v>
      </c>
      <c r="F5776" s="320" t="n">
        <v>2746.07</v>
      </c>
      <c r="G5776" s="318" t="s">
        <v>6233</v>
      </c>
    </row>
    <row r="5777" customFormat="false" ht="15" hidden="false" customHeight="false" outlineLevel="0" collapsed="false">
      <c r="A5777" s="318" t="s">
        <v>17718</v>
      </c>
      <c r="B5777" s="318" t="str">
        <f aca="false">A5777&amp;"U"</f>
        <v>87390U</v>
      </c>
      <c r="C5777" s="318" t="s">
        <v>17719</v>
      </c>
      <c r="D5777" s="318" t="s">
        <v>116</v>
      </c>
      <c r="E5777" s="318" t="s">
        <v>6252</v>
      </c>
      <c r="F5777" s="320" t="n">
        <v>2741.19</v>
      </c>
      <c r="G5777" s="318" t="s">
        <v>6233</v>
      </c>
    </row>
    <row r="5778" customFormat="false" ht="15" hidden="false" customHeight="false" outlineLevel="0" collapsed="false">
      <c r="A5778" s="318" t="s">
        <v>17720</v>
      </c>
      <c r="B5778" s="318" t="str">
        <f aca="false">A5778&amp;"U"</f>
        <v>87391U</v>
      </c>
      <c r="C5778" s="318" t="s">
        <v>17721</v>
      </c>
      <c r="D5778" s="318" t="s">
        <v>116</v>
      </c>
      <c r="E5778" s="318" t="s">
        <v>6252</v>
      </c>
      <c r="F5778" s="320" t="n">
        <v>3976.86</v>
      </c>
      <c r="G5778" s="318" t="s">
        <v>6233</v>
      </c>
    </row>
    <row r="5779" customFormat="false" ht="15" hidden="false" customHeight="false" outlineLevel="0" collapsed="false">
      <c r="A5779" s="318" t="s">
        <v>17722</v>
      </c>
      <c r="B5779" s="318" t="str">
        <f aca="false">A5779&amp;"U"</f>
        <v>87393U</v>
      </c>
      <c r="C5779" s="318" t="s">
        <v>17723</v>
      </c>
      <c r="D5779" s="318" t="s">
        <v>116</v>
      </c>
      <c r="E5779" s="318" t="s">
        <v>6252</v>
      </c>
      <c r="F5779" s="320" t="n">
        <v>4012.65</v>
      </c>
      <c r="G5779" s="318" t="s">
        <v>6233</v>
      </c>
    </row>
    <row r="5780" customFormat="false" ht="15" hidden="false" customHeight="false" outlineLevel="0" collapsed="false">
      <c r="A5780" s="318" t="s">
        <v>17724</v>
      </c>
      <c r="B5780" s="318" t="str">
        <f aca="false">A5780&amp;"U"</f>
        <v>87394U</v>
      </c>
      <c r="C5780" s="318" t="s">
        <v>17725</v>
      </c>
      <c r="D5780" s="318" t="s">
        <v>116</v>
      </c>
      <c r="E5780" s="318" t="s">
        <v>6252</v>
      </c>
      <c r="F5780" s="320" t="n">
        <v>4015.43</v>
      </c>
      <c r="G5780" s="318" t="s">
        <v>6233</v>
      </c>
    </row>
    <row r="5781" customFormat="false" ht="15" hidden="false" customHeight="false" outlineLevel="0" collapsed="false">
      <c r="A5781" s="318" t="s">
        <v>17726</v>
      </c>
      <c r="B5781" s="318" t="str">
        <f aca="false">A5781&amp;"U"</f>
        <v>87395U</v>
      </c>
      <c r="C5781" s="318" t="s">
        <v>17727</v>
      </c>
      <c r="D5781" s="318" t="s">
        <v>116</v>
      </c>
      <c r="E5781" s="318" t="s">
        <v>6252</v>
      </c>
      <c r="F5781" s="320" t="n">
        <v>3123.39</v>
      </c>
      <c r="G5781" s="318" t="s">
        <v>6233</v>
      </c>
    </row>
    <row r="5782" customFormat="false" ht="15" hidden="false" customHeight="false" outlineLevel="0" collapsed="false">
      <c r="A5782" s="318" t="s">
        <v>17728</v>
      </c>
      <c r="B5782" s="318" t="str">
        <f aca="false">A5782&amp;"U"</f>
        <v>87396U</v>
      </c>
      <c r="C5782" s="318" t="s">
        <v>17729</v>
      </c>
      <c r="D5782" s="318" t="s">
        <v>116</v>
      </c>
      <c r="E5782" s="318" t="s">
        <v>6252</v>
      </c>
      <c r="F5782" s="320" t="n">
        <v>3148.42</v>
      </c>
      <c r="G5782" s="318" t="s">
        <v>6233</v>
      </c>
    </row>
    <row r="5783" customFormat="false" ht="15" hidden="false" customHeight="false" outlineLevel="0" collapsed="false">
      <c r="A5783" s="318" t="s">
        <v>17730</v>
      </c>
      <c r="B5783" s="318" t="str">
        <f aca="false">A5783&amp;"U"</f>
        <v>87397U</v>
      </c>
      <c r="C5783" s="318" t="s">
        <v>17731</v>
      </c>
      <c r="D5783" s="318" t="s">
        <v>116</v>
      </c>
      <c r="E5783" s="318" t="s">
        <v>6252</v>
      </c>
      <c r="F5783" s="320" t="n">
        <v>3143.06</v>
      </c>
      <c r="G5783" s="318" t="s">
        <v>6233</v>
      </c>
    </row>
    <row r="5784" customFormat="false" ht="15" hidden="false" customHeight="false" outlineLevel="0" collapsed="false">
      <c r="A5784" s="318" t="s">
        <v>17732</v>
      </c>
      <c r="B5784" s="318" t="str">
        <f aca="false">A5784&amp;"U"</f>
        <v>87398U</v>
      </c>
      <c r="C5784" s="318" t="s">
        <v>17733</v>
      </c>
      <c r="D5784" s="318" t="s">
        <v>116</v>
      </c>
      <c r="E5784" s="318" t="s">
        <v>6232</v>
      </c>
      <c r="F5784" s="319" t="n">
        <v>930.59</v>
      </c>
      <c r="G5784" s="318" t="s">
        <v>6233</v>
      </c>
    </row>
    <row r="5785" customFormat="false" ht="15" hidden="false" customHeight="false" outlineLevel="0" collapsed="false">
      <c r="A5785" s="318" t="s">
        <v>17734</v>
      </c>
      <c r="B5785" s="318" t="str">
        <f aca="false">A5785&amp;"U"</f>
        <v>87399U</v>
      </c>
      <c r="C5785" s="318" t="s">
        <v>17735</v>
      </c>
      <c r="D5785" s="318" t="s">
        <v>116</v>
      </c>
      <c r="E5785" s="318" t="s">
        <v>6232</v>
      </c>
      <c r="F5785" s="320" t="n">
        <v>1298.36</v>
      </c>
      <c r="G5785" s="318" t="s">
        <v>6233</v>
      </c>
    </row>
    <row r="5786" customFormat="false" ht="15" hidden="false" customHeight="false" outlineLevel="0" collapsed="false">
      <c r="A5786" s="318" t="s">
        <v>17736</v>
      </c>
      <c r="B5786" s="318" t="str">
        <f aca="false">A5786&amp;"U"</f>
        <v>87401U</v>
      </c>
      <c r="C5786" s="318" t="s">
        <v>17737</v>
      </c>
      <c r="D5786" s="318" t="s">
        <v>116</v>
      </c>
      <c r="E5786" s="318" t="s">
        <v>6232</v>
      </c>
      <c r="F5786" s="320" t="n">
        <v>4120.52</v>
      </c>
      <c r="G5786" s="318" t="s">
        <v>6233</v>
      </c>
    </row>
    <row r="5787" customFormat="false" ht="15" hidden="false" customHeight="false" outlineLevel="0" collapsed="false">
      <c r="A5787" s="318" t="s">
        <v>17738</v>
      </c>
      <c r="B5787" s="318" t="str">
        <f aca="false">A5787&amp;"U"</f>
        <v>87402U</v>
      </c>
      <c r="C5787" s="318" t="s">
        <v>17739</v>
      </c>
      <c r="D5787" s="318" t="s">
        <v>116</v>
      </c>
      <c r="E5787" s="318" t="s">
        <v>6232</v>
      </c>
      <c r="F5787" s="320" t="n">
        <v>3262.67</v>
      </c>
      <c r="G5787" s="318" t="s">
        <v>6233</v>
      </c>
    </row>
    <row r="5788" customFormat="false" ht="15" hidden="false" customHeight="false" outlineLevel="0" collapsed="false">
      <c r="A5788" s="318" t="s">
        <v>17740</v>
      </c>
      <c r="B5788" s="318" t="str">
        <f aca="false">A5788&amp;"U"</f>
        <v>87404U</v>
      </c>
      <c r="C5788" s="318" t="s">
        <v>17741</v>
      </c>
      <c r="D5788" s="318" t="s">
        <v>116</v>
      </c>
      <c r="E5788" s="318" t="s">
        <v>6252</v>
      </c>
      <c r="F5788" s="320" t="n">
        <v>2852.71</v>
      </c>
      <c r="G5788" s="318" t="s">
        <v>6233</v>
      </c>
    </row>
    <row r="5789" customFormat="false" ht="15" hidden="false" customHeight="false" outlineLevel="0" collapsed="false">
      <c r="A5789" s="318" t="s">
        <v>17742</v>
      </c>
      <c r="B5789" s="318" t="str">
        <f aca="false">A5789&amp;"U"</f>
        <v>87405U</v>
      </c>
      <c r="C5789" s="318" t="s">
        <v>17743</v>
      </c>
      <c r="D5789" s="318" t="s">
        <v>116</v>
      </c>
      <c r="E5789" s="318" t="s">
        <v>6252</v>
      </c>
      <c r="F5789" s="320" t="n">
        <v>2842.48</v>
      </c>
      <c r="G5789" s="318" t="s">
        <v>6233</v>
      </c>
    </row>
    <row r="5790" customFormat="false" ht="15" hidden="false" customHeight="false" outlineLevel="0" collapsed="false">
      <c r="A5790" s="318" t="s">
        <v>17744</v>
      </c>
      <c r="B5790" s="318" t="str">
        <f aca="false">A5790&amp;"U"</f>
        <v>87407U</v>
      </c>
      <c r="C5790" s="318" t="s">
        <v>17745</v>
      </c>
      <c r="D5790" s="318" t="s">
        <v>116</v>
      </c>
      <c r="E5790" s="318" t="s">
        <v>6252</v>
      </c>
      <c r="F5790" s="319" t="n">
        <v>855.82</v>
      </c>
      <c r="G5790" s="318" t="s">
        <v>6233</v>
      </c>
    </row>
    <row r="5791" customFormat="false" ht="15" hidden="false" customHeight="false" outlineLevel="0" collapsed="false">
      <c r="A5791" s="318" t="s">
        <v>17746</v>
      </c>
      <c r="B5791" s="318" t="str">
        <f aca="false">A5791&amp;"U"</f>
        <v>87408U</v>
      </c>
      <c r="C5791" s="318" t="s">
        <v>17747</v>
      </c>
      <c r="D5791" s="318" t="s">
        <v>116</v>
      </c>
      <c r="E5791" s="318" t="s">
        <v>6252</v>
      </c>
      <c r="F5791" s="319" t="n">
        <v>836.71</v>
      </c>
      <c r="G5791" s="318" t="s">
        <v>6233</v>
      </c>
    </row>
    <row r="5792" customFormat="false" ht="15" hidden="false" customHeight="false" outlineLevel="0" collapsed="false">
      <c r="A5792" s="318" t="s">
        <v>17748</v>
      </c>
      <c r="B5792" s="318" t="str">
        <f aca="false">A5792&amp;"U"</f>
        <v>87410U</v>
      </c>
      <c r="C5792" s="318" t="s">
        <v>17749</v>
      </c>
      <c r="D5792" s="318" t="s">
        <v>116</v>
      </c>
      <c r="E5792" s="318" t="s">
        <v>6252</v>
      </c>
      <c r="F5792" s="319" t="n">
        <v>637.14</v>
      </c>
      <c r="G5792" s="318" t="s">
        <v>6233</v>
      </c>
    </row>
    <row r="5793" customFormat="false" ht="15" hidden="false" customHeight="false" outlineLevel="0" collapsed="false">
      <c r="A5793" s="318" t="s">
        <v>17750</v>
      </c>
      <c r="B5793" s="318" t="str">
        <f aca="false">A5793&amp;"U"</f>
        <v>88626U</v>
      </c>
      <c r="C5793" s="318" t="s">
        <v>17751</v>
      </c>
      <c r="D5793" s="318" t="s">
        <v>116</v>
      </c>
      <c r="E5793" s="318" t="s">
        <v>6252</v>
      </c>
      <c r="F5793" s="319" t="n">
        <v>349.32</v>
      </c>
      <c r="G5793" s="318" t="s">
        <v>6233</v>
      </c>
    </row>
    <row r="5794" customFormat="false" ht="15" hidden="false" customHeight="false" outlineLevel="0" collapsed="false">
      <c r="A5794" s="318" t="s">
        <v>17752</v>
      </c>
      <c r="B5794" s="318" t="str">
        <f aca="false">A5794&amp;"U"</f>
        <v>88627U</v>
      </c>
      <c r="C5794" s="318" t="s">
        <v>17753</v>
      </c>
      <c r="D5794" s="318" t="s">
        <v>116</v>
      </c>
      <c r="E5794" s="318" t="s">
        <v>6232</v>
      </c>
      <c r="F5794" s="319" t="n">
        <v>375.26</v>
      </c>
      <c r="G5794" s="318" t="s">
        <v>6233</v>
      </c>
    </row>
    <row r="5795" customFormat="false" ht="15" hidden="false" customHeight="false" outlineLevel="0" collapsed="false">
      <c r="A5795" s="318" t="s">
        <v>17754</v>
      </c>
      <c r="B5795" s="318" t="str">
        <f aca="false">A5795&amp;"U"</f>
        <v>88628U</v>
      </c>
      <c r="C5795" s="318" t="s">
        <v>17755</v>
      </c>
      <c r="D5795" s="318" t="s">
        <v>116</v>
      </c>
      <c r="E5795" s="318" t="s">
        <v>6252</v>
      </c>
      <c r="F5795" s="319" t="n">
        <v>344.51</v>
      </c>
      <c r="G5795" s="318" t="s">
        <v>6233</v>
      </c>
    </row>
    <row r="5796" customFormat="false" ht="15" hidden="false" customHeight="false" outlineLevel="0" collapsed="false">
      <c r="A5796" s="318" t="s">
        <v>17756</v>
      </c>
      <c r="B5796" s="318" t="str">
        <f aca="false">A5796&amp;"U"</f>
        <v>88629U</v>
      </c>
      <c r="C5796" s="318" t="s">
        <v>17757</v>
      </c>
      <c r="D5796" s="318" t="s">
        <v>116</v>
      </c>
      <c r="E5796" s="318" t="s">
        <v>6232</v>
      </c>
      <c r="F5796" s="319" t="n">
        <v>377.34</v>
      </c>
      <c r="G5796" s="318" t="s">
        <v>6233</v>
      </c>
    </row>
    <row r="5797" customFormat="false" ht="15" hidden="false" customHeight="false" outlineLevel="0" collapsed="false">
      <c r="A5797" s="318" t="s">
        <v>17758</v>
      </c>
      <c r="B5797" s="318" t="str">
        <f aca="false">A5797&amp;"U"</f>
        <v>88630U</v>
      </c>
      <c r="C5797" s="318" t="s">
        <v>17759</v>
      </c>
      <c r="D5797" s="318" t="s">
        <v>116</v>
      </c>
      <c r="E5797" s="318" t="s">
        <v>6252</v>
      </c>
      <c r="F5797" s="319" t="n">
        <v>312.87</v>
      </c>
      <c r="G5797" s="318" t="s">
        <v>6233</v>
      </c>
    </row>
    <row r="5798" customFormat="false" ht="15" hidden="false" customHeight="false" outlineLevel="0" collapsed="false">
      <c r="A5798" s="318" t="s">
        <v>17760</v>
      </c>
      <c r="B5798" s="318" t="str">
        <f aca="false">A5798&amp;"U"</f>
        <v>88631U</v>
      </c>
      <c r="C5798" s="318" t="s">
        <v>17761</v>
      </c>
      <c r="D5798" s="318" t="s">
        <v>116</v>
      </c>
      <c r="E5798" s="318" t="s">
        <v>6232</v>
      </c>
      <c r="F5798" s="319" t="n">
        <v>348.23</v>
      </c>
      <c r="G5798" s="318" t="s">
        <v>6233</v>
      </c>
    </row>
    <row r="5799" customFormat="false" ht="15" hidden="false" customHeight="false" outlineLevel="0" collapsed="false">
      <c r="A5799" s="318" t="s">
        <v>17762</v>
      </c>
      <c r="B5799" s="318" t="str">
        <f aca="false">A5799&amp;"U"</f>
        <v>88715U</v>
      </c>
      <c r="C5799" s="318" t="s">
        <v>17763</v>
      </c>
      <c r="D5799" s="318" t="s">
        <v>116</v>
      </c>
      <c r="E5799" s="318" t="s">
        <v>6252</v>
      </c>
      <c r="F5799" s="319" t="n">
        <v>374.79</v>
      </c>
      <c r="G5799" s="318" t="s">
        <v>6233</v>
      </c>
    </row>
    <row r="5800" customFormat="false" ht="15" hidden="false" customHeight="false" outlineLevel="0" collapsed="false">
      <c r="A5800" s="318" t="s">
        <v>17764</v>
      </c>
      <c r="B5800" s="318" t="str">
        <f aca="false">A5800&amp;"U"</f>
        <v>95563U</v>
      </c>
      <c r="C5800" s="318" t="s">
        <v>17765</v>
      </c>
      <c r="D5800" s="318" t="s">
        <v>116</v>
      </c>
      <c r="E5800" s="318" t="s">
        <v>6252</v>
      </c>
      <c r="F5800" s="319" t="n">
        <v>512.6</v>
      </c>
      <c r="G5800" s="318" t="s">
        <v>6233</v>
      </c>
    </row>
    <row r="5801" customFormat="false" ht="15" hidden="false" customHeight="false" outlineLevel="0" collapsed="false">
      <c r="A5801" s="318" t="s">
        <v>17766</v>
      </c>
      <c r="B5801" s="318" t="str">
        <f aca="false">A5801&amp;"U"</f>
        <v>96920U</v>
      </c>
      <c r="C5801" s="318" t="s">
        <v>17767</v>
      </c>
      <c r="D5801" s="318" t="s">
        <v>116</v>
      </c>
      <c r="E5801" s="318" t="s">
        <v>6252</v>
      </c>
      <c r="F5801" s="319" t="n">
        <v>431.27</v>
      </c>
      <c r="G5801" s="318" t="s">
        <v>6233</v>
      </c>
    </row>
    <row r="5802" customFormat="false" ht="15" hidden="false" customHeight="false" outlineLevel="0" collapsed="false">
      <c r="A5802" s="318" t="s">
        <v>17768</v>
      </c>
      <c r="B5802" s="318" t="str">
        <f aca="false">A5802&amp;"U"</f>
        <v>88036U</v>
      </c>
      <c r="C5802" s="318" t="s">
        <v>17769</v>
      </c>
      <c r="D5802" s="318" t="s">
        <v>116</v>
      </c>
      <c r="E5802" s="318" t="s">
        <v>6232</v>
      </c>
      <c r="F5802" s="319" t="n">
        <v>22.2</v>
      </c>
      <c r="G5802" s="318" t="s">
        <v>6233</v>
      </c>
    </row>
    <row r="5803" customFormat="false" ht="15" hidden="false" customHeight="false" outlineLevel="0" collapsed="false">
      <c r="A5803" s="318" t="s">
        <v>17770</v>
      </c>
      <c r="B5803" s="318" t="str">
        <f aca="false">A5803&amp;"U"</f>
        <v>88037U</v>
      </c>
      <c r="C5803" s="318" t="s">
        <v>17771</v>
      </c>
      <c r="D5803" s="318" t="s">
        <v>116</v>
      </c>
      <c r="E5803" s="318" t="s">
        <v>6232</v>
      </c>
      <c r="F5803" s="319" t="n">
        <v>31.1</v>
      </c>
      <c r="G5803" s="318" t="s">
        <v>6233</v>
      </c>
    </row>
    <row r="5804" customFormat="false" ht="15" hidden="false" customHeight="false" outlineLevel="0" collapsed="false">
      <c r="A5804" s="318" t="s">
        <v>17772</v>
      </c>
      <c r="B5804" s="318" t="str">
        <f aca="false">A5804&amp;"U"</f>
        <v>88038U</v>
      </c>
      <c r="C5804" s="318" t="s">
        <v>17773</v>
      </c>
      <c r="D5804" s="318" t="s">
        <v>116</v>
      </c>
      <c r="E5804" s="318" t="s">
        <v>6232</v>
      </c>
      <c r="F5804" s="319" t="n">
        <v>42.23</v>
      </c>
      <c r="G5804" s="318" t="s">
        <v>6233</v>
      </c>
    </row>
    <row r="5805" customFormat="false" ht="15" hidden="false" customHeight="false" outlineLevel="0" collapsed="false">
      <c r="A5805" s="318" t="s">
        <v>17774</v>
      </c>
      <c r="B5805" s="318" t="str">
        <f aca="false">A5805&amp;"U"</f>
        <v>88039U</v>
      </c>
      <c r="C5805" s="318" t="s">
        <v>17775</v>
      </c>
      <c r="D5805" s="318" t="s">
        <v>116</v>
      </c>
      <c r="E5805" s="318" t="s">
        <v>6232</v>
      </c>
      <c r="F5805" s="319" t="n">
        <v>53.36</v>
      </c>
      <c r="G5805" s="318" t="s">
        <v>6233</v>
      </c>
    </row>
    <row r="5806" customFormat="false" ht="15" hidden="false" customHeight="false" outlineLevel="0" collapsed="false">
      <c r="A5806" s="318" t="s">
        <v>17776</v>
      </c>
      <c r="B5806" s="318" t="str">
        <f aca="false">A5806&amp;"U"</f>
        <v>88040U</v>
      </c>
      <c r="C5806" s="318" t="s">
        <v>17777</v>
      </c>
      <c r="D5806" s="318" t="s">
        <v>116</v>
      </c>
      <c r="E5806" s="318" t="s">
        <v>6232</v>
      </c>
      <c r="F5806" s="319" t="n">
        <v>9.39</v>
      </c>
      <c r="G5806" s="318" t="s">
        <v>6233</v>
      </c>
    </row>
    <row r="5807" customFormat="false" ht="15" hidden="false" customHeight="false" outlineLevel="0" collapsed="false">
      <c r="A5807" s="318" t="s">
        <v>17778</v>
      </c>
      <c r="B5807" s="318" t="str">
        <f aca="false">A5807&amp;"U"</f>
        <v>88041U</v>
      </c>
      <c r="C5807" s="318" t="s">
        <v>17779</v>
      </c>
      <c r="D5807" s="318" t="s">
        <v>116</v>
      </c>
      <c r="E5807" s="318" t="s">
        <v>6232</v>
      </c>
      <c r="F5807" s="319" t="n">
        <v>14.57</v>
      </c>
      <c r="G5807" s="318" t="s">
        <v>6233</v>
      </c>
    </row>
    <row r="5808" customFormat="false" ht="15" hidden="false" customHeight="false" outlineLevel="0" collapsed="false">
      <c r="A5808" s="318" t="s">
        <v>17780</v>
      </c>
      <c r="B5808" s="318" t="str">
        <f aca="false">A5808&amp;"U"</f>
        <v>88042U</v>
      </c>
      <c r="C5808" s="318" t="s">
        <v>17781</v>
      </c>
      <c r="D5808" s="318" t="s">
        <v>116</v>
      </c>
      <c r="E5808" s="318" t="s">
        <v>6232</v>
      </c>
      <c r="F5808" s="319" t="n">
        <v>21.03</v>
      </c>
      <c r="G5808" s="318" t="s">
        <v>6233</v>
      </c>
    </row>
    <row r="5809" customFormat="false" ht="15" hidden="false" customHeight="false" outlineLevel="0" collapsed="false">
      <c r="A5809" s="318" t="s">
        <v>17782</v>
      </c>
      <c r="B5809" s="318" t="str">
        <f aca="false">A5809&amp;"U"</f>
        <v>88043U</v>
      </c>
      <c r="C5809" s="318" t="s">
        <v>17783</v>
      </c>
      <c r="D5809" s="318" t="s">
        <v>116</v>
      </c>
      <c r="E5809" s="318" t="s">
        <v>6232</v>
      </c>
      <c r="F5809" s="319" t="n">
        <v>27.49</v>
      </c>
      <c r="G5809" s="318" t="s">
        <v>6233</v>
      </c>
    </row>
    <row r="5810" customFormat="false" ht="15" hidden="false" customHeight="false" outlineLevel="0" collapsed="false">
      <c r="A5810" s="318" t="s">
        <v>17784</v>
      </c>
      <c r="B5810" s="318" t="str">
        <f aca="false">A5810&amp;"U"</f>
        <v>88044U</v>
      </c>
      <c r="C5810" s="318" t="s">
        <v>17785</v>
      </c>
      <c r="D5810" s="318" t="s">
        <v>30</v>
      </c>
      <c r="E5810" s="318" t="s">
        <v>6232</v>
      </c>
      <c r="F5810" s="319" t="n">
        <v>0.46</v>
      </c>
      <c r="G5810" s="318" t="s">
        <v>6233</v>
      </c>
    </row>
    <row r="5811" customFormat="false" ht="15" hidden="false" customHeight="false" outlineLevel="0" collapsed="false">
      <c r="A5811" s="318" t="s">
        <v>17786</v>
      </c>
      <c r="B5811" s="318" t="str">
        <f aca="false">A5811&amp;"U"</f>
        <v>88045U</v>
      </c>
      <c r="C5811" s="318" t="s">
        <v>17787</v>
      </c>
      <c r="D5811" s="318" t="s">
        <v>30</v>
      </c>
      <c r="E5811" s="318" t="s">
        <v>6232</v>
      </c>
      <c r="F5811" s="319" t="n">
        <v>0.23</v>
      </c>
      <c r="G5811" s="318" t="s">
        <v>6233</v>
      </c>
    </row>
    <row r="5812" customFormat="false" ht="15" hidden="false" customHeight="false" outlineLevel="0" collapsed="false">
      <c r="A5812" s="318" t="s">
        <v>17788</v>
      </c>
      <c r="B5812" s="318" t="str">
        <f aca="false">A5812&amp;"U"</f>
        <v>88046U</v>
      </c>
      <c r="C5812" s="318" t="s">
        <v>17789</v>
      </c>
      <c r="D5812" s="318" t="s">
        <v>30</v>
      </c>
      <c r="E5812" s="318" t="s">
        <v>6232</v>
      </c>
      <c r="F5812" s="319" t="n">
        <v>0.2</v>
      </c>
      <c r="G5812" s="318" t="s">
        <v>6233</v>
      </c>
    </row>
    <row r="5813" customFormat="false" ht="15" hidden="false" customHeight="false" outlineLevel="0" collapsed="false">
      <c r="A5813" s="318" t="s">
        <v>17790</v>
      </c>
      <c r="B5813" s="318" t="str">
        <f aca="false">A5813&amp;"U"</f>
        <v>88047U</v>
      </c>
      <c r="C5813" s="318" t="s">
        <v>17791</v>
      </c>
      <c r="D5813" s="318" t="s">
        <v>30</v>
      </c>
      <c r="E5813" s="318" t="s">
        <v>6232</v>
      </c>
      <c r="F5813" s="319" t="n">
        <v>0.07</v>
      </c>
      <c r="G5813" s="318" t="s">
        <v>6233</v>
      </c>
    </row>
    <row r="5814" customFormat="false" ht="15" hidden="false" customHeight="false" outlineLevel="0" collapsed="false">
      <c r="A5814" s="318" t="s">
        <v>17792</v>
      </c>
      <c r="B5814" s="318" t="str">
        <f aca="false">A5814&amp;"U"</f>
        <v>88048U</v>
      </c>
      <c r="C5814" s="318" t="s">
        <v>17793</v>
      </c>
      <c r="D5814" s="318" t="s">
        <v>30</v>
      </c>
      <c r="E5814" s="318" t="s">
        <v>6232</v>
      </c>
      <c r="F5814" s="319" t="n">
        <v>0.26</v>
      </c>
      <c r="G5814" s="318" t="s">
        <v>6233</v>
      </c>
    </row>
    <row r="5815" customFormat="false" ht="15" hidden="false" customHeight="false" outlineLevel="0" collapsed="false">
      <c r="A5815" s="318" t="s">
        <v>17794</v>
      </c>
      <c r="B5815" s="318" t="str">
        <f aca="false">A5815&amp;"U"</f>
        <v>88049U</v>
      </c>
      <c r="C5815" s="318" t="s">
        <v>17795</v>
      </c>
      <c r="D5815" s="318" t="s">
        <v>30</v>
      </c>
      <c r="E5815" s="318" t="s">
        <v>6232</v>
      </c>
      <c r="F5815" s="319" t="n">
        <v>0.09</v>
      </c>
      <c r="G5815" s="318" t="s">
        <v>6233</v>
      </c>
    </row>
    <row r="5816" customFormat="false" ht="15" hidden="false" customHeight="false" outlineLevel="0" collapsed="false">
      <c r="A5816" s="318" t="s">
        <v>17796</v>
      </c>
      <c r="B5816" s="318" t="str">
        <f aca="false">A5816&amp;"U"</f>
        <v>88050U</v>
      </c>
      <c r="C5816" s="318" t="s">
        <v>17797</v>
      </c>
      <c r="D5816" s="318" t="s">
        <v>30</v>
      </c>
      <c r="E5816" s="318" t="s">
        <v>6232</v>
      </c>
      <c r="F5816" s="319" t="n">
        <v>0.34</v>
      </c>
      <c r="G5816" s="318" t="s">
        <v>6233</v>
      </c>
    </row>
    <row r="5817" customFormat="false" ht="15" hidden="false" customHeight="false" outlineLevel="0" collapsed="false">
      <c r="A5817" s="318" t="s">
        <v>17798</v>
      </c>
      <c r="B5817" s="318" t="str">
        <f aca="false">A5817&amp;"U"</f>
        <v>88051U</v>
      </c>
      <c r="C5817" s="318" t="s">
        <v>17799</v>
      </c>
      <c r="D5817" s="318" t="s">
        <v>30</v>
      </c>
      <c r="E5817" s="318" t="s">
        <v>6232</v>
      </c>
      <c r="F5817" s="319" t="n">
        <v>0.1</v>
      </c>
      <c r="G5817" s="318" t="s">
        <v>6233</v>
      </c>
    </row>
    <row r="5818" customFormat="false" ht="15" hidden="false" customHeight="false" outlineLevel="0" collapsed="false">
      <c r="A5818" s="318" t="s">
        <v>17800</v>
      </c>
      <c r="B5818" s="318" t="str">
        <f aca="false">A5818&amp;"U"</f>
        <v>88052U</v>
      </c>
      <c r="C5818" s="318" t="s">
        <v>17801</v>
      </c>
      <c r="D5818" s="318" t="s">
        <v>30</v>
      </c>
      <c r="E5818" s="318" t="s">
        <v>6232</v>
      </c>
      <c r="F5818" s="319" t="n">
        <v>0.42</v>
      </c>
      <c r="G5818" s="318" t="s">
        <v>6233</v>
      </c>
    </row>
    <row r="5819" customFormat="false" ht="15" hidden="false" customHeight="false" outlineLevel="0" collapsed="false">
      <c r="A5819" s="318" t="s">
        <v>17802</v>
      </c>
      <c r="B5819" s="318" t="str">
        <f aca="false">A5819&amp;"U"</f>
        <v>88053U</v>
      </c>
      <c r="C5819" s="318" t="s">
        <v>17803</v>
      </c>
      <c r="D5819" s="318" t="s">
        <v>30</v>
      </c>
      <c r="E5819" s="318" t="s">
        <v>6232</v>
      </c>
      <c r="F5819" s="319" t="n">
        <v>0.12</v>
      </c>
      <c r="G5819" s="318" t="s">
        <v>6233</v>
      </c>
    </row>
    <row r="5820" customFormat="false" ht="15" hidden="false" customHeight="false" outlineLevel="0" collapsed="false">
      <c r="A5820" s="318" t="s">
        <v>17804</v>
      </c>
      <c r="B5820" s="318" t="str">
        <f aca="false">A5820&amp;"U"</f>
        <v>88054U</v>
      </c>
      <c r="C5820" s="318" t="s">
        <v>17805</v>
      </c>
      <c r="D5820" s="318" t="s">
        <v>30</v>
      </c>
      <c r="E5820" s="318" t="s">
        <v>6232</v>
      </c>
      <c r="F5820" s="319" t="n">
        <v>0.08</v>
      </c>
      <c r="G5820" s="318" t="s">
        <v>6233</v>
      </c>
    </row>
    <row r="5821" customFormat="false" ht="15" hidden="false" customHeight="false" outlineLevel="0" collapsed="false">
      <c r="A5821" s="318" t="s">
        <v>17806</v>
      </c>
      <c r="B5821" s="318" t="str">
        <f aca="false">A5821&amp;"U"</f>
        <v>88055U</v>
      </c>
      <c r="C5821" s="318" t="s">
        <v>17807</v>
      </c>
      <c r="D5821" s="318" t="s">
        <v>30</v>
      </c>
      <c r="E5821" s="318" t="s">
        <v>6232</v>
      </c>
      <c r="F5821" s="319" t="n">
        <v>0.02</v>
      </c>
      <c r="G5821" s="318" t="s">
        <v>6233</v>
      </c>
    </row>
    <row r="5822" customFormat="false" ht="15" hidden="false" customHeight="false" outlineLevel="0" collapsed="false">
      <c r="A5822" s="318" t="s">
        <v>17808</v>
      </c>
      <c r="B5822" s="318" t="str">
        <f aca="false">A5822&amp;"U"</f>
        <v>88056U</v>
      </c>
      <c r="C5822" s="318" t="s">
        <v>17809</v>
      </c>
      <c r="D5822" s="318" t="s">
        <v>30</v>
      </c>
      <c r="E5822" s="318" t="s">
        <v>6232</v>
      </c>
      <c r="F5822" s="319" t="n">
        <v>0.13</v>
      </c>
      <c r="G5822" s="318" t="s">
        <v>6233</v>
      </c>
    </row>
    <row r="5823" customFormat="false" ht="15" hidden="false" customHeight="false" outlineLevel="0" collapsed="false">
      <c r="A5823" s="318" t="s">
        <v>17810</v>
      </c>
      <c r="B5823" s="318" t="str">
        <f aca="false">A5823&amp;"U"</f>
        <v>88057U</v>
      </c>
      <c r="C5823" s="318" t="s">
        <v>17811</v>
      </c>
      <c r="D5823" s="318" t="s">
        <v>30</v>
      </c>
      <c r="E5823" s="318" t="s">
        <v>6232</v>
      </c>
      <c r="F5823" s="319" t="n">
        <v>0.03</v>
      </c>
      <c r="G5823" s="318" t="s">
        <v>6233</v>
      </c>
    </row>
    <row r="5824" customFormat="false" ht="15" hidden="false" customHeight="false" outlineLevel="0" collapsed="false">
      <c r="A5824" s="318" t="s">
        <v>17812</v>
      </c>
      <c r="B5824" s="318" t="str">
        <f aca="false">A5824&amp;"U"</f>
        <v>88058U</v>
      </c>
      <c r="C5824" s="318" t="s">
        <v>17813</v>
      </c>
      <c r="D5824" s="318" t="s">
        <v>30</v>
      </c>
      <c r="E5824" s="318" t="s">
        <v>6232</v>
      </c>
      <c r="F5824" s="319" t="n">
        <v>0.2</v>
      </c>
      <c r="G5824" s="318" t="s">
        <v>6233</v>
      </c>
    </row>
    <row r="5825" customFormat="false" ht="15" hidden="false" customHeight="false" outlineLevel="0" collapsed="false">
      <c r="A5825" s="318" t="s">
        <v>17814</v>
      </c>
      <c r="B5825" s="318" t="str">
        <f aca="false">A5825&amp;"U"</f>
        <v>88059U</v>
      </c>
      <c r="C5825" s="318" t="s">
        <v>17815</v>
      </c>
      <c r="D5825" s="318" t="s">
        <v>30</v>
      </c>
      <c r="E5825" s="318" t="s">
        <v>6232</v>
      </c>
      <c r="F5825" s="319" t="n">
        <v>0.04</v>
      </c>
      <c r="G5825" s="318" t="s">
        <v>6233</v>
      </c>
    </row>
    <row r="5826" customFormat="false" ht="15" hidden="false" customHeight="false" outlineLevel="0" collapsed="false">
      <c r="A5826" s="318" t="s">
        <v>17816</v>
      </c>
      <c r="B5826" s="318" t="str">
        <f aca="false">A5826&amp;"U"</f>
        <v>88060U</v>
      </c>
      <c r="C5826" s="318" t="s">
        <v>17817</v>
      </c>
      <c r="D5826" s="318" t="s">
        <v>30</v>
      </c>
      <c r="E5826" s="318" t="s">
        <v>6232</v>
      </c>
      <c r="F5826" s="319" t="n">
        <v>0.26</v>
      </c>
      <c r="G5826" s="318" t="s">
        <v>6233</v>
      </c>
    </row>
    <row r="5827" customFormat="false" ht="15" hidden="false" customHeight="false" outlineLevel="0" collapsed="false">
      <c r="A5827" s="318" t="s">
        <v>17818</v>
      </c>
      <c r="B5827" s="318" t="str">
        <f aca="false">A5827&amp;"U"</f>
        <v>88061U</v>
      </c>
      <c r="C5827" s="318" t="s">
        <v>17819</v>
      </c>
      <c r="D5827" s="318" t="s">
        <v>30</v>
      </c>
      <c r="E5827" s="318" t="s">
        <v>6232</v>
      </c>
      <c r="F5827" s="319" t="n">
        <v>0.06</v>
      </c>
      <c r="G5827" s="318" t="s">
        <v>6233</v>
      </c>
    </row>
    <row r="5828" customFormat="false" ht="15" hidden="false" customHeight="false" outlineLevel="0" collapsed="false">
      <c r="A5828" s="318" t="s">
        <v>17820</v>
      </c>
      <c r="B5828" s="318" t="str">
        <f aca="false">A5828&amp;"U"</f>
        <v>88074U</v>
      </c>
      <c r="C5828" s="318" t="s">
        <v>17821</v>
      </c>
      <c r="D5828" s="318" t="s">
        <v>79</v>
      </c>
      <c r="E5828" s="318" t="s">
        <v>6232</v>
      </c>
      <c r="F5828" s="319" t="n">
        <v>0.66</v>
      </c>
      <c r="G5828" s="318" t="s">
        <v>6233</v>
      </c>
    </row>
    <row r="5829" customFormat="false" ht="15" hidden="false" customHeight="false" outlineLevel="0" collapsed="false">
      <c r="A5829" s="318" t="s">
        <v>17822</v>
      </c>
      <c r="B5829" s="318" t="str">
        <f aca="false">A5829&amp;"U"</f>
        <v>88075U</v>
      </c>
      <c r="C5829" s="318" t="s">
        <v>17823</v>
      </c>
      <c r="D5829" s="318" t="s">
        <v>79</v>
      </c>
      <c r="E5829" s="318" t="s">
        <v>6232</v>
      </c>
      <c r="F5829" s="319" t="n">
        <v>0.44</v>
      </c>
      <c r="G5829" s="318" t="s">
        <v>6233</v>
      </c>
    </row>
    <row r="5830" customFormat="false" ht="15" hidden="false" customHeight="false" outlineLevel="0" collapsed="false">
      <c r="A5830" s="318" t="s">
        <v>17824</v>
      </c>
      <c r="B5830" s="318" t="str">
        <f aca="false">A5830&amp;"U"</f>
        <v>88076U</v>
      </c>
      <c r="C5830" s="318" t="s">
        <v>17825</v>
      </c>
      <c r="D5830" s="318" t="s">
        <v>79</v>
      </c>
      <c r="E5830" s="318" t="s">
        <v>6232</v>
      </c>
      <c r="F5830" s="319" t="n">
        <v>0.51</v>
      </c>
      <c r="G5830" s="318" t="s">
        <v>6233</v>
      </c>
    </row>
    <row r="5831" customFormat="false" ht="15" hidden="false" customHeight="false" outlineLevel="0" collapsed="false">
      <c r="A5831" s="318" t="s">
        <v>17826</v>
      </c>
      <c r="B5831" s="318" t="str">
        <f aca="false">A5831&amp;"U"</f>
        <v>88077U</v>
      </c>
      <c r="C5831" s="318" t="s">
        <v>17827</v>
      </c>
      <c r="D5831" s="318" t="s">
        <v>79</v>
      </c>
      <c r="E5831" s="318" t="s">
        <v>6232</v>
      </c>
      <c r="F5831" s="319" t="n">
        <v>0.59</v>
      </c>
      <c r="G5831" s="318" t="s">
        <v>6233</v>
      </c>
    </row>
    <row r="5832" customFormat="false" ht="15" hidden="false" customHeight="false" outlineLevel="0" collapsed="false">
      <c r="A5832" s="318" t="s">
        <v>17828</v>
      </c>
      <c r="B5832" s="318" t="str">
        <f aca="false">A5832&amp;"U"</f>
        <v>88078U</v>
      </c>
      <c r="C5832" s="318" t="s">
        <v>17829</v>
      </c>
      <c r="D5832" s="318" t="s">
        <v>79</v>
      </c>
      <c r="E5832" s="318" t="s">
        <v>6232</v>
      </c>
      <c r="F5832" s="319" t="n">
        <v>0.68</v>
      </c>
      <c r="G5832" s="318" t="s">
        <v>6233</v>
      </c>
    </row>
    <row r="5833" customFormat="false" ht="15" hidden="false" customHeight="false" outlineLevel="0" collapsed="false">
      <c r="A5833" s="318" t="s">
        <v>17830</v>
      </c>
      <c r="B5833" s="318" t="str">
        <f aca="false">A5833&amp;"U"</f>
        <v>88079U</v>
      </c>
      <c r="C5833" s="318" t="s">
        <v>17831</v>
      </c>
      <c r="D5833" s="318" t="s">
        <v>79</v>
      </c>
      <c r="E5833" s="318" t="s">
        <v>6232</v>
      </c>
      <c r="F5833" s="319" t="n">
        <v>0.11</v>
      </c>
      <c r="G5833" s="318" t="s">
        <v>6233</v>
      </c>
    </row>
    <row r="5834" customFormat="false" ht="15" hidden="false" customHeight="false" outlineLevel="0" collapsed="false">
      <c r="A5834" s="318" t="s">
        <v>17832</v>
      </c>
      <c r="B5834" s="318" t="str">
        <f aca="false">A5834&amp;"U"</f>
        <v>88080U</v>
      </c>
      <c r="C5834" s="318" t="s">
        <v>17833</v>
      </c>
      <c r="D5834" s="318" t="s">
        <v>79</v>
      </c>
      <c r="E5834" s="318" t="s">
        <v>6232</v>
      </c>
      <c r="F5834" s="319" t="n">
        <v>0.19</v>
      </c>
      <c r="G5834" s="318" t="s">
        <v>6233</v>
      </c>
    </row>
    <row r="5835" customFormat="false" ht="15" hidden="false" customHeight="false" outlineLevel="0" collapsed="false">
      <c r="A5835" s="318" t="s">
        <v>17834</v>
      </c>
      <c r="B5835" s="318" t="str">
        <f aca="false">A5835&amp;"U"</f>
        <v>88081U</v>
      </c>
      <c r="C5835" s="318" t="s">
        <v>17835</v>
      </c>
      <c r="D5835" s="318" t="s">
        <v>79</v>
      </c>
      <c r="E5835" s="318" t="s">
        <v>6232</v>
      </c>
      <c r="F5835" s="319" t="n">
        <v>0.28</v>
      </c>
      <c r="G5835" s="318" t="s">
        <v>6233</v>
      </c>
    </row>
    <row r="5836" customFormat="false" ht="15" hidden="false" customHeight="false" outlineLevel="0" collapsed="false">
      <c r="A5836" s="318" t="s">
        <v>17836</v>
      </c>
      <c r="B5836" s="318" t="str">
        <f aca="false">A5836&amp;"U"</f>
        <v>88082U</v>
      </c>
      <c r="C5836" s="318" t="s">
        <v>17837</v>
      </c>
      <c r="D5836" s="318" t="s">
        <v>79</v>
      </c>
      <c r="E5836" s="318" t="s">
        <v>6232</v>
      </c>
      <c r="F5836" s="319" t="n">
        <v>0.38</v>
      </c>
      <c r="G5836" s="318" t="s">
        <v>6233</v>
      </c>
    </row>
    <row r="5837" customFormat="false" ht="15" hidden="false" customHeight="false" outlineLevel="0" collapsed="false">
      <c r="A5837" s="318" t="s">
        <v>17838</v>
      </c>
      <c r="B5837" s="318" t="str">
        <f aca="false">A5837&amp;"U"</f>
        <v>88083U</v>
      </c>
      <c r="C5837" s="318" t="s">
        <v>17839</v>
      </c>
      <c r="D5837" s="318" t="s">
        <v>79</v>
      </c>
      <c r="E5837" s="318" t="s">
        <v>6232</v>
      </c>
      <c r="F5837" s="319" t="n">
        <v>0.06</v>
      </c>
      <c r="G5837" s="318" t="s">
        <v>6233</v>
      </c>
    </row>
    <row r="5838" customFormat="false" ht="15" hidden="false" customHeight="false" outlineLevel="0" collapsed="false">
      <c r="A5838" s="318" t="s">
        <v>17840</v>
      </c>
      <c r="B5838" s="318" t="str">
        <f aca="false">A5838&amp;"U"</f>
        <v>88084U</v>
      </c>
      <c r="C5838" s="318" t="s">
        <v>17841</v>
      </c>
      <c r="D5838" s="318" t="s">
        <v>79</v>
      </c>
      <c r="E5838" s="318" t="s">
        <v>6232</v>
      </c>
      <c r="F5838" s="319" t="n">
        <v>0.11</v>
      </c>
      <c r="G5838" s="318" t="s">
        <v>6233</v>
      </c>
    </row>
    <row r="5839" customFormat="false" ht="15" hidden="false" customHeight="false" outlineLevel="0" collapsed="false">
      <c r="A5839" s="318" t="s">
        <v>17842</v>
      </c>
      <c r="B5839" s="318" t="str">
        <f aca="false">A5839&amp;"U"</f>
        <v>88085U</v>
      </c>
      <c r="C5839" s="318" t="s">
        <v>17843</v>
      </c>
      <c r="D5839" s="318" t="s">
        <v>79</v>
      </c>
      <c r="E5839" s="318" t="s">
        <v>6232</v>
      </c>
      <c r="F5839" s="319" t="n">
        <v>0.15</v>
      </c>
      <c r="G5839" s="318" t="s">
        <v>6233</v>
      </c>
    </row>
    <row r="5840" customFormat="false" ht="15" hidden="false" customHeight="false" outlineLevel="0" collapsed="false">
      <c r="A5840" s="318" t="s">
        <v>17844</v>
      </c>
      <c r="B5840" s="318" t="str">
        <f aca="false">A5840&amp;"U"</f>
        <v>88086U</v>
      </c>
      <c r="C5840" s="318" t="s">
        <v>17845</v>
      </c>
      <c r="D5840" s="318" t="s">
        <v>79</v>
      </c>
      <c r="E5840" s="318" t="s">
        <v>6232</v>
      </c>
      <c r="F5840" s="319" t="n">
        <v>0.22</v>
      </c>
      <c r="G5840" s="318" t="s">
        <v>6233</v>
      </c>
    </row>
    <row r="5841" customFormat="false" ht="15" hidden="false" customHeight="false" outlineLevel="0" collapsed="false">
      <c r="A5841" s="318" t="s">
        <v>17846</v>
      </c>
      <c r="B5841" s="318" t="str">
        <f aca="false">A5841&amp;"U"</f>
        <v>88087U</v>
      </c>
      <c r="C5841" s="318" t="s">
        <v>17847</v>
      </c>
      <c r="D5841" s="318" t="s">
        <v>654</v>
      </c>
      <c r="E5841" s="318" t="s">
        <v>6232</v>
      </c>
      <c r="F5841" s="319" t="n">
        <v>0.05</v>
      </c>
      <c r="G5841" s="318" t="s">
        <v>6233</v>
      </c>
    </row>
    <row r="5842" customFormat="false" ht="15" hidden="false" customHeight="false" outlineLevel="0" collapsed="false">
      <c r="A5842" s="318" t="s">
        <v>17848</v>
      </c>
      <c r="B5842" s="318" t="str">
        <f aca="false">A5842&amp;"U"</f>
        <v>88099U</v>
      </c>
      <c r="C5842" s="318" t="s">
        <v>17849</v>
      </c>
      <c r="D5842" s="318" t="s">
        <v>30</v>
      </c>
      <c r="E5842" s="318" t="s">
        <v>6232</v>
      </c>
      <c r="F5842" s="319" t="n">
        <v>0.18</v>
      </c>
      <c r="G5842" s="318" t="s">
        <v>6233</v>
      </c>
    </row>
    <row r="5843" customFormat="false" ht="15" hidden="false" customHeight="false" outlineLevel="0" collapsed="false">
      <c r="A5843" s="318" t="s">
        <v>17850</v>
      </c>
      <c r="B5843" s="318" t="str">
        <f aca="false">A5843&amp;"U"</f>
        <v>88100U</v>
      </c>
      <c r="C5843" s="318" t="s">
        <v>17851</v>
      </c>
      <c r="D5843" s="318" t="s">
        <v>30</v>
      </c>
      <c r="E5843" s="318" t="s">
        <v>6232</v>
      </c>
      <c r="F5843" s="319" t="n">
        <v>0.09</v>
      </c>
      <c r="G5843" s="318" t="s">
        <v>6233</v>
      </c>
    </row>
    <row r="5844" customFormat="false" ht="15" hidden="false" customHeight="false" outlineLevel="0" collapsed="false">
      <c r="A5844" s="318" t="s">
        <v>17852</v>
      </c>
      <c r="B5844" s="318" t="str">
        <f aca="false">A5844&amp;"U"</f>
        <v>88101U</v>
      </c>
      <c r="C5844" s="318" t="s">
        <v>17853</v>
      </c>
      <c r="D5844" s="318" t="s">
        <v>79</v>
      </c>
      <c r="E5844" s="318" t="s">
        <v>6232</v>
      </c>
      <c r="F5844" s="319" t="n">
        <v>0.29</v>
      </c>
      <c r="G5844" s="318" t="s">
        <v>6233</v>
      </c>
    </row>
    <row r="5845" customFormat="false" ht="15" hidden="false" customHeight="false" outlineLevel="0" collapsed="false">
      <c r="A5845" s="318" t="s">
        <v>17854</v>
      </c>
      <c r="B5845" s="318" t="str">
        <f aca="false">A5845&amp;"U"</f>
        <v>88102U</v>
      </c>
      <c r="C5845" s="318" t="s">
        <v>17855</v>
      </c>
      <c r="D5845" s="318" t="s">
        <v>654</v>
      </c>
      <c r="E5845" s="318" t="s">
        <v>6232</v>
      </c>
      <c r="F5845" s="319" t="n">
        <v>0.02</v>
      </c>
      <c r="G5845" s="318" t="s">
        <v>6233</v>
      </c>
    </row>
    <row r="5846" customFormat="false" ht="15" hidden="false" customHeight="false" outlineLevel="0" collapsed="false">
      <c r="A5846" s="318" t="s">
        <v>17856</v>
      </c>
      <c r="B5846" s="318" t="str">
        <f aca="false">A5846&amp;"U"</f>
        <v>88103U</v>
      </c>
      <c r="C5846" s="318" t="s">
        <v>17857</v>
      </c>
      <c r="D5846" s="318" t="s">
        <v>654</v>
      </c>
      <c r="E5846" s="318" t="s">
        <v>6232</v>
      </c>
      <c r="F5846" s="319" t="n">
        <v>0.03</v>
      </c>
      <c r="G5846" s="318" t="s">
        <v>6233</v>
      </c>
    </row>
    <row r="5847" customFormat="false" ht="15" hidden="false" customHeight="false" outlineLevel="0" collapsed="false">
      <c r="A5847" s="318" t="s">
        <v>17858</v>
      </c>
      <c r="B5847" s="318" t="str">
        <f aca="false">A5847&amp;"U"</f>
        <v>89176U</v>
      </c>
      <c r="C5847" s="318" t="s">
        <v>17859</v>
      </c>
      <c r="D5847" s="318" t="s">
        <v>120</v>
      </c>
      <c r="E5847" s="318" t="s">
        <v>6232</v>
      </c>
      <c r="F5847" s="319" t="n">
        <v>6.4</v>
      </c>
      <c r="G5847" s="318" t="s">
        <v>6233</v>
      </c>
    </row>
    <row r="5848" customFormat="false" ht="15" hidden="false" customHeight="false" outlineLevel="0" collapsed="false">
      <c r="A5848" s="318" t="s">
        <v>17860</v>
      </c>
      <c r="B5848" s="318" t="str">
        <f aca="false">A5848&amp;"U"</f>
        <v>89177U</v>
      </c>
      <c r="C5848" s="318" t="s">
        <v>17861</v>
      </c>
      <c r="D5848" s="318" t="s">
        <v>120</v>
      </c>
      <c r="E5848" s="318" t="s">
        <v>6232</v>
      </c>
      <c r="F5848" s="319" t="n">
        <v>8.96</v>
      </c>
      <c r="G5848" s="318" t="s">
        <v>6233</v>
      </c>
    </row>
    <row r="5849" customFormat="false" ht="15" hidden="false" customHeight="false" outlineLevel="0" collapsed="false">
      <c r="A5849" s="318" t="s">
        <v>17862</v>
      </c>
      <c r="B5849" s="318" t="str">
        <f aca="false">A5849&amp;"U"</f>
        <v>89178U</v>
      </c>
      <c r="C5849" s="318" t="s">
        <v>17863</v>
      </c>
      <c r="D5849" s="318" t="s">
        <v>120</v>
      </c>
      <c r="E5849" s="318" t="s">
        <v>6232</v>
      </c>
      <c r="F5849" s="319" t="n">
        <v>10.24</v>
      </c>
      <c r="G5849" s="318" t="s">
        <v>6233</v>
      </c>
    </row>
    <row r="5850" customFormat="false" ht="15" hidden="false" customHeight="false" outlineLevel="0" collapsed="false">
      <c r="A5850" s="318" t="s">
        <v>17864</v>
      </c>
      <c r="B5850" s="318" t="str">
        <f aca="false">A5850&amp;"U"</f>
        <v>89179U</v>
      </c>
      <c r="C5850" s="318" t="s">
        <v>17865</v>
      </c>
      <c r="D5850" s="318" t="s">
        <v>120</v>
      </c>
      <c r="E5850" s="318" t="s">
        <v>6232</v>
      </c>
      <c r="F5850" s="319" t="n">
        <v>10.24</v>
      </c>
      <c r="G5850" s="318" t="s">
        <v>6233</v>
      </c>
    </row>
    <row r="5851" customFormat="false" ht="15" hidden="false" customHeight="false" outlineLevel="0" collapsed="false">
      <c r="A5851" s="318" t="s">
        <v>17866</v>
      </c>
      <c r="B5851" s="318" t="str">
        <f aca="false">A5851&amp;"U"</f>
        <v>89180U</v>
      </c>
      <c r="C5851" s="318" t="s">
        <v>17867</v>
      </c>
      <c r="D5851" s="318" t="s">
        <v>120</v>
      </c>
      <c r="E5851" s="318" t="s">
        <v>6232</v>
      </c>
      <c r="F5851" s="319" t="n">
        <v>11.52</v>
      </c>
      <c r="G5851" s="318" t="s">
        <v>6233</v>
      </c>
    </row>
    <row r="5852" customFormat="false" ht="15" hidden="false" customHeight="false" outlineLevel="0" collapsed="false">
      <c r="A5852" s="318" t="s">
        <v>17868</v>
      </c>
      <c r="B5852" s="318" t="str">
        <f aca="false">A5852&amp;"U"</f>
        <v>89181U</v>
      </c>
      <c r="C5852" s="318" t="s">
        <v>17869</v>
      </c>
      <c r="D5852" s="318" t="s">
        <v>120</v>
      </c>
      <c r="E5852" s="318" t="s">
        <v>6232</v>
      </c>
      <c r="F5852" s="319" t="n">
        <v>14.08</v>
      </c>
      <c r="G5852" s="318" t="s">
        <v>6233</v>
      </c>
    </row>
    <row r="5853" customFormat="false" ht="15" hidden="false" customHeight="false" outlineLevel="0" collapsed="false">
      <c r="A5853" s="318" t="s">
        <v>17870</v>
      </c>
      <c r="B5853" s="318" t="str">
        <f aca="false">A5853&amp;"U"</f>
        <v>89182U</v>
      </c>
      <c r="C5853" s="318" t="s">
        <v>17871</v>
      </c>
      <c r="D5853" s="318" t="s">
        <v>120</v>
      </c>
      <c r="E5853" s="318" t="s">
        <v>6232</v>
      </c>
      <c r="F5853" s="319" t="n">
        <v>14.08</v>
      </c>
      <c r="G5853" s="318" t="s">
        <v>6233</v>
      </c>
    </row>
    <row r="5854" customFormat="false" ht="15" hidden="false" customHeight="false" outlineLevel="0" collapsed="false">
      <c r="A5854" s="318" t="s">
        <v>17872</v>
      </c>
      <c r="B5854" s="318" t="str">
        <f aca="false">A5854&amp;"U"</f>
        <v>89183U</v>
      </c>
      <c r="C5854" s="318" t="s">
        <v>17873</v>
      </c>
      <c r="D5854" s="318" t="s">
        <v>120</v>
      </c>
      <c r="E5854" s="318" t="s">
        <v>6232</v>
      </c>
      <c r="F5854" s="319" t="n">
        <v>15.36</v>
      </c>
      <c r="G5854" s="318" t="s">
        <v>6233</v>
      </c>
    </row>
    <row r="5855" customFormat="false" ht="15" hidden="false" customHeight="false" outlineLevel="0" collapsed="false">
      <c r="A5855" s="318" t="s">
        <v>17874</v>
      </c>
      <c r="B5855" s="318" t="str">
        <f aca="false">A5855&amp;"U"</f>
        <v>89184U</v>
      </c>
      <c r="C5855" s="318" t="s">
        <v>17875</v>
      </c>
      <c r="D5855" s="318" t="s">
        <v>120</v>
      </c>
      <c r="E5855" s="318" t="s">
        <v>6232</v>
      </c>
      <c r="F5855" s="319" t="n">
        <v>17.92</v>
      </c>
      <c r="G5855" s="318" t="s">
        <v>6233</v>
      </c>
    </row>
    <row r="5856" customFormat="false" ht="15" hidden="false" customHeight="false" outlineLevel="0" collapsed="false">
      <c r="A5856" s="318" t="s">
        <v>17876</v>
      </c>
      <c r="B5856" s="318" t="str">
        <f aca="false">A5856&amp;"U"</f>
        <v>89185U</v>
      </c>
      <c r="C5856" s="318" t="s">
        <v>17877</v>
      </c>
      <c r="D5856" s="318" t="s">
        <v>120</v>
      </c>
      <c r="E5856" s="318" t="s">
        <v>6232</v>
      </c>
      <c r="F5856" s="319" t="n">
        <v>17.92</v>
      </c>
      <c r="G5856" s="318" t="s">
        <v>6233</v>
      </c>
    </row>
    <row r="5857" customFormat="false" ht="15" hidden="false" customHeight="false" outlineLevel="0" collapsed="false">
      <c r="A5857" s="318" t="s">
        <v>17878</v>
      </c>
      <c r="B5857" s="318" t="str">
        <f aca="false">A5857&amp;"U"</f>
        <v>89186U</v>
      </c>
      <c r="C5857" s="318" t="s">
        <v>119</v>
      </c>
      <c r="D5857" s="318" t="s">
        <v>120</v>
      </c>
      <c r="E5857" s="318" t="s">
        <v>6232</v>
      </c>
      <c r="F5857" s="319" t="n">
        <v>19.2</v>
      </c>
      <c r="G5857" s="318" t="s">
        <v>6233</v>
      </c>
    </row>
    <row r="5858" customFormat="false" ht="15" hidden="false" customHeight="false" outlineLevel="0" collapsed="false">
      <c r="A5858" s="318" t="s">
        <v>17879</v>
      </c>
      <c r="B5858" s="318" t="str">
        <f aca="false">A5858&amp;"U"</f>
        <v>89187U</v>
      </c>
      <c r="C5858" s="318" t="s">
        <v>17880</v>
      </c>
      <c r="D5858" s="318" t="s">
        <v>120</v>
      </c>
      <c r="E5858" s="318" t="s">
        <v>6232</v>
      </c>
      <c r="F5858" s="319" t="n">
        <v>21.76</v>
      </c>
      <c r="G5858" s="318" t="s">
        <v>6233</v>
      </c>
    </row>
    <row r="5859" customFormat="false" ht="15" hidden="false" customHeight="false" outlineLevel="0" collapsed="false">
      <c r="A5859" s="318" t="s">
        <v>17881</v>
      </c>
      <c r="B5859" s="318" t="str">
        <f aca="false">A5859&amp;"U"</f>
        <v>89188U</v>
      </c>
      <c r="C5859" s="318" t="s">
        <v>17882</v>
      </c>
      <c r="D5859" s="318" t="s">
        <v>784</v>
      </c>
      <c r="E5859" s="318" t="s">
        <v>6232</v>
      </c>
      <c r="F5859" s="319" t="n">
        <v>0.32</v>
      </c>
      <c r="G5859" s="318" t="s">
        <v>6233</v>
      </c>
    </row>
    <row r="5860" customFormat="false" ht="15" hidden="false" customHeight="false" outlineLevel="0" collapsed="false">
      <c r="A5860" s="318" t="s">
        <v>17883</v>
      </c>
      <c r="B5860" s="318" t="str">
        <f aca="false">A5860&amp;"U"</f>
        <v>89189U</v>
      </c>
      <c r="C5860" s="318" t="s">
        <v>17884</v>
      </c>
      <c r="D5860" s="318" t="s">
        <v>784</v>
      </c>
      <c r="E5860" s="318" t="s">
        <v>6232</v>
      </c>
      <c r="F5860" s="319" t="n">
        <v>0.41</v>
      </c>
      <c r="G5860" s="318" t="s">
        <v>6233</v>
      </c>
    </row>
    <row r="5861" customFormat="false" ht="15" hidden="false" customHeight="false" outlineLevel="0" collapsed="false">
      <c r="A5861" s="318" t="s">
        <v>17885</v>
      </c>
      <c r="B5861" s="318" t="str">
        <f aca="false">A5861&amp;"U"</f>
        <v>89190U</v>
      </c>
      <c r="C5861" s="318" t="s">
        <v>17886</v>
      </c>
      <c r="D5861" s="318" t="s">
        <v>784</v>
      </c>
      <c r="E5861" s="318" t="s">
        <v>6232</v>
      </c>
      <c r="F5861" s="319" t="n">
        <v>0.55</v>
      </c>
      <c r="G5861" s="318" t="s">
        <v>6233</v>
      </c>
    </row>
    <row r="5862" customFormat="false" ht="15" hidden="false" customHeight="false" outlineLevel="0" collapsed="false">
      <c r="A5862" s="318" t="s">
        <v>17887</v>
      </c>
      <c r="B5862" s="318" t="str">
        <f aca="false">A5862&amp;"U"</f>
        <v>89191U</v>
      </c>
      <c r="C5862" s="318" t="s">
        <v>17888</v>
      </c>
      <c r="D5862" s="318" t="s">
        <v>784</v>
      </c>
      <c r="E5862" s="318" t="s">
        <v>6232</v>
      </c>
      <c r="F5862" s="319" t="n">
        <v>0.66</v>
      </c>
      <c r="G5862" s="318" t="s">
        <v>6233</v>
      </c>
    </row>
    <row r="5863" customFormat="false" ht="15" hidden="false" customHeight="false" outlineLevel="0" collapsed="false">
      <c r="A5863" s="318" t="s">
        <v>17889</v>
      </c>
      <c r="B5863" s="318" t="str">
        <f aca="false">A5863&amp;"U"</f>
        <v>89192U</v>
      </c>
      <c r="C5863" s="318" t="s">
        <v>17890</v>
      </c>
      <c r="D5863" s="318" t="s">
        <v>120</v>
      </c>
      <c r="E5863" s="318" t="s">
        <v>6232</v>
      </c>
      <c r="F5863" s="319" t="n">
        <v>19.2</v>
      </c>
      <c r="G5863" s="318" t="s">
        <v>6233</v>
      </c>
    </row>
    <row r="5864" customFormat="false" ht="15" hidden="false" customHeight="false" outlineLevel="0" collapsed="false">
      <c r="A5864" s="318" t="s">
        <v>17891</v>
      </c>
      <c r="B5864" s="318" t="str">
        <f aca="false">A5864&amp;"U"</f>
        <v>89193U</v>
      </c>
      <c r="C5864" s="318" t="s">
        <v>17892</v>
      </c>
      <c r="D5864" s="318" t="s">
        <v>120</v>
      </c>
      <c r="E5864" s="318" t="s">
        <v>6232</v>
      </c>
      <c r="F5864" s="319" t="n">
        <v>32</v>
      </c>
      <c r="G5864" s="318" t="s">
        <v>6233</v>
      </c>
    </row>
    <row r="5865" customFormat="false" ht="15" hidden="false" customHeight="false" outlineLevel="0" collapsed="false">
      <c r="A5865" s="318" t="s">
        <v>17893</v>
      </c>
      <c r="B5865" s="318" t="str">
        <f aca="false">A5865&amp;"U"</f>
        <v>89194U</v>
      </c>
      <c r="C5865" s="318" t="s">
        <v>17894</v>
      </c>
      <c r="D5865" s="318" t="s">
        <v>120</v>
      </c>
      <c r="E5865" s="318" t="s">
        <v>6232</v>
      </c>
      <c r="F5865" s="319" t="n">
        <v>47.36</v>
      </c>
      <c r="G5865" s="318" t="s">
        <v>6233</v>
      </c>
    </row>
    <row r="5866" customFormat="false" ht="15" hidden="false" customHeight="false" outlineLevel="0" collapsed="false">
      <c r="A5866" s="318" t="s">
        <v>17895</v>
      </c>
      <c r="B5866" s="318" t="str">
        <f aca="false">A5866&amp;"U"</f>
        <v>89195U</v>
      </c>
      <c r="C5866" s="318" t="s">
        <v>17896</v>
      </c>
      <c r="D5866" s="318" t="s">
        <v>120</v>
      </c>
      <c r="E5866" s="318" t="s">
        <v>6232</v>
      </c>
      <c r="F5866" s="319" t="n">
        <v>7.68</v>
      </c>
      <c r="G5866" s="318" t="s">
        <v>6233</v>
      </c>
    </row>
    <row r="5867" customFormat="false" ht="15" hidden="false" customHeight="false" outlineLevel="0" collapsed="false">
      <c r="A5867" s="318" t="s">
        <v>17897</v>
      </c>
      <c r="B5867" s="318" t="str">
        <f aca="false">A5867&amp;"U"</f>
        <v>89196U</v>
      </c>
      <c r="C5867" s="318" t="s">
        <v>17898</v>
      </c>
      <c r="D5867" s="318" t="s">
        <v>120</v>
      </c>
      <c r="E5867" s="318" t="s">
        <v>6232</v>
      </c>
      <c r="F5867" s="319" t="n">
        <v>12.8</v>
      </c>
      <c r="G5867" s="318" t="s">
        <v>6233</v>
      </c>
    </row>
    <row r="5868" customFormat="false" ht="15" hidden="false" customHeight="false" outlineLevel="0" collapsed="false">
      <c r="A5868" s="318" t="s">
        <v>17899</v>
      </c>
      <c r="B5868" s="318" t="str">
        <f aca="false">A5868&amp;"U"</f>
        <v>89197U</v>
      </c>
      <c r="C5868" s="318" t="s">
        <v>17900</v>
      </c>
      <c r="D5868" s="318" t="s">
        <v>120</v>
      </c>
      <c r="E5868" s="318" t="s">
        <v>6232</v>
      </c>
      <c r="F5868" s="319" t="n">
        <v>19.2</v>
      </c>
      <c r="G5868" s="318" t="s">
        <v>6233</v>
      </c>
    </row>
    <row r="5869" customFormat="false" ht="15" hidden="false" customHeight="false" outlineLevel="0" collapsed="false">
      <c r="A5869" s="318" t="s">
        <v>17901</v>
      </c>
      <c r="B5869" s="318" t="str">
        <f aca="false">A5869&amp;"U"</f>
        <v>91104U</v>
      </c>
      <c r="C5869" s="318" t="s">
        <v>17902</v>
      </c>
      <c r="D5869" s="318" t="s">
        <v>86</v>
      </c>
      <c r="E5869" s="318" t="s">
        <v>6232</v>
      </c>
      <c r="F5869" s="319" t="n">
        <v>0.04</v>
      </c>
      <c r="G5869" s="318" t="s">
        <v>6233</v>
      </c>
    </row>
    <row r="5870" customFormat="false" ht="15" hidden="false" customHeight="false" outlineLevel="0" collapsed="false">
      <c r="A5870" s="318" t="s">
        <v>17903</v>
      </c>
      <c r="B5870" s="318" t="str">
        <f aca="false">A5870&amp;"U"</f>
        <v>91105U</v>
      </c>
      <c r="C5870" s="318" t="s">
        <v>17904</v>
      </c>
      <c r="D5870" s="318" t="s">
        <v>86</v>
      </c>
      <c r="E5870" s="318" t="s">
        <v>6232</v>
      </c>
      <c r="F5870" s="319" t="n">
        <v>0.12</v>
      </c>
      <c r="G5870" s="318" t="s">
        <v>6233</v>
      </c>
    </row>
    <row r="5871" customFormat="false" ht="15" hidden="false" customHeight="false" outlineLevel="0" collapsed="false">
      <c r="A5871" s="318" t="s">
        <v>17905</v>
      </c>
      <c r="B5871" s="318" t="str">
        <f aca="false">A5871&amp;"U"</f>
        <v>91106U</v>
      </c>
      <c r="C5871" s="318" t="s">
        <v>17906</v>
      </c>
      <c r="D5871" s="318" t="s">
        <v>86</v>
      </c>
      <c r="E5871" s="318" t="s">
        <v>6232</v>
      </c>
      <c r="F5871" s="319" t="n">
        <v>0.04</v>
      </c>
      <c r="G5871" s="318" t="s">
        <v>6233</v>
      </c>
    </row>
    <row r="5872" customFormat="false" ht="15" hidden="false" customHeight="false" outlineLevel="0" collapsed="false">
      <c r="A5872" s="318" t="s">
        <v>17907</v>
      </c>
      <c r="B5872" s="318" t="str">
        <f aca="false">A5872&amp;"U"</f>
        <v>91107U</v>
      </c>
      <c r="C5872" s="318" t="s">
        <v>17908</v>
      </c>
      <c r="D5872" s="318" t="s">
        <v>86</v>
      </c>
      <c r="E5872" s="318" t="s">
        <v>6232</v>
      </c>
      <c r="F5872" s="319" t="n">
        <v>0.06</v>
      </c>
      <c r="G5872" s="318" t="s">
        <v>6233</v>
      </c>
    </row>
    <row r="5873" customFormat="false" ht="15" hidden="false" customHeight="false" outlineLevel="0" collapsed="false">
      <c r="A5873" s="318" t="s">
        <v>17909</v>
      </c>
      <c r="B5873" s="318" t="str">
        <f aca="false">A5873&amp;"U"</f>
        <v>91108U</v>
      </c>
      <c r="C5873" s="318" t="s">
        <v>17910</v>
      </c>
      <c r="D5873" s="318" t="s">
        <v>86</v>
      </c>
      <c r="E5873" s="318" t="s">
        <v>6232</v>
      </c>
      <c r="F5873" s="319" t="n">
        <v>0.12</v>
      </c>
      <c r="G5873" s="318" t="s">
        <v>6233</v>
      </c>
    </row>
    <row r="5874" customFormat="false" ht="15" hidden="false" customHeight="false" outlineLevel="0" collapsed="false">
      <c r="A5874" s="318" t="s">
        <v>17911</v>
      </c>
      <c r="B5874" s="318" t="str">
        <f aca="false">A5874&amp;"U"</f>
        <v>91109U</v>
      </c>
      <c r="C5874" s="318" t="s">
        <v>17912</v>
      </c>
      <c r="D5874" s="318" t="s">
        <v>86</v>
      </c>
      <c r="E5874" s="318" t="s">
        <v>6232</v>
      </c>
      <c r="F5874" s="319" t="n">
        <v>0.09</v>
      </c>
      <c r="G5874" s="318" t="s">
        <v>6233</v>
      </c>
    </row>
    <row r="5875" customFormat="false" ht="15" hidden="false" customHeight="false" outlineLevel="0" collapsed="false">
      <c r="A5875" s="318" t="s">
        <v>17913</v>
      </c>
      <c r="B5875" s="318" t="str">
        <f aca="false">A5875&amp;"U"</f>
        <v>91110U</v>
      </c>
      <c r="C5875" s="318" t="s">
        <v>17914</v>
      </c>
      <c r="D5875" s="318" t="s">
        <v>86</v>
      </c>
      <c r="E5875" s="318" t="s">
        <v>6232</v>
      </c>
      <c r="F5875" s="319" t="n">
        <v>0.12</v>
      </c>
      <c r="G5875" s="318" t="s">
        <v>6233</v>
      </c>
    </row>
    <row r="5876" customFormat="false" ht="15" hidden="false" customHeight="false" outlineLevel="0" collapsed="false">
      <c r="A5876" s="318" t="s">
        <v>17915</v>
      </c>
      <c r="B5876" s="318" t="str">
        <f aca="false">A5876&amp;"U"</f>
        <v>91111U</v>
      </c>
      <c r="C5876" s="318" t="s">
        <v>17916</v>
      </c>
      <c r="D5876" s="318" t="s">
        <v>86</v>
      </c>
      <c r="E5876" s="318" t="s">
        <v>6232</v>
      </c>
      <c r="F5876" s="319" t="n">
        <v>0.16</v>
      </c>
      <c r="G5876" s="318" t="s">
        <v>6233</v>
      </c>
    </row>
    <row r="5877" customFormat="false" ht="15" hidden="false" customHeight="false" outlineLevel="0" collapsed="false">
      <c r="A5877" s="318" t="s">
        <v>17917</v>
      </c>
      <c r="B5877" s="318" t="str">
        <f aca="false">A5877&amp;"U"</f>
        <v>91112U</v>
      </c>
      <c r="C5877" s="318" t="s">
        <v>17918</v>
      </c>
      <c r="D5877" s="318" t="s">
        <v>86</v>
      </c>
      <c r="E5877" s="318" t="s">
        <v>6232</v>
      </c>
      <c r="F5877" s="319" t="n">
        <v>0.09</v>
      </c>
      <c r="G5877" s="318" t="s">
        <v>6233</v>
      </c>
    </row>
    <row r="5878" customFormat="false" ht="15" hidden="false" customHeight="false" outlineLevel="0" collapsed="false">
      <c r="A5878" s="318" t="s">
        <v>17919</v>
      </c>
      <c r="B5878" s="318" t="str">
        <f aca="false">A5878&amp;"U"</f>
        <v>91113U</v>
      </c>
      <c r="C5878" s="318" t="s">
        <v>17920</v>
      </c>
      <c r="D5878" s="318" t="s">
        <v>86</v>
      </c>
      <c r="E5878" s="318" t="s">
        <v>6232</v>
      </c>
      <c r="F5878" s="319" t="n">
        <v>0.18</v>
      </c>
      <c r="G5878" s="318" t="s">
        <v>6233</v>
      </c>
    </row>
    <row r="5879" customFormat="false" ht="15" hidden="false" customHeight="false" outlineLevel="0" collapsed="false">
      <c r="A5879" s="318" t="s">
        <v>17921</v>
      </c>
      <c r="B5879" s="318" t="str">
        <f aca="false">A5879&amp;"U"</f>
        <v>91114U</v>
      </c>
      <c r="C5879" s="318" t="s">
        <v>17922</v>
      </c>
      <c r="D5879" s="318" t="s">
        <v>86</v>
      </c>
      <c r="E5879" s="318" t="s">
        <v>6232</v>
      </c>
      <c r="F5879" s="319" t="n">
        <v>0.35</v>
      </c>
      <c r="G5879" s="318" t="s">
        <v>6233</v>
      </c>
    </row>
    <row r="5880" customFormat="false" ht="15" hidden="false" customHeight="false" outlineLevel="0" collapsed="false">
      <c r="A5880" s="318" t="s">
        <v>17923</v>
      </c>
      <c r="B5880" s="318" t="str">
        <f aca="false">A5880&amp;"U"</f>
        <v>91115U</v>
      </c>
      <c r="C5880" s="318" t="s">
        <v>17924</v>
      </c>
      <c r="D5880" s="318" t="s">
        <v>86</v>
      </c>
      <c r="E5880" s="318" t="s">
        <v>6232</v>
      </c>
      <c r="F5880" s="319" t="n">
        <v>0.06</v>
      </c>
      <c r="G5880" s="318" t="s">
        <v>6233</v>
      </c>
    </row>
    <row r="5881" customFormat="false" ht="15" hidden="false" customHeight="false" outlineLevel="0" collapsed="false">
      <c r="A5881" s="318" t="s">
        <v>17925</v>
      </c>
      <c r="B5881" s="318" t="str">
        <f aca="false">A5881&amp;"U"</f>
        <v>91116U</v>
      </c>
      <c r="C5881" s="318" t="s">
        <v>17926</v>
      </c>
      <c r="D5881" s="318" t="s">
        <v>86</v>
      </c>
      <c r="E5881" s="318" t="s">
        <v>6232</v>
      </c>
      <c r="F5881" s="319" t="n">
        <v>0.09</v>
      </c>
      <c r="G5881" s="318" t="s">
        <v>6233</v>
      </c>
    </row>
    <row r="5882" customFormat="false" ht="15" hidden="false" customHeight="false" outlineLevel="0" collapsed="false">
      <c r="A5882" s="318" t="s">
        <v>17927</v>
      </c>
      <c r="B5882" s="318" t="str">
        <f aca="false">A5882&amp;"U"</f>
        <v>91117U</v>
      </c>
      <c r="C5882" s="318" t="s">
        <v>17928</v>
      </c>
      <c r="D5882" s="318" t="s">
        <v>86</v>
      </c>
      <c r="E5882" s="318" t="s">
        <v>6232</v>
      </c>
      <c r="F5882" s="319" t="n">
        <v>0.14</v>
      </c>
      <c r="G5882" s="318" t="s">
        <v>6233</v>
      </c>
    </row>
    <row r="5883" customFormat="false" ht="15" hidden="false" customHeight="false" outlineLevel="0" collapsed="false">
      <c r="A5883" s="318" t="s">
        <v>17929</v>
      </c>
      <c r="B5883" s="318" t="str">
        <f aca="false">A5883&amp;"U"</f>
        <v>91118U</v>
      </c>
      <c r="C5883" s="318" t="s">
        <v>17930</v>
      </c>
      <c r="D5883" s="318" t="s">
        <v>86</v>
      </c>
      <c r="E5883" s="318" t="s">
        <v>6232</v>
      </c>
      <c r="F5883" s="319" t="n">
        <v>0.12</v>
      </c>
      <c r="G5883" s="318" t="s">
        <v>6233</v>
      </c>
    </row>
    <row r="5884" customFormat="false" ht="15" hidden="false" customHeight="false" outlineLevel="0" collapsed="false">
      <c r="A5884" s="318" t="s">
        <v>17931</v>
      </c>
      <c r="B5884" s="318" t="str">
        <f aca="false">A5884&amp;"U"</f>
        <v>91119U</v>
      </c>
      <c r="C5884" s="318" t="s">
        <v>17932</v>
      </c>
      <c r="D5884" s="318" t="s">
        <v>86</v>
      </c>
      <c r="E5884" s="318" t="s">
        <v>6232</v>
      </c>
      <c r="F5884" s="319" t="n">
        <v>0.23</v>
      </c>
      <c r="G5884" s="318" t="s">
        <v>6233</v>
      </c>
    </row>
    <row r="5885" customFormat="false" ht="15" hidden="false" customHeight="false" outlineLevel="0" collapsed="false">
      <c r="A5885" s="318" t="s">
        <v>17933</v>
      </c>
      <c r="B5885" s="318" t="str">
        <f aca="false">A5885&amp;"U"</f>
        <v>91120U</v>
      </c>
      <c r="C5885" s="318" t="s">
        <v>17934</v>
      </c>
      <c r="D5885" s="318" t="s">
        <v>86</v>
      </c>
      <c r="E5885" s="318" t="s">
        <v>6232</v>
      </c>
      <c r="F5885" s="319" t="n">
        <v>0.35</v>
      </c>
      <c r="G5885" s="318" t="s">
        <v>6233</v>
      </c>
    </row>
    <row r="5886" customFormat="false" ht="15" hidden="false" customHeight="false" outlineLevel="0" collapsed="false">
      <c r="A5886" s="318" t="s">
        <v>17935</v>
      </c>
      <c r="B5886" s="318" t="str">
        <f aca="false">A5886&amp;"U"</f>
        <v>91121U</v>
      </c>
      <c r="C5886" s="318" t="s">
        <v>17936</v>
      </c>
      <c r="D5886" s="318" t="s">
        <v>86</v>
      </c>
      <c r="E5886" s="318" t="s">
        <v>6232</v>
      </c>
      <c r="F5886" s="319" t="n">
        <v>0.59</v>
      </c>
      <c r="G5886" s="318" t="s">
        <v>6233</v>
      </c>
    </row>
    <row r="5887" customFormat="false" ht="15" hidden="false" customHeight="false" outlineLevel="0" collapsed="false">
      <c r="A5887" s="318" t="s">
        <v>17937</v>
      </c>
      <c r="B5887" s="318" t="str">
        <f aca="false">A5887&amp;"U"</f>
        <v>91122U</v>
      </c>
      <c r="C5887" s="318" t="s">
        <v>17938</v>
      </c>
      <c r="D5887" s="318" t="s">
        <v>86</v>
      </c>
      <c r="E5887" s="318" t="s">
        <v>6232</v>
      </c>
      <c r="F5887" s="319" t="n">
        <v>0.82</v>
      </c>
      <c r="G5887" s="318" t="s">
        <v>6233</v>
      </c>
    </row>
    <row r="5888" customFormat="false" ht="15" hidden="false" customHeight="false" outlineLevel="0" collapsed="false">
      <c r="A5888" s="318" t="s">
        <v>17939</v>
      </c>
      <c r="B5888" s="318" t="str">
        <f aca="false">A5888&amp;"U"</f>
        <v>91123U</v>
      </c>
      <c r="C5888" s="318" t="s">
        <v>17940</v>
      </c>
      <c r="D5888" s="318" t="s">
        <v>86</v>
      </c>
      <c r="E5888" s="318" t="s">
        <v>6232</v>
      </c>
      <c r="F5888" s="319" t="n">
        <v>1.06</v>
      </c>
      <c r="G5888" s="318" t="s">
        <v>6233</v>
      </c>
    </row>
    <row r="5889" customFormat="false" ht="15" hidden="false" customHeight="false" outlineLevel="0" collapsed="false">
      <c r="A5889" s="318" t="s">
        <v>17941</v>
      </c>
      <c r="B5889" s="318" t="str">
        <f aca="false">A5889&amp;"U"</f>
        <v>91124U</v>
      </c>
      <c r="C5889" s="318" t="s">
        <v>17942</v>
      </c>
      <c r="D5889" s="318" t="s">
        <v>116</v>
      </c>
      <c r="E5889" s="318" t="s">
        <v>6232</v>
      </c>
      <c r="F5889" s="319" t="n">
        <v>54.4</v>
      </c>
      <c r="G5889" s="318" t="s">
        <v>6233</v>
      </c>
    </row>
    <row r="5890" customFormat="false" ht="15" hidden="false" customHeight="false" outlineLevel="0" collapsed="false">
      <c r="A5890" s="318" t="s">
        <v>17943</v>
      </c>
      <c r="B5890" s="318" t="str">
        <f aca="false">A5890&amp;"U"</f>
        <v>91125U</v>
      </c>
      <c r="C5890" s="318" t="s">
        <v>17944</v>
      </c>
      <c r="D5890" s="318" t="s">
        <v>285</v>
      </c>
      <c r="E5890" s="318" t="s">
        <v>6232</v>
      </c>
      <c r="F5890" s="319" t="n">
        <v>0.06</v>
      </c>
      <c r="G5890" s="318" t="s">
        <v>6233</v>
      </c>
    </row>
    <row r="5891" customFormat="false" ht="15" hidden="false" customHeight="false" outlineLevel="0" collapsed="false">
      <c r="A5891" s="318" t="s">
        <v>17945</v>
      </c>
      <c r="B5891" s="318" t="str">
        <f aca="false">A5891&amp;"U"</f>
        <v>91128U</v>
      </c>
      <c r="C5891" s="318" t="s">
        <v>17946</v>
      </c>
      <c r="D5891" s="318" t="s">
        <v>784</v>
      </c>
      <c r="E5891" s="318" t="s">
        <v>6232</v>
      </c>
      <c r="F5891" s="319" t="n">
        <v>0.12</v>
      </c>
      <c r="G5891" s="318" t="s">
        <v>6233</v>
      </c>
    </row>
    <row r="5892" customFormat="false" ht="15" hidden="false" customHeight="false" outlineLevel="0" collapsed="false">
      <c r="A5892" s="318" t="s">
        <v>17947</v>
      </c>
      <c r="B5892" s="318" t="str">
        <f aca="false">A5892&amp;"U"</f>
        <v>91129U</v>
      </c>
      <c r="C5892" s="318" t="s">
        <v>17948</v>
      </c>
      <c r="D5892" s="318" t="s">
        <v>784</v>
      </c>
      <c r="E5892" s="318" t="s">
        <v>6232</v>
      </c>
      <c r="F5892" s="319" t="n">
        <v>0.2</v>
      </c>
      <c r="G5892" s="318" t="s">
        <v>6233</v>
      </c>
    </row>
    <row r="5893" customFormat="false" ht="15" hidden="false" customHeight="false" outlineLevel="0" collapsed="false">
      <c r="A5893" s="318" t="s">
        <v>17949</v>
      </c>
      <c r="B5893" s="318" t="str">
        <f aca="false">A5893&amp;"U"</f>
        <v>91130U</v>
      </c>
      <c r="C5893" s="318" t="s">
        <v>17950</v>
      </c>
      <c r="D5893" s="318" t="s">
        <v>784</v>
      </c>
      <c r="E5893" s="318" t="s">
        <v>6232</v>
      </c>
      <c r="F5893" s="319" t="n">
        <v>0.28</v>
      </c>
      <c r="G5893" s="318" t="s">
        <v>6233</v>
      </c>
    </row>
    <row r="5894" customFormat="false" ht="15" hidden="false" customHeight="false" outlineLevel="0" collapsed="false">
      <c r="A5894" s="318" t="s">
        <v>17951</v>
      </c>
      <c r="B5894" s="318" t="str">
        <f aca="false">A5894&amp;"U"</f>
        <v>91132U</v>
      </c>
      <c r="C5894" s="318" t="s">
        <v>17952</v>
      </c>
      <c r="D5894" s="318" t="s">
        <v>784</v>
      </c>
      <c r="E5894" s="318" t="s">
        <v>6232</v>
      </c>
      <c r="F5894" s="319" t="n">
        <v>0.39</v>
      </c>
      <c r="G5894" s="318" t="s">
        <v>6233</v>
      </c>
    </row>
    <row r="5895" customFormat="false" ht="15" hidden="false" customHeight="false" outlineLevel="0" collapsed="false">
      <c r="A5895" s="318" t="s">
        <v>17953</v>
      </c>
      <c r="B5895" s="318" t="str">
        <f aca="false">A5895&amp;"U"</f>
        <v>91134U</v>
      </c>
      <c r="C5895" s="318" t="s">
        <v>17954</v>
      </c>
      <c r="D5895" s="318" t="s">
        <v>120</v>
      </c>
      <c r="E5895" s="318" t="s">
        <v>6232</v>
      </c>
      <c r="F5895" s="319" t="n">
        <v>2.38</v>
      </c>
      <c r="G5895" s="318" t="s">
        <v>6233</v>
      </c>
    </row>
    <row r="5896" customFormat="false" ht="15" hidden="false" customHeight="false" outlineLevel="0" collapsed="false">
      <c r="A5896" s="318" t="s">
        <v>17955</v>
      </c>
      <c r="B5896" s="318" t="str">
        <f aca="false">A5896&amp;"U"</f>
        <v>91135U</v>
      </c>
      <c r="C5896" s="318" t="s">
        <v>17956</v>
      </c>
      <c r="D5896" s="318" t="s">
        <v>120</v>
      </c>
      <c r="E5896" s="318" t="s">
        <v>6232</v>
      </c>
      <c r="F5896" s="319" t="n">
        <v>4.24</v>
      </c>
      <c r="G5896" s="318" t="s">
        <v>6233</v>
      </c>
    </row>
    <row r="5897" customFormat="false" ht="15" hidden="false" customHeight="false" outlineLevel="0" collapsed="false">
      <c r="A5897" s="318" t="s">
        <v>17957</v>
      </c>
      <c r="B5897" s="318" t="str">
        <f aca="false">A5897&amp;"U"</f>
        <v>91136U</v>
      </c>
      <c r="C5897" s="318" t="s">
        <v>17958</v>
      </c>
      <c r="D5897" s="318" t="s">
        <v>120</v>
      </c>
      <c r="E5897" s="318" t="s">
        <v>6232</v>
      </c>
      <c r="F5897" s="319" t="n">
        <v>6.1</v>
      </c>
      <c r="G5897" s="318" t="s">
        <v>6233</v>
      </c>
    </row>
    <row r="5898" customFormat="false" ht="15" hidden="false" customHeight="false" outlineLevel="0" collapsed="false">
      <c r="A5898" s="318" t="s">
        <v>17959</v>
      </c>
      <c r="B5898" s="318" t="str">
        <f aca="false">A5898&amp;"U"</f>
        <v>91137U</v>
      </c>
      <c r="C5898" s="318" t="s">
        <v>17960</v>
      </c>
      <c r="D5898" s="318" t="s">
        <v>120</v>
      </c>
      <c r="E5898" s="318" t="s">
        <v>6232</v>
      </c>
      <c r="F5898" s="319" t="n">
        <v>7.96</v>
      </c>
      <c r="G5898" s="318" t="s">
        <v>6233</v>
      </c>
    </row>
    <row r="5899" customFormat="false" ht="15" hidden="false" customHeight="false" outlineLevel="0" collapsed="false">
      <c r="A5899" s="318" t="s">
        <v>17961</v>
      </c>
      <c r="B5899" s="318" t="str">
        <f aca="false">A5899&amp;"U"</f>
        <v>91138U</v>
      </c>
      <c r="C5899" s="318" t="s">
        <v>17962</v>
      </c>
      <c r="D5899" s="318" t="s">
        <v>17963</v>
      </c>
      <c r="E5899" s="318" t="s">
        <v>6232</v>
      </c>
      <c r="F5899" s="319" t="n">
        <v>79.7</v>
      </c>
      <c r="G5899" s="318" t="s">
        <v>6233</v>
      </c>
    </row>
    <row r="5900" customFormat="false" ht="15" hidden="false" customHeight="false" outlineLevel="0" collapsed="false">
      <c r="A5900" s="318" t="s">
        <v>17964</v>
      </c>
      <c r="B5900" s="318" t="str">
        <f aca="false">A5900&amp;"U"</f>
        <v>91139U</v>
      </c>
      <c r="C5900" s="318" t="s">
        <v>17965</v>
      </c>
      <c r="D5900" s="318" t="s">
        <v>17963</v>
      </c>
      <c r="E5900" s="318" t="s">
        <v>6232</v>
      </c>
      <c r="F5900" s="319" t="n">
        <v>42.52</v>
      </c>
      <c r="G5900" s="318" t="s">
        <v>6233</v>
      </c>
    </row>
    <row r="5901" customFormat="false" ht="15" hidden="false" customHeight="false" outlineLevel="0" collapsed="false">
      <c r="A5901" s="318" t="s">
        <v>17966</v>
      </c>
      <c r="B5901" s="318" t="str">
        <f aca="false">A5901&amp;"U"</f>
        <v>91140U</v>
      </c>
      <c r="C5901" s="318" t="s">
        <v>17967</v>
      </c>
      <c r="D5901" s="318" t="s">
        <v>17963</v>
      </c>
      <c r="E5901" s="318" t="s">
        <v>6232</v>
      </c>
      <c r="F5901" s="319" t="n">
        <v>18.58</v>
      </c>
      <c r="G5901" s="318" t="s">
        <v>6233</v>
      </c>
    </row>
    <row r="5902" customFormat="false" ht="15" hidden="false" customHeight="false" outlineLevel="0" collapsed="false">
      <c r="A5902" s="318" t="s">
        <v>17968</v>
      </c>
      <c r="B5902" s="318" t="str">
        <f aca="false">A5902&amp;"U"</f>
        <v>91141U</v>
      </c>
      <c r="C5902" s="318" t="s">
        <v>17969</v>
      </c>
      <c r="D5902" s="318" t="s">
        <v>17963</v>
      </c>
      <c r="E5902" s="318" t="s">
        <v>6232</v>
      </c>
      <c r="F5902" s="319" t="n">
        <v>122.22</v>
      </c>
      <c r="G5902" s="318" t="s">
        <v>6233</v>
      </c>
    </row>
    <row r="5903" customFormat="false" ht="15" hidden="false" customHeight="false" outlineLevel="0" collapsed="false">
      <c r="A5903" s="318" t="s">
        <v>17970</v>
      </c>
      <c r="B5903" s="318" t="str">
        <f aca="false">A5903&amp;"U"</f>
        <v>91142U</v>
      </c>
      <c r="C5903" s="318" t="s">
        <v>17971</v>
      </c>
      <c r="D5903" s="318" t="s">
        <v>17963</v>
      </c>
      <c r="E5903" s="318" t="s">
        <v>6232</v>
      </c>
      <c r="F5903" s="319" t="n">
        <v>79.7</v>
      </c>
      <c r="G5903" s="318" t="s">
        <v>6233</v>
      </c>
    </row>
    <row r="5904" customFormat="false" ht="15" hidden="false" customHeight="false" outlineLevel="0" collapsed="false">
      <c r="A5904" s="318" t="s">
        <v>17972</v>
      </c>
      <c r="B5904" s="318" t="str">
        <f aca="false">A5904&amp;"U"</f>
        <v>91143U</v>
      </c>
      <c r="C5904" s="318" t="s">
        <v>17973</v>
      </c>
      <c r="D5904" s="318" t="s">
        <v>17963</v>
      </c>
      <c r="E5904" s="318" t="s">
        <v>6232</v>
      </c>
      <c r="F5904" s="319" t="n">
        <v>18.58</v>
      </c>
      <c r="G5904" s="318" t="s">
        <v>6233</v>
      </c>
    </row>
    <row r="5905" customFormat="false" ht="15" hidden="false" customHeight="false" outlineLevel="0" collapsed="false">
      <c r="A5905" s="318" t="s">
        <v>17974</v>
      </c>
      <c r="B5905" s="318" t="str">
        <f aca="false">A5905&amp;"U"</f>
        <v>91144U</v>
      </c>
      <c r="C5905" s="318" t="s">
        <v>17975</v>
      </c>
      <c r="D5905" s="318" t="s">
        <v>17963</v>
      </c>
      <c r="E5905" s="318" t="s">
        <v>6232</v>
      </c>
      <c r="F5905" s="319" t="n">
        <v>164.76</v>
      </c>
      <c r="G5905" s="318" t="s">
        <v>6233</v>
      </c>
    </row>
    <row r="5906" customFormat="false" ht="15" hidden="false" customHeight="false" outlineLevel="0" collapsed="false">
      <c r="A5906" s="318" t="s">
        <v>17976</v>
      </c>
      <c r="B5906" s="318" t="str">
        <f aca="false">A5906&amp;"U"</f>
        <v>91145U</v>
      </c>
      <c r="C5906" s="318" t="s">
        <v>17977</v>
      </c>
      <c r="D5906" s="318" t="s">
        <v>17963</v>
      </c>
      <c r="E5906" s="318" t="s">
        <v>6232</v>
      </c>
      <c r="F5906" s="319" t="n">
        <v>122.22</v>
      </c>
      <c r="G5906" s="318" t="s">
        <v>6233</v>
      </c>
    </row>
    <row r="5907" customFormat="false" ht="15" hidden="false" customHeight="false" outlineLevel="0" collapsed="false">
      <c r="A5907" s="318" t="s">
        <v>17978</v>
      </c>
      <c r="B5907" s="318" t="str">
        <f aca="false">A5907&amp;"U"</f>
        <v>91146U</v>
      </c>
      <c r="C5907" s="318" t="s">
        <v>17979</v>
      </c>
      <c r="D5907" s="318" t="s">
        <v>17963</v>
      </c>
      <c r="E5907" s="318" t="s">
        <v>6232</v>
      </c>
      <c r="F5907" s="319" t="n">
        <v>23.93</v>
      </c>
      <c r="G5907" s="318" t="s">
        <v>6233</v>
      </c>
    </row>
    <row r="5908" customFormat="false" ht="15" hidden="false" customHeight="false" outlineLevel="0" collapsed="false">
      <c r="A5908" s="318" t="s">
        <v>17980</v>
      </c>
      <c r="B5908" s="318" t="str">
        <f aca="false">A5908&amp;"U"</f>
        <v>91147U</v>
      </c>
      <c r="C5908" s="318" t="s">
        <v>17981</v>
      </c>
      <c r="D5908" s="318" t="s">
        <v>17963</v>
      </c>
      <c r="E5908" s="318" t="s">
        <v>6232</v>
      </c>
      <c r="F5908" s="319" t="n">
        <v>225.87</v>
      </c>
      <c r="G5908" s="318" t="s">
        <v>6233</v>
      </c>
    </row>
    <row r="5909" customFormat="false" ht="15" hidden="false" customHeight="false" outlineLevel="0" collapsed="false">
      <c r="A5909" s="318" t="s">
        <v>17982</v>
      </c>
      <c r="B5909" s="318" t="str">
        <f aca="false">A5909&amp;"U"</f>
        <v>91148U</v>
      </c>
      <c r="C5909" s="318" t="s">
        <v>17983</v>
      </c>
      <c r="D5909" s="318" t="s">
        <v>17963</v>
      </c>
      <c r="E5909" s="318" t="s">
        <v>6232</v>
      </c>
      <c r="F5909" s="319" t="n">
        <v>146.17</v>
      </c>
      <c r="G5909" s="318" t="s">
        <v>6233</v>
      </c>
    </row>
    <row r="5910" customFormat="false" ht="15" hidden="false" customHeight="false" outlineLevel="0" collapsed="false">
      <c r="A5910" s="318" t="s">
        <v>17984</v>
      </c>
      <c r="B5910" s="318" t="str">
        <f aca="false">A5910&amp;"U"</f>
        <v>91149U</v>
      </c>
      <c r="C5910" s="318" t="s">
        <v>17985</v>
      </c>
      <c r="D5910" s="318" t="s">
        <v>17963</v>
      </c>
      <c r="E5910" s="318" t="s">
        <v>6232</v>
      </c>
      <c r="F5910" s="319" t="n">
        <v>37.17</v>
      </c>
      <c r="G5910" s="318" t="s">
        <v>6233</v>
      </c>
    </row>
    <row r="5911" customFormat="false" ht="15" hidden="false" customHeight="false" outlineLevel="0" collapsed="false">
      <c r="A5911" s="318" t="s">
        <v>17986</v>
      </c>
      <c r="B5911" s="318" t="str">
        <f aca="false">A5911&amp;"U"</f>
        <v>92121U</v>
      </c>
      <c r="C5911" s="318" t="s">
        <v>17987</v>
      </c>
      <c r="D5911" s="318" t="s">
        <v>116</v>
      </c>
      <c r="E5911" s="318" t="s">
        <v>6252</v>
      </c>
      <c r="F5911" s="319" t="n">
        <v>18.41</v>
      </c>
      <c r="G5911" s="318" t="s">
        <v>6233</v>
      </c>
    </row>
    <row r="5912" customFormat="false" ht="15" hidden="false" customHeight="false" outlineLevel="0" collapsed="false">
      <c r="A5912" s="318" t="s">
        <v>17988</v>
      </c>
      <c r="B5912" s="318" t="str">
        <f aca="false">A5912&amp;"U"</f>
        <v>92122U</v>
      </c>
      <c r="C5912" s="318" t="s">
        <v>17989</v>
      </c>
      <c r="D5912" s="318" t="s">
        <v>116</v>
      </c>
      <c r="E5912" s="318" t="s">
        <v>6232</v>
      </c>
      <c r="F5912" s="319" t="n">
        <v>30.69</v>
      </c>
      <c r="G5912" s="318" t="s">
        <v>6233</v>
      </c>
    </row>
    <row r="5913" customFormat="false" ht="15" hidden="false" customHeight="false" outlineLevel="0" collapsed="false">
      <c r="A5913" s="318" t="s">
        <v>17990</v>
      </c>
      <c r="B5913" s="318" t="str">
        <f aca="false">A5913&amp;"U"</f>
        <v>92123U</v>
      </c>
      <c r="C5913" s="318" t="s">
        <v>17991</v>
      </c>
      <c r="D5913" s="318" t="s">
        <v>116</v>
      </c>
      <c r="E5913" s="318" t="s">
        <v>6252</v>
      </c>
      <c r="F5913" s="319" t="n">
        <v>28.81</v>
      </c>
      <c r="G5913" s="318" t="s">
        <v>6233</v>
      </c>
    </row>
    <row r="5914" customFormat="false" ht="15" hidden="false" customHeight="false" outlineLevel="0" collapsed="false">
      <c r="A5914" s="318" t="s">
        <v>17992</v>
      </c>
      <c r="B5914" s="318" t="str">
        <f aca="false">A5914&amp;"U"</f>
        <v>94926U</v>
      </c>
      <c r="C5914" s="318" t="s">
        <v>17993</v>
      </c>
      <c r="D5914" s="318" t="s">
        <v>79</v>
      </c>
      <c r="E5914" s="318" t="s">
        <v>6232</v>
      </c>
      <c r="F5914" s="319" t="n">
        <v>0.92</v>
      </c>
      <c r="G5914" s="318" t="s">
        <v>6233</v>
      </c>
    </row>
    <row r="5915" customFormat="false" ht="15" hidden="false" customHeight="false" outlineLevel="0" collapsed="false">
      <c r="A5915" s="318" t="s">
        <v>17994</v>
      </c>
      <c r="B5915" s="318" t="str">
        <f aca="false">A5915&amp;"U"</f>
        <v>94927U</v>
      </c>
      <c r="C5915" s="318" t="s">
        <v>17995</v>
      </c>
      <c r="D5915" s="318" t="s">
        <v>79</v>
      </c>
      <c r="E5915" s="318" t="s">
        <v>6232</v>
      </c>
      <c r="F5915" s="319" t="n">
        <v>0.48</v>
      </c>
      <c r="G5915" s="318" t="s">
        <v>6233</v>
      </c>
    </row>
    <row r="5916" customFormat="false" ht="15" hidden="false" customHeight="false" outlineLevel="0" collapsed="false">
      <c r="A5916" s="318" t="s">
        <v>17996</v>
      </c>
      <c r="B5916" s="318" t="str">
        <f aca="false">A5916&amp;"U"</f>
        <v>94928U</v>
      </c>
      <c r="C5916" s="318" t="s">
        <v>17997</v>
      </c>
      <c r="D5916" s="318" t="s">
        <v>30</v>
      </c>
      <c r="E5916" s="318" t="s">
        <v>6232</v>
      </c>
      <c r="F5916" s="319" t="n">
        <v>1.46</v>
      </c>
      <c r="G5916" s="318" t="s">
        <v>6233</v>
      </c>
    </row>
    <row r="5917" customFormat="false" ht="15" hidden="false" customHeight="false" outlineLevel="0" collapsed="false">
      <c r="A5917" s="318" t="s">
        <v>17998</v>
      </c>
      <c r="B5917" s="318" t="str">
        <f aca="false">A5917&amp;"U"</f>
        <v>94929U</v>
      </c>
      <c r="C5917" s="318" t="s">
        <v>17999</v>
      </c>
      <c r="D5917" s="318" t="s">
        <v>30</v>
      </c>
      <c r="E5917" s="318" t="s">
        <v>6232</v>
      </c>
      <c r="F5917" s="319" t="n">
        <v>2.57</v>
      </c>
      <c r="G5917" s="318" t="s">
        <v>6233</v>
      </c>
    </row>
    <row r="5918" customFormat="false" ht="15" hidden="false" customHeight="false" outlineLevel="0" collapsed="false">
      <c r="A5918" s="318" t="s">
        <v>18000</v>
      </c>
      <c r="B5918" s="318" t="str">
        <f aca="false">A5918&amp;"U"</f>
        <v>94930U</v>
      </c>
      <c r="C5918" s="318" t="s">
        <v>18001</v>
      </c>
      <c r="D5918" s="318" t="s">
        <v>30</v>
      </c>
      <c r="E5918" s="318" t="s">
        <v>6232</v>
      </c>
      <c r="F5918" s="319" t="n">
        <v>0.76</v>
      </c>
      <c r="G5918" s="318" t="s">
        <v>6233</v>
      </c>
    </row>
    <row r="5919" customFormat="false" ht="15" hidden="false" customHeight="false" outlineLevel="0" collapsed="false">
      <c r="A5919" s="318" t="s">
        <v>18002</v>
      </c>
      <c r="B5919" s="318" t="str">
        <f aca="false">A5919&amp;"U"</f>
        <v>94931U</v>
      </c>
      <c r="C5919" s="318" t="s">
        <v>18003</v>
      </c>
      <c r="D5919" s="318" t="s">
        <v>30</v>
      </c>
      <c r="E5919" s="318" t="s">
        <v>6232</v>
      </c>
      <c r="F5919" s="319" t="n">
        <v>1.34</v>
      </c>
      <c r="G5919" s="318" t="s">
        <v>6233</v>
      </c>
    </row>
    <row r="5920" customFormat="false" ht="15" hidden="false" customHeight="false" outlineLevel="0" collapsed="false">
      <c r="A5920" s="318" t="s">
        <v>18004</v>
      </c>
      <c r="B5920" s="318" t="str">
        <f aca="false">A5920&amp;"U"</f>
        <v>94932U</v>
      </c>
      <c r="C5920" s="318" t="s">
        <v>18005</v>
      </c>
      <c r="D5920" s="318" t="s">
        <v>30</v>
      </c>
      <c r="E5920" s="318" t="s">
        <v>6232</v>
      </c>
      <c r="F5920" s="319" t="n">
        <v>2.73</v>
      </c>
      <c r="G5920" s="318" t="s">
        <v>6233</v>
      </c>
    </row>
    <row r="5921" customFormat="false" ht="15" hidden="false" customHeight="false" outlineLevel="0" collapsed="false">
      <c r="A5921" s="318" t="s">
        <v>18006</v>
      </c>
      <c r="B5921" s="318" t="str">
        <f aca="false">A5921&amp;"U"</f>
        <v>94934U</v>
      </c>
      <c r="C5921" s="318" t="s">
        <v>18007</v>
      </c>
      <c r="D5921" s="318" t="s">
        <v>30</v>
      </c>
      <c r="E5921" s="318" t="s">
        <v>6232</v>
      </c>
      <c r="F5921" s="319" t="n">
        <v>0.94</v>
      </c>
      <c r="G5921" s="318" t="s">
        <v>6233</v>
      </c>
    </row>
    <row r="5922" customFormat="false" ht="15" hidden="false" customHeight="false" outlineLevel="0" collapsed="false">
      <c r="A5922" s="318" t="s">
        <v>18008</v>
      </c>
      <c r="B5922" s="318" t="str">
        <f aca="false">A5922&amp;"U"</f>
        <v>94935U</v>
      </c>
      <c r="C5922" s="318" t="s">
        <v>18009</v>
      </c>
      <c r="D5922" s="318" t="s">
        <v>30</v>
      </c>
      <c r="E5922" s="318" t="s">
        <v>6232</v>
      </c>
      <c r="F5922" s="319" t="n">
        <v>1.47</v>
      </c>
      <c r="G5922" s="318" t="s">
        <v>6233</v>
      </c>
    </row>
    <row r="5923" customFormat="false" ht="15" hidden="false" customHeight="false" outlineLevel="0" collapsed="false">
      <c r="A5923" s="318" t="s">
        <v>18010</v>
      </c>
      <c r="B5923" s="318" t="str">
        <f aca="false">A5923&amp;"U"</f>
        <v>94936U</v>
      </c>
      <c r="C5923" s="318" t="s">
        <v>18011</v>
      </c>
      <c r="D5923" s="318" t="s">
        <v>30</v>
      </c>
      <c r="E5923" s="318" t="s">
        <v>6232</v>
      </c>
      <c r="F5923" s="319" t="n">
        <v>2.37</v>
      </c>
      <c r="G5923" s="318" t="s">
        <v>6233</v>
      </c>
    </row>
    <row r="5924" customFormat="false" ht="15" hidden="false" customHeight="false" outlineLevel="0" collapsed="false">
      <c r="A5924" s="318" t="s">
        <v>18012</v>
      </c>
      <c r="B5924" s="318" t="str">
        <f aca="false">A5924&amp;"U"</f>
        <v>94937U</v>
      </c>
      <c r="C5924" s="318" t="s">
        <v>18013</v>
      </c>
      <c r="D5924" s="318" t="s">
        <v>30</v>
      </c>
      <c r="E5924" s="318" t="s">
        <v>6232</v>
      </c>
      <c r="F5924" s="319" t="n">
        <v>3.49</v>
      </c>
      <c r="G5924" s="318" t="s">
        <v>6233</v>
      </c>
    </row>
    <row r="5925" customFormat="false" ht="15" hidden="false" customHeight="false" outlineLevel="0" collapsed="false">
      <c r="A5925" s="318" t="s">
        <v>18014</v>
      </c>
      <c r="B5925" s="318" t="str">
        <f aca="false">A5925&amp;"U"</f>
        <v>94938U</v>
      </c>
      <c r="C5925" s="318" t="s">
        <v>18015</v>
      </c>
      <c r="D5925" s="318" t="s">
        <v>30</v>
      </c>
      <c r="E5925" s="318" t="s">
        <v>6232</v>
      </c>
      <c r="F5925" s="319" t="n">
        <v>4.61</v>
      </c>
      <c r="G5925" s="318" t="s">
        <v>6233</v>
      </c>
    </row>
    <row r="5926" customFormat="false" ht="15" hidden="false" customHeight="false" outlineLevel="0" collapsed="false">
      <c r="A5926" s="318" t="s">
        <v>18016</v>
      </c>
      <c r="B5926" s="318" t="str">
        <f aca="false">A5926&amp;"U"</f>
        <v>94939U</v>
      </c>
      <c r="C5926" s="318" t="s">
        <v>18017</v>
      </c>
      <c r="D5926" s="318" t="s">
        <v>79</v>
      </c>
      <c r="E5926" s="318" t="s">
        <v>6232</v>
      </c>
      <c r="F5926" s="319" t="n">
        <v>1.44</v>
      </c>
      <c r="G5926" s="318" t="s">
        <v>6233</v>
      </c>
    </row>
    <row r="5927" customFormat="false" ht="15" hidden="false" customHeight="false" outlineLevel="0" collapsed="false">
      <c r="A5927" s="318" t="s">
        <v>18018</v>
      </c>
      <c r="B5927" s="318" t="str">
        <f aca="false">A5927&amp;"U"</f>
        <v>94940U</v>
      </c>
      <c r="C5927" s="318" t="s">
        <v>18019</v>
      </c>
      <c r="D5927" s="318" t="s">
        <v>79</v>
      </c>
      <c r="E5927" s="318" t="s">
        <v>6232</v>
      </c>
      <c r="F5927" s="319" t="n">
        <v>0.74</v>
      </c>
      <c r="G5927" s="318" t="s">
        <v>6233</v>
      </c>
    </row>
    <row r="5928" customFormat="false" ht="15" hidden="false" customHeight="false" outlineLevel="0" collapsed="false">
      <c r="A5928" s="318" t="s">
        <v>18020</v>
      </c>
      <c r="B5928" s="318" t="str">
        <f aca="false">A5928&amp;"U"</f>
        <v>94941U</v>
      </c>
      <c r="C5928" s="318" t="s">
        <v>18021</v>
      </c>
      <c r="D5928" s="318" t="s">
        <v>285</v>
      </c>
      <c r="E5928" s="318" t="s">
        <v>6232</v>
      </c>
      <c r="F5928" s="319" t="n">
        <v>0.05</v>
      </c>
      <c r="G5928" s="318" t="s">
        <v>6233</v>
      </c>
    </row>
    <row r="5929" customFormat="false" ht="15" hidden="false" customHeight="false" outlineLevel="0" collapsed="false">
      <c r="A5929" s="318" t="s">
        <v>18022</v>
      </c>
      <c r="B5929" s="318" t="str">
        <f aca="false">A5929&amp;"U"</f>
        <v>94942U</v>
      </c>
      <c r="C5929" s="318" t="s">
        <v>18023</v>
      </c>
      <c r="D5929" s="318" t="s">
        <v>79</v>
      </c>
      <c r="E5929" s="318" t="s">
        <v>6232</v>
      </c>
      <c r="F5929" s="319" t="n">
        <v>0.58</v>
      </c>
      <c r="G5929" s="318" t="s">
        <v>6233</v>
      </c>
    </row>
    <row r="5930" customFormat="false" ht="15" hidden="false" customHeight="false" outlineLevel="0" collapsed="false">
      <c r="A5930" s="318" t="s">
        <v>18024</v>
      </c>
      <c r="B5930" s="318" t="str">
        <f aca="false">A5930&amp;"U"</f>
        <v>94943U</v>
      </c>
      <c r="C5930" s="318" t="s">
        <v>18025</v>
      </c>
      <c r="D5930" s="318" t="s">
        <v>79</v>
      </c>
      <c r="E5930" s="318" t="s">
        <v>6232</v>
      </c>
      <c r="F5930" s="319" t="n">
        <v>0.31</v>
      </c>
      <c r="G5930" s="318" t="s">
        <v>6233</v>
      </c>
    </row>
    <row r="5931" customFormat="false" ht="15" hidden="false" customHeight="false" outlineLevel="0" collapsed="false">
      <c r="A5931" s="318" t="s">
        <v>18026</v>
      </c>
      <c r="B5931" s="318" t="str">
        <f aca="false">A5931&amp;"U"</f>
        <v>94944U</v>
      </c>
      <c r="C5931" s="318" t="s">
        <v>18027</v>
      </c>
      <c r="D5931" s="318" t="s">
        <v>79</v>
      </c>
      <c r="E5931" s="318" t="s">
        <v>6232</v>
      </c>
      <c r="F5931" s="319" t="n">
        <v>0.8</v>
      </c>
      <c r="G5931" s="318" t="s">
        <v>6233</v>
      </c>
    </row>
    <row r="5932" customFormat="false" ht="15" hidden="false" customHeight="false" outlineLevel="0" collapsed="false">
      <c r="A5932" s="318" t="s">
        <v>18028</v>
      </c>
      <c r="B5932" s="318" t="str">
        <f aca="false">A5932&amp;"U"</f>
        <v>94945U</v>
      </c>
      <c r="C5932" s="318" t="s">
        <v>18029</v>
      </c>
      <c r="D5932" s="318" t="s">
        <v>79</v>
      </c>
      <c r="E5932" s="318" t="s">
        <v>6232</v>
      </c>
      <c r="F5932" s="319" t="n">
        <v>0.22</v>
      </c>
      <c r="G5932" s="318" t="s">
        <v>6233</v>
      </c>
    </row>
    <row r="5933" customFormat="false" ht="15" hidden="false" customHeight="false" outlineLevel="0" collapsed="false">
      <c r="A5933" s="318" t="s">
        <v>18030</v>
      </c>
      <c r="B5933" s="318" t="str">
        <f aca="false">A5933&amp;"U"</f>
        <v>94946U</v>
      </c>
      <c r="C5933" s="318" t="s">
        <v>18031</v>
      </c>
      <c r="D5933" s="318" t="s">
        <v>30</v>
      </c>
      <c r="E5933" s="318" t="s">
        <v>6232</v>
      </c>
      <c r="F5933" s="319" t="n">
        <v>0.82</v>
      </c>
      <c r="G5933" s="318" t="s">
        <v>6233</v>
      </c>
    </row>
    <row r="5934" customFormat="false" ht="15" hidden="false" customHeight="false" outlineLevel="0" collapsed="false">
      <c r="A5934" s="318" t="s">
        <v>18032</v>
      </c>
      <c r="B5934" s="318" t="str">
        <f aca="false">A5934&amp;"U"</f>
        <v>94947U</v>
      </c>
      <c r="C5934" s="318" t="s">
        <v>18033</v>
      </c>
      <c r="D5934" s="318" t="s">
        <v>30</v>
      </c>
      <c r="E5934" s="318" t="s">
        <v>6232</v>
      </c>
      <c r="F5934" s="319" t="n">
        <v>0.61</v>
      </c>
      <c r="G5934" s="318" t="s">
        <v>6233</v>
      </c>
    </row>
    <row r="5935" customFormat="false" ht="15" hidden="false" customHeight="false" outlineLevel="0" collapsed="false">
      <c r="A5935" s="318" t="s">
        <v>18034</v>
      </c>
      <c r="B5935" s="318" t="str">
        <f aca="false">A5935&amp;"U"</f>
        <v>94948U</v>
      </c>
      <c r="C5935" s="318" t="s">
        <v>18035</v>
      </c>
      <c r="D5935" s="318" t="s">
        <v>30</v>
      </c>
      <c r="E5935" s="318" t="s">
        <v>6232</v>
      </c>
      <c r="F5935" s="319" t="n">
        <v>0.43</v>
      </c>
      <c r="G5935" s="318" t="s">
        <v>6233</v>
      </c>
    </row>
    <row r="5936" customFormat="false" ht="15" hidden="false" customHeight="false" outlineLevel="0" collapsed="false">
      <c r="A5936" s="318" t="s">
        <v>18036</v>
      </c>
      <c r="B5936" s="318" t="str">
        <f aca="false">A5936&amp;"U"</f>
        <v>94949U</v>
      </c>
      <c r="C5936" s="318" t="s">
        <v>18037</v>
      </c>
      <c r="D5936" s="318" t="s">
        <v>30</v>
      </c>
      <c r="E5936" s="318" t="s">
        <v>6232</v>
      </c>
      <c r="F5936" s="319" t="n">
        <v>0.66</v>
      </c>
      <c r="G5936" s="318" t="s">
        <v>6233</v>
      </c>
    </row>
    <row r="5937" customFormat="false" ht="15" hidden="false" customHeight="false" outlineLevel="0" collapsed="false">
      <c r="A5937" s="318" t="s">
        <v>18038</v>
      </c>
      <c r="B5937" s="318" t="str">
        <f aca="false">A5937&amp;"U"</f>
        <v>94950U</v>
      </c>
      <c r="C5937" s="318" t="s">
        <v>18039</v>
      </c>
      <c r="D5937" s="318" t="s">
        <v>30</v>
      </c>
      <c r="E5937" s="318" t="s">
        <v>6232</v>
      </c>
      <c r="F5937" s="319" t="n">
        <v>0.94</v>
      </c>
      <c r="G5937" s="318" t="s">
        <v>6233</v>
      </c>
    </row>
    <row r="5938" customFormat="false" ht="15" hidden="false" customHeight="false" outlineLevel="0" collapsed="false">
      <c r="A5938" s="318" t="s">
        <v>18040</v>
      </c>
      <c r="B5938" s="318" t="str">
        <f aca="false">A5938&amp;"U"</f>
        <v>94951U</v>
      </c>
      <c r="C5938" s="318" t="s">
        <v>18041</v>
      </c>
      <c r="D5938" s="318" t="s">
        <v>30</v>
      </c>
      <c r="E5938" s="318" t="s">
        <v>6232</v>
      </c>
      <c r="F5938" s="319" t="n">
        <v>1.22</v>
      </c>
      <c r="G5938" s="318" t="s">
        <v>6233</v>
      </c>
    </row>
    <row r="5939" customFormat="false" ht="15" hidden="false" customHeight="false" outlineLevel="0" collapsed="false">
      <c r="A5939" s="318" t="s">
        <v>18042</v>
      </c>
      <c r="B5939" s="318" t="str">
        <f aca="false">A5939&amp;"U"</f>
        <v>94952U</v>
      </c>
      <c r="C5939" s="318" t="s">
        <v>18043</v>
      </c>
      <c r="D5939" s="318" t="s">
        <v>30</v>
      </c>
      <c r="E5939" s="318" t="s">
        <v>6232</v>
      </c>
      <c r="F5939" s="319" t="n">
        <v>0.27</v>
      </c>
      <c r="G5939" s="318" t="s">
        <v>6233</v>
      </c>
    </row>
    <row r="5940" customFormat="false" ht="15" hidden="false" customHeight="false" outlineLevel="0" collapsed="false">
      <c r="A5940" s="318" t="s">
        <v>18044</v>
      </c>
      <c r="B5940" s="318" t="str">
        <f aca="false">A5940&amp;"U"</f>
        <v>94953U</v>
      </c>
      <c r="C5940" s="318" t="s">
        <v>18045</v>
      </c>
      <c r="D5940" s="318" t="s">
        <v>79</v>
      </c>
      <c r="E5940" s="318" t="s">
        <v>6232</v>
      </c>
      <c r="F5940" s="319" t="n">
        <v>3.72</v>
      </c>
      <c r="G5940" s="318" t="s">
        <v>6233</v>
      </c>
    </row>
    <row r="5941" customFormat="false" ht="15" hidden="false" customHeight="false" outlineLevel="0" collapsed="false">
      <c r="A5941" s="318" t="s">
        <v>18046</v>
      </c>
      <c r="B5941" s="318" t="str">
        <f aca="false">A5941&amp;"U"</f>
        <v>94954U</v>
      </c>
      <c r="C5941" s="318" t="s">
        <v>18047</v>
      </c>
      <c r="D5941" s="318" t="s">
        <v>79</v>
      </c>
      <c r="E5941" s="318" t="s">
        <v>6232</v>
      </c>
      <c r="F5941" s="319" t="n">
        <v>0.6</v>
      </c>
      <c r="G5941" s="318" t="s">
        <v>6233</v>
      </c>
    </row>
    <row r="5942" customFormat="false" ht="15" hidden="false" customHeight="false" outlineLevel="0" collapsed="false">
      <c r="A5942" s="318" t="s">
        <v>18048</v>
      </c>
      <c r="B5942" s="318" t="str">
        <f aca="false">A5942&amp;"U"</f>
        <v>94955U</v>
      </c>
      <c r="C5942" s="318" t="s">
        <v>18049</v>
      </c>
      <c r="D5942" s="318" t="s">
        <v>79</v>
      </c>
      <c r="E5942" s="318" t="s">
        <v>6232</v>
      </c>
      <c r="F5942" s="319" t="n">
        <v>0.9</v>
      </c>
      <c r="G5942" s="318" t="s">
        <v>6233</v>
      </c>
    </row>
    <row r="5943" customFormat="false" ht="15" hidden="false" customHeight="false" outlineLevel="0" collapsed="false">
      <c r="A5943" s="318" t="s">
        <v>18050</v>
      </c>
      <c r="B5943" s="318" t="str">
        <f aca="false">A5943&amp;"U"</f>
        <v>94956U</v>
      </c>
      <c r="C5943" s="318" t="s">
        <v>18051</v>
      </c>
      <c r="D5943" s="318" t="s">
        <v>79</v>
      </c>
      <c r="E5943" s="318" t="s">
        <v>6232</v>
      </c>
      <c r="F5943" s="319" t="n">
        <v>1.27</v>
      </c>
      <c r="G5943" s="318" t="s">
        <v>6233</v>
      </c>
    </row>
    <row r="5944" customFormat="false" ht="15" hidden="false" customHeight="false" outlineLevel="0" collapsed="false">
      <c r="A5944" s="318" t="s">
        <v>18052</v>
      </c>
      <c r="B5944" s="318" t="str">
        <f aca="false">A5944&amp;"U"</f>
        <v>94957U</v>
      </c>
      <c r="C5944" s="318" t="s">
        <v>18053</v>
      </c>
      <c r="D5944" s="318" t="s">
        <v>79</v>
      </c>
      <c r="E5944" s="318" t="s">
        <v>6232</v>
      </c>
      <c r="F5944" s="319" t="n">
        <v>1.64</v>
      </c>
      <c r="G5944" s="318" t="s">
        <v>6233</v>
      </c>
    </row>
    <row r="5945" customFormat="false" ht="15" hidden="false" customHeight="false" outlineLevel="0" collapsed="false">
      <c r="A5945" s="318" t="s">
        <v>18054</v>
      </c>
      <c r="B5945" s="318" t="str">
        <f aca="false">A5945&amp;"U"</f>
        <v>94958U</v>
      </c>
      <c r="C5945" s="318" t="s">
        <v>18055</v>
      </c>
      <c r="D5945" s="318" t="s">
        <v>79</v>
      </c>
      <c r="E5945" s="318" t="s">
        <v>6232</v>
      </c>
      <c r="F5945" s="319" t="n">
        <v>0.5</v>
      </c>
      <c r="G5945" s="318" t="s">
        <v>6233</v>
      </c>
    </row>
    <row r="5946" customFormat="false" ht="15" hidden="false" customHeight="false" outlineLevel="0" collapsed="false">
      <c r="A5946" s="318" t="s">
        <v>18056</v>
      </c>
      <c r="B5946" s="318" t="str">
        <f aca="false">A5946&amp;"U"</f>
        <v>94959U</v>
      </c>
      <c r="C5946" s="318" t="s">
        <v>18057</v>
      </c>
      <c r="D5946" s="318" t="s">
        <v>86</v>
      </c>
      <c r="E5946" s="318" t="s">
        <v>6232</v>
      </c>
      <c r="F5946" s="319" t="n">
        <v>1.02</v>
      </c>
      <c r="G5946" s="318" t="s">
        <v>6233</v>
      </c>
    </row>
    <row r="5947" customFormat="false" ht="15" hidden="false" customHeight="false" outlineLevel="0" collapsed="false">
      <c r="A5947" s="318" t="s">
        <v>18058</v>
      </c>
      <c r="B5947" s="318" t="str">
        <f aca="false">A5947&amp;"U"</f>
        <v>94960U</v>
      </c>
      <c r="C5947" s="318" t="s">
        <v>18059</v>
      </c>
      <c r="D5947" s="318" t="s">
        <v>86</v>
      </c>
      <c r="E5947" s="318" t="s">
        <v>6232</v>
      </c>
      <c r="F5947" s="319" t="n">
        <v>0.84</v>
      </c>
      <c r="G5947" s="318" t="s">
        <v>6233</v>
      </c>
    </row>
    <row r="5948" customFormat="false" ht="15" hidden="false" customHeight="false" outlineLevel="0" collapsed="false">
      <c r="A5948" s="318" t="s">
        <v>18060</v>
      </c>
      <c r="B5948" s="318" t="str">
        <f aca="false">A5948&amp;"U"</f>
        <v>94961U</v>
      </c>
      <c r="C5948" s="318" t="s">
        <v>18061</v>
      </c>
      <c r="D5948" s="318" t="s">
        <v>86</v>
      </c>
      <c r="E5948" s="318" t="s">
        <v>6232</v>
      </c>
      <c r="F5948" s="319" t="n">
        <v>0.38</v>
      </c>
      <c r="G5948" s="318" t="s">
        <v>6233</v>
      </c>
    </row>
    <row r="5949" customFormat="false" ht="15" hidden="false" customHeight="false" outlineLevel="0" collapsed="false">
      <c r="A5949" s="318" t="s">
        <v>18062</v>
      </c>
      <c r="B5949" s="318" t="str">
        <f aca="false">A5949&amp;"U"</f>
        <v>73806/1U</v>
      </c>
      <c r="C5949" s="318" t="s">
        <v>259</v>
      </c>
      <c r="D5949" s="318" t="s">
        <v>79</v>
      </c>
      <c r="E5949" s="318" t="s">
        <v>6252</v>
      </c>
      <c r="F5949" s="319" t="n">
        <v>1.33</v>
      </c>
      <c r="G5949" s="318" t="s">
        <v>6233</v>
      </c>
    </row>
    <row r="5950" customFormat="false" ht="15" hidden="false" customHeight="false" outlineLevel="0" collapsed="false">
      <c r="A5950" s="318" t="s">
        <v>18063</v>
      </c>
      <c r="B5950" s="318" t="str">
        <f aca="false">A5950&amp;"U"</f>
        <v>73948/2U</v>
      </c>
      <c r="C5950" s="318" t="s">
        <v>18064</v>
      </c>
      <c r="D5950" s="318" t="s">
        <v>79</v>
      </c>
      <c r="E5950" s="318" t="s">
        <v>6232</v>
      </c>
      <c r="F5950" s="319" t="n">
        <v>6.79</v>
      </c>
      <c r="G5950" s="318" t="s">
        <v>6233</v>
      </c>
    </row>
    <row r="5951" customFormat="false" ht="15" hidden="false" customHeight="false" outlineLevel="0" collapsed="false">
      <c r="A5951" s="318" t="s">
        <v>18065</v>
      </c>
      <c r="B5951" s="318" t="str">
        <f aca="false">A5951&amp;"U"</f>
        <v>73948/3U</v>
      </c>
      <c r="C5951" s="318" t="s">
        <v>18066</v>
      </c>
      <c r="D5951" s="318" t="s">
        <v>79</v>
      </c>
      <c r="E5951" s="318" t="s">
        <v>6232</v>
      </c>
      <c r="F5951" s="319" t="n">
        <v>4.93</v>
      </c>
      <c r="G5951" s="318" t="s">
        <v>6233</v>
      </c>
    </row>
    <row r="5952" customFormat="false" ht="15" hidden="false" customHeight="false" outlineLevel="0" collapsed="false">
      <c r="A5952" s="318" t="s">
        <v>18067</v>
      </c>
      <c r="B5952" s="318" t="str">
        <f aca="false">A5952&amp;"U"</f>
        <v>73948/8U</v>
      </c>
      <c r="C5952" s="318" t="s">
        <v>18068</v>
      </c>
      <c r="D5952" s="318" t="s">
        <v>79</v>
      </c>
      <c r="E5952" s="318" t="s">
        <v>6232</v>
      </c>
      <c r="F5952" s="319" t="n">
        <v>9.5</v>
      </c>
      <c r="G5952" s="318" t="s">
        <v>6233</v>
      </c>
    </row>
    <row r="5953" customFormat="false" ht="15" hidden="false" customHeight="false" outlineLevel="0" collapsed="false">
      <c r="A5953" s="318" t="s">
        <v>18069</v>
      </c>
      <c r="B5953" s="318" t="str">
        <f aca="false">A5953&amp;"U"</f>
        <v>73948/9U</v>
      </c>
      <c r="C5953" s="318" t="s">
        <v>18070</v>
      </c>
      <c r="D5953" s="318" t="s">
        <v>79</v>
      </c>
      <c r="E5953" s="318" t="s">
        <v>6232</v>
      </c>
      <c r="F5953" s="319" t="n">
        <v>19.59</v>
      </c>
      <c r="G5953" s="318" t="s">
        <v>6233</v>
      </c>
    </row>
    <row r="5954" customFormat="false" ht="15" hidden="false" customHeight="false" outlineLevel="0" collapsed="false">
      <c r="A5954" s="318" t="s">
        <v>18071</v>
      </c>
      <c r="B5954" s="318" t="str">
        <f aca="false">A5954&amp;"U"</f>
        <v>73948/11U</v>
      </c>
      <c r="C5954" s="318" t="s">
        <v>18072</v>
      </c>
      <c r="D5954" s="318" t="s">
        <v>79</v>
      </c>
      <c r="E5954" s="318" t="s">
        <v>6232</v>
      </c>
      <c r="F5954" s="319" t="n">
        <v>16.71</v>
      </c>
      <c r="G5954" s="318" t="s">
        <v>6233</v>
      </c>
    </row>
    <row r="5955" customFormat="false" ht="15" hidden="false" customHeight="false" outlineLevel="0" collapsed="false">
      <c r="A5955" s="318" t="s">
        <v>18073</v>
      </c>
      <c r="B5955" s="318" t="str">
        <f aca="false">A5955&amp;"U"</f>
        <v>73948/15U</v>
      </c>
      <c r="C5955" s="318" t="s">
        <v>569</v>
      </c>
      <c r="D5955" s="318" t="s">
        <v>79</v>
      </c>
      <c r="E5955" s="318" t="s">
        <v>6232</v>
      </c>
      <c r="F5955" s="319" t="n">
        <v>10.95</v>
      </c>
      <c r="G5955" s="318" t="s">
        <v>6233</v>
      </c>
    </row>
    <row r="5956" customFormat="false" ht="15" hidden="false" customHeight="false" outlineLevel="0" collapsed="false">
      <c r="A5956" s="318" t="s">
        <v>18074</v>
      </c>
      <c r="B5956" s="318" t="str">
        <f aca="false">A5956&amp;"U"</f>
        <v>73948/16U</v>
      </c>
      <c r="C5956" s="318" t="s">
        <v>18075</v>
      </c>
      <c r="D5956" s="318" t="s">
        <v>79</v>
      </c>
      <c r="E5956" s="318" t="s">
        <v>6232</v>
      </c>
      <c r="F5956" s="319" t="n">
        <v>3.2</v>
      </c>
      <c r="G5956" s="318" t="s">
        <v>6233</v>
      </c>
    </row>
    <row r="5957" customFormat="false" ht="15" hidden="false" customHeight="false" outlineLevel="0" collapsed="false">
      <c r="A5957" s="318" t="s">
        <v>18076</v>
      </c>
      <c r="B5957" s="318" t="str">
        <f aca="false">A5957&amp;"U"</f>
        <v>74086/1U</v>
      </c>
      <c r="C5957" s="318" t="s">
        <v>18077</v>
      </c>
      <c r="D5957" s="318" t="s">
        <v>30</v>
      </c>
      <c r="E5957" s="318" t="s">
        <v>6232</v>
      </c>
      <c r="F5957" s="319" t="n">
        <v>20.99</v>
      </c>
      <c r="G5957" s="318" t="s">
        <v>6233</v>
      </c>
    </row>
    <row r="5958" customFormat="false" ht="15" hidden="false" customHeight="false" outlineLevel="0" collapsed="false">
      <c r="A5958" s="318" t="s">
        <v>18078</v>
      </c>
      <c r="B5958" s="318" t="str">
        <f aca="false">A5958&amp;"U"</f>
        <v>84117U</v>
      </c>
      <c r="C5958" s="318" t="s">
        <v>18079</v>
      </c>
      <c r="D5958" s="318" t="s">
        <v>79</v>
      </c>
      <c r="E5958" s="318" t="s">
        <v>6232</v>
      </c>
      <c r="F5958" s="319" t="n">
        <v>16.12</v>
      </c>
      <c r="G5958" s="318" t="s">
        <v>6233</v>
      </c>
    </row>
    <row r="5959" customFormat="false" ht="15" hidden="false" customHeight="false" outlineLevel="0" collapsed="false">
      <c r="A5959" s="318" t="s">
        <v>18080</v>
      </c>
      <c r="B5959" s="318" t="str">
        <f aca="false">A5959&amp;"U"</f>
        <v>84120U</v>
      </c>
      <c r="C5959" s="318" t="s">
        <v>18081</v>
      </c>
      <c r="D5959" s="318" t="s">
        <v>79</v>
      </c>
      <c r="E5959" s="318" t="s">
        <v>6232</v>
      </c>
      <c r="F5959" s="319" t="n">
        <v>10.09</v>
      </c>
      <c r="G5959" s="318" t="s">
        <v>6233</v>
      </c>
    </row>
    <row r="5960" customFormat="false" ht="15" hidden="false" customHeight="false" outlineLevel="0" collapsed="false">
      <c r="A5960" s="318" t="s">
        <v>18082</v>
      </c>
      <c r="B5960" s="318" t="str">
        <f aca="false">A5960&amp;"U"</f>
        <v>84123U</v>
      </c>
      <c r="C5960" s="318" t="s">
        <v>18083</v>
      </c>
      <c r="D5960" s="318" t="s">
        <v>79</v>
      </c>
      <c r="E5960" s="318" t="s">
        <v>6232</v>
      </c>
      <c r="F5960" s="319" t="n">
        <v>4.85</v>
      </c>
      <c r="G5960" s="318" t="s">
        <v>6233</v>
      </c>
    </row>
    <row r="5961" customFormat="false" ht="15" hidden="false" customHeight="false" outlineLevel="0" collapsed="false">
      <c r="A5961" s="318" t="s">
        <v>18084</v>
      </c>
      <c r="B5961" s="318" t="str">
        <f aca="false">A5961&amp;"U"</f>
        <v>84125U</v>
      </c>
      <c r="C5961" s="318" t="s">
        <v>18085</v>
      </c>
      <c r="D5961" s="318" t="s">
        <v>79</v>
      </c>
      <c r="E5961" s="318" t="s">
        <v>6232</v>
      </c>
      <c r="F5961" s="319" t="n">
        <v>6.07</v>
      </c>
      <c r="G5961" s="318" t="s">
        <v>6233</v>
      </c>
    </row>
    <row r="5962" customFormat="false" ht="15" hidden="false" customHeight="false" outlineLevel="0" collapsed="false">
      <c r="A5962" s="318" t="s">
        <v>18086</v>
      </c>
      <c r="B5962" s="318" t="str">
        <f aca="false">A5962&amp;"U"</f>
        <v>74163/1U</v>
      </c>
      <c r="C5962" s="318" t="s">
        <v>18087</v>
      </c>
      <c r="D5962" s="318" t="s">
        <v>86</v>
      </c>
      <c r="E5962" s="318" t="s">
        <v>6252</v>
      </c>
      <c r="F5962" s="319" t="n">
        <v>43.8</v>
      </c>
      <c r="G5962" s="318" t="s">
        <v>6233</v>
      </c>
    </row>
    <row r="5963" customFormat="false" ht="15" hidden="false" customHeight="false" outlineLevel="0" collapsed="false">
      <c r="A5963" s="318" t="s">
        <v>18088</v>
      </c>
      <c r="B5963" s="318" t="str">
        <f aca="false">A5963&amp;"U"</f>
        <v>74163/2U</v>
      </c>
      <c r="C5963" s="318" t="s">
        <v>18089</v>
      </c>
      <c r="D5963" s="318" t="s">
        <v>86</v>
      </c>
      <c r="E5963" s="318" t="s">
        <v>6232</v>
      </c>
      <c r="F5963" s="319" t="n">
        <v>74.87</v>
      </c>
      <c r="G5963" s="318" t="s">
        <v>6233</v>
      </c>
    </row>
    <row r="5964" customFormat="false" ht="15" hidden="false" customHeight="false" outlineLevel="0" collapsed="false">
      <c r="A5964" s="318" t="s">
        <v>18090</v>
      </c>
      <c r="B5964" s="318" t="str">
        <f aca="false">A5964&amp;"U"</f>
        <v>84127U</v>
      </c>
      <c r="C5964" s="318" t="s">
        <v>18091</v>
      </c>
      <c r="D5964" s="318" t="s">
        <v>86</v>
      </c>
      <c r="E5964" s="318" t="s">
        <v>6252</v>
      </c>
      <c r="F5964" s="319" t="n">
        <v>273.99</v>
      </c>
      <c r="G5964" s="318" t="s">
        <v>6233</v>
      </c>
    </row>
    <row r="5965" customFormat="false" ht="15" hidden="false" customHeight="false" outlineLevel="0" collapsed="false">
      <c r="A5965" s="318" t="s">
        <v>18092</v>
      </c>
      <c r="B5965" s="318" t="str">
        <f aca="false">A5965&amp;"U"</f>
        <v>40841U</v>
      </c>
      <c r="C5965" s="318" t="s">
        <v>18093</v>
      </c>
      <c r="D5965" s="318" t="s">
        <v>30</v>
      </c>
      <c r="E5965" s="318" t="s">
        <v>6252</v>
      </c>
      <c r="F5965" s="319" t="n">
        <v>91.89</v>
      </c>
      <c r="G5965" s="318" t="s">
        <v>6233</v>
      </c>
    </row>
    <row r="5966" customFormat="false" ht="15" hidden="false" customHeight="false" outlineLevel="0" collapsed="false">
      <c r="A5966" s="318" t="s">
        <v>18094</v>
      </c>
      <c r="B5966" s="318" t="str">
        <f aca="false">A5966&amp;"U"</f>
        <v>71516U</v>
      </c>
      <c r="C5966" s="318" t="s">
        <v>18095</v>
      </c>
      <c r="D5966" s="318" t="s">
        <v>30</v>
      </c>
      <c r="E5966" s="318" t="s">
        <v>7039</v>
      </c>
      <c r="F5966" s="319" t="n">
        <v>610.08</v>
      </c>
      <c r="G5966" s="318" t="s">
        <v>6233</v>
      </c>
    </row>
    <row r="5967" customFormat="false" ht="15" hidden="false" customHeight="false" outlineLevel="0" collapsed="false">
      <c r="A5967" s="318" t="s">
        <v>18096</v>
      </c>
      <c r="B5967" s="318" t="str">
        <f aca="false">A5967&amp;"U"</f>
        <v>73361U</v>
      </c>
      <c r="C5967" s="318" t="s">
        <v>18097</v>
      </c>
      <c r="D5967" s="318" t="s">
        <v>116</v>
      </c>
      <c r="E5967" s="318" t="s">
        <v>6252</v>
      </c>
      <c r="F5967" s="319" t="n">
        <v>328.34</v>
      </c>
      <c r="G5967" s="318" t="s">
        <v>6233</v>
      </c>
    </row>
    <row r="5968" customFormat="false" ht="15" hidden="false" customHeight="false" outlineLevel="0" collapsed="false">
      <c r="A5968" s="318" t="s">
        <v>18098</v>
      </c>
      <c r="B5968" s="318" t="str">
        <f aca="false">A5968&amp;"U"</f>
        <v>73714U</v>
      </c>
      <c r="C5968" s="318" t="s">
        <v>18099</v>
      </c>
      <c r="D5968" s="318" t="s">
        <v>30</v>
      </c>
      <c r="E5968" s="318" t="s">
        <v>6252</v>
      </c>
      <c r="F5968" s="320" t="n">
        <v>1240.72</v>
      </c>
      <c r="G5968" s="318" t="s">
        <v>6233</v>
      </c>
    </row>
    <row r="5969" customFormat="false" ht="15" hidden="false" customHeight="false" outlineLevel="0" collapsed="false">
      <c r="A5969" s="318" t="s">
        <v>18100</v>
      </c>
      <c r="B5969" s="318" t="str">
        <f aca="false">A5969&amp;"U"</f>
        <v>86957U</v>
      </c>
      <c r="C5969" s="318" t="s">
        <v>18101</v>
      </c>
      <c r="D5969" s="318" t="s">
        <v>30</v>
      </c>
      <c r="E5969" s="318" t="s">
        <v>6232</v>
      </c>
      <c r="F5969" s="319" t="n">
        <v>20.86</v>
      </c>
      <c r="G5969" s="318" t="s">
        <v>6233</v>
      </c>
    </row>
    <row r="5970" customFormat="false" ht="15" hidden="false" customHeight="false" outlineLevel="0" collapsed="false">
      <c r="A5970" s="318" t="s">
        <v>18102</v>
      </c>
      <c r="B5970" s="318" t="str">
        <f aca="false">A5970&amp;"U"</f>
        <v>86958U</v>
      </c>
      <c r="C5970" s="318" t="s">
        <v>18103</v>
      </c>
      <c r="D5970" s="318" t="s">
        <v>30</v>
      </c>
      <c r="E5970" s="318" t="s">
        <v>6232</v>
      </c>
      <c r="F5970" s="319" t="n">
        <v>17.03</v>
      </c>
      <c r="G5970" s="318" t="s">
        <v>6233</v>
      </c>
    </row>
    <row r="5971" customFormat="false" ht="15" hidden="false" customHeight="false" outlineLevel="0" collapsed="false">
      <c r="A5971" s="318" t="s">
        <v>18104</v>
      </c>
      <c r="B5971" s="318" t="str">
        <f aca="false">A5971&amp;"U"</f>
        <v>97010U</v>
      </c>
      <c r="C5971" s="318" t="s">
        <v>18105</v>
      </c>
      <c r="D5971" s="318" t="s">
        <v>86</v>
      </c>
      <c r="E5971" s="318" t="s">
        <v>6252</v>
      </c>
      <c r="F5971" s="319" t="n">
        <v>33.58</v>
      </c>
      <c r="G5971" s="318" t="s">
        <v>6233</v>
      </c>
    </row>
    <row r="5972" customFormat="false" ht="15" hidden="false" customHeight="false" outlineLevel="0" collapsed="false">
      <c r="A5972" s="318" t="s">
        <v>18106</v>
      </c>
      <c r="B5972" s="318" t="str">
        <f aca="false">A5972&amp;"U"</f>
        <v>97011U</v>
      </c>
      <c r="C5972" s="318" t="s">
        <v>18107</v>
      </c>
      <c r="D5972" s="318" t="s">
        <v>86</v>
      </c>
      <c r="E5972" s="318" t="s">
        <v>6252</v>
      </c>
      <c r="F5972" s="319" t="n">
        <v>26.68</v>
      </c>
      <c r="G5972" s="318" t="s">
        <v>6233</v>
      </c>
    </row>
    <row r="5973" customFormat="false" ht="15" hidden="false" customHeight="false" outlineLevel="0" collapsed="false">
      <c r="A5973" s="318" t="s">
        <v>18108</v>
      </c>
      <c r="B5973" s="318" t="str">
        <f aca="false">A5973&amp;"U"</f>
        <v>97012U</v>
      </c>
      <c r="C5973" s="318" t="s">
        <v>18109</v>
      </c>
      <c r="D5973" s="318" t="s">
        <v>86</v>
      </c>
      <c r="E5973" s="318" t="s">
        <v>6252</v>
      </c>
      <c r="F5973" s="319" t="n">
        <v>23.23</v>
      </c>
      <c r="G5973" s="318" t="s">
        <v>6233</v>
      </c>
    </row>
    <row r="5974" customFormat="false" ht="15" hidden="false" customHeight="false" outlineLevel="0" collapsed="false">
      <c r="A5974" s="318" t="s">
        <v>18110</v>
      </c>
      <c r="B5974" s="318" t="str">
        <f aca="false">A5974&amp;"U"</f>
        <v>97013U</v>
      </c>
      <c r="C5974" s="318" t="s">
        <v>18111</v>
      </c>
      <c r="D5974" s="318" t="s">
        <v>86</v>
      </c>
      <c r="E5974" s="318" t="s">
        <v>6232</v>
      </c>
      <c r="F5974" s="319" t="n">
        <v>45.69</v>
      </c>
      <c r="G5974" s="318" t="s">
        <v>6233</v>
      </c>
    </row>
    <row r="5975" customFormat="false" ht="15" hidden="false" customHeight="false" outlineLevel="0" collapsed="false">
      <c r="A5975" s="318" t="s">
        <v>18112</v>
      </c>
      <c r="B5975" s="318" t="str">
        <f aca="false">A5975&amp;"U"</f>
        <v>97014U</v>
      </c>
      <c r="C5975" s="318" t="s">
        <v>18113</v>
      </c>
      <c r="D5975" s="318" t="s">
        <v>86</v>
      </c>
      <c r="E5975" s="318" t="s">
        <v>6232</v>
      </c>
      <c r="F5975" s="319" t="n">
        <v>34.92</v>
      </c>
      <c r="G5975" s="318" t="s">
        <v>6233</v>
      </c>
    </row>
    <row r="5976" customFormat="false" ht="15" hidden="false" customHeight="false" outlineLevel="0" collapsed="false">
      <c r="A5976" s="318" t="s">
        <v>18114</v>
      </c>
      <c r="B5976" s="318" t="str">
        <f aca="false">A5976&amp;"U"</f>
        <v>97015U</v>
      </c>
      <c r="C5976" s="318" t="s">
        <v>18115</v>
      </c>
      <c r="D5976" s="318" t="s">
        <v>86</v>
      </c>
      <c r="E5976" s="318" t="s">
        <v>6232</v>
      </c>
      <c r="F5976" s="319" t="n">
        <v>29.48</v>
      </c>
      <c r="G5976" s="318" t="s">
        <v>6233</v>
      </c>
    </row>
    <row r="5977" customFormat="false" ht="15" hidden="false" customHeight="false" outlineLevel="0" collapsed="false">
      <c r="A5977" s="318" t="s">
        <v>18116</v>
      </c>
      <c r="B5977" s="318" t="str">
        <f aca="false">A5977&amp;"U"</f>
        <v>97016U</v>
      </c>
      <c r="C5977" s="318" t="s">
        <v>18117</v>
      </c>
      <c r="D5977" s="318" t="s">
        <v>86</v>
      </c>
      <c r="E5977" s="318" t="s">
        <v>6252</v>
      </c>
      <c r="F5977" s="319" t="n">
        <v>28.8</v>
      </c>
      <c r="G5977" s="318" t="s">
        <v>6233</v>
      </c>
    </row>
    <row r="5978" customFormat="false" ht="15" hidden="false" customHeight="false" outlineLevel="0" collapsed="false">
      <c r="A5978" s="318" t="s">
        <v>18118</v>
      </c>
      <c r="B5978" s="318" t="str">
        <f aca="false">A5978&amp;"U"</f>
        <v>97017U</v>
      </c>
      <c r="C5978" s="318" t="s">
        <v>18119</v>
      </c>
      <c r="D5978" s="318" t="s">
        <v>86</v>
      </c>
      <c r="E5978" s="318" t="s">
        <v>6252</v>
      </c>
      <c r="F5978" s="319" t="n">
        <v>22.25</v>
      </c>
      <c r="G5978" s="318" t="s">
        <v>6233</v>
      </c>
    </row>
    <row r="5979" customFormat="false" ht="15" hidden="false" customHeight="false" outlineLevel="0" collapsed="false">
      <c r="A5979" s="318" t="s">
        <v>18120</v>
      </c>
      <c r="B5979" s="318" t="str">
        <f aca="false">A5979&amp;"U"</f>
        <v>97018U</v>
      </c>
      <c r="C5979" s="318" t="s">
        <v>18121</v>
      </c>
      <c r="D5979" s="318" t="s">
        <v>86</v>
      </c>
      <c r="E5979" s="318" t="s">
        <v>6252</v>
      </c>
      <c r="F5979" s="319" t="n">
        <v>18.84</v>
      </c>
      <c r="G5979" s="318" t="s">
        <v>6233</v>
      </c>
    </row>
    <row r="5980" customFormat="false" ht="15" hidden="false" customHeight="false" outlineLevel="0" collapsed="false">
      <c r="A5980" s="318" t="s">
        <v>18122</v>
      </c>
      <c r="B5980" s="318" t="str">
        <f aca="false">A5980&amp;"U"</f>
        <v>97031U</v>
      </c>
      <c r="C5980" s="318" t="s">
        <v>18123</v>
      </c>
      <c r="D5980" s="318" t="s">
        <v>86</v>
      </c>
      <c r="E5980" s="318" t="s">
        <v>6252</v>
      </c>
      <c r="F5980" s="319" t="n">
        <v>49.32</v>
      </c>
      <c r="G5980" s="318" t="s">
        <v>6233</v>
      </c>
    </row>
    <row r="5981" customFormat="false" ht="15" hidden="false" customHeight="false" outlineLevel="0" collapsed="false">
      <c r="A5981" s="318" t="s">
        <v>18124</v>
      </c>
      <c r="B5981" s="318" t="str">
        <f aca="false">A5981&amp;"U"</f>
        <v>97032U</v>
      </c>
      <c r="C5981" s="318" t="s">
        <v>18125</v>
      </c>
      <c r="D5981" s="318" t="s">
        <v>86</v>
      </c>
      <c r="E5981" s="318" t="s">
        <v>6252</v>
      </c>
      <c r="F5981" s="319" t="n">
        <v>31.53</v>
      </c>
      <c r="G5981" s="318" t="s">
        <v>6233</v>
      </c>
    </row>
    <row r="5982" customFormat="false" ht="15" hidden="false" customHeight="false" outlineLevel="0" collapsed="false">
      <c r="A5982" s="318" t="s">
        <v>18126</v>
      </c>
      <c r="B5982" s="318" t="str">
        <f aca="false">A5982&amp;"U"</f>
        <v>97033U</v>
      </c>
      <c r="C5982" s="318" t="s">
        <v>18127</v>
      </c>
      <c r="D5982" s="318" t="s">
        <v>86</v>
      </c>
      <c r="E5982" s="318" t="s">
        <v>6252</v>
      </c>
      <c r="F5982" s="319" t="n">
        <v>53.47</v>
      </c>
      <c r="G5982" s="318" t="s">
        <v>6233</v>
      </c>
    </row>
    <row r="5983" customFormat="false" ht="15" hidden="false" customHeight="false" outlineLevel="0" collapsed="false">
      <c r="A5983" s="318" t="s">
        <v>18128</v>
      </c>
      <c r="B5983" s="318" t="str">
        <f aca="false">A5983&amp;"U"</f>
        <v>97034U</v>
      </c>
      <c r="C5983" s="318" t="s">
        <v>18129</v>
      </c>
      <c r="D5983" s="318" t="s">
        <v>86</v>
      </c>
      <c r="E5983" s="318" t="s">
        <v>6252</v>
      </c>
      <c r="F5983" s="319" t="n">
        <v>32.87</v>
      </c>
      <c r="G5983" s="318" t="s">
        <v>6233</v>
      </c>
    </row>
    <row r="5984" customFormat="false" ht="15" hidden="false" customHeight="false" outlineLevel="0" collapsed="false">
      <c r="A5984" s="318" t="s">
        <v>18130</v>
      </c>
      <c r="B5984" s="318" t="str">
        <f aca="false">A5984&amp;"U"</f>
        <v>97039U</v>
      </c>
      <c r="C5984" s="318" t="s">
        <v>18131</v>
      </c>
      <c r="D5984" s="318" t="s">
        <v>79</v>
      </c>
      <c r="E5984" s="318" t="s">
        <v>6232</v>
      </c>
      <c r="F5984" s="319" t="n">
        <v>26.42</v>
      </c>
      <c r="G5984" s="318" t="s">
        <v>6233</v>
      </c>
    </row>
    <row r="5985" customFormat="false" ht="15" hidden="false" customHeight="false" outlineLevel="0" collapsed="false">
      <c r="A5985" s="318" t="s">
        <v>18132</v>
      </c>
      <c r="B5985" s="318" t="str">
        <f aca="false">A5985&amp;"U"</f>
        <v>97040U</v>
      </c>
      <c r="C5985" s="318" t="s">
        <v>18133</v>
      </c>
      <c r="D5985" s="318" t="s">
        <v>79</v>
      </c>
      <c r="E5985" s="318" t="s">
        <v>6232</v>
      </c>
      <c r="F5985" s="319" t="n">
        <v>10.45</v>
      </c>
      <c r="G5985" s="318" t="s">
        <v>6233</v>
      </c>
    </row>
    <row r="5986" customFormat="false" ht="15" hidden="false" customHeight="false" outlineLevel="0" collapsed="false">
      <c r="A5986" s="318" t="s">
        <v>18134</v>
      </c>
      <c r="B5986" s="318" t="str">
        <f aca="false">A5986&amp;"U"</f>
        <v>97041U</v>
      </c>
      <c r="C5986" s="318" t="s">
        <v>18135</v>
      </c>
      <c r="D5986" s="318" t="s">
        <v>79</v>
      </c>
      <c r="E5986" s="318" t="s">
        <v>6232</v>
      </c>
      <c r="F5986" s="319" t="n">
        <v>98.78</v>
      </c>
      <c r="G5986" s="318" t="s">
        <v>6233</v>
      </c>
    </row>
    <row r="5987" customFormat="false" ht="15" hidden="false" customHeight="false" outlineLevel="0" collapsed="false">
      <c r="A5987" s="318" t="s">
        <v>18136</v>
      </c>
      <c r="B5987" s="318" t="str">
        <f aca="false">A5987&amp;"U"</f>
        <v>97046U</v>
      </c>
      <c r="C5987" s="318" t="s">
        <v>18137</v>
      </c>
      <c r="D5987" s="318" t="s">
        <v>79</v>
      </c>
      <c r="E5987" s="318" t="s">
        <v>6232</v>
      </c>
      <c r="F5987" s="319" t="n">
        <v>0.15</v>
      </c>
      <c r="G5987" s="318" t="s">
        <v>6233</v>
      </c>
    </row>
    <row r="5988" customFormat="false" ht="15" hidden="false" customHeight="false" outlineLevel="0" collapsed="false">
      <c r="A5988" s="318" t="s">
        <v>18138</v>
      </c>
      <c r="B5988" s="318" t="str">
        <f aca="false">A5988&amp;"U"</f>
        <v>97047U</v>
      </c>
      <c r="C5988" s="318" t="s">
        <v>18139</v>
      </c>
      <c r="D5988" s="318" t="s">
        <v>79</v>
      </c>
      <c r="E5988" s="318" t="s">
        <v>6232</v>
      </c>
      <c r="F5988" s="319" t="n">
        <v>0.06</v>
      </c>
      <c r="G5988" s="318" t="s">
        <v>6233</v>
      </c>
    </row>
    <row r="5989" customFormat="false" ht="15" hidden="false" customHeight="false" outlineLevel="0" collapsed="false">
      <c r="A5989" s="318" t="s">
        <v>18140</v>
      </c>
      <c r="B5989" s="318" t="str">
        <f aca="false">A5989&amp;"U"</f>
        <v>97048U</v>
      </c>
      <c r="C5989" s="318" t="s">
        <v>18141</v>
      </c>
      <c r="D5989" s="318" t="s">
        <v>79</v>
      </c>
      <c r="E5989" s="318" t="s">
        <v>6232</v>
      </c>
      <c r="F5989" s="319" t="n">
        <v>0.04</v>
      </c>
      <c r="G5989" s="318" t="s">
        <v>6233</v>
      </c>
    </row>
    <row r="5990" customFormat="false" ht="15" hidden="false" customHeight="false" outlineLevel="0" collapsed="false">
      <c r="A5990" s="318" t="s">
        <v>18142</v>
      </c>
      <c r="B5990" s="318" t="str">
        <f aca="false">A5990&amp;"U"</f>
        <v>97051U</v>
      </c>
      <c r="C5990" s="318" t="s">
        <v>18143</v>
      </c>
      <c r="D5990" s="318" t="s">
        <v>86</v>
      </c>
      <c r="E5990" s="318" t="s">
        <v>6252</v>
      </c>
      <c r="F5990" s="319" t="n">
        <v>0.47</v>
      </c>
      <c r="G5990" s="318" t="s">
        <v>6233</v>
      </c>
    </row>
    <row r="5991" customFormat="false" ht="15" hidden="false" customHeight="false" outlineLevel="0" collapsed="false">
      <c r="A5991" s="318" t="s">
        <v>18144</v>
      </c>
      <c r="B5991" s="318" t="str">
        <f aca="false">A5991&amp;"U"</f>
        <v>97053U</v>
      </c>
      <c r="C5991" s="318" t="s">
        <v>18145</v>
      </c>
      <c r="D5991" s="318" t="s">
        <v>86</v>
      </c>
      <c r="E5991" s="318" t="s">
        <v>6252</v>
      </c>
      <c r="F5991" s="319" t="n">
        <v>16.2</v>
      </c>
      <c r="G5991" s="318" t="s">
        <v>6233</v>
      </c>
    </row>
    <row r="5992" customFormat="false" ht="15" hidden="false" customHeight="false" outlineLevel="0" collapsed="false">
      <c r="A5992" s="318" t="s">
        <v>18146</v>
      </c>
      <c r="B5992" s="318" t="str">
        <f aca="false">A5992&amp;"U"</f>
        <v>97062U</v>
      </c>
      <c r="C5992" s="318" t="s">
        <v>18147</v>
      </c>
      <c r="D5992" s="318" t="s">
        <v>79</v>
      </c>
      <c r="E5992" s="318" t="s">
        <v>6252</v>
      </c>
      <c r="F5992" s="319" t="n">
        <v>4.73</v>
      </c>
      <c r="G5992" s="318" t="s">
        <v>6233</v>
      </c>
    </row>
    <row r="5993" customFormat="false" ht="15" hidden="false" customHeight="false" outlineLevel="0" collapsed="false">
      <c r="A5993" s="318" t="s">
        <v>18148</v>
      </c>
      <c r="B5993" s="318" t="str">
        <f aca="false">A5993&amp;"U"</f>
        <v>97063U</v>
      </c>
      <c r="C5993" s="318" t="s">
        <v>82</v>
      </c>
      <c r="D5993" s="318" t="s">
        <v>79</v>
      </c>
      <c r="E5993" s="318" t="s">
        <v>6232</v>
      </c>
      <c r="F5993" s="319" t="n">
        <v>9.78</v>
      </c>
      <c r="G5993" s="318" t="s">
        <v>6233</v>
      </c>
    </row>
    <row r="5994" customFormat="false" ht="15" hidden="false" customHeight="false" outlineLevel="0" collapsed="false">
      <c r="A5994" s="318" t="s">
        <v>18149</v>
      </c>
      <c r="B5994" s="318" t="str">
        <f aca="false">A5994&amp;"U"</f>
        <v>97064U</v>
      </c>
      <c r="C5994" s="318" t="s">
        <v>18150</v>
      </c>
      <c r="D5994" s="318" t="s">
        <v>86</v>
      </c>
      <c r="E5994" s="318" t="s">
        <v>6232</v>
      </c>
      <c r="F5994" s="319" t="n">
        <v>17.98</v>
      </c>
      <c r="G5994" s="318" t="s">
        <v>6233</v>
      </c>
    </row>
    <row r="5995" customFormat="false" ht="15" hidden="false" customHeight="false" outlineLevel="0" collapsed="false">
      <c r="A5995" s="318" t="s">
        <v>18151</v>
      </c>
      <c r="B5995" s="318" t="str">
        <f aca="false">A5995&amp;"U"</f>
        <v>97065U</v>
      </c>
      <c r="C5995" s="318" t="s">
        <v>18152</v>
      </c>
      <c r="D5995" s="318" t="s">
        <v>116</v>
      </c>
      <c r="E5995" s="318" t="s">
        <v>6232</v>
      </c>
      <c r="F5995" s="319" t="n">
        <v>6.17</v>
      </c>
      <c r="G5995" s="318" t="s">
        <v>6233</v>
      </c>
    </row>
    <row r="5996" customFormat="false" ht="15" hidden="false" customHeight="false" outlineLevel="0" collapsed="false">
      <c r="A5996" s="318" t="s">
        <v>18153</v>
      </c>
      <c r="B5996" s="318" t="str">
        <f aca="false">A5996&amp;"U"</f>
        <v>97066U</v>
      </c>
      <c r="C5996" s="318" t="s">
        <v>18154</v>
      </c>
      <c r="D5996" s="318" t="s">
        <v>79</v>
      </c>
      <c r="E5996" s="318" t="s">
        <v>6232</v>
      </c>
      <c r="F5996" s="319" t="n">
        <v>56.96</v>
      </c>
      <c r="G5996" s="318" t="s">
        <v>6233</v>
      </c>
    </row>
    <row r="5997" customFormat="false" ht="15" hidden="false" customHeight="false" outlineLevel="0" collapsed="false">
      <c r="A5997" s="318" t="s">
        <v>18155</v>
      </c>
      <c r="B5997" s="318" t="str">
        <f aca="false">A5997&amp;"U"</f>
        <v>97067U</v>
      </c>
      <c r="C5997" s="318" t="s">
        <v>18156</v>
      </c>
      <c r="D5997" s="318" t="s">
        <v>86</v>
      </c>
      <c r="E5997" s="318" t="s">
        <v>6232</v>
      </c>
      <c r="F5997" s="319" t="n">
        <v>407.77</v>
      </c>
      <c r="G5997" s="318" t="s">
        <v>6233</v>
      </c>
    </row>
    <row r="5998" customFormat="false" ht="15" hidden="false" customHeight="false" outlineLevel="0" collapsed="false">
      <c r="A5998" s="318" t="s">
        <v>18157</v>
      </c>
      <c r="B5998" s="318" t="str">
        <f aca="false">A5998&amp;"U"</f>
        <v>73916/2U</v>
      </c>
      <c r="C5998" s="318" t="s">
        <v>18158</v>
      </c>
      <c r="D5998" s="318" t="s">
        <v>30</v>
      </c>
      <c r="E5998" s="318" t="s">
        <v>6232</v>
      </c>
      <c r="F5998" s="319" t="n">
        <v>71.76</v>
      </c>
      <c r="G5998" s="318" t="s">
        <v>6233</v>
      </c>
    </row>
    <row r="5999" customFormat="false" ht="15" hidden="false" customHeight="false" outlineLevel="0" collapsed="false">
      <c r="A5999" s="318" t="s">
        <v>18159</v>
      </c>
      <c r="B5999" s="318" t="str">
        <f aca="false">A5999&amp;"U"</f>
        <v>73672U</v>
      </c>
      <c r="C5999" s="318" t="s">
        <v>18160</v>
      </c>
      <c r="D5999" s="318" t="s">
        <v>79</v>
      </c>
      <c r="E5999" s="318" t="s">
        <v>6232</v>
      </c>
      <c r="F5999" s="319" t="n">
        <v>0.32</v>
      </c>
      <c r="G5999" s="318" t="s">
        <v>6233</v>
      </c>
    </row>
    <row r="6000" customFormat="false" ht="15" hidden="false" customHeight="false" outlineLevel="0" collapsed="false">
      <c r="A6000" s="318" t="s">
        <v>18161</v>
      </c>
      <c r="B6000" s="318" t="str">
        <f aca="false">A6000&amp;"U"</f>
        <v>73822/2U</v>
      </c>
      <c r="C6000" s="318" t="s">
        <v>18162</v>
      </c>
      <c r="D6000" s="318" t="s">
        <v>79</v>
      </c>
      <c r="E6000" s="318" t="s">
        <v>6232</v>
      </c>
      <c r="F6000" s="319" t="n">
        <v>0.49</v>
      </c>
      <c r="G6000" s="318" t="s">
        <v>6233</v>
      </c>
    </row>
    <row r="6001" customFormat="false" ht="15" hidden="false" customHeight="false" outlineLevel="0" collapsed="false">
      <c r="A6001" s="318" t="s">
        <v>18163</v>
      </c>
      <c r="B6001" s="318" t="str">
        <f aca="false">A6001&amp;"U"</f>
        <v>73859/1U</v>
      </c>
      <c r="C6001" s="318" t="s">
        <v>18164</v>
      </c>
      <c r="D6001" s="318" t="s">
        <v>79</v>
      </c>
      <c r="E6001" s="318" t="s">
        <v>6232</v>
      </c>
      <c r="F6001" s="319" t="n">
        <v>0.11</v>
      </c>
      <c r="G6001" s="318" t="s">
        <v>6233</v>
      </c>
    </row>
    <row r="6002" customFormat="false" ht="15" hidden="false" customHeight="false" outlineLevel="0" collapsed="false">
      <c r="A6002" s="318" t="s">
        <v>18165</v>
      </c>
      <c r="B6002" s="318" t="str">
        <f aca="false">A6002&amp;"U"</f>
        <v>73859/2U</v>
      </c>
      <c r="C6002" s="318" t="s">
        <v>18166</v>
      </c>
      <c r="D6002" s="318" t="s">
        <v>79</v>
      </c>
      <c r="E6002" s="318" t="s">
        <v>6232</v>
      </c>
      <c r="F6002" s="319" t="n">
        <v>1.02</v>
      </c>
      <c r="G6002" s="318" t="s">
        <v>6233</v>
      </c>
    </row>
    <row r="6003" customFormat="false" ht="15" hidden="false" customHeight="false" outlineLevel="0" collapsed="false">
      <c r="A6003" s="318" t="s">
        <v>18167</v>
      </c>
      <c r="B6003" s="318" t="str">
        <f aca="false">A6003&amp;"U"</f>
        <v>85331U</v>
      </c>
      <c r="C6003" s="318" t="s">
        <v>18168</v>
      </c>
      <c r="D6003" s="318" t="s">
        <v>79</v>
      </c>
      <c r="E6003" s="318" t="s">
        <v>6232</v>
      </c>
      <c r="F6003" s="319" t="n">
        <v>0.99</v>
      </c>
      <c r="G6003" s="318" t="s">
        <v>6233</v>
      </c>
    </row>
    <row r="6004" customFormat="false" ht="15" hidden="false" customHeight="false" outlineLevel="0" collapsed="false">
      <c r="A6004" s="318" t="s">
        <v>18169</v>
      </c>
      <c r="B6004" s="318" t="str">
        <f aca="false">A6004&amp;"U"</f>
        <v>85422U</v>
      </c>
      <c r="C6004" s="318" t="s">
        <v>18170</v>
      </c>
      <c r="D6004" s="318" t="s">
        <v>79</v>
      </c>
      <c r="E6004" s="318" t="s">
        <v>6232</v>
      </c>
      <c r="F6004" s="319" t="n">
        <v>5.12</v>
      </c>
      <c r="G6004" s="318" t="s">
        <v>6233</v>
      </c>
    </row>
    <row r="6005" customFormat="false" ht="15" hidden="false" customHeight="false" outlineLevel="0" collapsed="false">
      <c r="A6005" s="318" t="s">
        <v>18171</v>
      </c>
      <c r="B6005" s="318" t="str">
        <f aca="false">A6005&amp;"U"</f>
        <v>74220/1U</v>
      </c>
      <c r="C6005" s="318" t="s">
        <v>18172</v>
      </c>
      <c r="D6005" s="318" t="s">
        <v>79</v>
      </c>
      <c r="E6005" s="318" t="s">
        <v>6232</v>
      </c>
      <c r="F6005" s="319" t="n">
        <v>44.74</v>
      </c>
      <c r="G6005" s="318" t="s">
        <v>6233</v>
      </c>
    </row>
    <row r="6006" customFormat="false" ht="15" hidden="false" customHeight="false" outlineLevel="0" collapsed="false">
      <c r="A6006" s="318" t="s">
        <v>18173</v>
      </c>
      <c r="B6006" s="318" t="str">
        <f aca="false">A6006&amp;"U"</f>
        <v>74221/1U</v>
      </c>
      <c r="C6006" s="318" t="s">
        <v>18174</v>
      </c>
      <c r="D6006" s="318" t="s">
        <v>86</v>
      </c>
      <c r="E6006" s="318" t="s">
        <v>6232</v>
      </c>
      <c r="F6006" s="319" t="n">
        <v>2.24</v>
      </c>
      <c r="G6006" s="318" t="s">
        <v>6233</v>
      </c>
    </row>
    <row r="6007" customFormat="false" ht="15" hidden="false" customHeight="false" outlineLevel="0" collapsed="false">
      <c r="A6007" s="318" t="s">
        <v>18175</v>
      </c>
      <c r="B6007" s="318" t="str">
        <f aca="false">A6007&amp;"U"</f>
        <v>74219/1U</v>
      </c>
      <c r="C6007" s="318" t="s">
        <v>18176</v>
      </c>
      <c r="D6007" s="318" t="s">
        <v>79</v>
      </c>
      <c r="E6007" s="318" t="s">
        <v>6232</v>
      </c>
      <c r="F6007" s="319" t="n">
        <v>46.19</v>
      </c>
      <c r="G6007" s="318" t="s">
        <v>6233</v>
      </c>
    </row>
    <row r="6008" customFormat="false" ht="15" hidden="false" customHeight="false" outlineLevel="0" collapsed="false">
      <c r="A6008" s="318" t="s">
        <v>18177</v>
      </c>
      <c r="B6008" s="318" t="str">
        <f aca="false">A6008&amp;"U"</f>
        <v>74219/2U</v>
      </c>
      <c r="C6008" s="318" t="s">
        <v>18178</v>
      </c>
      <c r="D6008" s="318" t="s">
        <v>79</v>
      </c>
      <c r="E6008" s="318" t="s">
        <v>6232</v>
      </c>
      <c r="F6008" s="319" t="n">
        <v>41.91</v>
      </c>
      <c r="G6008" s="318" t="s">
        <v>6233</v>
      </c>
    </row>
    <row r="6009" customFormat="false" ht="15" hidden="false" customHeight="false" outlineLevel="0" collapsed="false">
      <c r="A6009" s="318" t="s">
        <v>18179</v>
      </c>
      <c r="B6009" s="318" t="str">
        <f aca="false">A6009&amp;"U"</f>
        <v>84126U</v>
      </c>
      <c r="C6009" s="318" t="s">
        <v>18180</v>
      </c>
      <c r="D6009" s="318" t="s">
        <v>79</v>
      </c>
      <c r="E6009" s="318" t="s">
        <v>6252</v>
      </c>
      <c r="F6009" s="319" t="n">
        <v>31.7</v>
      </c>
      <c r="G6009" s="318" t="s">
        <v>6233</v>
      </c>
    </row>
    <row r="6010" customFormat="false" ht="15" hidden="false" customHeight="false" outlineLevel="0" collapsed="false">
      <c r="A6010" s="318" t="s">
        <v>18181</v>
      </c>
      <c r="B6010" s="318" t="str">
        <f aca="false">A6010&amp;"U"</f>
        <v>85421U</v>
      </c>
      <c r="C6010" s="318" t="s">
        <v>18182</v>
      </c>
      <c r="D6010" s="318" t="s">
        <v>79</v>
      </c>
      <c r="E6010" s="318" t="s">
        <v>6232</v>
      </c>
      <c r="F6010" s="319" t="n">
        <v>10.8</v>
      </c>
      <c r="G6010" s="318" t="s">
        <v>6233</v>
      </c>
    </row>
    <row r="6011" customFormat="false" ht="15" hidden="false" customHeight="false" outlineLevel="0" collapsed="false">
      <c r="A6011" s="318" t="s">
        <v>18183</v>
      </c>
      <c r="B6011" s="318" t="str">
        <f aca="false">A6011&amp;"U"</f>
        <v>97621U</v>
      </c>
      <c r="C6011" s="318" t="s">
        <v>18184</v>
      </c>
      <c r="D6011" s="318" t="s">
        <v>116</v>
      </c>
      <c r="E6011" s="318" t="s">
        <v>6232</v>
      </c>
      <c r="F6011" s="319" t="n">
        <v>69.2</v>
      </c>
      <c r="G6011" s="318" t="s">
        <v>6233</v>
      </c>
    </row>
    <row r="6012" customFormat="false" ht="15" hidden="false" customHeight="false" outlineLevel="0" collapsed="false">
      <c r="A6012" s="318" t="s">
        <v>18185</v>
      </c>
      <c r="B6012" s="318" t="str">
        <f aca="false">A6012&amp;"U"</f>
        <v>97622U</v>
      </c>
      <c r="C6012" s="318" t="s">
        <v>18186</v>
      </c>
      <c r="D6012" s="318" t="s">
        <v>116</v>
      </c>
      <c r="E6012" s="318" t="s">
        <v>6232</v>
      </c>
      <c r="F6012" s="319" t="n">
        <v>33.72</v>
      </c>
      <c r="G6012" s="318" t="s">
        <v>6233</v>
      </c>
    </row>
    <row r="6013" customFormat="false" ht="15" hidden="false" customHeight="false" outlineLevel="0" collapsed="false">
      <c r="A6013" s="318" t="s">
        <v>18187</v>
      </c>
      <c r="B6013" s="318" t="str">
        <f aca="false">A6013&amp;"U"</f>
        <v>97623U</v>
      </c>
      <c r="C6013" s="318" t="s">
        <v>18188</v>
      </c>
      <c r="D6013" s="318" t="s">
        <v>116</v>
      </c>
      <c r="E6013" s="318" t="s">
        <v>6232</v>
      </c>
      <c r="F6013" s="319" t="n">
        <v>103.32</v>
      </c>
      <c r="G6013" s="318" t="s">
        <v>6233</v>
      </c>
    </row>
    <row r="6014" customFormat="false" ht="15" hidden="false" customHeight="false" outlineLevel="0" collapsed="false">
      <c r="A6014" s="318" t="s">
        <v>18189</v>
      </c>
      <c r="B6014" s="318" t="str">
        <f aca="false">A6014&amp;"U"</f>
        <v>97624U</v>
      </c>
      <c r="C6014" s="318" t="s">
        <v>18190</v>
      </c>
      <c r="D6014" s="318" t="s">
        <v>116</v>
      </c>
      <c r="E6014" s="318" t="s">
        <v>6232</v>
      </c>
      <c r="F6014" s="319" t="n">
        <v>63.41</v>
      </c>
      <c r="G6014" s="318" t="s">
        <v>6233</v>
      </c>
    </row>
    <row r="6015" customFormat="false" ht="15" hidden="false" customHeight="false" outlineLevel="0" collapsed="false">
      <c r="A6015" s="318" t="s">
        <v>18191</v>
      </c>
      <c r="B6015" s="318" t="str">
        <f aca="false">A6015&amp;"U"</f>
        <v>97625U</v>
      </c>
      <c r="C6015" s="318" t="s">
        <v>18192</v>
      </c>
      <c r="D6015" s="318" t="s">
        <v>116</v>
      </c>
      <c r="E6015" s="318" t="s">
        <v>6232</v>
      </c>
      <c r="F6015" s="319" t="n">
        <v>37.08</v>
      </c>
      <c r="G6015" s="318" t="s">
        <v>6233</v>
      </c>
    </row>
    <row r="6016" customFormat="false" ht="15" hidden="false" customHeight="false" outlineLevel="0" collapsed="false">
      <c r="A6016" s="318" t="s">
        <v>18193</v>
      </c>
      <c r="B6016" s="318" t="str">
        <f aca="false">A6016&amp;"U"</f>
        <v>97626U</v>
      </c>
      <c r="C6016" s="318" t="s">
        <v>18194</v>
      </c>
      <c r="D6016" s="318" t="s">
        <v>116</v>
      </c>
      <c r="E6016" s="318" t="s">
        <v>6232</v>
      </c>
      <c r="F6016" s="319" t="n">
        <v>350.37</v>
      </c>
      <c r="G6016" s="318" t="s">
        <v>6233</v>
      </c>
    </row>
    <row r="6017" customFormat="false" ht="15" hidden="false" customHeight="false" outlineLevel="0" collapsed="false">
      <c r="A6017" s="318" t="s">
        <v>18195</v>
      </c>
      <c r="B6017" s="318" t="str">
        <f aca="false">A6017&amp;"U"</f>
        <v>97627U</v>
      </c>
      <c r="C6017" s="318" t="s">
        <v>18196</v>
      </c>
      <c r="D6017" s="318" t="s">
        <v>116</v>
      </c>
      <c r="E6017" s="318" t="s">
        <v>6252</v>
      </c>
      <c r="F6017" s="319" t="n">
        <v>178.26</v>
      </c>
      <c r="G6017" s="318" t="s">
        <v>6233</v>
      </c>
    </row>
    <row r="6018" customFormat="false" ht="15" hidden="false" customHeight="false" outlineLevel="0" collapsed="false">
      <c r="A6018" s="318" t="s">
        <v>18197</v>
      </c>
      <c r="B6018" s="318" t="str">
        <f aca="false">A6018&amp;"U"</f>
        <v>97628U</v>
      </c>
      <c r="C6018" s="318" t="s">
        <v>18198</v>
      </c>
      <c r="D6018" s="318" t="s">
        <v>116</v>
      </c>
      <c r="E6018" s="318" t="s">
        <v>6232</v>
      </c>
      <c r="F6018" s="319" t="n">
        <v>166.68</v>
      </c>
      <c r="G6018" s="318" t="s">
        <v>6233</v>
      </c>
    </row>
    <row r="6019" customFormat="false" ht="15" hidden="false" customHeight="false" outlineLevel="0" collapsed="false">
      <c r="A6019" s="318" t="s">
        <v>18199</v>
      </c>
      <c r="B6019" s="318" t="str">
        <f aca="false">A6019&amp;"U"</f>
        <v>97629U</v>
      </c>
      <c r="C6019" s="318" t="s">
        <v>18200</v>
      </c>
      <c r="D6019" s="318" t="s">
        <v>116</v>
      </c>
      <c r="E6019" s="318" t="s">
        <v>6252</v>
      </c>
      <c r="F6019" s="319" t="n">
        <v>84.19</v>
      </c>
      <c r="G6019" s="318" t="s">
        <v>6233</v>
      </c>
    </row>
    <row r="6020" customFormat="false" ht="15" hidden="false" customHeight="false" outlineLevel="0" collapsed="false">
      <c r="A6020" s="318" t="s">
        <v>18201</v>
      </c>
      <c r="B6020" s="318" t="str">
        <f aca="false">A6020&amp;"U"</f>
        <v>97631U</v>
      </c>
      <c r="C6020" s="318" t="s">
        <v>18202</v>
      </c>
      <c r="D6020" s="318" t="s">
        <v>79</v>
      </c>
      <c r="E6020" s="318" t="s">
        <v>6232</v>
      </c>
      <c r="F6020" s="319" t="n">
        <v>2</v>
      </c>
      <c r="G6020" s="318" t="s">
        <v>6233</v>
      </c>
    </row>
    <row r="6021" customFormat="false" ht="15" hidden="false" customHeight="false" outlineLevel="0" collapsed="false">
      <c r="A6021" s="318" t="s">
        <v>18203</v>
      </c>
      <c r="B6021" s="318" t="str">
        <f aca="false">A6021&amp;"U"</f>
        <v>97632U</v>
      </c>
      <c r="C6021" s="318" t="s">
        <v>18204</v>
      </c>
      <c r="D6021" s="318" t="s">
        <v>86</v>
      </c>
      <c r="E6021" s="318" t="s">
        <v>6232</v>
      </c>
      <c r="F6021" s="319" t="n">
        <v>1.56</v>
      </c>
      <c r="G6021" s="318" t="s">
        <v>6233</v>
      </c>
    </row>
    <row r="6022" customFormat="false" ht="15" hidden="false" customHeight="false" outlineLevel="0" collapsed="false">
      <c r="A6022" s="318" t="s">
        <v>18205</v>
      </c>
      <c r="B6022" s="318" t="str">
        <f aca="false">A6022&amp;"U"</f>
        <v>97633U</v>
      </c>
      <c r="C6022" s="318" t="s">
        <v>18206</v>
      </c>
      <c r="D6022" s="318" t="s">
        <v>79</v>
      </c>
      <c r="E6022" s="318" t="s">
        <v>6232</v>
      </c>
      <c r="F6022" s="319" t="n">
        <v>13.69</v>
      </c>
      <c r="G6022" s="318" t="s">
        <v>6233</v>
      </c>
    </row>
    <row r="6023" customFormat="false" ht="15" hidden="false" customHeight="false" outlineLevel="0" collapsed="false">
      <c r="A6023" s="318" t="s">
        <v>18207</v>
      </c>
      <c r="B6023" s="318" t="str">
        <f aca="false">A6023&amp;"U"</f>
        <v>97634U</v>
      </c>
      <c r="C6023" s="318" t="s">
        <v>18208</v>
      </c>
      <c r="D6023" s="318" t="s">
        <v>79</v>
      </c>
      <c r="E6023" s="318" t="s">
        <v>6252</v>
      </c>
      <c r="F6023" s="319" t="n">
        <v>7.89</v>
      </c>
      <c r="G6023" s="318" t="s">
        <v>6233</v>
      </c>
    </row>
    <row r="6024" customFormat="false" ht="15" hidden="false" customHeight="false" outlineLevel="0" collapsed="false">
      <c r="A6024" s="318" t="s">
        <v>18209</v>
      </c>
      <c r="B6024" s="318" t="str">
        <f aca="false">A6024&amp;"U"</f>
        <v>97635U</v>
      </c>
      <c r="C6024" s="318" t="s">
        <v>18210</v>
      </c>
      <c r="D6024" s="318" t="s">
        <v>79</v>
      </c>
      <c r="E6024" s="318" t="s">
        <v>6232</v>
      </c>
      <c r="F6024" s="319" t="n">
        <v>9.75</v>
      </c>
      <c r="G6024" s="318" t="s">
        <v>6233</v>
      </c>
    </row>
    <row r="6025" customFormat="false" ht="15" hidden="false" customHeight="false" outlineLevel="0" collapsed="false">
      <c r="A6025" s="318" t="s">
        <v>18211</v>
      </c>
      <c r="B6025" s="318" t="str">
        <f aca="false">A6025&amp;"U"</f>
        <v>97636U</v>
      </c>
      <c r="C6025" s="318" t="s">
        <v>18212</v>
      </c>
      <c r="D6025" s="318" t="s">
        <v>79</v>
      </c>
      <c r="E6025" s="318" t="s">
        <v>6252</v>
      </c>
      <c r="F6025" s="319" t="n">
        <v>10.17</v>
      </c>
      <c r="G6025" s="318" t="s">
        <v>6233</v>
      </c>
    </row>
    <row r="6026" customFormat="false" ht="15" hidden="false" customHeight="false" outlineLevel="0" collapsed="false">
      <c r="A6026" s="318" t="s">
        <v>18213</v>
      </c>
      <c r="B6026" s="318" t="str">
        <f aca="false">A6026&amp;"U"</f>
        <v>97637U</v>
      </c>
      <c r="C6026" s="318" t="s">
        <v>18214</v>
      </c>
      <c r="D6026" s="318" t="s">
        <v>79</v>
      </c>
      <c r="E6026" s="318" t="s">
        <v>6232</v>
      </c>
      <c r="F6026" s="319" t="n">
        <v>2</v>
      </c>
      <c r="G6026" s="318" t="s">
        <v>6233</v>
      </c>
    </row>
    <row r="6027" customFormat="false" ht="15" hidden="false" customHeight="false" outlineLevel="0" collapsed="false">
      <c r="A6027" s="318" t="s">
        <v>18215</v>
      </c>
      <c r="B6027" s="318" t="str">
        <f aca="false">A6027&amp;"U"</f>
        <v>97638U</v>
      </c>
      <c r="C6027" s="318" t="s">
        <v>18216</v>
      </c>
      <c r="D6027" s="318" t="s">
        <v>79</v>
      </c>
      <c r="E6027" s="318" t="s">
        <v>6232</v>
      </c>
      <c r="F6027" s="319" t="n">
        <v>5.82</v>
      </c>
      <c r="G6027" s="318" t="s">
        <v>6233</v>
      </c>
    </row>
    <row r="6028" customFormat="false" ht="15" hidden="false" customHeight="false" outlineLevel="0" collapsed="false">
      <c r="A6028" s="318" t="s">
        <v>18217</v>
      </c>
      <c r="B6028" s="318" t="str">
        <f aca="false">A6028&amp;"U"</f>
        <v>97639U</v>
      </c>
      <c r="C6028" s="318" t="s">
        <v>18218</v>
      </c>
      <c r="D6028" s="318" t="s">
        <v>79</v>
      </c>
      <c r="E6028" s="318" t="s">
        <v>6232</v>
      </c>
      <c r="F6028" s="319" t="n">
        <v>12.17</v>
      </c>
      <c r="G6028" s="318" t="s">
        <v>6233</v>
      </c>
    </row>
    <row r="6029" customFormat="false" ht="15" hidden="false" customHeight="false" outlineLevel="0" collapsed="false">
      <c r="A6029" s="318" t="s">
        <v>18219</v>
      </c>
      <c r="B6029" s="318" t="str">
        <f aca="false">A6029&amp;"U"</f>
        <v>97640U</v>
      </c>
      <c r="C6029" s="318" t="s">
        <v>18220</v>
      </c>
      <c r="D6029" s="318" t="s">
        <v>79</v>
      </c>
      <c r="E6029" s="318" t="s">
        <v>6232</v>
      </c>
      <c r="F6029" s="319" t="n">
        <v>1.25</v>
      </c>
      <c r="G6029" s="318" t="s">
        <v>6233</v>
      </c>
    </row>
    <row r="6030" customFormat="false" ht="15" hidden="false" customHeight="false" outlineLevel="0" collapsed="false">
      <c r="A6030" s="318" t="s">
        <v>18221</v>
      </c>
      <c r="B6030" s="318" t="str">
        <f aca="false">A6030&amp;"U"</f>
        <v>97641U</v>
      </c>
      <c r="C6030" s="318" t="s">
        <v>18222</v>
      </c>
      <c r="D6030" s="318" t="s">
        <v>79</v>
      </c>
      <c r="E6030" s="318" t="s">
        <v>6232</v>
      </c>
      <c r="F6030" s="319" t="n">
        <v>2.87</v>
      </c>
      <c r="G6030" s="318" t="s">
        <v>6233</v>
      </c>
    </row>
    <row r="6031" customFormat="false" ht="15" hidden="false" customHeight="false" outlineLevel="0" collapsed="false">
      <c r="A6031" s="318" t="s">
        <v>18223</v>
      </c>
      <c r="B6031" s="318" t="str">
        <f aca="false">A6031&amp;"U"</f>
        <v>97642U</v>
      </c>
      <c r="C6031" s="318" t="s">
        <v>18224</v>
      </c>
      <c r="D6031" s="318" t="s">
        <v>79</v>
      </c>
      <c r="E6031" s="318" t="s">
        <v>6232</v>
      </c>
      <c r="F6031" s="319" t="n">
        <v>2.25</v>
      </c>
      <c r="G6031" s="318" t="s">
        <v>6233</v>
      </c>
    </row>
    <row r="6032" customFormat="false" ht="15" hidden="false" customHeight="false" outlineLevel="0" collapsed="false">
      <c r="A6032" s="318" t="s">
        <v>18225</v>
      </c>
      <c r="B6032" s="318" t="str">
        <f aca="false">A6032&amp;"U"</f>
        <v>97643U</v>
      </c>
      <c r="C6032" s="318" t="s">
        <v>18226</v>
      </c>
      <c r="D6032" s="318" t="s">
        <v>79</v>
      </c>
      <c r="E6032" s="318" t="s">
        <v>6232</v>
      </c>
      <c r="F6032" s="319" t="n">
        <v>14.95</v>
      </c>
      <c r="G6032" s="318" t="s">
        <v>6233</v>
      </c>
    </row>
    <row r="6033" customFormat="false" ht="15" hidden="false" customHeight="false" outlineLevel="0" collapsed="false">
      <c r="A6033" s="318" t="s">
        <v>18227</v>
      </c>
      <c r="B6033" s="318" t="str">
        <f aca="false">A6033&amp;"U"</f>
        <v>97644U</v>
      </c>
      <c r="C6033" s="318" t="s">
        <v>18228</v>
      </c>
      <c r="D6033" s="318" t="s">
        <v>79</v>
      </c>
      <c r="E6033" s="318" t="s">
        <v>6232</v>
      </c>
      <c r="F6033" s="319" t="n">
        <v>5.62</v>
      </c>
      <c r="G6033" s="318" t="s">
        <v>6233</v>
      </c>
    </row>
    <row r="6034" customFormat="false" ht="15" hidden="false" customHeight="false" outlineLevel="0" collapsed="false">
      <c r="A6034" s="318" t="s">
        <v>18229</v>
      </c>
      <c r="B6034" s="318" t="str">
        <f aca="false">A6034&amp;"U"</f>
        <v>97645U</v>
      </c>
      <c r="C6034" s="318" t="s">
        <v>18230</v>
      </c>
      <c r="D6034" s="318" t="s">
        <v>79</v>
      </c>
      <c r="E6034" s="318" t="s">
        <v>6232</v>
      </c>
      <c r="F6034" s="319" t="n">
        <v>16.48</v>
      </c>
      <c r="G6034" s="318" t="s">
        <v>6233</v>
      </c>
    </row>
    <row r="6035" customFormat="false" ht="15" hidden="false" customHeight="false" outlineLevel="0" collapsed="false">
      <c r="A6035" s="318" t="s">
        <v>18231</v>
      </c>
      <c r="B6035" s="318" t="str">
        <f aca="false">A6035&amp;"U"</f>
        <v>97647U</v>
      </c>
      <c r="C6035" s="318" t="s">
        <v>18232</v>
      </c>
      <c r="D6035" s="318" t="s">
        <v>79</v>
      </c>
      <c r="E6035" s="318" t="s">
        <v>6232</v>
      </c>
      <c r="F6035" s="319" t="n">
        <v>2.16</v>
      </c>
      <c r="G6035" s="318" t="s">
        <v>6233</v>
      </c>
    </row>
    <row r="6036" customFormat="false" ht="15" hidden="false" customHeight="false" outlineLevel="0" collapsed="false">
      <c r="A6036" s="318" t="s">
        <v>18233</v>
      </c>
      <c r="B6036" s="318" t="str">
        <f aca="false">A6036&amp;"U"</f>
        <v>97648U</v>
      </c>
      <c r="C6036" s="318" t="s">
        <v>18234</v>
      </c>
      <c r="D6036" s="318" t="s">
        <v>79</v>
      </c>
      <c r="E6036" s="318" t="s">
        <v>6232</v>
      </c>
      <c r="F6036" s="319" t="n">
        <v>1.24</v>
      </c>
      <c r="G6036" s="318" t="s">
        <v>6233</v>
      </c>
    </row>
    <row r="6037" customFormat="false" ht="15" hidden="false" customHeight="false" outlineLevel="0" collapsed="false">
      <c r="A6037" s="318" t="s">
        <v>18235</v>
      </c>
      <c r="B6037" s="318" t="str">
        <f aca="false">A6037&amp;"U"</f>
        <v>97649U</v>
      </c>
      <c r="C6037" s="318" t="s">
        <v>18236</v>
      </c>
      <c r="D6037" s="318" t="s">
        <v>79</v>
      </c>
      <c r="E6037" s="318" t="s">
        <v>6232</v>
      </c>
      <c r="F6037" s="319" t="n">
        <v>2.81</v>
      </c>
      <c r="G6037" s="318" t="s">
        <v>6233</v>
      </c>
    </row>
    <row r="6038" customFormat="false" ht="15" hidden="false" customHeight="false" outlineLevel="0" collapsed="false">
      <c r="A6038" s="318" t="s">
        <v>18237</v>
      </c>
      <c r="B6038" s="318" t="str">
        <f aca="false">A6038&amp;"U"</f>
        <v>97650U</v>
      </c>
      <c r="C6038" s="318" t="s">
        <v>18238</v>
      </c>
      <c r="D6038" s="318" t="s">
        <v>79</v>
      </c>
      <c r="E6038" s="318" t="s">
        <v>6232</v>
      </c>
      <c r="F6038" s="319" t="n">
        <v>4.66</v>
      </c>
      <c r="G6038" s="318" t="s">
        <v>6233</v>
      </c>
    </row>
    <row r="6039" customFormat="false" ht="15" hidden="false" customHeight="false" outlineLevel="0" collapsed="false">
      <c r="A6039" s="318" t="s">
        <v>18239</v>
      </c>
      <c r="B6039" s="318" t="str">
        <f aca="false">A6039&amp;"U"</f>
        <v>97651U</v>
      </c>
      <c r="C6039" s="318" t="s">
        <v>18240</v>
      </c>
      <c r="D6039" s="318" t="s">
        <v>30</v>
      </c>
      <c r="E6039" s="318" t="s">
        <v>6232</v>
      </c>
      <c r="F6039" s="319" t="n">
        <v>51.6</v>
      </c>
      <c r="G6039" s="318" t="s">
        <v>6233</v>
      </c>
    </row>
    <row r="6040" customFormat="false" ht="15" hidden="false" customHeight="false" outlineLevel="0" collapsed="false">
      <c r="A6040" s="318" t="s">
        <v>18241</v>
      </c>
      <c r="B6040" s="318" t="str">
        <f aca="false">A6040&amp;"U"</f>
        <v>97652U</v>
      </c>
      <c r="C6040" s="318" t="s">
        <v>18242</v>
      </c>
      <c r="D6040" s="318" t="s">
        <v>30</v>
      </c>
      <c r="E6040" s="318" t="s">
        <v>6232</v>
      </c>
      <c r="F6040" s="319" t="n">
        <v>116.98</v>
      </c>
      <c r="G6040" s="318" t="s">
        <v>6233</v>
      </c>
    </row>
    <row r="6041" customFormat="false" ht="15" hidden="false" customHeight="false" outlineLevel="0" collapsed="false">
      <c r="A6041" s="318" t="s">
        <v>18243</v>
      </c>
      <c r="B6041" s="318" t="str">
        <f aca="false">A6041&amp;"U"</f>
        <v>97653U</v>
      </c>
      <c r="C6041" s="318" t="s">
        <v>18244</v>
      </c>
      <c r="D6041" s="318" t="s">
        <v>30</v>
      </c>
      <c r="E6041" s="318" t="s">
        <v>6232</v>
      </c>
      <c r="F6041" s="319" t="n">
        <v>92.73</v>
      </c>
      <c r="G6041" s="318" t="s">
        <v>6233</v>
      </c>
    </row>
    <row r="6042" customFormat="false" ht="15" hidden="false" customHeight="false" outlineLevel="0" collapsed="false">
      <c r="A6042" s="318" t="s">
        <v>18245</v>
      </c>
      <c r="B6042" s="318" t="str">
        <f aca="false">A6042&amp;"U"</f>
        <v>97654U</v>
      </c>
      <c r="C6042" s="318" t="s">
        <v>18246</v>
      </c>
      <c r="D6042" s="318" t="s">
        <v>30</v>
      </c>
      <c r="E6042" s="318" t="s">
        <v>6232</v>
      </c>
      <c r="F6042" s="319" t="n">
        <v>110.63</v>
      </c>
      <c r="G6042" s="318" t="s">
        <v>6233</v>
      </c>
    </row>
    <row r="6043" customFormat="false" ht="15" hidden="false" customHeight="false" outlineLevel="0" collapsed="false">
      <c r="A6043" s="318" t="s">
        <v>18247</v>
      </c>
      <c r="B6043" s="318" t="str">
        <f aca="false">A6043&amp;"U"</f>
        <v>97655U</v>
      </c>
      <c r="C6043" s="318" t="s">
        <v>18248</v>
      </c>
      <c r="D6043" s="318" t="s">
        <v>79</v>
      </c>
      <c r="E6043" s="318" t="s">
        <v>6232</v>
      </c>
      <c r="F6043" s="319" t="n">
        <v>13.09</v>
      </c>
      <c r="G6043" s="318" t="s">
        <v>6233</v>
      </c>
    </row>
    <row r="6044" customFormat="false" ht="15" hidden="false" customHeight="false" outlineLevel="0" collapsed="false">
      <c r="A6044" s="318" t="s">
        <v>18249</v>
      </c>
      <c r="B6044" s="318" t="str">
        <f aca="false">A6044&amp;"U"</f>
        <v>97656U</v>
      </c>
      <c r="C6044" s="318" t="s">
        <v>18250</v>
      </c>
      <c r="D6044" s="318" t="s">
        <v>30</v>
      </c>
      <c r="E6044" s="318" t="s">
        <v>6232</v>
      </c>
      <c r="F6044" s="319" t="n">
        <v>132.02</v>
      </c>
      <c r="G6044" s="318" t="s">
        <v>6233</v>
      </c>
    </row>
    <row r="6045" customFormat="false" ht="15" hidden="false" customHeight="false" outlineLevel="0" collapsed="false">
      <c r="A6045" s="318" t="s">
        <v>18251</v>
      </c>
      <c r="B6045" s="318" t="str">
        <f aca="false">A6045&amp;"U"</f>
        <v>97657U</v>
      </c>
      <c r="C6045" s="318" t="s">
        <v>18252</v>
      </c>
      <c r="D6045" s="318" t="s">
        <v>30</v>
      </c>
      <c r="E6045" s="318" t="s">
        <v>6232</v>
      </c>
      <c r="F6045" s="319" t="n">
        <v>261.69</v>
      </c>
      <c r="G6045" s="318" t="s">
        <v>6233</v>
      </c>
    </row>
    <row r="6046" customFormat="false" ht="15" hidden="false" customHeight="false" outlineLevel="0" collapsed="false">
      <c r="A6046" s="318" t="s">
        <v>18253</v>
      </c>
      <c r="B6046" s="318" t="str">
        <f aca="false">A6046&amp;"U"</f>
        <v>97658U</v>
      </c>
      <c r="C6046" s="318" t="s">
        <v>18254</v>
      </c>
      <c r="D6046" s="318" t="s">
        <v>30</v>
      </c>
      <c r="E6046" s="318" t="s">
        <v>6232</v>
      </c>
      <c r="F6046" s="319" t="n">
        <v>124.74</v>
      </c>
      <c r="G6046" s="318" t="s">
        <v>6233</v>
      </c>
    </row>
    <row r="6047" customFormat="false" ht="15" hidden="false" customHeight="false" outlineLevel="0" collapsed="false">
      <c r="A6047" s="318" t="s">
        <v>18255</v>
      </c>
      <c r="B6047" s="318" t="str">
        <f aca="false">A6047&amp;"U"</f>
        <v>97659U</v>
      </c>
      <c r="C6047" s="318" t="s">
        <v>18256</v>
      </c>
      <c r="D6047" s="318" t="s">
        <v>30</v>
      </c>
      <c r="E6047" s="318" t="s">
        <v>6232</v>
      </c>
      <c r="F6047" s="319" t="n">
        <v>162.18</v>
      </c>
      <c r="G6047" s="318" t="s">
        <v>6233</v>
      </c>
    </row>
    <row r="6048" customFormat="false" ht="15" hidden="false" customHeight="false" outlineLevel="0" collapsed="false">
      <c r="A6048" s="318" t="s">
        <v>18257</v>
      </c>
      <c r="B6048" s="318" t="str">
        <f aca="false">A6048&amp;"U"</f>
        <v>97660U</v>
      </c>
      <c r="C6048" s="318" t="s">
        <v>96</v>
      </c>
      <c r="D6048" s="318" t="s">
        <v>30</v>
      </c>
      <c r="E6048" s="318" t="s">
        <v>6232</v>
      </c>
      <c r="F6048" s="319" t="n">
        <v>0.39</v>
      </c>
      <c r="G6048" s="318" t="s">
        <v>6233</v>
      </c>
    </row>
    <row r="6049" customFormat="false" ht="15" hidden="false" customHeight="false" outlineLevel="0" collapsed="false">
      <c r="A6049" s="318" t="s">
        <v>18258</v>
      </c>
      <c r="B6049" s="318" t="str">
        <f aca="false">A6049&amp;"U"</f>
        <v>97661U</v>
      </c>
      <c r="C6049" s="318" t="s">
        <v>18259</v>
      </c>
      <c r="D6049" s="318" t="s">
        <v>86</v>
      </c>
      <c r="E6049" s="318" t="s">
        <v>6232</v>
      </c>
      <c r="F6049" s="319" t="n">
        <v>0.41</v>
      </c>
      <c r="G6049" s="318" t="s">
        <v>6233</v>
      </c>
    </row>
    <row r="6050" customFormat="false" ht="15" hidden="false" customHeight="false" outlineLevel="0" collapsed="false">
      <c r="A6050" s="318" t="s">
        <v>18260</v>
      </c>
      <c r="B6050" s="318" t="str">
        <f aca="false">A6050&amp;"U"</f>
        <v>97662U</v>
      </c>
      <c r="C6050" s="318" t="s">
        <v>18261</v>
      </c>
      <c r="D6050" s="318" t="s">
        <v>86</v>
      </c>
      <c r="E6050" s="318" t="s">
        <v>6232</v>
      </c>
      <c r="F6050" s="319" t="n">
        <v>0.29</v>
      </c>
      <c r="G6050" s="318" t="s">
        <v>6233</v>
      </c>
    </row>
    <row r="6051" customFormat="false" ht="15" hidden="false" customHeight="false" outlineLevel="0" collapsed="false">
      <c r="A6051" s="318" t="s">
        <v>18262</v>
      </c>
      <c r="B6051" s="318" t="str">
        <f aca="false">A6051&amp;"U"</f>
        <v>97663U</v>
      </c>
      <c r="C6051" s="318" t="s">
        <v>18263</v>
      </c>
      <c r="D6051" s="318" t="s">
        <v>30</v>
      </c>
      <c r="E6051" s="318" t="s">
        <v>6232</v>
      </c>
      <c r="F6051" s="319" t="n">
        <v>7.5</v>
      </c>
      <c r="G6051" s="318" t="s">
        <v>6233</v>
      </c>
    </row>
    <row r="6052" customFormat="false" ht="15" hidden="false" customHeight="false" outlineLevel="0" collapsed="false">
      <c r="A6052" s="318" t="s">
        <v>18264</v>
      </c>
      <c r="B6052" s="318" t="str">
        <f aca="false">A6052&amp;"U"</f>
        <v>97664U</v>
      </c>
      <c r="C6052" s="318" t="s">
        <v>18265</v>
      </c>
      <c r="D6052" s="318" t="s">
        <v>30</v>
      </c>
      <c r="E6052" s="318" t="s">
        <v>6232</v>
      </c>
      <c r="F6052" s="319" t="n">
        <v>0.93</v>
      </c>
      <c r="G6052" s="318" t="s">
        <v>6233</v>
      </c>
    </row>
    <row r="6053" customFormat="false" ht="15" hidden="false" customHeight="false" outlineLevel="0" collapsed="false">
      <c r="A6053" s="318" t="s">
        <v>18266</v>
      </c>
      <c r="B6053" s="318" t="str">
        <f aca="false">A6053&amp;"U"</f>
        <v>97665U</v>
      </c>
      <c r="C6053" s="318" t="s">
        <v>18267</v>
      </c>
      <c r="D6053" s="318" t="s">
        <v>30</v>
      </c>
      <c r="E6053" s="318" t="s">
        <v>6232</v>
      </c>
      <c r="F6053" s="319" t="n">
        <v>0.77</v>
      </c>
      <c r="G6053" s="318" t="s">
        <v>6233</v>
      </c>
    </row>
    <row r="6054" customFormat="false" ht="15" hidden="false" customHeight="false" outlineLevel="0" collapsed="false">
      <c r="A6054" s="318" t="s">
        <v>18268</v>
      </c>
      <c r="B6054" s="318" t="str">
        <f aca="false">A6054&amp;"U"</f>
        <v>97666U</v>
      </c>
      <c r="C6054" s="318" t="s">
        <v>18269</v>
      </c>
      <c r="D6054" s="318" t="s">
        <v>30</v>
      </c>
      <c r="E6054" s="318" t="s">
        <v>6232</v>
      </c>
      <c r="F6054" s="319" t="n">
        <v>5.46</v>
      </c>
      <c r="G6054" s="318" t="s">
        <v>6233</v>
      </c>
    </row>
    <row r="6055" customFormat="false" ht="15" hidden="false" customHeight="false" outlineLevel="0" collapsed="false">
      <c r="A6055" s="318" t="s">
        <v>18270</v>
      </c>
      <c r="B6055" s="318" t="str">
        <f aca="false">A6055&amp;"U"</f>
        <v>85423U</v>
      </c>
      <c r="C6055" s="318" t="s">
        <v>18271</v>
      </c>
      <c r="D6055" s="318" t="s">
        <v>79</v>
      </c>
      <c r="E6055" s="318" t="s">
        <v>6252</v>
      </c>
      <c r="F6055" s="319" t="n">
        <v>6.19</v>
      </c>
      <c r="G6055" s="318" t="s">
        <v>6233</v>
      </c>
    </row>
    <row r="6056" customFormat="false" ht="15" hidden="false" customHeight="false" outlineLevel="0" collapsed="false">
      <c r="A6056" s="318" t="s">
        <v>18272</v>
      </c>
      <c r="B6056" s="318" t="str">
        <f aca="false">A6056&amp;"U"</f>
        <v>85424U</v>
      </c>
      <c r="C6056" s="318" t="s">
        <v>18273</v>
      </c>
      <c r="D6056" s="318" t="s">
        <v>79</v>
      </c>
      <c r="E6056" s="318" t="s">
        <v>6252</v>
      </c>
      <c r="F6056" s="319" t="n">
        <v>18.49</v>
      </c>
      <c r="G6056" s="318" t="s">
        <v>6233</v>
      </c>
    </row>
    <row r="6057" customFormat="false" ht="15" hidden="false" customHeight="false" outlineLevel="0" collapsed="false">
      <c r="A6057" s="318" t="s">
        <v>18274</v>
      </c>
      <c r="B6057" s="318" t="str">
        <f aca="false">A6057&amp;"U"</f>
        <v>72742U</v>
      </c>
      <c r="C6057" s="318" t="s">
        <v>18275</v>
      </c>
      <c r="D6057" s="318" t="s">
        <v>30</v>
      </c>
      <c r="E6057" s="318" t="s">
        <v>6232</v>
      </c>
      <c r="F6057" s="319" t="n">
        <v>591.2</v>
      </c>
      <c r="G6057" s="318" t="s">
        <v>6233</v>
      </c>
    </row>
    <row r="6058" customFormat="false" ht="15" hidden="false" customHeight="false" outlineLevel="0" collapsed="false">
      <c r="A6058" s="318" t="s">
        <v>18276</v>
      </c>
      <c r="B6058" s="318" t="str">
        <f aca="false">A6058&amp;"U"</f>
        <v>72743U</v>
      </c>
      <c r="C6058" s="318" t="s">
        <v>18277</v>
      </c>
      <c r="D6058" s="318" t="s">
        <v>30</v>
      </c>
      <c r="E6058" s="318" t="s">
        <v>6232</v>
      </c>
      <c r="F6058" s="319" t="n">
        <v>295.6</v>
      </c>
      <c r="G6058" s="318" t="s">
        <v>6233</v>
      </c>
    </row>
    <row r="6059" customFormat="false" ht="15" hidden="false" customHeight="false" outlineLevel="0" collapsed="false">
      <c r="A6059" s="318" t="s">
        <v>18278</v>
      </c>
      <c r="B6059" s="318" t="str">
        <f aca="false">A6059&amp;"U"</f>
        <v>74020/1U</v>
      </c>
      <c r="C6059" s="318" t="s">
        <v>18279</v>
      </c>
      <c r="D6059" s="318" t="s">
        <v>116</v>
      </c>
      <c r="E6059" s="318" t="s">
        <v>6232</v>
      </c>
      <c r="F6059" s="319" t="n">
        <v>22.06</v>
      </c>
      <c r="G6059" s="318" t="s">
        <v>6233</v>
      </c>
    </row>
    <row r="6060" customFormat="false" ht="15" hidden="false" customHeight="false" outlineLevel="0" collapsed="false">
      <c r="A6060" s="318" t="s">
        <v>18280</v>
      </c>
      <c r="B6060" s="318" t="str">
        <f aca="false">A6060&amp;"U"</f>
        <v>74021/3U</v>
      </c>
      <c r="C6060" s="318" t="s">
        <v>18281</v>
      </c>
      <c r="D6060" s="318" t="s">
        <v>79</v>
      </c>
      <c r="E6060" s="318" t="s">
        <v>6232</v>
      </c>
      <c r="F6060" s="319" t="n">
        <v>0.8</v>
      </c>
      <c r="G6060" s="318" t="s">
        <v>6233</v>
      </c>
    </row>
    <row r="6061" customFormat="false" ht="15" hidden="false" customHeight="false" outlineLevel="0" collapsed="false">
      <c r="A6061" s="318" t="s">
        <v>18282</v>
      </c>
      <c r="B6061" s="318" t="str">
        <f aca="false">A6061&amp;"U"</f>
        <v>74021/6U</v>
      </c>
      <c r="C6061" s="318" t="s">
        <v>18283</v>
      </c>
      <c r="D6061" s="318" t="s">
        <v>116</v>
      </c>
      <c r="E6061" s="318" t="s">
        <v>6232</v>
      </c>
      <c r="F6061" s="319" t="n">
        <v>1.56</v>
      </c>
      <c r="G6061" s="318" t="s">
        <v>6233</v>
      </c>
    </row>
    <row r="6062" customFormat="false" ht="15" hidden="false" customHeight="false" outlineLevel="0" collapsed="false">
      <c r="A6062" s="318" t="s">
        <v>18284</v>
      </c>
      <c r="B6062" s="318" t="str">
        <f aca="false">A6062&amp;"U"</f>
        <v>74022/3U</v>
      </c>
      <c r="C6062" s="318" t="s">
        <v>18285</v>
      </c>
      <c r="D6062" s="318" t="s">
        <v>30</v>
      </c>
      <c r="E6062" s="318" t="s">
        <v>6232</v>
      </c>
      <c r="F6062" s="319" t="n">
        <v>147.8</v>
      </c>
      <c r="G6062" s="318" t="s">
        <v>6233</v>
      </c>
    </row>
    <row r="6063" customFormat="false" ht="15" hidden="false" customHeight="false" outlineLevel="0" collapsed="false">
      <c r="A6063" s="318" t="s">
        <v>18286</v>
      </c>
      <c r="B6063" s="318" t="str">
        <f aca="false">A6063&amp;"U"</f>
        <v>74022/6U</v>
      </c>
      <c r="C6063" s="318" t="s">
        <v>18287</v>
      </c>
      <c r="D6063" s="318" t="s">
        <v>30</v>
      </c>
      <c r="E6063" s="318" t="s">
        <v>6232</v>
      </c>
      <c r="F6063" s="319" t="n">
        <v>118.23</v>
      </c>
      <c r="G6063" s="318" t="s">
        <v>6233</v>
      </c>
    </row>
    <row r="6064" customFormat="false" ht="15" hidden="false" customHeight="false" outlineLevel="0" collapsed="false">
      <c r="A6064" s="318" t="s">
        <v>18288</v>
      </c>
      <c r="B6064" s="318" t="str">
        <f aca="false">A6064&amp;"U"</f>
        <v>74022/8U</v>
      </c>
      <c r="C6064" s="318" t="s">
        <v>18289</v>
      </c>
      <c r="D6064" s="318" t="s">
        <v>30</v>
      </c>
      <c r="E6064" s="318" t="s">
        <v>6232</v>
      </c>
      <c r="F6064" s="319" t="n">
        <v>73.9</v>
      </c>
      <c r="G6064" s="318" t="s">
        <v>6233</v>
      </c>
    </row>
    <row r="6065" customFormat="false" ht="15" hidden="false" customHeight="false" outlineLevel="0" collapsed="false">
      <c r="A6065" s="318" t="s">
        <v>18290</v>
      </c>
      <c r="B6065" s="318" t="str">
        <f aca="false">A6065&amp;"U"</f>
        <v>74022/9U</v>
      </c>
      <c r="C6065" s="318" t="s">
        <v>18291</v>
      </c>
      <c r="D6065" s="318" t="s">
        <v>30</v>
      </c>
      <c r="E6065" s="318" t="s">
        <v>6232</v>
      </c>
      <c r="F6065" s="319" t="n">
        <v>66.5</v>
      </c>
      <c r="G6065" s="318" t="s">
        <v>6233</v>
      </c>
    </row>
    <row r="6066" customFormat="false" ht="15" hidden="false" customHeight="false" outlineLevel="0" collapsed="false">
      <c r="A6066" s="318" t="s">
        <v>18292</v>
      </c>
      <c r="B6066" s="318" t="str">
        <f aca="false">A6066&amp;"U"</f>
        <v>74022/10U</v>
      </c>
      <c r="C6066" s="318" t="s">
        <v>18293</v>
      </c>
      <c r="D6066" s="318" t="s">
        <v>30</v>
      </c>
      <c r="E6066" s="318" t="s">
        <v>6232</v>
      </c>
      <c r="F6066" s="319" t="n">
        <v>140.4</v>
      </c>
      <c r="G6066" s="318" t="s">
        <v>6233</v>
      </c>
    </row>
    <row r="6067" customFormat="false" ht="15" hidden="false" customHeight="false" outlineLevel="0" collapsed="false">
      <c r="A6067" s="318" t="s">
        <v>18294</v>
      </c>
      <c r="B6067" s="318" t="str">
        <f aca="false">A6067&amp;"U"</f>
        <v>74022/15U</v>
      </c>
      <c r="C6067" s="318" t="s">
        <v>18295</v>
      </c>
      <c r="D6067" s="318" t="s">
        <v>30</v>
      </c>
      <c r="E6067" s="318" t="s">
        <v>6232</v>
      </c>
      <c r="F6067" s="319" t="n">
        <v>59.11</v>
      </c>
      <c r="G6067" s="318" t="s">
        <v>6233</v>
      </c>
    </row>
    <row r="6068" customFormat="false" ht="15" hidden="false" customHeight="false" outlineLevel="0" collapsed="false">
      <c r="A6068" s="318" t="s">
        <v>18296</v>
      </c>
      <c r="B6068" s="318" t="str">
        <f aca="false">A6068&amp;"U"</f>
        <v>74022/19U</v>
      </c>
      <c r="C6068" s="318" t="s">
        <v>18297</v>
      </c>
      <c r="D6068" s="318" t="s">
        <v>30</v>
      </c>
      <c r="E6068" s="318" t="s">
        <v>6232</v>
      </c>
      <c r="F6068" s="319" t="n">
        <v>169.96</v>
      </c>
      <c r="G6068" s="318" t="s">
        <v>6233</v>
      </c>
    </row>
    <row r="6069" customFormat="false" ht="15" hidden="false" customHeight="false" outlineLevel="0" collapsed="false">
      <c r="A6069" s="318" t="s">
        <v>18298</v>
      </c>
      <c r="B6069" s="318" t="str">
        <f aca="false">A6069&amp;"U"</f>
        <v>74022/23U</v>
      </c>
      <c r="C6069" s="318" t="s">
        <v>18299</v>
      </c>
      <c r="D6069" s="318" t="s">
        <v>30</v>
      </c>
      <c r="E6069" s="318" t="s">
        <v>6232</v>
      </c>
      <c r="F6069" s="319" t="n">
        <v>44.33</v>
      </c>
      <c r="G6069" s="318" t="s">
        <v>6233</v>
      </c>
    </row>
    <row r="6070" customFormat="false" ht="15" hidden="false" customHeight="false" outlineLevel="0" collapsed="false">
      <c r="A6070" s="318" t="s">
        <v>18300</v>
      </c>
      <c r="B6070" s="318" t="str">
        <f aca="false">A6070&amp;"U"</f>
        <v>74022/25U</v>
      </c>
      <c r="C6070" s="318" t="s">
        <v>18301</v>
      </c>
      <c r="D6070" s="318" t="s">
        <v>30</v>
      </c>
      <c r="E6070" s="318" t="s">
        <v>6232</v>
      </c>
      <c r="F6070" s="319" t="n">
        <v>118.23</v>
      </c>
      <c r="G6070" s="318" t="s">
        <v>6233</v>
      </c>
    </row>
    <row r="6071" customFormat="false" ht="15" hidden="false" customHeight="false" outlineLevel="0" collapsed="false">
      <c r="A6071" s="318" t="s">
        <v>18302</v>
      </c>
      <c r="B6071" s="318" t="str">
        <f aca="false">A6071&amp;"U"</f>
        <v>74022/27U</v>
      </c>
      <c r="C6071" s="318" t="s">
        <v>18303</v>
      </c>
      <c r="D6071" s="318" t="s">
        <v>30</v>
      </c>
      <c r="E6071" s="318" t="s">
        <v>6232</v>
      </c>
      <c r="F6071" s="319" t="n">
        <v>51.72</v>
      </c>
      <c r="G6071" s="318" t="s">
        <v>6233</v>
      </c>
    </row>
    <row r="6072" customFormat="false" ht="15" hidden="false" customHeight="false" outlineLevel="0" collapsed="false">
      <c r="A6072" s="318" t="s">
        <v>18304</v>
      </c>
      <c r="B6072" s="318" t="str">
        <f aca="false">A6072&amp;"U"</f>
        <v>74022/30U</v>
      </c>
      <c r="C6072" s="318" t="s">
        <v>18305</v>
      </c>
      <c r="D6072" s="318" t="s">
        <v>30</v>
      </c>
      <c r="E6072" s="318" t="s">
        <v>6232</v>
      </c>
      <c r="F6072" s="319" t="n">
        <v>133.01</v>
      </c>
      <c r="G6072" s="318" t="s">
        <v>6233</v>
      </c>
    </row>
    <row r="6073" customFormat="false" ht="15" hidden="false" customHeight="false" outlineLevel="0" collapsed="false">
      <c r="A6073" s="318" t="s">
        <v>18306</v>
      </c>
      <c r="B6073" s="318" t="str">
        <f aca="false">A6073&amp;"U"</f>
        <v>74022/32U</v>
      </c>
      <c r="C6073" s="318" t="s">
        <v>18307</v>
      </c>
      <c r="D6073" s="318" t="s">
        <v>30</v>
      </c>
      <c r="E6073" s="318" t="s">
        <v>6232</v>
      </c>
      <c r="F6073" s="319" t="n">
        <v>147.8</v>
      </c>
      <c r="G6073" s="318" t="s">
        <v>6233</v>
      </c>
    </row>
    <row r="6074" customFormat="false" ht="15" hidden="false" customHeight="false" outlineLevel="0" collapsed="false">
      <c r="A6074" s="318" t="s">
        <v>18308</v>
      </c>
      <c r="B6074" s="318" t="str">
        <f aca="false">A6074&amp;"U"</f>
        <v>74022/37U</v>
      </c>
      <c r="C6074" s="318" t="s">
        <v>18309</v>
      </c>
      <c r="D6074" s="318" t="s">
        <v>30</v>
      </c>
      <c r="E6074" s="318" t="s">
        <v>6232</v>
      </c>
      <c r="F6074" s="319" t="n">
        <v>73.9</v>
      </c>
      <c r="G6074" s="318" t="s">
        <v>6233</v>
      </c>
    </row>
    <row r="6075" customFormat="false" ht="15" hidden="false" customHeight="false" outlineLevel="0" collapsed="false">
      <c r="A6075" s="318" t="s">
        <v>18310</v>
      </c>
      <c r="B6075" s="318" t="str">
        <f aca="false">A6075&amp;"U"</f>
        <v>74022/42U</v>
      </c>
      <c r="C6075" s="318" t="s">
        <v>18311</v>
      </c>
      <c r="D6075" s="318" t="s">
        <v>30</v>
      </c>
      <c r="E6075" s="318" t="s">
        <v>6232</v>
      </c>
      <c r="F6075" s="319" t="n">
        <v>66.5</v>
      </c>
      <c r="G6075" s="318" t="s">
        <v>6233</v>
      </c>
    </row>
    <row r="6076" customFormat="false" ht="15" hidden="false" customHeight="false" outlineLevel="0" collapsed="false">
      <c r="A6076" s="318" t="s">
        <v>18312</v>
      </c>
      <c r="B6076" s="318" t="str">
        <f aca="false">A6076&amp;"U"</f>
        <v>74022/58U</v>
      </c>
      <c r="C6076" s="318" t="s">
        <v>18313</v>
      </c>
      <c r="D6076" s="318" t="s">
        <v>30</v>
      </c>
      <c r="E6076" s="318" t="s">
        <v>6232</v>
      </c>
      <c r="F6076" s="319" t="n">
        <v>50.56</v>
      </c>
      <c r="G6076" s="318" t="s">
        <v>6233</v>
      </c>
    </row>
    <row r="6077" customFormat="false" ht="15" hidden="false" customHeight="false" outlineLevel="0" collapsed="false">
      <c r="A6077" s="318" t="s">
        <v>18314</v>
      </c>
      <c r="B6077" s="318" t="str">
        <f aca="false">A6077&amp;"U"</f>
        <v>95967U</v>
      </c>
      <c r="C6077" s="318" t="s">
        <v>18315</v>
      </c>
      <c r="D6077" s="318" t="s">
        <v>594</v>
      </c>
      <c r="E6077" s="318" t="s">
        <v>6232</v>
      </c>
      <c r="F6077" s="319" t="n">
        <v>112.73</v>
      </c>
      <c r="G6077" s="318" t="s">
        <v>6233</v>
      </c>
    </row>
    <row r="6078" customFormat="false" ht="15" hidden="false" customHeight="false" outlineLevel="0" collapsed="false">
      <c r="A6078" s="318" t="s">
        <v>18316</v>
      </c>
      <c r="B6078" s="318" t="str">
        <f aca="false">A6078&amp;"U"</f>
        <v>99058U</v>
      </c>
      <c r="C6078" s="318" t="s">
        <v>18317</v>
      </c>
      <c r="D6078" s="318" t="s">
        <v>30</v>
      </c>
      <c r="E6078" s="318" t="s">
        <v>6252</v>
      </c>
      <c r="F6078" s="319" t="n">
        <v>5.72</v>
      </c>
      <c r="G6078" s="318" t="s">
        <v>6233</v>
      </c>
    </row>
    <row r="6079" customFormat="false" ht="15" hidden="false" customHeight="false" outlineLevel="0" collapsed="false">
      <c r="A6079" s="318" t="s">
        <v>18318</v>
      </c>
      <c r="B6079" s="318" t="str">
        <f aca="false">A6079&amp;"U"</f>
        <v>99059U</v>
      </c>
      <c r="C6079" s="318" t="s">
        <v>18319</v>
      </c>
      <c r="D6079" s="318" t="s">
        <v>86</v>
      </c>
      <c r="E6079" s="318" t="s">
        <v>6232</v>
      </c>
      <c r="F6079" s="319" t="n">
        <v>31.89</v>
      </c>
      <c r="G6079" s="318" t="s">
        <v>6233</v>
      </c>
    </row>
    <row r="6080" customFormat="false" ht="15" hidden="false" customHeight="false" outlineLevel="0" collapsed="false">
      <c r="A6080" s="318" t="s">
        <v>18320</v>
      </c>
      <c r="B6080" s="318" t="str">
        <f aca="false">A6080&amp;"U"</f>
        <v>99060U</v>
      </c>
      <c r="C6080" s="318" t="s">
        <v>18321</v>
      </c>
      <c r="D6080" s="318" t="s">
        <v>30</v>
      </c>
      <c r="E6080" s="318" t="s">
        <v>6232</v>
      </c>
      <c r="F6080" s="319" t="n">
        <v>81.68</v>
      </c>
      <c r="G6080" s="318" t="s">
        <v>6233</v>
      </c>
    </row>
    <row r="6081" customFormat="false" ht="15" hidden="false" customHeight="false" outlineLevel="0" collapsed="false">
      <c r="A6081" s="318" t="s">
        <v>18322</v>
      </c>
      <c r="B6081" s="318" t="str">
        <f aca="false">A6081&amp;"U"</f>
        <v>99061U</v>
      </c>
      <c r="C6081" s="318" t="s">
        <v>18323</v>
      </c>
      <c r="D6081" s="318" t="s">
        <v>30</v>
      </c>
      <c r="E6081" s="318" t="s">
        <v>6232</v>
      </c>
      <c r="F6081" s="319" t="n">
        <v>55.75</v>
      </c>
      <c r="G6081" s="318" t="s">
        <v>6233</v>
      </c>
    </row>
    <row r="6082" customFormat="false" ht="15" hidden="false" customHeight="false" outlineLevel="0" collapsed="false">
      <c r="A6082" s="318" t="s">
        <v>18324</v>
      </c>
      <c r="B6082" s="318" t="str">
        <f aca="false">A6082&amp;"U"</f>
        <v>99062U</v>
      </c>
      <c r="C6082" s="318" t="s">
        <v>18325</v>
      </c>
      <c r="D6082" s="318" t="s">
        <v>30</v>
      </c>
      <c r="E6082" s="318" t="s">
        <v>6232</v>
      </c>
      <c r="F6082" s="319" t="n">
        <v>1.64</v>
      </c>
      <c r="G6082" s="318" t="s">
        <v>6233</v>
      </c>
    </row>
    <row r="6083" customFormat="false" ht="15" hidden="false" customHeight="false" outlineLevel="0" collapsed="false">
      <c r="A6083" s="318" t="s">
        <v>18326</v>
      </c>
      <c r="B6083" s="318" t="str">
        <f aca="false">A6083&amp;"U"</f>
        <v>99063U</v>
      </c>
      <c r="C6083" s="318" t="s">
        <v>18327</v>
      </c>
      <c r="D6083" s="318" t="s">
        <v>86</v>
      </c>
      <c r="E6083" s="318" t="s">
        <v>6232</v>
      </c>
      <c r="F6083" s="319" t="n">
        <v>2.78</v>
      </c>
      <c r="G6083" s="318" t="s">
        <v>6233</v>
      </c>
    </row>
    <row r="6084" customFormat="false" ht="15" hidden="false" customHeight="false" outlineLevel="0" collapsed="false">
      <c r="A6084" s="318" t="s">
        <v>18328</v>
      </c>
      <c r="B6084" s="318" t="str">
        <f aca="false">A6084&amp;"U"</f>
        <v>99064U</v>
      </c>
      <c r="C6084" s="318" t="s">
        <v>18329</v>
      </c>
      <c r="D6084" s="318" t="s">
        <v>86</v>
      </c>
      <c r="E6084" s="318" t="s">
        <v>6252</v>
      </c>
      <c r="F6084" s="319" t="n">
        <v>0.28</v>
      </c>
      <c r="G6084" s="318" t="s">
        <v>6233</v>
      </c>
    </row>
    <row r="6085" customFormat="false" ht="15" hidden="false" customHeight="false" outlineLevel="0" collapsed="false">
      <c r="A6085" s="318" t="s">
        <v>18330</v>
      </c>
      <c r="B6085" s="318" t="str">
        <f aca="false">A6085&amp;"U"</f>
        <v>78472U</v>
      </c>
      <c r="C6085" s="318" t="s">
        <v>18331</v>
      </c>
      <c r="D6085" s="318" t="s">
        <v>79</v>
      </c>
      <c r="E6085" s="318" t="s">
        <v>6232</v>
      </c>
      <c r="F6085" s="319" t="n">
        <v>0.29</v>
      </c>
      <c r="G6085" s="318" t="s">
        <v>6233</v>
      </c>
    </row>
    <row r="6086" customFormat="false" ht="15" hidden="false" customHeight="false" outlineLevel="0" collapsed="false">
      <c r="A6086" s="318" t="s">
        <v>18332</v>
      </c>
      <c r="B6086" s="318" t="str">
        <f aca="false">A6086&amp;"U"</f>
        <v>93588U</v>
      </c>
      <c r="C6086" s="318" t="s">
        <v>18333</v>
      </c>
      <c r="D6086" s="318" t="s">
        <v>15876</v>
      </c>
      <c r="E6086" s="318" t="s">
        <v>6252</v>
      </c>
      <c r="F6086" s="319" t="n">
        <v>1.53</v>
      </c>
      <c r="G6086" s="318" t="s">
        <v>6233</v>
      </c>
    </row>
    <row r="6087" customFormat="false" ht="15" hidden="false" customHeight="false" outlineLevel="0" collapsed="false">
      <c r="A6087" s="318" t="s">
        <v>18334</v>
      </c>
      <c r="B6087" s="318" t="str">
        <f aca="false">A6087&amp;"U"</f>
        <v>93589U</v>
      </c>
      <c r="C6087" s="318" t="s">
        <v>18335</v>
      </c>
      <c r="D6087" s="318" t="s">
        <v>15876</v>
      </c>
      <c r="E6087" s="318" t="s">
        <v>6252</v>
      </c>
      <c r="F6087" s="319" t="n">
        <v>1.17</v>
      </c>
      <c r="G6087" s="318" t="s">
        <v>6233</v>
      </c>
    </row>
    <row r="6088" customFormat="false" ht="15" hidden="false" customHeight="false" outlineLevel="0" collapsed="false">
      <c r="A6088" s="318" t="s">
        <v>18336</v>
      </c>
      <c r="B6088" s="318" t="str">
        <f aca="false">A6088&amp;"U"</f>
        <v>93590U</v>
      </c>
      <c r="C6088" s="318" t="s">
        <v>18337</v>
      </c>
      <c r="D6088" s="318" t="s">
        <v>15876</v>
      </c>
      <c r="E6088" s="318" t="s">
        <v>6252</v>
      </c>
      <c r="F6088" s="319" t="n">
        <v>0.78</v>
      </c>
      <c r="G6088" s="318" t="s">
        <v>6233</v>
      </c>
    </row>
    <row r="6089" customFormat="false" ht="15" hidden="false" customHeight="false" outlineLevel="0" collapsed="false">
      <c r="A6089" s="318" t="s">
        <v>18338</v>
      </c>
      <c r="B6089" s="318" t="str">
        <f aca="false">A6089&amp;"U"</f>
        <v>93591U</v>
      </c>
      <c r="C6089" s="318" t="s">
        <v>18339</v>
      </c>
      <c r="D6089" s="318" t="s">
        <v>15876</v>
      </c>
      <c r="E6089" s="318" t="s">
        <v>6252</v>
      </c>
      <c r="F6089" s="319" t="n">
        <v>1.39</v>
      </c>
      <c r="G6089" s="318" t="s">
        <v>6233</v>
      </c>
    </row>
    <row r="6090" customFormat="false" ht="15" hidden="false" customHeight="false" outlineLevel="0" collapsed="false">
      <c r="A6090" s="318" t="s">
        <v>18340</v>
      </c>
      <c r="B6090" s="318" t="str">
        <f aca="false">A6090&amp;"U"</f>
        <v>93592U</v>
      </c>
      <c r="C6090" s="318" t="s">
        <v>18341</v>
      </c>
      <c r="D6090" s="318" t="s">
        <v>15876</v>
      </c>
      <c r="E6090" s="318" t="s">
        <v>6252</v>
      </c>
      <c r="F6090" s="319" t="n">
        <v>1.06</v>
      </c>
      <c r="G6090" s="318" t="s">
        <v>6233</v>
      </c>
    </row>
    <row r="6091" customFormat="false" ht="15" hidden="false" customHeight="false" outlineLevel="0" collapsed="false">
      <c r="A6091" s="318" t="s">
        <v>18342</v>
      </c>
      <c r="B6091" s="318" t="str">
        <f aca="false">A6091&amp;"U"</f>
        <v>93593U</v>
      </c>
      <c r="C6091" s="318" t="s">
        <v>18343</v>
      </c>
      <c r="D6091" s="318" t="s">
        <v>15876</v>
      </c>
      <c r="E6091" s="318" t="s">
        <v>6252</v>
      </c>
      <c r="F6091" s="319" t="n">
        <v>0.7</v>
      </c>
      <c r="G6091" s="318" t="s">
        <v>6233</v>
      </c>
    </row>
    <row r="6092" customFormat="false" ht="15" hidden="false" customHeight="false" outlineLevel="0" collapsed="false">
      <c r="A6092" s="318" t="s">
        <v>18344</v>
      </c>
      <c r="B6092" s="318" t="str">
        <f aca="false">A6092&amp;"U"</f>
        <v>93594U</v>
      </c>
      <c r="C6092" s="318" t="s">
        <v>18345</v>
      </c>
      <c r="D6092" s="318" t="s">
        <v>15856</v>
      </c>
      <c r="E6092" s="318" t="s">
        <v>6252</v>
      </c>
      <c r="F6092" s="319" t="n">
        <v>1.02</v>
      </c>
      <c r="G6092" s="318" t="s">
        <v>6233</v>
      </c>
    </row>
    <row r="6093" customFormat="false" ht="15" hidden="false" customHeight="false" outlineLevel="0" collapsed="false">
      <c r="A6093" s="318" t="s">
        <v>18346</v>
      </c>
      <c r="B6093" s="318" t="str">
        <f aca="false">A6093&amp;"U"</f>
        <v>93595U</v>
      </c>
      <c r="C6093" s="318" t="s">
        <v>18347</v>
      </c>
      <c r="D6093" s="318" t="s">
        <v>15856</v>
      </c>
      <c r="E6093" s="318" t="s">
        <v>6252</v>
      </c>
      <c r="F6093" s="319" t="n">
        <v>0.78</v>
      </c>
      <c r="G6093" s="318" t="s">
        <v>6233</v>
      </c>
    </row>
    <row r="6094" customFormat="false" ht="15" hidden="false" customHeight="false" outlineLevel="0" collapsed="false">
      <c r="A6094" s="318" t="s">
        <v>18348</v>
      </c>
      <c r="B6094" s="318" t="str">
        <f aca="false">A6094&amp;"U"</f>
        <v>93596U</v>
      </c>
      <c r="C6094" s="318" t="s">
        <v>18349</v>
      </c>
      <c r="D6094" s="318" t="s">
        <v>15856</v>
      </c>
      <c r="E6094" s="318" t="s">
        <v>6252</v>
      </c>
      <c r="F6094" s="319" t="n">
        <v>0.51</v>
      </c>
      <c r="G6094" s="318" t="s">
        <v>6233</v>
      </c>
    </row>
    <row r="6095" customFormat="false" ht="15" hidden="false" customHeight="false" outlineLevel="0" collapsed="false">
      <c r="A6095" s="318" t="s">
        <v>18350</v>
      </c>
      <c r="B6095" s="318" t="str">
        <f aca="false">A6095&amp;"U"</f>
        <v>93597U</v>
      </c>
      <c r="C6095" s="318" t="s">
        <v>18351</v>
      </c>
      <c r="D6095" s="318" t="s">
        <v>15856</v>
      </c>
      <c r="E6095" s="318" t="s">
        <v>6252</v>
      </c>
      <c r="F6095" s="319" t="n">
        <v>0.92</v>
      </c>
      <c r="G6095" s="318" t="s">
        <v>6233</v>
      </c>
    </row>
    <row r="6096" customFormat="false" ht="15" hidden="false" customHeight="false" outlineLevel="0" collapsed="false">
      <c r="A6096" s="318" t="s">
        <v>18352</v>
      </c>
      <c r="B6096" s="318" t="str">
        <f aca="false">A6096&amp;"U"</f>
        <v>93598U</v>
      </c>
      <c r="C6096" s="318" t="s">
        <v>18353</v>
      </c>
      <c r="D6096" s="318" t="s">
        <v>15856</v>
      </c>
      <c r="E6096" s="318" t="s">
        <v>6252</v>
      </c>
      <c r="F6096" s="319" t="n">
        <v>0.7</v>
      </c>
      <c r="G6096" s="318" t="s">
        <v>6233</v>
      </c>
    </row>
    <row r="6097" customFormat="false" ht="15" hidden="false" customHeight="false" outlineLevel="0" collapsed="false">
      <c r="A6097" s="318" t="s">
        <v>18354</v>
      </c>
      <c r="B6097" s="318" t="str">
        <f aca="false">A6097&amp;"U"</f>
        <v>93599U</v>
      </c>
      <c r="C6097" s="318" t="s">
        <v>18355</v>
      </c>
      <c r="D6097" s="318" t="s">
        <v>15856</v>
      </c>
      <c r="E6097" s="318" t="s">
        <v>6252</v>
      </c>
      <c r="F6097" s="319" t="n">
        <v>0.47</v>
      </c>
      <c r="G6097" s="318" t="s">
        <v>6233</v>
      </c>
    </row>
    <row r="6098" customFormat="false" ht="15" hidden="false" customHeight="false" outlineLevel="0" collapsed="false">
      <c r="A6098" s="318" t="s">
        <v>18356</v>
      </c>
      <c r="B6098" s="318" t="str">
        <f aca="false">A6098&amp;"U"</f>
        <v>95425U</v>
      </c>
      <c r="C6098" s="318" t="s">
        <v>18357</v>
      </c>
      <c r="D6098" s="318" t="s">
        <v>15876</v>
      </c>
      <c r="E6098" s="318" t="s">
        <v>6252</v>
      </c>
      <c r="F6098" s="319" t="n">
        <v>1.19</v>
      </c>
      <c r="G6098" s="318" t="s">
        <v>6233</v>
      </c>
    </row>
    <row r="6099" customFormat="false" ht="15" hidden="false" customHeight="false" outlineLevel="0" collapsed="false">
      <c r="A6099" s="318" t="s">
        <v>18358</v>
      </c>
      <c r="B6099" s="318" t="str">
        <f aca="false">A6099&amp;"U"</f>
        <v>95426U</v>
      </c>
      <c r="C6099" s="318" t="s">
        <v>18359</v>
      </c>
      <c r="D6099" s="318" t="s">
        <v>15876</v>
      </c>
      <c r="E6099" s="318" t="s">
        <v>6252</v>
      </c>
      <c r="F6099" s="319" t="n">
        <v>0.91</v>
      </c>
      <c r="G6099" s="318" t="s">
        <v>6233</v>
      </c>
    </row>
    <row r="6100" customFormat="false" ht="15" hidden="false" customHeight="false" outlineLevel="0" collapsed="false">
      <c r="A6100" s="318" t="s">
        <v>18360</v>
      </c>
      <c r="B6100" s="318" t="str">
        <f aca="false">A6100&amp;"U"</f>
        <v>95427U</v>
      </c>
      <c r="C6100" s="318" t="s">
        <v>18361</v>
      </c>
      <c r="D6100" s="318" t="s">
        <v>15876</v>
      </c>
      <c r="E6100" s="318" t="s">
        <v>6252</v>
      </c>
      <c r="F6100" s="319" t="n">
        <v>0.61</v>
      </c>
      <c r="G6100" s="318" t="s">
        <v>6233</v>
      </c>
    </row>
    <row r="6101" customFormat="false" ht="15" hidden="false" customHeight="false" outlineLevel="0" collapsed="false">
      <c r="A6101" s="318" t="s">
        <v>18362</v>
      </c>
      <c r="B6101" s="318" t="str">
        <f aca="false">A6101&amp;"U"</f>
        <v>95428U</v>
      </c>
      <c r="C6101" s="318" t="s">
        <v>18363</v>
      </c>
      <c r="D6101" s="318" t="s">
        <v>15856</v>
      </c>
      <c r="E6101" s="318" t="s">
        <v>6252</v>
      </c>
      <c r="F6101" s="319" t="n">
        <v>0.79</v>
      </c>
      <c r="G6101" s="318" t="s">
        <v>6233</v>
      </c>
    </row>
    <row r="6102" customFormat="false" ht="15" hidden="false" customHeight="false" outlineLevel="0" collapsed="false">
      <c r="A6102" s="318" t="s">
        <v>18364</v>
      </c>
      <c r="B6102" s="318" t="str">
        <f aca="false">A6102&amp;"U"</f>
        <v>95429U</v>
      </c>
      <c r="C6102" s="318" t="s">
        <v>18365</v>
      </c>
      <c r="D6102" s="318" t="s">
        <v>15856</v>
      </c>
      <c r="E6102" s="318" t="s">
        <v>6252</v>
      </c>
      <c r="F6102" s="319" t="n">
        <v>0.61</v>
      </c>
      <c r="G6102" s="318" t="s">
        <v>6233</v>
      </c>
    </row>
    <row r="6103" customFormat="false" ht="15" hidden="false" customHeight="false" outlineLevel="0" collapsed="false">
      <c r="A6103" s="318" t="s">
        <v>18366</v>
      </c>
      <c r="B6103" s="318" t="str">
        <f aca="false">A6103&amp;"U"</f>
        <v>95430U</v>
      </c>
      <c r="C6103" s="318" t="s">
        <v>18367</v>
      </c>
      <c r="D6103" s="318" t="s">
        <v>15856</v>
      </c>
      <c r="E6103" s="318" t="s">
        <v>6252</v>
      </c>
      <c r="F6103" s="319" t="n">
        <v>0.4</v>
      </c>
      <c r="G6103" s="318" t="s">
        <v>6233</v>
      </c>
    </row>
    <row r="6104" customFormat="false" ht="15" hidden="false" customHeight="false" outlineLevel="0" collapsed="false">
      <c r="A6104" s="318" t="s">
        <v>18368</v>
      </c>
      <c r="B6104" s="318" t="str">
        <f aca="false">A6104&amp;"U"</f>
        <v>95875U</v>
      </c>
      <c r="C6104" s="318" t="s">
        <v>18369</v>
      </c>
      <c r="D6104" s="318" t="s">
        <v>15876</v>
      </c>
      <c r="E6104" s="318" t="s">
        <v>6252</v>
      </c>
      <c r="F6104" s="319" t="n">
        <v>1.1</v>
      </c>
      <c r="G6104" s="318" t="s">
        <v>6233</v>
      </c>
    </row>
    <row r="6105" customFormat="false" ht="15" hidden="false" customHeight="false" outlineLevel="0" collapsed="false">
      <c r="A6105" s="318" t="s">
        <v>18370</v>
      </c>
      <c r="B6105" s="318" t="str">
        <f aca="false">A6105&amp;"U"</f>
        <v>95876U</v>
      </c>
      <c r="C6105" s="318" t="s">
        <v>18371</v>
      </c>
      <c r="D6105" s="318" t="s">
        <v>15876</v>
      </c>
      <c r="E6105" s="318" t="s">
        <v>6252</v>
      </c>
      <c r="F6105" s="319" t="n">
        <v>0.99</v>
      </c>
      <c r="G6105" s="318" t="s">
        <v>6233</v>
      </c>
    </row>
    <row r="6106" customFormat="false" ht="15" hidden="false" customHeight="false" outlineLevel="0" collapsed="false">
      <c r="A6106" s="318" t="s">
        <v>18372</v>
      </c>
      <c r="B6106" s="318" t="str">
        <f aca="false">A6106&amp;"U"</f>
        <v>95877U</v>
      </c>
      <c r="C6106" s="318" t="s">
        <v>18373</v>
      </c>
      <c r="D6106" s="318" t="s">
        <v>15876</v>
      </c>
      <c r="E6106" s="318" t="s">
        <v>6252</v>
      </c>
      <c r="F6106" s="319" t="n">
        <v>0.85</v>
      </c>
      <c r="G6106" s="318" t="s">
        <v>6233</v>
      </c>
    </row>
    <row r="6107" customFormat="false" ht="15" hidden="false" customHeight="false" outlineLevel="0" collapsed="false">
      <c r="A6107" s="318" t="s">
        <v>18374</v>
      </c>
      <c r="B6107" s="318" t="str">
        <f aca="false">A6107&amp;"U"</f>
        <v>95878U</v>
      </c>
      <c r="C6107" s="318" t="s">
        <v>18375</v>
      </c>
      <c r="D6107" s="318" t="s">
        <v>15856</v>
      </c>
      <c r="E6107" s="318" t="s">
        <v>6252</v>
      </c>
      <c r="F6107" s="319" t="n">
        <v>0.73</v>
      </c>
      <c r="G6107" s="318" t="s">
        <v>6233</v>
      </c>
    </row>
    <row r="6108" customFormat="false" ht="15" hidden="false" customHeight="false" outlineLevel="0" collapsed="false">
      <c r="A6108" s="318" t="s">
        <v>18376</v>
      </c>
      <c r="B6108" s="318" t="str">
        <f aca="false">A6108&amp;"U"</f>
        <v>95879U</v>
      </c>
      <c r="C6108" s="318" t="s">
        <v>18377</v>
      </c>
      <c r="D6108" s="318" t="s">
        <v>15856</v>
      </c>
      <c r="E6108" s="318" t="s">
        <v>6252</v>
      </c>
      <c r="F6108" s="319" t="n">
        <v>0.66</v>
      </c>
      <c r="G6108" s="318" t="s">
        <v>6233</v>
      </c>
    </row>
    <row r="6109" customFormat="false" ht="15" hidden="false" customHeight="false" outlineLevel="0" collapsed="false">
      <c r="A6109" s="318" t="s">
        <v>18378</v>
      </c>
      <c r="B6109" s="318" t="str">
        <f aca="false">A6109&amp;"U"</f>
        <v>95880U</v>
      </c>
      <c r="C6109" s="318" t="s">
        <v>18379</v>
      </c>
      <c r="D6109" s="318" t="s">
        <v>15856</v>
      </c>
      <c r="E6109" s="318" t="s">
        <v>6252</v>
      </c>
      <c r="F6109" s="319" t="n">
        <v>0.56</v>
      </c>
      <c r="G6109" s="318" t="s">
        <v>6233</v>
      </c>
    </row>
    <row r="6110" customFormat="false" ht="15" hidden="false" customHeight="false" outlineLevel="0" collapsed="false">
      <c r="A6110" s="318" t="s">
        <v>18380</v>
      </c>
      <c r="B6110" s="318" t="str">
        <f aca="false">A6110&amp;"U"</f>
        <v>93176U</v>
      </c>
      <c r="C6110" s="318" t="s">
        <v>18381</v>
      </c>
      <c r="D6110" s="318" t="s">
        <v>15856</v>
      </c>
      <c r="E6110" s="318" t="s">
        <v>6252</v>
      </c>
      <c r="F6110" s="319" t="n">
        <v>0.46</v>
      </c>
      <c r="G6110" s="318" t="s">
        <v>6233</v>
      </c>
    </row>
    <row r="6111" customFormat="false" ht="15" hidden="false" customHeight="false" outlineLevel="0" collapsed="false">
      <c r="A6111" s="318" t="s">
        <v>18382</v>
      </c>
      <c r="B6111" s="318" t="str">
        <f aca="false">A6111&amp;"U"</f>
        <v>93177U</v>
      </c>
      <c r="C6111" s="318" t="s">
        <v>18383</v>
      </c>
      <c r="D6111" s="318" t="s">
        <v>15856</v>
      </c>
      <c r="E6111" s="318" t="s">
        <v>6252</v>
      </c>
      <c r="F6111" s="319" t="n">
        <v>1.64</v>
      </c>
      <c r="G6111" s="318" t="s">
        <v>6233</v>
      </c>
    </row>
    <row r="6112" customFormat="false" ht="15" hidden="false" customHeight="false" outlineLevel="0" collapsed="false">
      <c r="A6112" s="318" t="s">
        <v>18384</v>
      </c>
      <c r="B6112" s="318" t="str">
        <f aca="false">A6112&amp;"U"</f>
        <v>93178U</v>
      </c>
      <c r="C6112" s="318" t="s">
        <v>18385</v>
      </c>
      <c r="D6112" s="318" t="s">
        <v>15856</v>
      </c>
      <c r="E6112" s="318" t="s">
        <v>6252</v>
      </c>
      <c r="F6112" s="319" t="n">
        <v>0.53</v>
      </c>
      <c r="G6112" s="318" t="s">
        <v>6233</v>
      </c>
    </row>
    <row r="6113" customFormat="false" ht="15" hidden="false" customHeight="false" outlineLevel="0" collapsed="false">
      <c r="A6113" s="318" t="s">
        <v>18386</v>
      </c>
      <c r="B6113" s="318" t="str">
        <f aca="false">A6113&amp;"U"</f>
        <v>93179U</v>
      </c>
      <c r="C6113" s="318" t="s">
        <v>18387</v>
      </c>
      <c r="D6113" s="318" t="s">
        <v>15856</v>
      </c>
      <c r="E6113" s="318" t="s">
        <v>6252</v>
      </c>
      <c r="F6113" s="319" t="n">
        <v>1.83</v>
      </c>
      <c r="G6113" s="318" t="s">
        <v>6233</v>
      </c>
    </row>
    <row r="6114" customFormat="false" ht="15" hidden="false" customHeight="false" outlineLevel="0" collapsed="false">
      <c r="A6114" s="318" t="s">
        <v>18388</v>
      </c>
      <c r="B6114" s="318" t="str">
        <f aca="false">A6114&amp;"U"</f>
        <v>74038/1U</v>
      </c>
      <c r="C6114" s="318" t="s">
        <v>18389</v>
      </c>
      <c r="D6114" s="318" t="s">
        <v>86</v>
      </c>
      <c r="E6114" s="318" t="s">
        <v>6232</v>
      </c>
      <c r="F6114" s="319" t="n">
        <v>27.38</v>
      </c>
      <c r="G6114" s="318" t="s">
        <v>6233</v>
      </c>
    </row>
    <row r="6115" customFormat="false" ht="15" hidden="false" customHeight="false" outlineLevel="0" collapsed="false">
      <c r="A6115" s="318" t="s">
        <v>18390</v>
      </c>
      <c r="B6115" s="318" t="str">
        <f aca="false">A6115&amp;"U"</f>
        <v>74039/1U</v>
      </c>
      <c r="C6115" s="318" t="s">
        <v>18391</v>
      </c>
      <c r="D6115" s="318" t="s">
        <v>86</v>
      </c>
      <c r="E6115" s="318" t="s">
        <v>6232</v>
      </c>
      <c r="F6115" s="319" t="n">
        <v>27.38</v>
      </c>
      <c r="G6115" s="318" t="s">
        <v>6233</v>
      </c>
    </row>
    <row r="6116" customFormat="false" ht="15" hidden="false" customHeight="false" outlineLevel="0" collapsed="false">
      <c r="A6116" s="318" t="s">
        <v>18392</v>
      </c>
      <c r="B6116" s="318" t="str">
        <f aca="false">A6116&amp;"U"</f>
        <v>74142/1U</v>
      </c>
      <c r="C6116" s="318" t="s">
        <v>18393</v>
      </c>
      <c r="D6116" s="318" t="s">
        <v>86</v>
      </c>
      <c r="E6116" s="318" t="s">
        <v>6252</v>
      </c>
      <c r="F6116" s="319" t="n">
        <v>39.09</v>
      </c>
      <c r="G6116" s="318" t="s">
        <v>6233</v>
      </c>
    </row>
    <row r="6117" customFormat="false" ht="15" hidden="false" customHeight="false" outlineLevel="0" collapsed="false">
      <c r="A6117" s="318" t="s">
        <v>18394</v>
      </c>
      <c r="B6117" s="318" t="str">
        <f aca="false">A6117&amp;"U"</f>
        <v>74142/2U</v>
      </c>
      <c r="C6117" s="318" t="s">
        <v>18395</v>
      </c>
      <c r="D6117" s="318" t="s">
        <v>86</v>
      </c>
      <c r="E6117" s="318" t="s">
        <v>6232</v>
      </c>
      <c r="F6117" s="319" t="n">
        <v>17.4</v>
      </c>
      <c r="G6117" s="318" t="s">
        <v>6233</v>
      </c>
    </row>
    <row r="6118" customFormat="false" ht="15" hidden="false" customHeight="false" outlineLevel="0" collapsed="false">
      <c r="A6118" s="318" t="s">
        <v>18396</v>
      </c>
      <c r="B6118" s="318" t="str">
        <f aca="false">A6118&amp;"U"</f>
        <v>74142/3U</v>
      </c>
      <c r="C6118" s="318" t="s">
        <v>18397</v>
      </c>
      <c r="D6118" s="318" t="s">
        <v>86</v>
      </c>
      <c r="E6118" s="318" t="s">
        <v>6232</v>
      </c>
      <c r="F6118" s="319" t="n">
        <v>27.59</v>
      </c>
      <c r="G6118" s="318" t="s">
        <v>6233</v>
      </c>
    </row>
    <row r="6119" customFormat="false" ht="15" hidden="false" customHeight="false" outlineLevel="0" collapsed="false">
      <c r="A6119" s="318" t="s">
        <v>18398</v>
      </c>
      <c r="B6119" s="318" t="str">
        <f aca="false">A6119&amp;"U"</f>
        <v>74142/4U</v>
      </c>
      <c r="C6119" s="318" t="s">
        <v>18399</v>
      </c>
      <c r="D6119" s="318" t="s">
        <v>86</v>
      </c>
      <c r="E6119" s="318" t="s">
        <v>6252</v>
      </c>
      <c r="F6119" s="319" t="n">
        <v>48.72</v>
      </c>
      <c r="G6119" s="318" t="s">
        <v>6233</v>
      </c>
    </row>
    <row r="6120" customFormat="false" ht="15" hidden="false" customHeight="false" outlineLevel="0" collapsed="false">
      <c r="A6120" s="318" t="s">
        <v>18400</v>
      </c>
      <c r="B6120" s="318" t="str">
        <f aca="false">A6120&amp;"U"</f>
        <v>74143/1U</v>
      </c>
      <c r="C6120" s="318" t="s">
        <v>18401</v>
      </c>
      <c r="D6120" s="318" t="s">
        <v>86</v>
      </c>
      <c r="E6120" s="318" t="s">
        <v>6252</v>
      </c>
      <c r="F6120" s="319" t="n">
        <v>47.28</v>
      </c>
      <c r="G6120" s="318" t="s">
        <v>6233</v>
      </c>
    </row>
    <row r="6121" customFormat="false" ht="15" hidden="false" customHeight="false" outlineLevel="0" collapsed="false">
      <c r="A6121" s="318" t="s">
        <v>18402</v>
      </c>
      <c r="B6121" s="318" t="str">
        <f aca="false">A6121&amp;"U"</f>
        <v>74143/2U</v>
      </c>
      <c r="C6121" s="318" t="s">
        <v>18403</v>
      </c>
      <c r="D6121" s="318" t="s">
        <v>86</v>
      </c>
      <c r="E6121" s="318" t="s">
        <v>6252</v>
      </c>
      <c r="F6121" s="319" t="n">
        <v>45.15</v>
      </c>
      <c r="G6121" s="318" t="s">
        <v>6233</v>
      </c>
    </row>
    <row r="6122" customFormat="false" ht="15" hidden="false" customHeight="false" outlineLevel="0" collapsed="false">
      <c r="A6122" s="318" t="s">
        <v>18404</v>
      </c>
      <c r="B6122" s="318" t="str">
        <f aca="false">A6122&amp;"U"</f>
        <v>85171U</v>
      </c>
      <c r="C6122" s="318" t="s">
        <v>18405</v>
      </c>
      <c r="D6122" s="318" t="s">
        <v>86</v>
      </c>
      <c r="E6122" s="318" t="s">
        <v>6232</v>
      </c>
      <c r="F6122" s="319" t="n">
        <v>3.27</v>
      </c>
      <c r="G6122" s="318" t="s">
        <v>6233</v>
      </c>
    </row>
    <row r="6123" customFormat="false" ht="15" hidden="false" customHeight="false" outlineLevel="0" collapsed="false">
      <c r="A6123" s="318" t="s">
        <v>18406</v>
      </c>
      <c r="B6123" s="318" t="str">
        <f aca="false">A6123&amp;"U"</f>
        <v>73787/1U</v>
      </c>
      <c r="C6123" s="318" t="s">
        <v>18407</v>
      </c>
      <c r="D6123" s="318" t="s">
        <v>79</v>
      </c>
      <c r="E6123" s="318" t="s">
        <v>6252</v>
      </c>
      <c r="F6123" s="319" t="n">
        <v>172.31</v>
      </c>
      <c r="G6123" s="318" t="s">
        <v>6233</v>
      </c>
    </row>
    <row r="6124" customFormat="false" ht="15" hidden="false" customHeight="false" outlineLevel="0" collapsed="false">
      <c r="A6124" s="318" t="s">
        <v>18408</v>
      </c>
      <c r="B6124" s="318" t="str">
        <f aca="false">A6124&amp;"U"</f>
        <v>74244/1U</v>
      </c>
      <c r="C6124" s="318" t="s">
        <v>18409</v>
      </c>
      <c r="D6124" s="318" t="s">
        <v>79</v>
      </c>
      <c r="E6124" s="318" t="s">
        <v>6252</v>
      </c>
      <c r="F6124" s="319" t="n">
        <v>107.04</v>
      </c>
      <c r="G6124" s="318" t="s">
        <v>6233</v>
      </c>
    </row>
    <row r="6125" customFormat="false" ht="15" hidden="false" customHeight="false" outlineLevel="0" collapsed="false">
      <c r="A6125" s="318" t="s">
        <v>18410</v>
      </c>
      <c r="B6125" s="318" t="str">
        <f aca="false">A6125&amp;"U"</f>
        <v>73788/2U</v>
      </c>
      <c r="C6125" s="318" t="s">
        <v>18411</v>
      </c>
      <c r="D6125" s="318" t="s">
        <v>30</v>
      </c>
      <c r="E6125" s="318" t="s">
        <v>6232</v>
      </c>
      <c r="F6125" s="319" t="n">
        <v>114.74</v>
      </c>
      <c r="G6125" s="318" t="s">
        <v>6233</v>
      </c>
    </row>
    <row r="6126" customFormat="false" ht="15" hidden="false" customHeight="false" outlineLevel="0" collapsed="false">
      <c r="A6126" s="318" t="s">
        <v>18412</v>
      </c>
      <c r="B6126" s="318" t="str">
        <f aca="false">A6126&amp;"U"</f>
        <v>98509U</v>
      </c>
      <c r="C6126" s="318" t="s">
        <v>18413</v>
      </c>
      <c r="D6126" s="318" t="s">
        <v>30</v>
      </c>
      <c r="E6126" s="318" t="s">
        <v>6232</v>
      </c>
      <c r="F6126" s="319" t="n">
        <v>19.54</v>
      </c>
      <c r="G6126" s="318" t="s">
        <v>6233</v>
      </c>
    </row>
    <row r="6127" customFormat="false" ht="15" hidden="false" customHeight="false" outlineLevel="0" collapsed="false">
      <c r="A6127" s="318" t="s">
        <v>18414</v>
      </c>
      <c r="B6127" s="318" t="str">
        <f aca="false">A6127&amp;"U"</f>
        <v>98510U</v>
      </c>
      <c r="C6127" s="318" t="s">
        <v>18415</v>
      </c>
      <c r="D6127" s="318" t="s">
        <v>30</v>
      </c>
      <c r="E6127" s="318" t="s">
        <v>6232</v>
      </c>
      <c r="F6127" s="319" t="n">
        <v>33.66</v>
      </c>
      <c r="G6127" s="318" t="s">
        <v>6233</v>
      </c>
    </row>
    <row r="6128" customFormat="false" ht="15" hidden="false" customHeight="false" outlineLevel="0" collapsed="false">
      <c r="A6128" s="318" t="s">
        <v>18416</v>
      </c>
      <c r="B6128" s="318" t="str">
        <f aca="false">A6128&amp;"U"</f>
        <v>98511U</v>
      </c>
      <c r="C6128" s="318" t="s">
        <v>18417</v>
      </c>
      <c r="D6128" s="318" t="s">
        <v>30</v>
      </c>
      <c r="E6128" s="318" t="s">
        <v>6232</v>
      </c>
      <c r="F6128" s="319" t="n">
        <v>61.41</v>
      </c>
      <c r="G6128" s="318" t="s">
        <v>6233</v>
      </c>
    </row>
    <row r="6129" customFormat="false" ht="15" hidden="false" customHeight="false" outlineLevel="0" collapsed="false">
      <c r="A6129" s="318" t="s">
        <v>18418</v>
      </c>
      <c r="B6129" s="318" t="str">
        <f aca="false">A6129&amp;"U"</f>
        <v>98516U</v>
      </c>
      <c r="C6129" s="318" t="s">
        <v>18419</v>
      </c>
      <c r="D6129" s="318" t="s">
        <v>30</v>
      </c>
      <c r="E6129" s="318" t="s">
        <v>6232</v>
      </c>
      <c r="F6129" s="319" t="n">
        <v>199.15</v>
      </c>
      <c r="G6129" s="318" t="s">
        <v>6233</v>
      </c>
    </row>
    <row r="6130" customFormat="false" ht="15" hidden="false" customHeight="false" outlineLevel="0" collapsed="false">
      <c r="A6130" s="318" t="s">
        <v>18420</v>
      </c>
      <c r="B6130" s="318" t="str">
        <f aca="false">A6130&amp;"U"</f>
        <v>98519U</v>
      </c>
      <c r="C6130" s="318" t="s">
        <v>18421</v>
      </c>
      <c r="D6130" s="318" t="s">
        <v>79</v>
      </c>
      <c r="E6130" s="318" t="s">
        <v>6232</v>
      </c>
      <c r="F6130" s="319" t="n">
        <v>1.29</v>
      </c>
      <c r="G6130" s="318" t="s">
        <v>6233</v>
      </c>
    </row>
    <row r="6131" customFormat="false" ht="15" hidden="false" customHeight="false" outlineLevel="0" collapsed="false">
      <c r="A6131" s="318" t="s">
        <v>18422</v>
      </c>
      <c r="B6131" s="318" t="str">
        <f aca="false">A6131&amp;"U"</f>
        <v>98520U</v>
      </c>
      <c r="C6131" s="318" t="s">
        <v>18423</v>
      </c>
      <c r="D6131" s="318" t="s">
        <v>79</v>
      </c>
      <c r="E6131" s="318" t="s">
        <v>6232</v>
      </c>
      <c r="F6131" s="319" t="n">
        <v>3.45</v>
      </c>
      <c r="G6131" s="318" t="s">
        <v>6233</v>
      </c>
    </row>
    <row r="6132" customFormat="false" ht="15" hidden="false" customHeight="false" outlineLevel="0" collapsed="false">
      <c r="A6132" s="318" t="s">
        <v>18424</v>
      </c>
      <c r="B6132" s="318" t="str">
        <f aca="false">A6132&amp;"U"</f>
        <v>98521U</v>
      </c>
      <c r="C6132" s="318" t="s">
        <v>18425</v>
      </c>
      <c r="D6132" s="318" t="s">
        <v>79</v>
      </c>
      <c r="E6132" s="318" t="s">
        <v>6232</v>
      </c>
      <c r="F6132" s="319" t="n">
        <v>0.23</v>
      </c>
      <c r="G6132" s="318" t="s">
        <v>6233</v>
      </c>
    </row>
    <row r="6133" customFormat="false" ht="15" hidden="false" customHeight="false" outlineLevel="0" collapsed="false">
      <c r="A6133" s="318" t="s">
        <v>18426</v>
      </c>
      <c r="B6133" s="318" t="str">
        <f aca="false">A6133&amp;"U"</f>
        <v>98522U</v>
      </c>
      <c r="C6133" s="318" t="s">
        <v>18427</v>
      </c>
      <c r="D6133" s="318" t="s">
        <v>86</v>
      </c>
      <c r="E6133" s="318" t="s">
        <v>6252</v>
      </c>
      <c r="F6133" s="319" t="n">
        <v>103.2</v>
      </c>
      <c r="G6133" s="318" t="s">
        <v>6233</v>
      </c>
    </row>
    <row r="6134" customFormat="false" ht="15" hidden="false" customHeight="false" outlineLevel="0" collapsed="false">
      <c r="A6134" s="318" t="s">
        <v>18428</v>
      </c>
      <c r="B6134" s="318" t="str">
        <f aca="false">A6134&amp;"U"</f>
        <v>98524U</v>
      </c>
      <c r="C6134" s="318" t="s">
        <v>18429</v>
      </c>
      <c r="D6134" s="318" t="s">
        <v>79</v>
      </c>
      <c r="E6134" s="318" t="s">
        <v>6232</v>
      </c>
      <c r="F6134" s="319" t="n">
        <v>2.13</v>
      </c>
      <c r="G6134" s="318" t="s">
        <v>6233</v>
      </c>
    </row>
    <row r="6135" customFormat="false" ht="15" hidden="false" customHeight="false" outlineLevel="0" collapsed="false">
      <c r="A6135" s="318" t="s">
        <v>18430</v>
      </c>
      <c r="B6135" s="318" t="str">
        <f aca="false">A6135&amp;"U"</f>
        <v>85179U</v>
      </c>
      <c r="C6135" s="318" t="s">
        <v>18431</v>
      </c>
      <c r="D6135" s="318" t="s">
        <v>79</v>
      </c>
      <c r="E6135" s="318" t="s">
        <v>6232</v>
      </c>
      <c r="F6135" s="319" t="n">
        <v>11.83</v>
      </c>
      <c r="G6135" s="318" t="s">
        <v>6233</v>
      </c>
    </row>
    <row r="6136" customFormat="false" ht="15" hidden="false" customHeight="false" outlineLevel="0" collapsed="false">
      <c r="A6136" s="318" t="s">
        <v>18432</v>
      </c>
      <c r="B6136" s="318" t="str">
        <f aca="false">A6136&amp;"U"</f>
        <v>85180U</v>
      </c>
      <c r="C6136" s="318" t="s">
        <v>18433</v>
      </c>
      <c r="D6136" s="318" t="s">
        <v>79</v>
      </c>
      <c r="E6136" s="318" t="s">
        <v>6232</v>
      </c>
      <c r="F6136" s="319" t="n">
        <v>11.83</v>
      </c>
      <c r="G6136" s="318" t="s">
        <v>6233</v>
      </c>
    </row>
    <row r="6137" customFormat="false" ht="15" hidden="false" customHeight="false" outlineLevel="0" collapsed="false">
      <c r="A6137" s="318" t="s">
        <v>18434</v>
      </c>
      <c r="B6137" s="318" t="str">
        <f aca="false">A6137&amp;"U"</f>
        <v>98503U</v>
      </c>
      <c r="C6137" s="318" t="s">
        <v>18435</v>
      </c>
      <c r="D6137" s="318" t="s">
        <v>79</v>
      </c>
      <c r="E6137" s="318" t="s">
        <v>6232</v>
      </c>
      <c r="F6137" s="319" t="n">
        <v>11.97</v>
      </c>
      <c r="G6137" s="318" t="s">
        <v>6233</v>
      </c>
    </row>
    <row r="6138" customFormat="false" ht="15" hidden="false" customHeight="false" outlineLevel="0" collapsed="false">
      <c r="A6138" s="318" t="s">
        <v>18436</v>
      </c>
      <c r="B6138" s="318" t="str">
        <f aca="false">A6138&amp;"U"</f>
        <v>98504U</v>
      </c>
      <c r="C6138" s="318" t="s">
        <v>575</v>
      </c>
      <c r="D6138" s="318" t="s">
        <v>79</v>
      </c>
      <c r="E6138" s="318" t="s">
        <v>6232</v>
      </c>
      <c r="F6138" s="319" t="n">
        <v>6.94</v>
      </c>
      <c r="G6138" s="318" t="s">
        <v>6233</v>
      </c>
    </row>
    <row r="6139" customFormat="false" ht="15" hidden="false" customHeight="false" outlineLevel="0" collapsed="false">
      <c r="A6139" s="318" t="s">
        <v>18437</v>
      </c>
      <c r="B6139" s="318" t="str">
        <f aca="false">A6139&amp;"U"</f>
        <v>98505U</v>
      </c>
      <c r="C6139" s="318" t="s">
        <v>18438</v>
      </c>
      <c r="D6139" s="318" t="s">
        <v>79</v>
      </c>
      <c r="E6139" s="318" t="s">
        <v>6232</v>
      </c>
      <c r="F6139" s="319" t="n">
        <v>28.6</v>
      </c>
      <c r="G6139" s="318" t="s">
        <v>6233</v>
      </c>
    </row>
    <row r="6140" customFormat="false" ht="15" hidden="false" customHeight="false" outlineLevel="0" collapsed="false">
      <c r="A6140" s="318" t="s">
        <v>18439</v>
      </c>
      <c r="B6140" s="318" t="str">
        <f aca="false">A6140&amp;"U"</f>
        <v>85184U</v>
      </c>
      <c r="C6140" s="318" t="s">
        <v>18440</v>
      </c>
      <c r="D6140" s="318" t="s">
        <v>79</v>
      </c>
      <c r="E6140" s="318" t="s">
        <v>6232</v>
      </c>
      <c r="F6140" s="319" t="n">
        <v>3.2</v>
      </c>
      <c r="G6140" s="318" t="s">
        <v>6233</v>
      </c>
    </row>
    <row r="6141" customFormat="false" ht="15" hidden="false" customHeight="false" outlineLevel="0" collapsed="false">
      <c r="A6141" s="318" t="s">
        <v>18441</v>
      </c>
      <c r="B6141" s="318" t="str">
        <f aca="false">A6141&amp;"U"</f>
        <v>85185U</v>
      </c>
      <c r="C6141" s="318" t="s">
        <v>18442</v>
      </c>
      <c r="D6141" s="318" t="s">
        <v>79</v>
      </c>
      <c r="E6141" s="318" t="s">
        <v>6232</v>
      </c>
      <c r="F6141" s="319" t="n">
        <v>4.26</v>
      </c>
      <c r="G6141" s="318" t="s">
        <v>6233</v>
      </c>
    </row>
    <row r="6142" customFormat="false" ht="15" hidden="false" customHeight="false" outlineLevel="0" collapsed="false">
      <c r="A6142" s="318" t="s">
        <v>18443</v>
      </c>
      <c r="B6142" s="318" t="str">
        <f aca="false">A6142&amp;"U"</f>
        <v>98525U</v>
      </c>
      <c r="C6142" s="318" t="s">
        <v>18444</v>
      </c>
      <c r="D6142" s="318" t="s">
        <v>79</v>
      </c>
      <c r="E6142" s="318" t="s">
        <v>6232</v>
      </c>
      <c r="F6142" s="319" t="n">
        <v>0.24</v>
      </c>
      <c r="G6142" s="318" t="s">
        <v>6233</v>
      </c>
    </row>
    <row r="6143" customFormat="false" ht="15" hidden="false" customHeight="false" outlineLevel="0" collapsed="false">
      <c r="A6143" s="318" t="s">
        <v>18445</v>
      </c>
      <c r="B6143" s="318" t="str">
        <f aca="false">A6143&amp;"U"</f>
        <v>98526U</v>
      </c>
      <c r="C6143" s="318" t="s">
        <v>18446</v>
      </c>
      <c r="D6143" s="318" t="s">
        <v>30</v>
      </c>
      <c r="E6143" s="318" t="s">
        <v>6232</v>
      </c>
      <c r="F6143" s="319" t="n">
        <v>57.59</v>
      </c>
      <c r="G6143" s="318" t="s">
        <v>6233</v>
      </c>
    </row>
    <row r="6144" customFormat="false" ht="15" hidden="false" customHeight="false" outlineLevel="0" collapsed="false">
      <c r="A6144" s="318" t="s">
        <v>18447</v>
      </c>
      <c r="B6144" s="318" t="str">
        <f aca="false">A6144&amp;"U"</f>
        <v>98527U</v>
      </c>
      <c r="C6144" s="318" t="s">
        <v>18448</v>
      </c>
      <c r="D6144" s="318" t="s">
        <v>30</v>
      </c>
      <c r="E6144" s="318" t="s">
        <v>6232</v>
      </c>
      <c r="F6144" s="319" t="n">
        <v>124.01</v>
      </c>
      <c r="G6144" s="318" t="s">
        <v>6233</v>
      </c>
    </row>
    <row r="6145" customFormat="false" ht="15" hidden="false" customHeight="false" outlineLevel="0" collapsed="false">
      <c r="A6145" s="318" t="s">
        <v>18449</v>
      </c>
      <c r="B6145" s="318" t="str">
        <f aca="false">A6145&amp;"U"</f>
        <v>98528U</v>
      </c>
      <c r="C6145" s="318" t="s">
        <v>18450</v>
      </c>
      <c r="D6145" s="318" t="s">
        <v>30</v>
      </c>
      <c r="E6145" s="318" t="s">
        <v>6232</v>
      </c>
      <c r="F6145" s="319" t="n">
        <v>181.35</v>
      </c>
      <c r="G6145" s="318" t="s">
        <v>6233</v>
      </c>
    </row>
    <row r="6146" customFormat="false" ht="15" hidden="false" customHeight="false" outlineLevel="0" collapsed="false">
      <c r="A6146" s="318" t="s">
        <v>18451</v>
      </c>
      <c r="B6146" s="318" t="str">
        <f aca="false">A6146&amp;"U"</f>
        <v>98529U</v>
      </c>
      <c r="C6146" s="318" t="s">
        <v>18452</v>
      </c>
      <c r="D6146" s="318" t="s">
        <v>30</v>
      </c>
      <c r="E6146" s="318" t="s">
        <v>6232</v>
      </c>
      <c r="F6146" s="319" t="n">
        <v>46.1</v>
      </c>
      <c r="G6146" s="318" t="s">
        <v>6233</v>
      </c>
    </row>
    <row r="6147" customFormat="false" ht="15" hidden="false" customHeight="false" outlineLevel="0" collapsed="false">
      <c r="A6147" s="318" t="s">
        <v>18453</v>
      </c>
      <c r="B6147" s="318" t="str">
        <f aca="false">A6147&amp;"U"</f>
        <v>98530U</v>
      </c>
      <c r="C6147" s="318" t="s">
        <v>18454</v>
      </c>
      <c r="D6147" s="318" t="s">
        <v>30</v>
      </c>
      <c r="E6147" s="318" t="s">
        <v>6232</v>
      </c>
      <c r="F6147" s="319" t="n">
        <v>82.14</v>
      </c>
      <c r="G6147" s="318" t="s">
        <v>6233</v>
      </c>
    </row>
    <row r="6148" customFormat="false" ht="15" hidden="false" customHeight="false" outlineLevel="0" collapsed="false">
      <c r="A6148" s="318" t="s">
        <v>18455</v>
      </c>
      <c r="B6148" s="318" t="str">
        <f aca="false">A6148&amp;"U"</f>
        <v>98531U</v>
      </c>
      <c r="C6148" s="318" t="s">
        <v>18456</v>
      </c>
      <c r="D6148" s="318" t="s">
        <v>30</v>
      </c>
      <c r="E6148" s="318" t="s">
        <v>6232</v>
      </c>
      <c r="F6148" s="319" t="n">
        <v>190.99</v>
      </c>
      <c r="G6148" s="318" t="s">
        <v>6233</v>
      </c>
    </row>
    <row r="6149" customFormat="false" ht="15" hidden="false" customHeight="false" outlineLevel="0" collapsed="false">
      <c r="A6149" s="318" t="s">
        <v>18457</v>
      </c>
      <c r="B6149" s="318" t="str">
        <f aca="false">A6149&amp;"U"</f>
        <v>98532U</v>
      </c>
      <c r="C6149" s="318" t="s">
        <v>18458</v>
      </c>
      <c r="D6149" s="318" t="s">
        <v>30</v>
      </c>
      <c r="E6149" s="318" t="s">
        <v>6232</v>
      </c>
      <c r="F6149" s="319" t="n">
        <v>67.51</v>
      </c>
      <c r="G6149" s="318" t="s">
        <v>6233</v>
      </c>
    </row>
    <row r="6150" customFormat="false" ht="15" hidden="false" customHeight="false" outlineLevel="0" collapsed="false">
      <c r="A6150" s="318" t="s">
        <v>18459</v>
      </c>
      <c r="B6150" s="318" t="str">
        <f aca="false">A6150&amp;"U"</f>
        <v>98533U</v>
      </c>
      <c r="C6150" s="318" t="s">
        <v>18460</v>
      </c>
      <c r="D6150" s="318" t="s">
        <v>30</v>
      </c>
      <c r="E6150" s="318" t="s">
        <v>6232</v>
      </c>
      <c r="F6150" s="319" t="n">
        <v>187.14</v>
      </c>
      <c r="G6150" s="318" t="s">
        <v>6233</v>
      </c>
    </row>
    <row r="6151" customFormat="false" ht="15" hidden="false" customHeight="false" outlineLevel="0" collapsed="false">
      <c r="A6151" s="318" t="s">
        <v>18461</v>
      </c>
      <c r="B6151" s="318" t="str">
        <f aca="false">A6151&amp;"U"</f>
        <v>98534U</v>
      </c>
      <c r="C6151" s="318" t="s">
        <v>18462</v>
      </c>
      <c r="D6151" s="318" t="s">
        <v>30</v>
      </c>
      <c r="E6151" s="318" t="s">
        <v>6232</v>
      </c>
      <c r="F6151" s="319" t="n">
        <v>476.83</v>
      </c>
      <c r="G6151" s="318" t="s">
        <v>6233</v>
      </c>
    </row>
    <row r="6152" customFormat="false" ht="15" hidden="false" customHeight="false" outlineLevel="0" collapsed="false">
      <c r="A6152" s="318" t="s">
        <v>18463</v>
      </c>
      <c r="B6152" s="318" t="str">
        <f aca="false">A6152&amp;"U"</f>
        <v>98535U</v>
      </c>
      <c r="C6152" s="318" t="s">
        <v>18464</v>
      </c>
      <c r="D6152" s="318" t="s">
        <v>30</v>
      </c>
      <c r="E6152" s="318" t="s">
        <v>6232</v>
      </c>
      <c r="F6152" s="319" t="n">
        <v>759.21</v>
      </c>
      <c r="G6152" s="318" t="s">
        <v>6233</v>
      </c>
    </row>
    <row r="6153" customFormat="false" ht="15" hidden="false" customHeight="false" outlineLevel="0" collapsed="false">
      <c r="A6153" s="318" t="s">
        <v>18465</v>
      </c>
      <c r="B6153" s="318" t="str">
        <f aca="false">A6153&amp;"U"</f>
        <v>88236U</v>
      </c>
      <c r="C6153" s="318" t="s">
        <v>18466</v>
      </c>
      <c r="D6153" s="318" t="s">
        <v>594</v>
      </c>
      <c r="E6153" s="318" t="s">
        <v>6232</v>
      </c>
      <c r="F6153" s="319" t="n">
        <v>0.37</v>
      </c>
      <c r="G6153" s="318" t="s">
        <v>18467</v>
      </c>
    </row>
    <row r="6154" customFormat="false" ht="15" hidden="false" customHeight="false" outlineLevel="0" collapsed="false">
      <c r="A6154" s="318" t="s">
        <v>18468</v>
      </c>
      <c r="B6154" s="318" t="str">
        <f aca="false">A6154&amp;"U"</f>
        <v>88237U</v>
      </c>
      <c r="C6154" s="318" t="s">
        <v>18469</v>
      </c>
      <c r="D6154" s="318" t="s">
        <v>594</v>
      </c>
      <c r="E6154" s="318" t="s">
        <v>6232</v>
      </c>
      <c r="F6154" s="319" t="n">
        <v>0.81</v>
      </c>
      <c r="G6154" s="318" t="s">
        <v>18467</v>
      </c>
    </row>
    <row r="6155" customFormat="false" ht="15" hidden="false" customHeight="false" outlineLevel="0" collapsed="false">
      <c r="A6155" s="318" t="s">
        <v>18470</v>
      </c>
      <c r="B6155" s="318" t="str">
        <f aca="false">A6155&amp;"U"</f>
        <v>88238U</v>
      </c>
      <c r="C6155" s="318" t="s">
        <v>18471</v>
      </c>
      <c r="D6155" s="318" t="s">
        <v>594</v>
      </c>
      <c r="E6155" s="318" t="s">
        <v>6232</v>
      </c>
      <c r="F6155" s="319" t="n">
        <v>13.49</v>
      </c>
      <c r="G6155" s="318" t="s">
        <v>18467</v>
      </c>
    </row>
    <row r="6156" customFormat="false" ht="15" hidden="false" customHeight="false" outlineLevel="0" collapsed="false">
      <c r="A6156" s="318" t="s">
        <v>18472</v>
      </c>
      <c r="B6156" s="318" t="str">
        <f aca="false">A6156&amp;"U"</f>
        <v>88239U</v>
      </c>
      <c r="C6156" s="318" t="s">
        <v>18473</v>
      </c>
      <c r="D6156" s="318" t="s">
        <v>594</v>
      </c>
      <c r="E6156" s="318" t="s">
        <v>6232</v>
      </c>
      <c r="F6156" s="319" t="n">
        <v>14.73</v>
      </c>
      <c r="G6156" s="318" t="s">
        <v>18467</v>
      </c>
    </row>
    <row r="6157" customFormat="false" ht="15" hidden="false" customHeight="false" outlineLevel="0" collapsed="false">
      <c r="A6157" s="318" t="s">
        <v>18474</v>
      </c>
      <c r="B6157" s="318" t="str">
        <f aca="false">A6157&amp;"U"</f>
        <v>88240U</v>
      </c>
      <c r="C6157" s="318" t="s">
        <v>18475</v>
      </c>
      <c r="D6157" s="318" t="s">
        <v>594</v>
      </c>
      <c r="E6157" s="318" t="s">
        <v>6232</v>
      </c>
      <c r="F6157" s="319" t="n">
        <v>18.36</v>
      </c>
      <c r="G6157" s="318" t="s">
        <v>18467</v>
      </c>
    </row>
    <row r="6158" customFormat="false" ht="15" hidden="false" customHeight="false" outlineLevel="0" collapsed="false">
      <c r="A6158" s="318" t="s">
        <v>18476</v>
      </c>
      <c r="B6158" s="318" t="str">
        <f aca="false">A6158&amp;"U"</f>
        <v>88241U</v>
      </c>
      <c r="C6158" s="318" t="s">
        <v>18477</v>
      </c>
      <c r="D6158" s="318" t="s">
        <v>594</v>
      </c>
      <c r="E6158" s="318" t="s">
        <v>6232</v>
      </c>
      <c r="F6158" s="319" t="n">
        <v>13.81</v>
      </c>
      <c r="G6158" s="318" t="s">
        <v>18467</v>
      </c>
    </row>
    <row r="6159" customFormat="false" ht="15" hidden="false" customHeight="false" outlineLevel="0" collapsed="false">
      <c r="A6159" s="318" t="s">
        <v>18478</v>
      </c>
      <c r="B6159" s="318" t="str">
        <f aca="false">A6159&amp;"U"</f>
        <v>88242U</v>
      </c>
      <c r="C6159" s="318" t="s">
        <v>18479</v>
      </c>
      <c r="D6159" s="318" t="s">
        <v>594</v>
      </c>
      <c r="E6159" s="318" t="s">
        <v>6232</v>
      </c>
      <c r="F6159" s="319" t="n">
        <v>12.26</v>
      </c>
      <c r="G6159" s="318" t="s">
        <v>18467</v>
      </c>
    </row>
    <row r="6160" customFormat="false" ht="15" hidden="false" customHeight="false" outlineLevel="0" collapsed="false">
      <c r="A6160" s="318" t="s">
        <v>18480</v>
      </c>
      <c r="B6160" s="318" t="str">
        <f aca="false">A6160&amp;"U"</f>
        <v>88243U</v>
      </c>
      <c r="C6160" s="318" t="s">
        <v>18481</v>
      </c>
      <c r="D6160" s="318" t="s">
        <v>594</v>
      </c>
      <c r="E6160" s="318" t="s">
        <v>6232</v>
      </c>
      <c r="F6160" s="319" t="n">
        <v>15.29</v>
      </c>
      <c r="G6160" s="318" t="s">
        <v>18467</v>
      </c>
    </row>
    <row r="6161" customFormat="false" ht="15" hidden="false" customHeight="false" outlineLevel="0" collapsed="false">
      <c r="A6161" s="318" t="s">
        <v>18482</v>
      </c>
      <c r="B6161" s="318" t="str">
        <f aca="false">A6161&amp;"U"</f>
        <v>88245U</v>
      </c>
      <c r="C6161" s="318" t="s">
        <v>18483</v>
      </c>
      <c r="D6161" s="318" t="s">
        <v>594</v>
      </c>
      <c r="E6161" s="318" t="s">
        <v>6232</v>
      </c>
      <c r="F6161" s="319" t="n">
        <v>17.57</v>
      </c>
      <c r="G6161" s="318" t="s">
        <v>18467</v>
      </c>
    </row>
    <row r="6162" customFormat="false" ht="15" hidden="false" customHeight="false" outlineLevel="0" collapsed="false">
      <c r="A6162" s="318" t="s">
        <v>18484</v>
      </c>
      <c r="B6162" s="318" t="str">
        <f aca="false">A6162&amp;"U"</f>
        <v>88246U</v>
      </c>
      <c r="C6162" s="318" t="s">
        <v>18485</v>
      </c>
      <c r="D6162" s="318" t="s">
        <v>594</v>
      </c>
      <c r="E6162" s="318" t="s">
        <v>6232</v>
      </c>
      <c r="F6162" s="319" t="n">
        <v>27.19</v>
      </c>
      <c r="G6162" s="318" t="s">
        <v>18467</v>
      </c>
    </row>
    <row r="6163" customFormat="false" ht="15" hidden="false" customHeight="false" outlineLevel="0" collapsed="false">
      <c r="A6163" s="318" t="s">
        <v>18486</v>
      </c>
      <c r="B6163" s="318" t="str">
        <f aca="false">A6163&amp;"U"</f>
        <v>88247U</v>
      </c>
      <c r="C6163" s="318" t="s">
        <v>18487</v>
      </c>
      <c r="D6163" s="318" t="s">
        <v>594</v>
      </c>
      <c r="E6163" s="318" t="s">
        <v>6232</v>
      </c>
      <c r="F6163" s="319" t="n">
        <v>13.77</v>
      </c>
      <c r="G6163" s="318" t="s">
        <v>18467</v>
      </c>
    </row>
    <row r="6164" customFormat="false" ht="15" hidden="false" customHeight="false" outlineLevel="0" collapsed="false">
      <c r="A6164" s="318" t="s">
        <v>18488</v>
      </c>
      <c r="B6164" s="318" t="str">
        <f aca="false">A6164&amp;"U"</f>
        <v>88248U</v>
      </c>
      <c r="C6164" s="318" t="s">
        <v>18489</v>
      </c>
      <c r="D6164" s="318" t="s">
        <v>594</v>
      </c>
      <c r="E6164" s="318" t="s">
        <v>6232</v>
      </c>
      <c r="F6164" s="319" t="n">
        <v>13.69</v>
      </c>
      <c r="G6164" s="318" t="s">
        <v>18467</v>
      </c>
    </row>
    <row r="6165" customFormat="false" ht="15" hidden="false" customHeight="false" outlineLevel="0" collapsed="false">
      <c r="A6165" s="318" t="s">
        <v>18490</v>
      </c>
      <c r="B6165" s="318" t="str">
        <f aca="false">A6165&amp;"U"</f>
        <v>88249U</v>
      </c>
      <c r="C6165" s="318" t="s">
        <v>18491</v>
      </c>
      <c r="D6165" s="318" t="s">
        <v>594</v>
      </c>
      <c r="E6165" s="318" t="s">
        <v>6232</v>
      </c>
      <c r="F6165" s="319" t="n">
        <v>23.34</v>
      </c>
      <c r="G6165" s="318" t="s">
        <v>18467</v>
      </c>
    </row>
    <row r="6166" customFormat="false" ht="15" hidden="false" customHeight="false" outlineLevel="0" collapsed="false">
      <c r="A6166" s="318" t="s">
        <v>18492</v>
      </c>
      <c r="B6166" s="318" t="str">
        <f aca="false">A6166&amp;"U"</f>
        <v>88250U</v>
      </c>
      <c r="C6166" s="318" t="s">
        <v>18493</v>
      </c>
      <c r="D6166" s="318" t="s">
        <v>594</v>
      </c>
      <c r="E6166" s="318" t="s">
        <v>6232</v>
      </c>
      <c r="F6166" s="319" t="n">
        <v>20.4</v>
      </c>
      <c r="G6166" s="318" t="s">
        <v>18467</v>
      </c>
    </row>
    <row r="6167" customFormat="false" ht="15" hidden="false" customHeight="false" outlineLevel="0" collapsed="false">
      <c r="A6167" s="318" t="s">
        <v>18494</v>
      </c>
      <c r="B6167" s="318" t="str">
        <f aca="false">A6167&amp;"U"</f>
        <v>88251U</v>
      </c>
      <c r="C6167" s="318" t="s">
        <v>18495</v>
      </c>
      <c r="D6167" s="318" t="s">
        <v>594</v>
      </c>
      <c r="E6167" s="318" t="s">
        <v>6232</v>
      </c>
      <c r="F6167" s="319" t="n">
        <v>14.18</v>
      </c>
      <c r="G6167" s="318" t="s">
        <v>18467</v>
      </c>
    </row>
    <row r="6168" customFormat="false" ht="15" hidden="false" customHeight="false" outlineLevel="0" collapsed="false">
      <c r="A6168" s="318" t="s">
        <v>18496</v>
      </c>
      <c r="B6168" s="318" t="str">
        <f aca="false">A6168&amp;"U"</f>
        <v>88252U</v>
      </c>
      <c r="C6168" s="318" t="s">
        <v>18497</v>
      </c>
      <c r="D6168" s="318" t="s">
        <v>594</v>
      </c>
      <c r="E6168" s="318" t="s">
        <v>6232</v>
      </c>
      <c r="F6168" s="319" t="n">
        <v>13.38</v>
      </c>
      <c r="G6168" s="318" t="s">
        <v>18467</v>
      </c>
    </row>
    <row r="6169" customFormat="false" ht="15" hidden="false" customHeight="false" outlineLevel="0" collapsed="false">
      <c r="A6169" s="318" t="s">
        <v>18498</v>
      </c>
      <c r="B6169" s="318" t="str">
        <f aca="false">A6169&amp;"U"</f>
        <v>88253U</v>
      </c>
      <c r="C6169" s="318" t="s">
        <v>18499</v>
      </c>
      <c r="D6169" s="318" t="s">
        <v>594</v>
      </c>
      <c r="E6169" s="318" t="s">
        <v>6232</v>
      </c>
      <c r="F6169" s="319" t="n">
        <v>9.6</v>
      </c>
      <c r="G6169" s="318" t="s">
        <v>18467</v>
      </c>
    </row>
    <row r="6170" customFormat="false" ht="15" hidden="false" customHeight="false" outlineLevel="0" collapsed="false">
      <c r="A6170" s="318" t="s">
        <v>18500</v>
      </c>
      <c r="B6170" s="318" t="str">
        <f aca="false">A6170&amp;"U"</f>
        <v>88255U</v>
      </c>
      <c r="C6170" s="318" t="s">
        <v>18501</v>
      </c>
      <c r="D6170" s="318" t="s">
        <v>594</v>
      </c>
      <c r="E6170" s="318" t="s">
        <v>6232</v>
      </c>
      <c r="F6170" s="319" t="n">
        <v>23.61</v>
      </c>
      <c r="G6170" s="318" t="s">
        <v>18467</v>
      </c>
    </row>
    <row r="6171" customFormat="false" ht="15" hidden="false" customHeight="false" outlineLevel="0" collapsed="false">
      <c r="A6171" s="318" t="s">
        <v>18502</v>
      </c>
      <c r="B6171" s="318" t="str">
        <f aca="false">A6171&amp;"U"</f>
        <v>88256U</v>
      </c>
      <c r="C6171" s="318" t="s">
        <v>18503</v>
      </c>
      <c r="D6171" s="318" t="s">
        <v>594</v>
      </c>
      <c r="E6171" s="318" t="s">
        <v>6232</v>
      </c>
      <c r="F6171" s="319" t="n">
        <v>17.6</v>
      </c>
      <c r="G6171" s="318" t="s">
        <v>18467</v>
      </c>
    </row>
    <row r="6172" customFormat="false" ht="15" hidden="false" customHeight="false" outlineLevel="0" collapsed="false">
      <c r="A6172" s="318" t="s">
        <v>18504</v>
      </c>
      <c r="B6172" s="318" t="str">
        <f aca="false">A6172&amp;"U"</f>
        <v>88257U</v>
      </c>
      <c r="C6172" s="318" t="s">
        <v>18505</v>
      </c>
      <c r="D6172" s="318" t="s">
        <v>594</v>
      </c>
      <c r="E6172" s="318" t="s">
        <v>6232</v>
      </c>
      <c r="F6172" s="319" t="n">
        <v>23.64</v>
      </c>
      <c r="G6172" s="318" t="s">
        <v>18467</v>
      </c>
    </row>
    <row r="6173" customFormat="false" ht="15" hidden="false" customHeight="false" outlineLevel="0" collapsed="false">
      <c r="A6173" s="318" t="s">
        <v>18506</v>
      </c>
      <c r="B6173" s="318" t="str">
        <f aca="false">A6173&amp;"U"</f>
        <v>88258U</v>
      </c>
      <c r="C6173" s="318" t="s">
        <v>18507</v>
      </c>
      <c r="D6173" s="318" t="s">
        <v>594</v>
      </c>
      <c r="E6173" s="318" t="s">
        <v>6232</v>
      </c>
      <c r="F6173" s="319" t="n">
        <v>14.6</v>
      </c>
      <c r="G6173" s="318" t="s">
        <v>18467</v>
      </c>
    </row>
    <row r="6174" customFormat="false" ht="15" hidden="false" customHeight="false" outlineLevel="0" collapsed="false">
      <c r="A6174" s="318" t="s">
        <v>18508</v>
      </c>
      <c r="B6174" s="318" t="str">
        <f aca="false">A6174&amp;"U"</f>
        <v>88259U</v>
      </c>
      <c r="C6174" s="318" t="s">
        <v>18509</v>
      </c>
      <c r="D6174" s="318" t="s">
        <v>594</v>
      </c>
      <c r="E6174" s="318" t="s">
        <v>6232</v>
      </c>
      <c r="F6174" s="319" t="n">
        <v>20.52</v>
      </c>
      <c r="G6174" s="318" t="s">
        <v>18467</v>
      </c>
    </row>
    <row r="6175" customFormat="false" ht="15" hidden="false" customHeight="false" outlineLevel="0" collapsed="false">
      <c r="A6175" s="318" t="s">
        <v>18510</v>
      </c>
      <c r="B6175" s="318" t="str">
        <f aca="false">A6175&amp;"U"</f>
        <v>88260U</v>
      </c>
      <c r="C6175" s="318" t="s">
        <v>18511</v>
      </c>
      <c r="D6175" s="318" t="s">
        <v>594</v>
      </c>
      <c r="E6175" s="318" t="s">
        <v>6232</v>
      </c>
      <c r="F6175" s="319" t="n">
        <v>16.84</v>
      </c>
      <c r="G6175" s="318" t="s">
        <v>18467</v>
      </c>
    </row>
    <row r="6176" customFormat="false" ht="15" hidden="false" customHeight="false" outlineLevel="0" collapsed="false">
      <c r="A6176" s="318" t="s">
        <v>18512</v>
      </c>
      <c r="B6176" s="318" t="str">
        <f aca="false">A6176&amp;"U"</f>
        <v>88261U</v>
      </c>
      <c r="C6176" s="318" t="s">
        <v>18513</v>
      </c>
      <c r="D6176" s="318" t="s">
        <v>594</v>
      </c>
      <c r="E6176" s="318" t="s">
        <v>6232</v>
      </c>
      <c r="F6176" s="319" t="n">
        <v>22.06</v>
      </c>
      <c r="G6176" s="318" t="s">
        <v>18467</v>
      </c>
    </row>
    <row r="6177" customFormat="false" ht="15" hidden="false" customHeight="false" outlineLevel="0" collapsed="false">
      <c r="A6177" s="318" t="s">
        <v>18514</v>
      </c>
      <c r="B6177" s="318" t="str">
        <f aca="false">A6177&amp;"U"</f>
        <v>88262U</v>
      </c>
      <c r="C6177" s="318" t="s">
        <v>18515</v>
      </c>
      <c r="D6177" s="318" t="s">
        <v>594</v>
      </c>
      <c r="E6177" s="318" t="s">
        <v>6232</v>
      </c>
      <c r="F6177" s="319" t="n">
        <v>17.57</v>
      </c>
      <c r="G6177" s="318" t="s">
        <v>18467</v>
      </c>
    </row>
    <row r="6178" customFormat="false" ht="15" hidden="false" customHeight="false" outlineLevel="0" collapsed="false">
      <c r="A6178" s="318" t="s">
        <v>18516</v>
      </c>
      <c r="B6178" s="318" t="str">
        <f aca="false">A6178&amp;"U"</f>
        <v>88263U</v>
      </c>
      <c r="C6178" s="318" t="s">
        <v>18517</v>
      </c>
      <c r="D6178" s="318" t="s">
        <v>594</v>
      </c>
      <c r="E6178" s="318" t="s">
        <v>6232</v>
      </c>
      <c r="F6178" s="319" t="n">
        <v>20.43</v>
      </c>
      <c r="G6178" s="318" t="s">
        <v>18467</v>
      </c>
    </row>
    <row r="6179" customFormat="false" ht="15" hidden="false" customHeight="false" outlineLevel="0" collapsed="false">
      <c r="A6179" s="318" t="s">
        <v>18518</v>
      </c>
      <c r="B6179" s="318" t="str">
        <f aca="false">A6179&amp;"U"</f>
        <v>88264U</v>
      </c>
      <c r="C6179" s="318" t="s">
        <v>18519</v>
      </c>
      <c r="D6179" s="318" t="s">
        <v>594</v>
      </c>
      <c r="E6179" s="318" t="s">
        <v>6232</v>
      </c>
      <c r="F6179" s="319" t="n">
        <v>17.85</v>
      </c>
      <c r="G6179" s="318" t="s">
        <v>18467</v>
      </c>
    </row>
    <row r="6180" customFormat="false" ht="15" hidden="false" customHeight="false" outlineLevel="0" collapsed="false">
      <c r="A6180" s="318" t="s">
        <v>18520</v>
      </c>
      <c r="B6180" s="318" t="str">
        <f aca="false">A6180&amp;"U"</f>
        <v>88265U</v>
      </c>
      <c r="C6180" s="318" t="s">
        <v>18521</v>
      </c>
      <c r="D6180" s="318" t="s">
        <v>594</v>
      </c>
      <c r="E6180" s="318" t="s">
        <v>6232</v>
      </c>
      <c r="F6180" s="319" t="n">
        <v>18.96</v>
      </c>
      <c r="G6180" s="318" t="s">
        <v>18467</v>
      </c>
    </row>
    <row r="6181" customFormat="false" ht="15" hidden="false" customHeight="false" outlineLevel="0" collapsed="false">
      <c r="A6181" s="318" t="s">
        <v>18522</v>
      </c>
      <c r="B6181" s="318" t="str">
        <f aca="false">A6181&amp;"U"</f>
        <v>88266U</v>
      </c>
      <c r="C6181" s="318" t="s">
        <v>18523</v>
      </c>
      <c r="D6181" s="318" t="s">
        <v>594</v>
      </c>
      <c r="E6181" s="318" t="s">
        <v>6232</v>
      </c>
      <c r="F6181" s="319" t="n">
        <v>22.12</v>
      </c>
      <c r="G6181" s="318" t="s">
        <v>18467</v>
      </c>
    </row>
    <row r="6182" customFormat="false" ht="15" hidden="false" customHeight="false" outlineLevel="0" collapsed="false">
      <c r="A6182" s="318" t="s">
        <v>18524</v>
      </c>
      <c r="B6182" s="318" t="str">
        <f aca="false">A6182&amp;"U"</f>
        <v>88267U</v>
      </c>
      <c r="C6182" s="318" t="s">
        <v>18525</v>
      </c>
      <c r="D6182" s="318" t="s">
        <v>594</v>
      </c>
      <c r="E6182" s="318" t="s">
        <v>6232</v>
      </c>
      <c r="F6182" s="319" t="n">
        <v>17.64</v>
      </c>
      <c r="G6182" s="318" t="s">
        <v>18467</v>
      </c>
    </row>
    <row r="6183" customFormat="false" ht="15" hidden="false" customHeight="false" outlineLevel="0" collapsed="false">
      <c r="A6183" s="318" t="s">
        <v>18526</v>
      </c>
      <c r="B6183" s="318" t="str">
        <f aca="false">A6183&amp;"U"</f>
        <v>88268U</v>
      </c>
      <c r="C6183" s="318" t="s">
        <v>18527</v>
      </c>
      <c r="D6183" s="318" t="s">
        <v>594</v>
      </c>
      <c r="E6183" s="318" t="s">
        <v>6232</v>
      </c>
      <c r="F6183" s="319" t="n">
        <v>18.2</v>
      </c>
      <c r="G6183" s="318" t="s">
        <v>18467</v>
      </c>
    </row>
    <row r="6184" customFormat="false" ht="15" hidden="false" customHeight="false" outlineLevel="0" collapsed="false">
      <c r="A6184" s="318" t="s">
        <v>18528</v>
      </c>
      <c r="B6184" s="318" t="str">
        <f aca="false">A6184&amp;"U"</f>
        <v>88269U</v>
      </c>
      <c r="C6184" s="318" t="s">
        <v>18529</v>
      </c>
      <c r="D6184" s="318" t="s">
        <v>594</v>
      </c>
      <c r="E6184" s="318" t="s">
        <v>6232</v>
      </c>
      <c r="F6184" s="319" t="n">
        <v>15.16</v>
      </c>
      <c r="G6184" s="318" t="s">
        <v>18467</v>
      </c>
    </row>
    <row r="6185" customFormat="false" ht="15" hidden="false" customHeight="false" outlineLevel="0" collapsed="false">
      <c r="A6185" s="318" t="s">
        <v>18530</v>
      </c>
      <c r="B6185" s="318" t="str">
        <f aca="false">A6185&amp;"U"</f>
        <v>88270U</v>
      </c>
      <c r="C6185" s="318" t="s">
        <v>18531</v>
      </c>
      <c r="D6185" s="318" t="s">
        <v>594</v>
      </c>
      <c r="E6185" s="318" t="s">
        <v>6232</v>
      </c>
      <c r="F6185" s="319" t="n">
        <v>18.74</v>
      </c>
      <c r="G6185" s="318" t="s">
        <v>18467</v>
      </c>
    </row>
    <row r="6186" customFormat="false" ht="15" hidden="false" customHeight="false" outlineLevel="0" collapsed="false">
      <c r="A6186" s="318" t="s">
        <v>18532</v>
      </c>
      <c r="B6186" s="318" t="str">
        <f aca="false">A6186&amp;"U"</f>
        <v>88272U</v>
      </c>
      <c r="C6186" s="318" t="s">
        <v>18533</v>
      </c>
      <c r="D6186" s="318" t="s">
        <v>594</v>
      </c>
      <c r="E6186" s="318" t="s">
        <v>6232</v>
      </c>
      <c r="F6186" s="319" t="n">
        <v>17.64</v>
      </c>
      <c r="G6186" s="318" t="s">
        <v>18467</v>
      </c>
    </row>
    <row r="6187" customFormat="false" ht="15" hidden="false" customHeight="false" outlineLevel="0" collapsed="false">
      <c r="A6187" s="318" t="s">
        <v>18534</v>
      </c>
      <c r="B6187" s="318" t="str">
        <f aca="false">A6187&amp;"U"</f>
        <v>88273U</v>
      </c>
      <c r="C6187" s="318" t="s">
        <v>18535</v>
      </c>
      <c r="D6187" s="318" t="s">
        <v>594</v>
      </c>
      <c r="E6187" s="318" t="s">
        <v>6232</v>
      </c>
      <c r="F6187" s="319" t="n">
        <v>17.89</v>
      </c>
      <c r="G6187" s="318" t="s">
        <v>18467</v>
      </c>
    </row>
    <row r="6188" customFormat="false" ht="15" hidden="false" customHeight="false" outlineLevel="0" collapsed="false">
      <c r="A6188" s="318" t="s">
        <v>18536</v>
      </c>
      <c r="B6188" s="318" t="str">
        <f aca="false">A6188&amp;"U"</f>
        <v>88274U</v>
      </c>
      <c r="C6188" s="318" t="s">
        <v>18537</v>
      </c>
      <c r="D6188" s="318" t="s">
        <v>594</v>
      </c>
      <c r="E6188" s="318" t="s">
        <v>6232</v>
      </c>
      <c r="F6188" s="319" t="n">
        <v>17.3</v>
      </c>
      <c r="G6188" s="318" t="s">
        <v>18467</v>
      </c>
    </row>
    <row r="6189" customFormat="false" ht="15" hidden="false" customHeight="false" outlineLevel="0" collapsed="false">
      <c r="A6189" s="318" t="s">
        <v>18538</v>
      </c>
      <c r="B6189" s="318" t="str">
        <f aca="false">A6189&amp;"U"</f>
        <v>88275U</v>
      </c>
      <c r="C6189" s="318" t="s">
        <v>18539</v>
      </c>
      <c r="D6189" s="318" t="s">
        <v>594</v>
      </c>
      <c r="E6189" s="318" t="s">
        <v>6232</v>
      </c>
      <c r="F6189" s="319" t="n">
        <v>32.5</v>
      </c>
      <c r="G6189" s="318" t="s">
        <v>18467</v>
      </c>
    </row>
    <row r="6190" customFormat="false" ht="15" hidden="false" customHeight="false" outlineLevel="0" collapsed="false">
      <c r="A6190" s="318" t="s">
        <v>18540</v>
      </c>
      <c r="B6190" s="318" t="str">
        <f aca="false">A6190&amp;"U"</f>
        <v>88277U</v>
      </c>
      <c r="C6190" s="318" t="s">
        <v>18541</v>
      </c>
      <c r="D6190" s="318" t="s">
        <v>594</v>
      </c>
      <c r="E6190" s="318" t="s">
        <v>6232</v>
      </c>
      <c r="F6190" s="319" t="n">
        <v>21.62</v>
      </c>
      <c r="G6190" s="318" t="s">
        <v>18467</v>
      </c>
    </row>
    <row r="6191" customFormat="false" ht="15" hidden="false" customHeight="false" outlineLevel="0" collapsed="false">
      <c r="A6191" s="318" t="s">
        <v>18542</v>
      </c>
      <c r="B6191" s="318" t="str">
        <f aca="false">A6191&amp;"U"</f>
        <v>88278U</v>
      </c>
      <c r="C6191" s="318" t="s">
        <v>18543</v>
      </c>
      <c r="D6191" s="318" t="s">
        <v>594</v>
      </c>
      <c r="E6191" s="318" t="s">
        <v>6232</v>
      </c>
      <c r="F6191" s="319" t="n">
        <v>24.02</v>
      </c>
      <c r="G6191" s="318" t="s">
        <v>18467</v>
      </c>
    </row>
    <row r="6192" customFormat="false" ht="15" hidden="false" customHeight="false" outlineLevel="0" collapsed="false">
      <c r="A6192" s="318" t="s">
        <v>18544</v>
      </c>
      <c r="B6192" s="318" t="str">
        <f aca="false">A6192&amp;"U"</f>
        <v>88279U</v>
      </c>
      <c r="C6192" s="318" t="s">
        <v>18545</v>
      </c>
      <c r="D6192" s="318" t="s">
        <v>594</v>
      </c>
      <c r="E6192" s="318" t="s">
        <v>6232</v>
      </c>
      <c r="F6192" s="319" t="n">
        <v>25.79</v>
      </c>
      <c r="G6192" s="318" t="s">
        <v>18467</v>
      </c>
    </row>
    <row r="6193" customFormat="false" ht="15" hidden="false" customHeight="false" outlineLevel="0" collapsed="false">
      <c r="A6193" s="318" t="s">
        <v>18546</v>
      </c>
      <c r="B6193" s="318" t="str">
        <f aca="false">A6193&amp;"U"</f>
        <v>88281U</v>
      </c>
      <c r="C6193" s="318" t="s">
        <v>18547</v>
      </c>
      <c r="D6193" s="318" t="s">
        <v>594</v>
      </c>
      <c r="E6193" s="318" t="s">
        <v>6232</v>
      </c>
      <c r="F6193" s="319" t="n">
        <v>22.32</v>
      </c>
      <c r="G6193" s="318" t="s">
        <v>18467</v>
      </c>
    </row>
    <row r="6194" customFormat="false" ht="15" hidden="false" customHeight="false" outlineLevel="0" collapsed="false">
      <c r="A6194" s="318" t="s">
        <v>18548</v>
      </c>
      <c r="B6194" s="318" t="str">
        <f aca="false">A6194&amp;"U"</f>
        <v>88282U</v>
      </c>
      <c r="C6194" s="318" t="s">
        <v>18549</v>
      </c>
      <c r="D6194" s="318" t="s">
        <v>594</v>
      </c>
      <c r="E6194" s="318" t="s">
        <v>6232</v>
      </c>
      <c r="F6194" s="319" t="n">
        <v>23.49</v>
      </c>
      <c r="G6194" s="318" t="s">
        <v>18467</v>
      </c>
    </row>
    <row r="6195" customFormat="false" ht="15" hidden="false" customHeight="false" outlineLevel="0" collapsed="false">
      <c r="A6195" s="318" t="s">
        <v>18550</v>
      </c>
      <c r="B6195" s="318" t="str">
        <f aca="false">A6195&amp;"U"</f>
        <v>88283U</v>
      </c>
      <c r="C6195" s="318" t="s">
        <v>18551</v>
      </c>
      <c r="D6195" s="318" t="s">
        <v>594</v>
      </c>
      <c r="E6195" s="318" t="s">
        <v>6232</v>
      </c>
      <c r="F6195" s="319" t="n">
        <v>30.39</v>
      </c>
      <c r="G6195" s="318" t="s">
        <v>18467</v>
      </c>
    </row>
    <row r="6196" customFormat="false" ht="15" hidden="false" customHeight="false" outlineLevel="0" collapsed="false">
      <c r="A6196" s="318" t="s">
        <v>18552</v>
      </c>
      <c r="B6196" s="318" t="str">
        <f aca="false">A6196&amp;"U"</f>
        <v>88284U</v>
      </c>
      <c r="C6196" s="318" t="s">
        <v>18553</v>
      </c>
      <c r="D6196" s="318" t="s">
        <v>594</v>
      </c>
      <c r="E6196" s="318" t="s">
        <v>6232</v>
      </c>
      <c r="F6196" s="319" t="n">
        <v>23.19</v>
      </c>
      <c r="G6196" s="318" t="s">
        <v>18467</v>
      </c>
    </row>
    <row r="6197" customFormat="false" ht="15" hidden="false" customHeight="false" outlineLevel="0" collapsed="false">
      <c r="A6197" s="318" t="s">
        <v>18554</v>
      </c>
      <c r="B6197" s="318" t="str">
        <f aca="false">A6197&amp;"U"</f>
        <v>88285U</v>
      </c>
      <c r="C6197" s="318" t="s">
        <v>18555</v>
      </c>
      <c r="D6197" s="318" t="s">
        <v>594</v>
      </c>
      <c r="E6197" s="318" t="s">
        <v>6232</v>
      </c>
      <c r="F6197" s="319" t="n">
        <v>26.58</v>
      </c>
      <c r="G6197" s="318" t="s">
        <v>18467</v>
      </c>
    </row>
    <row r="6198" customFormat="false" ht="15" hidden="false" customHeight="false" outlineLevel="0" collapsed="false">
      <c r="A6198" s="318" t="s">
        <v>18556</v>
      </c>
      <c r="B6198" s="318" t="str">
        <f aca="false">A6198&amp;"U"</f>
        <v>88286U</v>
      </c>
      <c r="C6198" s="318" t="s">
        <v>18557</v>
      </c>
      <c r="D6198" s="318" t="s">
        <v>594</v>
      </c>
      <c r="E6198" s="318" t="s">
        <v>6232</v>
      </c>
      <c r="F6198" s="319" t="n">
        <v>24.58</v>
      </c>
      <c r="G6198" s="318" t="s">
        <v>18467</v>
      </c>
    </row>
    <row r="6199" customFormat="false" ht="15" hidden="false" customHeight="false" outlineLevel="0" collapsed="false">
      <c r="A6199" s="318" t="s">
        <v>18558</v>
      </c>
      <c r="B6199" s="318" t="str">
        <f aca="false">A6199&amp;"U"</f>
        <v>88288U</v>
      </c>
      <c r="C6199" s="318" t="s">
        <v>18559</v>
      </c>
      <c r="D6199" s="318" t="s">
        <v>594</v>
      </c>
      <c r="E6199" s="318" t="s">
        <v>6232</v>
      </c>
      <c r="F6199" s="319" t="n">
        <v>11.01</v>
      </c>
      <c r="G6199" s="318" t="s">
        <v>18467</v>
      </c>
    </row>
    <row r="6200" customFormat="false" ht="15" hidden="false" customHeight="false" outlineLevel="0" collapsed="false">
      <c r="A6200" s="318" t="s">
        <v>18560</v>
      </c>
      <c r="B6200" s="318" t="str">
        <f aca="false">A6200&amp;"U"</f>
        <v>88291U</v>
      </c>
      <c r="C6200" s="318" t="s">
        <v>18561</v>
      </c>
      <c r="D6200" s="318" t="s">
        <v>594</v>
      </c>
      <c r="E6200" s="318" t="s">
        <v>6232</v>
      </c>
      <c r="F6200" s="319" t="n">
        <v>22.34</v>
      </c>
      <c r="G6200" s="318" t="s">
        <v>18467</v>
      </c>
    </row>
    <row r="6201" customFormat="false" ht="15" hidden="false" customHeight="false" outlineLevel="0" collapsed="false">
      <c r="A6201" s="318" t="s">
        <v>18562</v>
      </c>
      <c r="B6201" s="318" t="str">
        <f aca="false">A6201&amp;"U"</f>
        <v>88292U</v>
      </c>
      <c r="C6201" s="318" t="s">
        <v>18563</v>
      </c>
      <c r="D6201" s="318" t="s">
        <v>594</v>
      </c>
      <c r="E6201" s="318" t="s">
        <v>6232</v>
      </c>
      <c r="F6201" s="319" t="n">
        <v>24.35</v>
      </c>
      <c r="G6201" s="318" t="s">
        <v>18467</v>
      </c>
    </row>
    <row r="6202" customFormat="false" ht="15" hidden="false" customHeight="false" outlineLevel="0" collapsed="false">
      <c r="A6202" s="318" t="s">
        <v>18564</v>
      </c>
      <c r="B6202" s="318" t="str">
        <f aca="false">A6202&amp;"U"</f>
        <v>88293U</v>
      </c>
      <c r="C6202" s="318" t="s">
        <v>18565</v>
      </c>
      <c r="D6202" s="318" t="s">
        <v>594</v>
      </c>
      <c r="E6202" s="318" t="s">
        <v>6232</v>
      </c>
      <c r="F6202" s="319" t="n">
        <v>26.62</v>
      </c>
      <c r="G6202" s="318" t="s">
        <v>18467</v>
      </c>
    </row>
    <row r="6203" customFormat="false" ht="15" hidden="false" customHeight="false" outlineLevel="0" collapsed="false">
      <c r="A6203" s="318" t="s">
        <v>18566</v>
      </c>
      <c r="B6203" s="318" t="str">
        <f aca="false">A6203&amp;"U"</f>
        <v>88294U</v>
      </c>
      <c r="C6203" s="318" t="s">
        <v>18567</v>
      </c>
      <c r="D6203" s="318" t="s">
        <v>594</v>
      </c>
      <c r="E6203" s="318" t="s">
        <v>6232</v>
      </c>
      <c r="F6203" s="319" t="n">
        <v>28.88</v>
      </c>
      <c r="G6203" s="318" t="s">
        <v>18467</v>
      </c>
    </row>
    <row r="6204" customFormat="false" ht="15" hidden="false" customHeight="false" outlineLevel="0" collapsed="false">
      <c r="A6204" s="318" t="s">
        <v>18568</v>
      </c>
      <c r="B6204" s="318" t="str">
        <f aca="false">A6204&amp;"U"</f>
        <v>88295U</v>
      </c>
      <c r="C6204" s="318" t="s">
        <v>18569</v>
      </c>
      <c r="D6204" s="318" t="s">
        <v>594</v>
      </c>
      <c r="E6204" s="318" t="s">
        <v>6232</v>
      </c>
      <c r="F6204" s="319" t="n">
        <v>18.25</v>
      </c>
      <c r="G6204" s="318" t="s">
        <v>18467</v>
      </c>
    </row>
    <row r="6205" customFormat="false" ht="15" hidden="false" customHeight="false" outlineLevel="0" collapsed="false">
      <c r="A6205" s="318" t="s">
        <v>18570</v>
      </c>
      <c r="B6205" s="318" t="str">
        <f aca="false">A6205&amp;"U"</f>
        <v>88296U</v>
      </c>
      <c r="C6205" s="318" t="s">
        <v>18571</v>
      </c>
      <c r="D6205" s="318" t="s">
        <v>594</v>
      </c>
      <c r="E6205" s="318" t="s">
        <v>6232</v>
      </c>
      <c r="F6205" s="319" t="n">
        <v>24.18</v>
      </c>
      <c r="G6205" s="318" t="s">
        <v>18467</v>
      </c>
    </row>
    <row r="6206" customFormat="false" ht="15" hidden="false" customHeight="false" outlineLevel="0" collapsed="false">
      <c r="A6206" s="318" t="s">
        <v>18572</v>
      </c>
      <c r="B6206" s="318" t="str">
        <f aca="false">A6206&amp;"U"</f>
        <v>88297U</v>
      </c>
      <c r="C6206" s="318" t="s">
        <v>18573</v>
      </c>
      <c r="D6206" s="318" t="s">
        <v>594</v>
      </c>
      <c r="E6206" s="318" t="s">
        <v>6232</v>
      </c>
      <c r="F6206" s="319" t="n">
        <v>23.17</v>
      </c>
      <c r="G6206" s="318" t="s">
        <v>18467</v>
      </c>
    </row>
    <row r="6207" customFormat="false" ht="15" hidden="false" customHeight="false" outlineLevel="0" collapsed="false">
      <c r="A6207" s="318" t="s">
        <v>18574</v>
      </c>
      <c r="B6207" s="318" t="str">
        <f aca="false">A6207&amp;"U"</f>
        <v>88298U</v>
      </c>
      <c r="C6207" s="318" t="s">
        <v>18575</v>
      </c>
      <c r="D6207" s="318" t="s">
        <v>594</v>
      </c>
      <c r="E6207" s="318" t="s">
        <v>6232</v>
      </c>
      <c r="F6207" s="319" t="n">
        <v>17.39</v>
      </c>
      <c r="G6207" s="318" t="s">
        <v>18467</v>
      </c>
    </row>
    <row r="6208" customFormat="false" ht="15" hidden="false" customHeight="false" outlineLevel="0" collapsed="false">
      <c r="A6208" s="318" t="s">
        <v>18576</v>
      </c>
      <c r="B6208" s="318" t="str">
        <f aca="false">A6208&amp;"U"</f>
        <v>88299U</v>
      </c>
      <c r="C6208" s="318" t="s">
        <v>18577</v>
      </c>
      <c r="D6208" s="318" t="s">
        <v>594</v>
      </c>
      <c r="E6208" s="318" t="s">
        <v>6232</v>
      </c>
      <c r="F6208" s="319" t="n">
        <v>27.02</v>
      </c>
      <c r="G6208" s="318" t="s">
        <v>18467</v>
      </c>
    </row>
    <row r="6209" customFormat="false" ht="15" hidden="false" customHeight="false" outlineLevel="0" collapsed="false">
      <c r="A6209" s="318" t="s">
        <v>18578</v>
      </c>
      <c r="B6209" s="318" t="str">
        <f aca="false">A6209&amp;"U"</f>
        <v>88300U</v>
      </c>
      <c r="C6209" s="318" t="s">
        <v>18579</v>
      </c>
      <c r="D6209" s="318" t="s">
        <v>594</v>
      </c>
      <c r="E6209" s="318" t="s">
        <v>6232</v>
      </c>
      <c r="F6209" s="319" t="n">
        <v>32.28</v>
      </c>
      <c r="G6209" s="318" t="s">
        <v>18467</v>
      </c>
    </row>
    <row r="6210" customFormat="false" ht="15" hidden="false" customHeight="false" outlineLevel="0" collapsed="false">
      <c r="A6210" s="318" t="s">
        <v>18580</v>
      </c>
      <c r="B6210" s="318" t="str">
        <f aca="false">A6210&amp;"U"</f>
        <v>88301U</v>
      </c>
      <c r="C6210" s="318" t="s">
        <v>18581</v>
      </c>
      <c r="D6210" s="318" t="s">
        <v>594</v>
      </c>
      <c r="E6210" s="318" t="s">
        <v>6232</v>
      </c>
      <c r="F6210" s="319" t="n">
        <v>23.72</v>
      </c>
      <c r="G6210" s="318" t="s">
        <v>18467</v>
      </c>
    </row>
    <row r="6211" customFormat="false" ht="15" hidden="false" customHeight="false" outlineLevel="0" collapsed="false">
      <c r="A6211" s="318" t="s">
        <v>18582</v>
      </c>
      <c r="B6211" s="318" t="str">
        <f aca="false">A6211&amp;"U"</f>
        <v>88302U</v>
      </c>
      <c r="C6211" s="318" t="s">
        <v>18583</v>
      </c>
      <c r="D6211" s="318" t="s">
        <v>594</v>
      </c>
      <c r="E6211" s="318" t="s">
        <v>6232</v>
      </c>
      <c r="F6211" s="319" t="n">
        <v>27.75</v>
      </c>
      <c r="G6211" s="318" t="s">
        <v>18467</v>
      </c>
    </row>
    <row r="6212" customFormat="false" ht="15" hidden="false" customHeight="false" outlineLevel="0" collapsed="false">
      <c r="A6212" s="318" t="s">
        <v>18584</v>
      </c>
      <c r="B6212" s="318" t="str">
        <f aca="false">A6212&amp;"U"</f>
        <v>88303U</v>
      </c>
      <c r="C6212" s="318" t="s">
        <v>18585</v>
      </c>
      <c r="D6212" s="318" t="s">
        <v>594</v>
      </c>
      <c r="E6212" s="318" t="s">
        <v>6232</v>
      </c>
      <c r="F6212" s="319" t="n">
        <v>23.12</v>
      </c>
      <c r="G6212" s="318" t="s">
        <v>18467</v>
      </c>
    </row>
    <row r="6213" customFormat="false" ht="15" hidden="false" customHeight="false" outlineLevel="0" collapsed="false">
      <c r="A6213" s="318" t="s">
        <v>18586</v>
      </c>
      <c r="B6213" s="318" t="str">
        <f aca="false">A6213&amp;"U"</f>
        <v>88304U</v>
      </c>
      <c r="C6213" s="318" t="s">
        <v>18587</v>
      </c>
      <c r="D6213" s="318" t="s">
        <v>594</v>
      </c>
      <c r="E6213" s="318" t="s">
        <v>6232</v>
      </c>
      <c r="F6213" s="319" t="n">
        <v>24.37</v>
      </c>
      <c r="G6213" s="318" t="s">
        <v>18467</v>
      </c>
    </row>
    <row r="6214" customFormat="false" ht="15" hidden="false" customHeight="false" outlineLevel="0" collapsed="false">
      <c r="A6214" s="318" t="s">
        <v>18588</v>
      </c>
      <c r="B6214" s="318" t="str">
        <f aca="false">A6214&amp;"U"</f>
        <v>88306U</v>
      </c>
      <c r="C6214" s="318" t="s">
        <v>18589</v>
      </c>
      <c r="D6214" s="318" t="s">
        <v>594</v>
      </c>
      <c r="E6214" s="318" t="s">
        <v>6232</v>
      </c>
      <c r="F6214" s="319" t="n">
        <v>32.78</v>
      </c>
      <c r="G6214" s="318" t="s">
        <v>18467</v>
      </c>
    </row>
    <row r="6215" customFormat="false" ht="15" hidden="false" customHeight="false" outlineLevel="0" collapsed="false">
      <c r="A6215" s="318" t="s">
        <v>18590</v>
      </c>
      <c r="B6215" s="318" t="str">
        <f aca="false">A6215&amp;"U"</f>
        <v>88307U</v>
      </c>
      <c r="C6215" s="318" t="s">
        <v>18591</v>
      </c>
      <c r="D6215" s="318" t="s">
        <v>594</v>
      </c>
      <c r="E6215" s="318" t="s">
        <v>6232</v>
      </c>
      <c r="F6215" s="319" t="n">
        <v>26.61</v>
      </c>
      <c r="G6215" s="318" t="s">
        <v>18467</v>
      </c>
    </row>
    <row r="6216" customFormat="false" ht="15" hidden="false" customHeight="false" outlineLevel="0" collapsed="false">
      <c r="A6216" s="318" t="s">
        <v>18592</v>
      </c>
      <c r="B6216" s="318" t="str">
        <f aca="false">A6216&amp;"U"</f>
        <v>88308U</v>
      </c>
      <c r="C6216" s="318" t="s">
        <v>18593</v>
      </c>
      <c r="D6216" s="318" t="s">
        <v>594</v>
      </c>
      <c r="E6216" s="318" t="s">
        <v>6232</v>
      </c>
      <c r="F6216" s="319" t="n">
        <v>19.15</v>
      </c>
      <c r="G6216" s="318" t="s">
        <v>18467</v>
      </c>
    </row>
    <row r="6217" customFormat="false" ht="15" hidden="false" customHeight="false" outlineLevel="0" collapsed="false">
      <c r="A6217" s="318" t="s">
        <v>18594</v>
      </c>
      <c r="B6217" s="318" t="str">
        <f aca="false">A6217&amp;"U"</f>
        <v>88309U</v>
      </c>
      <c r="C6217" s="318" t="s">
        <v>18595</v>
      </c>
      <c r="D6217" s="318" t="s">
        <v>594</v>
      </c>
      <c r="E6217" s="318" t="s">
        <v>6232</v>
      </c>
      <c r="F6217" s="319" t="n">
        <v>17.67</v>
      </c>
      <c r="G6217" s="318" t="s">
        <v>18467</v>
      </c>
    </row>
    <row r="6218" customFormat="false" ht="15" hidden="false" customHeight="false" outlineLevel="0" collapsed="false">
      <c r="A6218" s="318" t="s">
        <v>18596</v>
      </c>
      <c r="B6218" s="318" t="str">
        <f aca="false">A6218&amp;"U"</f>
        <v>88310U</v>
      </c>
      <c r="C6218" s="318" t="s">
        <v>18597</v>
      </c>
      <c r="D6218" s="318" t="s">
        <v>594</v>
      </c>
      <c r="E6218" s="318" t="s">
        <v>6232</v>
      </c>
      <c r="F6218" s="319" t="n">
        <v>17.6</v>
      </c>
      <c r="G6218" s="318" t="s">
        <v>18467</v>
      </c>
    </row>
    <row r="6219" customFormat="false" ht="15" hidden="false" customHeight="false" outlineLevel="0" collapsed="false">
      <c r="A6219" s="318" t="s">
        <v>18598</v>
      </c>
      <c r="B6219" s="318" t="str">
        <f aca="false">A6219&amp;"U"</f>
        <v>88311U</v>
      </c>
      <c r="C6219" s="318" t="s">
        <v>18599</v>
      </c>
      <c r="D6219" s="318" t="s">
        <v>594</v>
      </c>
      <c r="E6219" s="318" t="s">
        <v>6232</v>
      </c>
      <c r="F6219" s="319" t="n">
        <v>18.99</v>
      </c>
      <c r="G6219" s="318" t="s">
        <v>18467</v>
      </c>
    </row>
    <row r="6220" customFormat="false" ht="15" hidden="false" customHeight="false" outlineLevel="0" collapsed="false">
      <c r="A6220" s="318" t="s">
        <v>18600</v>
      </c>
      <c r="B6220" s="318" t="str">
        <f aca="false">A6220&amp;"U"</f>
        <v>88312U</v>
      </c>
      <c r="C6220" s="318" t="s">
        <v>18601</v>
      </c>
      <c r="D6220" s="318" t="s">
        <v>594</v>
      </c>
      <c r="E6220" s="318" t="s">
        <v>6232</v>
      </c>
      <c r="F6220" s="319" t="n">
        <v>18.61</v>
      </c>
      <c r="G6220" s="318" t="s">
        <v>18467</v>
      </c>
    </row>
    <row r="6221" customFormat="false" ht="15" hidden="false" customHeight="false" outlineLevel="0" collapsed="false">
      <c r="A6221" s="318" t="s">
        <v>18602</v>
      </c>
      <c r="B6221" s="318" t="str">
        <f aca="false">A6221&amp;"U"</f>
        <v>88313U</v>
      </c>
      <c r="C6221" s="318" t="s">
        <v>18603</v>
      </c>
      <c r="D6221" s="318" t="s">
        <v>594</v>
      </c>
      <c r="E6221" s="318" t="s">
        <v>6232</v>
      </c>
      <c r="F6221" s="319" t="n">
        <v>24.17</v>
      </c>
      <c r="G6221" s="318" t="s">
        <v>18467</v>
      </c>
    </row>
    <row r="6222" customFormat="false" ht="15" hidden="false" customHeight="false" outlineLevel="0" collapsed="false">
      <c r="A6222" s="318" t="s">
        <v>18604</v>
      </c>
      <c r="B6222" s="318" t="str">
        <f aca="false">A6222&amp;"U"</f>
        <v>88314U</v>
      </c>
      <c r="C6222" s="318" t="s">
        <v>18605</v>
      </c>
      <c r="D6222" s="318" t="s">
        <v>594</v>
      </c>
      <c r="E6222" s="318" t="s">
        <v>6232</v>
      </c>
      <c r="F6222" s="319" t="n">
        <v>20.32</v>
      </c>
      <c r="G6222" s="318" t="s">
        <v>18467</v>
      </c>
    </row>
    <row r="6223" customFormat="false" ht="15" hidden="false" customHeight="false" outlineLevel="0" collapsed="false">
      <c r="A6223" s="318" t="s">
        <v>18606</v>
      </c>
      <c r="B6223" s="318" t="str">
        <f aca="false">A6223&amp;"U"</f>
        <v>88315U</v>
      </c>
      <c r="C6223" s="318" t="s">
        <v>18607</v>
      </c>
      <c r="D6223" s="318" t="s">
        <v>594</v>
      </c>
      <c r="E6223" s="318" t="s">
        <v>6232</v>
      </c>
      <c r="F6223" s="319" t="n">
        <v>17.57</v>
      </c>
      <c r="G6223" s="318" t="s">
        <v>18467</v>
      </c>
    </row>
    <row r="6224" customFormat="false" ht="15" hidden="false" customHeight="false" outlineLevel="0" collapsed="false">
      <c r="A6224" s="318" t="s">
        <v>18608</v>
      </c>
      <c r="B6224" s="318" t="str">
        <f aca="false">A6224&amp;"U"</f>
        <v>88316U</v>
      </c>
      <c r="C6224" s="318" t="s">
        <v>18609</v>
      </c>
      <c r="D6224" s="318" t="s">
        <v>594</v>
      </c>
      <c r="E6224" s="318" t="s">
        <v>6232</v>
      </c>
      <c r="F6224" s="319" t="n">
        <v>12.8</v>
      </c>
      <c r="G6224" s="318" t="s">
        <v>18467</v>
      </c>
    </row>
    <row r="6225" customFormat="false" ht="15" hidden="false" customHeight="false" outlineLevel="0" collapsed="false">
      <c r="A6225" s="318" t="s">
        <v>18610</v>
      </c>
      <c r="B6225" s="318" t="str">
        <f aca="false">A6225&amp;"U"</f>
        <v>88317U</v>
      </c>
      <c r="C6225" s="318" t="s">
        <v>18611</v>
      </c>
      <c r="D6225" s="318" t="s">
        <v>594</v>
      </c>
      <c r="E6225" s="318" t="s">
        <v>6232</v>
      </c>
      <c r="F6225" s="319" t="n">
        <v>17.57</v>
      </c>
      <c r="G6225" s="318" t="s">
        <v>18467</v>
      </c>
    </row>
    <row r="6226" customFormat="false" ht="15" hidden="false" customHeight="false" outlineLevel="0" collapsed="false">
      <c r="A6226" s="318" t="s">
        <v>18612</v>
      </c>
      <c r="B6226" s="318" t="str">
        <f aca="false">A6226&amp;"U"</f>
        <v>88318U</v>
      </c>
      <c r="C6226" s="318" t="s">
        <v>18613</v>
      </c>
      <c r="D6226" s="318" t="s">
        <v>594</v>
      </c>
      <c r="E6226" s="318" t="s">
        <v>6232</v>
      </c>
      <c r="F6226" s="319" t="n">
        <v>13.95</v>
      </c>
      <c r="G6226" s="318" t="s">
        <v>18467</v>
      </c>
    </row>
    <row r="6227" customFormat="false" ht="15" hidden="false" customHeight="false" outlineLevel="0" collapsed="false">
      <c r="A6227" s="318" t="s">
        <v>18614</v>
      </c>
      <c r="B6227" s="318" t="str">
        <f aca="false">A6227&amp;"U"</f>
        <v>88320U</v>
      </c>
      <c r="C6227" s="318" t="s">
        <v>18615</v>
      </c>
      <c r="D6227" s="318" t="s">
        <v>594</v>
      </c>
      <c r="E6227" s="318" t="s">
        <v>6232</v>
      </c>
      <c r="F6227" s="319" t="n">
        <v>20.62</v>
      </c>
      <c r="G6227" s="318" t="s">
        <v>18467</v>
      </c>
    </row>
    <row r="6228" customFormat="false" ht="15" hidden="false" customHeight="false" outlineLevel="0" collapsed="false">
      <c r="A6228" s="318" t="s">
        <v>18616</v>
      </c>
      <c r="B6228" s="318" t="str">
        <f aca="false">A6228&amp;"U"</f>
        <v>88321U</v>
      </c>
      <c r="C6228" s="318" t="s">
        <v>18617</v>
      </c>
      <c r="D6228" s="318" t="s">
        <v>594</v>
      </c>
      <c r="E6228" s="318" t="s">
        <v>6232</v>
      </c>
      <c r="F6228" s="319" t="n">
        <v>27.22</v>
      </c>
      <c r="G6228" s="318" t="s">
        <v>18467</v>
      </c>
    </row>
    <row r="6229" customFormat="false" ht="15" hidden="false" customHeight="false" outlineLevel="0" collapsed="false">
      <c r="A6229" s="318" t="s">
        <v>18618</v>
      </c>
      <c r="B6229" s="318" t="str">
        <f aca="false">A6229&amp;"U"</f>
        <v>88322U</v>
      </c>
      <c r="C6229" s="318" t="s">
        <v>18619</v>
      </c>
      <c r="D6229" s="318" t="s">
        <v>594</v>
      </c>
      <c r="E6229" s="318" t="s">
        <v>6232</v>
      </c>
      <c r="F6229" s="319" t="n">
        <v>29.44</v>
      </c>
      <c r="G6229" s="318" t="s">
        <v>18467</v>
      </c>
    </row>
    <row r="6230" customFormat="false" ht="15" hidden="false" customHeight="false" outlineLevel="0" collapsed="false">
      <c r="A6230" s="318" t="s">
        <v>18620</v>
      </c>
      <c r="B6230" s="318" t="str">
        <f aca="false">A6230&amp;"U"</f>
        <v>88323U</v>
      </c>
      <c r="C6230" s="318" t="s">
        <v>18621</v>
      </c>
      <c r="D6230" s="318" t="s">
        <v>594</v>
      </c>
      <c r="E6230" s="318" t="s">
        <v>6232</v>
      </c>
      <c r="F6230" s="319" t="n">
        <v>18.8</v>
      </c>
      <c r="G6230" s="318" t="s">
        <v>18467</v>
      </c>
    </row>
    <row r="6231" customFormat="false" ht="15" hidden="false" customHeight="false" outlineLevel="0" collapsed="false">
      <c r="A6231" s="318" t="s">
        <v>18622</v>
      </c>
      <c r="B6231" s="318" t="str">
        <f aca="false">A6231&amp;"U"</f>
        <v>88324U</v>
      </c>
      <c r="C6231" s="318" t="s">
        <v>18623</v>
      </c>
      <c r="D6231" s="318" t="s">
        <v>594</v>
      </c>
      <c r="E6231" s="318" t="s">
        <v>6232</v>
      </c>
      <c r="F6231" s="319" t="n">
        <v>24.47</v>
      </c>
      <c r="G6231" s="318" t="s">
        <v>18467</v>
      </c>
    </row>
    <row r="6232" customFormat="false" ht="15" hidden="false" customHeight="false" outlineLevel="0" collapsed="false">
      <c r="A6232" s="318" t="s">
        <v>18624</v>
      </c>
      <c r="B6232" s="318" t="str">
        <f aca="false">A6232&amp;"U"</f>
        <v>88325U</v>
      </c>
      <c r="C6232" s="318" t="s">
        <v>18625</v>
      </c>
      <c r="D6232" s="318" t="s">
        <v>594</v>
      </c>
      <c r="E6232" s="318" t="s">
        <v>6232</v>
      </c>
      <c r="F6232" s="319" t="n">
        <v>16.48</v>
      </c>
      <c r="G6232" s="318" t="s">
        <v>18467</v>
      </c>
    </row>
    <row r="6233" customFormat="false" ht="15" hidden="false" customHeight="false" outlineLevel="0" collapsed="false">
      <c r="A6233" s="318" t="s">
        <v>18626</v>
      </c>
      <c r="B6233" s="318" t="str">
        <f aca="false">A6233&amp;"U"</f>
        <v>88326U</v>
      </c>
      <c r="C6233" s="318" t="s">
        <v>18627</v>
      </c>
      <c r="D6233" s="318" t="s">
        <v>594</v>
      </c>
      <c r="E6233" s="318" t="s">
        <v>6232</v>
      </c>
      <c r="F6233" s="319" t="n">
        <v>13.94</v>
      </c>
      <c r="G6233" s="318" t="s">
        <v>18467</v>
      </c>
    </row>
    <row r="6234" customFormat="false" ht="15" hidden="false" customHeight="false" outlineLevel="0" collapsed="false">
      <c r="A6234" s="318" t="s">
        <v>18628</v>
      </c>
      <c r="B6234" s="318" t="str">
        <f aca="false">A6234&amp;"U"</f>
        <v>88377U</v>
      </c>
      <c r="C6234" s="318" t="s">
        <v>18629</v>
      </c>
      <c r="D6234" s="318" t="s">
        <v>594</v>
      </c>
      <c r="E6234" s="318" t="s">
        <v>6232</v>
      </c>
      <c r="F6234" s="319" t="n">
        <v>21.69</v>
      </c>
      <c r="G6234" s="318" t="s">
        <v>18467</v>
      </c>
    </row>
    <row r="6235" customFormat="false" ht="15" hidden="false" customHeight="false" outlineLevel="0" collapsed="false">
      <c r="A6235" s="318" t="s">
        <v>18630</v>
      </c>
      <c r="B6235" s="318" t="str">
        <f aca="false">A6235&amp;"U"</f>
        <v>88441U</v>
      </c>
      <c r="C6235" s="318" t="s">
        <v>18631</v>
      </c>
      <c r="D6235" s="318" t="s">
        <v>594</v>
      </c>
      <c r="E6235" s="318" t="s">
        <v>6232</v>
      </c>
      <c r="F6235" s="319" t="n">
        <v>17.06</v>
      </c>
      <c r="G6235" s="318" t="s">
        <v>18467</v>
      </c>
    </row>
    <row r="6236" customFormat="false" ht="15" hidden="false" customHeight="false" outlineLevel="0" collapsed="false">
      <c r="A6236" s="318" t="s">
        <v>18632</v>
      </c>
      <c r="B6236" s="318" t="str">
        <f aca="false">A6236&amp;"U"</f>
        <v>88597U</v>
      </c>
      <c r="C6236" s="318" t="s">
        <v>18633</v>
      </c>
      <c r="D6236" s="318" t="s">
        <v>594</v>
      </c>
      <c r="E6236" s="318" t="s">
        <v>6232</v>
      </c>
      <c r="F6236" s="319" t="n">
        <v>25.17</v>
      </c>
      <c r="G6236" s="318" t="s">
        <v>18467</v>
      </c>
    </row>
    <row r="6237" customFormat="false" ht="15" hidden="false" customHeight="false" outlineLevel="0" collapsed="false">
      <c r="A6237" s="318" t="s">
        <v>18634</v>
      </c>
      <c r="B6237" s="318" t="str">
        <f aca="false">A6237&amp;"U"</f>
        <v>90766U</v>
      </c>
      <c r="C6237" s="318" t="s">
        <v>18635</v>
      </c>
      <c r="D6237" s="318" t="s">
        <v>594</v>
      </c>
      <c r="E6237" s="318" t="s">
        <v>6232</v>
      </c>
      <c r="F6237" s="319" t="n">
        <v>20.1</v>
      </c>
      <c r="G6237" s="318" t="s">
        <v>18467</v>
      </c>
    </row>
    <row r="6238" customFormat="false" ht="15" hidden="false" customHeight="false" outlineLevel="0" collapsed="false">
      <c r="A6238" s="318" t="s">
        <v>18636</v>
      </c>
      <c r="B6238" s="318" t="str">
        <f aca="false">A6238&amp;"U"</f>
        <v>90767U</v>
      </c>
      <c r="C6238" s="318" t="s">
        <v>18637</v>
      </c>
      <c r="D6238" s="318" t="s">
        <v>594</v>
      </c>
      <c r="E6238" s="318" t="s">
        <v>6232</v>
      </c>
      <c r="F6238" s="319" t="n">
        <v>20.33</v>
      </c>
      <c r="G6238" s="318" t="s">
        <v>18467</v>
      </c>
    </row>
    <row r="6239" customFormat="false" ht="15" hidden="false" customHeight="false" outlineLevel="0" collapsed="false">
      <c r="A6239" s="318" t="s">
        <v>18638</v>
      </c>
      <c r="B6239" s="318" t="str">
        <f aca="false">A6239&amp;"U"</f>
        <v>90768U</v>
      </c>
      <c r="C6239" s="318" t="s">
        <v>18639</v>
      </c>
      <c r="D6239" s="318" t="s">
        <v>594</v>
      </c>
      <c r="E6239" s="318" t="s">
        <v>6232</v>
      </c>
      <c r="F6239" s="319" t="n">
        <v>54.09</v>
      </c>
      <c r="G6239" s="318" t="s">
        <v>18467</v>
      </c>
    </row>
    <row r="6240" customFormat="false" ht="15" hidden="false" customHeight="false" outlineLevel="0" collapsed="false">
      <c r="A6240" s="318" t="s">
        <v>18640</v>
      </c>
      <c r="B6240" s="318" t="str">
        <f aca="false">A6240&amp;"U"</f>
        <v>90769U</v>
      </c>
      <c r="C6240" s="318" t="s">
        <v>18641</v>
      </c>
      <c r="D6240" s="318" t="s">
        <v>594</v>
      </c>
      <c r="E6240" s="318" t="s">
        <v>6232</v>
      </c>
      <c r="F6240" s="319" t="n">
        <v>76.66</v>
      </c>
      <c r="G6240" s="318" t="s">
        <v>18467</v>
      </c>
    </row>
    <row r="6241" customFormat="false" ht="15" hidden="false" customHeight="false" outlineLevel="0" collapsed="false">
      <c r="A6241" s="318" t="s">
        <v>18642</v>
      </c>
      <c r="B6241" s="318" t="str">
        <f aca="false">A6241&amp;"U"</f>
        <v>90770U</v>
      </c>
      <c r="C6241" s="318" t="s">
        <v>18643</v>
      </c>
      <c r="D6241" s="318" t="s">
        <v>594</v>
      </c>
      <c r="E6241" s="318" t="s">
        <v>6232</v>
      </c>
      <c r="F6241" s="319" t="n">
        <v>101.22</v>
      </c>
      <c r="G6241" s="318" t="s">
        <v>18467</v>
      </c>
    </row>
    <row r="6242" customFormat="false" ht="15" hidden="false" customHeight="false" outlineLevel="0" collapsed="false">
      <c r="A6242" s="318" t="s">
        <v>18644</v>
      </c>
      <c r="B6242" s="318" t="str">
        <f aca="false">A6242&amp;"U"</f>
        <v>90771U</v>
      </c>
      <c r="C6242" s="318" t="s">
        <v>18645</v>
      </c>
      <c r="D6242" s="318" t="s">
        <v>594</v>
      </c>
      <c r="E6242" s="318" t="s">
        <v>6232</v>
      </c>
      <c r="F6242" s="319" t="n">
        <v>21.18</v>
      </c>
      <c r="G6242" s="318" t="s">
        <v>18467</v>
      </c>
    </row>
    <row r="6243" customFormat="false" ht="15" hidden="false" customHeight="false" outlineLevel="0" collapsed="false">
      <c r="A6243" s="318" t="s">
        <v>18646</v>
      </c>
      <c r="B6243" s="318" t="str">
        <f aca="false">A6243&amp;"U"</f>
        <v>90772U</v>
      </c>
      <c r="C6243" s="318" t="s">
        <v>18647</v>
      </c>
      <c r="D6243" s="318" t="s">
        <v>594</v>
      </c>
      <c r="E6243" s="318" t="s">
        <v>6232</v>
      </c>
      <c r="F6243" s="319" t="n">
        <v>17.94</v>
      </c>
      <c r="G6243" s="318" t="s">
        <v>18467</v>
      </c>
    </row>
    <row r="6244" customFormat="false" ht="15" hidden="false" customHeight="false" outlineLevel="0" collapsed="false">
      <c r="A6244" s="318" t="s">
        <v>18648</v>
      </c>
      <c r="B6244" s="318" t="str">
        <f aca="false">A6244&amp;"U"</f>
        <v>90773U</v>
      </c>
      <c r="C6244" s="318" t="s">
        <v>18649</v>
      </c>
      <c r="D6244" s="318" t="s">
        <v>594</v>
      </c>
      <c r="E6244" s="318" t="s">
        <v>6232</v>
      </c>
      <c r="F6244" s="319" t="n">
        <v>19.85</v>
      </c>
      <c r="G6244" s="318" t="s">
        <v>18467</v>
      </c>
    </row>
    <row r="6245" customFormat="false" ht="15" hidden="false" customHeight="false" outlineLevel="0" collapsed="false">
      <c r="A6245" s="318" t="s">
        <v>18650</v>
      </c>
      <c r="B6245" s="318" t="str">
        <f aca="false">A6245&amp;"U"</f>
        <v>90775U</v>
      </c>
      <c r="C6245" s="318" t="s">
        <v>18651</v>
      </c>
      <c r="D6245" s="318" t="s">
        <v>594</v>
      </c>
      <c r="E6245" s="318" t="s">
        <v>6232</v>
      </c>
      <c r="F6245" s="319" t="n">
        <v>18.13</v>
      </c>
      <c r="G6245" s="318" t="s">
        <v>18467</v>
      </c>
    </row>
    <row r="6246" customFormat="false" ht="15" hidden="false" customHeight="false" outlineLevel="0" collapsed="false">
      <c r="A6246" s="318" t="s">
        <v>18652</v>
      </c>
      <c r="B6246" s="318" t="str">
        <f aca="false">A6246&amp;"U"</f>
        <v>90776U</v>
      </c>
      <c r="C6246" s="318" t="s">
        <v>18653</v>
      </c>
      <c r="D6246" s="318" t="s">
        <v>594</v>
      </c>
      <c r="E6246" s="318" t="s">
        <v>6232</v>
      </c>
      <c r="F6246" s="319" t="n">
        <v>29.02</v>
      </c>
      <c r="G6246" s="318" t="s">
        <v>18467</v>
      </c>
    </row>
    <row r="6247" customFormat="false" ht="15" hidden="false" customHeight="false" outlineLevel="0" collapsed="false">
      <c r="A6247" s="318" t="s">
        <v>18654</v>
      </c>
      <c r="B6247" s="318" t="str">
        <f aca="false">A6247&amp;"U"</f>
        <v>90777U</v>
      </c>
      <c r="C6247" s="318" t="s">
        <v>59</v>
      </c>
      <c r="D6247" s="318" t="s">
        <v>594</v>
      </c>
      <c r="E6247" s="318" t="s">
        <v>6232</v>
      </c>
      <c r="F6247" s="319" t="n">
        <v>73.62</v>
      </c>
      <c r="G6247" s="318" t="s">
        <v>18467</v>
      </c>
    </row>
    <row r="6248" customFormat="false" ht="15" hidden="false" customHeight="false" outlineLevel="0" collapsed="false">
      <c r="A6248" s="318" t="s">
        <v>18655</v>
      </c>
      <c r="B6248" s="318" t="str">
        <f aca="false">A6248&amp;"U"</f>
        <v>90778U</v>
      </c>
      <c r="C6248" s="318" t="s">
        <v>18656</v>
      </c>
      <c r="D6248" s="318" t="s">
        <v>594</v>
      </c>
      <c r="E6248" s="318" t="s">
        <v>6232</v>
      </c>
      <c r="F6248" s="319" t="n">
        <v>83.71</v>
      </c>
      <c r="G6248" s="318" t="s">
        <v>18467</v>
      </c>
    </row>
    <row r="6249" customFormat="false" ht="15" hidden="false" customHeight="false" outlineLevel="0" collapsed="false">
      <c r="A6249" s="318" t="s">
        <v>18657</v>
      </c>
      <c r="B6249" s="318" t="str">
        <f aca="false">A6249&amp;"U"</f>
        <v>90779U</v>
      </c>
      <c r="C6249" s="318" t="s">
        <v>18658</v>
      </c>
      <c r="D6249" s="318" t="s">
        <v>594</v>
      </c>
      <c r="E6249" s="318" t="s">
        <v>6232</v>
      </c>
      <c r="F6249" s="319" t="n">
        <v>114.3</v>
      </c>
      <c r="G6249" s="318" t="s">
        <v>18467</v>
      </c>
    </row>
    <row r="6250" customFormat="false" ht="15" hidden="false" customHeight="false" outlineLevel="0" collapsed="false">
      <c r="A6250" s="318" t="s">
        <v>18659</v>
      </c>
      <c r="B6250" s="318" t="str">
        <f aca="false">A6250&amp;"U"</f>
        <v>90780U</v>
      </c>
      <c r="C6250" s="318" t="s">
        <v>18660</v>
      </c>
      <c r="D6250" s="318" t="s">
        <v>594</v>
      </c>
      <c r="E6250" s="318" t="s">
        <v>6232</v>
      </c>
      <c r="F6250" s="319" t="n">
        <v>39.92</v>
      </c>
      <c r="G6250" s="318" t="s">
        <v>18467</v>
      </c>
    </row>
    <row r="6251" customFormat="false" ht="15" hidden="false" customHeight="false" outlineLevel="0" collapsed="false">
      <c r="A6251" s="318" t="s">
        <v>18661</v>
      </c>
      <c r="B6251" s="318" t="str">
        <f aca="false">A6251&amp;"U"</f>
        <v>90781U</v>
      </c>
      <c r="C6251" s="318" t="s">
        <v>18662</v>
      </c>
      <c r="D6251" s="318" t="s">
        <v>594</v>
      </c>
      <c r="E6251" s="318" t="s">
        <v>6232</v>
      </c>
      <c r="F6251" s="319" t="n">
        <v>16.39</v>
      </c>
      <c r="G6251" s="318" t="s">
        <v>18467</v>
      </c>
    </row>
    <row r="6252" customFormat="false" ht="15" hidden="false" customHeight="false" outlineLevel="0" collapsed="false">
      <c r="A6252" s="318" t="s">
        <v>18663</v>
      </c>
      <c r="B6252" s="318" t="str">
        <f aca="false">A6252&amp;"U"</f>
        <v>91677U</v>
      </c>
      <c r="C6252" s="318" t="s">
        <v>18664</v>
      </c>
      <c r="D6252" s="318" t="s">
        <v>594</v>
      </c>
      <c r="E6252" s="318" t="s">
        <v>6232</v>
      </c>
      <c r="F6252" s="319" t="n">
        <v>74.74</v>
      </c>
      <c r="G6252" s="318" t="s">
        <v>18467</v>
      </c>
    </row>
    <row r="6253" customFormat="false" ht="15" hidden="false" customHeight="false" outlineLevel="0" collapsed="false">
      <c r="A6253" s="318" t="s">
        <v>18665</v>
      </c>
      <c r="B6253" s="318" t="str">
        <f aca="false">A6253&amp;"U"</f>
        <v>91678U</v>
      </c>
      <c r="C6253" s="318" t="s">
        <v>18666</v>
      </c>
      <c r="D6253" s="318" t="s">
        <v>594</v>
      </c>
      <c r="E6253" s="318" t="s">
        <v>6232</v>
      </c>
      <c r="F6253" s="319" t="n">
        <v>72.76</v>
      </c>
      <c r="G6253" s="318" t="s">
        <v>18467</v>
      </c>
    </row>
    <row r="6254" customFormat="false" ht="15" hidden="false" customHeight="false" outlineLevel="0" collapsed="false">
      <c r="A6254" s="318" t="s">
        <v>18667</v>
      </c>
      <c r="B6254" s="318" t="str">
        <f aca="false">A6254&amp;"U"</f>
        <v>93556U</v>
      </c>
      <c r="C6254" s="318" t="s">
        <v>18668</v>
      </c>
      <c r="D6254" s="318" t="s">
        <v>18669</v>
      </c>
      <c r="E6254" s="318" t="s">
        <v>6232</v>
      </c>
      <c r="F6254" s="319" t="n">
        <v>81.89</v>
      </c>
      <c r="G6254" s="318" t="s">
        <v>18467</v>
      </c>
    </row>
    <row r="6255" customFormat="false" ht="15" hidden="false" customHeight="false" outlineLevel="0" collapsed="false">
      <c r="A6255" s="318" t="s">
        <v>18670</v>
      </c>
      <c r="B6255" s="318" t="str">
        <f aca="false">A6255&amp;"U"</f>
        <v>93557U</v>
      </c>
      <c r="C6255" s="318" t="s">
        <v>18671</v>
      </c>
      <c r="D6255" s="318" t="s">
        <v>18669</v>
      </c>
      <c r="E6255" s="318" t="s">
        <v>6232</v>
      </c>
      <c r="F6255" s="319" t="n">
        <v>159.3</v>
      </c>
      <c r="G6255" s="318" t="s">
        <v>18467</v>
      </c>
    </row>
    <row r="6256" customFormat="false" ht="15" hidden="false" customHeight="false" outlineLevel="0" collapsed="false">
      <c r="A6256" s="318" t="s">
        <v>18672</v>
      </c>
      <c r="B6256" s="318" t="str">
        <f aca="false">A6256&amp;"U"</f>
        <v>93558U</v>
      </c>
      <c r="C6256" s="318" t="s">
        <v>18673</v>
      </c>
      <c r="D6256" s="318" t="s">
        <v>18669</v>
      </c>
      <c r="E6256" s="318" t="s">
        <v>6232</v>
      </c>
      <c r="F6256" s="320" t="n">
        <v>4963.74</v>
      </c>
      <c r="G6256" s="318" t="s">
        <v>18467</v>
      </c>
    </row>
    <row r="6257" customFormat="false" ht="15" hidden="false" customHeight="false" outlineLevel="0" collapsed="false">
      <c r="A6257" s="318" t="s">
        <v>18674</v>
      </c>
      <c r="B6257" s="318" t="str">
        <f aca="false">A6257&amp;"U"</f>
        <v>93559U</v>
      </c>
      <c r="C6257" s="318" t="s">
        <v>18633</v>
      </c>
      <c r="D6257" s="318" t="s">
        <v>18669</v>
      </c>
      <c r="E6257" s="318" t="s">
        <v>6232</v>
      </c>
      <c r="F6257" s="320" t="n">
        <v>3505.95</v>
      </c>
      <c r="G6257" s="318" t="s">
        <v>18467</v>
      </c>
    </row>
    <row r="6258" customFormat="false" ht="15" hidden="false" customHeight="false" outlineLevel="0" collapsed="false">
      <c r="A6258" s="318" t="s">
        <v>18675</v>
      </c>
      <c r="B6258" s="318" t="str">
        <f aca="false">A6258&amp;"U"</f>
        <v>93560U</v>
      </c>
      <c r="C6258" s="318" t="s">
        <v>18649</v>
      </c>
      <c r="D6258" s="318" t="s">
        <v>18669</v>
      </c>
      <c r="E6258" s="318" t="s">
        <v>6232</v>
      </c>
      <c r="F6258" s="320" t="n">
        <v>2800.58</v>
      </c>
      <c r="G6258" s="318" t="s">
        <v>18467</v>
      </c>
    </row>
    <row r="6259" customFormat="false" ht="15" hidden="false" customHeight="false" outlineLevel="0" collapsed="false">
      <c r="A6259" s="318" t="s">
        <v>18676</v>
      </c>
      <c r="B6259" s="318" t="str">
        <f aca="false">A6259&amp;"U"</f>
        <v>93561U</v>
      </c>
      <c r="C6259" s="318" t="s">
        <v>18651</v>
      </c>
      <c r="D6259" s="318" t="s">
        <v>18669</v>
      </c>
      <c r="E6259" s="318" t="s">
        <v>6232</v>
      </c>
      <c r="F6259" s="320" t="n">
        <v>2780.37</v>
      </c>
      <c r="G6259" s="318" t="s">
        <v>18467</v>
      </c>
    </row>
    <row r="6260" customFormat="false" ht="15" hidden="false" customHeight="false" outlineLevel="0" collapsed="false">
      <c r="A6260" s="318" t="s">
        <v>18677</v>
      </c>
      <c r="B6260" s="318" t="str">
        <f aca="false">A6260&amp;"U"</f>
        <v>93562U</v>
      </c>
      <c r="C6260" s="318" t="s">
        <v>18645</v>
      </c>
      <c r="D6260" s="318" t="s">
        <v>18669</v>
      </c>
      <c r="E6260" s="318" t="s">
        <v>6232</v>
      </c>
      <c r="F6260" s="320" t="n">
        <v>2976.37</v>
      </c>
      <c r="G6260" s="318" t="s">
        <v>18467</v>
      </c>
    </row>
    <row r="6261" customFormat="false" ht="15" hidden="false" customHeight="false" outlineLevel="0" collapsed="false">
      <c r="A6261" s="318" t="s">
        <v>18678</v>
      </c>
      <c r="B6261" s="318" t="str">
        <f aca="false">A6261&amp;"U"</f>
        <v>93563U</v>
      </c>
      <c r="C6261" s="318" t="s">
        <v>18635</v>
      </c>
      <c r="D6261" s="318" t="s">
        <v>18669</v>
      </c>
      <c r="E6261" s="318" t="s">
        <v>6232</v>
      </c>
      <c r="F6261" s="320" t="n">
        <v>3583.68</v>
      </c>
      <c r="G6261" s="318" t="s">
        <v>18467</v>
      </c>
    </row>
    <row r="6262" customFormat="false" ht="15" hidden="false" customHeight="false" outlineLevel="0" collapsed="false">
      <c r="A6262" s="318" t="s">
        <v>18679</v>
      </c>
      <c r="B6262" s="318" t="str">
        <f aca="false">A6262&amp;"U"</f>
        <v>93564U</v>
      </c>
      <c r="C6262" s="318" t="s">
        <v>18637</v>
      </c>
      <c r="D6262" s="318" t="s">
        <v>18669</v>
      </c>
      <c r="E6262" s="318" t="s">
        <v>6232</v>
      </c>
      <c r="F6262" s="320" t="n">
        <v>3613.44</v>
      </c>
      <c r="G6262" s="318" t="s">
        <v>18467</v>
      </c>
    </row>
    <row r="6263" customFormat="false" ht="15" hidden="false" customHeight="false" outlineLevel="0" collapsed="false">
      <c r="A6263" s="318" t="s">
        <v>18680</v>
      </c>
      <c r="B6263" s="318" t="str">
        <f aca="false">A6263&amp;"U"</f>
        <v>93565U</v>
      </c>
      <c r="C6263" s="318" t="s">
        <v>59</v>
      </c>
      <c r="D6263" s="318" t="s">
        <v>18669</v>
      </c>
      <c r="E6263" s="318" t="s">
        <v>6232</v>
      </c>
      <c r="F6263" s="320" t="n">
        <v>12962.12</v>
      </c>
      <c r="G6263" s="318" t="s">
        <v>18467</v>
      </c>
    </row>
    <row r="6264" customFormat="false" ht="15" hidden="false" customHeight="false" outlineLevel="0" collapsed="false">
      <c r="A6264" s="318" t="s">
        <v>18681</v>
      </c>
      <c r="B6264" s="318" t="str">
        <f aca="false">A6264&amp;"U"</f>
        <v>93566U</v>
      </c>
      <c r="C6264" s="318" t="s">
        <v>18647</v>
      </c>
      <c r="D6264" s="318" t="s">
        <v>18669</v>
      </c>
      <c r="E6264" s="318" t="s">
        <v>6232</v>
      </c>
      <c r="F6264" s="320" t="n">
        <v>3203.73</v>
      </c>
      <c r="G6264" s="318" t="s">
        <v>18467</v>
      </c>
    </row>
    <row r="6265" customFormat="false" ht="15" hidden="false" customHeight="false" outlineLevel="0" collapsed="false">
      <c r="A6265" s="318" t="s">
        <v>18682</v>
      </c>
      <c r="B6265" s="318" t="str">
        <f aca="false">A6265&amp;"U"</f>
        <v>93567U</v>
      </c>
      <c r="C6265" s="318" t="s">
        <v>18656</v>
      </c>
      <c r="D6265" s="318" t="s">
        <v>18669</v>
      </c>
      <c r="E6265" s="318" t="s">
        <v>6232</v>
      </c>
      <c r="F6265" s="320" t="n">
        <v>14742.33</v>
      </c>
      <c r="G6265" s="318" t="s">
        <v>18467</v>
      </c>
    </row>
    <row r="6266" customFormat="false" ht="15" hidden="false" customHeight="false" outlineLevel="0" collapsed="false">
      <c r="A6266" s="318" t="s">
        <v>18683</v>
      </c>
      <c r="B6266" s="318" t="str">
        <f aca="false">A6266&amp;"U"</f>
        <v>93568U</v>
      </c>
      <c r="C6266" s="318" t="s">
        <v>18658</v>
      </c>
      <c r="D6266" s="318" t="s">
        <v>18669</v>
      </c>
      <c r="E6266" s="318" t="s">
        <v>6232</v>
      </c>
      <c r="F6266" s="320" t="n">
        <v>20122.53</v>
      </c>
      <c r="G6266" s="318" t="s">
        <v>18467</v>
      </c>
    </row>
    <row r="6267" customFormat="false" ht="15" hidden="false" customHeight="false" outlineLevel="0" collapsed="false">
      <c r="A6267" s="318" t="s">
        <v>18684</v>
      </c>
      <c r="B6267" s="318" t="str">
        <f aca="false">A6267&amp;"U"</f>
        <v>93569U</v>
      </c>
      <c r="C6267" s="318" t="s">
        <v>18685</v>
      </c>
      <c r="D6267" s="318" t="s">
        <v>18669</v>
      </c>
      <c r="E6267" s="318" t="s">
        <v>6232</v>
      </c>
      <c r="F6267" s="320" t="n">
        <v>9538.12</v>
      </c>
      <c r="G6267" s="318" t="s">
        <v>18467</v>
      </c>
    </row>
    <row r="6268" customFormat="false" ht="15" hidden="false" customHeight="false" outlineLevel="0" collapsed="false">
      <c r="A6268" s="318" t="s">
        <v>18686</v>
      </c>
      <c r="B6268" s="318" t="str">
        <f aca="false">A6268&amp;"U"</f>
        <v>93570U</v>
      </c>
      <c r="C6268" s="318" t="s">
        <v>18687</v>
      </c>
      <c r="D6268" s="318" t="s">
        <v>18669</v>
      </c>
      <c r="E6268" s="318" t="s">
        <v>6232</v>
      </c>
      <c r="F6268" s="320" t="n">
        <v>13513.92</v>
      </c>
      <c r="G6268" s="318" t="s">
        <v>18467</v>
      </c>
    </row>
    <row r="6269" customFormat="false" ht="15" hidden="false" customHeight="false" outlineLevel="0" collapsed="false">
      <c r="A6269" s="318" t="s">
        <v>18688</v>
      </c>
      <c r="B6269" s="318" t="str">
        <f aca="false">A6269&amp;"U"</f>
        <v>93571U</v>
      </c>
      <c r="C6269" s="318" t="s">
        <v>18689</v>
      </c>
      <c r="D6269" s="318" t="s">
        <v>18669</v>
      </c>
      <c r="E6269" s="318" t="s">
        <v>6232</v>
      </c>
      <c r="F6269" s="320" t="n">
        <v>17840.44</v>
      </c>
      <c r="G6269" s="318" t="s">
        <v>18467</v>
      </c>
    </row>
    <row r="6270" customFormat="false" ht="15" hidden="false" customHeight="false" outlineLevel="0" collapsed="false">
      <c r="A6270" s="318" t="s">
        <v>18690</v>
      </c>
      <c r="B6270" s="318" t="str">
        <f aca="false">A6270&amp;"U"</f>
        <v>93572U</v>
      </c>
      <c r="C6270" s="318" t="s">
        <v>64</v>
      </c>
      <c r="D6270" s="318" t="s">
        <v>18669</v>
      </c>
      <c r="E6270" s="318" t="s">
        <v>6232</v>
      </c>
      <c r="F6270" s="320" t="n">
        <v>5142.58</v>
      </c>
      <c r="G6270" s="318" t="s">
        <v>18467</v>
      </c>
    </row>
    <row r="6271" customFormat="false" ht="15" hidden="false" customHeight="false" outlineLevel="0" collapsed="false">
      <c r="A6271" s="318" t="s">
        <v>18691</v>
      </c>
      <c r="B6271" s="318" t="str">
        <f aca="false">A6271&amp;"U"</f>
        <v>94295U</v>
      </c>
      <c r="C6271" s="318" t="s">
        <v>18660</v>
      </c>
      <c r="D6271" s="318" t="s">
        <v>18669</v>
      </c>
      <c r="E6271" s="318" t="s">
        <v>6232</v>
      </c>
      <c r="F6271" s="320" t="n">
        <v>7023.47</v>
      </c>
      <c r="G6271" s="318" t="s">
        <v>18467</v>
      </c>
    </row>
    <row r="6272" customFormat="false" ht="15" hidden="false" customHeight="false" outlineLevel="0" collapsed="false">
      <c r="A6272" s="318" t="s">
        <v>18692</v>
      </c>
      <c r="B6272" s="318" t="str">
        <f aca="false">A6272&amp;"U"</f>
        <v>94296U</v>
      </c>
      <c r="C6272" s="318" t="s">
        <v>18662</v>
      </c>
      <c r="D6272" s="318" t="s">
        <v>18669</v>
      </c>
      <c r="E6272" s="318" t="s">
        <v>6232</v>
      </c>
      <c r="F6272" s="320" t="n">
        <v>3041.55</v>
      </c>
      <c r="G6272" s="318" t="s">
        <v>18467</v>
      </c>
    </row>
    <row r="6273" customFormat="false" ht="15" hidden="false" customHeight="false" outlineLevel="0" collapsed="false">
      <c r="A6273" s="318" t="s">
        <v>18693</v>
      </c>
      <c r="B6273" s="318" t="str">
        <f aca="false">A6273&amp;"U"</f>
        <v>95308U</v>
      </c>
      <c r="C6273" s="318" t="s">
        <v>18694</v>
      </c>
      <c r="D6273" s="318" t="s">
        <v>594</v>
      </c>
      <c r="E6273" s="318" t="s">
        <v>6232</v>
      </c>
      <c r="F6273" s="319" t="n">
        <v>0.08</v>
      </c>
      <c r="G6273" s="318" t="s">
        <v>18467</v>
      </c>
    </row>
    <row r="6274" customFormat="false" ht="15" hidden="false" customHeight="false" outlineLevel="0" collapsed="false">
      <c r="A6274" s="318" t="s">
        <v>18695</v>
      </c>
      <c r="B6274" s="318" t="str">
        <f aca="false">A6274&amp;"U"</f>
        <v>95309U</v>
      </c>
      <c r="C6274" s="318" t="s">
        <v>18696</v>
      </c>
      <c r="D6274" s="318" t="s">
        <v>594</v>
      </c>
      <c r="E6274" s="318" t="s">
        <v>6232</v>
      </c>
      <c r="F6274" s="319" t="n">
        <v>0.12</v>
      </c>
      <c r="G6274" s="318" t="s">
        <v>18467</v>
      </c>
    </row>
    <row r="6275" customFormat="false" ht="15" hidden="false" customHeight="false" outlineLevel="0" collapsed="false">
      <c r="A6275" s="318" t="s">
        <v>18697</v>
      </c>
      <c r="B6275" s="318" t="str">
        <f aca="false">A6275&amp;"U"</f>
        <v>95310U</v>
      </c>
      <c r="C6275" s="318" t="s">
        <v>18698</v>
      </c>
      <c r="D6275" s="318" t="s">
        <v>594</v>
      </c>
      <c r="E6275" s="318" t="s">
        <v>6232</v>
      </c>
      <c r="F6275" s="319" t="n">
        <v>0.13</v>
      </c>
      <c r="G6275" s="318" t="s">
        <v>18467</v>
      </c>
    </row>
    <row r="6276" customFormat="false" ht="15" hidden="false" customHeight="false" outlineLevel="0" collapsed="false">
      <c r="A6276" s="318" t="s">
        <v>18699</v>
      </c>
      <c r="B6276" s="318" t="str">
        <f aca="false">A6276&amp;"U"</f>
        <v>95311U</v>
      </c>
      <c r="C6276" s="318" t="s">
        <v>18700</v>
      </c>
      <c r="D6276" s="318" t="s">
        <v>594</v>
      </c>
      <c r="E6276" s="318" t="s">
        <v>6232</v>
      </c>
      <c r="F6276" s="319" t="n">
        <v>0.08</v>
      </c>
      <c r="G6276" s="318" t="s">
        <v>18467</v>
      </c>
    </row>
    <row r="6277" customFormat="false" ht="15" hidden="false" customHeight="false" outlineLevel="0" collapsed="false">
      <c r="A6277" s="318" t="s">
        <v>18701</v>
      </c>
      <c r="B6277" s="318" t="str">
        <f aca="false">A6277&amp;"U"</f>
        <v>95312U</v>
      </c>
      <c r="C6277" s="318" t="s">
        <v>18702</v>
      </c>
      <c r="D6277" s="318" t="s">
        <v>594</v>
      </c>
      <c r="E6277" s="318" t="s">
        <v>6232</v>
      </c>
      <c r="F6277" s="319" t="n">
        <v>0.09</v>
      </c>
      <c r="G6277" s="318" t="s">
        <v>18467</v>
      </c>
    </row>
    <row r="6278" customFormat="false" ht="15" hidden="false" customHeight="false" outlineLevel="0" collapsed="false">
      <c r="A6278" s="318" t="s">
        <v>18703</v>
      </c>
      <c r="B6278" s="318" t="str">
        <f aca="false">A6278&amp;"U"</f>
        <v>95313U</v>
      </c>
      <c r="C6278" s="318" t="s">
        <v>18704</v>
      </c>
      <c r="D6278" s="318" t="s">
        <v>594</v>
      </c>
      <c r="E6278" s="318" t="s">
        <v>6232</v>
      </c>
      <c r="F6278" s="319" t="n">
        <v>0.1</v>
      </c>
      <c r="G6278" s="318" t="s">
        <v>18467</v>
      </c>
    </row>
    <row r="6279" customFormat="false" ht="15" hidden="false" customHeight="false" outlineLevel="0" collapsed="false">
      <c r="A6279" s="318" t="s">
        <v>18705</v>
      </c>
      <c r="B6279" s="318" t="str">
        <f aca="false">A6279&amp;"U"</f>
        <v>95314U</v>
      </c>
      <c r="C6279" s="318" t="s">
        <v>18706</v>
      </c>
      <c r="D6279" s="318" t="s">
        <v>594</v>
      </c>
      <c r="E6279" s="318" t="s">
        <v>6232</v>
      </c>
      <c r="F6279" s="319" t="n">
        <v>0.12</v>
      </c>
      <c r="G6279" s="318" t="s">
        <v>18467</v>
      </c>
    </row>
    <row r="6280" customFormat="false" ht="15" hidden="false" customHeight="false" outlineLevel="0" collapsed="false">
      <c r="A6280" s="318" t="s">
        <v>18707</v>
      </c>
      <c r="B6280" s="318" t="str">
        <f aca="false">A6280&amp;"U"</f>
        <v>95315U</v>
      </c>
      <c r="C6280" s="318" t="s">
        <v>18708</v>
      </c>
      <c r="D6280" s="318" t="s">
        <v>594</v>
      </c>
      <c r="E6280" s="318" t="s">
        <v>6232</v>
      </c>
      <c r="F6280" s="319" t="n">
        <v>0.27</v>
      </c>
      <c r="G6280" s="318" t="s">
        <v>18467</v>
      </c>
    </row>
    <row r="6281" customFormat="false" ht="15" hidden="false" customHeight="false" outlineLevel="0" collapsed="false">
      <c r="A6281" s="318" t="s">
        <v>18709</v>
      </c>
      <c r="B6281" s="318" t="str">
        <f aca="false">A6281&amp;"U"</f>
        <v>95316U</v>
      </c>
      <c r="C6281" s="318" t="s">
        <v>18710</v>
      </c>
      <c r="D6281" s="318" t="s">
        <v>594</v>
      </c>
      <c r="E6281" s="318" t="s">
        <v>6232</v>
      </c>
      <c r="F6281" s="319" t="n">
        <v>0.28</v>
      </c>
      <c r="G6281" s="318" t="s">
        <v>18467</v>
      </c>
    </row>
    <row r="6282" customFormat="false" ht="15" hidden="false" customHeight="false" outlineLevel="0" collapsed="false">
      <c r="A6282" s="318" t="s">
        <v>18711</v>
      </c>
      <c r="B6282" s="318" t="str">
        <f aca="false">A6282&amp;"U"</f>
        <v>95317U</v>
      </c>
      <c r="C6282" s="318" t="s">
        <v>18712</v>
      </c>
      <c r="D6282" s="318" t="s">
        <v>594</v>
      </c>
      <c r="E6282" s="318" t="s">
        <v>6232</v>
      </c>
      <c r="F6282" s="319" t="n">
        <v>0.13</v>
      </c>
      <c r="G6282" s="318" t="s">
        <v>18467</v>
      </c>
    </row>
    <row r="6283" customFormat="false" ht="15" hidden="false" customHeight="false" outlineLevel="0" collapsed="false">
      <c r="A6283" s="318" t="s">
        <v>18713</v>
      </c>
      <c r="B6283" s="318" t="str">
        <f aca="false">A6283&amp;"U"</f>
        <v>95318U</v>
      </c>
      <c r="C6283" s="318" t="s">
        <v>18714</v>
      </c>
      <c r="D6283" s="318" t="s">
        <v>594</v>
      </c>
      <c r="E6283" s="318" t="s">
        <v>6232</v>
      </c>
      <c r="F6283" s="319" t="n">
        <v>0.12</v>
      </c>
      <c r="G6283" s="318" t="s">
        <v>18467</v>
      </c>
    </row>
    <row r="6284" customFormat="false" ht="15" hidden="false" customHeight="false" outlineLevel="0" collapsed="false">
      <c r="A6284" s="318" t="s">
        <v>18715</v>
      </c>
      <c r="B6284" s="318" t="str">
        <f aca="false">A6284&amp;"U"</f>
        <v>95319U</v>
      </c>
      <c r="C6284" s="318" t="s">
        <v>18716</v>
      </c>
      <c r="D6284" s="318" t="s">
        <v>594</v>
      </c>
      <c r="E6284" s="318" t="s">
        <v>6232</v>
      </c>
      <c r="F6284" s="319" t="n">
        <v>0.14</v>
      </c>
      <c r="G6284" s="318" t="s">
        <v>18467</v>
      </c>
    </row>
    <row r="6285" customFormat="false" ht="15" hidden="false" customHeight="false" outlineLevel="0" collapsed="false">
      <c r="A6285" s="318" t="s">
        <v>18717</v>
      </c>
      <c r="B6285" s="318" t="str">
        <f aca="false">A6285&amp;"U"</f>
        <v>95320U</v>
      </c>
      <c r="C6285" s="318" t="s">
        <v>18718</v>
      </c>
      <c r="D6285" s="318" t="s">
        <v>594</v>
      </c>
      <c r="E6285" s="318" t="s">
        <v>6232</v>
      </c>
      <c r="F6285" s="319" t="n">
        <v>0.09</v>
      </c>
      <c r="G6285" s="318" t="s">
        <v>18467</v>
      </c>
    </row>
    <row r="6286" customFormat="false" ht="15" hidden="false" customHeight="false" outlineLevel="0" collapsed="false">
      <c r="A6286" s="318" t="s">
        <v>18719</v>
      </c>
      <c r="B6286" s="318" t="str">
        <f aca="false">A6286&amp;"U"</f>
        <v>95321U</v>
      </c>
      <c r="C6286" s="318" t="s">
        <v>18720</v>
      </c>
      <c r="D6286" s="318" t="s">
        <v>594</v>
      </c>
      <c r="E6286" s="318" t="s">
        <v>6232</v>
      </c>
      <c r="F6286" s="319" t="n">
        <v>0.08</v>
      </c>
      <c r="G6286" s="318" t="s">
        <v>18467</v>
      </c>
    </row>
    <row r="6287" customFormat="false" ht="15" hidden="false" customHeight="false" outlineLevel="0" collapsed="false">
      <c r="A6287" s="318" t="s">
        <v>18721</v>
      </c>
      <c r="B6287" s="318" t="str">
        <f aca="false">A6287&amp;"U"</f>
        <v>95322U</v>
      </c>
      <c r="C6287" s="318" t="s">
        <v>18722</v>
      </c>
      <c r="D6287" s="318" t="s">
        <v>594</v>
      </c>
      <c r="E6287" s="318" t="s">
        <v>6232</v>
      </c>
      <c r="F6287" s="319" t="n">
        <v>0.03</v>
      </c>
      <c r="G6287" s="318" t="s">
        <v>18467</v>
      </c>
    </row>
    <row r="6288" customFormat="false" ht="15" hidden="false" customHeight="false" outlineLevel="0" collapsed="false">
      <c r="A6288" s="318" t="s">
        <v>18723</v>
      </c>
      <c r="B6288" s="318" t="str">
        <f aca="false">A6288&amp;"U"</f>
        <v>95323U</v>
      </c>
      <c r="C6288" s="318" t="s">
        <v>18724</v>
      </c>
      <c r="D6288" s="318" t="s">
        <v>594</v>
      </c>
      <c r="E6288" s="318" t="s">
        <v>6232</v>
      </c>
      <c r="F6288" s="319" t="n">
        <v>0.12</v>
      </c>
      <c r="G6288" s="318" t="s">
        <v>18467</v>
      </c>
    </row>
    <row r="6289" customFormat="false" ht="15" hidden="false" customHeight="false" outlineLevel="0" collapsed="false">
      <c r="A6289" s="318" t="s">
        <v>18725</v>
      </c>
      <c r="B6289" s="318" t="str">
        <f aca="false">A6289&amp;"U"</f>
        <v>95324U</v>
      </c>
      <c r="C6289" s="318" t="s">
        <v>18726</v>
      </c>
      <c r="D6289" s="318" t="s">
        <v>594</v>
      </c>
      <c r="E6289" s="318" t="s">
        <v>6232</v>
      </c>
      <c r="F6289" s="319" t="n">
        <v>0.15</v>
      </c>
      <c r="G6289" s="318" t="s">
        <v>18467</v>
      </c>
    </row>
    <row r="6290" customFormat="false" ht="15" hidden="false" customHeight="false" outlineLevel="0" collapsed="false">
      <c r="A6290" s="318" t="s">
        <v>18727</v>
      </c>
      <c r="B6290" s="318" t="str">
        <f aca="false">A6290&amp;"U"</f>
        <v>95325U</v>
      </c>
      <c r="C6290" s="318" t="s">
        <v>18728</v>
      </c>
      <c r="D6290" s="318" t="s">
        <v>594</v>
      </c>
      <c r="E6290" s="318" t="s">
        <v>6232</v>
      </c>
      <c r="F6290" s="319" t="n">
        <v>0.27</v>
      </c>
      <c r="G6290" s="318" t="s">
        <v>18467</v>
      </c>
    </row>
    <row r="6291" customFormat="false" ht="15" hidden="false" customHeight="false" outlineLevel="0" collapsed="false">
      <c r="A6291" s="318" t="s">
        <v>18729</v>
      </c>
      <c r="B6291" s="318" t="str">
        <f aca="false">A6291&amp;"U"</f>
        <v>95326U</v>
      </c>
      <c r="C6291" s="318" t="s">
        <v>18730</v>
      </c>
      <c r="D6291" s="318" t="s">
        <v>594</v>
      </c>
      <c r="E6291" s="318" t="s">
        <v>6232</v>
      </c>
      <c r="F6291" s="319" t="n">
        <v>0.04</v>
      </c>
      <c r="G6291" s="318" t="s">
        <v>18467</v>
      </c>
    </row>
    <row r="6292" customFormat="false" ht="15" hidden="false" customHeight="false" outlineLevel="0" collapsed="false">
      <c r="A6292" s="318" t="s">
        <v>18731</v>
      </c>
      <c r="B6292" s="318" t="str">
        <f aca="false">A6292&amp;"U"</f>
        <v>95327U</v>
      </c>
      <c r="C6292" s="318" t="s">
        <v>18732</v>
      </c>
      <c r="D6292" s="318" t="s">
        <v>594</v>
      </c>
      <c r="E6292" s="318" t="s">
        <v>6232</v>
      </c>
      <c r="F6292" s="319" t="n">
        <v>0.19</v>
      </c>
      <c r="G6292" s="318" t="s">
        <v>18467</v>
      </c>
    </row>
    <row r="6293" customFormat="false" ht="15" hidden="false" customHeight="false" outlineLevel="0" collapsed="false">
      <c r="A6293" s="318" t="s">
        <v>18733</v>
      </c>
      <c r="B6293" s="318" t="str">
        <f aca="false">A6293&amp;"U"</f>
        <v>95328U</v>
      </c>
      <c r="C6293" s="318" t="s">
        <v>18734</v>
      </c>
      <c r="D6293" s="318" t="s">
        <v>594</v>
      </c>
      <c r="E6293" s="318" t="s">
        <v>6232</v>
      </c>
      <c r="F6293" s="319" t="n">
        <v>0.11</v>
      </c>
      <c r="G6293" s="318" t="s">
        <v>18467</v>
      </c>
    </row>
    <row r="6294" customFormat="false" ht="15" hidden="false" customHeight="false" outlineLevel="0" collapsed="false">
      <c r="A6294" s="318" t="s">
        <v>18735</v>
      </c>
      <c r="B6294" s="318" t="str">
        <f aca="false">A6294&amp;"U"</f>
        <v>95329U</v>
      </c>
      <c r="C6294" s="318" t="s">
        <v>18736</v>
      </c>
      <c r="D6294" s="318" t="s">
        <v>594</v>
      </c>
      <c r="E6294" s="318" t="s">
        <v>6232</v>
      </c>
      <c r="F6294" s="319" t="n">
        <v>0.21</v>
      </c>
      <c r="G6294" s="318" t="s">
        <v>18467</v>
      </c>
    </row>
    <row r="6295" customFormat="false" ht="15" hidden="false" customHeight="false" outlineLevel="0" collapsed="false">
      <c r="A6295" s="318" t="s">
        <v>18737</v>
      </c>
      <c r="B6295" s="318" t="str">
        <f aca="false">A6295&amp;"U"</f>
        <v>95330U</v>
      </c>
      <c r="C6295" s="318" t="s">
        <v>18738</v>
      </c>
      <c r="D6295" s="318" t="s">
        <v>594</v>
      </c>
      <c r="E6295" s="318" t="s">
        <v>7039</v>
      </c>
      <c r="F6295" s="319" t="n">
        <v>0.12</v>
      </c>
      <c r="G6295" s="318" t="s">
        <v>18467</v>
      </c>
    </row>
    <row r="6296" customFormat="false" ht="15" hidden="false" customHeight="false" outlineLevel="0" collapsed="false">
      <c r="A6296" s="318" t="s">
        <v>18739</v>
      </c>
      <c r="B6296" s="318" t="str">
        <f aca="false">A6296&amp;"U"</f>
        <v>95331U</v>
      </c>
      <c r="C6296" s="318" t="s">
        <v>18740</v>
      </c>
      <c r="D6296" s="318" t="s">
        <v>594</v>
      </c>
      <c r="E6296" s="318" t="s">
        <v>6232</v>
      </c>
      <c r="F6296" s="319" t="n">
        <v>0.15</v>
      </c>
      <c r="G6296" s="318" t="s">
        <v>18467</v>
      </c>
    </row>
    <row r="6297" customFormat="false" ht="15" hidden="false" customHeight="false" outlineLevel="0" collapsed="false">
      <c r="A6297" s="318" t="s">
        <v>18741</v>
      </c>
      <c r="B6297" s="318" t="str">
        <f aca="false">A6297&amp;"U"</f>
        <v>95332U</v>
      </c>
      <c r="C6297" s="318" t="s">
        <v>18742</v>
      </c>
      <c r="D6297" s="318" t="s">
        <v>594</v>
      </c>
      <c r="E6297" s="318" t="s">
        <v>7039</v>
      </c>
      <c r="F6297" s="319" t="n">
        <v>0.4</v>
      </c>
      <c r="G6297" s="318" t="s">
        <v>18467</v>
      </c>
    </row>
    <row r="6298" customFormat="false" ht="15" hidden="false" customHeight="false" outlineLevel="0" collapsed="false">
      <c r="A6298" s="318" t="s">
        <v>18743</v>
      </c>
      <c r="B6298" s="318" t="str">
        <f aca="false">A6298&amp;"U"</f>
        <v>95333U</v>
      </c>
      <c r="C6298" s="318" t="s">
        <v>18744</v>
      </c>
      <c r="D6298" s="318" t="s">
        <v>594</v>
      </c>
      <c r="E6298" s="318" t="s">
        <v>6232</v>
      </c>
      <c r="F6298" s="319" t="n">
        <v>0.43</v>
      </c>
      <c r="G6298" s="318" t="s">
        <v>18467</v>
      </c>
    </row>
    <row r="6299" customFormat="false" ht="15" hidden="false" customHeight="false" outlineLevel="0" collapsed="false">
      <c r="A6299" s="318" t="s">
        <v>18745</v>
      </c>
      <c r="B6299" s="318" t="str">
        <f aca="false">A6299&amp;"U"</f>
        <v>95334U</v>
      </c>
      <c r="C6299" s="318" t="s">
        <v>18746</v>
      </c>
      <c r="D6299" s="318" t="s">
        <v>594</v>
      </c>
      <c r="E6299" s="318" t="s">
        <v>6232</v>
      </c>
      <c r="F6299" s="319" t="n">
        <v>0.43</v>
      </c>
      <c r="G6299" s="318" t="s">
        <v>18467</v>
      </c>
    </row>
    <row r="6300" customFormat="false" ht="15" hidden="false" customHeight="false" outlineLevel="0" collapsed="false">
      <c r="A6300" s="318" t="s">
        <v>18747</v>
      </c>
      <c r="B6300" s="318" t="str">
        <f aca="false">A6300&amp;"U"</f>
        <v>95335U</v>
      </c>
      <c r="C6300" s="318" t="s">
        <v>18748</v>
      </c>
      <c r="D6300" s="318" t="s">
        <v>594</v>
      </c>
      <c r="E6300" s="318" t="s">
        <v>7039</v>
      </c>
      <c r="F6300" s="319" t="n">
        <v>0.19</v>
      </c>
      <c r="G6300" s="318" t="s">
        <v>18467</v>
      </c>
    </row>
    <row r="6301" customFormat="false" ht="15" hidden="false" customHeight="false" outlineLevel="0" collapsed="false">
      <c r="A6301" s="318" t="s">
        <v>18749</v>
      </c>
      <c r="B6301" s="318" t="str">
        <f aca="false">A6301&amp;"U"</f>
        <v>95336U</v>
      </c>
      <c r="C6301" s="318" t="s">
        <v>18750</v>
      </c>
      <c r="D6301" s="318" t="s">
        <v>594</v>
      </c>
      <c r="E6301" s="318" t="s">
        <v>6232</v>
      </c>
      <c r="F6301" s="319" t="n">
        <v>0.12</v>
      </c>
      <c r="G6301" s="318" t="s">
        <v>18467</v>
      </c>
    </row>
    <row r="6302" customFormat="false" ht="15" hidden="false" customHeight="false" outlineLevel="0" collapsed="false">
      <c r="A6302" s="318" t="s">
        <v>18751</v>
      </c>
      <c r="B6302" s="318" t="str">
        <f aca="false">A6302&amp;"U"</f>
        <v>95337U</v>
      </c>
      <c r="C6302" s="318" t="s">
        <v>18752</v>
      </c>
      <c r="D6302" s="318" t="s">
        <v>594</v>
      </c>
      <c r="E6302" s="318" t="s">
        <v>6232</v>
      </c>
      <c r="F6302" s="319" t="n">
        <v>0.1</v>
      </c>
      <c r="G6302" s="318" t="s">
        <v>18467</v>
      </c>
    </row>
    <row r="6303" customFormat="false" ht="15" hidden="false" customHeight="false" outlineLevel="0" collapsed="false">
      <c r="A6303" s="318" t="s">
        <v>18753</v>
      </c>
      <c r="B6303" s="318" t="str">
        <f aca="false">A6303&amp;"U"</f>
        <v>95338U</v>
      </c>
      <c r="C6303" s="318" t="s">
        <v>18754</v>
      </c>
      <c r="D6303" s="318" t="s">
        <v>594</v>
      </c>
      <c r="E6303" s="318" t="s">
        <v>6232</v>
      </c>
      <c r="F6303" s="319" t="n">
        <v>0.24</v>
      </c>
      <c r="G6303" s="318" t="s">
        <v>18467</v>
      </c>
    </row>
    <row r="6304" customFormat="false" ht="15" hidden="false" customHeight="false" outlineLevel="0" collapsed="false">
      <c r="A6304" s="318" t="s">
        <v>18755</v>
      </c>
      <c r="B6304" s="318" t="str">
        <f aca="false">A6304&amp;"U"</f>
        <v>95339U</v>
      </c>
      <c r="C6304" s="318" t="s">
        <v>18756</v>
      </c>
      <c r="D6304" s="318" t="s">
        <v>594</v>
      </c>
      <c r="E6304" s="318" t="s">
        <v>6232</v>
      </c>
      <c r="F6304" s="319" t="n">
        <v>0.19</v>
      </c>
      <c r="G6304" s="318" t="s">
        <v>18467</v>
      </c>
    </row>
    <row r="6305" customFormat="false" ht="15" hidden="false" customHeight="false" outlineLevel="0" collapsed="false">
      <c r="A6305" s="318" t="s">
        <v>18757</v>
      </c>
      <c r="B6305" s="318" t="str">
        <f aca="false">A6305&amp;"U"</f>
        <v>95340U</v>
      </c>
      <c r="C6305" s="318" t="s">
        <v>18758</v>
      </c>
      <c r="D6305" s="318" t="s">
        <v>594</v>
      </c>
      <c r="E6305" s="318" t="s">
        <v>6232</v>
      </c>
      <c r="F6305" s="319" t="n">
        <v>0.16</v>
      </c>
      <c r="G6305" s="318" t="s">
        <v>18467</v>
      </c>
    </row>
    <row r="6306" customFormat="false" ht="15" hidden="false" customHeight="false" outlineLevel="0" collapsed="false">
      <c r="A6306" s="318" t="s">
        <v>18759</v>
      </c>
      <c r="B6306" s="318" t="str">
        <f aca="false">A6306&amp;"U"</f>
        <v>95341U</v>
      </c>
      <c r="C6306" s="318" t="s">
        <v>18760</v>
      </c>
      <c r="D6306" s="318" t="s">
        <v>594</v>
      </c>
      <c r="E6306" s="318" t="s">
        <v>6232</v>
      </c>
      <c r="F6306" s="319" t="n">
        <v>0.15</v>
      </c>
      <c r="G6306" s="318" t="s">
        <v>18467</v>
      </c>
    </row>
    <row r="6307" customFormat="false" ht="15" hidden="false" customHeight="false" outlineLevel="0" collapsed="false">
      <c r="A6307" s="318" t="s">
        <v>18761</v>
      </c>
      <c r="B6307" s="318" t="str">
        <f aca="false">A6307&amp;"U"</f>
        <v>95342U</v>
      </c>
      <c r="C6307" s="318" t="s">
        <v>18762</v>
      </c>
      <c r="D6307" s="318" t="s">
        <v>594</v>
      </c>
      <c r="E6307" s="318" t="s">
        <v>6232</v>
      </c>
      <c r="F6307" s="319" t="n">
        <v>0.18</v>
      </c>
      <c r="G6307" s="318" t="s">
        <v>18467</v>
      </c>
    </row>
    <row r="6308" customFormat="false" ht="15" hidden="false" customHeight="false" outlineLevel="0" collapsed="false">
      <c r="A6308" s="318" t="s">
        <v>18763</v>
      </c>
      <c r="B6308" s="318" t="str">
        <f aca="false">A6308&amp;"U"</f>
        <v>95343U</v>
      </c>
      <c r="C6308" s="318" t="s">
        <v>18764</v>
      </c>
      <c r="D6308" s="318" t="s">
        <v>594</v>
      </c>
      <c r="E6308" s="318" t="s">
        <v>6232</v>
      </c>
      <c r="F6308" s="319" t="n">
        <v>0.2</v>
      </c>
      <c r="G6308" s="318" t="s">
        <v>18467</v>
      </c>
    </row>
    <row r="6309" customFormat="false" ht="15" hidden="false" customHeight="false" outlineLevel="0" collapsed="false">
      <c r="A6309" s="318" t="s">
        <v>18765</v>
      </c>
      <c r="B6309" s="318" t="str">
        <f aca="false">A6309&amp;"U"</f>
        <v>95344U</v>
      </c>
      <c r="C6309" s="318" t="s">
        <v>18766</v>
      </c>
      <c r="D6309" s="318" t="s">
        <v>594</v>
      </c>
      <c r="E6309" s="318" t="s">
        <v>6232</v>
      </c>
      <c r="F6309" s="319" t="n">
        <v>0.18</v>
      </c>
      <c r="G6309" s="318" t="s">
        <v>18467</v>
      </c>
    </row>
    <row r="6310" customFormat="false" ht="15" hidden="false" customHeight="false" outlineLevel="0" collapsed="false">
      <c r="A6310" s="318" t="s">
        <v>18767</v>
      </c>
      <c r="B6310" s="318" t="str">
        <f aca="false">A6310&amp;"U"</f>
        <v>95345U</v>
      </c>
      <c r="C6310" s="318" t="s">
        <v>18768</v>
      </c>
      <c r="D6310" s="318" t="s">
        <v>594</v>
      </c>
      <c r="E6310" s="318" t="s">
        <v>6232</v>
      </c>
      <c r="F6310" s="319" t="n">
        <v>0.52</v>
      </c>
      <c r="G6310" s="318" t="s">
        <v>18467</v>
      </c>
    </row>
    <row r="6311" customFormat="false" ht="15" hidden="false" customHeight="false" outlineLevel="0" collapsed="false">
      <c r="A6311" s="318" t="s">
        <v>18769</v>
      </c>
      <c r="B6311" s="318" t="str">
        <f aca="false">A6311&amp;"U"</f>
        <v>95346U</v>
      </c>
      <c r="C6311" s="318" t="s">
        <v>18770</v>
      </c>
      <c r="D6311" s="318" t="s">
        <v>594</v>
      </c>
      <c r="E6311" s="318" t="s">
        <v>6232</v>
      </c>
      <c r="F6311" s="319" t="n">
        <v>0.07</v>
      </c>
      <c r="G6311" s="318" t="s">
        <v>18467</v>
      </c>
    </row>
    <row r="6312" customFormat="false" ht="15" hidden="false" customHeight="false" outlineLevel="0" collapsed="false">
      <c r="A6312" s="318" t="s">
        <v>18771</v>
      </c>
      <c r="B6312" s="318" t="str">
        <f aca="false">A6312&amp;"U"</f>
        <v>95347U</v>
      </c>
      <c r="C6312" s="318" t="s">
        <v>18772</v>
      </c>
      <c r="D6312" s="318" t="s">
        <v>594</v>
      </c>
      <c r="E6312" s="318" t="s">
        <v>6232</v>
      </c>
      <c r="F6312" s="319" t="n">
        <v>0.08</v>
      </c>
      <c r="G6312" s="318" t="s">
        <v>18467</v>
      </c>
    </row>
    <row r="6313" customFormat="false" ht="15" hidden="false" customHeight="false" outlineLevel="0" collapsed="false">
      <c r="A6313" s="318" t="s">
        <v>18773</v>
      </c>
      <c r="B6313" s="318" t="str">
        <f aca="false">A6313&amp;"U"</f>
        <v>95348U</v>
      </c>
      <c r="C6313" s="318" t="s">
        <v>18774</v>
      </c>
      <c r="D6313" s="318" t="s">
        <v>594</v>
      </c>
      <c r="E6313" s="318" t="s">
        <v>6232</v>
      </c>
      <c r="F6313" s="319" t="n">
        <v>0.11</v>
      </c>
      <c r="G6313" s="318" t="s">
        <v>18467</v>
      </c>
    </row>
    <row r="6314" customFormat="false" ht="15" hidden="false" customHeight="false" outlineLevel="0" collapsed="false">
      <c r="A6314" s="318" t="s">
        <v>18775</v>
      </c>
      <c r="B6314" s="318" t="str">
        <f aca="false">A6314&amp;"U"</f>
        <v>95349U</v>
      </c>
      <c r="C6314" s="318" t="s">
        <v>18776</v>
      </c>
      <c r="D6314" s="318" t="s">
        <v>594</v>
      </c>
      <c r="E6314" s="318" t="s">
        <v>6232</v>
      </c>
      <c r="F6314" s="319" t="n">
        <v>0.08</v>
      </c>
      <c r="G6314" s="318" t="s">
        <v>18467</v>
      </c>
    </row>
    <row r="6315" customFormat="false" ht="15" hidden="false" customHeight="false" outlineLevel="0" collapsed="false">
      <c r="A6315" s="318" t="s">
        <v>18777</v>
      </c>
      <c r="B6315" s="318" t="str">
        <f aca="false">A6315&amp;"U"</f>
        <v>95350U</v>
      </c>
      <c r="C6315" s="318" t="s">
        <v>18778</v>
      </c>
      <c r="D6315" s="318" t="s">
        <v>594</v>
      </c>
      <c r="E6315" s="318" t="s">
        <v>6232</v>
      </c>
      <c r="F6315" s="319" t="n">
        <v>0.09</v>
      </c>
      <c r="G6315" s="318" t="s">
        <v>18467</v>
      </c>
    </row>
    <row r="6316" customFormat="false" ht="15" hidden="false" customHeight="false" outlineLevel="0" collapsed="false">
      <c r="A6316" s="318" t="s">
        <v>18779</v>
      </c>
      <c r="B6316" s="318" t="str">
        <f aca="false">A6316&amp;"U"</f>
        <v>95351U</v>
      </c>
      <c r="C6316" s="318" t="s">
        <v>18780</v>
      </c>
      <c r="D6316" s="318" t="s">
        <v>594</v>
      </c>
      <c r="E6316" s="318" t="s">
        <v>6232</v>
      </c>
      <c r="F6316" s="319" t="n">
        <v>0.28</v>
      </c>
      <c r="G6316" s="318" t="s">
        <v>18467</v>
      </c>
    </row>
    <row r="6317" customFormat="false" ht="15" hidden="false" customHeight="false" outlineLevel="0" collapsed="false">
      <c r="A6317" s="318" t="s">
        <v>18781</v>
      </c>
      <c r="B6317" s="318" t="str">
        <f aca="false">A6317&amp;"U"</f>
        <v>95352U</v>
      </c>
      <c r="C6317" s="318" t="s">
        <v>18782</v>
      </c>
      <c r="D6317" s="318" t="s">
        <v>594</v>
      </c>
      <c r="E6317" s="318" t="s">
        <v>6232</v>
      </c>
      <c r="F6317" s="319" t="n">
        <v>0.04</v>
      </c>
      <c r="G6317" s="318" t="s">
        <v>18467</v>
      </c>
    </row>
    <row r="6318" customFormat="false" ht="15" hidden="false" customHeight="false" outlineLevel="0" collapsed="false">
      <c r="A6318" s="318" t="s">
        <v>18783</v>
      </c>
      <c r="B6318" s="318" t="str">
        <f aca="false">A6318&amp;"U"</f>
        <v>95354U</v>
      </c>
      <c r="C6318" s="318" t="s">
        <v>18784</v>
      </c>
      <c r="D6318" s="318" t="s">
        <v>594</v>
      </c>
      <c r="E6318" s="318" t="s">
        <v>6232</v>
      </c>
      <c r="F6318" s="319" t="n">
        <v>0.12</v>
      </c>
      <c r="G6318" s="318" t="s">
        <v>18467</v>
      </c>
    </row>
    <row r="6319" customFormat="false" ht="15" hidden="false" customHeight="false" outlineLevel="0" collapsed="false">
      <c r="A6319" s="318" t="s">
        <v>18785</v>
      </c>
      <c r="B6319" s="318" t="str">
        <f aca="false">A6319&amp;"U"</f>
        <v>95355U</v>
      </c>
      <c r="C6319" s="318" t="s">
        <v>18786</v>
      </c>
      <c r="D6319" s="318" t="s">
        <v>594</v>
      </c>
      <c r="E6319" s="318" t="s">
        <v>6232</v>
      </c>
      <c r="F6319" s="319" t="n">
        <v>0.13</v>
      </c>
      <c r="G6319" s="318" t="s">
        <v>18467</v>
      </c>
    </row>
    <row r="6320" customFormat="false" ht="15" hidden="false" customHeight="false" outlineLevel="0" collapsed="false">
      <c r="A6320" s="318" t="s">
        <v>18787</v>
      </c>
      <c r="B6320" s="318" t="str">
        <f aca="false">A6320&amp;"U"</f>
        <v>95356U</v>
      </c>
      <c r="C6320" s="318" t="s">
        <v>18788</v>
      </c>
      <c r="D6320" s="318" t="s">
        <v>594</v>
      </c>
      <c r="E6320" s="318" t="s">
        <v>6232</v>
      </c>
      <c r="F6320" s="319" t="n">
        <v>0.15</v>
      </c>
      <c r="G6320" s="318" t="s">
        <v>18467</v>
      </c>
    </row>
    <row r="6321" customFormat="false" ht="15" hidden="false" customHeight="false" outlineLevel="0" collapsed="false">
      <c r="A6321" s="318" t="s">
        <v>18789</v>
      </c>
      <c r="B6321" s="318" t="str">
        <f aca="false">A6321&amp;"U"</f>
        <v>95357U</v>
      </c>
      <c r="C6321" s="318" t="s">
        <v>18790</v>
      </c>
      <c r="D6321" s="318" t="s">
        <v>594</v>
      </c>
      <c r="E6321" s="318" t="s">
        <v>7039</v>
      </c>
      <c r="F6321" s="319" t="n">
        <v>0.23</v>
      </c>
      <c r="G6321" s="318" t="s">
        <v>18467</v>
      </c>
    </row>
    <row r="6322" customFormat="false" ht="15" hidden="false" customHeight="false" outlineLevel="0" collapsed="false">
      <c r="A6322" s="318" t="s">
        <v>18791</v>
      </c>
      <c r="B6322" s="318" t="str">
        <f aca="false">A6322&amp;"U"</f>
        <v>95358U</v>
      </c>
      <c r="C6322" s="318" t="s">
        <v>18792</v>
      </c>
      <c r="D6322" s="318" t="s">
        <v>594</v>
      </c>
      <c r="E6322" s="318" t="s">
        <v>6232</v>
      </c>
      <c r="F6322" s="319" t="n">
        <v>0.18</v>
      </c>
      <c r="G6322" s="318" t="s">
        <v>18467</v>
      </c>
    </row>
    <row r="6323" customFormat="false" ht="15" hidden="false" customHeight="false" outlineLevel="0" collapsed="false">
      <c r="A6323" s="318" t="s">
        <v>18793</v>
      </c>
      <c r="B6323" s="318" t="str">
        <f aca="false">A6323&amp;"U"</f>
        <v>95359U</v>
      </c>
      <c r="C6323" s="318" t="s">
        <v>18794</v>
      </c>
      <c r="D6323" s="318" t="s">
        <v>594</v>
      </c>
      <c r="E6323" s="318" t="s">
        <v>6232</v>
      </c>
      <c r="F6323" s="319" t="n">
        <v>0.26</v>
      </c>
      <c r="G6323" s="318" t="s">
        <v>18467</v>
      </c>
    </row>
    <row r="6324" customFormat="false" ht="15" hidden="false" customHeight="false" outlineLevel="0" collapsed="false">
      <c r="A6324" s="318" t="s">
        <v>18795</v>
      </c>
      <c r="B6324" s="318" t="str">
        <f aca="false">A6324&amp;"U"</f>
        <v>95360U</v>
      </c>
      <c r="C6324" s="318" t="s">
        <v>18796</v>
      </c>
      <c r="D6324" s="318" t="s">
        <v>594</v>
      </c>
      <c r="E6324" s="318" t="s">
        <v>6232</v>
      </c>
      <c r="F6324" s="319" t="n">
        <v>0.17</v>
      </c>
      <c r="G6324" s="318" t="s">
        <v>18467</v>
      </c>
    </row>
    <row r="6325" customFormat="false" ht="15" hidden="false" customHeight="false" outlineLevel="0" collapsed="false">
      <c r="A6325" s="318" t="s">
        <v>18797</v>
      </c>
      <c r="B6325" s="318" t="str">
        <f aca="false">A6325&amp;"U"</f>
        <v>95361U</v>
      </c>
      <c r="C6325" s="318" t="s">
        <v>18798</v>
      </c>
      <c r="D6325" s="318" t="s">
        <v>594</v>
      </c>
      <c r="E6325" s="318" t="s">
        <v>6232</v>
      </c>
      <c r="F6325" s="319" t="n">
        <v>0.09</v>
      </c>
      <c r="G6325" s="318" t="s">
        <v>18467</v>
      </c>
    </row>
    <row r="6326" customFormat="false" ht="15" hidden="false" customHeight="false" outlineLevel="0" collapsed="false">
      <c r="A6326" s="318" t="s">
        <v>18799</v>
      </c>
      <c r="B6326" s="318" t="str">
        <f aca="false">A6326&amp;"U"</f>
        <v>95362U</v>
      </c>
      <c r="C6326" s="318" t="s">
        <v>18800</v>
      </c>
      <c r="D6326" s="318" t="s">
        <v>594</v>
      </c>
      <c r="E6326" s="318" t="s">
        <v>6232</v>
      </c>
      <c r="F6326" s="319" t="n">
        <v>0.15</v>
      </c>
      <c r="G6326" s="318" t="s">
        <v>18467</v>
      </c>
    </row>
    <row r="6327" customFormat="false" ht="15" hidden="false" customHeight="false" outlineLevel="0" collapsed="false">
      <c r="A6327" s="318" t="s">
        <v>18801</v>
      </c>
      <c r="B6327" s="318" t="str">
        <f aca="false">A6327&amp;"U"</f>
        <v>95363U</v>
      </c>
      <c r="C6327" s="318" t="s">
        <v>18802</v>
      </c>
      <c r="D6327" s="318" t="s">
        <v>594</v>
      </c>
      <c r="E6327" s="318" t="s">
        <v>6232</v>
      </c>
      <c r="F6327" s="319" t="n">
        <v>0.18</v>
      </c>
      <c r="G6327" s="318" t="s">
        <v>18467</v>
      </c>
    </row>
    <row r="6328" customFormat="false" ht="15" hidden="false" customHeight="false" outlineLevel="0" collapsed="false">
      <c r="A6328" s="318" t="s">
        <v>18803</v>
      </c>
      <c r="B6328" s="318" t="str">
        <f aca="false">A6328&amp;"U"</f>
        <v>95364U</v>
      </c>
      <c r="C6328" s="318" t="s">
        <v>18804</v>
      </c>
      <c r="D6328" s="318" t="s">
        <v>594</v>
      </c>
      <c r="E6328" s="318" t="s">
        <v>6232</v>
      </c>
      <c r="F6328" s="319" t="n">
        <v>0.13</v>
      </c>
      <c r="G6328" s="318" t="s">
        <v>18467</v>
      </c>
    </row>
    <row r="6329" customFormat="false" ht="15" hidden="false" customHeight="false" outlineLevel="0" collapsed="false">
      <c r="A6329" s="318" t="s">
        <v>18805</v>
      </c>
      <c r="B6329" s="318" t="str">
        <f aca="false">A6329&amp;"U"</f>
        <v>95365U</v>
      </c>
      <c r="C6329" s="318" t="s">
        <v>18806</v>
      </c>
      <c r="D6329" s="318" t="s">
        <v>594</v>
      </c>
      <c r="E6329" s="318" t="s">
        <v>6232</v>
      </c>
      <c r="F6329" s="319" t="n">
        <v>0.15</v>
      </c>
      <c r="G6329" s="318" t="s">
        <v>18467</v>
      </c>
    </row>
    <row r="6330" customFormat="false" ht="15" hidden="false" customHeight="false" outlineLevel="0" collapsed="false">
      <c r="A6330" s="318" t="s">
        <v>18807</v>
      </c>
      <c r="B6330" s="318" t="str">
        <f aca="false">A6330&amp;"U"</f>
        <v>95366U</v>
      </c>
      <c r="C6330" s="318" t="s">
        <v>18808</v>
      </c>
      <c r="D6330" s="318" t="s">
        <v>594</v>
      </c>
      <c r="E6330" s="318" t="s">
        <v>6232</v>
      </c>
      <c r="F6330" s="319" t="n">
        <v>0.12</v>
      </c>
      <c r="G6330" s="318" t="s">
        <v>18467</v>
      </c>
    </row>
    <row r="6331" customFormat="false" ht="15" hidden="false" customHeight="false" outlineLevel="0" collapsed="false">
      <c r="A6331" s="318" t="s">
        <v>18809</v>
      </c>
      <c r="B6331" s="318" t="str">
        <f aca="false">A6331&amp;"U"</f>
        <v>95367U</v>
      </c>
      <c r="C6331" s="318" t="s">
        <v>18810</v>
      </c>
      <c r="D6331" s="318" t="s">
        <v>594</v>
      </c>
      <c r="E6331" s="318" t="s">
        <v>6232</v>
      </c>
      <c r="F6331" s="319" t="n">
        <v>0.13</v>
      </c>
      <c r="G6331" s="318" t="s">
        <v>18467</v>
      </c>
    </row>
    <row r="6332" customFormat="false" ht="15" hidden="false" customHeight="false" outlineLevel="0" collapsed="false">
      <c r="A6332" s="318" t="s">
        <v>18811</v>
      </c>
      <c r="B6332" s="318" t="str">
        <f aca="false">A6332&amp;"U"</f>
        <v>95368U</v>
      </c>
      <c r="C6332" s="318" t="s">
        <v>18812</v>
      </c>
      <c r="D6332" s="318" t="s">
        <v>594</v>
      </c>
      <c r="E6332" s="318" t="s">
        <v>6232</v>
      </c>
      <c r="F6332" s="319" t="n">
        <v>0.26</v>
      </c>
      <c r="G6332" s="318" t="s">
        <v>18467</v>
      </c>
    </row>
    <row r="6333" customFormat="false" ht="15" hidden="false" customHeight="false" outlineLevel="0" collapsed="false">
      <c r="A6333" s="318" t="s">
        <v>18813</v>
      </c>
      <c r="B6333" s="318" t="str">
        <f aca="false">A6333&amp;"U"</f>
        <v>95369U</v>
      </c>
      <c r="C6333" s="318" t="s">
        <v>18814</v>
      </c>
      <c r="D6333" s="318" t="s">
        <v>594</v>
      </c>
      <c r="E6333" s="318" t="s">
        <v>6232</v>
      </c>
      <c r="F6333" s="319" t="n">
        <v>0.15</v>
      </c>
      <c r="G6333" s="318" t="s">
        <v>18467</v>
      </c>
    </row>
    <row r="6334" customFormat="false" ht="15" hidden="false" customHeight="false" outlineLevel="0" collapsed="false">
      <c r="A6334" s="318" t="s">
        <v>18815</v>
      </c>
      <c r="B6334" s="318" t="str">
        <f aca="false">A6334&amp;"U"</f>
        <v>95370U</v>
      </c>
      <c r="C6334" s="318" t="s">
        <v>18816</v>
      </c>
      <c r="D6334" s="318" t="s">
        <v>594</v>
      </c>
      <c r="E6334" s="318" t="s">
        <v>6232</v>
      </c>
      <c r="F6334" s="319" t="n">
        <v>0.17</v>
      </c>
      <c r="G6334" s="318" t="s">
        <v>18467</v>
      </c>
    </row>
    <row r="6335" customFormat="false" ht="15" hidden="false" customHeight="false" outlineLevel="0" collapsed="false">
      <c r="A6335" s="318" t="s">
        <v>18817</v>
      </c>
      <c r="B6335" s="318" t="str">
        <f aca="false">A6335&amp;"U"</f>
        <v>95371U</v>
      </c>
      <c r="C6335" s="318" t="s">
        <v>18818</v>
      </c>
      <c r="D6335" s="318" t="s">
        <v>594</v>
      </c>
      <c r="E6335" s="318" t="s">
        <v>7039</v>
      </c>
      <c r="F6335" s="319" t="n">
        <v>0.22</v>
      </c>
      <c r="G6335" s="318" t="s">
        <v>18467</v>
      </c>
    </row>
    <row r="6336" customFormat="false" ht="15" hidden="false" customHeight="false" outlineLevel="0" collapsed="false">
      <c r="A6336" s="318" t="s">
        <v>18819</v>
      </c>
      <c r="B6336" s="318" t="str">
        <f aca="false">A6336&amp;"U"</f>
        <v>95372U</v>
      </c>
      <c r="C6336" s="318" t="s">
        <v>18820</v>
      </c>
      <c r="D6336" s="318" t="s">
        <v>594</v>
      </c>
      <c r="E6336" s="318" t="s">
        <v>7039</v>
      </c>
      <c r="F6336" s="319" t="n">
        <v>0.15</v>
      </c>
      <c r="G6336" s="318" t="s">
        <v>18467</v>
      </c>
    </row>
    <row r="6337" customFormat="false" ht="15" hidden="false" customHeight="false" outlineLevel="0" collapsed="false">
      <c r="A6337" s="318" t="s">
        <v>18821</v>
      </c>
      <c r="B6337" s="318" t="str">
        <f aca="false">A6337&amp;"U"</f>
        <v>95373U</v>
      </c>
      <c r="C6337" s="318" t="s">
        <v>18822</v>
      </c>
      <c r="D6337" s="318" t="s">
        <v>594</v>
      </c>
      <c r="E6337" s="318" t="s">
        <v>6232</v>
      </c>
      <c r="F6337" s="319" t="n">
        <v>0.17</v>
      </c>
      <c r="G6337" s="318" t="s">
        <v>18467</v>
      </c>
    </row>
    <row r="6338" customFormat="false" ht="15" hidden="false" customHeight="false" outlineLevel="0" collapsed="false">
      <c r="A6338" s="318" t="s">
        <v>18823</v>
      </c>
      <c r="B6338" s="318" t="str">
        <f aca="false">A6338&amp;"U"</f>
        <v>95374U</v>
      </c>
      <c r="C6338" s="318" t="s">
        <v>18824</v>
      </c>
      <c r="D6338" s="318" t="s">
        <v>594</v>
      </c>
      <c r="E6338" s="318" t="s">
        <v>6232</v>
      </c>
      <c r="F6338" s="319" t="n">
        <v>0.17</v>
      </c>
      <c r="G6338" s="318" t="s">
        <v>18467</v>
      </c>
    </row>
    <row r="6339" customFormat="false" ht="15" hidden="false" customHeight="false" outlineLevel="0" collapsed="false">
      <c r="A6339" s="318" t="s">
        <v>18825</v>
      </c>
      <c r="B6339" s="318" t="str">
        <f aca="false">A6339&amp;"U"</f>
        <v>95375U</v>
      </c>
      <c r="C6339" s="318" t="s">
        <v>18826</v>
      </c>
      <c r="D6339" s="318" t="s">
        <v>594</v>
      </c>
      <c r="E6339" s="318" t="s">
        <v>6232</v>
      </c>
      <c r="F6339" s="319" t="n">
        <v>0.33</v>
      </c>
      <c r="G6339" s="318" t="s">
        <v>18467</v>
      </c>
    </row>
    <row r="6340" customFormat="false" ht="15" hidden="false" customHeight="false" outlineLevel="0" collapsed="false">
      <c r="A6340" s="318" t="s">
        <v>18827</v>
      </c>
      <c r="B6340" s="318" t="str">
        <f aca="false">A6340&amp;"U"</f>
        <v>95376U</v>
      </c>
      <c r="C6340" s="318" t="s">
        <v>18828</v>
      </c>
      <c r="D6340" s="318" t="s">
        <v>594</v>
      </c>
      <c r="E6340" s="318" t="s">
        <v>6232</v>
      </c>
      <c r="F6340" s="319" t="n">
        <v>0.06</v>
      </c>
      <c r="G6340" s="318" t="s">
        <v>18467</v>
      </c>
    </row>
    <row r="6341" customFormat="false" ht="15" hidden="false" customHeight="false" outlineLevel="0" collapsed="false">
      <c r="A6341" s="318" t="s">
        <v>18829</v>
      </c>
      <c r="B6341" s="318" t="str">
        <f aca="false">A6341&amp;"U"</f>
        <v>95377U</v>
      </c>
      <c r="C6341" s="318" t="s">
        <v>18830</v>
      </c>
      <c r="D6341" s="318" t="s">
        <v>594</v>
      </c>
      <c r="E6341" s="318" t="s">
        <v>6232</v>
      </c>
      <c r="F6341" s="319" t="n">
        <v>0.12</v>
      </c>
      <c r="G6341" s="318" t="s">
        <v>18467</v>
      </c>
    </row>
    <row r="6342" customFormat="false" ht="15" hidden="false" customHeight="false" outlineLevel="0" collapsed="false">
      <c r="A6342" s="318" t="s">
        <v>18831</v>
      </c>
      <c r="B6342" s="318" t="str">
        <f aca="false">A6342&amp;"U"</f>
        <v>95378U</v>
      </c>
      <c r="C6342" s="318" t="s">
        <v>18832</v>
      </c>
      <c r="D6342" s="318" t="s">
        <v>594</v>
      </c>
      <c r="E6342" s="318" t="s">
        <v>7039</v>
      </c>
      <c r="F6342" s="319" t="n">
        <v>0.14</v>
      </c>
      <c r="G6342" s="318" t="s">
        <v>18467</v>
      </c>
    </row>
    <row r="6343" customFormat="false" ht="15" hidden="false" customHeight="false" outlineLevel="0" collapsed="false">
      <c r="A6343" s="318" t="s">
        <v>18833</v>
      </c>
      <c r="B6343" s="318" t="str">
        <f aca="false">A6343&amp;"U"</f>
        <v>95379U</v>
      </c>
      <c r="C6343" s="318" t="s">
        <v>18834</v>
      </c>
      <c r="D6343" s="318" t="s">
        <v>594</v>
      </c>
      <c r="E6343" s="318" t="s">
        <v>7039</v>
      </c>
      <c r="F6343" s="319" t="n">
        <v>0.12</v>
      </c>
      <c r="G6343" s="318" t="s">
        <v>18467</v>
      </c>
    </row>
    <row r="6344" customFormat="false" ht="15" hidden="false" customHeight="false" outlineLevel="0" collapsed="false">
      <c r="A6344" s="318" t="s">
        <v>18835</v>
      </c>
      <c r="B6344" s="318" t="str">
        <f aca="false">A6344&amp;"U"</f>
        <v>95380U</v>
      </c>
      <c r="C6344" s="318" t="s">
        <v>18836</v>
      </c>
      <c r="D6344" s="318" t="s">
        <v>594</v>
      </c>
      <c r="E6344" s="318" t="s">
        <v>6232</v>
      </c>
      <c r="F6344" s="319" t="n">
        <v>0.09</v>
      </c>
      <c r="G6344" s="318" t="s">
        <v>18467</v>
      </c>
    </row>
    <row r="6345" customFormat="false" ht="15" hidden="false" customHeight="false" outlineLevel="0" collapsed="false">
      <c r="A6345" s="318" t="s">
        <v>18837</v>
      </c>
      <c r="B6345" s="318" t="str">
        <f aca="false">A6345&amp;"U"</f>
        <v>95381U</v>
      </c>
      <c r="C6345" s="318" t="s">
        <v>18838</v>
      </c>
      <c r="D6345" s="318" t="s">
        <v>594</v>
      </c>
      <c r="E6345" s="318" t="s">
        <v>6232</v>
      </c>
      <c r="F6345" s="319" t="n">
        <v>0.23</v>
      </c>
      <c r="G6345" s="318" t="s">
        <v>18467</v>
      </c>
    </row>
    <row r="6346" customFormat="false" ht="15" hidden="false" customHeight="false" outlineLevel="0" collapsed="false">
      <c r="A6346" s="318" t="s">
        <v>18839</v>
      </c>
      <c r="B6346" s="318" t="str">
        <f aca="false">A6346&amp;"U"</f>
        <v>95382U</v>
      </c>
      <c r="C6346" s="318" t="s">
        <v>18840</v>
      </c>
      <c r="D6346" s="318" t="s">
        <v>594</v>
      </c>
      <c r="E6346" s="318" t="s">
        <v>6232</v>
      </c>
      <c r="F6346" s="319" t="n">
        <v>0.15</v>
      </c>
      <c r="G6346" s="318" t="s">
        <v>18467</v>
      </c>
    </row>
    <row r="6347" customFormat="false" ht="15" hidden="false" customHeight="false" outlineLevel="0" collapsed="false">
      <c r="A6347" s="318" t="s">
        <v>18841</v>
      </c>
      <c r="B6347" s="318" t="str">
        <f aca="false">A6347&amp;"U"</f>
        <v>95383U</v>
      </c>
      <c r="C6347" s="318" t="s">
        <v>18842</v>
      </c>
      <c r="D6347" s="318" t="s">
        <v>594</v>
      </c>
      <c r="E6347" s="318" t="s">
        <v>6232</v>
      </c>
      <c r="F6347" s="319" t="n">
        <v>0.15</v>
      </c>
      <c r="G6347" s="318" t="s">
        <v>18467</v>
      </c>
    </row>
    <row r="6348" customFormat="false" ht="15" hidden="false" customHeight="false" outlineLevel="0" collapsed="false">
      <c r="A6348" s="318" t="s">
        <v>18843</v>
      </c>
      <c r="B6348" s="318" t="str">
        <f aca="false">A6348&amp;"U"</f>
        <v>95384U</v>
      </c>
      <c r="C6348" s="318" t="s">
        <v>18844</v>
      </c>
      <c r="D6348" s="318" t="s">
        <v>594</v>
      </c>
      <c r="E6348" s="318" t="s">
        <v>6232</v>
      </c>
      <c r="F6348" s="319" t="n">
        <v>0.23</v>
      </c>
      <c r="G6348" s="318" t="s">
        <v>18467</v>
      </c>
    </row>
    <row r="6349" customFormat="false" ht="15" hidden="false" customHeight="false" outlineLevel="0" collapsed="false">
      <c r="A6349" s="318" t="s">
        <v>18845</v>
      </c>
      <c r="B6349" s="318" t="str">
        <f aca="false">A6349&amp;"U"</f>
        <v>95385U</v>
      </c>
      <c r="C6349" s="318" t="s">
        <v>18846</v>
      </c>
      <c r="D6349" s="318" t="s">
        <v>594</v>
      </c>
      <c r="E6349" s="318" t="s">
        <v>6232</v>
      </c>
      <c r="F6349" s="319" t="n">
        <v>0.13</v>
      </c>
      <c r="G6349" s="318" t="s">
        <v>18467</v>
      </c>
    </row>
    <row r="6350" customFormat="false" ht="15" hidden="false" customHeight="false" outlineLevel="0" collapsed="false">
      <c r="A6350" s="318" t="s">
        <v>18847</v>
      </c>
      <c r="B6350" s="318" t="str">
        <f aca="false">A6350&amp;"U"</f>
        <v>95386U</v>
      </c>
      <c r="C6350" s="318" t="s">
        <v>18848</v>
      </c>
      <c r="D6350" s="318" t="s">
        <v>594</v>
      </c>
      <c r="E6350" s="318" t="s">
        <v>6232</v>
      </c>
      <c r="F6350" s="319" t="n">
        <v>0.18</v>
      </c>
      <c r="G6350" s="318" t="s">
        <v>18467</v>
      </c>
    </row>
    <row r="6351" customFormat="false" ht="15" hidden="false" customHeight="false" outlineLevel="0" collapsed="false">
      <c r="A6351" s="318" t="s">
        <v>18849</v>
      </c>
      <c r="B6351" s="318" t="str">
        <f aca="false">A6351&amp;"U"</f>
        <v>95387U</v>
      </c>
      <c r="C6351" s="318" t="s">
        <v>18850</v>
      </c>
      <c r="D6351" s="318" t="s">
        <v>594</v>
      </c>
      <c r="E6351" s="318" t="s">
        <v>6232</v>
      </c>
      <c r="F6351" s="319" t="n">
        <v>0.14</v>
      </c>
      <c r="G6351" s="318" t="s">
        <v>18467</v>
      </c>
    </row>
    <row r="6352" customFormat="false" ht="15" hidden="false" customHeight="false" outlineLevel="0" collapsed="false">
      <c r="A6352" s="318" t="s">
        <v>18851</v>
      </c>
      <c r="B6352" s="318" t="str">
        <f aca="false">A6352&amp;"U"</f>
        <v>95388U</v>
      </c>
      <c r="C6352" s="318" t="s">
        <v>18852</v>
      </c>
      <c r="D6352" s="318" t="s">
        <v>594</v>
      </c>
      <c r="E6352" s="318" t="s">
        <v>6232</v>
      </c>
      <c r="F6352" s="319" t="n">
        <v>0.04</v>
      </c>
      <c r="G6352" s="318" t="s">
        <v>18467</v>
      </c>
    </row>
    <row r="6353" customFormat="false" ht="15" hidden="false" customHeight="false" outlineLevel="0" collapsed="false">
      <c r="A6353" s="318" t="s">
        <v>18853</v>
      </c>
      <c r="B6353" s="318" t="str">
        <f aca="false">A6353&amp;"U"</f>
        <v>95389U</v>
      </c>
      <c r="C6353" s="318" t="s">
        <v>18854</v>
      </c>
      <c r="D6353" s="318" t="s">
        <v>594</v>
      </c>
      <c r="E6353" s="318" t="s">
        <v>6232</v>
      </c>
      <c r="F6353" s="319" t="n">
        <v>0.11</v>
      </c>
      <c r="G6353" s="318" t="s">
        <v>18467</v>
      </c>
    </row>
    <row r="6354" customFormat="false" ht="15" hidden="false" customHeight="false" outlineLevel="0" collapsed="false">
      <c r="A6354" s="318" t="s">
        <v>18855</v>
      </c>
      <c r="B6354" s="318" t="str">
        <f aca="false">A6354&amp;"U"</f>
        <v>95390U</v>
      </c>
      <c r="C6354" s="318" t="s">
        <v>18856</v>
      </c>
      <c r="D6354" s="318" t="s">
        <v>594</v>
      </c>
      <c r="E6354" s="318" t="s">
        <v>6232</v>
      </c>
      <c r="F6354" s="319" t="n">
        <v>0.05</v>
      </c>
      <c r="G6354" s="318" t="s">
        <v>18467</v>
      </c>
    </row>
    <row r="6355" customFormat="false" ht="15" hidden="false" customHeight="false" outlineLevel="0" collapsed="false">
      <c r="A6355" s="318" t="s">
        <v>18857</v>
      </c>
      <c r="B6355" s="318" t="str">
        <f aca="false">A6355&amp;"U"</f>
        <v>95391U</v>
      </c>
      <c r="C6355" s="318" t="s">
        <v>18858</v>
      </c>
      <c r="D6355" s="318" t="s">
        <v>594</v>
      </c>
      <c r="E6355" s="318" t="s">
        <v>6232</v>
      </c>
      <c r="F6355" s="319" t="n">
        <v>0.09</v>
      </c>
      <c r="G6355" s="318" t="s">
        <v>18467</v>
      </c>
    </row>
    <row r="6356" customFormat="false" ht="15" hidden="false" customHeight="false" outlineLevel="0" collapsed="false">
      <c r="A6356" s="318" t="s">
        <v>18859</v>
      </c>
      <c r="B6356" s="318" t="str">
        <f aca="false">A6356&amp;"U"</f>
        <v>95392U</v>
      </c>
      <c r="C6356" s="318" t="s">
        <v>18860</v>
      </c>
      <c r="D6356" s="318" t="s">
        <v>594</v>
      </c>
      <c r="E6356" s="318" t="s">
        <v>7039</v>
      </c>
      <c r="F6356" s="319" t="n">
        <v>0.06</v>
      </c>
      <c r="G6356" s="318" t="s">
        <v>18467</v>
      </c>
    </row>
    <row r="6357" customFormat="false" ht="15" hidden="false" customHeight="false" outlineLevel="0" collapsed="false">
      <c r="A6357" s="318" t="s">
        <v>18861</v>
      </c>
      <c r="B6357" s="318" t="str">
        <f aca="false">A6357&amp;"U"</f>
        <v>95393U</v>
      </c>
      <c r="C6357" s="318" t="s">
        <v>18862</v>
      </c>
      <c r="D6357" s="318" t="s">
        <v>594</v>
      </c>
      <c r="E6357" s="318" t="s">
        <v>6232</v>
      </c>
      <c r="F6357" s="319" t="n">
        <v>0.29</v>
      </c>
      <c r="G6357" s="318" t="s">
        <v>18467</v>
      </c>
    </row>
    <row r="6358" customFormat="false" ht="15" hidden="false" customHeight="false" outlineLevel="0" collapsed="false">
      <c r="A6358" s="318" t="s">
        <v>18863</v>
      </c>
      <c r="B6358" s="318" t="str">
        <f aca="false">A6358&amp;"U"</f>
        <v>95394U</v>
      </c>
      <c r="C6358" s="318" t="s">
        <v>18864</v>
      </c>
      <c r="D6358" s="318" t="s">
        <v>594</v>
      </c>
      <c r="E6358" s="318" t="s">
        <v>6232</v>
      </c>
      <c r="F6358" s="319" t="n">
        <v>0.35</v>
      </c>
      <c r="G6358" s="318" t="s">
        <v>18467</v>
      </c>
    </row>
    <row r="6359" customFormat="false" ht="15" hidden="false" customHeight="false" outlineLevel="0" collapsed="false">
      <c r="A6359" s="318" t="s">
        <v>18865</v>
      </c>
      <c r="B6359" s="318" t="str">
        <f aca="false">A6359&amp;"U"</f>
        <v>95395U</v>
      </c>
      <c r="C6359" s="318" t="s">
        <v>18866</v>
      </c>
      <c r="D6359" s="318" t="s">
        <v>594</v>
      </c>
      <c r="E6359" s="318" t="s">
        <v>6232</v>
      </c>
      <c r="F6359" s="319" t="n">
        <v>0.5</v>
      </c>
      <c r="G6359" s="318" t="s">
        <v>18467</v>
      </c>
    </row>
    <row r="6360" customFormat="false" ht="15" hidden="false" customHeight="false" outlineLevel="0" collapsed="false">
      <c r="A6360" s="318" t="s">
        <v>18867</v>
      </c>
      <c r="B6360" s="318" t="str">
        <f aca="false">A6360&amp;"U"</f>
        <v>95396U</v>
      </c>
      <c r="C6360" s="318" t="s">
        <v>18868</v>
      </c>
      <c r="D6360" s="318" t="s">
        <v>594</v>
      </c>
      <c r="E6360" s="318" t="s">
        <v>6232</v>
      </c>
      <c r="F6360" s="319" t="n">
        <v>0.67</v>
      </c>
      <c r="G6360" s="318" t="s">
        <v>18467</v>
      </c>
    </row>
    <row r="6361" customFormat="false" ht="15" hidden="false" customHeight="false" outlineLevel="0" collapsed="false">
      <c r="A6361" s="318" t="s">
        <v>18869</v>
      </c>
      <c r="B6361" s="318" t="str">
        <f aca="false">A6361&amp;"U"</f>
        <v>95397U</v>
      </c>
      <c r="C6361" s="318" t="s">
        <v>18870</v>
      </c>
      <c r="D6361" s="318" t="s">
        <v>594</v>
      </c>
      <c r="E6361" s="318" t="s">
        <v>6232</v>
      </c>
      <c r="F6361" s="319" t="n">
        <v>0.07</v>
      </c>
      <c r="G6361" s="318" t="s">
        <v>18467</v>
      </c>
    </row>
    <row r="6362" customFormat="false" ht="15" hidden="false" customHeight="false" outlineLevel="0" collapsed="false">
      <c r="A6362" s="318" t="s">
        <v>18871</v>
      </c>
      <c r="B6362" s="318" t="str">
        <f aca="false">A6362&amp;"U"</f>
        <v>95398U</v>
      </c>
      <c r="C6362" s="318" t="s">
        <v>18872</v>
      </c>
      <c r="D6362" s="318" t="s">
        <v>594</v>
      </c>
      <c r="E6362" s="318" t="s">
        <v>6232</v>
      </c>
      <c r="F6362" s="319" t="n">
        <v>0.06</v>
      </c>
      <c r="G6362" s="318" t="s">
        <v>18467</v>
      </c>
    </row>
    <row r="6363" customFormat="false" ht="15" hidden="false" customHeight="false" outlineLevel="0" collapsed="false">
      <c r="A6363" s="318" t="s">
        <v>18873</v>
      </c>
      <c r="B6363" s="318" t="str">
        <f aca="false">A6363&amp;"U"</f>
        <v>95399U</v>
      </c>
      <c r="C6363" s="318" t="s">
        <v>18874</v>
      </c>
      <c r="D6363" s="318" t="s">
        <v>594</v>
      </c>
      <c r="E6363" s="318" t="s">
        <v>6232</v>
      </c>
      <c r="F6363" s="319" t="n">
        <v>0.06</v>
      </c>
      <c r="G6363" s="318" t="s">
        <v>18467</v>
      </c>
    </row>
    <row r="6364" customFormat="false" ht="15" hidden="false" customHeight="false" outlineLevel="0" collapsed="false">
      <c r="A6364" s="318" t="s">
        <v>18875</v>
      </c>
      <c r="B6364" s="318" t="str">
        <f aca="false">A6364&amp;"U"</f>
        <v>95400U</v>
      </c>
      <c r="C6364" s="318" t="s">
        <v>18876</v>
      </c>
      <c r="D6364" s="318" t="s">
        <v>594</v>
      </c>
      <c r="E6364" s="318" t="s">
        <v>6232</v>
      </c>
      <c r="F6364" s="319" t="n">
        <v>0.07</v>
      </c>
      <c r="G6364" s="318" t="s">
        <v>18467</v>
      </c>
    </row>
    <row r="6365" customFormat="false" ht="15" hidden="false" customHeight="false" outlineLevel="0" collapsed="false">
      <c r="A6365" s="318" t="s">
        <v>18877</v>
      </c>
      <c r="B6365" s="318" t="str">
        <f aca="false">A6365&amp;"U"</f>
        <v>95401U</v>
      </c>
      <c r="C6365" s="318" t="s">
        <v>18878</v>
      </c>
      <c r="D6365" s="318" t="s">
        <v>594</v>
      </c>
      <c r="E6365" s="318" t="s">
        <v>7039</v>
      </c>
      <c r="F6365" s="319" t="n">
        <v>0.43</v>
      </c>
      <c r="G6365" s="318" t="s">
        <v>18467</v>
      </c>
    </row>
    <row r="6366" customFormat="false" ht="15" hidden="false" customHeight="false" outlineLevel="0" collapsed="false">
      <c r="A6366" s="318" t="s">
        <v>18879</v>
      </c>
      <c r="B6366" s="318" t="str">
        <f aca="false">A6366&amp;"U"</f>
        <v>95402U</v>
      </c>
      <c r="C6366" s="318" t="s">
        <v>18880</v>
      </c>
      <c r="D6366" s="318" t="s">
        <v>594</v>
      </c>
      <c r="E6366" s="318" t="s">
        <v>7039</v>
      </c>
      <c r="F6366" s="319" t="n">
        <v>0.86</v>
      </c>
      <c r="G6366" s="318" t="s">
        <v>18467</v>
      </c>
    </row>
    <row r="6367" customFormat="false" ht="15" hidden="false" customHeight="false" outlineLevel="0" collapsed="false">
      <c r="A6367" s="318" t="s">
        <v>18881</v>
      </c>
      <c r="B6367" s="318" t="str">
        <f aca="false">A6367&amp;"U"</f>
        <v>95403U</v>
      </c>
      <c r="C6367" s="318" t="s">
        <v>18882</v>
      </c>
      <c r="D6367" s="318" t="s">
        <v>594</v>
      </c>
      <c r="E6367" s="318" t="s">
        <v>6232</v>
      </c>
      <c r="F6367" s="319" t="n">
        <v>0.97</v>
      </c>
      <c r="G6367" s="318" t="s">
        <v>18467</v>
      </c>
    </row>
    <row r="6368" customFormat="false" ht="15" hidden="false" customHeight="false" outlineLevel="0" collapsed="false">
      <c r="A6368" s="318" t="s">
        <v>18883</v>
      </c>
      <c r="B6368" s="318" t="str">
        <f aca="false">A6368&amp;"U"</f>
        <v>95404U</v>
      </c>
      <c r="C6368" s="318" t="s">
        <v>18884</v>
      </c>
      <c r="D6368" s="318" t="s">
        <v>594</v>
      </c>
      <c r="E6368" s="318" t="s">
        <v>6232</v>
      </c>
      <c r="F6368" s="319" t="n">
        <v>1.33</v>
      </c>
      <c r="G6368" s="318" t="s">
        <v>18467</v>
      </c>
    </row>
    <row r="6369" customFormat="false" ht="15" hidden="false" customHeight="false" outlineLevel="0" collapsed="false">
      <c r="A6369" s="318" t="s">
        <v>18885</v>
      </c>
      <c r="B6369" s="318" t="str">
        <f aca="false">A6369&amp;"U"</f>
        <v>95405U</v>
      </c>
      <c r="C6369" s="318" t="s">
        <v>18886</v>
      </c>
      <c r="D6369" s="318" t="s">
        <v>594</v>
      </c>
      <c r="E6369" s="318" t="s">
        <v>6232</v>
      </c>
      <c r="F6369" s="319" t="n">
        <v>0.66</v>
      </c>
      <c r="G6369" s="318" t="s">
        <v>18467</v>
      </c>
    </row>
    <row r="6370" customFormat="false" ht="15" hidden="false" customHeight="false" outlineLevel="0" collapsed="false">
      <c r="A6370" s="318" t="s">
        <v>18887</v>
      </c>
      <c r="B6370" s="318" t="str">
        <f aca="false">A6370&amp;"U"</f>
        <v>95406U</v>
      </c>
      <c r="C6370" s="318" t="s">
        <v>18888</v>
      </c>
      <c r="D6370" s="318" t="s">
        <v>594</v>
      </c>
      <c r="E6370" s="318" t="s">
        <v>7039</v>
      </c>
      <c r="F6370" s="319" t="n">
        <v>0.08</v>
      </c>
      <c r="G6370" s="318" t="s">
        <v>18467</v>
      </c>
    </row>
    <row r="6371" customFormat="false" ht="15" hidden="false" customHeight="false" outlineLevel="0" collapsed="false">
      <c r="A6371" s="318" t="s">
        <v>18889</v>
      </c>
      <c r="B6371" s="318" t="str">
        <f aca="false">A6371&amp;"U"</f>
        <v>95407U</v>
      </c>
      <c r="C6371" s="318" t="s">
        <v>18890</v>
      </c>
      <c r="D6371" s="318" t="s">
        <v>594</v>
      </c>
      <c r="E6371" s="318" t="s">
        <v>6232</v>
      </c>
      <c r="F6371" s="319" t="n">
        <v>1.98</v>
      </c>
      <c r="G6371" s="318" t="s">
        <v>18467</v>
      </c>
    </row>
    <row r="6372" customFormat="false" ht="15" hidden="false" customHeight="false" outlineLevel="0" collapsed="false">
      <c r="A6372" s="318" t="s">
        <v>18891</v>
      </c>
      <c r="B6372" s="318" t="str">
        <f aca="false">A6372&amp;"U"</f>
        <v>95408U</v>
      </c>
      <c r="C6372" s="318" t="s">
        <v>18892</v>
      </c>
      <c r="D6372" s="318" t="s">
        <v>18669</v>
      </c>
      <c r="E6372" s="318" t="s">
        <v>6232</v>
      </c>
      <c r="F6372" s="319" t="n">
        <v>13.6</v>
      </c>
      <c r="G6372" s="318" t="s">
        <v>18467</v>
      </c>
    </row>
    <row r="6373" customFormat="false" ht="15" hidden="false" customHeight="false" outlineLevel="0" collapsed="false">
      <c r="A6373" s="318" t="s">
        <v>18893</v>
      </c>
      <c r="B6373" s="318" t="str">
        <f aca="false">A6373&amp;"U"</f>
        <v>95409U</v>
      </c>
      <c r="C6373" s="318" t="s">
        <v>18894</v>
      </c>
      <c r="D6373" s="318" t="s">
        <v>18669</v>
      </c>
      <c r="E6373" s="318" t="s">
        <v>6232</v>
      </c>
      <c r="F6373" s="319" t="n">
        <v>9.1</v>
      </c>
      <c r="G6373" s="318" t="s">
        <v>18467</v>
      </c>
    </row>
    <row r="6374" customFormat="false" ht="15" hidden="false" customHeight="false" outlineLevel="0" collapsed="false">
      <c r="A6374" s="318" t="s">
        <v>18895</v>
      </c>
      <c r="B6374" s="318" t="str">
        <f aca="false">A6374&amp;"U"</f>
        <v>95410U</v>
      </c>
      <c r="C6374" s="318" t="s">
        <v>18896</v>
      </c>
      <c r="D6374" s="318" t="s">
        <v>18669</v>
      </c>
      <c r="E6374" s="318" t="s">
        <v>6232</v>
      </c>
      <c r="F6374" s="319" t="n">
        <v>6.92</v>
      </c>
      <c r="G6374" s="318" t="s">
        <v>18467</v>
      </c>
    </row>
    <row r="6375" customFormat="false" ht="15" hidden="false" customHeight="false" outlineLevel="0" collapsed="false">
      <c r="A6375" s="318" t="s">
        <v>18897</v>
      </c>
      <c r="B6375" s="318" t="str">
        <f aca="false">A6375&amp;"U"</f>
        <v>95411U</v>
      </c>
      <c r="C6375" s="318" t="s">
        <v>18898</v>
      </c>
      <c r="D6375" s="318" t="s">
        <v>18669</v>
      </c>
      <c r="E6375" s="318" t="s">
        <v>6232</v>
      </c>
      <c r="F6375" s="319" t="n">
        <v>7.27</v>
      </c>
      <c r="G6375" s="318" t="s">
        <v>18467</v>
      </c>
    </row>
    <row r="6376" customFormat="false" ht="15" hidden="false" customHeight="false" outlineLevel="0" collapsed="false">
      <c r="A6376" s="318" t="s">
        <v>18899</v>
      </c>
      <c r="B6376" s="318" t="str">
        <f aca="false">A6376&amp;"U"</f>
        <v>95412U</v>
      </c>
      <c r="C6376" s="318" t="s">
        <v>18900</v>
      </c>
      <c r="D6376" s="318" t="s">
        <v>18669</v>
      </c>
      <c r="E6376" s="318" t="s">
        <v>6232</v>
      </c>
      <c r="F6376" s="319" t="n">
        <v>7.46</v>
      </c>
      <c r="G6376" s="318" t="s">
        <v>18467</v>
      </c>
    </row>
    <row r="6377" customFormat="false" ht="15" hidden="false" customHeight="false" outlineLevel="0" collapsed="false">
      <c r="A6377" s="318" t="s">
        <v>18901</v>
      </c>
      <c r="B6377" s="318" t="str">
        <f aca="false">A6377&amp;"U"</f>
        <v>95413U</v>
      </c>
      <c r="C6377" s="318" t="s">
        <v>18902</v>
      </c>
      <c r="D6377" s="318" t="s">
        <v>18669</v>
      </c>
      <c r="E6377" s="318" t="s">
        <v>6232</v>
      </c>
      <c r="F6377" s="319" t="n">
        <v>9.31</v>
      </c>
      <c r="G6377" s="318" t="s">
        <v>18467</v>
      </c>
    </row>
    <row r="6378" customFormat="false" ht="15" hidden="false" customHeight="false" outlineLevel="0" collapsed="false">
      <c r="A6378" s="318" t="s">
        <v>18903</v>
      </c>
      <c r="B6378" s="318" t="str">
        <f aca="false">A6378&amp;"U"</f>
        <v>95414U</v>
      </c>
      <c r="C6378" s="318" t="s">
        <v>18904</v>
      </c>
      <c r="D6378" s="318" t="s">
        <v>18669</v>
      </c>
      <c r="E6378" s="318" t="s">
        <v>6232</v>
      </c>
      <c r="F6378" s="319" t="n">
        <v>39.07</v>
      </c>
      <c r="G6378" s="318" t="s">
        <v>18467</v>
      </c>
    </row>
    <row r="6379" customFormat="false" ht="15" hidden="false" customHeight="false" outlineLevel="0" collapsed="false">
      <c r="A6379" s="318" t="s">
        <v>18905</v>
      </c>
      <c r="B6379" s="318" t="str">
        <f aca="false">A6379&amp;"U"</f>
        <v>95415U</v>
      </c>
      <c r="C6379" s="318" t="s">
        <v>18906</v>
      </c>
      <c r="D6379" s="318" t="s">
        <v>18669</v>
      </c>
      <c r="E6379" s="318" t="s">
        <v>6232</v>
      </c>
      <c r="F6379" s="319" t="n">
        <v>116.15</v>
      </c>
      <c r="G6379" s="318" t="s">
        <v>18467</v>
      </c>
    </row>
    <row r="6380" customFormat="false" ht="15" hidden="false" customHeight="false" outlineLevel="0" collapsed="false">
      <c r="A6380" s="318" t="s">
        <v>18907</v>
      </c>
      <c r="B6380" s="318" t="str">
        <f aca="false">A6380&amp;"U"</f>
        <v>95416U</v>
      </c>
      <c r="C6380" s="318" t="s">
        <v>18908</v>
      </c>
      <c r="D6380" s="318" t="s">
        <v>18669</v>
      </c>
      <c r="E6380" s="318" t="s">
        <v>6232</v>
      </c>
      <c r="F6380" s="319" t="n">
        <v>8.16</v>
      </c>
      <c r="G6380" s="318" t="s">
        <v>18467</v>
      </c>
    </row>
    <row r="6381" customFormat="false" ht="15" hidden="false" customHeight="false" outlineLevel="0" collapsed="false">
      <c r="A6381" s="318" t="s">
        <v>18909</v>
      </c>
      <c r="B6381" s="318" t="str">
        <f aca="false">A6381&amp;"U"</f>
        <v>95417U</v>
      </c>
      <c r="C6381" s="318" t="s">
        <v>18910</v>
      </c>
      <c r="D6381" s="318" t="s">
        <v>18669</v>
      </c>
      <c r="E6381" s="318" t="s">
        <v>6232</v>
      </c>
      <c r="F6381" s="319" t="n">
        <v>132.21</v>
      </c>
      <c r="G6381" s="318" t="s">
        <v>18467</v>
      </c>
    </row>
    <row r="6382" customFormat="false" ht="15" hidden="false" customHeight="false" outlineLevel="0" collapsed="false">
      <c r="A6382" s="318" t="s">
        <v>18911</v>
      </c>
      <c r="B6382" s="318" t="str">
        <f aca="false">A6382&amp;"U"</f>
        <v>95418U</v>
      </c>
      <c r="C6382" s="318" t="s">
        <v>18912</v>
      </c>
      <c r="D6382" s="318" t="s">
        <v>18669</v>
      </c>
      <c r="E6382" s="318" t="s">
        <v>6232</v>
      </c>
      <c r="F6382" s="319" t="n">
        <v>180.73</v>
      </c>
      <c r="G6382" s="318" t="s">
        <v>18467</v>
      </c>
    </row>
    <row r="6383" customFormat="false" ht="15" hidden="false" customHeight="false" outlineLevel="0" collapsed="false">
      <c r="A6383" s="318" t="s">
        <v>18913</v>
      </c>
      <c r="B6383" s="318" t="str">
        <f aca="false">A6383&amp;"U"</f>
        <v>95419U</v>
      </c>
      <c r="C6383" s="318" t="s">
        <v>18914</v>
      </c>
      <c r="D6383" s="318" t="s">
        <v>18669</v>
      </c>
      <c r="E6383" s="318" t="s">
        <v>6232</v>
      </c>
      <c r="F6383" s="319" t="n">
        <v>47.98</v>
      </c>
      <c r="G6383" s="318" t="s">
        <v>18467</v>
      </c>
    </row>
    <row r="6384" customFormat="false" ht="15" hidden="false" customHeight="false" outlineLevel="0" collapsed="false">
      <c r="A6384" s="318" t="s">
        <v>18915</v>
      </c>
      <c r="B6384" s="318" t="str">
        <f aca="false">A6384&amp;"U"</f>
        <v>95420U</v>
      </c>
      <c r="C6384" s="318" t="s">
        <v>18916</v>
      </c>
      <c r="D6384" s="318" t="s">
        <v>18669</v>
      </c>
      <c r="E6384" s="318" t="s">
        <v>6232</v>
      </c>
      <c r="F6384" s="319" t="n">
        <v>68.15</v>
      </c>
      <c r="G6384" s="318" t="s">
        <v>18467</v>
      </c>
    </row>
    <row r="6385" customFormat="false" ht="15" hidden="false" customHeight="false" outlineLevel="0" collapsed="false">
      <c r="A6385" s="318" t="s">
        <v>18917</v>
      </c>
      <c r="B6385" s="318" t="str">
        <f aca="false">A6385&amp;"U"</f>
        <v>95421U</v>
      </c>
      <c r="C6385" s="318" t="s">
        <v>18918</v>
      </c>
      <c r="D6385" s="318" t="s">
        <v>18669</v>
      </c>
      <c r="E6385" s="318" t="s">
        <v>6232</v>
      </c>
      <c r="F6385" s="319" t="n">
        <v>90.11</v>
      </c>
      <c r="G6385" s="318" t="s">
        <v>18467</v>
      </c>
    </row>
    <row r="6386" customFormat="false" ht="15" hidden="false" customHeight="false" outlineLevel="0" collapsed="false">
      <c r="A6386" s="318" t="s">
        <v>18919</v>
      </c>
      <c r="B6386" s="318" t="str">
        <f aca="false">A6386&amp;"U"</f>
        <v>95422U</v>
      </c>
      <c r="C6386" s="318" t="s">
        <v>18920</v>
      </c>
      <c r="D6386" s="318" t="s">
        <v>18669</v>
      </c>
      <c r="E6386" s="318" t="s">
        <v>6232</v>
      </c>
      <c r="F6386" s="319" t="n">
        <v>58.69</v>
      </c>
      <c r="G6386" s="318" t="s">
        <v>18467</v>
      </c>
    </row>
    <row r="6387" customFormat="false" ht="15" hidden="false" customHeight="false" outlineLevel="0" collapsed="false">
      <c r="A6387" s="318" t="s">
        <v>18921</v>
      </c>
      <c r="B6387" s="318" t="str">
        <f aca="false">A6387&amp;"U"</f>
        <v>95423U</v>
      </c>
      <c r="C6387" s="318" t="s">
        <v>18922</v>
      </c>
      <c r="D6387" s="318" t="s">
        <v>18669</v>
      </c>
      <c r="E6387" s="318" t="s">
        <v>6232</v>
      </c>
      <c r="F6387" s="319" t="n">
        <v>89.09</v>
      </c>
      <c r="G6387" s="318" t="s">
        <v>18467</v>
      </c>
    </row>
    <row r="6388" customFormat="false" ht="15" hidden="false" customHeight="false" outlineLevel="0" collapsed="false">
      <c r="A6388" s="318" t="s">
        <v>18923</v>
      </c>
      <c r="B6388" s="318" t="str">
        <f aca="false">A6388&amp;"U"</f>
        <v>95424U</v>
      </c>
      <c r="C6388" s="318" t="s">
        <v>18924</v>
      </c>
      <c r="D6388" s="318" t="s">
        <v>18669</v>
      </c>
      <c r="E6388" s="318" t="s">
        <v>6232</v>
      </c>
      <c r="F6388" s="319" t="n">
        <v>12.54</v>
      </c>
      <c r="G6388" s="318" t="s">
        <v>18467</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558ED5"/>
    <pageSetUpPr fitToPage="true"/>
  </sheetPr>
  <dimension ref="A1:S254"/>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A1" activeCellId="0" sqref="A1"/>
    </sheetView>
  </sheetViews>
  <sheetFormatPr defaultRowHeight="15" zeroHeight="false" outlineLevelRow="0" outlineLevelCol="0"/>
  <cols>
    <col collapsed="false" customWidth="true" hidden="false" outlineLevel="0" max="1" min="1" style="18" width="10.71"/>
    <col collapsed="false" customWidth="true" hidden="false" outlineLevel="0" max="2" min="2" style="19" width="23.15"/>
    <col collapsed="false" customWidth="true" hidden="false" outlineLevel="0" max="3" min="3" style="18" width="74.15"/>
    <col collapsed="false" customWidth="true" hidden="false" outlineLevel="0" max="6" min="4" style="20" width="10.58"/>
    <col collapsed="false" customWidth="true" hidden="false" outlineLevel="0" max="7" min="7" style="20" width="16.14"/>
    <col collapsed="false" customWidth="true" hidden="false" outlineLevel="0" max="8" min="8" style="20" width="12.71"/>
    <col collapsed="false" customWidth="true" hidden="false" outlineLevel="0" max="9" min="9" style="20" width="18.71"/>
    <col collapsed="false" customWidth="true" hidden="false" outlineLevel="0" max="10" min="10" style="20" width="20.29"/>
    <col collapsed="false" customWidth="true" hidden="false" outlineLevel="0" max="13" min="11" style="20" width="18.85"/>
    <col collapsed="false" customWidth="true" hidden="false" outlineLevel="0" max="14" min="14" style="21" width="9.14"/>
    <col collapsed="false" customWidth="true" hidden="false" outlineLevel="0" max="15" min="15" style="22" width="9.14"/>
    <col collapsed="false" customWidth="true" hidden="false" outlineLevel="0" max="16" min="16" style="22" width="15.86"/>
    <col collapsed="false" customWidth="true" hidden="false" outlineLevel="0" max="17" min="17" style="22" width="15.42"/>
    <col collapsed="false" customWidth="true" hidden="false" outlineLevel="0" max="18" min="18" style="22" width="9.14"/>
    <col collapsed="false" customWidth="true" hidden="false" outlineLevel="0" max="19" min="19" style="22" width="13.01"/>
    <col collapsed="false" customWidth="true" hidden="false" outlineLevel="0" max="1025" min="20" style="0" width="8.67"/>
  </cols>
  <sheetData>
    <row r="1" s="27" customFormat="true" ht="22.5" hidden="false" customHeight="true" outlineLevel="0" collapsed="false">
      <c r="A1" s="23" t="s">
        <v>24</v>
      </c>
      <c r="B1" s="23"/>
      <c r="C1" s="23"/>
      <c r="D1" s="24" t="s">
        <v>25</v>
      </c>
      <c r="E1" s="24"/>
      <c r="F1" s="24"/>
      <c r="G1" s="24"/>
      <c r="H1" s="24"/>
      <c r="I1" s="24"/>
      <c r="J1" s="24"/>
      <c r="K1" s="25"/>
      <c r="L1" s="25"/>
      <c r="M1" s="25"/>
      <c r="N1" s="26"/>
    </row>
    <row r="2" s="27" customFormat="true" ht="22.5" hidden="false" customHeight="true" outlineLevel="0" collapsed="false">
      <c r="A2" s="23"/>
      <c r="B2" s="23"/>
      <c r="C2" s="23"/>
      <c r="D2" s="28" t="str">
        <f aca="false">"OBRA: "&amp;'CAPA-DADOS'!D10</f>
        <v>OBRA: REFORMA GERAL DA VARA DO TRABALHO DE CATALÃO - GOIÁS</v>
      </c>
      <c r="E2" s="28"/>
      <c r="F2" s="28"/>
      <c r="G2" s="28"/>
      <c r="H2" s="28"/>
      <c r="I2" s="28"/>
      <c r="J2" s="29" t="n">
        <f aca="false">'CAPA-DADOS'!E13</f>
        <v>43588</v>
      </c>
      <c r="K2" s="25"/>
      <c r="L2" s="25"/>
      <c r="M2" s="25"/>
      <c r="N2" s="26"/>
    </row>
    <row r="3" s="27" customFormat="true" ht="22.5" hidden="false" customHeight="true" outlineLevel="0" collapsed="false">
      <c r="A3" s="23"/>
      <c r="B3" s="23"/>
      <c r="C3" s="23"/>
      <c r="D3" s="28"/>
      <c r="E3" s="28"/>
      <c r="F3" s="28"/>
      <c r="G3" s="28"/>
      <c r="H3" s="28"/>
      <c r="I3" s="28"/>
      <c r="J3" s="30" t="str">
        <f aca="false">'CAPA-DADOS'!E16</f>
        <v>SINAPI-JAN/2019</v>
      </c>
      <c r="K3" s="25"/>
      <c r="L3" s="25"/>
      <c r="M3" s="25"/>
      <c r="N3" s="26"/>
    </row>
    <row r="4" s="37" customFormat="true" ht="15" hidden="false" customHeight="true" outlineLevel="0" collapsed="false">
      <c r="A4" s="31" t="s">
        <v>26</v>
      </c>
      <c r="B4" s="32" t="s">
        <v>27</v>
      </c>
      <c r="C4" s="32" t="s">
        <v>28</v>
      </c>
      <c r="D4" s="33" t="s">
        <v>29</v>
      </c>
      <c r="E4" s="33" t="s">
        <v>30</v>
      </c>
      <c r="F4" s="34" t="s">
        <v>31</v>
      </c>
      <c r="G4" s="35" t="s">
        <v>32</v>
      </c>
      <c r="H4" s="35"/>
      <c r="I4" s="35" t="s">
        <v>33</v>
      </c>
      <c r="J4" s="35"/>
      <c r="K4" s="35" t="s">
        <v>34</v>
      </c>
      <c r="L4" s="35"/>
      <c r="M4" s="35" t="s">
        <v>35</v>
      </c>
      <c r="N4" s="36"/>
    </row>
    <row r="5" s="37" customFormat="true" ht="15" hidden="false" customHeight="false" outlineLevel="0" collapsed="false">
      <c r="A5" s="31"/>
      <c r="B5" s="32"/>
      <c r="C5" s="32"/>
      <c r="D5" s="33"/>
      <c r="E5" s="33"/>
      <c r="F5" s="34"/>
      <c r="G5" s="35" t="s">
        <v>36</v>
      </c>
      <c r="H5" s="35" t="s">
        <v>37</v>
      </c>
      <c r="I5" s="35" t="s">
        <v>36</v>
      </c>
      <c r="J5" s="35" t="s">
        <v>37</v>
      </c>
      <c r="K5" s="35" t="s">
        <v>36</v>
      </c>
      <c r="L5" s="35" t="s">
        <v>37</v>
      </c>
      <c r="M5" s="35"/>
      <c r="N5" s="36"/>
      <c r="P5" s="38" t="s">
        <v>38</v>
      </c>
      <c r="Q5" s="38"/>
      <c r="R5" s="38"/>
      <c r="S5" s="38"/>
    </row>
    <row r="6" s="20" customFormat="true" ht="15" hidden="false" customHeight="false" outlineLevel="0" collapsed="false">
      <c r="A6" s="39" t="s">
        <v>39</v>
      </c>
      <c r="B6" s="40" t="s">
        <v>40</v>
      </c>
      <c r="C6" s="40" t="s">
        <v>41</v>
      </c>
      <c r="D6" s="39" t="s">
        <v>42</v>
      </c>
      <c r="E6" s="39" t="s">
        <v>43</v>
      </c>
      <c r="F6" s="41" t="s">
        <v>44</v>
      </c>
      <c r="G6" s="42" t="s">
        <v>45</v>
      </c>
      <c r="H6" s="42" t="s">
        <v>46</v>
      </c>
      <c r="I6" s="42" t="s">
        <v>47</v>
      </c>
      <c r="J6" s="42" t="s">
        <v>48</v>
      </c>
      <c r="K6" s="42" t="s">
        <v>49</v>
      </c>
      <c r="L6" s="42" t="s">
        <v>50</v>
      </c>
      <c r="M6" s="42" t="s">
        <v>51</v>
      </c>
      <c r="N6" s="43"/>
      <c r="P6" s="38" t="s">
        <v>52</v>
      </c>
      <c r="Q6" s="38" t="s">
        <v>53</v>
      </c>
      <c r="R6" s="38" t="s">
        <v>54</v>
      </c>
      <c r="S6" s="44" t="s">
        <v>55</v>
      </c>
    </row>
    <row r="7" s="51" customFormat="true" ht="15" hidden="false" customHeight="false" outlineLevel="0" collapsed="false">
      <c r="A7" s="45" t="n">
        <v>1</v>
      </c>
      <c r="B7" s="45"/>
      <c r="C7" s="45" t="s">
        <v>56</v>
      </c>
      <c r="D7" s="46"/>
      <c r="E7" s="46"/>
      <c r="F7" s="47"/>
      <c r="G7" s="48"/>
      <c r="H7" s="48"/>
      <c r="I7" s="48" t="n">
        <f aca="false">SUBTOTAL(9,I8:I11)</f>
        <v>2472.6835989501</v>
      </c>
      <c r="J7" s="48" t="n">
        <f aca="false">SUBTOTAL(9,J8:J11)</f>
        <v>17586.2452491</v>
      </c>
      <c r="K7" s="48" t="n">
        <f aca="false">SUBTOTAL(9,K8:K11)</f>
        <v>3011.72862352122</v>
      </c>
      <c r="L7" s="48" t="n">
        <f aca="false">SUBTOTAL(9,L8:L11)</f>
        <v>22396.0833247288</v>
      </c>
      <c r="M7" s="48" t="n">
        <f aca="false">SUBTOTAL(9,M8:M11)</f>
        <v>25407.8119482501</v>
      </c>
      <c r="N7" s="49" t="n">
        <f aca="false">M7/$I$243</f>
        <v>0.061889319023691</v>
      </c>
      <c r="O7" s="50"/>
      <c r="P7" s="50"/>
      <c r="Q7" s="50"/>
      <c r="R7" s="50"/>
      <c r="S7" s="50"/>
    </row>
    <row r="8" s="51" customFormat="true" ht="15" hidden="false" customHeight="false" outlineLevel="0" collapsed="false">
      <c r="A8" s="45" t="s">
        <v>57</v>
      </c>
      <c r="B8" s="45" t="s">
        <v>58</v>
      </c>
      <c r="C8" s="52" t="s">
        <v>59</v>
      </c>
      <c r="D8" s="46" t="s">
        <v>60</v>
      </c>
      <c r="E8" s="46" t="s">
        <v>61</v>
      </c>
      <c r="F8" s="47" t="n">
        <v>0.3</v>
      </c>
      <c r="G8" s="48" t="n">
        <f aca="false">VLOOKUP(B8,03_COMPOSIÇÕES!A:G,6,0)</f>
        <v>81.307151197</v>
      </c>
      <c r="H8" s="48" t="n">
        <f aca="false">VLOOKUP(B8,03_COMPOSIÇÕES!A:G,7,0)</f>
        <v>12880.828497</v>
      </c>
      <c r="I8" s="48" t="n">
        <f aca="false">$F8*$G8</f>
        <v>24.3921453591</v>
      </c>
      <c r="J8" s="48" t="n">
        <f aca="false">$F8*$H8</f>
        <v>3864.2485491</v>
      </c>
      <c r="K8" s="48" t="n">
        <f aca="false">$I8*(1+BDI_MAT)</f>
        <v>29.7096330473838</v>
      </c>
      <c r="L8" s="48" t="n">
        <f aca="false">$J8*(1+BDI_MDO)</f>
        <v>4921.12052727885</v>
      </c>
      <c r="M8" s="48" t="n">
        <f aca="false">SUM(K8:L8)</f>
        <v>4950.83016032624</v>
      </c>
      <c r="N8" s="53"/>
      <c r="O8" s="50"/>
      <c r="P8" s="54" t="n">
        <f aca="false">SUM(G8:H8)</f>
        <v>12962.135648197</v>
      </c>
      <c r="Q8" s="55" t="n">
        <f aca="false">VLOOKUP(B8,'SERVICOS SINAPI'!B:F,5,0)</f>
        <v>12962.12</v>
      </c>
      <c r="R8" s="54" t="n">
        <f aca="false">P8-Q8</f>
        <v>0.0156481970007007</v>
      </c>
      <c r="S8" s="54" t="n">
        <f aca="false">R8*F8</f>
        <v>0.00469445910021022</v>
      </c>
    </row>
    <row r="9" s="51" customFormat="true" ht="15" hidden="false" customHeight="false" outlineLevel="0" collapsed="false">
      <c r="A9" s="45" t="s">
        <v>62</v>
      </c>
      <c r="B9" s="45" t="s">
        <v>63</v>
      </c>
      <c r="C9" s="52" t="s">
        <v>64</v>
      </c>
      <c r="D9" s="46" t="s">
        <v>60</v>
      </c>
      <c r="E9" s="46" t="s">
        <v>61</v>
      </c>
      <c r="F9" s="47" t="n">
        <v>3</v>
      </c>
      <c r="G9" s="48" t="n">
        <f aca="false">VLOOKUP(B9,03_COMPOSIÇÕES!A:G,6,0)</f>
        <v>568.597151197</v>
      </c>
      <c r="H9" s="48" t="n">
        <f aca="false">VLOOKUP(B9,03_COMPOSIÇÕES!A:G,7,0)</f>
        <v>4573.9989</v>
      </c>
      <c r="I9" s="48" t="n">
        <f aca="false">$F9*$G9</f>
        <v>1705.791453591</v>
      </c>
      <c r="J9" s="48" t="n">
        <f aca="false">$F9*$H9</f>
        <v>13721.9967</v>
      </c>
      <c r="K9" s="48" t="n">
        <f aca="false">$I9*(1+BDI_MAT)</f>
        <v>2077.65399047384</v>
      </c>
      <c r="L9" s="48" t="n">
        <f aca="false">$J9*(1+BDI_MDO)</f>
        <v>17474.96279745</v>
      </c>
      <c r="M9" s="48" t="n">
        <f aca="false">SUM(K9:L9)</f>
        <v>19552.6167879238</v>
      </c>
      <c r="N9" s="53"/>
      <c r="O9" s="50"/>
      <c r="P9" s="54" t="n">
        <f aca="false">SUM(G9:H9)</f>
        <v>5142.596051197</v>
      </c>
      <c r="Q9" s="55" t="n">
        <f aca="false">VLOOKUP(B9,'SERVICOS SINAPI'!B:F,5,0)</f>
        <v>5142.58</v>
      </c>
      <c r="R9" s="54" t="n">
        <f aca="false">P9-Q9</f>
        <v>0.016051196999797</v>
      </c>
      <c r="S9" s="54" t="n">
        <f aca="false">R9*F9</f>
        <v>0.0481535909993909</v>
      </c>
    </row>
    <row r="10" s="51" customFormat="true" ht="26.25" hidden="false" customHeight="false" outlineLevel="0" collapsed="false">
      <c r="A10" s="45" t="s">
        <v>65</v>
      </c>
      <c r="B10" s="45" t="s">
        <v>66</v>
      </c>
      <c r="C10" s="52" t="s">
        <v>67</v>
      </c>
      <c r="D10" s="46" t="s">
        <v>60</v>
      </c>
      <c r="E10" s="46" t="s">
        <v>30</v>
      </c>
      <c r="F10" s="47" t="n">
        <v>3</v>
      </c>
      <c r="G10" s="48" t="n">
        <f aca="false">VLOOKUP(B10,03_COMPOSIÇÕES!A:G,6,0)</f>
        <v>21</v>
      </c>
      <c r="H10" s="48" t="n">
        <f aca="false">VLOOKUP(B10,03_COMPOSIÇÕES!A:G,7,0)</f>
        <v>0</v>
      </c>
      <c r="I10" s="48" t="n">
        <f aca="false">$F10*$G10</f>
        <v>63</v>
      </c>
      <c r="J10" s="48" t="n">
        <f aca="false">$F10*$H10</f>
        <v>0</v>
      </c>
      <c r="K10" s="48" t="n">
        <f aca="false">$I10*(1+BDI_MAT)</f>
        <v>76.734</v>
      </c>
      <c r="L10" s="48" t="n">
        <f aca="false">$J10*(1+BDI_MDO)</f>
        <v>0</v>
      </c>
      <c r="M10" s="48" t="n">
        <f aca="false">SUM(K10:L10)</f>
        <v>76.734</v>
      </c>
      <c r="N10" s="53"/>
      <c r="O10" s="50"/>
      <c r="P10" s="54"/>
      <c r="Q10" s="55"/>
      <c r="R10" s="54"/>
      <c r="S10" s="50"/>
    </row>
    <row r="11" s="51" customFormat="true" ht="15" hidden="false" customHeight="false" outlineLevel="0" collapsed="false">
      <c r="A11" s="45" t="s">
        <v>68</v>
      </c>
      <c r="B11" s="45" t="s">
        <v>69</v>
      </c>
      <c r="C11" s="52" t="s">
        <v>70</v>
      </c>
      <c r="D11" s="46" t="s">
        <v>60</v>
      </c>
      <c r="E11" s="46" t="s">
        <v>30</v>
      </c>
      <c r="F11" s="47" t="n">
        <v>3</v>
      </c>
      <c r="G11" s="48" t="n">
        <f aca="false">VLOOKUP(B11,03_COMPOSIÇÕES!A:G,6,0)</f>
        <v>226.5</v>
      </c>
      <c r="H11" s="48" t="n">
        <f aca="false">VLOOKUP(B11,03_COMPOSIÇÕES!A:G,7,0)</f>
        <v>0</v>
      </c>
      <c r="I11" s="48" t="n">
        <f aca="false">$F11*$G11</f>
        <v>679.5</v>
      </c>
      <c r="J11" s="48" t="n">
        <f aca="false">$F11*$H11</f>
        <v>0</v>
      </c>
      <c r="K11" s="48" t="n">
        <f aca="false">$I11*(1+BDI_MAT)</f>
        <v>827.631</v>
      </c>
      <c r="L11" s="48" t="n">
        <f aca="false">$J11*(1+BDI_MDO)</f>
        <v>0</v>
      </c>
      <c r="M11" s="48" t="n">
        <f aca="false">SUM(K11:L11)</f>
        <v>827.631</v>
      </c>
      <c r="N11" s="53"/>
      <c r="O11" s="50"/>
      <c r="P11" s="54"/>
      <c r="Q11" s="55"/>
      <c r="R11" s="54"/>
      <c r="S11" s="50"/>
    </row>
    <row r="12" s="51" customFormat="true" ht="15" hidden="false" customHeight="false" outlineLevel="0" collapsed="false">
      <c r="A12" s="45"/>
      <c r="B12" s="45"/>
      <c r="C12" s="45"/>
      <c r="D12" s="46"/>
      <c r="E12" s="46"/>
      <c r="F12" s="47"/>
      <c r="G12" s="48"/>
      <c r="H12" s="48"/>
      <c r="I12" s="48"/>
      <c r="J12" s="48"/>
      <c r="K12" s="48"/>
      <c r="L12" s="48"/>
      <c r="M12" s="48"/>
      <c r="N12" s="53"/>
      <c r="O12" s="50"/>
      <c r="P12" s="50"/>
      <c r="Q12" s="50"/>
      <c r="R12" s="50"/>
      <c r="S12" s="50"/>
    </row>
    <row r="13" s="51" customFormat="true" ht="15" hidden="false" customHeight="false" outlineLevel="0" collapsed="false">
      <c r="A13" s="45" t="n">
        <v>2</v>
      </c>
      <c r="B13" s="45"/>
      <c r="C13" s="45" t="s">
        <v>71</v>
      </c>
      <c r="D13" s="46"/>
      <c r="E13" s="46"/>
      <c r="F13" s="47"/>
      <c r="G13" s="48"/>
      <c r="H13" s="48"/>
      <c r="I13" s="48" t="n">
        <f aca="false">SUBTOTAL(9,I14:I19)</f>
        <v>5237.42819325119</v>
      </c>
      <c r="J13" s="48" t="n">
        <f aca="false">SUBTOTAL(9,J14:J19)</f>
        <v>8100.1231640161</v>
      </c>
      <c r="K13" s="48" t="n">
        <f aca="false">SUBTOTAL(9,K14:K19)</f>
        <v>6379.18753937995</v>
      </c>
      <c r="L13" s="48" t="n">
        <f aca="false">SUBTOTAL(9,L14:L19)</f>
        <v>10315.5068493745</v>
      </c>
      <c r="M13" s="48" t="n">
        <f aca="false">SUBTOTAL(9,M14:M19)</f>
        <v>16694.6943887545</v>
      </c>
      <c r="N13" s="49" t="n">
        <f aca="false">M13/$I$243</f>
        <v>0.0406655743962955</v>
      </c>
      <c r="O13" s="50"/>
      <c r="P13" s="50"/>
      <c r="Q13" s="50"/>
      <c r="R13" s="50"/>
      <c r="S13" s="50"/>
    </row>
    <row r="14" s="51" customFormat="true" ht="26.25" hidden="false" customHeight="false" outlineLevel="0" collapsed="false">
      <c r="A14" s="45" t="s">
        <v>72</v>
      </c>
      <c r="B14" s="45" t="n">
        <v>10527</v>
      </c>
      <c r="C14" s="52" t="s">
        <v>73</v>
      </c>
      <c r="D14" s="46" t="s">
        <v>74</v>
      </c>
      <c r="E14" s="46" t="s">
        <v>75</v>
      </c>
      <c r="F14" s="47" t="n">
        <v>100</v>
      </c>
      <c r="G14" s="48" t="n">
        <f aca="false">VLOOKUP(B14,03_COMPOSIÇÕES!A:G,6,0)</f>
        <v>11</v>
      </c>
      <c r="H14" s="48" t="n">
        <f aca="false">VLOOKUP(B14,03_COMPOSIÇÕES!A:G,7,0)</f>
        <v>0</v>
      </c>
      <c r="I14" s="48" t="n">
        <f aca="false">$F14*$G14</f>
        <v>1100</v>
      </c>
      <c r="J14" s="48" t="n">
        <f aca="false">$F14*$H14</f>
        <v>0</v>
      </c>
      <c r="K14" s="48" t="n">
        <f aca="false">$I14*(1+BDI_MAT)</f>
        <v>1339.8</v>
      </c>
      <c r="L14" s="48" t="n">
        <f aca="false">$J14*(1+BDI_MDO)</f>
        <v>0</v>
      </c>
      <c r="M14" s="48" t="n">
        <f aca="false">SUM(K14:L14)</f>
        <v>1339.8</v>
      </c>
      <c r="N14" s="53"/>
      <c r="O14" s="50"/>
      <c r="P14" s="54" t="n">
        <f aca="false">SUM(G14:H14)</f>
        <v>11</v>
      </c>
      <c r="Q14" s="55" t="n">
        <v>11</v>
      </c>
      <c r="R14" s="54" t="n">
        <f aca="false">P14-Q14</f>
        <v>0</v>
      </c>
      <c r="S14" s="54" t="n">
        <f aca="false">R14*F14</f>
        <v>0</v>
      </c>
    </row>
    <row r="15" s="51" customFormat="true" ht="15" hidden="false" customHeight="false" outlineLevel="0" collapsed="false">
      <c r="A15" s="45" t="s">
        <v>76</v>
      </c>
      <c r="B15" s="45" t="s">
        <v>77</v>
      </c>
      <c r="C15" s="52" t="s">
        <v>78</v>
      </c>
      <c r="D15" s="46" t="s">
        <v>60</v>
      </c>
      <c r="E15" s="46" t="s">
        <v>79</v>
      </c>
      <c r="F15" s="47" t="n">
        <v>4</v>
      </c>
      <c r="G15" s="48" t="n">
        <f aca="false">VLOOKUP(B15,03_COMPOSIÇÕES!A:G,6,0)</f>
        <v>234.79161342996</v>
      </c>
      <c r="H15" s="48" t="n">
        <f aca="false">VLOOKUP(B15,03_COMPOSIÇÕES!A:G,7,0)</f>
        <v>31.2245407945</v>
      </c>
      <c r="I15" s="48" t="n">
        <f aca="false">$F15*$G15</f>
        <v>939.16645371984</v>
      </c>
      <c r="J15" s="48" t="n">
        <f aca="false">$F15*$H15</f>
        <v>124.898163178</v>
      </c>
      <c r="K15" s="48" t="n">
        <f aca="false">$I15*(1+BDI_MAT)</f>
        <v>1143.90474063077</v>
      </c>
      <c r="L15" s="48" t="n">
        <f aca="false">$J15*(1+BDI_MDO)</f>
        <v>159.057810807183</v>
      </c>
      <c r="M15" s="48" t="n">
        <f aca="false">SUM(K15:L15)</f>
        <v>1302.96255143795</v>
      </c>
      <c r="N15" s="53"/>
      <c r="O15" s="50"/>
      <c r="P15" s="54" t="n">
        <f aca="false">SUM(G15:H15)</f>
        <v>266.01615422446</v>
      </c>
      <c r="Q15" s="55" t="n">
        <f aca="false">VLOOKUP(B15,'SERVICOS SINAPI'!B:F,5,0)</f>
        <v>265.69</v>
      </c>
      <c r="R15" s="54" t="n">
        <f aca="false">P15-Q15</f>
        <v>0.326154224460026</v>
      </c>
      <c r="S15" s="54" t="n">
        <f aca="false">R15*F15</f>
        <v>1.30461689784011</v>
      </c>
    </row>
    <row r="16" s="51" customFormat="true" ht="39" hidden="false" customHeight="false" outlineLevel="0" collapsed="false">
      <c r="A16" s="45" t="s">
        <v>80</v>
      </c>
      <c r="B16" s="45" t="s">
        <v>81</v>
      </c>
      <c r="C16" s="52" t="s">
        <v>82</v>
      </c>
      <c r="D16" s="46" t="s">
        <v>60</v>
      </c>
      <c r="E16" s="46" t="s">
        <v>79</v>
      </c>
      <c r="F16" s="47" t="n">
        <v>771</v>
      </c>
      <c r="G16" s="48" t="n">
        <f aca="false">VLOOKUP(B16,03_COMPOSIÇÕES!A:G,6,0)</f>
        <v>2.16125752385</v>
      </c>
      <c r="H16" s="48" t="n">
        <f aca="false">VLOOKUP(B16,03_COMPOSIÇÕES!A:G,7,0)</f>
        <v>7.7123385731</v>
      </c>
      <c r="I16" s="48" t="n">
        <f aca="false">$F16*$G16</f>
        <v>1666.32955088835</v>
      </c>
      <c r="J16" s="48" t="n">
        <f aca="false">$F16*$H16</f>
        <v>5946.2130398601</v>
      </c>
      <c r="K16" s="48" t="n">
        <f aca="false">$I16*(1+BDI_MAT)</f>
        <v>2029.58939298201</v>
      </c>
      <c r="L16" s="48" t="n">
        <f aca="false">$J16*(1+BDI_MDO)</f>
        <v>7572.50230626184</v>
      </c>
      <c r="M16" s="48" t="n">
        <f aca="false">SUM(K16:L16)</f>
        <v>9602.09169924385</v>
      </c>
      <c r="N16" s="53"/>
      <c r="O16" s="50"/>
      <c r="P16" s="54" t="n">
        <f aca="false">SUM(G16:H16)</f>
        <v>9.87359609695</v>
      </c>
      <c r="Q16" s="55" t="n">
        <f aca="false">VLOOKUP(B16,'SERVICOS SINAPI'!B:F,5,0)</f>
        <v>9.78</v>
      </c>
      <c r="R16" s="54" t="n">
        <f aca="false">P16-Q16</f>
        <v>0.0935960969500016</v>
      </c>
      <c r="S16" s="54" t="n">
        <f aca="false">R16*F16</f>
        <v>72.1625907484512</v>
      </c>
    </row>
    <row r="17" s="51" customFormat="true" ht="26.25" hidden="false" customHeight="false" outlineLevel="0" collapsed="false">
      <c r="A17" s="45" t="s">
        <v>83</v>
      </c>
      <c r="B17" s="45" t="s">
        <v>84</v>
      </c>
      <c r="C17" s="52" t="s">
        <v>85</v>
      </c>
      <c r="D17" s="46" t="s">
        <v>60</v>
      </c>
      <c r="E17" s="46" t="s">
        <v>86</v>
      </c>
      <c r="F17" s="47" t="n">
        <v>100</v>
      </c>
      <c r="G17" s="48" t="n">
        <f aca="false">VLOOKUP(B17,03_COMPOSIÇÕES!A:G,6,0)</f>
        <v>4.12711842013</v>
      </c>
      <c r="H17" s="48" t="n">
        <f aca="false">VLOOKUP(B17,03_COMPOSIÇÕES!A:G,7,0)</f>
        <v>14.01486688478</v>
      </c>
      <c r="I17" s="48" t="n">
        <f aca="false">$F17*$G17</f>
        <v>412.711842013</v>
      </c>
      <c r="J17" s="48" t="n">
        <f aca="false">$F17*$H17</f>
        <v>1401.486688478</v>
      </c>
      <c r="K17" s="48" t="n">
        <f aca="false">$I17*(1+BDI_MAT)</f>
        <v>502.683023571834</v>
      </c>
      <c r="L17" s="48" t="n">
        <f aca="false">$J17*(1+BDI_MDO)</f>
        <v>1784.79329777673</v>
      </c>
      <c r="M17" s="48" t="n">
        <f aca="false">SUM(K17:L17)</f>
        <v>2287.47632134857</v>
      </c>
      <c r="N17" s="53"/>
      <c r="O17" s="50"/>
      <c r="P17" s="54" t="n">
        <f aca="false">SUM(G17:H17)</f>
        <v>18.14198530491</v>
      </c>
      <c r="Q17" s="55" t="n">
        <f aca="false">VLOOKUP(B17,'SERVICOS SINAPI'!B:F,5,0)</f>
        <v>17.98</v>
      </c>
      <c r="R17" s="54" t="n">
        <f aca="false">P17-Q17</f>
        <v>0.161985304910001</v>
      </c>
      <c r="S17" s="54" t="n">
        <f aca="false">R17*F17</f>
        <v>16.1985304910001</v>
      </c>
    </row>
    <row r="18" s="51" customFormat="true" ht="15" hidden="false" customHeight="false" outlineLevel="0" collapsed="false">
      <c r="A18" s="45" t="s">
        <v>87</v>
      </c>
      <c r="B18" s="45" t="s">
        <v>88</v>
      </c>
      <c r="C18" s="52" t="s">
        <v>89</v>
      </c>
      <c r="D18" s="46" t="s">
        <v>60</v>
      </c>
      <c r="E18" s="46" t="s">
        <v>79</v>
      </c>
      <c r="F18" s="47" t="n">
        <v>250</v>
      </c>
      <c r="G18" s="48" t="n">
        <f aca="false">VLOOKUP(B18,03_COMPOSIÇÕES!A:G,6,0)</f>
        <v>1.7884590988</v>
      </c>
      <c r="H18" s="48" t="n">
        <f aca="false">VLOOKUP(B18,03_COMPOSIÇÕES!A:G,7,0)</f>
        <v>0.8655521</v>
      </c>
      <c r="I18" s="48" t="n">
        <f aca="false">$F18*$G18</f>
        <v>447.1147747</v>
      </c>
      <c r="J18" s="48" t="n">
        <f aca="false">$F18*$H18</f>
        <v>216.388025</v>
      </c>
      <c r="K18" s="48" t="n">
        <f aca="false">$I18*(1+BDI_MAT)</f>
        <v>544.5857955846</v>
      </c>
      <c r="L18" s="48" t="n">
        <f aca="false">$J18*(1+BDI_MDO)</f>
        <v>275.5701498375</v>
      </c>
      <c r="M18" s="48" t="n">
        <f aca="false">SUM(K18:L18)</f>
        <v>820.1559454221</v>
      </c>
      <c r="N18" s="53"/>
      <c r="O18" s="50"/>
      <c r="P18" s="54"/>
      <c r="Q18" s="55"/>
      <c r="R18" s="54"/>
      <c r="S18" s="50"/>
    </row>
    <row r="19" s="51" customFormat="true" ht="15" hidden="false" customHeight="false" outlineLevel="0" collapsed="false">
      <c r="A19" s="45" t="s">
        <v>90</v>
      </c>
      <c r="B19" s="45" t="s">
        <v>91</v>
      </c>
      <c r="C19" s="52" t="s">
        <v>92</v>
      </c>
      <c r="D19" s="46" t="s">
        <v>60</v>
      </c>
      <c r="E19" s="46" t="s">
        <v>79</v>
      </c>
      <c r="F19" s="47" t="n">
        <v>950</v>
      </c>
      <c r="G19" s="48" t="n">
        <f aca="false">VLOOKUP(B19,03_COMPOSIÇÕES!A:G,6,0)</f>
        <v>0.7074795494</v>
      </c>
      <c r="H19" s="48" t="n">
        <f aca="false">VLOOKUP(B19,03_COMPOSIÇÕES!A:G,7,0)</f>
        <v>0.43277605</v>
      </c>
      <c r="I19" s="48" t="n">
        <f aca="false">$F19*$G19</f>
        <v>672.10557193</v>
      </c>
      <c r="J19" s="48" t="n">
        <f aca="false">$F19*$H19</f>
        <v>411.1372475</v>
      </c>
      <c r="K19" s="48" t="n">
        <f aca="false">$I19*(1+BDI_MAT)</f>
        <v>818.62458661074</v>
      </c>
      <c r="L19" s="48" t="n">
        <f aca="false">$J19*(1+BDI_MDO)</f>
        <v>523.58328469125</v>
      </c>
      <c r="M19" s="48" t="n">
        <f aca="false">SUM(K19:L19)</f>
        <v>1342.20787130199</v>
      </c>
      <c r="N19" s="53"/>
      <c r="O19" s="50"/>
      <c r="P19" s="54"/>
      <c r="Q19" s="55"/>
      <c r="R19" s="54"/>
      <c r="S19" s="50"/>
    </row>
    <row r="20" s="51" customFormat="true" ht="15" hidden="false" customHeight="false" outlineLevel="0" collapsed="false">
      <c r="A20" s="45"/>
      <c r="B20" s="45"/>
      <c r="C20" s="45"/>
      <c r="D20" s="46"/>
      <c r="E20" s="46"/>
      <c r="F20" s="47"/>
      <c r="G20" s="48"/>
      <c r="H20" s="48"/>
      <c r="I20" s="48"/>
      <c r="J20" s="48"/>
      <c r="K20" s="48"/>
      <c r="L20" s="48"/>
      <c r="M20" s="48"/>
      <c r="N20" s="53"/>
      <c r="O20" s="50"/>
      <c r="P20" s="50"/>
      <c r="Q20" s="50"/>
      <c r="R20" s="50"/>
      <c r="S20" s="50"/>
    </row>
    <row r="21" s="51" customFormat="true" ht="15" hidden="false" customHeight="false" outlineLevel="0" collapsed="false">
      <c r="A21" s="45" t="n">
        <v>3</v>
      </c>
      <c r="B21" s="45"/>
      <c r="C21" s="45" t="s">
        <v>93</v>
      </c>
      <c r="D21" s="46"/>
      <c r="E21" s="46"/>
      <c r="F21" s="47"/>
      <c r="G21" s="48"/>
      <c r="H21" s="48"/>
      <c r="I21" s="48" t="n">
        <f aca="false">SUBTOTAL(9,I22:I27)</f>
        <v>4280.85147456882</v>
      </c>
      <c r="J21" s="48" t="n">
        <f aca="false">SUBTOTAL(9,J22:J27)</f>
        <v>10915.63814112</v>
      </c>
      <c r="K21" s="48" t="n">
        <f aca="false">SUBTOTAL(9,K22:K27)</f>
        <v>5214.07709602482</v>
      </c>
      <c r="L21" s="48" t="n">
        <f aca="false">SUBTOTAL(9,L22:L27)</f>
        <v>13901.0651727163</v>
      </c>
      <c r="M21" s="48" t="n">
        <f aca="false">SUBTOTAL(9,M22:M27)</f>
        <v>19115.1422687411</v>
      </c>
      <c r="N21" s="49" t="n">
        <f aca="false">M21/$I$243</f>
        <v>0.046561393813167</v>
      </c>
      <c r="O21" s="50"/>
      <c r="P21" s="50"/>
      <c r="Q21" s="50"/>
      <c r="R21" s="50"/>
      <c r="S21" s="50"/>
    </row>
    <row r="22" s="51" customFormat="true" ht="26.25" hidden="false" customHeight="false" outlineLevel="0" collapsed="false">
      <c r="A22" s="45" t="s">
        <v>94</v>
      </c>
      <c r="B22" s="45" t="s">
        <v>95</v>
      </c>
      <c r="C22" s="52" t="s">
        <v>96</v>
      </c>
      <c r="D22" s="46" t="s">
        <v>60</v>
      </c>
      <c r="E22" s="46" t="s">
        <v>30</v>
      </c>
      <c r="F22" s="47" t="n">
        <v>200</v>
      </c>
      <c r="G22" s="48" t="n">
        <f aca="false">VLOOKUP(B22,03_COMPOSIÇÕES!A:G,6,0)</f>
        <v>0.11983950547</v>
      </c>
      <c r="H22" s="48" t="n">
        <f aca="false">VLOOKUP(B22,03_COMPOSIÇÕES!A:G,7,0)</f>
        <v>0.2920113777</v>
      </c>
      <c r="I22" s="48" t="n">
        <f aca="false">$F22*$G22</f>
        <v>23.967901094</v>
      </c>
      <c r="J22" s="48" t="n">
        <f aca="false">$F22*$H22</f>
        <v>58.40227554</v>
      </c>
      <c r="K22" s="48" t="n">
        <f aca="false">$I22*(1+BDI_MAT)</f>
        <v>29.192903532492</v>
      </c>
      <c r="L22" s="48" t="n">
        <f aca="false">$J22*(1+BDI_MDO)</f>
        <v>74.37529790019</v>
      </c>
      <c r="M22" s="48" t="n">
        <f aca="false">SUM(K22:L22)</f>
        <v>103.568201432682</v>
      </c>
      <c r="N22" s="53"/>
      <c r="O22" s="50"/>
      <c r="P22" s="54" t="n">
        <f aca="false">SUM(G22:H22)</f>
        <v>0.41185088317</v>
      </c>
      <c r="Q22" s="55" t="n">
        <f aca="false">VLOOKUP(B22,'SERVICOS SINAPI'!B:F,5,0)</f>
        <v>0.39</v>
      </c>
      <c r="R22" s="54" t="n">
        <f aca="false">P22-Q22</f>
        <v>0.02185088317</v>
      </c>
      <c r="S22" s="54" t="n">
        <f aca="false">R22*F22</f>
        <v>4.37017663399999</v>
      </c>
    </row>
    <row r="23" s="51" customFormat="true" ht="39" hidden="false" customHeight="false" outlineLevel="0" collapsed="false">
      <c r="A23" s="45" t="s">
        <v>97</v>
      </c>
      <c r="B23" s="45" t="s">
        <v>98</v>
      </c>
      <c r="C23" s="52" t="s">
        <v>99</v>
      </c>
      <c r="D23" s="46" t="s">
        <v>60</v>
      </c>
      <c r="E23" s="46" t="s">
        <v>79</v>
      </c>
      <c r="F23" s="47" t="n">
        <v>499.2</v>
      </c>
      <c r="G23" s="48" t="n">
        <f aca="false">VLOOKUP(B23,03_COMPOSIÇÕES!A:G,6,0)</f>
        <v>7.24555300038</v>
      </c>
      <c r="H23" s="48" t="n">
        <f aca="false">VLOOKUP(B23,03_COMPOSIÇÕES!A:G,7,0)</f>
        <v>18.61845425</v>
      </c>
      <c r="I23" s="48" t="n">
        <f aca="false">$F23*$G23</f>
        <v>3616.9800577897</v>
      </c>
      <c r="J23" s="48" t="n">
        <f aca="false">$F23*$H23</f>
        <v>9294.3323616</v>
      </c>
      <c r="K23" s="48" t="n">
        <f aca="false">$I23*(1+BDI_MAT)</f>
        <v>4405.48171038785</v>
      </c>
      <c r="L23" s="48" t="n">
        <f aca="false">$J23*(1+BDI_MDO)</f>
        <v>11836.3322624976</v>
      </c>
      <c r="M23" s="48" t="n">
        <f aca="false">SUM(K23:L23)</f>
        <v>16241.8139728855</v>
      </c>
      <c r="N23" s="53"/>
      <c r="O23" s="50"/>
      <c r="P23" s="54"/>
      <c r="Q23" s="55"/>
      <c r="R23" s="54"/>
      <c r="S23" s="50"/>
    </row>
    <row r="24" s="51" customFormat="true" ht="26.25" hidden="false" customHeight="false" outlineLevel="0" collapsed="false">
      <c r="A24" s="45" t="s">
        <v>100</v>
      </c>
      <c r="B24" s="45" t="s">
        <v>101</v>
      </c>
      <c r="C24" s="52" t="s">
        <v>102</v>
      </c>
      <c r="D24" s="46" t="s">
        <v>60</v>
      </c>
      <c r="E24" s="46" t="s">
        <v>30</v>
      </c>
      <c r="F24" s="47" t="n">
        <v>200</v>
      </c>
      <c r="G24" s="48" t="n">
        <f aca="false">VLOOKUP(B24,03_COMPOSIÇÕES!A:G,6,0)</f>
        <v>0.23032835511</v>
      </c>
      <c r="H24" s="48" t="n">
        <f aca="false">VLOOKUP(B24,03_COMPOSIÇÕES!A:G,7,0)</f>
        <v>0.5614492429</v>
      </c>
      <c r="I24" s="48" t="n">
        <f aca="false">$F24*$G24</f>
        <v>46.065671022</v>
      </c>
      <c r="J24" s="48" t="n">
        <f aca="false">$F24*$H24</f>
        <v>112.28984858</v>
      </c>
      <c r="K24" s="48" t="n">
        <f aca="false">$I24*(1+BDI_MAT)</f>
        <v>56.107987304796</v>
      </c>
      <c r="L24" s="48" t="n">
        <f aca="false">$J24*(1+BDI_MDO)</f>
        <v>143.00112216663</v>
      </c>
      <c r="M24" s="48" t="n">
        <f aca="false">SUM(K24:L24)</f>
        <v>199.109109471426</v>
      </c>
      <c r="N24" s="53"/>
      <c r="O24" s="50"/>
      <c r="P24" s="54"/>
      <c r="Q24" s="55"/>
      <c r="R24" s="54"/>
      <c r="S24" s="50"/>
    </row>
    <row r="25" s="51" customFormat="true" ht="26.25" hidden="false" customHeight="false" outlineLevel="0" collapsed="false">
      <c r="A25" s="45" t="s">
        <v>103</v>
      </c>
      <c r="B25" s="45" t="s">
        <v>104</v>
      </c>
      <c r="C25" s="52" t="s">
        <v>105</v>
      </c>
      <c r="D25" s="46" t="s">
        <v>60</v>
      </c>
      <c r="E25" s="46" t="s">
        <v>79</v>
      </c>
      <c r="F25" s="47" t="n">
        <v>84</v>
      </c>
      <c r="G25" s="48" t="n">
        <f aca="false">VLOOKUP(B25,03_COMPOSIÇÕES!A:G,6,0)</f>
        <v>6.374386482</v>
      </c>
      <c r="H25" s="48" t="n">
        <f aca="false">VLOOKUP(B25,03_COMPOSIÇÕES!A:G,7,0)</f>
        <v>15.367366</v>
      </c>
      <c r="I25" s="48" t="n">
        <f aca="false">$F25*$G25</f>
        <v>535.448464488</v>
      </c>
      <c r="J25" s="48" t="n">
        <f aca="false">$F25*$H25</f>
        <v>1290.858744</v>
      </c>
      <c r="K25" s="48" t="n">
        <f aca="false">$I25*(1+BDI_MAT)</f>
        <v>652.176229746384</v>
      </c>
      <c r="L25" s="48" t="n">
        <f aca="false">$J25*(1+BDI_MDO)</f>
        <v>1643.908610484</v>
      </c>
      <c r="M25" s="48" t="n">
        <f aca="false">SUM(K25:L25)</f>
        <v>2296.08484023038</v>
      </c>
      <c r="N25" s="53"/>
      <c r="O25" s="50"/>
      <c r="P25" s="54"/>
      <c r="Q25" s="55"/>
      <c r="R25" s="54"/>
      <c r="S25" s="50"/>
    </row>
    <row r="26" s="51" customFormat="true" ht="15" hidden="false" customHeight="false" outlineLevel="0" collapsed="false">
      <c r="A26" s="45" t="s">
        <v>106</v>
      </c>
      <c r="B26" s="45" t="s">
        <v>107</v>
      </c>
      <c r="C26" s="52" t="s">
        <v>108</v>
      </c>
      <c r="D26" s="46" t="s">
        <v>60</v>
      </c>
      <c r="E26" s="46" t="s">
        <v>30</v>
      </c>
      <c r="F26" s="47" t="n">
        <v>13</v>
      </c>
      <c r="G26" s="48" t="n">
        <f aca="false">VLOOKUP(B26,03_COMPOSIÇÕES!A:G,6,0)</f>
        <v>2.03980367424</v>
      </c>
      <c r="H26" s="48" t="n">
        <f aca="false">VLOOKUP(B26,03_COMPOSIÇÕES!A:G,7,0)</f>
        <v>4.5444028</v>
      </c>
      <c r="I26" s="48" t="n">
        <f aca="false">$F26*$G26</f>
        <v>26.51744776512</v>
      </c>
      <c r="J26" s="48" t="n">
        <f aca="false">$F26*$H26</f>
        <v>59.0772364</v>
      </c>
      <c r="K26" s="48" t="n">
        <f aca="false">$I26*(1+BDI_MAT)</f>
        <v>32.2982513779162</v>
      </c>
      <c r="L26" s="48" t="n">
        <f aca="false">$J26*(1+BDI_MDO)</f>
        <v>75.2348605554</v>
      </c>
      <c r="M26" s="48" t="n">
        <f aca="false">SUM(K26:L26)</f>
        <v>107.533111933316</v>
      </c>
      <c r="N26" s="53"/>
      <c r="O26" s="50"/>
      <c r="P26" s="54"/>
      <c r="Q26" s="55"/>
      <c r="R26" s="54"/>
      <c r="S26" s="50"/>
    </row>
    <row r="27" s="51" customFormat="true" ht="15" hidden="false" customHeight="false" outlineLevel="0" collapsed="false">
      <c r="A27" s="45" t="s">
        <v>109</v>
      </c>
      <c r="B27" s="45" t="s">
        <v>110</v>
      </c>
      <c r="C27" s="52" t="s">
        <v>111</v>
      </c>
      <c r="D27" s="46" t="s">
        <v>60</v>
      </c>
      <c r="E27" s="46" t="s">
        <v>79</v>
      </c>
      <c r="F27" s="47" t="n">
        <v>15</v>
      </c>
      <c r="G27" s="48" t="n">
        <f aca="false">VLOOKUP(B27,03_COMPOSIÇÕES!A:G,6,0)</f>
        <v>2.124795494</v>
      </c>
      <c r="H27" s="48" t="n">
        <f aca="false">VLOOKUP(B27,03_COMPOSIÇÕES!A:G,7,0)</f>
        <v>6.711845</v>
      </c>
      <c r="I27" s="48" t="n">
        <f aca="false">$F27*$G27</f>
        <v>31.87193241</v>
      </c>
      <c r="J27" s="48" t="n">
        <f aca="false">$F27*$H27</f>
        <v>100.677675</v>
      </c>
      <c r="K27" s="48" t="n">
        <f aca="false">$I27*(1+BDI_MAT)</f>
        <v>38.82001367538</v>
      </c>
      <c r="L27" s="48" t="n">
        <f aca="false">$J27*(1+BDI_MDO)</f>
        <v>128.2130191125</v>
      </c>
      <c r="M27" s="48" t="n">
        <f aca="false">SUM(K27:L27)</f>
        <v>167.03303278788</v>
      </c>
      <c r="N27" s="53"/>
      <c r="O27" s="50"/>
      <c r="P27" s="54"/>
      <c r="Q27" s="55"/>
      <c r="R27" s="54"/>
      <c r="S27" s="50"/>
    </row>
    <row r="28" s="51" customFormat="true" ht="15" hidden="false" customHeight="false" outlineLevel="0" collapsed="false">
      <c r="A28" s="45"/>
      <c r="B28" s="45"/>
      <c r="C28" s="45"/>
      <c r="D28" s="46"/>
      <c r="E28" s="46"/>
      <c r="F28" s="47"/>
      <c r="G28" s="48"/>
      <c r="H28" s="48"/>
      <c r="I28" s="48"/>
      <c r="J28" s="48"/>
      <c r="K28" s="48"/>
      <c r="L28" s="48"/>
      <c r="M28" s="48"/>
      <c r="N28" s="53"/>
      <c r="O28" s="50"/>
      <c r="P28" s="50"/>
      <c r="Q28" s="50"/>
      <c r="R28" s="50"/>
      <c r="S28" s="50"/>
    </row>
    <row r="29" s="51" customFormat="true" ht="15" hidden="false" customHeight="false" outlineLevel="0" collapsed="false">
      <c r="A29" s="45" t="n">
        <v>4</v>
      </c>
      <c r="B29" s="45"/>
      <c r="C29" s="45" t="s">
        <v>112</v>
      </c>
      <c r="D29" s="46"/>
      <c r="E29" s="46"/>
      <c r="F29" s="47"/>
      <c r="G29" s="48"/>
      <c r="H29" s="48"/>
      <c r="I29" s="48" t="n">
        <f aca="false">SUBTOTAL(9,I30:I32)</f>
        <v>10727.3064474925</v>
      </c>
      <c r="J29" s="48" t="n">
        <f aca="false">SUBTOTAL(9,J30:J32)</f>
        <v>2556.4237475</v>
      </c>
      <c r="K29" s="48" t="n">
        <f aca="false">SUBTOTAL(9,K30:K32)</f>
        <v>13065.8592530459</v>
      </c>
      <c r="L29" s="48" t="n">
        <f aca="false">SUBTOTAL(9,L30:L32)</f>
        <v>3255.60564244125</v>
      </c>
      <c r="M29" s="48" t="n">
        <f aca="false">SUBTOTAL(9,M30:M32)</f>
        <v>16321.4648954871</v>
      </c>
      <c r="N29" s="49" t="n">
        <f aca="false">M29/$I$243</f>
        <v>0.0397564477377339</v>
      </c>
      <c r="O29" s="50"/>
      <c r="P29" s="50"/>
      <c r="Q29" s="50"/>
      <c r="R29" s="50"/>
      <c r="S29" s="50"/>
    </row>
    <row r="30" s="51" customFormat="true" ht="15" hidden="false" customHeight="false" outlineLevel="0" collapsed="false">
      <c r="A30" s="45" t="s">
        <v>113</v>
      </c>
      <c r="B30" s="45" t="s">
        <v>114</v>
      </c>
      <c r="C30" s="52" t="s">
        <v>115</v>
      </c>
      <c r="D30" s="46" t="s">
        <v>60</v>
      </c>
      <c r="E30" s="46" t="s">
        <v>116</v>
      </c>
      <c r="F30" s="47" t="n">
        <v>175</v>
      </c>
      <c r="G30" s="48" t="n">
        <f aca="false">VLOOKUP(B30,03_COMPOSIÇÕES!A:G,6,0)</f>
        <v>7.4946007051</v>
      </c>
      <c r="H30" s="48" t="n">
        <f aca="false">VLOOKUP(B30,03_COMPOSIÇÕES!A:G,7,0)</f>
        <v>10.8986267</v>
      </c>
      <c r="I30" s="48" t="n">
        <f aca="false">$F30*$G30</f>
        <v>1311.5551233925</v>
      </c>
      <c r="J30" s="48" t="n">
        <f aca="false">$F30*$H30</f>
        <v>1907.2596725</v>
      </c>
      <c r="K30" s="48" t="n">
        <f aca="false">$I30*(1+BDI_MAT)</f>
        <v>1597.47414029207</v>
      </c>
      <c r="L30" s="48" t="n">
        <f aca="false">$J30*(1+BDI_MDO)</f>
        <v>2428.89519292875</v>
      </c>
      <c r="M30" s="48" t="n">
        <f aca="false">SUM(K30:L30)</f>
        <v>4026.36933322082</v>
      </c>
      <c r="N30" s="53"/>
      <c r="O30" s="50"/>
      <c r="P30" s="54" t="n">
        <f aca="false">SUM(G30:H30)</f>
        <v>18.3932274051</v>
      </c>
      <c r="Q30" s="55" t="n">
        <f aca="false">VLOOKUP(B30,'SERVICOS SINAPI'!B:F,5,0)</f>
        <v>18.3</v>
      </c>
      <c r="R30" s="54" t="n">
        <f aca="false">P30-Q30</f>
        <v>0.0932274051000022</v>
      </c>
      <c r="S30" s="54" t="n">
        <f aca="false">R30*F30</f>
        <v>16.3147958925004</v>
      </c>
    </row>
    <row r="31" s="51" customFormat="true" ht="26.25" hidden="false" customHeight="false" outlineLevel="0" collapsed="false">
      <c r="A31" s="45" t="s">
        <v>117</v>
      </c>
      <c r="B31" s="45" t="s">
        <v>118</v>
      </c>
      <c r="C31" s="52" t="s">
        <v>119</v>
      </c>
      <c r="D31" s="46" t="s">
        <v>60</v>
      </c>
      <c r="E31" s="46" t="s">
        <v>120</v>
      </c>
      <c r="F31" s="47" t="n">
        <v>50</v>
      </c>
      <c r="G31" s="48" t="n">
        <f aca="false">VLOOKUP(B31,03_COMPOSIÇÕES!A:G,6,0)</f>
        <v>6.374386482</v>
      </c>
      <c r="H31" s="48" t="n">
        <f aca="false">VLOOKUP(B31,03_COMPOSIÇÕES!A:G,7,0)</f>
        <v>12.9832815</v>
      </c>
      <c r="I31" s="48" t="n">
        <f aca="false">$F31*$G31</f>
        <v>318.7193241</v>
      </c>
      <c r="J31" s="48" t="n">
        <f aca="false">$F31*$H31</f>
        <v>649.164075</v>
      </c>
      <c r="K31" s="48" t="n">
        <f aca="false">$I31*(1+BDI_MAT)</f>
        <v>388.2001367538</v>
      </c>
      <c r="L31" s="48" t="n">
        <f aca="false">$J31*(1+BDI_MDO)</f>
        <v>826.7104495125</v>
      </c>
      <c r="M31" s="48" t="n">
        <f aca="false">SUM(K31:L31)</f>
        <v>1214.9105862663</v>
      </c>
      <c r="N31" s="53"/>
      <c r="O31" s="50"/>
      <c r="P31" s="54" t="n">
        <f aca="false">SUM(G31:H31)</f>
        <v>19.357667982</v>
      </c>
      <c r="Q31" s="55" t="n">
        <f aca="false">VLOOKUP(B31,'SERVICOS SINAPI'!B:F,5,0)</f>
        <v>19.2</v>
      </c>
      <c r="R31" s="54" t="n">
        <f aca="false">P31-Q31</f>
        <v>0.157667982</v>
      </c>
      <c r="S31" s="54" t="n">
        <f aca="false">R31*F31</f>
        <v>7.88339909999998</v>
      </c>
    </row>
    <row r="32" s="51" customFormat="true" ht="39" hidden="false" customHeight="false" outlineLevel="0" collapsed="false">
      <c r="A32" s="45" t="s">
        <v>121</v>
      </c>
      <c r="B32" s="45" t="s">
        <v>122</v>
      </c>
      <c r="C32" s="52" t="s">
        <v>123</v>
      </c>
      <c r="D32" s="46" t="s">
        <v>60</v>
      </c>
      <c r="E32" s="46" t="s">
        <v>30</v>
      </c>
      <c r="F32" s="47" t="n">
        <v>35</v>
      </c>
      <c r="G32" s="48" t="n">
        <f aca="false">VLOOKUP(B32,03_COMPOSIÇÕES!A:G,6,0)</f>
        <v>259.9152</v>
      </c>
      <c r="H32" s="48" t="n">
        <f aca="false">VLOOKUP(B32,03_COMPOSIÇÕES!A:G,7,0)</f>
        <v>0</v>
      </c>
      <c r="I32" s="48" t="n">
        <f aca="false">$F32*$G32</f>
        <v>9097.032</v>
      </c>
      <c r="J32" s="48" t="n">
        <f aca="false">$F32*$H32</f>
        <v>0</v>
      </c>
      <c r="K32" s="48" t="n">
        <f aca="false">$I32*(1+BDI_MAT)</f>
        <v>11080.184976</v>
      </c>
      <c r="L32" s="48" t="n">
        <f aca="false">$J32*(1+BDI_MDO)</f>
        <v>0</v>
      </c>
      <c r="M32" s="48" t="n">
        <f aca="false">SUM(K32:L32)</f>
        <v>11080.184976</v>
      </c>
      <c r="N32" s="53"/>
      <c r="O32" s="50"/>
      <c r="P32" s="54"/>
      <c r="Q32" s="55"/>
      <c r="R32" s="54"/>
      <c r="S32" s="50"/>
    </row>
    <row r="33" s="51" customFormat="true" ht="15" hidden="false" customHeight="false" outlineLevel="0" collapsed="false">
      <c r="A33" s="45"/>
      <c r="B33" s="45"/>
      <c r="C33" s="45"/>
      <c r="D33" s="46"/>
      <c r="E33" s="46"/>
      <c r="F33" s="47"/>
      <c r="G33" s="48"/>
      <c r="H33" s="48"/>
      <c r="I33" s="48"/>
      <c r="J33" s="48"/>
      <c r="K33" s="48"/>
      <c r="L33" s="48"/>
      <c r="M33" s="48"/>
      <c r="N33" s="53"/>
      <c r="O33" s="50"/>
      <c r="P33" s="50"/>
      <c r="Q33" s="50"/>
      <c r="R33" s="50"/>
      <c r="S33" s="50"/>
    </row>
    <row r="34" s="51" customFormat="true" ht="15" hidden="false" customHeight="false" outlineLevel="0" collapsed="false">
      <c r="A34" s="45" t="n">
        <v>5</v>
      </c>
      <c r="B34" s="45"/>
      <c r="C34" s="45" t="s">
        <v>124</v>
      </c>
      <c r="D34" s="46"/>
      <c r="E34" s="46"/>
      <c r="F34" s="47"/>
      <c r="G34" s="48"/>
      <c r="H34" s="48"/>
      <c r="I34" s="48" t="n">
        <f aca="false">SUBTOTAL(9,I35:I35)</f>
        <v>814.473246174</v>
      </c>
      <c r="J34" s="48" t="n">
        <f aca="false">SUBTOTAL(9,J35:J35)</f>
        <v>484.160950975</v>
      </c>
      <c r="K34" s="48" t="n">
        <f aca="false">SUBTOTAL(9,K35:K35)</f>
        <v>992.028413839932</v>
      </c>
      <c r="L34" s="48" t="n">
        <f aca="false">SUBTOTAL(9,L35:L35)</f>
        <v>616.578971066663</v>
      </c>
      <c r="M34" s="48" t="n">
        <f aca="false">SUBTOTAL(9,M35:M35)</f>
        <v>1608.60738490659</v>
      </c>
      <c r="N34" s="49" t="n">
        <f aca="false">M34/$I$243</f>
        <v>0.00391830732339808</v>
      </c>
      <c r="O34" s="50"/>
      <c r="P34" s="50"/>
      <c r="Q34" s="50"/>
      <c r="R34" s="50"/>
      <c r="S34" s="50"/>
    </row>
    <row r="35" s="51" customFormat="true" ht="26.25" hidden="false" customHeight="false" outlineLevel="0" collapsed="false">
      <c r="A35" s="45" t="s">
        <v>125</v>
      </c>
      <c r="B35" s="45" t="s">
        <v>126</v>
      </c>
      <c r="C35" s="52" t="s">
        <v>127</v>
      </c>
      <c r="D35" s="46" t="s">
        <v>60</v>
      </c>
      <c r="E35" s="46" t="s">
        <v>79</v>
      </c>
      <c r="F35" s="47" t="n">
        <v>50</v>
      </c>
      <c r="G35" s="48" t="n">
        <f aca="false">VLOOKUP(B35,03_COMPOSIÇÕES!A:G,6,0)</f>
        <v>16.28946492348</v>
      </c>
      <c r="H35" s="48" t="n">
        <f aca="false">VLOOKUP(B35,03_COMPOSIÇÕES!A:G,7,0)</f>
        <v>9.6832190195</v>
      </c>
      <c r="I35" s="48" t="n">
        <f aca="false">$F35*$G35</f>
        <v>814.473246174</v>
      </c>
      <c r="J35" s="48" t="n">
        <f aca="false">$F35*$H35</f>
        <v>484.160950975</v>
      </c>
      <c r="K35" s="48" t="n">
        <f aca="false">$I35*(1+BDI_MAT)</f>
        <v>992.028413839932</v>
      </c>
      <c r="L35" s="48" t="n">
        <f aca="false">$J35*(1+BDI_MDO)</f>
        <v>616.578971066663</v>
      </c>
      <c r="M35" s="48" t="n">
        <f aca="false">SUM(K35:L35)</f>
        <v>1608.60738490659</v>
      </c>
      <c r="N35" s="53"/>
      <c r="O35" s="50"/>
      <c r="P35" s="54" t="n">
        <f aca="false">SUM(G35:H35)</f>
        <v>25.97268394298</v>
      </c>
      <c r="Q35" s="55" t="n">
        <f aca="false">VLOOKUP(B35,'SERVICOS SINAPI'!B:F,5,0)</f>
        <v>25.84</v>
      </c>
      <c r="R35" s="54" t="n">
        <f aca="false">P35-Q35</f>
        <v>0.132683942980002</v>
      </c>
      <c r="S35" s="54" t="n">
        <f aca="false">R35*F35</f>
        <v>6.63419714900009</v>
      </c>
    </row>
    <row r="36" s="51" customFormat="true" ht="15" hidden="false" customHeight="false" outlineLevel="0" collapsed="false">
      <c r="A36" s="45"/>
      <c r="B36" s="45"/>
      <c r="C36" s="45"/>
      <c r="D36" s="46"/>
      <c r="E36" s="46"/>
      <c r="F36" s="47"/>
      <c r="G36" s="48"/>
      <c r="H36" s="48"/>
      <c r="I36" s="48"/>
      <c r="J36" s="48"/>
      <c r="K36" s="48"/>
      <c r="L36" s="48"/>
      <c r="M36" s="48"/>
      <c r="N36" s="53"/>
      <c r="O36" s="50"/>
      <c r="P36" s="50"/>
      <c r="Q36" s="50"/>
      <c r="R36" s="50"/>
      <c r="S36" s="50"/>
    </row>
    <row r="37" s="51" customFormat="true" ht="15" hidden="false" customHeight="false" outlineLevel="0" collapsed="false">
      <c r="A37" s="45" t="n">
        <v>6</v>
      </c>
      <c r="B37" s="45"/>
      <c r="C37" s="45" t="s">
        <v>128</v>
      </c>
      <c r="D37" s="46"/>
      <c r="E37" s="46"/>
      <c r="F37" s="47"/>
      <c r="G37" s="48"/>
      <c r="H37" s="48"/>
      <c r="I37" s="48" t="n">
        <f aca="false">SUBTOTAL(9,I38:I39)</f>
        <v>882.148772964</v>
      </c>
      <c r="J37" s="48" t="n">
        <f aca="false">SUBTOTAL(9,J38:J39)</f>
        <v>33.428016</v>
      </c>
      <c r="K37" s="48" t="n">
        <f aca="false">SUBTOTAL(9,K38:K39)</f>
        <v>1074.45720547015</v>
      </c>
      <c r="L37" s="48" t="n">
        <f aca="false">SUBTOTAL(9,L38:L39)</f>
        <v>42.570578376</v>
      </c>
      <c r="M37" s="48" t="n">
        <f aca="false">SUBTOTAL(9,M38:M39)</f>
        <v>1117.02778384615</v>
      </c>
      <c r="N37" s="49" t="n">
        <f aca="false">M37/$I$243</f>
        <v>0.00272089895082612</v>
      </c>
      <c r="O37" s="50"/>
      <c r="P37" s="50"/>
      <c r="Q37" s="50"/>
      <c r="R37" s="50"/>
      <c r="S37" s="50"/>
    </row>
    <row r="38" s="51" customFormat="true" ht="26.25" hidden="false" customHeight="false" outlineLevel="0" collapsed="false">
      <c r="A38" s="45" t="s">
        <v>129</v>
      </c>
      <c r="B38" s="45" t="s">
        <v>130</v>
      </c>
      <c r="C38" s="52" t="s">
        <v>131</v>
      </c>
      <c r="D38" s="46" t="s">
        <v>60</v>
      </c>
      <c r="E38" s="46" t="s">
        <v>79</v>
      </c>
      <c r="F38" s="47" t="n">
        <v>10</v>
      </c>
      <c r="G38" s="48" t="n">
        <f aca="false">VLOOKUP(B38,03_COMPOSIÇÕES!A:G,6,0)</f>
        <v>1.2748772964</v>
      </c>
      <c r="H38" s="48" t="n">
        <f aca="false">VLOOKUP(B38,03_COMPOSIÇÕES!A:G,7,0)</f>
        <v>3.3428016</v>
      </c>
      <c r="I38" s="48" t="n">
        <f aca="false">$F38*$G38</f>
        <v>12.748772964</v>
      </c>
      <c r="J38" s="48" t="n">
        <f aca="false">$F38*$H38</f>
        <v>33.428016</v>
      </c>
      <c r="K38" s="48" t="n">
        <f aca="false">$I38*(1+BDI_MAT)</f>
        <v>15.528005470152</v>
      </c>
      <c r="L38" s="48" t="n">
        <f aca="false">$J38*(1+BDI_MDO)</f>
        <v>42.570578376</v>
      </c>
      <c r="M38" s="48" t="n">
        <f aca="false">SUM(K38:L38)</f>
        <v>58.098583846152</v>
      </c>
      <c r="N38" s="53"/>
      <c r="O38" s="50"/>
      <c r="P38" s="54"/>
      <c r="Q38" s="55"/>
      <c r="R38" s="54"/>
      <c r="S38" s="50"/>
    </row>
    <row r="39" s="51" customFormat="true" ht="39" hidden="false" customHeight="false" outlineLevel="0" collapsed="false">
      <c r="A39" s="45" t="s">
        <v>132</v>
      </c>
      <c r="B39" s="45" t="s">
        <v>133</v>
      </c>
      <c r="C39" s="52" t="s">
        <v>134</v>
      </c>
      <c r="D39" s="46" t="s">
        <v>60</v>
      </c>
      <c r="E39" s="46" t="s">
        <v>79</v>
      </c>
      <c r="F39" s="47" t="n">
        <v>10</v>
      </c>
      <c r="G39" s="48" t="n">
        <f aca="false">VLOOKUP(B39,03_COMPOSIÇÕES!A:G,6,0)</f>
        <v>86.94</v>
      </c>
      <c r="H39" s="48" t="n">
        <f aca="false">VLOOKUP(B39,03_COMPOSIÇÕES!A:G,7,0)</f>
        <v>0</v>
      </c>
      <c r="I39" s="48" t="n">
        <f aca="false">$F39*$G39</f>
        <v>869.4</v>
      </c>
      <c r="J39" s="48" t="n">
        <f aca="false">$F39*$H39</f>
        <v>0</v>
      </c>
      <c r="K39" s="48" t="n">
        <f aca="false">$I39*(1+BDI_MAT)</f>
        <v>1058.9292</v>
      </c>
      <c r="L39" s="48" t="n">
        <f aca="false">$J39*(1+BDI_MDO)</f>
        <v>0</v>
      </c>
      <c r="M39" s="48" t="n">
        <f aca="false">SUM(K39:L39)</f>
        <v>1058.9292</v>
      </c>
      <c r="N39" s="53"/>
      <c r="O39" s="50"/>
      <c r="P39" s="54"/>
      <c r="Q39" s="55"/>
      <c r="R39" s="54"/>
      <c r="S39" s="50"/>
    </row>
    <row r="40" s="51" customFormat="true" ht="15" hidden="false" customHeight="false" outlineLevel="0" collapsed="false">
      <c r="A40" s="45"/>
      <c r="B40" s="45"/>
      <c r="C40" s="45"/>
      <c r="D40" s="46"/>
      <c r="E40" s="46"/>
      <c r="F40" s="47"/>
      <c r="G40" s="48"/>
      <c r="H40" s="48"/>
      <c r="I40" s="48"/>
      <c r="J40" s="48"/>
      <c r="K40" s="48"/>
      <c r="L40" s="48"/>
      <c r="M40" s="48"/>
      <c r="N40" s="53"/>
      <c r="O40" s="50"/>
      <c r="P40" s="50"/>
      <c r="Q40" s="50"/>
      <c r="R40" s="50"/>
      <c r="S40" s="50"/>
    </row>
    <row r="41" s="51" customFormat="true" ht="15" hidden="false" customHeight="false" outlineLevel="0" collapsed="false">
      <c r="A41" s="45" t="n">
        <v>7</v>
      </c>
      <c r="B41" s="45"/>
      <c r="C41" s="45" t="s">
        <v>135</v>
      </c>
      <c r="D41" s="46"/>
      <c r="E41" s="46"/>
      <c r="F41" s="47"/>
      <c r="G41" s="48"/>
      <c r="H41" s="48"/>
      <c r="I41" s="48" t="n">
        <f aca="false">SUBTOTAL(9,I42:I43)</f>
        <v>7314.4293943024</v>
      </c>
      <c r="J41" s="48" t="n">
        <f aca="false">SUBTOTAL(9,J42:J43)</f>
        <v>3013.698712284</v>
      </c>
      <c r="K41" s="48" t="n">
        <f aca="false">SUBTOTAL(9,K42:K43)</f>
        <v>8908.97500226032</v>
      </c>
      <c r="L41" s="48" t="n">
        <f aca="false">SUBTOTAL(9,L42:L43)</f>
        <v>3837.94531009367</v>
      </c>
      <c r="M41" s="48" t="n">
        <f aca="false">SUBTOTAL(9,M42:M43)</f>
        <v>12746.920312354</v>
      </c>
      <c r="N41" s="49" t="n">
        <f aca="false">M41/$I$243</f>
        <v>0.0310494354802235</v>
      </c>
      <c r="O41" s="50"/>
      <c r="P41" s="50"/>
      <c r="Q41" s="50"/>
      <c r="R41" s="50"/>
      <c r="S41" s="50"/>
    </row>
    <row r="42" s="51" customFormat="true" ht="39" hidden="false" customHeight="false" outlineLevel="0" collapsed="false">
      <c r="A42" s="45" t="s">
        <v>136</v>
      </c>
      <c r="B42" s="45" t="s">
        <v>137</v>
      </c>
      <c r="C42" s="52" t="s">
        <v>138</v>
      </c>
      <c r="D42" s="46" t="s">
        <v>60</v>
      </c>
      <c r="E42" s="46" t="s">
        <v>86</v>
      </c>
      <c r="F42" s="47" t="n">
        <v>200</v>
      </c>
      <c r="G42" s="48" t="n">
        <f aca="false">VLOOKUP(B42,03_COMPOSIÇÕES!A:G,6,0)</f>
        <v>14.11637497404</v>
      </c>
      <c r="H42" s="48" t="n">
        <f aca="false">VLOOKUP(B42,03_COMPOSIÇÕES!A:G,7,0)</f>
        <v>10.26539619602</v>
      </c>
      <c r="I42" s="48" t="n">
        <f aca="false">$F42*$G42</f>
        <v>2823.274994808</v>
      </c>
      <c r="J42" s="48" t="n">
        <f aca="false">$F42*$H42</f>
        <v>2053.079239204</v>
      </c>
      <c r="K42" s="48" t="n">
        <f aca="false">$I42*(1+BDI_MAT)</f>
        <v>3438.74894367614</v>
      </c>
      <c r="L42" s="48" t="n">
        <f aca="false">$J42*(1+BDI_MDO)</f>
        <v>2614.59641112629</v>
      </c>
      <c r="M42" s="48" t="n">
        <f aca="false">SUM(K42:L42)</f>
        <v>6053.34535480244</v>
      </c>
      <c r="N42" s="53"/>
      <c r="O42" s="50"/>
      <c r="P42" s="54" t="n">
        <f aca="false">SUM(G42:H42)</f>
        <v>24.38177117006</v>
      </c>
      <c r="Q42" s="55" t="n">
        <f aca="false">VLOOKUP(B42,'SERVICOS SINAPI'!B:F,5,0)</f>
        <v>24.25</v>
      </c>
      <c r="R42" s="54" t="n">
        <f aca="false">P42-Q42</f>
        <v>0.131771170060002</v>
      </c>
      <c r="S42" s="54" t="n">
        <f aca="false">R42*F42</f>
        <v>26.3542340120004</v>
      </c>
    </row>
    <row r="43" s="51" customFormat="true" ht="39" hidden="false" customHeight="false" outlineLevel="0" collapsed="false">
      <c r="A43" s="45" t="s">
        <v>139</v>
      </c>
      <c r="B43" s="45" t="s">
        <v>140</v>
      </c>
      <c r="C43" s="52" t="s">
        <v>141</v>
      </c>
      <c r="D43" s="46" t="s">
        <v>60</v>
      </c>
      <c r="E43" s="46" t="s">
        <v>79</v>
      </c>
      <c r="F43" s="47" t="n">
        <v>80</v>
      </c>
      <c r="G43" s="48" t="n">
        <f aca="false">VLOOKUP(B43,03_COMPOSIÇÕES!A:G,6,0)</f>
        <v>56.13942999368</v>
      </c>
      <c r="H43" s="48" t="n">
        <f aca="false">VLOOKUP(B43,03_COMPOSIÇÕES!A:G,7,0)</f>
        <v>12.0077434135</v>
      </c>
      <c r="I43" s="48" t="n">
        <f aca="false">$F43*$G43</f>
        <v>4491.1543994944</v>
      </c>
      <c r="J43" s="48" t="n">
        <f aca="false">$F43*$H43</f>
        <v>960.61947308</v>
      </c>
      <c r="K43" s="48" t="n">
        <f aca="false">$I43*(1+BDI_MAT)</f>
        <v>5470.22605858418</v>
      </c>
      <c r="L43" s="48" t="n">
        <f aca="false">$J43*(1+BDI_MDO)</f>
        <v>1223.34889896738</v>
      </c>
      <c r="M43" s="48" t="n">
        <f aca="false">SUM(K43:L43)</f>
        <v>6693.57495755156</v>
      </c>
      <c r="N43" s="53"/>
      <c r="O43" s="50"/>
      <c r="P43" s="54" t="n">
        <f aca="false">SUM(G43:H43)</f>
        <v>68.14717340718</v>
      </c>
      <c r="Q43" s="55" t="n">
        <f aca="false">VLOOKUP(B43,'SERVICOS SINAPI'!B:F,5,0)</f>
        <v>68.04</v>
      </c>
      <c r="R43" s="54" t="n">
        <f aca="false">P43-Q43</f>
        <v>0.107173407179985</v>
      </c>
      <c r="S43" s="54" t="n">
        <f aca="false">R43*F43</f>
        <v>8.57387257439882</v>
      </c>
    </row>
    <row r="44" s="51" customFormat="true" ht="15" hidden="false" customHeight="false" outlineLevel="0" collapsed="false">
      <c r="A44" s="45"/>
      <c r="B44" s="45"/>
      <c r="C44" s="45"/>
      <c r="D44" s="46"/>
      <c r="E44" s="46"/>
      <c r="F44" s="47"/>
      <c r="G44" s="48"/>
      <c r="H44" s="48"/>
      <c r="I44" s="48"/>
      <c r="J44" s="48"/>
      <c r="K44" s="48"/>
      <c r="L44" s="48"/>
      <c r="M44" s="48"/>
      <c r="N44" s="53"/>
      <c r="O44" s="50"/>
      <c r="P44" s="50"/>
      <c r="Q44" s="50"/>
      <c r="R44" s="50"/>
      <c r="S44" s="50"/>
    </row>
    <row r="45" s="51" customFormat="true" ht="15" hidden="false" customHeight="false" outlineLevel="0" collapsed="false">
      <c r="A45" s="45" t="n">
        <v>8</v>
      </c>
      <c r="B45" s="45"/>
      <c r="C45" s="45" t="s">
        <v>142</v>
      </c>
      <c r="D45" s="46"/>
      <c r="E45" s="46"/>
      <c r="F45" s="47"/>
      <c r="G45" s="48"/>
      <c r="H45" s="48"/>
      <c r="I45" s="48" t="n">
        <f aca="false">SUBTOTAL(9,I46:I46)</f>
        <v>1049.267648181</v>
      </c>
      <c r="J45" s="48" t="n">
        <f aca="false">SUBTOTAL(9,J46:J46)</f>
        <v>65.60295</v>
      </c>
      <c r="K45" s="48" t="n">
        <f aca="false">SUBTOTAL(9,K46:K46)</f>
        <v>1278.00799548446</v>
      </c>
      <c r="L45" s="48" t="n">
        <f aca="false">SUBTOTAL(9,L46:L46)</f>
        <v>83.545356825</v>
      </c>
      <c r="M45" s="48" t="n">
        <f aca="false">SUBTOTAL(9,M46:M46)</f>
        <v>1361.55335230946</v>
      </c>
      <c r="N45" s="49" t="n">
        <f aca="false">M45/$I$243</f>
        <v>0.00331652367234478</v>
      </c>
      <c r="O45" s="50"/>
      <c r="P45" s="50"/>
      <c r="Q45" s="50"/>
      <c r="R45" s="50"/>
      <c r="S45" s="50"/>
    </row>
    <row r="46" s="51" customFormat="true" ht="15" hidden="false" customHeight="false" outlineLevel="0" collapsed="false">
      <c r="A46" s="45" t="s">
        <v>143</v>
      </c>
      <c r="B46" s="45" t="s">
        <v>144</v>
      </c>
      <c r="C46" s="52" t="s">
        <v>145</v>
      </c>
      <c r="D46" s="46" t="s">
        <v>60</v>
      </c>
      <c r="E46" s="46" t="s">
        <v>86</v>
      </c>
      <c r="F46" s="47" t="n">
        <v>25</v>
      </c>
      <c r="G46" s="48" t="n">
        <f aca="false">VLOOKUP(B46,03_COMPOSIÇÕES!A:G,6,0)</f>
        <v>41.97070592724</v>
      </c>
      <c r="H46" s="48" t="n">
        <f aca="false">VLOOKUP(B46,03_COMPOSIÇÕES!A:G,7,0)</f>
        <v>2.624118</v>
      </c>
      <c r="I46" s="48" t="n">
        <f aca="false">$F46*$G46</f>
        <v>1049.267648181</v>
      </c>
      <c r="J46" s="48" t="n">
        <f aca="false">$F46*$H46</f>
        <v>65.60295</v>
      </c>
      <c r="K46" s="48" t="n">
        <f aca="false">$I46*(1+BDI_MAT)</f>
        <v>1278.00799548446</v>
      </c>
      <c r="L46" s="48" t="n">
        <f aca="false">$J46*(1+BDI_MDO)</f>
        <v>83.545356825</v>
      </c>
      <c r="M46" s="48" t="n">
        <f aca="false">SUM(K46:L46)</f>
        <v>1361.55335230946</v>
      </c>
      <c r="N46" s="53"/>
      <c r="O46" s="50"/>
      <c r="P46" s="54"/>
      <c r="Q46" s="55"/>
      <c r="R46" s="54"/>
      <c r="S46" s="50"/>
    </row>
    <row r="47" s="51" customFormat="true" ht="15" hidden="false" customHeight="false" outlineLevel="0" collapsed="false">
      <c r="A47" s="45" t="n">
        <v>9</v>
      </c>
      <c r="B47" s="45"/>
      <c r="C47" s="45" t="s">
        <v>146</v>
      </c>
      <c r="D47" s="46"/>
      <c r="E47" s="46"/>
      <c r="F47" s="47"/>
      <c r="G47" s="48"/>
      <c r="H47" s="48"/>
      <c r="I47" s="48" t="n">
        <f aca="false">SUBTOTAL(9,I48:I51)</f>
        <v>54746.1620742333</v>
      </c>
      <c r="J47" s="48" t="n">
        <f aca="false">SUBTOTAL(9,J48:J51)</f>
        <v>4667.67120178992</v>
      </c>
      <c r="K47" s="48" t="n">
        <f aca="false">SUBTOTAL(9,K48:K51)</f>
        <v>66680.8254064162</v>
      </c>
      <c r="L47" s="48" t="n">
        <f aca="false">SUBTOTAL(9,L48:L51)</f>
        <v>5944.27927547946</v>
      </c>
      <c r="M47" s="48" t="n">
        <f aca="false">SUBTOTAL(9,M48:M51)</f>
        <v>72625.1046818956</v>
      </c>
      <c r="N47" s="49" t="n">
        <f aca="false">M47/$I$243</f>
        <v>0.176903004553934</v>
      </c>
      <c r="O47" s="50"/>
      <c r="P47" s="50"/>
      <c r="Q47" s="50"/>
      <c r="R47" s="50"/>
      <c r="S47" s="50"/>
    </row>
    <row r="48" s="51" customFormat="true" ht="39" hidden="false" customHeight="false" outlineLevel="0" collapsed="false">
      <c r="A48" s="45" t="s">
        <v>147</v>
      </c>
      <c r="B48" s="45" t="s">
        <v>148</v>
      </c>
      <c r="C48" s="52" t="s">
        <v>149</v>
      </c>
      <c r="D48" s="46" t="s">
        <v>60</v>
      </c>
      <c r="E48" s="46" t="s">
        <v>79</v>
      </c>
      <c r="F48" s="47" t="n">
        <v>499.2</v>
      </c>
      <c r="G48" s="48" t="n">
        <f aca="false">VLOOKUP(B48,03_COMPOSIÇÕES!A:G,6,0)</f>
        <v>29.42317480238</v>
      </c>
      <c r="H48" s="48" t="n">
        <f aca="false">VLOOKUP(B48,03_COMPOSIÇÕES!A:G,7,0)</f>
        <v>5.373461674</v>
      </c>
      <c r="I48" s="48" t="n">
        <f aca="false">$F48*$G48</f>
        <v>14688.0488613481</v>
      </c>
      <c r="J48" s="48" t="n">
        <f aca="false">$F48*$H48</f>
        <v>2682.4320676608</v>
      </c>
      <c r="K48" s="48" t="n">
        <f aca="false">$I48*(1+BDI_MAT)</f>
        <v>17890.043513122</v>
      </c>
      <c r="L48" s="48" t="n">
        <f aca="false">$J48*(1+BDI_MDO)</f>
        <v>3416.07723816603</v>
      </c>
      <c r="M48" s="48" t="n">
        <f aca="false">SUM(K48:L48)</f>
        <v>21306.120751288</v>
      </c>
      <c r="N48" s="53"/>
      <c r="O48" s="50"/>
      <c r="P48" s="54" t="n">
        <f aca="false">SUM(G48:H48)</f>
        <v>34.79663647638</v>
      </c>
      <c r="Q48" s="55" t="n">
        <f aca="false">VLOOKUP(B48,'SERVICOS SINAPI'!B:F,5,0)</f>
        <v>34.73</v>
      </c>
      <c r="R48" s="54" t="n">
        <f aca="false">P48-Q48</f>
        <v>0.0666364763800047</v>
      </c>
      <c r="S48" s="54" t="n">
        <f aca="false">R48*F48</f>
        <v>33.2649290088983</v>
      </c>
    </row>
    <row r="49" s="51" customFormat="true" ht="26.25" hidden="false" customHeight="false" outlineLevel="0" collapsed="false">
      <c r="A49" s="45" t="s">
        <v>150</v>
      </c>
      <c r="B49" s="45" t="s">
        <v>151</v>
      </c>
      <c r="C49" s="52" t="s">
        <v>152</v>
      </c>
      <c r="D49" s="46" t="s">
        <v>60</v>
      </c>
      <c r="E49" s="46" t="s">
        <v>86</v>
      </c>
      <c r="F49" s="47" t="n">
        <v>120</v>
      </c>
      <c r="G49" s="48" t="n">
        <f aca="false">VLOOKUP(B49,03_COMPOSIÇÕES!A:G,6,0)</f>
        <v>22.41036043527</v>
      </c>
      <c r="H49" s="48" t="n">
        <f aca="false">VLOOKUP(B49,03_COMPOSIÇÕES!A:G,7,0)</f>
        <v>3.889133661</v>
      </c>
      <c r="I49" s="48" t="n">
        <f aca="false">$F49*$G49</f>
        <v>2689.2432522324</v>
      </c>
      <c r="J49" s="48" t="n">
        <f aca="false">$F49*$H49</f>
        <v>466.69603932</v>
      </c>
      <c r="K49" s="48" t="n">
        <f aca="false">$I49*(1+BDI_MAT)</f>
        <v>3275.49828121906</v>
      </c>
      <c r="L49" s="48" t="n">
        <f aca="false">$J49*(1+BDI_MDO)</f>
        <v>594.33740607402</v>
      </c>
      <c r="M49" s="48" t="n">
        <f aca="false">SUM(K49:L49)</f>
        <v>3869.83568729308</v>
      </c>
      <c r="N49" s="53"/>
      <c r="O49" s="50"/>
      <c r="P49" s="54" t="n">
        <f aca="false">SUM(G49:H49)</f>
        <v>26.29949409627</v>
      </c>
      <c r="Q49" s="55" t="n">
        <f aca="false">VLOOKUP(B49,'SERVICOS SINAPI'!B:F,5,0)</f>
        <v>26.22</v>
      </c>
      <c r="R49" s="54" t="n">
        <f aca="false">P49-Q49</f>
        <v>0.0794940962700004</v>
      </c>
      <c r="S49" s="54" t="n">
        <f aca="false">R49*F49</f>
        <v>9.53929155240004</v>
      </c>
    </row>
    <row r="50" s="51" customFormat="true" ht="15" hidden="false" customHeight="false" outlineLevel="0" collapsed="false">
      <c r="A50" s="45" t="s">
        <v>153</v>
      </c>
      <c r="B50" s="45" t="s">
        <v>154</v>
      </c>
      <c r="C50" s="52" t="s">
        <v>155</v>
      </c>
      <c r="D50" s="46" t="s">
        <v>60</v>
      </c>
      <c r="E50" s="46" t="s">
        <v>79</v>
      </c>
      <c r="F50" s="47" t="n">
        <v>25</v>
      </c>
      <c r="G50" s="48" t="n">
        <f aca="false">VLOOKUP(B50,03_COMPOSIÇÕES!A:G,6,0)</f>
        <v>164.378472964</v>
      </c>
      <c r="H50" s="48" t="n">
        <f aca="false">VLOOKUP(B50,03_COMPOSIÇÕES!A:G,7,0)</f>
        <v>33.1188165</v>
      </c>
      <c r="I50" s="48" t="n">
        <f aca="false">$F50*$G50</f>
        <v>4109.4618241</v>
      </c>
      <c r="J50" s="48" t="n">
        <f aca="false">$F50*$H50</f>
        <v>827.9704125</v>
      </c>
      <c r="K50" s="48" t="n">
        <f aca="false">$I50*(1+BDI_MAT)</f>
        <v>5005.3245017538</v>
      </c>
      <c r="L50" s="48" t="n">
        <f aca="false">$J50*(1+BDI_MDO)</f>
        <v>1054.42032031875</v>
      </c>
      <c r="M50" s="48" t="n">
        <f aca="false">SUM(K50:L50)</f>
        <v>6059.74482207255</v>
      </c>
      <c r="N50" s="53"/>
      <c r="O50" s="50"/>
      <c r="P50" s="54"/>
      <c r="Q50" s="55"/>
      <c r="R50" s="54"/>
      <c r="S50" s="50"/>
    </row>
    <row r="51" s="51" customFormat="true" ht="26.25" hidden="false" customHeight="false" outlineLevel="0" collapsed="false">
      <c r="A51" s="45" t="s">
        <v>156</v>
      </c>
      <c r="B51" s="45" t="s">
        <v>157</v>
      </c>
      <c r="C51" s="52" t="s">
        <v>158</v>
      </c>
      <c r="D51" s="46" t="s">
        <v>60</v>
      </c>
      <c r="E51" s="46" t="s">
        <v>79</v>
      </c>
      <c r="F51" s="47" t="n">
        <v>499.2</v>
      </c>
      <c r="G51" s="48" t="n">
        <f aca="false">VLOOKUP(B51,03_COMPOSIÇÕES!A:G,6,0)</f>
        <v>66.62541694021</v>
      </c>
      <c r="H51" s="48" t="n">
        <f aca="false">VLOOKUP(B51,03_COMPOSIÇÕES!A:G,7,0)</f>
        <v>1.3833587386</v>
      </c>
      <c r="I51" s="48" t="n">
        <f aca="false">$F51*$G51</f>
        <v>33259.4081365528</v>
      </c>
      <c r="J51" s="48" t="n">
        <f aca="false">$F51*$H51</f>
        <v>690.57268230912</v>
      </c>
      <c r="K51" s="48" t="n">
        <f aca="false">$I51*(1+BDI_MAT)</f>
        <v>40509.9591103213</v>
      </c>
      <c r="L51" s="48" t="n">
        <f aca="false">$J51*(1+BDI_MDO)</f>
        <v>879.444310920665</v>
      </c>
      <c r="M51" s="48" t="n">
        <f aca="false">SUM(K51:L51)</f>
        <v>41389.403421242</v>
      </c>
      <c r="N51" s="53"/>
      <c r="O51" s="50"/>
      <c r="P51" s="54"/>
      <c r="Q51" s="55"/>
      <c r="R51" s="54"/>
      <c r="S51" s="50"/>
    </row>
    <row r="52" s="51" customFormat="true" ht="15" hidden="false" customHeight="false" outlineLevel="0" collapsed="false">
      <c r="A52" s="45"/>
      <c r="B52" s="45"/>
      <c r="C52" s="45"/>
      <c r="D52" s="46"/>
      <c r="E52" s="46"/>
      <c r="F52" s="47"/>
      <c r="G52" s="48"/>
      <c r="H52" s="48"/>
      <c r="I52" s="48"/>
      <c r="J52" s="48"/>
      <c r="K52" s="48"/>
      <c r="L52" s="48"/>
      <c r="M52" s="48"/>
      <c r="N52" s="53"/>
      <c r="O52" s="50"/>
      <c r="P52" s="50"/>
      <c r="Q52" s="50"/>
      <c r="R52" s="50"/>
      <c r="S52" s="50"/>
    </row>
    <row r="53" s="51" customFormat="true" ht="15" hidden="false" customHeight="false" outlineLevel="0" collapsed="false">
      <c r="A53" s="45" t="n">
        <v>10</v>
      </c>
      <c r="B53" s="45"/>
      <c r="C53" s="45" t="s">
        <v>159</v>
      </c>
      <c r="D53" s="46"/>
      <c r="E53" s="46"/>
      <c r="F53" s="47"/>
      <c r="G53" s="48"/>
      <c r="H53" s="48"/>
      <c r="I53" s="48" t="n">
        <f aca="false">SUBTOTAL(9,I54:I67)</f>
        <v>8648.75643806373</v>
      </c>
      <c r="J53" s="48" t="n">
        <f aca="false">SUBTOTAL(9,J54:J67)</f>
        <v>1799.85712315121</v>
      </c>
      <c r="K53" s="48" t="n">
        <f aca="false">SUBTOTAL(9,K54:K67)</f>
        <v>10534.1853415616</v>
      </c>
      <c r="L53" s="48" t="n">
        <f aca="false">SUBTOTAL(9,L54:L67)</f>
        <v>2292.11804633307</v>
      </c>
      <c r="M53" s="48" t="n">
        <f aca="false">SUBTOTAL(9,M54:M67)</f>
        <v>12826.3033878947</v>
      </c>
      <c r="N53" s="49" t="n">
        <f aca="false">M53/$I$243</f>
        <v>0.0312427998083769</v>
      </c>
      <c r="O53" s="50"/>
      <c r="P53" s="50"/>
      <c r="Q53" s="50"/>
      <c r="R53" s="50"/>
      <c r="S53" s="50"/>
    </row>
    <row r="54" s="51" customFormat="true" ht="26.25" hidden="false" customHeight="false" outlineLevel="0" collapsed="false">
      <c r="A54" s="45" t="s">
        <v>160</v>
      </c>
      <c r="B54" s="45" t="s">
        <v>161</v>
      </c>
      <c r="C54" s="52" t="s">
        <v>162</v>
      </c>
      <c r="D54" s="46" t="s">
        <v>60</v>
      </c>
      <c r="E54" s="46" t="s">
        <v>79</v>
      </c>
      <c r="F54" s="47" t="n">
        <v>2</v>
      </c>
      <c r="G54" s="48" t="n">
        <f aca="false">VLOOKUP(B54,03_COMPOSIÇÕES!A:G,6,0)</f>
        <v>85.80756391715</v>
      </c>
      <c r="H54" s="48" t="n">
        <f aca="false">VLOOKUP(B54,03_COMPOSIÇÕES!A:G,7,0)</f>
        <v>19.20782267338</v>
      </c>
      <c r="I54" s="48" t="n">
        <f aca="false">$F54*$G54</f>
        <v>171.6151278343</v>
      </c>
      <c r="J54" s="48" t="n">
        <f aca="false">$F54*$H54</f>
        <v>38.41564534676</v>
      </c>
      <c r="K54" s="48" t="n">
        <f aca="false">$I54*(1+BDI_MAT)</f>
        <v>209.027225702177</v>
      </c>
      <c r="L54" s="48" t="n">
        <f aca="false">$J54*(1+BDI_MDO)</f>
        <v>48.9223243490989</v>
      </c>
      <c r="M54" s="48" t="n">
        <f aca="false">SUM(K54:L54)</f>
        <v>257.949550051276</v>
      </c>
      <c r="N54" s="53"/>
      <c r="O54" s="50"/>
      <c r="P54" s="54" t="n">
        <f aca="false">SUM(G54:H54)</f>
        <v>105.01538659053</v>
      </c>
      <c r="Q54" s="55" t="n">
        <f aca="false">VLOOKUP(B54,'SERVICOS SINAPI'!B:F,5,0)</f>
        <v>104.82</v>
      </c>
      <c r="R54" s="54" t="n">
        <f aca="false">P54-Q54</f>
        <v>0.195386590530006</v>
      </c>
      <c r="S54" s="54" t="n">
        <f aca="false">R54*F54</f>
        <v>0.390773181060013</v>
      </c>
    </row>
    <row r="55" s="51" customFormat="true" ht="51.75" hidden="false" customHeight="false" outlineLevel="0" collapsed="false">
      <c r="A55" s="45" t="s">
        <v>163</v>
      </c>
      <c r="B55" s="45" t="s">
        <v>164</v>
      </c>
      <c r="C55" s="52" t="s">
        <v>165</v>
      </c>
      <c r="D55" s="46" t="s">
        <v>60</v>
      </c>
      <c r="E55" s="46" t="s">
        <v>79</v>
      </c>
      <c r="F55" s="47" t="n">
        <v>10</v>
      </c>
      <c r="G55" s="48" t="n">
        <f aca="false">VLOOKUP(B55,03_COMPOSIÇÕES!A:G,6,0)</f>
        <v>14.31669674893</v>
      </c>
      <c r="H55" s="48" t="n">
        <f aca="false">VLOOKUP(B55,03_COMPOSIÇÕES!A:G,7,0)</f>
        <v>11.038366027</v>
      </c>
      <c r="I55" s="48" t="n">
        <f aca="false">$F55*$G55</f>
        <v>143.1669674893</v>
      </c>
      <c r="J55" s="48" t="n">
        <f aca="false">$F55*$H55</f>
        <v>110.38366027</v>
      </c>
      <c r="K55" s="48" t="n">
        <f aca="false">$I55*(1+BDI_MAT)</f>
        <v>174.377366401967</v>
      </c>
      <c r="L55" s="48" t="n">
        <f aca="false">$J55*(1+BDI_MDO)</f>
        <v>140.573591353845</v>
      </c>
      <c r="M55" s="48" t="n">
        <f aca="false">SUM(K55:L55)</f>
        <v>314.950957755812</v>
      </c>
      <c r="N55" s="53"/>
      <c r="O55" s="50"/>
      <c r="P55" s="54" t="n">
        <f aca="false">SUM(G55:H55)</f>
        <v>25.35506277593</v>
      </c>
      <c r="Q55" s="55" t="n">
        <f aca="false">VLOOKUP(B55,'SERVICOS SINAPI'!B:F,5,0)</f>
        <v>25.26</v>
      </c>
      <c r="R55" s="54" t="n">
        <f aca="false">P55-Q55</f>
        <v>0.0950627759299998</v>
      </c>
      <c r="S55" s="54" t="n">
        <f aca="false">R55*F55</f>
        <v>0.950627759299998</v>
      </c>
    </row>
    <row r="56" s="51" customFormat="true" ht="39" hidden="false" customHeight="false" outlineLevel="0" collapsed="false">
      <c r="A56" s="45" t="s">
        <v>166</v>
      </c>
      <c r="B56" s="45" t="s">
        <v>167</v>
      </c>
      <c r="C56" s="52" t="s">
        <v>168</v>
      </c>
      <c r="D56" s="46" t="s">
        <v>60</v>
      </c>
      <c r="E56" s="46" t="s">
        <v>79</v>
      </c>
      <c r="F56" s="47" t="n">
        <v>4</v>
      </c>
      <c r="G56" s="48" t="n">
        <f aca="false">VLOOKUP(B56,03_COMPOSIÇÕES!A:G,6,0)</f>
        <v>23.45480733502</v>
      </c>
      <c r="H56" s="48" t="n">
        <f aca="false">VLOOKUP(B56,03_COMPOSIÇÕES!A:G,7,0)</f>
        <v>12.5524251696</v>
      </c>
      <c r="I56" s="48" t="n">
        <f aca="false">$F56*$G56</f>
        <v>93.81922934008</v>
      </c>
      <c r="J56" s="48" t="n">
        <f aca="false">$F56*$H56</f>
        <v>50.2097006784</v>
      </c>
      <c r="K56" s="48" t="n">
        <f aca="false">$I56*(1+BDI_MAT)</f>
        <v>114.271821336217</v>
      </c>
      <c r="L56" s="48" t="n">
        <f aca="false">$J56*(1+BDI_MDO)</f>
        <v>63.9420538139424</v>
      </c>
      <c r="M56" s="48" t="n">
        <f aca="false">SUM(K56:L56)</f>
        <v>178.21387515016</v>
      </c>
      <c r="N56" s="53"/>
      <c r="O56" s="50"/>
      <c r="P56" s="54" t="n">
        <f aca="false">SUM(G56:H56)</f>
        <v>36.00723250462</v>
      </c>
      <c r="Q56" s="55" t="n">
        <f aca="false">VLOOKUP(B56,'SERVICOS SINAPI'!B:F,5,0)</f>
        <v>35.91</v>
      </c>
      <c r="R56" s="54" t="n">
        <f aca="false">P56-Q56</f>
        <v>0.0972325046200098</v>
      </c>
      <c r="S56" s="54" t="n">
        <f aca="false">R56*F56</f>
        <v>0.388930018480039</v>
      </c>
    </row>
    <row r="57" s="51" customFormat="true" ht="39" hidden="false" customHeight="false" outlineLevel="0" collapsed="false">
      <c r="A57" s="45" t="s">
        <v>169</v>
      </c>
      <c r="B57" s="45" t="s">
        <v>170</v>
      </c>
      <c r="C57" s="52" t="s">
        <v>171</v>
      </c>
      <c r="D57" s="46" t="s">
        <v>60</v>
      </c>
      <c r="E57" s="46" t="s">
        <v>79</v>
      </c>
      <c r="F57" s="47" t="n">
        <v>10</v>
      </c>
      <c r="G57" s="48" t="n">
        <f aca="false">VLOOKUP(B57,03_COMPOSIÇÕES!A:G,6,0)</f>
        <v>1.906920594</v>
      </c>
      <c r="H57" s="48" t="n">
        <f aca="false">VLOOKUP(B57,03_COMPOSIÇÕES!A:G,7,0)</f>
        <v>2.5361602362</v>
      </c>
      <c r="I57" s="48" t="n">
        <f aca="false">$F57*$G57</f>
        <v>19.06920594</v>
      </c>
      <c r="J57" s="48" t="n">
        <f aca="false">$F57*$H57</f>
        <v>25.361602362</v>
      </c>
      <c r="K57" s="48" t="n">
        <f aca="false">$I57*(1+BDI_MAT)</f>
        <v>23.22629283492</v>
      </c>
      <c r="L57" s="48" t="n">
        <f aca="false">$J57*(1+BDI_MDO)</f>
        <v>32.298000608007</v>
      </c>
      <c r="M57" s="48" t="n">
        <f aca="false">SUM(K57:L57)</f>
        <v>55.524293442927</v>
      </c>
      <c r="N57" s="53"/>
      <c r="O57" s="50"/>
      <c r="P57" s="54" t="n">
        <f aca="false">SUM(G57:H57)</f>
        <v>4.4430808302</v>
      </c>
      <c r="Q57" s="55" t="n">
        <f aca="false">VLOOKUP(B57,'SERVICOS SINAPI'!B:F,5,0)</f>
        <v>4.41</v>
      </c>
      <c r="R57" s="54" t="n">
        <f aca="false">P57-Q57</f>
        <v>0.0330808301999994</v>
      </c>
      <c r="S57" s="54" t="n">
        <f aca="false">R57*F57</f>
        <v>0.330808301999994</v>
      </c>
    </row>
    <row r="58" s="51" customFormat="true" ht="26.25" hidden="false" customHeight="false" outlineLevel="0" collapsed="false">
      <c r="A58" s="45" t="s">
        <v>172</v>
      </c>
      <c r="B58" s="45" t="s">
        <v>173</v>
      </c>
      <c r="C58" s="52" t="s">
        <v>174</v>
      </c>
      <c r="D58" s="46" t="s">
        <v>60</v>
      </c>
      <c r="E58" s="46" t="s">
        <v>79</v>
      </c>
      <c r="F58" s="47" t="n">
        <v>10</v>
      </c>
      <c r="G58" s="48" t="n">
        <f aca="false">VLOOKUP(B58,03_COMPOSIÇÕES!A:G,6,0)</f>
        <v>11.98151001736</v>
      </c>
      <c r="H58" s="48" t="n">
        <f aca="false">VLOOKUP(B58,03_COMPOSIÇÕES!A:G,7,0)</f>
        <v>2.749498444</v>
      </c>
      <c r="I58" s="48" t="n">
        <f aca="false">$F58*$G58</f>
        <v>119.8151001736</v>
      </c>
      <c r="J58" s="48" t="n">
        <f aca="false">$F58*$H58</f>
        <v>27.49498444</v>
      </c>
      <c r="K58" s="48" t="n">
        <f aca="false">$I58*(1+BDI_MAT)</f>
        <v>145.934792011445</v>
      </c>
      <c r="L58" s="48" t="n">
        <f aca="false">$J58*(1+BDI_MDO)</f>
        <v>35.01486268434</v>
      </c>
      <c r="M58" s="48" t="n">
        <f aca="false">SUM(K58:L58)</f>
        <v>180.949654695785</v>
      </c>
      <c r="N58" s="53"/>
      <c r="O58" s="50"/>
      <c r="P58" s="54" t="n">
        <f aca="false">SUM(G58:H58)</f>
        <v>14.73100846136</v>
      </c>
      <c r="Q58" s="55" t="n">
        <f aca="false">VLOOKUP(B58,'SERVICOS SINAPI'!B:F,5,0)</f>
        <v>14.69</v>
      </c>
      <c r="R58" s="54" t="n">
        <f aca="false">P58-Q58</f>
        <v>0.0410084613600006</v>
      </c>
      <c r="S58" s="54" t="n">
        <f aca="false">R58*F58</f>
        <v>0.410084613600006</v>
      </c>
    </row>
    <row r="59" s="51" customFormat="true" ht="26.25" hidden="false" customHeight="false" outlineLevel="0" collapsed="false">
      <c r="A59" s="45" t="s">
        <v>175</v>
      </c>
      <c r="B59" s="45" t="s">
        <v>176</v>
      </c>
      <c r="C59" s="52" t="s">
        <v>177</v>
      </c>
      <c r="D59" s="46" t="s">
        <v>60</v>
      </c>
      <c r="E59" s="46" t="s">
        <v>116</v>
      </c>
      <c r="F59" s="47" t="n">
        <v>1.5</v>
      </c>
      <c r="G59" s="48" t="n">
        <f aca="false">VLOOKUP(B59,03_COMPOSIÇÕES!A:G,6,0)</f>
        <v>16.81138285453</v>
      </c>
      <c r="H59" s="48" t="n">
        <f aca="false">VLOOKUP(B59,03_COMPOSIÇÕES!A:G,7,0)</f>
        <v>34.241241076</v>
      </c>
      <c r="I59" s="48" t="n">
        <f aca="false">$F59*$G59</f>
        <v>25.217074281795</v>
      </c>
      <c r="J59" s="48" t="n">
        <f aca="false">$F59*$H59</f>
        <v>51.361861614</v>
      </c>
      <c r="K59" s="48" t="n">
        <f aca="false">$I59*(1+BDI_MAT)</f>
        <v>30.7143964752263</v>
      </c>
      <c r="L59" s="48" t="n">
        <f aca="false">$J59*(1+BDI_MDO)</f>
        <v>65.409330765429</v>
      </c>
      <c r="M59" s="48" t="n">
        <f aca="false">SUM(K59:L59)</f>
        <v>96.1237272406553</v>
      </c>
      <c r="N59" s="53"/>
      <c r="O59" s="50"/>
      <c r="P59" s="54" t="n">
        <f aca="false">SUM(G59:H59)</f>
        <v>51.05262393053</v>
      </c>
      <c r="Q59" s="55" t="n">
        <f aca="false">VLOOKUP(B59,'SERVICOS SINAPI'!B:F,5,0)</f>
        <v>50.63</v>
      </c>
      <c r="R59" s="54" t="n">
        <f aca="false">P59-Q59</f>
        <v>0.422623930530008</v>
      </c>
      <c r="S59" s="54" t="n">
        <f aca="false">R59*F59</f>
        <v>0.633935895795013</v>
      </c>
    </row>
    <row r="60" s="51" customFormat="true" ht="26.25" hidden="false" customHeight="false" outlineLevel="0" collapsed="false">
      <c r="A60" s="45" t="s">
        <v>178</v>
      </c>
      <c r="B60" s="45" t="s">
        <v>179</v>
      </c>
      <c r="C60" s="52" t="s">
        <v>180</v>
      </c>
      <c r="D60" s="46" t="s">
        <v>60</v>
      </c>
      <c r="E60" s="46" t="s">
        <v>30</v>
      </c>
      <c r="F60" s="47" t="n">
        <v>1</v>
      </c>
      <c r="G60" s="48" t="n">
        <f aca="false">VLOOKUP(B60,03_COMPOSIÇÕES!A:G,6,0)</f>
        <v>526.59438490163</v>
      </c>
      <c r="H60" s="48" t="n">
        <f aca="false">VLOOKUP(B60,03_COMPOSIÇÕES!A:G,7,0)</f>
        <v>17.283824404</v>
      </c>
      <c r="I60" s="48" t="n">
        <f aca="false">$F60*$G60</f>
        <v>526.59438490163</v>
      </c>
      <c r="J60" s="48" t="n">
        <f aca="false">$F60*$H60</f>
        <v>17.283824404</v>
      </c>
      <c r="K60" s="48" t="n">
        <f aca="false">$I60*(1+BDI_MAT)</f>
        <v>641.391960810185</v>
      </c>
      <c r="L60" s="48" t="n">
        <f aca="false">$J60*(1+BDI_MDO)</f>
        <v>22.010950378494</v>
      </c>
      <c r="M60" s="48" t="n">
        <f aca="false">SUM(K60:L60)</f>
        <v>663.40291118868</v>
      </c>
      <c r="N60" s="53"/>
      <c r="O60" s="50"/>
      <c r="P60" s="54" t="n">
        <f aca="false">SUM(G60:H60)</f>
        <v>543.87820930563</v>
      </c>
      <c r="Q60" s="55" t="n">
        <f aca="false">VLOOKUP(B60,'SERVICOS SINAPI'!B:F,5,0)</f>
        <v>543.71</v>
      </c>
      <c r="R60" s="54" t="n">
        <f aca="false">P60-Q60</f>
        <v>0.168209305630057</v>
      </c>
      <c r="S60" s="54" t="n">
        <f aca="false">R60*F60</f>
        <v>0.168209305630057</v>
      </c>
    </row>
    <row r="61" s="51" customFormat="true" ht="26.25" hidden="false" customHeight="false" outlineLevel="0" collapsed="false">
      <c r="A61" s="45" t="s">
        <v>181</v>
      </c>
      <c r="B61" s="45" t="s">
        <v>182</v>
      </c>
      <c r="C61" s="52" t="s">
        <v>183</v>
      </c>
      <c r="D61" s="46" t="s">
        <v>60</v>
      </c>
      <c r="E61" s="46" t="s">
        <v>116</v>
      </c>
      <c r="F61" s="47" t="n">
        <v>0.8</v>
      </c>
      <c r="G61" s="48" t="n">
        <f aca="false">VLOOKUP(B61,03_COMPOSIÇÕES!A:G,6,0)</f>
        <v>23.78495980364</v>
      </c>
      <c r="H61" s="48" t="n">
        <f aca="false">VLOOKUP(B61,03_COMPOSIÇÕES!A:G,7,0)</f>
        <v>55.553066268</v>
      </c>
      <c r="I61" s="48" t="n">
        <f aca="false">$F61*$G61</f>
        <v>19.027967842912</v>
      </c>
      <c r="J61" s="48" t="n">
        <f aca="false">$F61*$H61</f>
        <v>44.4424530144</v>
      </c>
      <c r="K61" s="48" t="n">
        <f aca="false">$I61*(1+BDI_MAT)</f>
        <v>23.1760648326668</v>
      </c>
      <c r="L61" s="48" t="n">
        <f aca="false">$J61*(1+BDI_MDO)</f>
        <v>56.5974639138384</v>
      </c>
      <c r="M61" s="48" t="n">
        <f aca="false">SUM(K61:L61)</f>
        <v>79.7735287465052</v>
      </c>
      <c r="N61" s="53"/>
      <c r="O61" s="50"/>
      <c r="P61" s="54" t="n">
        <f aca="false">SUM(G61:H61)</f>
        <v>79.33802607164</v>
      </c>
      <c r="Q61" s="55" t="n">
        <f aca="false">VLOOKUP(B61,'SERVICOS SINAPI'!B:F,5,0)</f>
        <v>78.74</v>
      </c>
      <c r="R61" s="54" t="n">
        <f aca="false">P61-Q61</f>
        <v>0.598026071640007</v>
      </c>
      <c r="S61" s="54" t="n">
        <f aca="false">R61*F61</f>
        <v>0.478420857312005</v>
      </c>
    </row>
    <row r="62" s="51" customFormat="true" ht="39" hidden="false" customHeight="false" outlineLevel="0" collapsed="false">
      <c r="A62" s="45" t="s">
        <v>184</v>
      </c>
      <c r="B62" s="45" t="s">
        <v>185</v>
      </c>
      <c r="C62" s="52" t="s">
        <v>186</v>
      </c>
      <c r="D62" s="46" t="s">
        <v>60</v>
      </c>
      <c r="E62" s="46" t="s">
        <v>30</v>
      </c>
      <c r="F62" s="47" t="n">
        <v>1</v>
      </c>
      <c r="G62" s="48" t="n">
        <f aca="false">VLOOKUP(B62,03_COMPOSIÇÕES!A:G,6,0)</f>
        <v>179.23820494331</v>
      </c>
      <c r="H62" s="48" t="n">
        <f aca="false">VLOOKUP(B62,03_COMPOSIÇÕES!A:G,7,0)</f>
        <v>164.62891197694</v>
      </c>
      <c r="I62" s="48" t="n">
        <f aca="false">$F62*$G62</f>
        <v>179.23820494331</v>
      </c>
      <c r="J62" s="48" t="n">
        <f aca="false">$F62*$H62</f>
        <v>164.62891197694</v>
      </c>
      <c r="K62" s="48" t="n">
        <f aca="false">$I62*(1+BDI_MAT)</f>
        <v>218.312133620952</v>
      </c>
      <c r="L62" s="48" t="n">
        <f aca="false">$J62*(1+BDI_MDO)</f>
        <v>209.654919402633</v>
      </c>
      <c r="M62" s="48" t="n">
        <f aca="false">SUM(K62:L62)</f>
        <v>427.967053023585</v>
      </c>
      <c r="N62" s="53"/>
      <c r="O62" s="50"/>
      <c r="P62" s="54" t="n">
        <f aca="false">SUM(G62:H62)</f>
        <v>343.86711692025</v>
      </c>
      <c r="Q62" s="55" t="n">
        <f aca="false">VLOOKUP(B62,'SERVICOS SINAPI'!B:F,5,0)</f>
        <v>342.23</v>
      </c>
      <c r="R62" s="54" t="n">
        <f aca="false">P62-Q62</f>
        <v>1.63711692025004</v>
      </c>
      <c r="S62" s="54" t="n">
        <f aca="false">R62*F62</f>
        <v>1.63711692025004</v>
      </c>
    </row>
    <row r="63" s="51" customFormat="true" ht="39" hidden="false" customHeight="false" outlineLevel="0" collapsed="false">
      <c r="A63" s="45" t="s">
        <v>187</v>
      </c>
      <c r="B63" s="45" t="s">
        <v>188</v>
      </c>
      <c r="C63" s="52" t="s">
        <v>189</v>
      </c>
      <c r="D63" s="46" t="s">
        <v>60</v>
      </c>
      <c r="E63" s="46" t="s">
        <v>86</v>
      </c>
      <c r="F63" s="47" t="n">
        <v>4</v>
      </c>
      <c r="G63" s="48" t="n">
        <f aca="false">VLOOKUP(B63,03_COMPOSIÇÕES!A:G,6,0)</f>
        <v>26.55640592947</v>
      </c>
      <c r="H63" s="48" t="n">
        <f aca="false">VLOOKUP(B63,03_COMPOSIÇÕES!A:G,7,0)</f>
        <v>17.50370808855</v>
      </c>
      <c r="I63" s="48" t="n">
        <f aca="false">$F63*$G63</f>
        <v>106.22562371788</v>
      </c>
      <c r="J63" s="48" t="n">
        <f aca="false">$F63*$H63</f>
        <v>70.0148323542</v>
      </c>
      <c r="K63" s="48" t="n">
        <f aca="false">$I63*(1+BDI_MAT)</f>
        <v>129.382809688378</v>
      </c>
      <c r="L63" s="48" t="n">
        <f aca="false">$J63*(1+BDI_MDO)</f>
        <v>89.1638890030737</v>
      </c>
      <c r="M63" s="48" t="n">
        <f aca="false">SUM(K63:L63)</f>
        <v>218.546698691452</v>
      </c>
      <c r="N63" s="53"/>
      <c r="O63" s="50"/>
      <c r="P63" s="54" t="n">
        <f aca="false">SUM(G63:H63)</f>
        <v>44.06011401802</v>
      </c>
      <c r="Q63" s="55" t="n">
        <f aca="false">VLOOKUP(B63,'SERVICOS SINAPI'!B:F,5,0)</f>
        <v>43.85</v>
      </c>
      <c r="R63" s="54" t="n">
        <f aca="false">P63-Q63</f>
        <v>0.210114018020001</v>
      </c>
      <c r="S63" s="54" t="n">
        <f aca="false">R63*F63</f>
        <v>0.840456072080002</v>
      </c>
    </row>
    <row r="64" s="51" customFormat="true" ht="39" hidden="false" customHeight="false" outlineLevel="0" collapsed="false">
      <c r="A64" s="45" t="s">
        <v>190</v>
      </c>
      <c r="B64" s="45" t="s">
        <v>191</v>
      </c>
      <c r="C64" s="52" t="s">
        <v>192</v>
      </c>
      <c r="D64" s="46" t="s">
        <v>60</v>
      </c>
      <c r="E64" s="46" t="s">
        <v>30</v>
      </c>
      <c r="F64" s="47" t="n">
        <v>1</v>
      </c>
      <c r="G64" s="48" t="n">
        <f aca="false">VLOOKUP(B64,03_COMPOSIÇÕES!A:G,6,0)</f>
        <v>268.40406259254</v>
      </c>
      <c r="H64" s="48" t="n">
        <f aca="false">VLOOKUP(B64,03_COMPOSIÇÕES!A:G,7,0)</f>
        <v>251.82116629051</v>
      </c>
      <c r="I64" s="48" t="n">
        <f aca="false">$F64*$G64</f>
        <v>268.40406259254</v>
      </c>
      <c r="J64" s="48" t="n">
        <f aca="false">$F64*$H64</f>
        <v>251.82116629051</v>
      </c>
      <c r="K64" s="48" t="n">
        <f aca="false">$I64*(1+BDI_MAT)</f>
        <v>326.916148237714</v>
      </c>
      <c r="L64" s="48" t="n">
        <f aca="false">$J64*(1+BDI_MDO)</f>
        <v>320.694255270964</v>
      </c>
      <c r="M64" s="48" t="n">
        <f aca="false">SUM(K64:L64)</f>
        <v>647.610403508678</v>
      </c>
      <c r="N64" s="53"/>
      <c r="O64" s="50"/>
      <c r="P64" s="54" t="n">
        <f aca="false">SUM(G64:H64)</f>
        <v>520.22522888305</v>
      </c>
      <c r="Q64" s="55" t="n">
        <f aca="false">VLOOKUP(B64,'SERVICOS SINAPI'!B:F,5,0)</f>
        <v>517.75</v>
      </c>
      <c r="R64" s="54" t="n">
        <f aca="false">P64-Q64</f>
        <v>2.47522888305002</v>
      </c>
      <c r="S64" s="54" t="n">
        <f aca="false">R64*F64</f>
        <v>2.47522888305002</v>
      </c>
    </row>
    <row r="65" s="51" customFormat="true" ht="15" hidden="false" customHeight="false" outlineLevel="0" collapsed="false">
      <c r="A65" s="45" t="s">
        <v>193</v>
      </c>
      <c r="B65" s="45" t="s">
        <v>194</v>
      </c>
      <c r="C65" s="52" t="s">
        <v>195</v>
      </c>
      <c r="D65" s="46" t="s">
        <v>60</v>
      </c>
      <c r="E65" s="46" t="s">
        <v>30</v>
      </c>
      <c r="F65" s="47" t="n">
        <v>1</v>
      </c>
      <c r="G65" s="48" t="n">
        <f aca="false">VLOOKUP(B65,03_COMPOSIÇÕES!A:G,6,0)</f>
        <v>541.62896889222</v>
      </c>
      <c r="H65" s="48" t="n">
        <f aca="false">VLOOKUP(B65,03_COMPOSIÇÕES!A:G,7,0)</f>
        <v>256.10800033</v>
      </c>
      <c r="I65" s="48" t="n">
        <f aca="false">$F65*$G65</f>
        <v>541.62896889222</v>
      </c>
      <c r="J65" s="48" t="n">
        <f aca="false">$F65*$H65</f>
        <v>256.10800033</v>
      </c>
      <c r="K65" s="48" t="n">
        <f aca="false">$I65*(1+BDI_MAT)</f>
        <v>659.704084110724</v>
      </c>
      <c r="L65" s="48" t="n">
        <f aca="false">$J65*(1+BDI_MDO)</f>
        <v>326.153538420255</v>
      </c>
      <c r="M65" s="48" t="n">
        <f aca="false">SUM(K65:L65)</f>
        <v>985.857622530979</v>
      </c>
      <c r="N65" s="53"/>
      <c r="O65" s="50"/>
      <c r="P65" s="54"/>
      <c r="Q65" s="55"/>
      <c r="R65" s="54"/>
      <c r="S65" s="50"/>
    </row>
    <row r="66" s="51" customFormat="true" ht="77.25" hidden="false" customHeight="false" outlineLevel="0" collapsed="false">
      <c r="A66" s="45" t="s">
        <v>196</v>
      </c>
      <c r="B66" s="45" t="s">
        <v>197</v>
      </c>
      <c r="C66" s="52" t="s">
        <v>198</v>
      </c>
      <c r="D66" s="46" t="s">
        <v>60</v>
      </c>
      <c r="E66" s="46" t="s">
        <v>30</v>
      </c>
      <c r="F66" s="47" t="n">
        <v>1</v>
      </c>
      <c r="G66" s="48" t="n">
        <f aca="false">VLOOKUP(B66,03_COMPOSIÇÕES!A:G,6,0)</f>
        <v>6426.43533813816</v>
      </c>
      <c r="H66" s="48" t="n">
        <f aca="false">VLOOKUP(B66,03_COMPOSIÇÕES!A:G,7,0)</f>
        <v>670.25126907</v>
      </c>
      <c r="I66" s="48" t="n">
        <f aca="false">$F66*$G66</f>
        <v>6426.43533813816</v>
      </c>
      <c r="J66" s="48" t="n">
        <f aca="false">$F66*$H66</f>
        <v>670.25126907</v>
      </c>
      <c r="K66" s="48" t="n">
        <f aca="false">$I66*(1+BDI_MAT)</f>
        <v>7827.39824185228</v>
      </c>
      <c r="L66" s="48" t="n">
        <f aca="false">$J66*(1+BDI_MDO)</f>
        <v>853.564991160645</v>
      </c>
      <c r="M66" s="48" t="n">
        <f aca="false">SUM(K66:L66)</f>
        <v>8680.96323301293</v>
      </c>
      <c r="N66" s="53"/>
      <c r="O66" s="50"/>
      <c r="P66" s="54"/>
      <c r="Q66" s="55"/>
      <c r="R66" s="54"/>
      <c r="S66" s="50"/>
    </row>
    <row r="67" s="51" customFormat="true" ht="26.25" hidden="false" customHeight="false" outlineLevel="0" collapsed="false">
      <c r="A67" s="45" t="s">
        <v>199</v>
      </c>
      <c r="B67" s="45" t="s">
        <v>200</v>
      </c>
      <c r="C67" s="52" t="s">
        <v>201</v>
      </c>
      <c r="D67" s="46" t="s">
        <v>60</v>
      </c>
      <c r="E67" s="46" t="s">
        <v>30</v>
      </c>
      <c r="F67" s="47" t="n">
        <v>1</v>
      </c>
      <c r="G67" s="48" t="n">
        <f aca="false">VLOOKUP(B67,03_COMPOSIÇÕES!A:G,6,0)</f>
        <v>8.499181976</v>
      </c>
      <c r="H67" s="48" t="n">
        <f aca="false">VLOOKUP(B67,03_COMPOSIÇÕES!A:G,7,0)</f>
        <v>22.079211</v>
      </c>
      <c r="I67" s="48" t="n">
        <f aca="false">$F67*$G67</f>
        <v>8.499181976</v>
      </c>
      <c r="J67" s="48" t="n">
        <f aca="false">$F67*$H67</f>
        <v>22.079211</v>
      </c>
      <c r="K67" s="48" t="n">
        <f aca="false">$I67*(1+BDI_MAT)</f>
        <v>10.352003646768</v>
      </c>
      <c r="L67" s="48" t="n">
        <f aca="false">$J67*(1+BDI_MDO)</f>
        <v>28.1178752085</v>
      </c>
      <c r="M67" s="48" t="n">
        <f aca="false">SUM(K67:L67)</f>
        <v>38.469878855268</v>
      </c>
      <c r="N67" s="53"/>
      <c r="O67" s="50"/>
      <c r="P67" s="54"/>
      <c r="Q67" s="55"/>
      <c r="R67" s="54"/>
      <c r="S67" s="50"/>
    </row>
    <row r="68" s="51" customFormat="true" ht="15" hidden="false" customHeight="false" outlineLevel="0" collapsed="false">
      <c r="A68" s="45"/>
      <c r="B68" s="45"/>
      <c r="C68" s="45"/>
      <c r="D68" s="46"/>
      <c r="E68" s="46"/>
      <c r="F68" s="47"/>
      <c r="G68" s="48"/>
      <c r="H68" s="48"/>
      <c r="I68" s="48"/>
      <c r="J68" s="48"/>
      <c r="K68" s="48"/>
      <c r="L68" s="48"/>
      <c r="M68" s="48"/>
      <c r="N68" s="53"/>
      <c r="O68" s="50"/>
      <c r="P68" s="50"/>
      <c r="Q68" s="50"/>
      <c r="R68" s="50"/>
      <c r="S68" s="50"/>
    </row>
    <row r="69" s="51" customFormat="true" ht="15" hidden="false" customHeight="false" outlineLevel="0" collapsed="false">
      <c r="A69" s="45" t="n">
        <v>11</v>
      </c>
      <c r="B69" s="45"/>
      <c r="C69" s="45" t="s">
        <v>202</v>
      </c>
      <c r="D69" s="46"/>
      <c r="E69" s="46"/>
      <c r="F69" s="47"/>
      <c r="G69" s="48"/>
      <c r="H69" s="48"/>
      <c r="I69" s="48" t="n">
        <f aca="false">SUBTOTAL(9,I70:I80)</f>
        <v>15852.6530426089</v>
      </c>
      <c r="J69" s="48" t="n">
        <f aca="false">SUBTOTAL(9,J70:J80)</f>
        <v>11716.6278557542</v>
      </c>
      <c r="K69" s="48" t="n">
        <f aca="false">SUBTOTAL(9,K70:K80)</f>
        <v>19308.5314058977</v>
      </c>
      <c r="L69" s="48" t="n">
        <f aca="false">SUBTOTAL(9,L70:L80)</f>
        <v>14921.125574303</v>
      </c>
      <c r="M69" s="48" t="n">
        <f aca="false">SUBTOTAL(9,M70:M80)</f>
        <v>34229.6569802007</v>
      </c>
      <c r="N69" s="49" t="n">
        <f aca="false">M69/$I$243</f>
        <v>0.0833779061823172</v>
      </c>
      <c r="O69" s="50"/>
      <c r="P69" s="50"/>
      <c r="Q69" s="50"/>
      <c r="R69" s="50"/>
      <c r="S69" s="50"/>
    </row>
    <row r="70" s="51" customFormat="true" ht="15" hidden="false" customHeight="false" outlineLevel="0" collapsed="false">
      <c r="A70" s="45" t="s">
        <v>203</v>
      </c>
      <c r="B70" s="45" t="s">
        <v>204</v>
      </c>
      <c r="C70" s="52" t="s">
        <v>205</v>
      </c>
      <c r="D70" s="46" t="s">
        <v>60</v>
      </c>
      <c r="E70" s="46" t="s">
        <v>79</v>
      </c>
      <c r="F70" s="47" t="n">
        <v>53.68</v>
      </c>
      <c r="G70" s="48" t="n">
        <f aca="false">VLOOKUP(B70,03_COMPOSIÇÕES!A:G,6,0)</f>
        <v>5.6384636916</v>
      </c>
      <c r="H70" s="48" t="n">
        <f aca="false">VLOOKUP(B70,03_COMPOSIÇÕES!A:G,7,0)</f>
        <v>7.9799643</v>
      </c>
      <c r="I70" s="48" t="n">
        <f aca="false">$F70*$G70</f>
        <v>302.672730965088</v>
      </c>
      <c r="J70" s="48" t="n">
        <f aca="false">$F70*$H70</f>
        <v>428.364483624</v>
      </c>
      <c r="K70" s="48" t="n">
        <f aca="false">$I70*(1+BDI_MAT)</f>
        <v>368.655386315477</v>
      </c>
      <c r="L70" s="48" t="n">
        <f aca="false">$J70*(1+BDI_MDO)</f>
        <v>545.522169895164</v>
      </c>
      <c r="M70" s="48" t="n">
        <f aca="false">SUM(K70:L70)</f>
        <v>914.177556210641</v>
      </c>
      <c r="N70" s="53"/>
      <c r="O70" s="50"/>
      <c r="P70" s="54" t="n">
        <f aca="false">SUM(G70:H70)</f>
        <v>13.6184279916</v>
      </c>
      <c r="Q70" s="55" t="n">
        <f aca="false">VLOOKUP(B70,'SERVICOS SINAPI'!B:F,5,0)</f>
        <v>13.53</v>
      </c>
      <c r="R70" s="54" t="n">
        <f aca="false">P70-Q70</f>
        <v>0.0884279916000015</v>
      </c>
      <c r="S70" s="54" t="n">
        <f aca="false">R70*F70</f>
        <v>4.74681458908808</v>
      </c>
    </row>
    <row r="71" s="51" customFormat="true" ht="39" hidden="false" customHeight="false" outlineLevel="0" collapsed="false">
      <c r="A71" s="45" t="s">
        <v>206</v>
      </c>
      <c r="B71" s="45" t="s">
        <v>207</v>
      </c>
      <c r="C71" s="52" t="s">
        <v>208</v>
      </c>
      <c r="D71" s="46" t="s">
        <v>60</v>
      </c>
      <c r="E71" s="46" t="s">
        <v>79</v>
      </c>
      <c r="F71" s="47" t="n">
        <v>10</v>
      </c>
      <c r="G71" s="48" t="n">
        <f aca="false">VLOOKUP(B71,03_COMPOSIÇÕES!A:G,6,0)</f>
        <v>11.08870911616</v>
      </c>
      <c r="H71" s="48" t="n">
        <f aca="false">VLOOKUP(B71,03_COMPOSIÇÕES!A:G,7,0)</f>
        <v>3.77834401</v>
      </c>
      <c r="I71" s="48" t="n">
        <f aca="false">$F71*$G71</f>
        <v>110.8870911616</v>
      </c>
      <c r="J71" s="48" t="n">
        <f aca="false">$F71*$H71</f>
        <v>37.7834401</v>
      </c>
      <c r="K71" s="48" t="n">
        <f aca="false">$I71*(1+BDI_MAT)</f>
        <v>135.060477034829</v>
      </c>
      <c r="L71" s="48" t="n">
        <f aca="false">$J71*(1+BDI_MDO)</f>
        <v>48.11721096735</v>
      </c>
      <c r="M71" s="48" t="n">
        <f aca="false">SUM(K71:L71)</f>
        <v>183.177688002179</v>
      </c>
      <c r="N71" s="53"/>
      <c r="O71" s="50"/>
      <c r="P71" s="54" t="n">
        <f aca="false">SUM(G71:H71)</f>
        <v>14.86705312616</v>
      </c>
      <c r="Q71" s="55" t="n">
        <f aca="false">VLOOKUP(B71,'SERVICOS SINAPI'!B:F,5,0)</f>
        <v>14.81</v>
      </c>
      <c r="R71" s="54" t="n">
        <f aca="false">P71-Q71</f>
        <v>0.0570531261599996</v>
      </c>
      <c r="S71" s="54" t="n">
        <f aca="false">R71*F71</f>
        <v>0.570531261599996</v>
      </c>
    </row>
    <row r="72" s="51" customFormat="true" ht="15" hidden="false" customHeight="false" outlineLevel="0" collapsed="false">
      <c r="A72" s="45" t="s">
        <v>209</v>
      </c>
      <c r="B72" s="45" t="s">
        <v>210</v>
      </c>
      <c r="C72" s="52" t="s">
        <v>211</v>
      </c>
      <c r="D72" s="46" t="s">
        <v>60</v>
      </c>
      <c r="E72" s="46" t="s">
        <v>79</v>
      </c>
      <c r="F72" s="47" t="n">
        <v>308.33</v>
      </c>
      <c r="G72" s="48" t="n">
        <f aca="false">VLOOKUP(B72,03_COMPOSIÇÕES!A:G,6,0)</f>
        <v>4.6475545928</v>
      </c>
      <c r="H72" s="48" t="n">
        <f aca="false">VLOOKUP(B72,03_COMPOSIÇÕES!A:G,7,0)</f>
        <v>6.87427475</v>
      </c>
      <c r="I72" s="48" t="n">
        <f aca="false">$F72*$G72</f>
        <v>1432.98050759802</v>
      </c>
      <c r="J72" s="48" t="n">
        <f aca="false">$F72*$H72</f>
        <v>2119.5451336675</v>
      </c>
      <c r="K72" s="48" t="n">
        <f aca="false">$I72*(1+BDI_MAT)</f>
        <v>1745.37025825439</v>
      </c>
      <c r="L72" s="48" t="n">
        <f aca="false">$J72*(1+BDI_MDO)</f>
        <v>2699.24072772556</v>
      </c>
      <c r="M72" s="48" t="n">
        <f aca="false">SUM(K72:L72)</f>
        <v>4444.61098597995</v>
      </c>
      <c r="N72" s="53"/>
      <c r="O72" s="50"/>
      <c r="P72" s="54" t="n">
        <f aca="false">SUM(G72:H72)</f>
        <v>11.5218293428</v>
      </c>
      <c r="Q72" s="55" t="n">
        <f aca="false">VLOOKUP(B72,'SERVICOS SINAPI'!B:F,5,0)</f>
        <v>11.45</v>
      </c>
      <c r="R72" s="54" t="n">
        <f aca="false">P72-Q72</f>
        <v>0.071829342800001</v>
      </c>
      <c r="S72" s="54" t="n">
        <f aca="false">R72*F72</f>
        <v>22.1471412655243</v>
      </c>
    </row>
    <row r="73" s="51" customFormat="true" ht="26.25" hidden="false" customHeight="false" outlineLevel="0" collapsed="false">
      <c r="A73" s="45" t="s">
        <v>212</v>
      </c>
      <c r="B73" s="45" t="s">
        <v>213</v>
      </c>
      <c r="C73" s="52" t="s">
        <v>214</v>
      </c>
      <c r="D73" s="46" t="s">
        <v>60</v>
      </c>
      <c r="E73" s="46" t="s">
        <v>79</v>
      </c>
      <c r="F73" s="47" t="n">
        <v>950</v>
      </c>
      <c r="G73" s="48" t="n">
        <f aca="false">VLOOKUP(B73,03_COMPOSIÇÕES!A:G,6,0)</f>
        <v>7.52011224375</v>
      </c>
      <c r="H73" s="48" t="n">
        <f aca="false">VLOOKUP(B73,03_COMPOSIÇÕES!A:G,7,0)</f>
        <v>4.054159249</v>
      </c>
      <c r="I73" s="48" t="n">
        <f aca="false">$F73*$G73</f>
        <v>7144.1066315625</v>
      </c>
      <c r="J73" s="48" t="n">
        <f aca="false">$F73*$H73</f>
        <v>3851.45128655</v>
      </c>
      <c r="K73" s="48" t="n">
        <f aca="false">$I73*(1+BDI_MAT)</f>
        <v>8701.52187724313</v>
      </c>
      <c r="L73" s="48" t="n">
        <f aca="false">$J73*(1+BDI_MDO)</f>
        <v>4904.82321342143</v>
      </c>
      <c r="M73" s="48" t="n">
        <f aca="false">SUM(K73:L73)</f>
        <v>13606.3450906646</v>
      </c>
      <c r="N73" s="53"/>
      <c r="O73" s="50"/>
      <c r="P73" s="54" t="n">
        <f aca="false">SUM(G73:H73)</f>
        <v>11.57427149275</v>
      </c>
      <c r="Q73" s="55" t="n">
        <f aca="false">VLOOKUP(B73,'SERVICOS SINAPI'!B:F,5,0)</f>
        <v>11.52</v>
      </c>
      <c r="R73" s="54" t="n">
        <f aca="false">P73-Q73</f>
        <v>0.0542714927500008</v>
      </c>
      <c r="S73" s="54" t="n">
        <f aca="false">R73*F73</f>
        <v>51.5579181125007</v>
      </c>
    </row>
    <row r="74" s="51" customFormat="true" ht="26.25" hidden="false" customHeight="false" outlineLevel="0" collapsed="false">
      <c r="A74" s="45" t="s">
        <v>215</v>
      </c>
      <c r="B74" s="45" t="s">
        <v>216</v>
      </c>
      <c r="C74" s="52" t="s">
        <v>217</v>
      </c>
      <c r="D74" s="46" t="s">
        <v>60</v>
      </c>
      <c r="E74" s="46" t="s">
        <v>79</v>
      </c>
      <c r="F74" s="47" t="n">
        <v>588.48</v>
      </c>
      <c r="G74" s="48" t="n">
        <f aca="false">VLOOKUP(B74,03_COMPOSIÇÕES!A:G,6,0)</f>
        <v>7.19289484965</v>
      </c>
      <c r="H74" s="48" t="n">
        <f aca="false">VLOOKUP(B74,03_COMPOSIÇÕES!A:G,7,0)</f>
        <v>3.113927439</v>
      </c>
      <c r="I74" s="48" t="n">
        <f aca="false">$F74*$G74</f>
        <v>4232.87476112203</v>
      </c>
      <c r="J74" s="48" t="n">
        <f aca="false">$F74*$H74</f>
        <v>1832.48401930272</v>
      </c>
      <c r="K74" s="48" t="n">
        <f aca="false">$I74*(1+BDI_MAT)</f>
        <v>5155.64145904664</v>
      </c>
      <c r="L74" s="48" t="n">
        <f aca="false">$J74*(1+BDI_MDO)</f>
        <v>2333.66839858201</v>
      </c>
      <c r="M74" s="48" t="n">
        <f aca="false">SUM(K74:L74)</f>
        <v>7489.30985762865</v>
      </c>
      <c r="N74" s="53"/>
      <c r="O74" s="50"/>
      <c r="P74" s="54" t="n">
        <f aca="false">SUM(G74:H74)</f>
        <v>10.30682228865</v>
      </c>
      <c r="Q74" s="55" t="n">
        <f aca="false">VLOOKUP(B74,'SERVICOS SINAPI'!B:F,5,0)</f>
        <v>10.27</v>
      </c>
      <c r="R74" s="54" t="n">
        <f aca="false">P74-Q74</f>
        <v>0.0368222886500007</v>
      </c>
      <c r="S74" s="54" t="n">
        <f aca="false">R74*F74</f>
        <v>21.6691804247524</v>
      </c>
    </row>
    <row r="75" s="51" customFormat="true" ht="26.25" hidden="false" customHeight="false" outlineLevel="0" collapsed="false">
      <c r="A75" s="45" t="s">
        <v>218</v>
      </c>
      <c r="B75" s="45" t="s">
        <v>219</v>
      </c>
      <c r="C75" s="52" t="s">
        <v>220</v>
      </c>
      <c r="D75" s="46" t="s">
        <v>60</v>
      </c>
      <c r="E75" s="46" t="s">
        <v>79</v>
      </c>
      <c r="F75" s="47" t="n">
        <v>95</v>
      </c>
      <c r="G75" s="48" t="n">
        <f aca="false">VLOOKUP(B75,03_COMPOSIÇÕES!A:G,6,0)</f>
        <v>4.92716758256</v>
      </c>
      <c r="H75" s="48" t="n">
        <f aca="false">VLOOKUP(B75,03_COMPOSIÇÕES!A:G,7,0)</f>
        <v>8.384239465</v>
      </c>
      <c r="I75" s="48" t="n">
        <f aca="false">$F75*$G75</f>
        <v>468.0809203432</v>
      </c>
      <c r="J75" s="48" t="n">
        <f aca="false">$F75*$H75</f>
        <v>796.502749175</v>
      </c>
      <c r="K75" s="48" t="n">
        <f aca="false">$I75*(1+BDI_MAT)</f>
        <v>570.122560978018</v>
      </c>
      <c r="L75" s="48" t="n">
        <f aca="false">$J75*(1+BDI_MDO)</f>
        <v>1014.34625107436</v>
      </c>
      <c r="M75" s="48" t="n">
        <f aca="false">SUM(K75:L75)</f>
        <v>1584.46881205238</v>
      </c>
      <c r="N75" s="53"/>
      <c r="O75" s="50"/>
      <c r="P75" s="54" t="n">
        <f aca="false">SUM(G75:H75)</f>
        <v>13.31140704756</v>
      </c>
      <c r="Q75" s="55" t="n">
        <f aca="false">VLOOKUP(B75,'SERVICOS SINAPI'!B:F,5,0)</f>
        <v>13.22</v>
      </c>
      <c r="R75" s="54" t="n">
        <f aca="false">P75-Q75</f>
        <v>0.0914070475599988</v>
      </c>
      <c r="S75" s="54" t="n">
        <f aca="false">R75*F75</f>
        <v>8.68366951819989</v>
      </c>
    </row>
    <row r="76" s="51" customFormat="true" ht="26.25" hidden="false" customHeight="false" outlineLevel="0" collapsed="false">
      <c r="A76" s="45" t="s">
        <v>221</v>
      </c>
      <c r="B76" s="45" t="s">
        <v>222</v>
      </c>
      <c r="C76" s="52" t="s">
        <v>223</v>
      </c>
      <c r="D76" s="46" t="s">
        <v>60</v>
      </c>
      <c r="E76" s="46" t="s">
        <v>79</v>
      </c>
      <c r="F76" s="47" t="n">
        <v>150</v>
      </c>
      <c r="G76" s="48" t="n">
        <f aca="false">VLOOKUP(B76,03_COMPOSIÇÕES!A:G,6,0)</f>
        <v>3.35906911616</v>
      </c>
      <c r="H76" s="48" t="n">
        <f aca="false">VLOOKUP(B76,03_COMPOSIÇÕES!A:G,7,0)</f>
        <v>3.893609986</v>
      </c>
      <c r="I76" s="48" t="n">
        <f aca="false">$F76*$G76</f>
        <v>503.860367424</v>
      </c>
      <c r="J76" s="48" t="n">
        <f aca="false">$F76*$H76</f>
        <v>584.0414979</v>
      </c>
      <c r="K76" s="48" t="n">
        <f aca="false">$I76*(1+BDI_MAT)</f>
        <v>613.701927522432</v>
      </c>
      <c r="L76" s="48" t="n">
        <f aca="false">$J76*(1+BDI_MDO)</f>
        <v>743.77684757565</v>
      </c>
      <c r="M76" s="48" t="n">
        <f aca="false">SUM(K76:L76)</f>
        <v>1357.47877509808</v>
      </c>
      <c r="N76" s="53"/>
      <c r="O76" s="50"/>
      <c r="P76" s="54" t="n">
        <f aca="false">SUM(G76:H76)</f>
        <v>7.25267910216</v>
      </c>
      <c r="Q76" s="55" t="n">
        <f aca="false">VLOOKUP(B76,'SERVICOS SINAPI'!B:F,5,0)</f>
        <v>7.2</v>
      </c>
      <c r="R76" s="54" t="n">
        <f aca="false">P76-Q76</f>
        <v>0.0526791021599999</v>
      </c>
      <c r="S76" s="54" t="n">
        <f aca="false">R76*F76</f>
        <v>7.90186532399999</v>
      </c>
    </row>
    <row r="77" s="51" customFormat="true" ht="15" hidden="false" customHeight="false" outlineLevel="0" collapsed="false">
      <c r="A77" s="45" t="s">
        <v>224</v>
      </c>
      <c r="B77" s="45" t="s">
        <v>225</v>
      </c>
      <c r="C77" s="52" t="s">
        <v>226</v>
      </c>
      <c r="D77" s="46" t="s">
        <v>60</v>
      </c>
      <c r="E77" s="46" t="s">
        <v>30</v>
      </c>
      <c r="F77" s="47" t="n">
        <v>1</v>
      </c>
      <c r="G77" s="48" t="n">
        <f aca="false">VLOOKUP(B77,03_COMPOSIÇÕES!A:G,6,0)</f>
        <v>67.96386052004</v>
      </c>
      <c r="H77" s="48" t="n">
        <f aca="false">VLOOKUP(B77,03_COMPOSIÇÕES!A:G,7,0)</f>
        <v>9.58545693</v>
      </c>
      <c r="I77" s="48" t="n">
        <f aca="false">$F77*$G77</f>
        <v>67.96386052004</v>
      </c>
      <c r="J77" s="48" t="n">
        <f aca="false">$F77*$H77</f>
        <v>9.58545693</v>
      </c>
      <c r="K77" s="48" t="n">
        <f aca="false">$I77*(1+BDI_MAT)</f>
        <v>82.7799821134087</v>
      </c>
      <c r="L77" s="48" t="n">
        <f aca="false">$J77*(1+BDI_MDO)</f>
        <v>12.207079400355</v>
      </c>
      <c r="M77" s="48" t="n">
        <f aca="false">SUM(K77:L77)</f>
        <v>94.9870615137637</v>
      </c>
      <c r="N77" s="53"/>
      <c r="O77" s="50"/>
      <c r="P77" s="54"/>
      <c r="Q77" s="55"/>
      <c r="R77" s="54"/>
      <c r="S77" s="50"/>
    </row>
    <row r="78" s="51" customFormat="true" ht="15" hidden="false" customHeight="false" outlineLevel="0" collapsed="false">
      <c r="A78" s="45" t="s">
        <v>227</v>
      </c>
      <c r="B78" s="45" t="s">
        <v>228</v>
      </c>
      <c r="C78" s="52" t="s">
        <v>229</v>
      </c>
      <c r="D78" s="46" t="s">
        <v>60</v>
      </c>
      <c r="E78" s="46" t="s">
        <v>79</v>
      </c>
      <c r="F78" s="47" t="n">
        <v>79.86</v>
      </c>
      <c r="G78" s="48" t="n">
        <f aca="false">VLOOKUP(B78,03_COMPOSIÇÕES!A:G,6,0)</f>
        <v>12.935790988</v>
      </c>
      <c r="H78" s="48" t="n">
        <f aca="false">VLOOKUP(B78,03_COMPOSIÇÕES!A:G,7,0)</f>
        <v>11.0568955</v>
      </c>
      <c r="I78" s="48" t="n">
        <f aca="false">$F78*$G78</f>
        <v>1033.05226830168</v>
      </c>
      <c r="J78" s="48" t="n">
        <f aca="false">$F78*$H78</f>
        <v>883.00367463</v>
      </c>
      <c r="K78" s="48" t="n">
        <f aca="false">$I78*(1+BDI_MAT)</f>
        <v>1258.25766279145</v>
      </c>
      <c r="L78" s="48" t="n">
        <f aca="false">$J78*(1+BDI_MDO)</f>
        <v>1124.50517964131</v>
      </c>
      <c r="M78" s="48" t="n">
        <f aca="false">SUM(K78:L78)</f>
        <v>2382.76284243275</v>
      </c>
      <c r="N78" s="53"/>
      <c r="O78" s="50"/>
      <c r="P78" s="54"/>
      <c r="Q78" s="55"/>
      <c r="R78" s="54"/>
      <c r="S78" s="50"/>
    </row>
    <row r="79" s="51" customFormat="true" ht="15" hidden="false" customHeight="false" outlineLevel="0" collapsed="false">
      <c r="A79" s="45" t="s">
        <v>230</v>
      </c>
      <c r="B79" s="45" t="s">
        <v>231</v>
      </c>
      <c r="C79" s="52" t="s">
        <v>232</v>
      </c>
      <c r="D79" s="46" t="s">
        <v>60</v>
      </c>
      <c r="E79" s="46" t="s">
        <v>86</v>
      </c>
      <c r="F79" s="47" t="n">
        <v>58.17</v>
      </c>
      <c r="G79" s="48" t="n">
        <f aca="false">VLOOKUP(B79,03_COMPOSIÇÕES!A:G,6,0)</f>
        <v>3.4069545928</v>
      </c>
      <c r="H79" s="48" t="n">
        <f aca="false">VLOOKUP(B79,03_COMPOSIÇÕES!A:G,7,0)</f>
        <v>5.6735875</v>
      </c>
      <c r="I79" s="48" t="n">
        <f aca="false">$F79*$G79</f>
        <v>198.182548663176</v>
      </c>
      <c r="J79" s="48" t="n">
        <f aca="false">$F79*$H79</f>
        <v>330.032584875</v>
      </c>
      <c r="K79" s="48" t="n">
        <f aca="false">$I79*(1+BDI_MAT)</f>
        <v>241.386344271748</v>
      </c>
      <c r="L79" s="48" t="n">
        <f aca="false">$J79*(1+BDI_MDO)</f>
        <v>420.296496838312</v>
      </c>
      <c r="M79" s="48" t="n">
        <f aca="false">SUM(K79:L79)</f>
        <v>661.682841110061</v>
      </c>
      <c r="N79" s="53"/>
      <c r="O79" s="50"/>
      <c r="P79" s="54"/>
      <c r="Q79" s="55"/>
      <c r="R79" s="54"/>
      <c r="S79" s="50"/>
    </row>
    <row r="80" s="51" customFormat="true" ht="15" hidden="false" customHeight="false" outlineLevel="0" collapsed="false">
      <c r="A80" s="45" t="s">
        <v>233</v>
      </c>
      <c r="B80" s="45" t="s">
        <v>234</v>
      </c>
      <c r="C80" s="52" t="s">
        <v>235</v>
      </c>
      <c r="D80" s="46" t="s">
        <v>60</v>
      </c>
      <c r="E80" s="46" t="s">
        <v>86</v>
      </c>
      <c r="F80" s="47" t="n">
        <v>627</v>
      </c>
      <c r="G80" s="48" t="n">
        <f aca="false">VLOOKUP(B80,03_COMPOSIÇÕES!A:G,6,0)</f>
        <v>0.5709590988</v>
      </c>
      <c r="H80" s="48" t="n">
        <f aca="false">VLOOKUP(B80,03_COMPOSIÇÕES!A:G,7,0)</f>
        <v>1.345827</v>
      </c>
      <c r="I80" s="48" t="n">
        <f aca="false">$F80*$G80</f>
        <v>357.9913549476</v>
      </c>
      <c r="J80" s="48" t="n">
        <f aca="false">$F80*$H80</f>
        <v>843.833529</v>
      </c>
      <c r="K80" s="48" t="n">
        <f aca="false">$I80*(1+BDI_MAT)</f>
        <v>436.033470326177</v>
      </c>
      <c r="L80" s="48" t="n">
        <f aca="false">$J80*(1+BDI_MDO)</f>
        <v>1074.6219991815</v>
      </c>
      <c r="M80" s="48" t="n">
        <f aca="false">SUM(K80:L80)</f>
        <v>1510.65546950768</v>
      </c>
      <c r="N80" s="53"/>
      <c r="O80" s="50"/>
      <c r="P80" s="54"/>
      <c r="Q80" s="55"/>
      <c r="R80" s="54"/>
      <c r="S80" s="50"/>
    </row>
    <row r="81" s="51" customFormat="true" ht="15" hidden="false" customHeight="false" outlineLevel="0" collapsed="false">
      <c r="A81" s="45"/>
      <c r="B81" s="45"/>
      <c r="C81" s="45"/>
      <c r="D81" s="46"/>
      <c r="E81" s="46"/>
      <c r="F81" s="47"/>
      <c r="G81" s="48"/>
      <c r="H81" s="48"/>
      <c r="I81" s="48"/>
      <c r="J81" s="48"/>
      <c r="K81" s="48"/>
      <c r="L81" s="48"/>
      <c r="M81" s="48"/>
      <c r="N81" s="53"/>
      <c r="O81" s="50"/>
      <c r="P81" s="50"/>
      <c r="Q81" s="50"/>
      <c r="R81" s="50"/>
      <c r="S81" s="50"/>
    </row>
    <row r="82" s="51" customFormat="true" ht="15" hidden="false" customHeight="false" outlineLevel="0" collapsed="false">
      <c r="A82" s="45" t="n">
        <v>12</v>
      </c>
      <c r="B82" s="45"/>
      <c r="C82" s="45" t="s">
        <v>236</v>
      </c>
      <c r="D82" s="46"/>
      <c r="E82" s="46"/>
      <c r="F82" s="47"/>
      <c r="G82" s="48"/>
      <c r="H82" s="48"/>
      <c r="I82" s="48" t="n">
        <f aca="false">SUBTOTAL(9,I83:I86)</f>
        <v>14129.8054182641</v>
      </c>
      <c r="J82" s="48" t="n">
        <f aca="false">SUBTOTAL(9,J83:J86)</f>
        <v>2144.53348253796</v>
      </c>
      <c r="K82" s="48" t="n">
        <f aca="false">SUBTOTAL(9,K83:K86)</f>
        <v>17210.1029994457</v>
      </c>
      <c r="L82" s="48" t="n">
        <f aca="false">SUBTOTAL(9,L83:L86)</f>
        <v>2731.06339001209</v>
      </c>
      <c r="M82" s="48" t="n">
        <f aca="false">SUBTOTAL(9,M83:M86)</f>
        <v>19941.1663894578</v>
      </c>
      <c r="N82" s="49" t="n">
        <f aca="false">M82/$I$243</f>
        <v>0.0485734549238372</v>
      </c>
      <c r="O82" s="50"/>
      <c r="P82" s="50"/>
      <c r="Q82" s="50"/>
      <c r="R82" s="50"/>
      <c r="S82" s="50"/>
    </row>
    <row r="83" s="51" customFormat="true" ht="39" hidden="false" customHeight="false" outlineLevel="0" collapsed="false">
      <c r="A83" s="45" t="s">
        <v>237</v>
      </c>
      <c r="B83" s="45" t="s">
        <v>238</v>
      </c>
      <c r="C83" s="52" t="s">
        <v>239</v>
      </c>
      <c r="D83" s="46" t="s">
        <v>60</v>
      </c>
      <c r="E83" s="46" t="s">
        <v>30</v>
      </c>
      <c r="F83" s="47" t="n">
        <v>12</v>
      </c>
      <c r="G83" s="48" t="n">
        <f aca="false">VLOOKUP(B83,03_COMPOSIÇÕES!A:G,6,0)</f>
        <v>314.98821955368</v>
      </c>
      <c r="H83" s="48" t="n">
        <f aca="false">VLOOKUP(B83,03_COMPOSIÇÕES!A:G,7,0)</f>
        <v>37.316019259</v>
      </c>
      <c r="I83" s="48" t="n">
        <f aca="false">$F83*$G83</f>
        <v>3779.85863464416</v>
      </c>
      <c r="J83" s="48" t="n">
        <f aca="false">$F83*$H83</f>
        <v>447.792231108</v>
      </c>
      <c r="K83" s="48" t="n">
        <f aca="false">$I83*(1+BDI_MAT)</f>
        <v>4603.86781699659</v>
      </c>
      <c r="L83" s="48" t="n">
        <f aca="false">$J83*(1+BDI_MDO)</f>
        <v>570.263406316038</v>
      </c>
      <c r="M83" s="48" t="n">
        <f aca="false">SUM(K83:L83)</f>
        <v>5174.13122331262</v>
      </c>
      <c r="N83" s="53"/>
      <c r="O83" s="50"/>
      <c r="P83" s="54" t="n">
        <f aca="false">SUM(G83:H83)</f>
        <v>352.30423881268</v>
      </c>
      <c r="Q83" s="55" t="n">
        <f aca="false">VLOOKUP(B83,'SERVICOS SINAPI'!B:F,5,0)</f>
        <v>352.03</v>
      </c>
      <c r="R83" s="54" t="n">
        <f aca="false">P83-Q83</f>
        <v>0.274238812679982</v>
      </c>
      <c r="S83" s="54" t="n">
        <f aca="false">R83*F83</f>
        <v>3.29086575215979</v>
      </c>
    </row>
    <row r="84" s="51" customFormat="true" ht="39" hidden="false" customHeight="false" outlineLevel="0" collapsed="false">
      <c r="A84" s="45" t="s">
        <v>240</v>
      </c>
      <c r="B84" s="45" t="s">
        <v>241</v>
      </c>
      <c r="C84" s="52" t="s">
        <v>242</v>
      </c>
      <c r="D84" s="46" t="s">
        <v>60</v>
      </c>
      <c r="E84" s="46" t="s">
        <v>30</v>
      </c>
      <c r="F84" s="47" t="n">
        <v>12</v>
      </c>
      <c r="G84" s="48" t="n">
        <f aca="false">VLOOKUP(B84,03_COMPOSIÇÕES!A:G,6,0)</f>
        <v>118.58245197941</v>
      </c>
      <c r="H84" s="48" t="n">
        <f aca="false">VLOOKUP(B84,03_COMPOSIÇÕES!A:G,7,0)</f>
        <v>116.75300530933</v>
      </c>
      <c r="I84" s="48" t="n">
        <f aca="false">$F84*$G84</f>
        <v>1422.98942375292</v>
      </c>
      <c r="J84" s="48" t="n">
        <f aca="false">$F84*$H84</f>
        <v>1401.03606371196</v>
      </c>
      <c r="K84" s="48" t="n">
        <f aca="false">$I84*(1+BDI_MAT)</f>
        <v>1733.20111813106</v>
      </c>
      <c r="L84" s="48" t="n">
        <f aca="false">$J84*(1+BDI_MDO)</f>
        <v>1784.21942713718</v>
      </c>
      <c r="M84" s="48" t="n">
        <f aca="false">SUM(K84:L84)</f>
        <v>3517.42054526824</v>
      </c>
      <c r="N84" s="53"/>
      <c r="O84" s="50"/>
      <c r="P84" s="54" t="n">
        <f aca="false">SUM(G84:H84)</f>
        <v>235.33545728874</v>
      </c>
      <c r="Q84" s="55" t="n">
        <f aca="false">VLOOKUP(B84,'SERVICOS SINAPI'!B:F,5,0)</f>
        <v>234.42</v>
      </c>
      <c r="R84" s="54" t="n">
        <f aca="false">P84-Q84</f>
        <v>0.915457288739987</v>
      </c>
      <c r="S84" s="54" t="n">
        <f aca="false">R84*F84</f>
        <v>10.9854874648798</v>
      </c>
    </row>
    <row r="85" s="51" customFormat="true" ht="26.25" hidden="false" customHeight="false" outlineLevel="0" collapsed="false">
      <c r="A85" s="45" t="s">
        <v>243</v>
      </c>
      <c r="B85" s="45" t="s">
        <v>244</v>
      </c>
      <c r="C85" s="52" t="s">
        <v>245</v>
      </c>
      <c r="D85" s="46" t="s">
        <v>60</v>
      </c>
      <c r="E85" s="46" t="s">
        <v>30</v>
      </c>
      <c r="F85" s="47" t="n">
        <v>12</v>
      </c>
      <c r="G85" s="48" t="n">
        <f aca="false">VLOOKUP(B85,03_COMPOSIÇÕES!A:G,6,0)</f>
        <v>18.05049772039</v>
      </c>
      <c r="H85" s="48" t="n">
        <f aca="false">VLOOKUP(B85,03_COMPOSIÇÕES!A:G,7,0)</f>
        <v>9.091173954</v>
      </c>
      <c r="I85" s="48" t="n">
        <f aca="false">$F85*$G85</f>
        <v>216.60597264468</v>
      </c>
      <c r="J85" s="48" t="n">
        <f aca="false">$F85*$H85</f>
        <v>109.094087448</v>
      </c>
      <c r="K85" s="48" t="n">
        <f aca="false">$I85*(1+BDI_MAT)</f>
        <v>263.82607468122</v>
      </c>
      <c r="L85" s="48" t="n">
        <f aca="false">$J85*(1+BDI_MDO)</f>
        <v>138.931320365028</v>
      </c>
      <c r="M85" s="48" t="n">
        <f aca="false">SUM(K85:L85)</f>
        <v>402.757395046248</v>
      </c>
      <c r="N85" s="53"/>
      <c r="O85" s="50"/>
      <c r="P85" s="54" t="n">
        <f aca="false">SUM(G85:H85)</f>
        <v>27.14167167439</v>
      </c>
      <c r="Q85" s="55" t="n">
        <f aca="false">VLOOKUP(B85,'SERVICOS SINAPI'!B:F,5,0)</f>
        <v>27.07</v>
      </c>
      <c r="R85" s="54" t="n">
        <f aca="false">P85-Q85</f>
        <v>0.0716716743899966</v>
      </c>
      <c r="S85" s="54" t="n">
        <f aca="false">R85*F85</f>
        <v>0.860060092679959</v>
      </c>
    </row>
    <row r="86" s="51" customFormat="true" ht="39" hidden="false" customHeight="false" outlineLevel="0" collapsed="false">
      <c r="A86" s="45" t="s">
        <v>246</v>
      </c>
      <c r="B86" s="45" t="s">
        <v>247</v>
      </c>
      <c r="C86" s="52" t="s">
        <v>248</v>
      </c>
      <c r="D86" s="46" t="s">
        <v>60</v>
      </c>
      <c r="E86" s="46" t="s">
        <v>79</v>
      </c>
      <c r="F86" s="47" t="n">
        <v>15</v>
      </c>
      <c r="G86" s="48" t="n">
        <f aca="false">VLOOKUP(B86,03_COMPOSIÇÕES!A:G,6,0)</f>
        <v>580.69009248149</v>
      </c>
      <c r="H86" s="48" t="n">
        <f aca="false">VLOOKUP(B86,03_COMPOSIÇÕES!A:G,7,0)</f>
        <v>12.440740018</v>
      </c>
      <c r="I86" s="48" t="n">
        <f aca="false">$F86*$G86</f>
        <v>8710.35138722235</v>
      </c>
      <c r="J86" s="48" t="n">
        <f aca="false">$F86*$H86</f>
        <v>186.61110027</v>
      </c>
      <c r="K86" s="48" t="n">
        <f aca="false">$I86*(1+BDI_MAT)</f>
        <v>10609.2079896368</v>
      </c>
      <c r="L86" s="48" t="n">
        <f aca="false">$J86*(1+BDI_MDO)</f>
        <v>237.649236193845</v>
      </c>
      <c r="M86" s="48" t="n">
        <f aca="false">SUM(K86:L86)</f>
        <v>10846.8572258307</v>
      </c>
      <c r="N86" s="53"/>
      <c r="O86" s="50"/>
      <c r="P86" s="54" t="n">
        <f aca="false">SUM(G86:H86)</f>
        <v>593.13083249949</v>
      </c>
      <c r="Q86" s="55" t="n">
        <f aca="false">VLOOKUP(B86,'SERVICOS SINAPI'!B:F,5,0)</f>
        <v>593</v>
      </c>
      <c r="R86" s="54" t="n">
        <f aca="false">P86-Q86</f>
        <v>0.130832499490111</v>
      </c>
      <c r="S86" s="54" t="n">
        <f aca="false">R86*F86</f>
        <v>1.96248749235167</v>
      </c>
    </row>
    <row r="87" s="51" customFormat="true" ht="15" hidden="false" customHeight="false" outlineLevel="0" collapsed="false">
      <c r="A87" s="45"/>
      <c r="B87" s="45"/>
      <c r="C87" s="45"/>
      <c r="D87" s="46"/>
      <c r="E87" s="46"/>
      <c r="F87" s="47"/>
      <c r="G87" s="48"/>
      <c r="H87" s="48"/>
      <c r="I87" s="48"/>
      <c r="J87" s="48"/>
      <c r="K87" s="48"/>
      <c r="L87" s="48"/>
      <c r="M87" s="48"/>
      <c r="N87" s="53"/>
      <c r="O87" s="50"/>
      <c r="P87" s="50"/>
      <c r="Q87" s="50"/>
      <c r="R87" s="50"/>
      <c r="S87" s="50"/>
    </row>
    <row r="88" s="51" customFormat="true" ht="15" hidden="false" customHeight="false" outlineLevel="0" collapsed="false">
      <c r="A88" s="45" t="n">
        <v>13</v>
      </c>
      <c r="B88" s="45"/>
      <c r="C88" s="45" t="s">
        <v>249</v>
      </c>
      <c r="D88" s="46"/>
      <c r="E88" s="46"/>
      <c r="F88" s="47"/>
      <c r="G88" s="48"/>
      <c r="H88" s="48"/>
      <c r="I88" s="48" t="n">
        <f aca="false">SUBTOTAL(9,I89:I90)</f>
        <v>758.35534232592</v>
      </c>
      <c r="J88" s="48" t="n">
        <f aca="false">SUBTOTAL(9,J89:J90)</f>
        <v>204.734079288</v>
      </c>
      <c r="K88" s="48" t="n">
        <f aca="false">SUBTOTAL(9,K89:K90)</f>
        <v>923.676806952971</v>
      </c>
      <c r="L88" s="48" t="n">
        <f aca="false">SUBTOTAL(9,L89:L90)</f>
        <v>260.728849973268</v>
      </c>
      <c r="M88" s="48" t="n">
        <f aca="false">SUBTOTAL(9,M89:M90)</f>
        <v>1184.40565692624</v>
      </c>
      <c r="N88" s="49" t="n">
        <f aca="false">M88/$I$243</f>
        <v>0.00288502054817911</v>
      </c>
      <c r="O88" s="50"/>
      <c r="P88" s="50"/>
      <c r="Q88" s="50"/>
      <c r="R88" s="50"/>
      <c r="S88" s="50"/>
    </row>
    <row r="89" s="51" customFormat="true" ht="39" hidden="false" customHeight="false" outlineLevel="0" collapsed="false">
      <c r="A89" s="45" t="s">
        <v>250</v>
      </c>
      <c r="B89" s="45" t="s">
        <v>251</v>
      </c>
      <c r="C89" s="52" t="s">
        <v>252</v>
      </c>
      <c r="D89" s="46" t="s">
        <v>60</v>
      </c>
      <c r="E89" s="46" t="s">
        <v>30</v>
      </c>
      <c r="F89" s="47" t="n">
        <v>6</v>
      </c>
      <c r="G89" s="48" t="n">
        <f aca="false">VLOOKUP(B89,03_COMPOSIÇÕES!A:G,6,0)</f>
        <v>59.83127852716</v>
      </c>
      <c r="H89" s="48" t="n">
        <f aca="false">VLOOKUP(B89,03_COMPOSIÇÕES!A:G,7,0)</f>
        <v>17.061173274</v>
      </c>
      <c r="I89" s="48" t="n">
        <f aca="false">$F89*$G89</f>
        <v>358.98767116296</v>
      </c>
      <c r="J89" s="48" t="n">
        <f aca="false">$F89*$H89</f>
        <v>102.367039644</v>
      </c>
      <c r="K89" s="48" t="n">
        <f aca="false">$I89*(1+BDI_MAT)</f>
        <v>437.246983476485</v>
      </c>
      <c r="L89" s="48" t="n">
        <f aca="false">$J89*(1+BDI_MDO)</f>
        <v>130.364424986634</v>
      </c>
      <c r="M89" s="48" t="n">
        <f aca="false">SUM(K89:L89)</f>
        <v>567.611408463119</v>
      </c>
      <c r="N89" s="53"/>
      <c r="O89" s="50"/>
      <c r="P89" s="54" t="n">
        <f aca="false">SUM(G89:H89)</f>
        <v>76.89245180116</v>
      </c>
      <c r="Q89" s="55" t="n">
        <f aca="false">VLOOKUP(B89,'SERVICOS SINAPI'!B:F,5,0)</f>
        <v>76.77</v>
      </c>
      <c r="R89" s="54" t="n">
        <f aca="false">P89-Q89</f>
        <v>0.122451801159997</v>
      </c>
      <c r="S89" s="54" t="n">
        <f aca="false">R89*F89</f>
        <v>0.734710806959981</v>
      </c>
    </row>
    <row r="90" s="51" customFormat="true" ht="39" hidden="false" customHeight="false" outlineLevel="0" collapsed="false">
      <c r="A90" s="45" t="s">
        <v>253</v>
      </c>
      <c r="B90" s="45" t="s">
        <v>254</v>
      </c>
      <c r="C90" s="52" t="s">
        <v>255</v>
      </c>
      <c r="D90" s="46" t="s">
        <v>60</v>
      </c>
      <c r="E90" s="46" t="s">
        <v>30</v>
      </c>
      <c r="F90" s="47" t="n">
        <v>6</v>
      </c>
      <c r="G90" s="48" t="n">
        <f aca="false">VLOOKUP(B90,03_COMPOSIÇÕES!A:G,6,0)</f>
        <v>66.56127852716</v>
      </c>
      <c r="H90" s="48" t="n">
        <f aca="false">VLOOKUP(B90,03_COMPOSIÇÕES!A:G,7,0)</f>
        <v>17.061173274</v>
      </c>
      <c r="I90" s="48" t="n">
        <f aca="false">$F90*$G90</f>
        <v>399.36767116296</v>
      </c>
      <c r="J90" s="48" t="n">
        <f aca="false">$F90*$H90</f>
        <v>102.367039644</v>
      </c>
      <c r="K90" s="48" t="n">
        <f aca="false">$I90*(1+BDI_MAT)</f>
        <v>486.429823476485</v>
      </c>
      <c r="L90" s="48" t="n">
        <f aca="false">$J90*(1+BDI_MDO)</f>
        <v>130.364424986634</v>
      </c>
      <c r="M90" s="48" t="n">
        <f aca="false">SUM(K90:L90)</f>
        <v>616.794248463119</v>
      </c>
      <c r="N90" s="53"/>
      <c r="O90" s="50"/>
      <c r="P90" s="54" t="n">
        <f aca="false">SUM(G90:H90)</f>
        <v>83.62245180116</v>
      </c>
      <c r="Q90" s="55" t="n">
        <f aca="false">VLOOKUP(B90,'SERVICOS SINAPI'!B:F,5,0)</f>
        <v>83.5</v>
      </c>
      <c r="R90" s="54" t="n">
        <f aca="false">P90-Q90</f>
        <v>0.122451801160025</v>
      </c>
      <c r="S90" s="54" t="n">
        <f aca="false">R90*F90</f>
        <v>0.734710806960152</v>
      </c>
    </row>
    <row r="91" s="51" customFormat="true" ht="15" hidden="false" customHeight="false" outlineLevel="0" collapsed="false">
      <c r="A91" s="45"/>
      <c r="B91" s="45"/>
      <c r="C91" s="45"/>
      <c r="D91" s="46"/>
      <c r="E91" s="46"/>
      <c r="F91" s="47"/>
      <c r="G91" s="48"/>
      <c r="H91" s="48"/>
      <c r="I91" s="48"/>
      <c r="J91" s="48"/>
      <c r="K91" s="48"/>
      <c r="L91" s="48"/>
      <c r="M91" s="48"/>
      <c r="N91" s="53"/>
      <c r="O91" s="50"/>
      <c r="P91" s="50"/>
      <c r="Q91" s="50"/>
      <c r="R91" s="50"/>
      <c r="S91" s="50"/>
    </row>
    <row r="92" s="51" customFormat="true" ht="15" hidden="false" customHeight="false" outlineLevel="0" collapsed="false">
      <c r="A92" s="45" t="n">
        <v>14</v>
      </c>
      <c r="B92" s="45"/>
      <c r="C92" s="45" t="s">
        <v>256</v>
      </c>
      <c r="D92" s="46"/>
      <c r="E92" s="46"/>
      <c r="F92" s="47"/>
      <c r="G92" s="48"/>
      <c r="H92" s="48"/>
      <c r="I92" s="48" t="n">
        <f aca="false">SUBTOTAL(9,I93:I101)</f>
        <v>23089.337877681</v>
      </c>
      <c r="J92" s="48" t="n">
        <f aca="false">SUBTOTAL(9,J93:J101)</f>
        <v>5765.36554190383</v>
      </c>
      <c r="K92" s="48" t="n">
        <f aca="false">SUBTOTAL(9,K93:K101)</f>
        <v>28122.8135350154</v>
      </c>
      <c r="L92" s="48" t="n">
        <f aca="false">SUBTOTAL(9,L93:L101)</f>
        <v>7342.19301761452</v>
      </c>
      <c r="M92" s="48" t="n">
        <f aca="false">SUBTOTAL(9,M93:M101)</f>
        <v>35465.00655263</v>
      </c>
      <c r="N92" s="49" t="n">
        <f aca="false">M92/$I$243</f>
        <v>0.0863870178661401</v>
      </c>
      <c r="O92" s="50"/>
      <c r="P92" s="50"/>
      <c r="Q92" s="50"/>
      <c r="R92" s="50"/>
      <c r="S92" s="50"/>
    </row>
    <row r="93" s="51" customFormat="true" ht="15" hidden="false" customHeight="false" outlineLevel="0" collapsed="false">
      <c r="A93" s="45" t="s">
        <v>257</v>
      </c>
      <c r="B93" s="45" t="s">
        <v>258</v>
      </c>
      <c r="C93" s="52" t="s">
        <v>259</v>
      </c>
      <c r="D93" s="46" t="s">
        <v>60</v>
      </c>
      <c r="E93" s="46" t="s">
        <v>79</v>
      </c>
      <c r="F93" s="47" t="n">
        <v>794</v>
      </c>
      <c r="G93" s="48" t="n">
        <f aca="false">VLOOKUP(B93,03_COMPOSIÇÕES!A:G,6,0)</f>
        <v>0.4751465988</v>
      </c>
      <c r="H93" s="48" t="n">
        <f aca="false">VLOOKUP(B93,03_COMPOSIÇÕES!A:G,7,0)</f>
        <v>0.8655521</v>
      </c>
      <c r="I93" s="48" t="n">
        <f aca="false">$F93*$G93</f>
        <v>377.2663994472</v>
      </c>
      <c r="J93" s="48" t="n">
        <f aca="false">$F93*$H93</f>
        <v>687.2483674</v>
      </c>
      <c r="K93" s="48" t="n">
        <f aca="false">$I93*(1+BDI_MAT)</f>
        <v>459.51047452669</v>
      </c>
      <c r="L93" s="48" t="n">
        <f aca="false">$J93*(1+BDI_MDO)</f>
        <v>875.2107958839</v>
      </c>
      <c r="M93" s="48" t="n">
        <f aca="false">SUM(K93:L93)</f>
        <v>1334.72127041059</v>
      </c>
      <c r="N93" s="53"/>
      <c r="O93" s="50"/>
      <c r="P93" s="54" t="n">
        <f aca="false">SUM(G93:H93)</f>
        <v>1.3406986988</v>
      </c>
      <c r="Q93" s="55" t="n">
        <f aca="false">VLOOKUP(B93,'SERVICOS SINAPI'!B:F,5,0)</f>
        <v>1.33</v>
      </c>
      <c r="R93" s="54" t="n">
        <f aca="false">P93-Q93</f>
        <v>0.0106986988</v>
      </c>
      <c r="S93" s="54" t="n">
        <f aca="false">R93*F93</f>
        <v>8.49476684719997</v>
      </c>
    </row>
    <row r="94" s="51" customFormat="true" ht="51.75" hidden="false" customHeight="false" outlineLevel="0" collapsed="false">
      <c r="A94" s="45" t="s">
        <v>260</v>
      </c>
      <c r="B94" s="45" t="s">
        <v>261</v>
      </c>
      <c r="C94" s="52" t="s">
        <v>262</v>
      </c>
      <c r="D94" s="46" t="s">
        <v>60</v>
      </c>
      <c r="E94" s="46" t="s">
        <v>79</v>
      </c>
      <c r="F94" s="47" t="n">
        <v>120</v>
      </c>
      <c r="G94" s="48" t="n">
        <f aca="false">VLOOKUP(B94,03_COMPOSIÇÕES!A:G,6,0)</f>
        <v>132.0259870162</v>
      </c>
      <c r="H94" s="48" t="n">
        <f aca="false">VLOOKUP(B94,03_COMPOSIÇÕES!A:G,7,0)</f>
        <v>14.73881641979</v>
      </c>
      <c r="I94" s="48" t="n">
        <f aca="false">$F94*$G94</f>
        <v>15843.118441944</v>
      </c>
      <c r="J94" s="48" t="n">
        <f aca="false">$F94*$H94</f>
        <v>1768.6579703748</v>
      </c>
      <c r="K94" s="48" t="n">
        <f aca="false">$I94*(1+BDI_MAT)</f>
        <v>19296.9182622878</v>
      </c>
      <c r="L94" s="48" t="n">
        <f aca="false">$J94*(1+BDI_MDO)</f>
        <v>2252.38592527231</v>
      </c>
      <c r="M94" s="48" t="n">
        <f aca="false">SUM(K94:L94)</f>
        <v>21549.3041875601</v>
      </c>
      <c r="N94" s="53"/>
      <c r="O94" s="50"/>
      <c r="P94" s="54"/>
      <c r="Q94" s="55"/>
      <c r="R94" s="54"/>
      <c r="S94" s="50"/>
    </row>
    <row r="95" s="51" customFormat="true" ht="51.75" hidden="false" customHeight="false" outlineLevel="0" collapsed="false">
      <c r="A95" s="45" t="s">
        <v>263</v>
      </c>
      <c r="B95" s="45" t="s">
        <v>264</v>
      </c>
      <c r="C95" s="52" t="s">
        <v>265</v>
      </c>
      <c r="D95" s="46" t="s">
        <v>60</v>
      </c>
      <c r="E95" s="46" t="s">
        <v>79</v>
      </c>
      <c r="F95" s="47" t="n">
        <v>2.16</v>
      </c>
      <c r="G95" s="48" t="n">
        <f aca="false">VLOOKUP(B95,03_COMPOSIÇÕES!A:G,6,0)</f>
        <v>136.2755780042</v>
      </c>
      <c r="H95" s="48" t="n">
        <f aca="false">VLOOKUP(B95,03_COMPOSIÇÕES!A:G,7,0)</f>
        <v>28.16250641979</v>
      </c>
      <c r="I95" s="48" t="n">
        <f aca="false">$F95*$G95</f>
        <v>294.355248489072</v>
      </c>
      <c r="J95" s="48" t="n">
        <f aca="false">$F95*$H95</f>
        <v>60.8310138667464</v>
      </c>
      <c r="K95" s="48" t="n">
        <f aca="false">$I95*(1+BDI_MAT)</f>
        <v>358.52469265969</v>
      </c>
      <c r="L95" s="48" t="n">
        <f aca="false">$J95*(1+BDI_MDO)</f>
        <v>77.4682961593016</v>
      </c>
      <c r="M95" s="48" t="n">
        <f aca="false">SUM(K95:L95)</f>
        <v>435.992988818991</v>
      </c>
      <c r="N95" s="53"/>
      <c r="O95" s="50"/>
      <c r="P95" s="54"/>
      <c r="Q95" s="55"/>
      <c r="R95" s="54"/>
      <c r="S95" s="50"/>
    </row>
    <row r="96" s="51" customFormat="true" ht="15" hidden="false" customHeight="false" outlineLevel="0" collapsed="false">
      <c r="A96" s="45" t="s">
        <v>266</v>
      </c>
      <c r="B96" s="45" t="s">
        <v>267</v>
      </c>
      <c r="C96" s="52" t="s">
        <v>268</v>
      </c>
      <c r="D96" s="46" t="s">
        <v>60</v>
      </c>
      <c r="E96" s="46" t="s">
        <v>79</v>
      </c>
      <c r="F96" s="47" t="n">
        <v>9.37</v>
      </c>
      <c r="G96" s="48" t="n">
        <f aca="false">VLOOKUP(B96,03_COMPOSIÇÕES!A:G,6,0)</f>
        <v>188.26676992767</v>
      </c>
      <c r="H96" s="48" t="n">
        <f aca="false">VLOOKUP(B96,03_COMPOSIÇÕES!A:G,7,0)</f>
        <v>20.769163074</v>
      </c>
      <c r="I96" s="48" t="n">
        <f aca="false">$F96*$G96</f>
        <v>1764.05963422227</v>
      </c>
      <c r="J96" s="48" t="n">
        <f aca="false">$F96*$H96</f>
        <v>194.60705800338</v>
      </c>
      <c r="K96" s="48" t="n">
        <f aca="false">$I96*(1+BDI_MAT)</f>
        <v>2148.62463448272</v>
      </c>
      <c r="L96" s="48" t="n">
        <f aca="false">$J96*(1+BDI_MDO)</f>
        <v>247.832088367304</v>
      </c>
      <c r="M96" s="48" t="n">
        <f aca="false">SUM(K96:L96)</f>
        <v>2396.45672285003</v>
      </c>
      <c r="N96" s="53"/>
      <c r="O96" s="50"/>
      <c r="P96" s="54"/>
      <c r="Q96" s="55"/>
      <c r="R96" s="54"/>
      <c r="S96" s="50"/>
    </row>
    <row r="97" s="51" customFormat="true" ht="15" hidden="false" customHeight="false" outlineLevel="0" collapsed="false">
      <c r="A97" s="45" t="s">
        <v>269</v>
      </c>
      <c r="B97" s="45" t="s">
        <v>270</v>
      </c>
      <c r="C97" s="52" t="s">
        <v>271</v>
      </c>
      <c r="D97" s="46" t="s">
        <v>60</v>
      </c>
      <c r="E97" s="46" t="s">
        <v>79</v>
      </c>
      <c r="F97" s="47" t="n">
        <v>47</v>
      </c>
      <c r="G97" s="48" t="n">
        <f aca="false">VLOOKUP(B97,03_COMPOSIÇÕES!A:G,6,0)</f>
        <v>3.8246318892</v>
      </c>
      <c r="H97" s="48" t="n">
        <f aca="false">VLOOKUP(B97,03_COMPOSIÇÕES!A:G,7,0)</f>
        <v>10.3861215</v>
      </c>
      <c r="I97" s="48" t="n">
        <f aca="false">$F97*$G97</f>
        <v>179.7576987924</v>
      </c>
      <c r="J97" s="48" t="n">
        <f aca="false">$F97*$H97</f>
        <v>488.1477105</v>
      </c>
      <c r="K97" s="48" t="n">
        <f aca="false">$I97*(1+BDI_MAT)</f>
        <v>218.944877129143</v>
      </c>
      <c r="L97" s="48" t="n">
        <f aca="false">$J97*(1+BDI_MDO)</f>
        <v>621.65610932175</v>
      </c>
      <c r="M97" s="48" t="n">
        <f aca="false">SUM(K97:L97)</f>
        <v>840.600986450893</v>
      </c>
      <c r="N97" s="53"/>
      <c r="O97" s="50"/>
      <c r="P97" s="54"/>
      <c r="Q97" s="55"/>
      <c r="R97" s="54"/>
      <c r="S97" s="50"/>
    </row>
    <row r="98" s="51" customFormat="true" ht="26.25" hidden="false" customHeight="false" outlineLevel="0" collapsed="false">
      <c r="A98" s="45" t="s">
        <v>272</v>
      </c>
      <c r="B98" s="45" t="s">
        <v>273</v>
      </c>
      <c r="C98" s="52" t="s">
        <v>274</v>
      </c>
      <c r="D98" s="46" t="s">
        <v>60</v>
      </c>
      <c r="E98" s="46" t="s">
        <v>275</v>
      </c>
      <c r="F98" s="47" t="n">
        <v>1</v>
      </c>
      <c r="G98" s="48" t="n">
        <f aca="false">VLOOKUP(B98,03_COMPOSIÇÕES!A:G,6,0)</f>
        <v>1372.06668525604</v>
      </c>
      <c r="H98" s="48" t="n">
        <f aca="false">VLOOKUP(B98,03_COMPOSIÇÕES!A:G,7,0)</f>
        <v>62.2480217589</v>
      </c>
      <c r="I98" s="48" t="n">
        <f aca="false">$F98*$G98</f>
        <v>1372.06668525604</v>
      </c>
      <c r="J98" s="48" t="n">
        <f aca="false">$F98*$H98</f>
        <v>62.2480217589</v>
      </c>
      <c r="K98" s="48" t="n">
        <f aca="false">$I98*(1+BDI_MAT)</f>
        <v>1671.17722264186</v>
      </c>
      <c r="L98" s="48" t="n">
        <f aca="false">$J98*(1+BDI_MDO)</f>
        <v>79.2728557099592</v>
      </c>
      <c r="M98" s="48" t="n">
        <f aca="false">SUM(K98:L98)</f>
        <v>1750.45007835182</v>
      </c>
      <c r="N98" s="53"/>
      <c r="O98" s="50"/>
      <c r="P98" s="54"/>
      <c r="Q98" s="55"/>
      <c r="R98" s="54"/>
      <c r="S98" s="50"/>
    </row>
    <row r="99" s="51" customFormat="true" ht="39" hidden="false" customHeight="false" outlineLevel="0" collapsed="false">
      <c r="A99" s="45" t="s">
        <v>276</v>
      </c>
      <c r="B99" s="45" t="s">
        <v>277</v>
      </c>
      <c r="C99" s="52" t="s">
        <v>278</v>
      </c>
      <c r="D99" s="46" t="s">
        <v>60</v>
      </c>
      <c r="E99" s="46" t="s">
        <v>86</v>
      </c>
      <c r="F99" s="47" t="n">
        <v>25</v>
      </c>
      <c r="G99" s="48" t="n">
        <f aca="false">VLOOKUP(B99,03_COMPOSIÇÕES!A:G,6,0)</f>
        <v>83.4288772964</v>
      </c>
      <c r="H99" s="48" t="n">
        <f aca="false">VLOOKUP(B99,03_COMPOSIÇÕES!A:G,7,0)</f>
        <v>3.3428016</v>
      </c>
      <c r="I99" s="48" t="n">
        <f aca="false">$F99*$G99</f>
        <v>2085.72193241</v>
      </c>
      <c r="J99" s="48" t="n">
        <f aca="false">$F99*$H99</f>
        <v>83.57004</v>
      </c>
      <c r="K99" s="48" t="n">
        <f aca="false">$I99*(1+BDI_MAT)</f>
        <v>2540.40931367538</v>
      </c>
      <c r="L99" s="48" t="n">
        <f aca="false">$J99*(1+BDI_MDO)</f>
        <v>106.42644594</v>
      </c>
      <c r="M99" s="48" t="n">
        <f aca="false">SUM(K99:L99)</f>
        <v>2646.83575961538</v>
      </c>
      <c r="N99" s="53"/>
      <c r="O99" s="50"/>
      <c r="P99" s="54"/>
      <c r="Q99" s="55"/>
      <c r="R99" s="54"/>
      <c r="S99" s="50"/>
    </row>
    <row r="100" s="51" customFormat="true" ht="26.25" hidden="false" customHeight="false" outlineLevel="0" collapsed="false">
      <c r="A100" s="45" t="s">
        <v>279</v>
      </c>
      <c r="B100" s="45" t="s">
        <v>280</v>
      </c>
      <c r="C100" s="52" t="s">
        <v>281</v>
      </c>
      <c r="D100" s="46" t="s">
        <v>60</v>
      </c>
      <c r="E100" s="46" t="s">
        <v>30</v>
      </c>
      <c r="F100" s="47" t="n">
        <v>96</v>
      </c>
      <c r="G100" s="48" t="n">
        <f aca="false">VLOOKUP(B100,03_COMPOSIÇÕES!A:G,6,0)</f>
        <v>8.499181976</v>
      </c>
      <c r="H100" s="48" t="n">
        <f aca="false">VLOOKUP(B100,03_COMPOSIÇÕES!A:G,7,0)</f>
        <v>19.798193</v>
      </c>
      <c r="I100" s="48" t="n">
        <f aca="false">$F100*$G100</f>
        <v>815.921469696</v>
      </c>
      <c r="J100" s="48" t="n">
        <f aca="false">$F100*$H100</f>
        <v>1900.626528</v>
      </c>
      <c r="K100" s="48" t="n">
        <f aca="false">$I100*(1+BDI_MAT)</f>
        <v>993.792350089728</v>
      </c>
      <c r="L100" s="48" t="n">
        <f aca="false">$J100*(1+BDI_MDO)</f>
        <v>2420.447883408</v>
      </c>
      <c r="M100" s="48" t="n">
        <f aca="false">SUM(K100:L100)</f>
        <v>3414.24023349773</v>
      </c>
      <c r="N100" s="53"/>
      <c r="O100" s="50"/>
      <c r="P100" s="54"/>
      <c r="Q100" s="55"/>
      <c r="R100" s="54"/>
      <c r="S100" s="50"/>
    </row>
    <row r="101" s="51" customFormat="true" ht="26.25" hidden="false" customHeight="false" outlineLevel="0" collapsed="false">
      <c r="A101" s="45" t="s">
        <v>282</v>
      </c>
      <c r="B101" s="45" t="s">
        <v>283</v>
      </c>
      <c r="C101" s="52" t="s">
        <v>284</v>
      </c>
      <c r="D101" s="46" t="s">
        <v>60</v>
      </c>
      <c r="E101" s="46" t="s">
        <v>285</v>
      </c>
      <c r="F101" s="47" t="n">
        <v>3</v>
      </c>
      <c r="G101" s="48" t="n">
        <f aca="false">VLOOKUP(B101,03_COMPOSIÇÕES!A:G,6,0)</f>
        <v>119.023455808</v>
      </c>
      <c r="H101" s="48" t="n">
        <f aca="false">VLOOKUP(B101,03_COMPOSIÇÕES!A:G,7,0)</f>
        <v>173.142944</v>
      </c>
      <c r="I101" s="48" t="n">
        <f aca="false">$F101*$G101</f>
        <v>357.070367424</v>
      </c>
      <c r="J101" s="48" t="n">
        <f aca="false">$F101*$H101</f>
        <v>519.428832</v>
      </c>
      <c r="K101" s="48" t="n">
        <f aca="false">$I101*(1+BDI_MAT)</f>
        <v>434.911707522432</v>
      </c>
      <c r="L101" s="48" t="n">
        <f aca="false">$J101*(1+BDI_MDO)</f>
        <v>661.492617552</v>
      </c>
      <c r="M101" s="48" t="n">
        <f aca="false">SUM(K101:L101)</f>
        <v>1096.40432507443</v>
      </c>
      <c r="N101" s="53"/>
      <c r="O101" s="50"/>
      <c r="P101" s="54"/>
      <c r="Q101" s="55"/>
      <c r="R101" s="54"/>
      <c r="S101" s="50"/>
    </row>
    <row r="102" s="51" customFormat="true" ht="15" hidden="false" customHeight="false" outlineLevel="0" collapsed="false">
      <c r="A102" s="45"/>
      <c r="B102" s="45"/>
      <c r="C102" s="45"/>
      <c r="D102" s="46"/>
      <c r="E102" s="46"/>
      <c r="F102" s="47"/>
      <c r="G102" s="48"/>
      <c r="H102" s="48"/>
      <c r="I102" s="48"/>
      <c r="J102" s="48"/>
      <c r="K102" s="48"/>
      <c r="L102" s="48"/>
      <c r="M102" s="48"/>
      <c r="N102" s="53"/>
      <c r="O102" s="50"/>
      <c r="P102" s="50"/>
      <c r="Q102" s="50"/>
      <c r="R102" s="50"/>
      <c r="S102" s="50"/>
    </row>
    <row r="103" s="51" customFormat="true" ht="15" hidden="false" customHeight="false" outlineLevel="0" collapsed="false">
      <c r="A103" s="45" t="n">
        <v>15</v>
      </c>
      <c r="B103" s="45"/>
      <c r="C103" s="45" t="s">
        <v>286</v>
      </c>
      <c r="D103" s="46"/>
      <c r="E103" s="46"/>
      <c r="F103" s="47"/>
      <c r="G103" s="48"/>
      <c r="H103" s="48"/>
      <c r="I103" s="48" t="n">
        <f aca="false">SUBTOTAL(9,I104:I106)</f>
        <v>1996.4916100536</v>
      </c>
      <c r="J103" s="48" t="n">
        <f aca="false">SUBTOTAL(9,J104:J106)</f>
        <v>137.088957</v>
      </c>
      <c r="K103" s="48" t="n">
        <f aca="false">SUBTOTAL(9,K104:K106)</f>
        <v>2431.72678104529</v>
      </c>
      <c r="L103" s="48" t="n">
        <f aca="false">SUBTOTAL(9,L104:L106)</f>
        <v>174.5827867395</v>
      </c>
      <c r="M103" s="48" t="n">
        <f aca="false">SUBTOTAL(9,M104:M106)</f>
        <v>2606.30956778478</v>
      </c>
      <c r="N103" s="49" t="n">
        <f aca="false">M103/$I$243</f>
        <v>0.00634854841667073</v>
      </c>
      <c r="O103" s="50"/>
      <c r="P103" s="50"/>
      <c r="Q103" s="50"/>
      <c r="R103" s="50"/>
      <c r="S103" s="50"/>
    </row>
    <row r="104" s="51" customFormat="true" ht="39" hidden="false" customHeight="false" outlineLevel="0" collapsed="false">
      <c r="A104" s="45" t="s">
        <v>287</v>
      </c>
      <c r="B104" s="45" t="s">
        <v>133</v>
      </c>
      <c r="C104" s="52" t="s">
        <v>134</v>
      </c>
      <c r="D104" s="46" t="s">
        <v>60</v>
      </c>
      <c r="E104" s="46" t="s">
        <v>79</v>
      </c>
      <c r="F104" s="47" t="n">
        <v>7.5</v>
      </c>
      <c r="G104" s="48" t="n">
        <f aca="false">VLOOKUP(B104,03_COMPOSIÇÕES!A:G,6,0)</f>
        <v>86.94</v>
      </c>
      <c r="H104" s="48" t="n">
        <f aca="false">VLOOKUP(B104,03_COMPOSIÇÕES!A:G,7,0)</f>
        <v>0</v>
      </c>
      <c r="I104" s="48" t="n">
        <f aca="false">$F104*$G104</f>
        <v>652.05</v>
      </c>
      <c r="J104" s="48" t="n">
        <f aca="false">$F104*$H104</f>
        <v>0</v>
      </c>
      <c r="K104" s="48" t="n">
        <f aca="false">$I104*(1+BDI_MAT)</f>
        <v>794.1969</v>
      </c>
      <c r="L104" s="48" t="n">
        <f aca="false">$J104*(1+BDI_MDO)</f>
        <v>0</v>
      </c>
      <c r="M104" s="48" t="n">
        <f aca="false">SUM(K104:L104)</f>
        <v>794.1969</v>
      </c>
      <c r="N104" s="53"/>
      <c r="O104" s="50"/>
      <c r="P104" s="54"/>
      <c r="Q104" s="55"/>
      <c r="R104" s="54"/>
      <c r="S104" s="50"/>
    </row>
    <row r="105" s="51" customFormat="true" ht="15" hidden="false" customHeight="false" outlineLevel="0" collapsed="false">
      <c r="A105" s="45" t="s">
        <v>288</v>
      </c>
      <c r="B105" s="45" t="s">
        <v>289</v>
      </c>
      <c r="C105" s="52" t="s">
        <v>290</v>
      </c>
      <c r="D105" s="46" t="s">
        <v>60</v>
      </c>
      <c r="E105" s="46" t="s">
        <v>30</v>
      </c>
      <c r="F105" s="47" t="n">
        <v>1</v>
      </c>
      <c r="G105" s="48" t="n">
        <f aca="false">VLOOKUP(B105,03_COMPOSIÇÕES!A:G,6,0)</f>
        <v>1054.39590988</v>
      </c>
      <c r="H105" s="48" t="n">
        <f aca="false">VLOOKUP(B105,03_COMPOSIÇÕES!A:G,7,0)</f>
        <v>110.396055</v>
      </c>
      <c r="I105" s="48" t="n">
        <f aca="false">$F105*$G105</f>
        <v>1054.39590988</v>
      </c>
      <c r="J105" s="48" t="n">
        <f aca="false">$F105*$H105</f>
        <v>110.396055</v>
      </c>
      <c r="K105" s="48" t="n">
        <f aca="false">$I105*(1+BDI_MAT)</f>
        <v>1284.25421823384</v>
      </c>
      <c r="L105" s="48" t="n">
        <f aca="false">$J105*(1+BDI_MDO)</f>
        <v>140.5893760425</v>
      </c>
      <c r="M105" s="48" t="n">
        <f aca="false">SUM(K105:L105)</f>
        <v>1424.84359427634</v>
      </c>
      <c r="N105" s="53"/>
      <c r="O105" s="50"/>
      <c r="P105" s="54"/>
      <c r="Q105" s="55"/>
      <c r="R105" s="54"/>
      <c r="S105" s="50"/>
    </row>
    <row r="106" s="51" customFormat="true" ht="15" hidden="false" customHeight="false" outlineLevel="0" collapsed="false">
      <c r="A106" s="45" t="s">
        <v>291</v>
      </c>
      <c r="B106" s="45" t="s">
        <v>292</v>
      </c>
      <c r="C106" s="52" t="s">
        <v>293</v>
      </c>
      <c r="D106" s="46" t="s">
        <v>60</v>
      </c>
      <c r="E106" s="46" t="s">
        <v>30</v>
      </c>
      <c r="F106" s="47" t="n">
        <v>1</v>
      </c>
      <c r="G106" s="48" t="n">
        <f aca="false">VLOOKUP(B106,03_COMPOSIÇÕES!A:G,6,0)</f>
        <v>290.0457001736</v>
      </c>
      <c r="H106" s="48" t="n">
        <f aca="false">VLOOKUP(B106,03_COMPOSIÇÕES!A:G,7,0)</f>
        <v>26.692902</v>
      </c>
      <c r="I106" s="48" t="n">
        <f aca="false">$F106*$G106</f>
        <v>290.0457001736</v>
      </c>
      <c r="J106" s="48" t="n">
        <f aca="false">$F106*$H106</f>
        <v>26.692902</v>
      </c>
      <c r="K106" s="48" t="n">
        <f aca="false">$I106*(1+BDI_MAT)</f>
        <v>353.275662811445</v>
      </c>
      <c r="L106" s="48" t="n">
        <f aca="false">$J106*(1+BDI_MDO)</f>
        <v>33.993410697</v>
      </c>
      <c r="M106" s="48" t="n">
        <f aca="false">SUM(K106:L106)</f>
        <v>387.269073508445</v>
      </c>
      <c r="N106" s="53"/>
      <c r="O106" s="50"/>
      <c r="P106" s="54"/>
      <c r="Q106" s="55"/>
      <c r="R106" s="54"/>
      <c r="S106" s="50"/>
    </row>
    <row r="107" s="51" customFormat="true" ht="15" hidden="false" customHeight="false" outlineLevel="0" collapsed="false">
      <c r="A107" s="45"/>
      <c r="B107" s="45"/>
      <c r="C107" s="45"/>
      <c r="D107" s="46"/>
      <c r="E107" s="46"/>
      <c r="F107" s="47"/>
      <c r="G107" s="48"/>
      <c r="H107" s="48"/>
      <c r="I107" s="48"/>
      <c r="J107" s="48"/>
      <c r="K107" s="48"/>
      <c r="L107" s="48"/>
      <c r="M107" s="48"/>
      <c r="N107" s="53"/>
      <c r="O107" s="50"/>
      <c r="P107" s="50"/>
      <c r="Q107" s="50"/>
      <c r="R107" s="50"/>
      <c r="S107" s="50"/>
    </row>
    <row r="108" s="51" customFormat="true" ht="15" hidden="false" customHeight="false" outlineLevel="0" collapsed="false">
      <c r="A108" s="45" t="n">
        <v>16</v>
      </c>
      <c r="B108" s="45"/>
      <c r="C108" s="45" t="s">
        <v>294</v>
      </c>
      <c r="D108" s="46"/>
      <c r="E108" s="46"/>
      <c r="F108" s="47"/>
      <c r="G108" s="48"/>
      <c r="H108" s="48"/>
      <c r="I108" s="48" t="n">
        <f aca="false">SUBTOTAL(9,I109:I115)</f>
        <v>6995.24863308362</v>
      </c>
      <c r="J108" s="48" t="n">
        <f aca="false">SUBTOTAL(9,J109:J115)</f>
        <v>1172.5026605078</v>
      </c>
      <c r="K108" s="48" t="n">
        <f aca="false">SUBTOTAL(9,K109:K115)</f>
        <v>8520.21283509585</v>
      </c>
      <c r="L108" s="48" t="n">
        <f aca="false">SUBTOTAL(9,L109:L115)</f>
        <v>1493.18213815668</v>
      </c>
      <c r="M108" s="48" t="n">
        <f aca="false">SUBTOTAL(9,M109:M115)</f>
        <v>10013.3949732525</v>
      </c>
      <c r="N108" s="49" t="n">
        <f aca="false">M108/$I$243</f>
        <v>0.0243910100276278</v>
      </c>
      <c r="O108" s="50"/>
      <c r="P108" s="50"/>
      <c r="Q108" s="50"/>
      <c r="R108" s="50"/>
      <c r="S108" s="50"/>
    </row>
    <row r="109" s="51" customFormat="true" ht="15" hidden="false" customHeight="false" outlineLevel="0" collapsed="false">
      <c r="A109" s="45" t="s">
        <v>295</v>
      </c>
      <c r="B109" s="45" t="s">
        <v>296</v>
      </c>
      <c r="C109" s="52" t="s">
        <v>297</v>
      </c>
      <c r="D109" s="46" t="s">
        <v>60</v>
      </c>
      <c r="E109" s="46" t="s">
        <v>30</v>
      </c>
      <c r="F109" s="47" t="n">
        <v>1</v>
      </c>
      <c r="G109" s="48" t="n">
        <f aca="false">VLOOKUP(B109,03_COMPOSIÇÕES!A:G,6,0)</f>
        <v>512.9597545928</v>
      </c>
      <c r="H109" s="48" t="n">
        <f aca="false">VLOOKUP(B109,03_COMPOSIÇÕES!A:G,7,0)</f>
        <v>6.6445113</v>
      </c>
      <c r="I109" s="48" t="n">
        <f aca="false">$F109*$G109</f>
        <v>512.9597545928</v>
      </c>
      <c r="J109" s="48" t="n">
        <f aca="false">$F109*$H109</f>
        <v>6.6445113</v>
      </c>
      <c r="K109" s="48" t="n">
        <f aca="false">$I109*(1+BDI_MAT)</f>
        <v>624.78498109403</v>
      </c>
      <c r="L109" s="48" t="n">
        <f aca="false">$J109*(1+BDI_MDO)</f>
        <v>8.46178514055</v>
      </c>
      <c r="M109" s="48" t="n">
        <f aca="false">SUM(K109:L109)</f>
        <v>633.24676623458</v>
      </c>
      <c r="N109" s="53"/>
      <c r="O109" s="50"/>
      <c r="P109" s="54" t="n">
        <f aca="false">SUM(G109:H109)</f>
        <v>519.6042658928</v>
      </c>
      <c r="Q109" s="55" t="n">
        <f aca="false">VLOOKUP(B109,'SERVICOS SINAPI'!B:F,5,0)</f>
        <v>519.54</v>
      </c>
      <c r="R109" s="54" t="n">
        <f aca="false">P109-Q109</f>
        <v>0.0642658927999946</v>
      </c>
      <c r="S109" s="54" t="n">
        <f aca="false">R109*F109</f>
        <v>0.0642658927999946</v>
      </c>
    </row>
    <row r="110" s="51" customFormat="true" ht="26.25" hidden="false" customHeight="false" outlineLevel="0" collapsed="false">
      <c r="A110" s="45" t="s">
        <v>298</v>
      </c>
      <c r="B110" s="45" t="s">
        <v>299</v>
      </c>
      <c r="C110" s="52" t="s">
        <v>300</v>
      </c>
      <c r="D110" s="46" t="s">
        <v>60</v>
      </c>
      <c r="E110" s="46" t="s">
        <v>30</v>
      </c>
      <c r="F110" s="47" t="n">
        <v>1</v>
      </c>
      <c r="G110" s="48" t="n">
        <f aca="false">VLOOKUP(B110,03_COMPOSIÇÕES!A:G,6,0)</f>
        <v>152.999590988</v>
      </c>
      <c r="H110" s="48" t="n">
        <f aca="false">VLOOKUP(B110,03_COMPOSIÇÕES!A:G,7,0)</f>
        <v>11.0914755</v>
      </c>
      <c r="I110" s="48" t="n">
        <f aca="false">$F110*$G110</f>
        <v>152.999590988</v>
      </c>
      <c r="J110" s="48" t="n">
        <f aca="false">$F110*$H110</f>
        <v>11.0914755</v>
      </c>
      <c r="K110" s="48" t="n">
        <f aca="false">$I110*(1+BDI_MAT)</f>
        <v>186.353501823384</v>
      </c>
      <c r="L110" s="48" t="n">
        <f aca="false">$J110*(1+BDI_MDO)</f>
        <v>14.12499404925</v>
      </c>
      <c r="M110" s="48" t="n">
        <f aca="false">SUM(K110:L110)</f>
        <v>200.478495872634</v>
      </c>
      <c r="N110" s="53"/>
      <c r="O110" s="50"/>
      <c r="P110" s="54" t="n">
        <f aca="false">SUM(G110:H110)</f>
        <v>164.091066488</v>
      </c>
      <c r="Q110" s="55" t="n">
        <f aca="false">VLOOKUP(B110,'SERVICOS SINAPI'!B:F,5,0)</f>
        <v>163.98</v>
      </c>
      <c r="R110" s="54" t="n">
        <f aca="false">P110-Q110</f>
        <v>0.111066488000006</v>
      </c>
      <c r="S110" s="54" t="n">
        <f aca="false">R110*F110</f>
        <v>0.111066488000006</v>
      </c>
    </row>
    <row r="111" s="51" customFormat="true" ht="15" hidden="false" customHeight="false" outlineLevel="0" collapsed="false">
      <c r="A111" s="45" t="s">
        <v>301</v>
      </c>
      <c r="B111" s="45" t="s">
        <v>302</v>
      </c>
      <c r="C111" s="52" t="s">
        <v>303</v>
      </c>
      <c r="D111" s="46" t="s">
        <v>60</v>
      </c>
      <c r="E111" s="46" t="s">
        <v>30</v>
      </c>
      <c r="F111" s="47" t="n">
        <v>8</v>
      </c>
      <c r="G111" s="48" t="n">
        <f aca="false">VLOOKUP(B111,03_COMPOSIÇÕES!A:G,6,0)</f>
        <v>174.249590988</v>
      </c>
      <c r="H111" s="48" t="n">
        <f aca="false">VLOOKUP(B111,03_COMPOSIÇÕES!A:G,7,0)</f>
        <v>11.0914755</v>
      </c>
      <c r="I111" s="48" t="n">
        <f aca="false">$F111*$G111</f>
        <v>1393.996727904</v>
      </c>
      <c r="J111" s="48" t="n">
        <f aca="false">$F111*$H111</f>
        <v>88.731804</v>
      </c>
      <c r="K111" s="48" t="n">
        <f aca="false">$I111*(1+BDI_MAT)</f>
        <v>1697.88801458707</v>
      </c>
      <c r="L111" s="48" t="n">
        <f aca="false">$J111*(1+BDI_MDO)</f>
        <v>112.999952394</v>
      </c>
      <c r="M111" s="48" t="n">
        <f aca="false">SUM(K111:L111)</f>
        <v>1810.88796698107</v>
      </c>
      <c r="N111" s="53"/>
      <c r="O111" s="50"/>
      <c r="P111" s="54" t="n">
        <f aca="false">SUM(G111:H111)</f>
        <v>185.341066488</v>
      </c>
      <c r="Q111" s="55" t="n">
        <f aca="false">VLOOKUP(B111,'SERVICOS SINAPI'!B:F,5,0)</f>
        <v>185.23</v>
      </c>
      <c r="R111" s="54" t="n">
        <f aca="false">P111-Q111</f>
        <v>0.111066488000006</v>
      </c>
      <c r="S111" s="54" t="n">
        <f aca="false">R111*F111</f>
        <v>0.888531904000047</v>
      </c>
    </row>
    <row r="112" s="51" customFormat="true" ht="64.5" hidden="false" customHeight="false" outlineLevel="0" collapsed="false">
      <c r="A112" s="45" t="s">
        <v>304</v>
      </c>
      <c r="B112" s="45" t="s">
        <v>305</v>
      </c>
      <c r="C112" s="52" t="s">
        <v>306</v>
      </c>
      <c r="D112" s="46" t="s">
        <v>60</v>
      </c>
      <c r="E112" s="46" t="s">
        <v>30</v>
      </c>
      <c r="F112" s="47" t="n">
        <v>1</v>
      </c>
      <c r="G112" s="48" t="n">
        <f aca="false">VLOOKUP(B112,03_COMPOSIÇÕES!A:G,6,0)</f>
        <v>1140.38448264202</v>
      </c>
      <c r="H112" s="48" t="n">
        <f aca="false">VLOOKUP(B112,03_COMPOSIÇÕES!A:G,7,0)</f>
        <v>468.7238231078</v>
      </c>
      <c r="I112" s="48" t="n">
        <f aca="false">$F112*$G112</f>
        <v>1140.38448264202</v>
      </c>
      <c r="J112" s="48" t="n">
        <f aca="false">$F112*$H112</f>
        <v>468.7238231078</v>
      </c>
      <c r="K112" s="48" t="n">
        <f aca="false">$I112*(1+BDI_MAT)</f>
        <v>1388.98829985798</v>
      </c>
      <c r="L112" s="48" t="n">
        <f aca="false">$J112*(1+BDI_MDO)</f>
        <v>596.919788727783</v>
      </c>
      <c r="M112" s="48" t="n">
        <f aca="false">SUM(K112:L112)</f>
        <v>1985.90808858576</v>
      </c>
      <c r="N112" s="53"/>
      <c r="O112" s="50"/>
      <c r="P112" s="54"/>
      <c r="Q112" s="55"/>
      <c r="R112" s="54"/>
      <c r="S112" s="50"/>
    </row>
    <row r="113" s="51" customFormat="true" ht="15" hidden="false" customHeight="false" outlineLevel="0" collapsed="false">
      <c r="A113" s="45" t="s">
        <v>307</v>
      </c>
      <c r="B113" s="45" t="s">
        <v>308</v>
      </c>
      <c r="C113" s="52" t="s">
        <v>309</v>
      </c>
      <c r="D113" s="46" t="s">
        <v>60</v>
      </c>
      <c r="E113" s="46" t="s">
        <v>30</v>
      </c>
      <c r="F113" s="47" t="n">
        <v>16</v>
      </c>
      <c r="G113" s="48" t="n">
        <f aca="false">VLOOKUP(B113,03_COMPOSIÇÕES!A:G,6,0)</f>
        <v>39.709590988</v>
      </c>
      <c r="H113" s="48" t="n">
        <f aca="false">VLOOKUP(B113,03_COMPOSIÇÕES!A:G,7,0)</f>
        <v>11.660732</v>
      </c>
      <c r="I113" s="48" t="n">
        <f aca="false">$F113*$G113</f>
        <v>635.353455808</v>
      </c>
      <c r="J113" s="48" t="n">
        <f aca="false">$F113*$H113</f>
        <v>186.571712</v>
      </c>
      <c r="K113" s="48" t="n">
        <f aca="false">$I113*(1+BDI_MAT)</f>
        <v>773.860509174144</v>
      </c>
      <c r="L113" s="48" t="n">
        <f aca="false">$J113*(1+BDI_MDO)</f>
        <v>237.599075232</v>
      </c>
      <c r="M113" s="48" t="n">
        <f aca="false">SUM(K113:L113)</f>
        <v>1011.45958440614</v>
      </c>
      <c r="N113" s="53"/>
      <c r="O113" s="50"/>
      <c r="P113" s="54"/>
      <c r="Q113" s="55"/>
      <c r="R113" s="54"/>
      <c r="S113" s="50"/>
    </row>
    <row r="114" s="51" customFormat="true" ht="26.25" hidden="false" customHeight="false" outlineLevel="0" collapsed="false">
      <c r="A114" s="45" t="s">
        <v>310</v>
      </c>
      <c r="B114" s="45" t="s">
        <v>311</v>
      </c>
      <c r="C114" s="52" t="s">
        <v>312</v>
      </c>
      <c r="D114" s="46" t="s">
        <v>60</v>
      </c>
      <c r="E114" s="46" t="s">
        <v>30</v>
      </c>
      <c r="F114" s="47" t="n">
        <v>63</v>
      </c>
      <c r="G114" s="48" t="n">
        <f aca="false">VLOOKUP(B114,03_COMPOSIÇÕES!A:G,6,0)</f>
        <v>39.1799181976</v>
      </c>
      <c r="H114" s="48" t="n">
        <f aca="false">VLOOKUP(B114,03_COMPOSIÇÕES!A:G,7,0)</f>
        <v>1.7311042</v>
      </c>
      <c r="I114" s="48" t="n">
        <f aca="false">$F114*$G114</f>
        <v>2468.3348464488</v>
      </c>
      <c r="J114" s="48" t="n">
        <f aca="false">$F114*$H114</f>
        <v>109.0595646</v>
      </c>
      <c r="K114" s="48" t="n">
        <f aca="false">$I114*(1+BDI_MAT)</f>
        <v>3006.43184297464</v>
      </c>
      <c r="L114" s="48" t="n">
        <f aca="false">$J114*(1+BDI_MDO)</f>
        <v>138.8873555181</v>
      </c>
      <c r="M114" s="48" t="n">
        <f aca="false">SUM(K114:L114)</f>
        <v>3145.31919849274</v>
      </c>
      <c r="N114" s="53"/>
      <c r="O114" s="50"/>
      <c r="P114" s="54"/>
      <c r="Q114" s="55"/>
      <c r="R114" s="54"/>
      <c r="S114" s="50"/>
    </row>
    <row r="115" s="51" customFormat="true" ht="26.25" hidden="false" customHeight="false" outlineLevel="0" collapsed="false">
      <c r="A115" s="45" t="s">
        <v>313</v>
      </c>
      <c r="B115" s="45" t="s">
        <v>314</v>
      </c>
      <c r="C115" s="52" t="s">
        <v>315</v>
      </c>
      <c r="D115" s="46" t="s">
        <v>60</v>
      </c>
      <c r="E115" s="46" t="s">
        <v>86</v>
      </c>
      <c r="F115" s="47" t="n">
        <v>10</v>
      </c>
      <c r="G115" s="48" t="n">
        <f aca="false">VLOOKUP(B115,03_COMPOSIÇÕES!A:G,6,0)</f>
        <v>69.12197747</v>
      </c>
      <c r="H115" s="48" t="n">
        <f aca="false">VLOOKUP(B115,03_COMPOSIÇÕES!A:G,7,0)</f>
        <v>30.167977</v>
      </c>
      <c r="I115" s="48" t="n">
        <f aca="false">$F115*$G115</f>
        <v>691.2197747</v>
      </c>
      <c r="J115" s="48" t="n">
        <f aca="false">$F115*$H115</f>
        <v>301.67977</v>
      </c>
      <c r="K115" s="48" t="n">
        <f aca="false">$I115*(1+BDI_MAT)</f>
        <v>841.9056855846</v>
      </c>
      <c r="L115" s="48" t="n">
        <f aca="false">$J115*(1+BDI_MDO)</f>
        <v>384.189187095</v>
      </c>
      <c r="M115" s="48" t="n">
        <f aca="false">SUM(K115:L115)</f>
        <v>1226.0948726796</v>
      </c>
      <c r="N115" s="53"/>
      <c r="O115" s="50"/>
      <c r="P115" s="54"/>
      <c r="Q115" s="55"/>
      <c r="R115" s="54"/>
      <c r="S115" s="50"/>
    </row>
    <row r="116" s="51" customFormat="true" ht="15" hidden="false" customHeight="false" outlineLevel="0" collapsed="false">
      <c r="A116" s="45"/>
      <c r="B116" s="45"/>
      <c r="C116" s="45"/>
      <c r="D116" s="46"/>
      <c r="E116" s="46"/>
      <c r="F116" s="47"/>
      <c r="G116" s="48"/>
      <c r="H116" s="48"/>
      <c r="I116" s="48"/>
      <c r="J116" s="48"/>
      <c r="K116" s="48"/>
      <c r="L116" s="48"/>
      <c r="M116" s="48"/>
      <c r="N116" s="53"/>
      <c r="O116" s="50"/>
      <c r="P116" s="50"/>
      <c r="Q116" s="50"/>
      <c r="R116" s="50"/>
      <c r="S116" s="50"/>
    </row>
    <row r="117" s="51" customFormat="true" ht="15" hidden="false" customHeight="false" outlineLevel="0" collapsed="false">
      <c r="A117" s="45" t="n">
        <v>17</v>
      </c>
      <c r="B117" s="45"/>
      <c r="C117" s="45" t="s">
        <v>316</v>
      </c>
      <c r="D117" s="46"/>
      <c r="E117" s="46"/>
      <c r="F117" s="47"/>
      <c r="G117" s="48"/>
      <c r="H117" s="48"/>
      <c r="I117" s="48" t="n">
        <f aca="false">SUBTOTAL(9,I118:I201)</f>
        <v>47478.3840019904</v>
      </c>
      <c r="J117" s="48" t="n">
        <f aca="false">SUBTOTAL(9,J118:J201)</f>
        <v>17508.1151159968</v>
      </c>
      <c r="K117" s="48" t="n">
        <f aca="false">SUBTOTAL(9,K118:K201)</f>
        <v>57828.6717144243</v>
      </c>
      <c r="L117" s="48" t="n">
        <f aca="false">SUBTOTAL(9,L118:L201)</f>
        <v>22296.5846002219</v>
      </c>
      <c r="M117" s="48" t="n">
        <f aca="false">SUBTOTAL(9,M118:M201)</f>
        <v>80125.2563146462</v>
      </c>
      <c r="N117" s="49" t="n">
        <f aca="false">M117/$I$243</f>
        <v>0.19517216043681</v>
      </c>
      <c r="O117" s="50"/>
      <c r="P117" s="50"/>
      <c r="Q117" s="50"/>
      <c r="R117" s="50"/>
      <c r="S117" s="50"/>
    </row>
    <row r="118" s="51" customFormat="true" ht="15" hidden="false" customHeight="false" outlineLevel="0" collapsed="false">
      <c r="A118" s="45" t="s">
        <v>317</v>
      </c>
      <c r="B118" s="45"/>
      <c r="C118" s="45" t="s">
        <v>318</v>
      </c>
      <c r="D118" s="46"/>
      <c r="E118" s="46"/>
      <c r="F118" s="47"/>
      <c r="G118" s="48"/>
      <c r="H118" s="48"/>
      <c r="I118" s="48" t="n">
        <f aca="false">SUBTOTAL(9,I119:I124)</f>
        <v>591.8227581636</v>
      </c>
      <c r="J118" s="48" t="n">
        <f aca="false">SUBTOTAL(9,J119:J124)</f>
        <v>300.636992424</v>
      </c>
      <c r="K118" s="48" t="n">
        <f aca="false">SUBTOTAL(9,K119:K124)</f>
        <v>720.840119443265</v>
      </c>
      <c r="L118" s="48" t="n">
        <f aca="false">SUBTOTAL(9,L119:L124)</f>
        <v>382.861209851964</v>
      </c>
      <c r="M118" s="48" t="n">
        <f aca="false">SUBTOTAL(9,M119:M124)</f>
        <v>1103.70132929523</v>
      </c>
      <c r="N118" s="49"/>
      <c r="O118" s="50"/>
      <c r="P118" s="50"/>
      <c r="Q118" s="50"/>
      <c r="R118" s="50"/>
      <c r="S118" s="50"/>
    </row>
    <row r="119" s="51" customFormat="true" ht="26.25" hidden="false" customHeight="false" outlineLevel="0" collapsed="false">
      <c r="A119" s="45" t="s">
        <v>319</v>
      </c>
      <c r="B119" s="45" t="s">
        <v>320</v>
      </c>
      <c r="C119" s="52" t="s">
        <v>321</v>
      </c>
      <c r="D119" s="46" t="s">
        <v>60</v>
      </c>
      <c r="E119" s="46" t="s">
        <v>86</v>
      </c>
      <c r="F119" s="47" t="n">
        <v>3</v>
      </c>
      <c r="G119" s="48" t="n">
        <f aca="false">VLOOKUP(B119,03_COMPOSIÇÕES!A:G,6,0)</f>
        <v>5.56309132544</v>
      </c>
      <c r="H119" s="48" t="n">
        <f aca="false">VLOOKUP(B119,03_COMPOSIÇÕES!A:G,7,0)</f>
        <v>0.209893176</v>
      </c>
      <c r="I119" s="48" t="n">
        <f aca="false">$F119*$G119</f>
        <v>16.68927397632</v>
      </c>
      <c r="J119" s="48" t="n">
        <f aca="false">$F119*$H119</f>
        <v>0.629679528</v>
      </c>
      <c r="K119" s="48" t="n">
        <f aca="false">$I119*(1+BDI_MAT)</f>
        <v>20.3275357031578</v>
      </c>
      <c r="L119" s="48" t="n">
        <f aca="false">$J119*(1+BDI_MDO)</f>
        <v>0.801896878908</v>
      </c>
      <c r="M119" s="48" t="n">
        <f aca="false">SUM(K119:L119)</f>
        <v>21.1294325820658</v>
      </c>
      <c r="N119" s="53"/>
      <c r="O119" s="50"/>
      <c r="P119" s="54" t="n">
        <f aca="false">SUM(G119:H119)</f>
        <v>5.77298450144</v>
      </c>
      <c r="Q119" s="55" t="n">
        <f aca="false">VLOOKUP(B119,'SERVICOS SINAPI'!B:F,5,0)</f>
        <v>5.76</v>
      </c>
      <c r="R119" s="54" t="n">
        <f aca="false">P119-Q119</f>
        <v>0.0129845014400001</v>
      </c>
      <c r="S119" s="54" t="n">
        <f aca="false">R119*F119</f>
        <v>0.0389535043200002</v>
      </c>
    </row>
    <row r="120" s="51" customFormat="true" ht="26.25" hidden="false" customHeight="false" outlineLevel="0" collapsed="false">
      <c r="A120" s="45" t="s">
        <v>322</v>
      </c>
      <c r="B120" s="45" t="s">
        <v>323</v>
      </c>
      <c r="C120" s="52" t="s">
        <v>324</v>
      </c>
      <c r="D120" s="46" t="s">
        <v>60</v>
      </c>
      <c r="E120" s="46" t="s">
        <v>30</v>
      </c>
      <c r="F120" s="47" t="n">
        <v>4</v>
      </c>
      <c r="G120" s="48" t="n">
        <f aca="false">VLOOKUP(B120,03_COMPOSIÇÕES!A:G,6,0)</f>
        <v>9.57094782242</v>
      </c>
      <c r="H120" s="48" t="n">
        <f aca="false">VLOOKUP(B120,03_COMPOSIÇÕES!A:G,7,0)</f>
        <v>1.539216624</v>
      </c>
      <c r="I120" s="48" t="n">
        <f aca="false">$F120*$G120</f>
        <v>38.28379128968</v>
      </c>
      <c r="J120" s="48" t="n">
        <f aca="false">$F120*$H120</f>
        <v>6.156866496</v>
      </c>
      <c r="K120" s="48" t="n">
        <f aca="false">$I120*(1+BDI_MAT)</f>
        <v>46.6296577908302</v>
      </c>
      <c r="L120" s="48" t="n">
        <f aca="false">$J120*(1+BDI_MDO)</f>
        <v>7.840769482656</v>
      </c>
      <c r="M120" s="48" t="n">
        <f aca="false">SUM(K120:L120)</f>
        <v>54.4704272734862</v>
      </c>
      <c r="N120" s="53"/>
      <c r="O120" s="50"/>
      <c r="P120" s="54" t="n">
        <f aca="false">SUM(G120:H120)</f>
        <v>11.11016444642</v>
      </c>
      <c r="Q120" s="55" t="n">
        <f aca="false">VLOOKUP(B120,'SERVICOS SINAPI'!B:F,5,0)</f>
        <v>11.08</v>
      </c>
      <c r="R120" s="54" t="n">
        <f aca="false">P120-Q120</f>
        <v>0.0301644464200006</v>
      </c>
      <c r="S120" s="54" t="n">
        <f aca="false">R120*F120</f>
        <v>0.120657785680002</v>
      </c>
    </row>
    <row r="121" s="51" customFormat="true" ht="15" hidden="false" customHeight="false" outlineLevel="0" collapsed="false">
      <c r="A121" s="45" t="s">
        <v>325</v>
      </c>
      <c r="B121" s="45" t="s">
        <v>326</v>
      </c>
      <c r="C121" s="52" t="s">
        <v>327</v>
      </c>
      <c r="D121" s="46" t="s">
        <v>60</v>
      </c>
      <c r="E121" s="46" t="s">
        <v>30</v>
      </c>
      <c r="F121" s="47" t="n">
        <v>2</v>
      </c>
      <c r="G121" s="48" t="n">
        <f aca="false">VLOOKUP(B121,03_COMPOSIÇÕES!A:G,6,0)</f>
        <v>104.6492637784</v>
      </c>
      <c r="H121" s="48" t="n">
        <f aca="false">VLOOKUP(B121,03_COMPOSIÇÕES!A:G,7,0)</f>
        <v>20.9893176</v>
      </c>
      <c r="I121" s="48" t="n">
        <f aca="false">$F121*$G121</f>
        <v>209.2985275568</v>
      </c>
      <c r="J121" s="48" t="n">
        <f aca="false">$F121*$H121</f>
        <v>41.9786352</v>
      </c>
      <c r="K121" s="48" t="n">
        <f aca="false">$I121*(1+BDI_MAT)</f>
        <v>254.925606564182</v>
      </c>
      <c r="L121" s="48" t="n">
        <f aca="false">$J121*(1+BDI_MDO)</f>
        <v>53.4597919272</v>
      </c>
      <c r="M121" s="48" t="n">
        <f aca="false">SUM(K121:L121)</f>
        <v>308.385398491382</v>
      </c>
      <c r="N121" s="53"/>
      <c r="O121" s="50"/>
      <c r="P121" s="54"/>
      <c r="Q121" s="55"/>
      <c r="R121" s="54"/>
      <c r="S121" s="50"/>
    </row>
    <row r="122" s="51" customFormat="true" ht="15" hidden="false" customHeight="false" outlineLevel="0" collapsed="false">
      <c r="A122" s="45" t="s">
        <v>328</v>
      </c>
      <c r="B122" s="45" t="s">
        <v>329</v>
      </c>
      <c r="C122" s="52" t="s">
        <v>330</v>
      </c>
      <c r="D122" s="46" t="s">
        <v>60</v>
      </c>
      <c r="E122" s="46" t="s">
        <v>30</v>
      </c>
      <c r="F122" s="47" t="n">
        <v>4</v>
      </c>
      <c r="G122" s="48" t="n">
        <f aca="false">VLOOKUP(B122,03_COMPOSIÇÕES!A:G,6,0)</f>
        <v>55.899181976</v>
      </c>
      <c r="H122" s="48" t="n">
        <f aca="false">VLOOKUP(B122,03_COMPOSIÇÕES!A:G,7,0)</f>
        <v>23.321464</v>
      </c>
      <c r="I122" s="48" t="n">
        <f aca="false">$F122*$G122</f>
        <v>223.596727904</v>
      </c>
      <c r="J122" s="48" t="n">
        <f aca="false">$F122*$H122</f>
        <v>93.285856</v>
      </c>
      <c r="K122" s="48" t="n">
        <f aca="false">$I122*(1+BDI_MAT)</f>
        <v>272.340814587072</v>
      </c>
      <c r="L122" s="48" t="n">
        <f aca="false">$J122*(1+BDI_MDO)</f>
        <v>118.799537616</v>
      </c>
      <c r="M122" s="48" t="n">
        <f aca="false">SUM(K122:L122)</f>
        <v>391.140352203072</v>
      </c>
      <c r="N122" s="53"/>
      <c r="O122" s="50"/>
      <c r="P122" s="54"/>
      <c r="Q122" s="55"/>
      <c r="R122" s="54"/>
      <c r="S122" s="50"/>
    </row>
    <row r="123" s="51" customFormat="true" ht="15" hidden="false" customHeight="false" outlineLevel="0" collapsed="false">
      <c r="A123" s="45" t="s">
        <v>331</v>
      </c>
      <c r="B123" s="45" t="s">
        <v>332</v>
      </c>
      <c r="C123" s="52" t="s">
        <v>333</v>
      </c>
      <c r="D123" s="46" t="s">
        <v>60</v>
      </c>
      <c r="E123" s="46" t="s">
        <v>30</v>
      </c>
      <c r="F123" s="47" t="n">
        <v>8</v>
      </c>
      <c r="G123" s="48" t="n">
        <f aca="false">VLOOKUP(B123,03_COMPOSIÇÕES!A:G,6,0)</f>
        <v>5.0947136916</v>
      </c>
      <c r="H123" s="48" t="n">
        <f aca="false">VLOOKUP(B123,03_COMPOSIÇÕES!A:G,7,0)</f>
        <v>8.1625124</v>
      </c>
      <c r="I123" s="48" t="n">
        <f aca="false">$F123*$G123</f>
        <v>40.7577095328</v>
      </c>
      <c r="J123" s="48" t="n">
        <f aca="false">$F123*$H123</f>
        <v>65.3000992</v>
      </c>
      <c r="K123" s="48" t="n">
        <f aca="false">$I123*(1+BDI_MAT)</f>
        <v>49.6428902109504</v>
      </c>
      <c r="L123" s="48" t="n">
        <f aca="false">$J123*(1+BDI_MDO)</f>
        <v>83.1596763312</v>
      </c>
      <c r="M123" s="48" t="n">
        <f aca="false">SUM(K123:L123)</f>
        <v>132.80256654215</v>
      </c>
      <c r="N123" s="53"/>
      <c r="O123" s="50"/>
      <c r="P123" s="54"/>
      <c r="Q123" s="55"/>
      <c r="R123" s="54"/>
      <c r="S123" s="50"/>
    </row>
    <row r="124" s="51" customFormat="true" ht="15" hidden="false" customHeight="false" outlineLevel="0" collapsed="false">
      <c r="A124" s="45" t="s">
        <v>334</v>
      </c>
      <c r="B124" s="45" t="s">
        <v>335</v>
      </c>
      <c r="C124" s="52" t="s">
        <v>336</v>
      </c>
      <c r="D124" s="46" t="s">
        <v>60</v>
      </c>
      <c r="E124" s="46" t="s">
        <v>30</v>
      </c>
      <c r="F124" s="47" t="n">
        <v>10</v>
      </c>
      <c r="G124" s="48" t="n">
        <f aca="false">VLOOKUP(B124,03_COMPOSIÇÕES!A:G,6,0)</f>
        <v>6.3196727904</v>
      </c>
      <c r="H124" s="48" t="n">
        <f aca="false">VLOOKUP(B124,03_COMPOSIÇÕES!A:G,7,0)</f>
        <v>9.3285856</v>
      </c>
      <c r="I124" s="48" t="n">
        <f aca="false">$F124*$G124</f>
        <v>63.196727904</v>
      </c>
      <c r="J124" s="48" t="n">
        <f aca="false">$F124*$H124</f>
        <v>93.285856</v>
      </c>
      <c r="K124" s="48" t="n">
        <f aca="false">$I124*(1+BDI_MAT)</f>
        <v>76.973614587072</v>
      </c>
      <c r="L124" s="48" t="n">
        <f aca="false">$J124*(1+BDI_MDO)</f>
        <v>118.799537616</v>
      </c>
      <c r="M124" s="48" t="n">
        <f aca="false">SUM(K124:L124)</f>
        <v>195.773152203072</v>
      </c>
      <c r="N124" s="53"/>
      <c r="O124" s="50"/>
      <c r="P124" s="54"/>
      <c r="Q124" s="55"/>
      <c r="R124" s="54"/>
      <c r="S124" s="50"/>
    </row>
    <row r="125" s="51" customFormat="true" ht="15" hidden="false" customHeight="false" outlineLevel="0" collapsed="false">
      <c r="A125" s="45"/>
      <c r="B125" s="45"/>
      <c r="C125" s="45"/>
      <c r="D125" s="46"/>
      <c r="E125" s="46"/>
      <c r="F125" s="47"/>
      <c r="G125" s="48"/>
      <c r="H125" s="48"/>
      <c r="I125" s="48"/>
      <c r="J125" s="48"/>
      <c r="K125" s="48"/>
      <c r="L125" s="48"/>
      <c r="M125" s="48"/>
      <c r="N125" s="53"/>
      <c r="O125" s="50"/>
      <c r="P125" s="50"/>
      <c r="Q125" s="50"/>
      <c r="R125" s="50"/>
      <c r="S125" s="50"/>
    </row>
    <row r="126" s="51" customFormat="true" ht="15" hidden="false" customHeight="false" outlineLevel="0" collapsed="false">
      <c r="A126" s="45" t="s">
        <v>337</v>
      </c>
      <c r="B126" s="45"/>
      <c r="C126" s="45" t="s">
        <v>338</v>
      </c>
      <c r="D126" s="46"/>
      <c r="E126" s="46"/>
      <c r="F126" s="47"/>
      <c r="G126" s="48"/>
      <c r="H126" s="48"/>
      <c r="I126" s="48" t="n">
        <f aca="false">SUBTOTAL(9,I127:I128)</f>
        <v>706.0757797232</v>
      </c>
      <c r="J126" s="48" t="n">
        <f aca="false">SUBTOTAL(9,J127:J128)</f>
        <v>851.233436</v>
      </c>
      <c r="K126" s="48" t="n">
        <f aca="false">SUBTOTAL(9,K127:K128)</f>
        <v>860.000299702858</v>
      </c>
      <c r="L126" s="48" t="n">
        <f aca="false">SUBTOTAL(9,L127:L128)</f>
        <v>1084.045780746</v>
      </c>
      <c r="M126" s="48" t="n">
        <f aca="false">SUBTOTAL(9,M127:M128)</f>
        <v>1944.04608044886</v>
      </c>
      <c r="N126" s="49"/>
      <c r="O126" s="50"/>
      <c r="P126" s="50"/>
      <c r="Q126" s="50"/>
      <c r="R126" s="50"/>
      <c r="S126" s="50"/>
    </row>
    <row r="127" s="51" customFormat="true" ht="39" hidden="false" customHeight="false" outlineLevel="0" collapsed="false">
      <c r="A127" s="45" t="s">
        <v>339</v>
      </c>
      <c r="B127" s="45" t="s">
        <v>340</v>
      </c>
      <c r="C127" s="52" t="s">
        <v>341</v>
      </c>
      <c r="D127" s="46" t="s">
        <v>60</v>
      </c>
      <c r="E127" s="46" t="s">
        <v>86</v>
      </c>
      <c r="F127" s="47" t="n">
        <v>200</v>
      </c>
      <c r="G127" s="48" t="n">
        <f aca="false">VLOOKUP(B127,03_COMPOSIÇÕES!A:G,6,0)</f>
        <v>3.26514403206</v>
      </c>
      <c r="H127" s="48" t="n">
        <f aca="false">VLOOKUP(B127,03_COMPOSIÇÕES!A:G,7,0)</f>
        <v>3.824720096</v>
      </c>
      <c r="I127" s="48" t="n">
        <f aca="false">$F127*$G127</f>
        <v>653.028806412</v>
      </c>
      <c r="J127" s="48" t="n">
        <f aca="false">$F127*$H127</f>
        <v>764.9440192</v>
      </c>
      <c r="K127" s="48" t="n">
        <f aca="false">$I127*(1+BDI_MAT)</f>
        <v>795.389086209816</v>
      </c>
      <c r="L127" s="48" t="n">
        <f aca="false">$J127*(1+BDI_MDO)</f>
        <v>974.1562084512</v>
      </c>
      <c r="M127" s="48" t="n">
        <f aca="false">SUM(K127:L127)</f>
        <v>1769.54529466102</v>
      </c>
      <c r="N127" s="53"/>
      <c r="O127" s="50"/>
      <c r="P127" s="54" t="n">
        <f aca="false">SUM(G127:H127)</f>
        <v>7.08986412806</v>
      </c>
      <c r="Q127" s="55" t="n">
        <f aca="false">VLOOKUP(B127,'SERVICOS SINAPI'!B:F,5,0)</f>
        <v>7.04</v>
      </c>
      <c r="R127" s="54" t="n">
        <f aca="false">P127-Q127</f>
        <v>0.0498641280600003</v>
      </c>
      <c r="S127" s="54" t="n">
        <f aca="false">R127*F127</f>
        <v>9.97282561200006</v>
      </c>
    </row>
    <row r="128" s="51" customFormat="true" ht="26.25" hidden="false" customHeight="false" outlineLevel="0" collapsed="false">
      <c r="A128" s="45" t="s">
        <v>342</v>
      </c>
      <c r="B128" s="45" t="s">
        <v>343</v>
      </c>
      <c r="C128" s="52" t="s">
        <v>344</v>
      </c>
      <c r="D128" s="46" t="s">
        <v>60</v>
      </c>
      <c r="E128" s="46" t="s">
        <v>86</v>
      </c>
      <c r="F128" s="47" t="n">
        <v>10</v>
      </c>
      <c r="G128" s="48" t="n">
        <f aca="false">VLOOKUP(B128,03_COMPOSIÇÕES!A:G,6,0)</f>
        <v>5.30469733112</v>
      </c>
      <c r="H128" s="48" t="n">
        <f aca="false">VLOOKUP(B128,03_COMPOSIÇÕES!A:G,7,0)</f>
        <v>8.62894168</v>
      </c>
      <c r="I128" s="48" t="n">
        <f aca="false">$F128*$G128</f>
        <v>53.0469733112</v>
      </c>
      <c r="J128" s="48" t="n">
        <f aca="false">$F128*$H128</f>
        <v>86.2894168</v>
      </c>
      <c r="K128" s="48" t="n">
        <f aca="false">$I128*(1+BDI_MAT)</f>
        <v>64.6112134930416</v>
      </c>
      <c r="L128" s="48" t="n">
        <f aca="false">$J128*(1+BDI_MDO)</f>
        <v>109.8895722948</v>
      </c>
      <c r="M128" s="48" t="n">
        <f aca="false">SUM(K128:L128)</f>
        <v>174.500785787842</v>
      </c>
      <c r="N128" s="53"/>
      <c r="O128" s="50"/>
      <c r="P128" s="54"/>
      <c r="Q128" s="55"/>
      <c r="R128" s="54"/>
      <c r="S128" s="50"/>
    </row>
    <row r="129" s="51" customFormat="true" ht="15" hidden="false" customHeight="false" outlineLevel="0" collapsed="false">
      <c r="A129" s="45"/>
      <c r="B129" s="45"/>
      <c r="C129" s="45"/>
      <c r="D129" s="46"/>
      <c r="E129" s="46"/>
      <c r="F129" s="47"/>
      <c r="G129" s="48"/>
      <c r="H129" s="48"/>
      <c r="I129" s="48"/>
      <c r="J129" s="48"/>
      <c r="K129" s="48"/>
      <c r="L129" s="48"/>
      <c r="M129" s="48"/>
      <c r="N129" s="53"/>
      <c r="O129" s="50"/>
      <c r="P129" s="50"/>
      <c r="Q129" s="50"/>
      <c r="R129" s="50"/>
      <c r="S129" s="50"/>
    </row>
    <row r="130" s="51" customFormat="true" ht="15" hidden="false" customHeight="false" outlineLevel="0" collapsed="false">
      <c r="A130" s="45" t="s">
        <v>345</v>
      </c>
      <c r="B130" s="45"/>
      <c r="C130" s="45" t="s">
        <v>346</v>
      </c>
      <c r="D130" s="46"/>
      <c r="E130" s="46"/>
      <c r="F130" s="47"/>
      <c r="G130" s="48"/>
      <c r="H130" s="48"/>
      <c r="I130" s="48" t="n">
        <f aca="false">SUBTOTAL(9,I131:I148)</f>
        <v>5403.54123270942</v>
      </c>
      <c r="J130" s="48" t="n">
        <f aca="false">SUBTOTAL(9,J131:J148)</f>
        <v>3409.202148768</v>
      </c>
      <c r="K130" s="48" t="n">
        <f aca="false">SUBTOTAL(9,K131:K148)</f>
        <v>6581.51322144007</v>
      </c>
      <c r="L130" s="48" t="n">
        <f aca="false">SUBTOTAL(9,L131:L148)</f>
        <v>4341.61893645605</v>
      </c>
      <c r="M130" s="48" t="n">
        <f aca="false">SUBTOTAL(9,M131:M148)</f>
        <v>10923.1321578961</v>
      </c>
      <c r="N130" s="49"/>
      <c r="O130" s="50"/>
      <c r="P130" s="50"/>
      <c r="Q130" s="50"/>
      <c r="R130" s="50"/>
      <c r="S130" s="50"/>
    </row>
    <row r="131" s="51" customFormat="true" ht="26.25" hidden="false" customHeight="false" outlineLevel="0" collapsed="false">
      <c r="A131" s="45" t="s">
        <v>347</v>
      </c>
      <c r="B131" s="45" t="s">
        <v>348</v>
      </c>
      <c r="C131" s="52" t="s">
        <v>349</v>
      </c>
      <c r="D131" s="46" t="s">
        <v>60</v>
      </c>
      <c r="E131" s="46" t="s">
        <v>86</v>
      </c>
      <c r="F131" s="47" t="n">
        <v>1000</v>
      </c>
      <c r="G131" s="48" t="n">
        <f aca="false">VLOOKUP(B131,03_COMPOSIÇÕES!A:G,6,0)</f>
        <v>1.63882545928</v>
      </c>
      <c r="H131" s="48" t="n">
        <f aca="false">VLOOKUP(B131,03_COMPOSIÇÕES!A:G,7,0)</f>
        <v>0.69964392</v>
      </c>
      <c r="I131" s="48" t="n">
        <f aca="false">$F131*$G131</f>
        <v>1638.82545928</v>
      </c>
      <c r="J131" s="48" t="n">
        <f aca="false">$F131*$H131</f>
        <v>699.64392</v>
      </c>
      <c r="K131" s="48" t="n">
        <f aca="false">$I131*(1+BDI_MAT)</f>
        <v>1996.08940940304</v>
      </c>
      <c r="L131" s="48" t="n">
        <f aca="false">$J131*(1+BDI_MDO)</f>
        <v>890.99653212</v>
      </c>
      <c r="M131" s="48" t="n">
        <f aca="false">SUM(K131:L131)</f>
        <v>2887.08594152304</v>
      </c>
      <c r="N131" s="53"/>
      <c r="O131" s="50"/>
      <c r="P131" s="54" t="n">
        <f aca="false">SUM(G131:H131)</f>
        <v>2.33846937928</v>
      </c>
      <c r="Q131" s="55" t="n">
        <f aca="false">VLOOKUP(B131,'SERVICOS SINAPI'!B:F,5,0)</f>
        <v>2.31</v>
      </c>
      <c r="R131" s="54" t="n">
        <f aca="false">P131-Q131</f>
        <v>0.0284693792799997</v>
      </c>
      <c r="S131" s="54" t="n">
        <f aca="false">R131*F131</f>
        <v>28.4693792799997</v>
      </c>
    </row>
    <row r="132" s="51" customFormat="true" ht="26.25" hidden="false" customHeight="false" outlineLevel="0" collapsed="false">
      <c r="A132" s="45" t="s">
        <v>350</v>
      </c>
      <c r="B132" s="45" t="s">
        <v>351</v>
      </c>
      <c r="C132" s="52" t="s">
        <v>352</v>
      </c>
      <c r="D132" s="46" t="s">
        <v>60</v>
      </c>
      <c r="E132" s="46" t="s">
        <v>86</v>
      </c>
      <c r="F132" s="47" t="n">
        <v>30</v>
      </c>
      <c r="G132" s="48" t="n">
        <f aca="false">VLOOKUP(B132,03_COMPOSIÇÕES!A:G,6,0)</f>
        <v>7.00058743794</v>
      </c>
      <c r="H132" s="48" t="n">
        <f aca="false">VLOOKUP(B132,03_COMPOSIÇÕES!A:G,7,0)</f>
        <v>1.795752728</v>
      </c>
      <c r="I132" s="48" t="n">
        <f aca="false">$F132*$G132</f>
        <v>210.0176231382</v>
      </c>
      <c r="J132" s="48" t="n">
        <f aca="false">$F132*$H132</f>
        <v>53.87258184</v>
      </c>
      <c r="K132" s="48" t="n">
        <f aca="false">$I132*(1+BDI_MAT)</f>
        <v>255.801464982328</v>
      </c>
      <c r="L132" s="48" t="n">
        <f aca="false">$J132*(1+BDI_MDO)</f>
        <v>68.60673297324</v>
      </c>
      <c r="M132" s="48" t="n">
        <f aca="false">SUM(K132:L132)</f>
        <v>324.408197955568</v>
      </c>
      <c r="N132" s="53"/>
      <c r="O132" s="50"/>
      <c r="P132" s="54" t="n">
        <f aca="false">SUM(G132:H132)</f>
        <v>8.79634016594</v>
      </c>
      <c r="Q132" s="55" t="n">
        <f aca="false">VLOOKUP(B132,'SERVICOS SINAPI'!B:F,5,0)</f>
        <v>8.76</v>
      </c>
      <c r="R132" s="54" t="n">
        <f aca="false">P132-Q132</f>
        <v>0.0363401659400022</v>
      </c>
      <c r="S132" s="54" t="n">
        <f aca="false">R132*F132</f>
        <v>1.09020497820007</v>
      </c>
    </row>
    <row r="133" s="51" customFormat="true" ht="26.25" hidden="false" customHeight="false" outlineLevel="0" collapsed="false">
      <c r="A133" s="45" t="s">
        <v>353</v>
      </c>
      <c r="B133" s="45" t="s">
        <v>354</v>
      </c>
      <c r="C133" s="52" t="s">
        <v>355</v>
      </c>
      <c r="D133" s="46" t="s">
        <v>60</v>
      </c>
      <c r="E133" s="46" t="s">
        <v>30</v>
      </c>
      <c r="F133" s="47" t="n">
        <v>2</v>
      </c>
      <c r="G133" s="48" t="n">
        <f aca="false">VLOOKUP(B133,03_COMPOSIÇÕES!A:G,6,0)</f>
        <v>12.79254444861</v>
      </c>
      <c r="H133" s="48" t="n">
        <f aca="false">VLOOKUP(B133,03_COMPOSIÇÕES!A:G,7,0)</f>
        <v>13.266287064</v>
      </c>
      <c r="I133" s="48" t="n">
        <f aca="false">$F133*$G133</f>
        <v>25.58508889722</v>
      </c>
      <c r="J133" s="48" t="n">
        <f aca="false">$F133*$H133</f>
        <v>26.532574128</v>
      </c>
      <c r="K133" s="48" t="n">
        <f aca="false">$I133*(1+BDI_MAT)</f>
        <v>31.162638276814</v>
      </c>
      <c r="L133" s="48" t="n">
        <f aca="false">$J133*(1+BDI_MDO)</f>
        <v>33.789233152008</v>
      </c>
      <c r="M133" s="48" t="n">
        <f aca="false">SUM(K133:L133)</f>
        <v>64.951871428822</v>
      </c>
      <c r="N133" s="53"/>
      <c r="O133" s="50"/>
      <c r="P133" s="54" t="n">
        <f aca="false">SUM(G133:H133)</f>
        <v>26.05883151261</v>
      </c>
      <c r="Q133" s="55" t="n">
        <f aca="false">VLOOKUP(B133,'SERVICOS SINAPI'!B:F,5,0)</f>
        <v>25.93</v>
      </c>
      <c r="R133" s="54" t="n">
        <f aca="false">P133-Q133</f>
        <v>0.128831512609999</v>
      </c>
      <c r="S133" s="54" t="n">
        <f aca="false">R133*F133</f>
        <v>0.257663025219998</v>
      </c>
    </row>
    <row r="134" s="51" customFormat="true" ht="26.25" hidden="false" customHeight="false" outlineLevel="0" collapsed="false">
      <c r="A134" s="45" t="s">
        <v>356</v>
      </c>
      <c r="B134" s="45" t="s">
        <v>357</v>
      </c>
      <c r="C134" s="52" t="s">
        <v>358</v>
      </c>
      <c r="D134" s="46" t="s">
        <v>60</v>
      </c>
      <c r="E134" s="46" t="s">
        <v>30</v>
      </c>
      <c r="F134" s="47" t="n">
        <v>78</v>
      </c>
      <c r="G134" s="48" t="n">
        <f aca="false">VLOOKUP(B134,03_COMPOSIÇÕES!A:G,6,0)</f>
        <v>7.14730798702</v>
      </c>
      <c r="H134" s="48" t="n">
        <f aca="false">VLOOKUP(B134,03_COMPOSIÇÕES!A:G,7,0)</f>
        <v>5.48054404</v>
      </c>
      <c r="I134" s="48" t="n">
        <f aca="false">$F134*$G134</f>
        <v>557.49002298756</v>
      </c>
      <c r="J134" s="48" t="n">
        <f aca="false">$F134*$H134</f>
        <v>427.48243512</v>
      </c>
      <c r="K134" s="48" t="n">
        <f aca="false">$I134*(1+BDI_MAT)</f>
        <v>679.022847998848</v>
      </c>
      <c r="L134" s="48" t="n">
        <f aca="false">$J134*(1+BDI_MDO)</f>
        <v>544.39888112532</v>
      </c>
      <c r="M134" s="48" t="n">
        <f aca="false">SUM(K134:L134)</f>
        <v>1223.42172912417</v>
      </c>
      <c r="N134" s="53"/>
      <c r="O134" s="50"/>
      <c r="P134" s="54" t="n">
        <f aca="false">SUM(G134:H134)</f>
        <v>12.62785202702</v>
      </c>
      <c r="Q134" s="55" t="n">
        <f aca="false">VLOOKUP(B134,'SERVICOS SINAPI'!B:F,5,0)</f>
        <v>12.57</v>
      </c>
      <c r="R134" s="54" t="n">
        <f aca="false">P134-Q134</f>
        <v>0.0578520270199991</v>
      </c>
      <c r="S134" s="54" t="n">
        <f aca="false">R134*F134</f>
        <v>4.51245810755993</v>
      </c>
    </row>
    <row r="135" s="51" customFormat="true" ht="26.25" hidden="false" customHeight="false" outlineLevel="0" collapsed="false">
      <c r="A135" s="45" t="s">
        <v>359</v>
      </c>
      <c r="B135" s="45" t="s">
        <v>360</v>
      </c>
      <c r="C135" s="52" t="s">
        <v>361</v>
      </c>
      <c r="D135" s="46" t="s">
        <v>60</v>
      </c>
      <c r="E135" s="46" t="s">
        <v>30</v>
      </c>
      <c r="F135" s="47" t="n">
        <v>30</v>
      </c>
      <c r="G135" s="48" t="n">
        <f aca="false">VLOOKUP(B135,03_COMPOSIÇÕES!A:G,6,0)</f>
        <v>17.20311249927</v>
      </c>
      <c r="H135" s="48" t="n">
        <f aca="false">VLOOKUP(B135,03_COMPOSIÇÕES!A:G,7,0)</f>
        <v>11.237319696</v>
      </c>
      <c r="I135" s="48" t="n">
        <f aca="false">$F135*$G135</f>
        <v>516.0933749781</v>
      </c>
      <c r="J135" s="48" t="n">
        <f aca="false">$F135*$H135</f>
        <v>337.11959088</v>
      </c>
      <c r="K135" s="48" t="n">
        <f aca="false">$I135*(1+BDI_MAT)</f>
        <v>628.601730723326</v>
      </c>
      <c r="L135" s="48" t="n">
        <f aca="false">$J135*(1+BDI_MDO)</f>
        <v>429.32179898568</v>
      </c>
      <c r="M135" s="48" t="n">
        <f aca="false">SUM(K135:L135)</f>
        <v>1057.92352970901</v>
      </c>
      <c r="N135" s="53"/>
      <c r="O135" s="50"/>
      <c r="P135" s="54" t="n">
        <f aca="false">SUM(G135:H135)</f>
        <v>28.44043219527</v>
      </c>
      <c r="Q135" s="55" t="n">
        <f aca="false">VLOOKUP(B135,'SERVICOS SINAPI'!B:F,5,0)</f>
        <v>28.34</v>
      </c>
      <c r="R135" s="54" t="n">
        <f aca="false">P135-Q135</f>
        <v>0.10043219527001</v>
      </c>
      <c r="S135" s="54" t="n">
        <f aca="false">R135*F135</f>
        <v>3.01296585810029</v>
      </c>
    </row>
    <row r="136" s="51" customFormat="true" ht="26.25" hidden="false" customHeight="false" outlineLevel="0" collapsed="false">
      <c r="A136" s="45" t="s">
        <v>362</v>
      </c>
      <c r="B136" s="45" t="s">
        <v>323</v>
      </c>
      <c r="C136" s="52" t="s">
        <v>324</v>
      </c>
      <c r="D136" s="46" t="s">
        <v>60</v>
      </c>
      <c r="E136" s="46" t="s">
        <v>30</v>
      </c>
      <c r="F136" s="47" t="n">
        <v>37</v>
      </c>
      <c r="G136" s="48" t="n">
        <f aca="false">VLOOKUP(B136,03_COMPOSIÇÕES!A:G,6,0)</f>
        <v>9.57094782242</v>
      </c>
      <c r="H136" s="48" t="n">
        <f aca="false">VLOOKUP(B136,03_COMPOSIÇÕES!A:G,7,0)</f>
        <v>1.539216624</v>
      </c>
      <c r="I136" s="48" t="n">
        <f aca="false">$F136*$G136</f>
        <v>354.12506942954</v>
      </c>
      <c r="J136" s="48" t="n">
        <f aca="false">$F136*$H136</f>
        <v>56.951015088</v>
      </c>
      <c r="K136" s="48" t="n">
        <f aca="false">$I136*(1+BDI_MAT)</f>
        <v>431.32433456518</v>
      </c>
      <c r="L136" s="48" t="n">
        <f aca="false">$J136*(1+BDI_MDO)</f>
        <v>72.527117714568</v>
      </c>
      <c r="M136" s="48" t="n">
        <f aca="false">SUM(K136:L136)</f>
        <v>503.851452279748</v>
      </c>
      <c r="N136" s="53"/>
      <c r="O136" s="50"/>
      <c r="P136" s="54" t="n">
        <f aca="false">SUM(G136:H136)</f>
        <v>11.11016444642</v>
      </c>
      <c r="Q136" s="55" t="n">
        <f aca="false">VLOOKUP(B136,'SERVICOS SINAPI'!B:F,5,0)</f>
        <v>11.08</v>
      </c>
      <c r="R136" s="54" t="n">
        <f aca="false">P136-Q136</f>
        <v>0.0301644464200006</v>
      </c>
      <c r="S136" s="54" t="n">
        <f aca="false">R136*F136</f>
        <v>1.11608451754002</v>
      </c>
    </row>
    <row r="137" s="51" customFormat="true" ht="26.25" hidden="false" customHeight="false" outlineLevel="0" collapsed="false">
      <c r="A137" s="45" t="s">
        <v>363</v>
      </c>
      <c r="B137" s="45" t="s">
        <v>364</v>
      </c>
      <c r="C137" s="52" t="s">
        <v>365</v>
      </c>
      <c r="D137" s="46" t="s">
        <v>60</v>
      </c>
      <c r="E137" s="46" t="s">
        <v>30</v>
      </c>
      <c r="F137" s="47" t="n">
        <v>2</v>
      </c>
      <c r="G137" s="48" t="n">
        <f aca="false">VLOOKUP(B137,03_COMPOSIÇÕES!A:G,6,0)</f>
        <v>14.99634409496</v>
      </c>
      <c r="H137" s="48" t="n">
        <f aca="false">VLOOKUP(B137,03_COMPOSIÇÕES!A:G,7,0)</f>
        <v>4.407756696</v>
      </c>
      <c r="I137" s="48" t="n">
        <f aca="false">$F137*$G137</f>
        <v>29.99268818992</v>
      </c>
      <c r="J137" s="48" t="n">
        <f aca="false">$F137*$H137</f>
        <v>8.815513392</v>
      </c>
      <c r="K137" s="48" t="n">
        <f aca="false">$I137*(1+BDI_MAT)</f>
        <v>36.5310942153226</v>
      </c>
      <c r="L137" s="48" t="n">
        <f aca="false">$J137*(1+BDI_MDO)</f>
        <v>11.226556304712</v>
      </c>
      <c r="M137" s="48" t="n">
        <f aca="false">SUM(K137:L137)</f>
        <v>47.7576505200346</v>
      </c>
      <c r="N137" s="53"/>
      <c r="O137" s="50"/>
      <c r="P137" s="54" t="n">
        <f aca="false">SUM(G137:H137)</f>
        <v>19.40410079096</v>
      </c>
      <c r="Q137" s="55" t="n">
        <f aca="false">VLOOKUP(B137,'SERVICOS SINAPI'!B:F,5,0)</f>
        <v>19.36</v>
      </c>
      <c r="R137" s="54" t="n">
        <f aca="false">P137-Q137</f>
        <v>0.0441007909600017</v>
      </c>
      <c r="S137" s="54" t="n">
        <f aca="false">R137*F137</f>
        <v>0.0882015819200035</v>
      </c>
    </row>
    <row r="138" s="51" customFormat="true" ht="15" hidden="false" customHeight="false" outlineLevel="0" collapsed="false">
      <c r="A138" s="45" t="s">
        <v>366</v>
      </c>
      <c r="B138" s="45" t="s">
        <v>367</v>
      </c>
      <c r="C138" s="52" t="s">
        <v>368</v>
      </c>
      <c r="D138" s="46" t="s">
        <v>60</v>
      </c>
      <c r="E138" s="46" t="s">
        <v>86</v>
      </c>
      <c r="F138" s="47" t="n">
        <v>1</v>
      </c>
      <c r="G138" s="48" t="n">
        <f aca="false">VLOOKUP(B138,03_COMPOSIÇÕES!A:G,6,0)</f>
        <v>38.38445192392</v>
      </c>
      <c r="H138" s="48" t="n">
        <f aca="false">VLOOKUP(B138,03_COMPOSIÇÕES!A:G,7,0)</f>
        <v>15.62538088</v>
      </c>
      <c r="I138" s="48" t="n">
        <f aca="false">$F138*$G138</f>
        <v>38.38445192392</v>
      </c>
      <c r="J138" s="48" t="n">
        <f aca="false">$F138*$H138</f>
        <v>15.62538088</v>
      </c>
      <c r="K138" s="48" t="n">
        <f aca="false">$I138*(1+BDI_MAT)</f>
        <v>46.7522624433346</v>
      </c>
      <c r="L138" s="48" t="n">
        <f aca="false">$J138*(1+BDI_MDO)</f>
        <v>19.89892255068</v>
      </c>
      <c r="M138" s="48" t="n">
        <f aca="false">SUM(K138:L138)</f>
        <v>66.6511849940146</v>
      </c>
      <c r="N138" s="53"/>
      <c r="O138" s="50"/>
      <c r="P138" s="54"/>
      <c r="Q138" s="55"/>
      <c r="R138" s="54"/>
      <c r="S138" s="50"/>
    </row>
    <row r="139" s="51" customFormat="true" ht="15" hidden="false" customHeight="false" outlineLevel="0" collapsed="false">
      <c r="A139" s="45" t="s">
        <v>369</v>
      </c>
      <c r="B139" s="45" t="s">
        <v>370</v>
      </c>
      <c r="C139" s="52" t="s">
        <v>371</v>
      </c>
      <c r="D139" s="46" t="s">
        <v>60</v>
      </c>
      <c r="E139" s="46" t="s">
        <v>30</v>
      </c>
      <c r="F139" s="47" t="n">
        <v>3</v>
      </c>
      <c r="G139" s="48" t="n">
        <f aca="false">VLOOKUP(B139,03_COMPOSIÇÕES!A:G,6,0)</f>
        <v>38.274795494</v>
      </c>
      <c r="H139" s="48" t="n">
        <f aca="false">VLOOKUP(B139,03_COMPOSIÇÕES!A:G,7,0)</f>
        <v>5.830366</v>
      </c>
      <c r="I139" s="48" t="n">
        <f aca="false">$F139*$G139</f>
        <v>114.824386482</v>
      </c>
      <c r="J139" s="48" t="n">
        <f aca="false">$F139*$H139</f>
        <v>17.491098</v>
      </c>
      <c r="K139" s="48" t="n">
        <f aca="false">$I139*(1+BDI_MAT)</f>
        <v>139.856102735076</v>
      </c>
      <c r="L139" s="48" t="n">
        <f aca="false">$J139*(1+BDI_MDO)</f>
        <v>22.274913303</v>
      </c>
      <c r="M139" s="48" t="n">
        <f aca="false">SUM(K139:L139)</f>
        <v>162.131016038076</v>
      </c>
      <c r="N139" s="53"/>
      <c r="O139" s="50"/>
      <c r="P139" s="54"/>
      <c r="Q139" s="55"/>
      <c r="R139" s="54"/>
      <c r="S139" s="50"/>
    </row>
    <row r="140" s="51" customFormat="true" ht="15" hidden="false" customHeight="false" outlineLevel="0" collapsed="false">
      <c r="A140" s="45" t="s">
        <v>372</v>
      </c>
      <c r="B140" s="45" t="s">
        <v>373</v>
      </c>
      <c r="C140" s="52" t="s">
        <v>374</v>
      </c>
      <c r="D140" s="46" t="s">
        <v>60</v>
      </c>
      <c r="E140" s="46" t="s">
        <v>86</v>
      </c>
      <c r="F140" s="47" t="n">
        <v>150</v>
      </c>
      <c r="G140" s="48" t="n">
        <f aca="false">VLOOKUP(B140,03_COMPOSIÇÕES!A:G,6,0)</f>
        <v>4.85988547664</v>
      </c>
      <c r="H140" s="48" t="n">
        <f aca="false">VLOOKUP(B140,03_COMPOSIÇÕES!A:G,7,0)</f>
        <v>3.26500496</v>
      </c>
      <c r="I140" s="48" t="n">
        <f aca="false">$F140*$G140</f>
        <v>728.982821496</v>
      </c>
      <c r="J140" s="48" t="n">
        <f aca="false">$F140*$H140</f>
        <v>489.750744</v>
      </c>
      <c r="K140" s="48" t="n">
        <f aca="false">$I140*(1+BDI_MAT)</f>
        <v>887.901076582128</v>
      </c>
      <c r="L140" s="48" t="n">
        <f aca="false">$J140*(1+BDI_MDO)</f>
        <v>623.697572484</v>
      </c>
      <c r="M140" s="48" t="n">
        <f aca="false">SUM(K140:L140)</f>
        <v>1511.59864906613</v>
      </c>
      <c r="N140" s="53"/>
      <c r="O140" s="50"/>
      <c r="P140" s="54"/>
      <c r="Q140" s="55"/>
      <c r="R140" s="54"/>
      <c r="S140" s="50"/>
    </row>
    <row r="141" s="51" customFormat="true" ht="15" hidden="false" customHeight="false" outlineLevel="0" collapsed="false">
      <c r="A141" s="45" t="s">
        <v>375</v>
      </c>
      <c r="B141" s="45" t="s">
        <v>376</v>
      </c>
      <c r="C141" s="52" t="s">
        <v>377</v>
      </c>
      <c r="D141" s="46" t="s">
        <v>60</v>
      </c>
      <c r="E141" s="46" t="s">
        <v>86</v>
      </c>
      <c r="F141" s="47" t="n">
        <v>3</v>
      </c>
      <c r="G141" s="48" t="n">
        <f aca="false">VLOOKUP(B141,03_COMPOSIÇÕES!A:G,6,0)</f>
        <v>52.95494273832</v>
      </c>
      <c r="H141" s="48" t="n">
        <f aca="false">VLOOKUP(B141,03_COMPOSIÇÕES!A:G,7,0)</f>
        <v>1.63250248</v>
      </c>
      <c r="I141" s="48" t="n">
        <f aca="false">$F141*$G141</f>
        <v>158.86482821496</v>
      </c>
      <c r="J141" s="48" t="n">
        <f aca="false">$F141*$H141</f>
        <v>4.89750744</v>
      </c>
      <c r="K141" s="48" t="n">
        <f aca="false">$I141*(1+BDI_MAT)</f>
        <v>193.497360765821</v>
      </c>
      <c r="L141" s="48" t="n">
        <f aca="false">$J141*(1+BDI_MDO)</f>
        <v>6.23697572484</v>
      </c>
      <c r="M141" s="48" t="n">
        <f aca="false">SUM(K141:L141)</f>
        <v>199.734336490661</v>
      </c>
      <c r="N141" s="53"/>
      <c r="O141" s="50"/>
      <c r="P141" s="54"/>
      <c r="Q141" s="55"/>
      <c r="R141" s="54"/>
      <c r="S141" s="50"/>
    </row>
    <row r="142" s="51" customFormat="true" ht="15" hidden="false" customHeight="false" outlineLevel="0" collapsed="false">
      <c r="A142" s="45" t="s">
        <v>378</v>
      </c>
      <c r="B142" s="45" t="s">
        <v>379</v>
      </c>
      <c r="C142" s="52" t="s">
        <v>380</v>
      </c>
      <c r="D142" s="46" t="s">
        <v>60</v>
      </c>
      <c r="E142" s="46" t="s">
        <v>30</v>
      </c>
      <c r="F142" s="47" t="n">
        <v>1</v>
      </c>
      <c r="G142" s="48" t="n">
        <f aca="false">VLOOKUP(B142,03_COMPOSIÇÕES!A:G,6,0)</f>
        <v>323.9096727904</v>
      </c>
      <c r="H142" s="48" t="n">
        <f aca="false">VLOOKUP(B142,03_COMPOSIÇÕES!A:G,7,0)</f>
        <v>9.3285856</v>
      </c>
      <c r="I142" s="48" t="n">
        <f aca="false">$F142*$G142</f>
        <v>323.9096727904</v>
      </c>
      <c r="J142" s="48" t="n">
        <f aca="false">$F142*$H142</f>
        <v>9.3285856</v>
      </c>
      <c r="K142" s="48" t="n">
        <f aca="false">$I142*(1+BDI_MAT)</f>
        <v>394.521981458707</v>
      </c>
      <c r="L142" s="48" t="n">
        <f aca="false">$J142*(1+BDI_MDO)</f>
        <v>11.8799537616</v>
      </c>
      <c r="M142" s="48" t="n">
        <f aca="false">SUM(K142:L142)</f>
        <v>406.401935220307</v>
      </c>
      <c r="N142" s="53"/>
      <c r="O142" s="50"/>
      <c r="P142" s="54"/>
      <c r="Q142" s="55"/>
      <c r="R142" s="54"/>
      <c r="S142" s="50"/>
    </row>
    <row r="143" s="51" customFormat="true" ht="15" hidden="false" customHeight="false" outlineLevel="0" collapsed="false">
      <c r="A143" s="45" t="s">
        <v>381</v>
      </c>
      <c r="B143" s="45" t="s">
        <v>382</v>
      </c>
      <c r="C143" s="52" t="s">
        <v>383</v>
      </c>
      <c r="D143" s="46" t="s">
        <v>60</v>
      </c>
      <c r="E143" s="46" t="s">
        <v>30</v>
      </c>
      <c r="F143" s="47" t="n">
        <v>4</v>
      </c>
      <c r="G143" s="48" t="n">
        <f aca="false">VLOOKUP(B143,03_COMPOSIÇÕES!A:G,6,0)</f>
        <v>11.1897545928</v>
      </c>
      <c r="H143" s="48" t="n">
        <f aca="false">VLOOKUP(B143,03_COMPOSIÇÕES!A:G,7,0)</f>
        <v>6.9964392</v>
      </c>
      <c r="I143" s="48" t="n">
        <f aca="false">$F143*$G143</f>
        <v>44.7590183712</v>
      </c>
      <c r="J143" s="48" t="n">
        <f aca="false">$F143*$H143</f>
        <v>27.9857568</v>
      </c>
      <c r="K143" s="48" t="n">
        <f aca="false">$I143*(1+BDI_MAT)</f>
        <v>54.5164843761216</v>
      </c>
      <c r="L143" s="48" t="n">
        <f aca="false">$J143*(1+BDI_MDO)</f>
        <v>35.6398612848</v>
      </c>
      <c r="M143" s="48" t="n">
        <f aca="false">SUM(K143:L143)</f>
        <v>90.1563456609216</v>
      </c>
      <c r="N143" s="53"/>
      <c r="O143" s="50"/>
      <c r="P143" s="54"/>
      <c r="Q143" s="55"/>
      <c r="R143" s="54"/>
      <c r="S143" s="50"/>
    </row>
    <row r="144" s="51" customFormat="true" ht="15" hidden="false" customHeight="false" outlineLevel="0" collapsed="false">
      <c r="A144" s="45" t="s">
        <v>384</v>
      </c>
      <c r="B144" s="45" t="s">
        <v>385</v>
      </c>
      <c r="C144" s="52" t="s">
        <v>386</v>
      </c>
      <c r="D144" s="46" t="s">
        <v>60</v>
      </c>
      <c r="E144" s="46" t="s">
        <v>30</v>
      </c>
      <c r="F144" s="47" t="n">
        <v>100</v>
      </c>
      <c r="G144" s="48" t="n">
        <f aca="false">VLOOKUP(B144,03_COMPOSIÇÕES!A:G,6,0)</f>
        <v>0.36497545928</v>
      </c>
      <c r="H144" s="48" t="n">
        <f aca="false">VLOOKUP(B144,03_COMPOSIÇÕES!A:G,7,0)</f>
        <v>0.69964392</v>
      </c>
      <c r="I144" s="48" t="n">
        <f aca="false">$F144*$G144</f>
        <v>36.497545928</v>
      </c>
      <c r="J144" s="48" t="n">
        <f aca="false">$F144*$H144</f>
        <v>69.964392</v>
      </c>
      <c r="K144" s="48" t="n">
        <f aca="false">$I144*(1+BDI_MAT)</f>
        <v>44.454010940304</v>
      </c>
      <c r="L144" s="48" t="n">
        <f aca="false">$J144*(1+BDI_MDO)</f>
        <v>89.099653212</v>
      </c>
      <c r="M144" s="48" t="n">
        <f aca="false">SUM(K144:L144)</f>
        <v>133.553664152304</v>
      </c>
      <c r="N144" s="53"/>
      <c r="O144" s="50"/>
      <c r="P144" s="54"/>
      <c r="Q144" s="55"/>
      <c r="R144" s="54"/>
      <c r="S144" s="50"/>
    </row>
    <row r="145" s="51" customFormat="true" ht="15" hidden="false" customHeight="false" outlineLevel="0" collapsed="false">
      <c r="A145" s="45" t="s">
        <v>387</v>
      </c>
      <c r="B145" s="45" t="s">
        <v>388</v>
      </c>
      <c r="C145" s="52" t="s">
        <v>389</v>
      </c>
      <c r="D145" s="46" t="s">
        <v>60</v>
      </c>
      <c r="E145" s="46" t="s">
        <v>30</v>
      </c>
      <c r="F145" s="47" t="n">
        <v>20</v>
      </c>
      <c r="G145" s="48" t="n">
        <f aca="false">VLOOKUP(B145,03_COMPOSIÇÕES!A:G,6,0)</f>
        <v>5.5098363952</v>
      </c>
      <c r="H145" s="48" t="n">
        <f aca="false">VLOOKUP(B145,03_COMPOSIÇÕES!A:G,7,0)</f>
        <v>4.6642928</v>
      </c>
      <c r="I145" s="48" t="n">
        <f aca="false">$F145*$G145</f>
        <v>110.196727904</v>
      </c>
      <c r="J145" s="48" t="n">
        <f aca="false">$F145*$H145</f>
        <v>93.285856</v>
      </c>
      <c r="K145" s="48" t="n">
        <f aca="false">$I145*(1+BDI_MAT)</f>
        <v>134.219614587072</v>
      </c>
      <c r="L145" s="48" t="n">
        <f aca="false">$J145*(1+BDI_MDO)</f>
        <v>118.799537616</v>
      </c>
      <c r="M145" s="48" t="n">
        <f aca="false">SUM(K145:L145)</f>
        <v>253.019152203072</v>
      </c>
      <c r="N145" s="53"/>
      <c r="O145" s="50"/>
      <c r="P145" s="54"/>
      <c r="Q145" s="55"/>
      <c r="R145" s="54"/>
      <c r="S145" s="50"/>
    </row>
    <row r="146" s="51" customFormat="true" ht="15" hidden="false" customHeight="false" outlineLevel="0" collapsed="false">
      <c r="A146" s="45" t="s">
        <v>390</v>
      </c>
      <c r="B146" s="45" t="s">
        <v>391</v>
      </c>
      <c r="C146" s="52" t="s">
        <v>392</v>
      </c>
      <c r="D146" s="46" t="s">
        <v>60</v>
      </c>
      <c r="E146" s="46" t="s">
        <v>30</v>
      </c>
      <c r="F146" s="47" t="n">
        <v>150</v>
      </c>
      <c r="G146" s="48" t="n">
        <f aca="false">VLOOKUP(B146,03_COMPOSIÇÕES!A:G,6,0)</f>
        <v>2.7997545928</v>
      </c>
      <c r="H146" s="48" t="n">
        <f aca="false">VLOOKUP(B146,03_COMPOSIÇÕES!A:G,7,0)</f>
        <v>6.9964392</v>
      </c>
      <c r="I146" s="48" t="n">
        <f aca="false">$F146*$G146</f>
        <v>419.96318892</v>
      </c>
      <c r="J146" s="48" t="n">
        <f aca="false">$F146*$H146</f>
        <v>1049.46588</v>
      </c>
      <c r="K146" s="48" t="n">
        <f aca="false">$I146*(1+BDI_MAT)</f>
        <v>511.51516410456</v>
      </c>
      <c r="L146" s="48" t="n">
        <f aca="false">$J146*(1+BDI_MDO)</f>
        <v>1336.49479818</v>
      </c>
      <c r="M146" s="48" t="n">
        <f aca="false">SUM(K146:L146)</f>
        <v>1848.00996228456</v>
      </c>
      <c r="N146" s="53"/>
      <c r="O146" s="50"/>
      <c r="P146" s="54"/>
      <c r="Q146" s="55"/>
      <c r="R146" s="54"/>
      <c r="S146" s="50"/>
    </row>
    <row r="147" s="51" customFormat="true" ht="15" hidden="false" customHeight="false" outlineLevel="0" collapsed="false">
      <c r="A147" s="45" t="s">
        <v>393</v>
      </c>
      <c r="B147" s="45" t="s">
        <v>394</v>
      </c>
      <c r="C147" s="52" t="s">
        <v>395</v>
      </c>
      <c r="D147" s="46" t="s">
        <v>60</v>
      </c>
      <c r="E147" s="46" t="s">
        <v>30</v>
      </c>
      <c r="F147" s="47" t="n">
        <v>12</v>
      </c>
      <c r="G147" s="48" t="n">
        <f aca="false">VLOOKUP(B147,03_COMPOSIÇÕES!A:G,6,0)</f>
        <v>6.9149590988</v>
      </c>
      <c r="H147" s="48" t="n">
        <f aca="false">VLOOKUP(B147,03_COMPOSIÇÕES!A:G,7,0)</f>
        <v>1.1660732</v>
      </c>
      <c r="I147" s="48" t="n">
        <f aca="false">$F147*$G147</f>
        <v>82.9795091856</v>
      </c>
      <c r="J147" s="48" t="n">
        <f aca="false">$F147*$H147</f>
        <v>13.9928784</v>
      </c>
      <c r="K147" s="48" t="n">
        <f aca="false">$I147*(1+BDI_MAT)</f>
        <v>101.069042188061</v>
      </c>
      <c r="L147" s="48" t="n">
        <f aca="false">$J147*(1+BDI_MDO)</f>
        <v>17.8199306424</v>
      </c>
      <c r="M147" s="48" t="n">
        <f aca="false">SUM(K147:L147)</f>
        <v>118.888972830461</v>
      </c>
      <c r="N147" s="53"/>
      <c r="O147" s="50"/>
      <c r="P147" s="54"/>
      <c r="Q147" s="55"/>
      <c r="R147" s="54"/>
      <c r="S147" s="50"/>
    </row>
    <row r="148" s="51" customFormat="true" ht="15" hidden="false" customHeight="false" outlineLevel="0" collapsed="false">
      <c r="A148" s="45" t="s">
        <v>396</v>
      </c>
      <c r="B148" s="45" t="s">
        <v>397</v>
      </c>
      <c r="C148" s="52" t="s">
        <v>398</v>
      </c>
      <c r="D148" s="46" t="s">
        <v>60</v>
      </c>
      <c r="E148" s="46" t="s">
        <v>86</v>
      </c>
      <c r="F148" s="47" t="n">
        <v>1</v>
      </c>
      <c r="G148" s="48" t="n">
        <f aca="false">VLOOKUP(B148,03_COMPOSIÇÕES!A:G,6,0)</f>
        <v>12.0497545928</v>
      </c>
      <c r="H148" s="48" t="n">
        <f aca="false">VLOOKUP(B148,03_COMPOSIÇÕES!A:G,7,0)</f>
        <v>6.9964392</v>
      </c>
      <c r="I148" s="48" t="n">
        <f aca="false">$F148*$G148</f>
        <v>12.0497545928</v>
      </c>
      <c r="J148" s="48" t="n">
        <f aca="false">$F148*$H148</f>
        <v>6.9964392</v>
      </c>
      <c r="K148" s="48" t="n">
        <f aca="false">$I148*(1+BDI_MAT)</f>
        <v>14.6766010940304</v>
      </c>
      <c r="L148" s="48" t="n">
        <f aca="false">$J148*(1+BDI_MDO)</f>
        <v>8.9099653212</v>
      </c>
      <c r="M148" s="48" t="n">
        <f aca="false">SUM(K148:L148)</f>
        <v>23.5865664152304</v>
      </c>
      <c r="N148" s="53"/>
      <c r="O148" s="50"/>
      <c r="P148" s="54"/>
      <c r="Q148" s="55"/>
      <c r="R148" s="54"/>
      <c r="S148" s="50"/>
    </row>
    <row r="149" s="51" customFormat="true" ht="15" hidden="false" customHeight="false" outlineLevel="0" collapsed="false">
      <c r="A149" s="45"/>
      <c r="B149" s="45"/>
      <c r="C149" s="45"/>
      <c r="D149" s="46"/>
      <c r="E149" s="46"/>
      <c r="F149" s="47"/>
      <c r="G149" s="48"/>
      <c r="H149" s="48"/>
      <c r="I149" s="48"/>
      <c r="J149" s="48"/>
      <c r="K149" s="48"/>
      <c r="L149" s="48"/>
      <c r="M149" s="48"/>
      <c r="N149" s="53"/>
      <c r="O149" s="50"/>
      <c r="P149" s="50"/>
      <c r="Q149" s="50"/>
      <c r="R149" s="50"/>
      <c r="S149" s="50"/>
    </row>
    <row r="150" s="51" customFormat="true" ht="15" hidden="false" customHeight="false" outlineLevel="0" collapsed="false">
      <c r="A150" s="45" t="s">
        <v>399</v>
      </c>
      <c r="B150" s="45"/>
      <c r="C150" s="45" t="s">
        <v>400</v>
      </c>
      <c r="D150" s="46"/>
      <c r="E150" s="46"/>
      <c r="F150" s="47"/>
      <c r="G150" s="48"/>
      <c r="H150" s="48"/>
      <c r="I150" s="48" t="n">
        <f aca="false">SUBTOTAL(9,I151:I189)</f>
        <v>33553.2289441104</v>
      </c>
      <c r="J150" s="48" t="n">
        <f aca="false">SUBTOTAL(9,J151:J189)</f>
        <v>6755.3629521712</v>
      </c>
      <c r="K150" s="48" t="n">
        <f aca="false">SUBTOTAL(9,K151:K189)</f>
        <v>40867.8328539265</v>
      </c>
      <c r="L150" s="48" t="n">
        <f aca="false">SUBTOTAL(9,L151:L189)</f>
        <v>8602.95471959003</v>
      </c>
      <c r="M150" s="48" t="n">
        <f aca="false">SUBTOTAL(9,M151:M189)</f>
        <v>49470.7875735165</v>
      </c>
      <c r="N150" s="49"/>
      <c r="O150" s="50"/>
      <c r="P150" s="50"/>
      <c r="Q150" s="50"/>
      <c r="R150" s="50"/>
      <c r="S150" s="50"/>
    </row>
    <row r="151" s="51" customFormat="true" ht="26.25" hidden="false" customHeight="false" outlineLevel="0" collapsed="false">
      <c r="A151" s="45" t="s">
        <v>401</v>
      </c>
      <c r="B151" s="45" t="s">
        <v>348</v>
      </c>
      <c r="C151" s="52" t="s">
        <v>349</v>
      </c>
      <c r="D151" s="46" t="s">
        <v>60</v>
      </c>
      <c r="E151" s="46" t="s">
        <v>86</v>
      </c>
      <c r="F151" s="47" t="n">
        <v>1000</v>
      </c>
      <c r="G151" s="48" t="n">
        <f aca="false">VLOOKUP(B151,03_COMPOSIÇÕES!A:G,6,0)</f>
        <v>1.63882545928</v>
      </c>
      <c r="H151" s="48" t="n">
        <f aca="false">VLOOKUP(B151,03_COMPOSIÇÕES!A:G,7,0)</f>
        <v>0.69964392</v>
      </c>
      <c r="I151" s="48" t="n">
        <f aca="false">$F151*$G151</f>
        <v>1638.82545928</v>
      </c>
      <c r="J151" s="48" t="n">
        <f aca="false">$F151*$H151</f>
        <v>699.64392</v>
      </c>
      <c r="K151" s="48" t="n">
        <f aca="false">$I151*(1+BDI_MAT)</f>
        <v>1996.08940940304</v>
      </c>
      <c r="L151" s="48" t="n">
        <f aca="false">$J151*(1+BDI_MDO)</f>
        <v>890.99653212</v>
      </c>
      <c r="M151" s="48" t="n">
        <f aca="false">SUM(K151:L151)</f>
        <v>2887.08594152304</v>
      </c>
      <c r="N151" s="53"/>
      <c r="O151" s="50"/>
      <c r="P151" s="54" t="n">
        <f aca="false">SUM(G151:H151)</f>
        <v>2.33846937928</v>
      </c>
      <c r="Q151" s="55" t="n">
        <f aca="false">VLOOKUP(B151,'SERVICOS SINAPI'!B:F,5,0)</f>
        <v>2.31</v>
      </c>
      <c r="R151" s="54" t="n">
        <f aca="false">P151-Q151</f>
        <v>0.0284693792799997</v>
      </c>
      <c r="S151" s="54" t="n">
        <f aca="false">R151*F151</f>
        <v>28.4693792799997</v>
      </c>
    </row>
    <row r="152" s="51" customFormat="true" ht="26.25" hidden="false" customHeight="false" outlineLevel="0" collapsed="false">
      <c r="A152" s="45" t="s">
        <v>402</v>
      </c>
      <c r="B152" s="45" t="s">
        <v>403</v>
      </c>
      <c r="C152" s="52" t="s">
        <v>404</v>
      </c>
      <c r="D152" s="46" t="s">
        <v>60</v>
      </c>
      <c r="E152" s="46" t="s">
        <v>86</v>
      </c>
      <c r="F152" s="47" t="n">
        <v>1800</v>
      </c>
      <c r="G152" s="48" t="n">
        <f aca="false">VLOOKUP(B152,03_COMPOSIÇÕES!A:G,6,0)</f>
        <v>2.79481727904</v>
      </c>
      <c r="H152" s="48" t="n">
        <f aca="false">VLOOKUP(B152,03_COMPOSIÇÕES!A:G,7,0)</f>
        <v>0.93285856</v>
      </c>
      <c r="I152" s="48" t="n">
        <f aca="false">$F152*$G152</f>
        <v>5030.671102272</v>
      </c>
      <c r="J152" s="48" t="n">
        <f aca="false">$F152*$H152</f>
        <v>1679.145408</v>
      </c>
      <c r="K152" s="48" t="n">
        <f aca="false">$I152*(1+BDI_MAT)</f>
        <v>6127.3574025673</v>
      </c>
      <c r="L152" s="48" t="n">
        <f aca="false">$J152*(1+BDI_MDO)</f>
        <v>2138.391677088</v>
      </c>
      <c r="M152" s="48" t="n">
        <f aca="false">SUM(K152:L152)</f>
        <v>8265.7490796553</v>
      </c>
      <c r="N152" s="53"/>
      <c r="O152" s="50"/>
      <c r="P152" s="54" t="n">
        <f aca="false">SUM(G152:H152)</f>
        <v>3.72767583904</v>
      </c>
      <c r="Q152" s="55" t="n">
        <f aca="false">VLOOKUP(B152,'SERVICOS SINAPI'!B:F,5,0)</f>
        <v>3.7</v>
      </c>
      <c r="R152" s="54" t="n">
        <f aca="false">P152-Q152</f>
        <v>0.0276758390399996</v>
      </c>
      <c r="S152" s="54" t="n">
        <f aca="false">R152*F152</f>
        <v>49.8165102719993</v>
      </c>
    </row>
    <row r="153" s="51" customFormat="true" ht="26.25" hidden="false" customHeight="false" outlineLevel="0" collapsed="false">
      <c r="A153" s="45" t="s">
        <v>405</v>
      </c>
      <c r="B153" s="45" t="s">
        <v>351</v>
      </c>
      <c r="C153" s="52" t="s">
        <v>352</v>
      </c>
      <c r="D153" s="46" t="s">
        <v>60</v>
      </c>
      <c r="E153" s="46" t="s">
        <v>86</v>
      </c>
      <c r="F153" s="47" t="n">
        <v>50</v>
      </c>
      <c r="G153" s="48" t="n">
        <f aca="false">VLOOKUP(B153,03_COMPOSIÇÕES!A:G,6,0)</f>
        <v>7.00058743794</v>
      </c>
      <c r="H153" s="48" t="n">
        <f aca="false">VLOOKUP(B153,03_COMPOSIÇÕES!A:G,7,0)</f>
        <v>1.795752728</v>
      </c>
      <c r="I153" s="48" t="n">
        <f aca="false">$F153*$G153</f>
        <v>350.029371897</v>
      </c>
      <c r="J153" s="48" t="n">
        <f aca="false">$F153*$H153</f>
        <v>89.7876364</v>
      </c>
      <c r="K153" s="48" t="n">
        <f aca="false">$I153*(1+BDI_MAT)</f>
        <v>426.335774970546</v>
      </c>
      <c r="L153" s="48" t="n">
        <f aca="false">$J153*(1+BDI_MDO)</f>
        <v>114.3445549554</v>
      </c>
      <c r="M153" s="48" t="n">
        <f aca="false">SUM(K153:L153)</f>
        <v>540.680329925946</v>
      </c>
      <c r="N153" s="53"/>
      <c r="O153" s="50"/>
      <c r="P153" s="54" t="n">
        <f aca="false">SUM(G153:H153)</f>
        <v>8.79634016594</v>
      </c>
      <c r="Q153" s="55" t="n">
        <f aca="false">VLOOKUP(B153,'SERVICOS SINAPI'!B:F,5,0)</f>
        <v>8.76</v>
      </c>
      <c r="R153" s="54" t="n">
        <f aca="false">P153-Q153</f>
        <v>0.0363401659400022</v>
      </c>
      <c r="S153" s="54" t="n">
        <f aca="false">R153*F153</f>
        <v>1.81700829700011</v>
      </c>
    </row>
    <row r="154" s="51" customFormat="true" ht="26.25" hidden="false" customHeight="false" outlineLevel="0" collapsed="false">
      <c r="A154" s="45" t="s">
        <v>406</v>
      </c>
      <c r="B154" s="45" t="s">
        <v>407</v>
      </c>
      <c r="C154" s="52" t="s">
        <v>408</v>
      </c>
      <c r="D154" s="46" t="s">
        <v>60</v>
      </c>
      <c r="E154" s="46" t="s">
        <v>30</v>
      </c>
      <c r="F154" s="47" t="n">
        <v>20</v>
      </c>
      <c r="G154" s="48" t="n">
        <f aca="false">VLOOKUP(B154,03_COMPOSIÇÕES!A:G,6,0)</f>
        <v>9.85926504006</v>
      </c>
      <c r="H154" s="48" t="n">
        <f aca="false">VLOOKUP(B154,03_COMPOSIÇÕES!A:G,7,0)</f>
        <v>6.94617032</v>
      </c>
      <c r="I154" s="48" t="n">
        <f aca="false">$F154*$G154</f>
        <v>197.1853008012</v>
      </c>
      <c r="J154" s="48" t="n">
        <f aca="false">$F154*$H154</f>
        <v>138.9234064</v>
      </c>
      <c r="K154" s="48" t="n">
        <f aca="false">$I154*(1+BDI_MAT)</f>
        <v>240.171696375862</v>
      </c>
      <c r="L154" s="48" t="n">
        <f aca="false">$J154*(1+BDI_MDO)</f>
        <v>176.9189580504</v>
      </c>
      <c r="M154" s="48" t="n">
        <f aca="false">SUM(K154:L154)</f>
        <v>417.090654426262</v>
      </c>
      <c r="N154" s="53"/>
      <c r="O154" s="50"/>
      <c r="P154" s="54" t="n">
        <f aca="false">SUM(G154:H154)</f>
        <v>16.80543536006</v>
      </c>
      <c r="Q154" s="55" t="n">
        <f aca="false">VLOOKUP(B154,'SERVICOS SINAPI'!B:F,5,0)</f>
        <v>16.73</v>
      </c>
      <c r="R154" s="54" t="n">
        <f aca="false">P154-Q154</f>
        <v>0.075435360060002</v>
      </c>
      <c r="S154" s="54" t="n">
        <f aca="false">R154*F154</f>
        <v>1.50870720120004</v>
      </c>
    </row>
    <row r="155" s="51" customFormat="true" ht="26.25" hidden="false" customHeight="false" outlineLevel="0" collapsed="false">
      <c r="A155" s="45" t="s">
        <v>409</v>
      </c>
      <c r="B155" s="45" t="s">
        <v>410</v>
      </c>
      <c r="C155" s="52" t="s">
        <v>411</v>
      </c>
      <c r="D155" s="46" t="s">
        <v>60</v>
      </c>
      <c r="E155" s="46" t="s">
        <v>30</v>
      </c>
      <c r="F155" s="47" t="n">
        <v>6</v>
      </c>
      <c r="G155" s="48" t="n">
        <f aca="false">VLOOKUP(B155,03_COMPOSIÇÕES!A:G,6,0)</f>
        <v>11.93469581123</v>
      </c>
      <c r="H155" s="48" t="n">
        <f aca="false">VLOOKUP(B155,03_COMPOSIÇÕES!A:G,7,0)</f>
        <v>8.881851832</v>
      </c>
      <c r="I155" s="48" t="n">
        <f aca="false">$F155*$G155</f>
        <v>71.60817486738</v>
      </c>
      <c r="J155" s="48" t="n">
        <f aca="false">$F155*$H155</f>
        <v>53.291110992</v>
      </c>
      <c r="K155" s="48" t="n">
        <f aca="false">$I155*(1+BDI_MAT)</f>
        <v>87.2187569884688</v>
      </c>
      <c r="L155" s="48" t="n">
        <f aca="false">$J155*(1+BDI_MDO)</f>
        <v>67.866229848312</v>
      </c>
      <c r="M155" s="48" t="n">
        <f aca="false">SUM(K155:L155)</f>
        <v>155.084986836781</v>
      </c>
      <c r="N155" s="53"/>
      <c r="O155" s="50"/>
      <c r="P155" s="54" t="n">
        <f aca="false">SUM(G155:H155)</f>
        <v>20.81654764323</v>
      </c>
      <c r="Q155" s="55" t="n">
        <f aca="false">VLOOKUP(B155,'SERVICOS SINAPI'!B:F,5,0)</f>
        <v>20.73</v>
      </c>
      <c r="R155" s="54" t="n">
        <f aca="false">P155-Q155</f>
        <v>0.086547643229995</v>
      </c>
      <c r="S155" s="54" t="n">
        <f aca="false">R155*F155</f>
        <v>0.51928585937997</v>
      </c>
    </row>
    <row r="156" s="51" customFormat="true" ht="26.25" hidden="false" customHeight="false" outlineLevel="0" collapsed="false">
      <c r="A156" s="45" t="s">
        <v>412</v>
      </c>
      <c r="B156" s="45" t="s">
        <v>413</v>
      </c>
      <c r="C156" s="52" t="s">
        <v>414</v>
      </c>
      <c r="D156" s="46" t="s">
        <v>60</v>
      </c>
      <c r="E156" s="46" t="s">
        <v>30</v>
      </c>
      <c r="F156" s="47" t="n">
        <v>4</v>
      </c>
      <c r="G156" s="48" t="n">
        <f aca="false">VLOOKUP(B156,03_COMPOSIÇÕES!A:G,6,0)</f>
        <v>19.92399498269</v>
      </c>
      <c r="H156" s="48" t="n">
        <f aca="false">VLOOKUP(B156,03_COMPOSIÇÕES!A:G,7,0)</f>
        <v>14.64225344</v>
      </c>
      <c r="I156" s="48" t="n">
        <f aca="false">$F156*$G156</f>
        <v>79.69597993076</v>
      </c>
      <c r="J156" s="48" t="n">
        <f aca="false">$F156*$H156</f>
        <v>58.56901376</v>
      </c>
      <c r="K156" s="48" t="n">
        <f aca="false">$I156*(1+BDI_MAT)</f>
        <v>97.0697035556657</v>
      </c>
      <c r="L156" s="48" t="n">
        <f aca="false">$J156*(1+BDI_MDO)</f>
        <v>74.58763902336</v>
      </c>
      <c r="M156" s="48" t="n">
        <f aca="false">SUM(K156:L156)</f>
        <v>171.657342579026</v>
      </c>
      <c r="N156" s="53"/>
      <c r="O156" s="50"/>
      <c r="P156" s="54" t="n">
        <f aca="false">SUM(G156:H156)</f>
        <v>34.56624842269</v>
      </c>
      <c r="Q156" s="55" t="n">
        <f aca="false">VLOOKUP(B156,'SERVICOS SINAPI'!B:F,5,0)</f>
        <v>34.43</v>
      </c>
      <c r="R156" s="54" t="n">
        <f aca="false">P156-Q156</f>
        <v>0.136248422689995</v>
      </c>
      <c r="S156" s="54" t="n">
        <f aca="false">R156*F156</f>
        <v>0.544993690759981</v>
      </c>
    </row>
    <row r="157" s="51" customFormat="true" ht="26.25" hidden="false" customHeight="false" outlineLevel="0" collapsed="false">
      <c r="A157" s="45" t="s">
        <v>415</v>
      </c>
      <c r="B157" s="45" t="s">
        <v>416</v>
      </c>
      <c r="C157" s="52" t="s">
        <v>417</v>
      </c>
      <c r="D157" s="46" t="s">
        <v>60</v>
      </c>
      <c r="E157" s="46" t="s">
        <v>30</v>
      </c>
      <c r="F157" s="47" t="n">
        <v>1</v>
      </c>
      <c r="G157" s="48" t="n">
        <f aca="false">VLOOKUP(B157,03_COMPOSIÇÕES!A:G,6,0)</f>
        <v>21.70399498269</v>
      </c>
      <c r="H157" s="48" t="n">
        <f aca="false">VLOOKUP(B157,03_COMPOSIÇÕES!A:G,7,0)</f>
        <v>14.64225344</v>
      </c>
      <c r="I157" s="48" t="n">
        <f aca="false">$F157*$G157</f>
        <v>21.70399498269</v>
      </c>
      <c r="J157" s="48" t="n">
        <f aca="false">$F157*$H157</f>
        <v>14.64225344</v>
      </c>
      <c r="K157" s="48" t="n">
        <f aca="false">$I157*(1+BDI_MAT)</f>
        <v>26.4354658889164</v>
      </c>
      <c r="L157" s="48" t="n">
        <f aca="false">$J157*(1+BDI_MDO)</f>
        <v>18.64690975584</v>
      </c>
      <c r="M157" s="48" t="n">
        <f aca="false">SUM(K157:L157)</f>
        <v>45.0823756447564</v>
      </c>
      <c r="N157" s="53"/>
      <c r="O157" s="50"/>
      <c r="P157" s="54" t="n">
        <f aca="false">SUM(G157:H157)</f>
        <v>36.34624842269</v>
      </c>
      <c r="Q157" s="55" t="n">
        <f aca="false">VLOOKUP(B157,'SERVICOS SINAPI'!B:F,5,0)</f>
        <v>36.21</v>
      </c>
      <c r="R157" s="54" t="n">
        <f aca="false">P157-Q157</f>
        <v>0.136248422689995</v>
      </c>
      <c r="S157" s="54" t="n">
        <f aca="false">R157*F157</f>
        <v>0.136248422689995</v>
      </c>
    </row>
    <row r="158" s="51" customFormat="true" ht="26.25" hidden="false" customHeight="false" outlineLevel="0" collapsed="false">
      <c r="A158" s="45" t="s">
        <v>418</v>
      </c>
      <c r="B158" s="45" t="s">
        <v>419</v>
      </c>
      <c r="C158" s="52" t="s">
        <v>420</v>
      </c>
      <c r="D158" s="46" t="s">
        <v>60</v>
      </c>
      <c r="E158" s="46" t="s">
        <v>30</v>
      </c>
      <c r="F158" s="47" t="n">
        <v>20</v>
      </c>
      <c r="G158" s="48" t="n">
        <f aca="false">VLOOKUP(B158,03_COMPOSIÇÕES!A:G,6,0)</f>
        <v>14.22254444861</v>
      </c>
      <c r="H158" s="48" t="n">
        <f aca="false">VLOOKUP(B158,03_COMPOSIÇÕES!A:G,7,0)</f>
        <v>13.266287064</v>
      </c>
      <c r="I158" s="48" t="n">
        <f aca="false">$F158*$G158</f>
        <v>284.4508889722</v>
      </c>
      <c r="J158" s="48" t="n">
        <f aca="false">$F158*$H158</f>
        <v>265.32574128</v>
      </c>
      <c r="K158" s="48" t="n">
        <f aca="false">$I158*(1+BDI_MAT)</f>
        <v>346.461182768139</v>
      </c>
      <c r="L158" s="48" t="n">
        <f aca="false">$J158*(1+BDI_MDO)</f>
        <v>337.89233152008</v>
      </c>
      <c r="M158" s="48" t="n">
        <f aca="false">SUM(K158:L158)</f>
        <v>684.353514288219</v>
      </c>
      <c r="N158" s="53"/>
      <c r="O158" s="50"/>
      <c r="P158" s="54" t="n">
        <f aca="false">SUM(G158:H158)</f>
        <v>27.48883151261</v>
      </c>
      <c r="Q158" s="55" t="n">
        <f aca="false">VLOOKUP(B158,'SERVICOS SINAPI'!B:F,5,0)</f>
        <v>27.36</v>
      </c>
      <c r="R158" s="54" t="n">
        <f aca="false">P158-Q158</f>
        <v>0.128831512609999</v>
      </c>
      <c r="S158" s="54" t="n">
        <f aca="false">R158*F158</f>
        <v>2.57663025219998</v>
      </c>
    </row>
    <row r="159" s="51" customFormat="true" ht="26.25" hidden="false" customHeight="false" outlineLevel="0" collapsed="false">
      <c r="A159" s="45" t="s">
        <v>421</v>
      </c>
      <c r="B159" s="45" t="s">
        <v>422</v>
      </c>
      <c r="C159" s="52" t="s">
        <v>423</v>
      </c>
      <c r="D159" s="46" t="s">
        <v>60</v>
      </c>
      <c r="E159" s="46" t="s">
        <v>30</v>
      </c>
      <c r="F159" s="47" t="n">
        <v>6</v>
      </c>
      <c r="G159" s="48" t="n">
        <f aca="false">VLOOKUP(B159,03_COMPOSIÇÕES!A:G,6,0)</f>
        <v>18.44399498269</v>
      </c>
      <c r="H159" s="48" t="n">
        <f aca="false">VLOOKUP(B159,03_COMPOSIÇÕES!A:G,7,0)</f>
        <v>14.64225344</v>
      </c>
      <c r="I159" s="48" t="n">
        <f aca="false">$F159*$G159</f>
        <v>110.66396989614</v>
      </c>
      <c r="J159" s="48" t="n">
        <f aca="false">$F159*$H159</f>
        <v>87.85352064</v>
      </c>
      <c r="K159" s="48" t="n">
        <f aca="false">$I159*(1+BDI_MAT)</f>
        <v>134.788715333498</v>
      </c>
      <c r="L159" s="48" t="n">
        <f aca="false">$J159*(1+BDI_MDO)</f>
        <v>111.88145853504</v>
      </c>
      <c r="M159" s="48" t="n">
        <f aca="false">SUM(K159:L159)</f>
        <v>246.670173868538</v>
      </c>
      <c r="N159" s="53"/>
      <c r="O159" s="50"/>
      <c r="P159" s="54" t="n">
        <f aca="false">SUM(G159:H159)</f>
        <v>33.08624842269</v>
      </c>
      <c r="Q159" s="55" t="n">
        <f aca="false">VLOOKUP(B159,'SERVICOS SINAPI'!B:F,5,0)</f>
        <v>32.95</v>
      </c>
      <c r="R159" s="54" t="n">
        <f aca="false">P159-Q159</f>
        <v>0.136248422689995</v>
      </c>
      <c r="S159" s="54" t="n">
        <f aca="false">R159*F159</f>
        <v>0.817490536139971</v>
      </c>
    </row>
    <row r="160" s="51" customFormat="true" ht="26.25" hidden="false" customHeight="false" outlineLevel="0" collapsed="false">
      <c r="A160" s="45" t="s">
        <v>424</v>
      </c>
      <c r="B160" s="45" t="s">
        <v>360</v>
      </c>
      <c r="C160" s="52" t="s">
        <v>361</v>
      </c>
      <c r="D160" s="46" t="s">
        <v>60</v>
      </c>
      <c r="E160" s="46" t="s">
        <v>30</v>
      </c>
      <c r="F160" s="47" t="n">
        <v>50</v>
      </c>
      <c r="G160" s="48" t="n">
        <f aca="false">VLOOKUP(B160,03_COMPOSIÇÕES!A:G,6,0)</f>
        <v>17.20311249927</v>
      </c>
      <c r="H160" s="48" t="n">
        <f aca="false">VLOOKUP(B160,03_COMPOSIÇÕES!A:G,7,0)</f>
        <v>11.237319696</v>
      </c>
      <c r="I160" s="48" t="n">
        <f aca="false">$F160*$G160</f>
        <v>860.1556249635</v>
      </c>
      <c r="J160" s="48" t="n">
        <f aca="false">$F160*$H160</f>
        <v>561.8659848</v>
      </c>
      <c r="K160" s="48" t="n">
        <f aca="false">$I160*(1+BDI_MAT)</f>
        <v>1047.66955120554</v>
      </c>
      <c r="L160" s="48" t="n">
        <f aca="false">$J160*(1+BDI_MDO)</f>
        <v>715.5363316428</v>
      </c>
      <c r="M160" s="48" t="n">
        <f aca="false">SUM(K160:L160)</f>
        <v>1763.20588284834</v>
      </c>
      <c r="N160" s="53"/>
      <c r="O160" s="50"/>
      <c r="P160" s="54" t="n">
        <f aca="false">SUM(G160:H160)</f>
        <v>28.44043219527</v>
      </c>
      <c r="Q160" s="55" t="n">
        <f aca="false">VLOOKUP(B160,'SERVICOS SINAPI'!B:F,5,0)</f>
        <v>28.34</v>
      </c>
      <c r="R160" s="54" t="n">
        <f aca="false">P160-Q160</f>
        <v>0.10043219527001</v>
      </c>
      <c r="S160" s="54" t="n">
        <f aca="false">R160*F160</f>
        <v>5.02160976350048</v>
      </c>
    </row>
    <row r="161" s="51" customFormat="true" ht="26.25" hidden="false" customHeight="false" outlineLevel="0" collapsed="false">
      <c r="A161" s="45" t="s">
        <v>425</v>
      </c>
      <c r="B161" s="45" t="s">
        <v>426</v>
      </c>
      <c r="C161" s="52" t="s">
        <v>427</v>
      </c>
      <c r="D161" s="46" t="s">
        <v>60</v>
      </c>
      <c r="E161" s="46" t="s">
        <v>30</v>
      </c>
      <c r="F161" s="47" t="n">
        <v>7</v>
      </c>
      <c r="G161" s="48" t="n">
        <f aca="false">VLOOKUP(B161,03_COMPOSIÇÕES!A:G,6,0)</f>
        <v>17.10856288307</v>
      </c>
      <c r="H161" s="48" t="n">
        <f aca="false">VLOOKUP(B161,03_COMPOSIÇÕES!A:G,7,0)</f>
        <v>12.706571928</v>
      </c>
      <c r="I161" s="48" t="n">
        <f aca="false">$F161*$G161</f>
        <v>119.75994018149</v>
      </c>
      <c r="J161" s="48" t="n">
        <f aca="false">$F161*$H161</f>
        <v>88.946003496</v>
      </c>
      <c r="K161" s="48" t="n">
        <f aca="false">$I161*(1+BDI_MAT)</f>
        <v>145.867607141055</v>
      </c>
      <c r="L161" s="48" t="n">
        <f aca="false">$J161*(1+BDI_MDO)</f>
        <v>113.272735452156</v>
      </c>
      <c r="M161" s="48" t="n">
        <f aca="false">SUM(K161:L161)</f>
        <v>259.140342593211</v>
      </c>
      <c r="N161" s="53"/>
      <c r="O161" s="50"/>
      <c r="P161" s="54" t="n">
        <f aca="false">SUM(G161:H161)</f>
        <v>29.81513481107</v>
      </c>
      <c r="Q161" s="55" t="n">
        <f aca="false">VLOOKUP(B161,'SERVICOS SINAPI'!B:F,5,0)</f>
        <v>29.69</v>
      </c>
      <c r="R161" s="54" t="n">
        <f aca="false">P161-Q161</f>
        <v>0.125134811070001</v>
      </c>
      <c r="S161" s="54" t="n">
        <f aca="false">R161*F161</f>
        <v>0.87594367749001</v>
      </c>
    </row>
    <row r="162" s="51" customFormat="true" ht="26.25" hidden="false" customHeight="false" outlineLevel="0" collapsed="false">
      <c r="A162" s="45" t="s">
        <v>428</v>
      </c>
      <c r="B162" s="45" t="s">
        <v>429</v>
      </c>
      <c r="C162" s="52" t="s">
        <v>430</v>
      </c>
      <c r="D162" s="46" t="s">
        <v>60</v>
      </c>
      <c r="E162" s="46" t="s">
        <v>30</v>
      </c>
      <c r="F162" s="47" t="n">
        <v>60</v>
      </c>
      <c r="G162" s="48" t="n">
        <f aca="false">VLOOKUP(B162,03_COMPOSIÇÕES!A:G,6,0)</f>
        <v>40.2549590988</v>
      </c>
      <c r="H162" s="48" t="n">
        <f aca="false">VLOOKUP(B162,03_COMPOSIÇÕES!A:G,7,0)</f>
        <v>0.9621134</v>
      </c>
      <c r="I162" s="48" t="n">
        <f aca="false">$F162*$G162</f>
        <v>2415.297545928</v>
      </c>
      <c r="J162" s="48" t="n">
        <f aca="false">$F162*$H162</f>
        <v>57.726804</v>
      </c>
      <c r="K162" s="48" t="n">
        <f aca="false">$I162*(1+BDI_MAT)</f>
        <v>2941.8324109403</v>
      </c>
      <c r="L162" s="48" t="n">
        <f aca="false">$J162*(1+BDI_MDO)</f>
        <v>73.515084894</v>
      </c>
      <c r="M162" s="48" t="n">
        <f aca="false">SUM(K162:L162)</f>
        <v>3015.3474958343</v>
      </c>
      <c r="N162" s="53"/>
      <c r="O162" s="50"/>
      <c r="P162" s="54" t="n">
        <f aca="false">SUM(G162:H162)</f>
        <v>41.2170724988</v>
      </c>
      <c r="Q162" s="55" t="n">
        <f aca="false">VLOOKUP(B162,'SERVICOS SINAPI'!B:F,5,0)</f>
        <v>41.2</v>
      </c>
      <c r="R162" s="54" t="n">
        <f aca="false">P162-Q162</f>
        <v>0.0170724987999904</v>
      </c>
      <c r="S162" s="54" t="n">
        <f aca="false">R162*F162</f>
        <v>1.02434992799942</v>
      </c>
    </row>
    <row r="163" s="51" customFormat="true" ht="26.25" hidden="false" customHeight="false" outlineLevel="0" collapsed="false">
      <c r="A163" s="45" t="s">
        <v>431</v>
      </c>
      <c r="B163" s="45" t="s">
        <v>323</v>
      </c>
      <c r="C163" s="52" t="s">
        <v>324</v>
      </c>
      <c r="D163" s="46" t="s">
        <v>60</v>
      </c>
      <c r="E163" s="46" t="s">
        <v>30</v>
      </c>
      <c r="F163" s="47" t="n">
        <v>40</v>
      </c>
      <c r="G163" s="48" t="n">
        <f aca="false">VLOOKUP(B163,03_COMPOSIÇÕES!A:G,6,0)</f>
        <v>9.57094782242</v>
      </c>
      <c r="H163" s="48" t="n">
        <f aca="false">VLOOKUP(B163,03_COMPOSIÇÕES!A:G,7,0)</f>
        <v>1.539216624</v>
      </c>
      <c r="I163" s="48" t="n">
        <f aca="false">$F163*$G163</f>
        <v>382.8379128968</v>
      </c>
      <c r="J163" s="48" t="n">
        <f aca="false">$F163*$H163</f>
        <v>61.56866496</v>
      </c>
      <c r="K163" s="48" t="n">
        <f aca="false">$I163*(1+BDI_MAT)</f>
        <v>466.296577908302</v>
      </c>
      <c r="L163" s="48" t="n">
        <f aca="false">$J163*(1+BDI_MDO)</f>
        <v>78.40769482656</v>
      </c>
      <c r="M163" s="48" t="n">
        <f aca="false">SUM(K163:L163)</f>
        <v>544.704272734862</v>
      </c>
      <c r="N163" s="53"/>
      <c r="O163" s="50"/>
      <c r="P163" s="54" t="n">
        <f aca="false">SUM(G163:H163)</f>
        <v>11.11016444642</v>
      </c>
      <c r="Q163" s="55" t="n">
        <f aca="false">VLOOKUP(B163,'SERVICOS SINAPI'!B:F,5,0)</f>
        <v>11.08</v>
      </c>
      <c r="R163" s="54" t="n">
        <f aca="false">P163-Q163</f>
        <v>0.0301644464200006</v>
      </c>
      <c r="S163" s="54" t="n">
        <f aca="false">R163*F163</f>
        <v>1.20657785680002</v>
      </c>
    </row>
    <row r="164" s="51" customFormat="true" ht="26.25" hidden="false" customHeight="false" outlineLevel="0" collapsed="false">
      <c r="A164" s="45" t="s">
        <v>432</v>
      </c>
      <c r="B164" s="45" t="s">
        <v>433</v>
      </c>
      <c r="C164" s="52" t="s">
        <v>434</v>
      </c>
      <c r="D164" s="46" t="s">
        <v>60</v>
      </c>
      <c r="E164" s="46" t="s">
        <v>30</v>
      </c>
      <c r="F164" s="47" t="n">
        <v>25</v>
      </c>
      <c r="G164" s="48" t="n">
        <f aca="false">VLOOKUP(B164,03_COMPOSIÇÕES!A:G,6,0)</f>
        <v>9.57094782242</v>
      </c>
      <c r="H164" s="48" t="n">
        <f aca="false">VLOOKUP(B164,03_COMPOSIÇÕES!A:G,7,0)</f>
        <v>1.539216624</v>
      </c>
      <c r="I164" s="48" t="n">
        <f aca="false">$F164*$G164</f>
        <v>239.2736955605</v>
      </c>
      <c r="J164" s="48" t="n">
        <f aca="false">$F164*$H164</f>
        <v>38.4804156</v>
      </c>
      <c r="K164" s="48" t="n">
        <f aca="false">$I164*(1+BDI_MAT)</f>
        <v>291.435361192689</v>
      </c>
      <c r="L164" s="48" t="n">
        <f aca="false">$J164*(1+BDI_MDO)</f>
        <v>49.0048092666</v>
      </c>
      <c r="M164" s="48" t="n">
        <f aca="false">SUM(K164:L164)</f>
        <v>340.440170459289</v>
      </c>
      <c r="N164" s="53"/>
      <c r="O164" s="50"/>
      <c r="P164" s="54" t="n">
        <f aca="false">SUM(G164:H164)</f>
        <v>11.11016444642</v>
      </c>
      <c r="Q164" s="55" t="n">
        <f aca="false">VLOOKUP(B164,'SERVICOS SINAPI'!B:F,5,0)</f>
        <v>11.08</v>
      </c>
      <c r="R164" s="54" t="n">
        <f aca="false">P164-Q164</f>
        <v>0.0301644464200006</v>
      </c>
      <c r="S164" s="54" t="n">
        <f aca="false">R164*F164</f>
        <v>0.754111160500015</v>
      </c>
    </row>
    <row r="165" s="51" customFormat="true" ht="26.25" hidden="false" customHeight="false" outlineLevel="0" collapsed="false">
      <c r="A165" s="45" t="s">
        <v>435</v>
      </c>
      <c r="B165" s="45" t="s">
        <v>436</v>
      </c>
      <c r="C165" s="52" t="s">
        <v>437</v>
      </c>
      <c r="D165" s="46" t="s">
        <v>60</v>
      </c>
      <c r="E165" s="46" t="s">
        <v>30</v>
      </c>
      <c r="F165" s="47" t="n">
        <v>1</v>
      </c>
      <c r="G165" s="48" t="n">
        <f aca="false">VLOOKUP(B165,03_COMPOSIÇÕES!A:G,6,0)</f>
        <v>9.91342687216</v>
      </c>
      <c r="H165" s="48" t="n">
        <f aca="false">VLOOKUP(B165,03_COMPOSIÇÕES!A:G,7,0)</f>
        <v>2.122253224</v>
      </c>
      <c r="I165" s="48" t="n">
        <f aca="false">$F165*$G165</f>
        <v>9.91342687216</v>
      </c>
      <c r="J165" s="48" t="n">
        <f aca="false">$F165*$H165</f>
        <v>2.122253224</v>
      </c>
      <c r="K165" s="48" t="n">
        <f aca="false">$I165*(1+BDI_MAT)</f>
        <v>12.0745539302909</v>
      </c>
      <c r="L165" s="48" t="n">
        <f aca="false">$J165*(1+BDI_MDO)</f>
        <v>2.702689480764</v>
      </c>
      <c r="M165" s="48" t="n">
        <f aca="false">SUM(K165:L165)</f>
        <v>14.7772434110549</v>
      </c>
      <c r="N165" s="53"/>
      <c r="O165" s="50"/>
      <c r="P165" s="54" t="n">
        <f aca="false">SUM(G165:H165)</f>
        <v>12.03568009616</v>
      </c>
      <c r="Q165" s="55" t="n">
        <f aca="false">VLOOKUP(B165,'SERVICOS SINAPI'!B:F,5,0)</f>
        <v>12.01</v>
      </c>
      <c r="R165" s="54" t="n">
        <f aca="false">P165-Q165</f>
        <v>0.0256800961600003</v>
      </c>
      <c r="S165" s="54" t="n">
        <f aca="false">R165*F165</f>
        <v>0.0256800961600003</v>
      </c>
    </row>
    <row r="166" s="51" customFormat="true" ht="26.25" hidden="false" customHeight="false" outlineLevel="0" collapsed="false">
      <c r="A166" s="45" t="s">
        <v>438</v>
      </c>
      <c r="B166" s="45" t="s">
        <v>364</v>
      </c>
      <c r="C166" s="52" t="s">
        <v>365</v>
      </c>
      <c r="D166" s="46" t="s">
        <v>60</v>
      </c>
      <c r="E166" s="46" t="s">
        <v>30</v>
      </c>
      <c r="F166" s="47" t="n">
        <v>1</v>
      </c>
      <c r="G166" s="48" t="n">
        <f aca="false">VLOOKUP(B166,03_COMPOSIÇÕES!A:G,6,0)</f>
        <v>14.99634409496</v>
      </c>
      <c r="H166" s="48" t="n">
        <f aca="false">VLOOKUP(B166,03_COMPOSIÇÕES!A:G,7,0)</f>
        <v>4.407756696</v>
      </c>
      <c r="I166" s="48" t="n">
        <f aca="false">$F166*$G166</f>
        <v>14.99634409496</v>
      </c>
      <c r="J166" s="48" t="n">
        <f aca="false">$F166*$H166</f>
        <v>4.407756696</v>
      </c>
      <c r="K166" s="48" t="n">
        <f aca="false">$I166*(1+BDI_MAT)</f>
        <v>18.2655471076613</v>
      </c>
      <c r="L166" s="48" t="n">
        <f aca="false">$J166*(1+BDI_MDO)</f>
        <v>5.613278152356</v>
      </c>
      <c r="M166" s="48" t="n">
        <f aca="false">SUM(K166:L166)</f>
        <v>23.8788252600173</v>
      </c>
      <c r="N166" s="53"/>
      <c r="O166" s="50"/>
      <c r="P166" s="54" t="n">
        <f aca="false">SUM(G166:H166)</f>
        <v>19.40410079096</v>
      </c>
      <c r="Q166" s="55" t="n">
        <f aca="false">VLOOKUP(B166,'SERVICOS SINAPI'!B:F,5,0)</f>
        <v>19.36</v>
      </c>
      <c r="R166" s="54" t="n">
        <f aca="false">P166-Q166</f>
        <v>0.0441007909600017</v>
      </c>
      <c r="S166" s="54" t="n">
        <f aca="false">R166*F166</f>
        <v>0.0441007909600017</v>
      </c>
    </row>
    <row r="167" s="51" customFormat="true" ht="26.25" hidden="false" customHeight="false" outlineLevel="0" collapsed="false">
      <c r="A167" s="45" t="s">
        <v>439</v>
      </c>
      <c r="B167" s="45" t="s">
        <v>440</v>
      </c>
      <c r="C167" s="52" t="s">
        <v>441</v>
      </c>
      <c r="D167" s="46" t="s">
        <v>60</v>
      </c>
      <c r="E167" s="46" t="s">
        <v>30</v>
      </c>
      <c r="F167" s="47" t="n">
        <v>11</v>
      </c>
      <c r="G167" s="48" t="n">
        <f aca="false">VLOOKUP(B167,03_COMPOSIÇÕES!A:G,6,0)</f>
        <v>62.26133591472</v>
      </c>
      <c r="H167" s="48" t="n">
        <f aca="false">VLOOKUP(B167,03_COMPOSIÇÕES!A:G,7,0)</f>
        <v>4.640971336</v>
      </c>
      <c r="I167" s="48" t="n">
        <f aca="false">$F167*$G167</f>
        <v>684.87469506192</v>
      </c>
      <c r="J167" s="48" t="n">
        <f aca="false">$F167*$H167</f>
        <v>51.050684696</v>
      </c>
      <c r="K167" s="48" t="n">
        <f aca="false">$I167*(1+BDI_MAT)</f>
        <v>834.177378585419</v>
      </c>
      <c r="L167" s="48" t="n">
        <f aca="false">$J167*(1+BDI_MDO)</f>
        <v>65.013046960356</v>
      </c>
      <c r="M167" s="48" t="n">
        <f aca="false">SUM(K167:L167)</f>
        <v>899.190425545775</v>
      </c>
      <c r="N167" s="53"/>
      <c r="O167" s="50"/>
      <c r="P167" s="54" t="n">
        <f aca="false">SUM(G167:H167)</f>
        <v>66.90230725072</v>
      </c>
      <c r="Q167" s="55" t="n">
        <f aca="false">VLOOKUP(B167,'SERVICOS SINAPI'!B:F,5,0)</f>
        <v>66.86</v>
      </c>
      <c r="R167" s="54" t="n">
        <f aca="false">P167-Q167</f>
        <v>0.0423072507200004</v>
      </c>
      <c r="S167" s="54" t="n">
        <f aca="false">R167*F167</f>
        <v>0.465379757920005</v>
      </c>
    </row>
    <row r="168" s="51" customFormat="true" ht="26.25" hidden="false" customHeight="false" outlineLevel="0" collapsed="false">
      <c r="A168" s="45" t="s">
        <v>442</v>
      </c>
      <c r="B168" s="45" t="s">
        <v>443</v>
      </c>
      <c r="C168" s="52" t="s">
        <v>444</v>
      </c>
      <c r="D168" s="46" t="s">
        <v>60</v>
      </c>
      <c r="E168" s="46" t="s">
        <v>30</v>
      </c>
      <c r="F168" s="47" t="n">
        <v>3</v>
      </c>
      <c r="G168" s="48" t="n">
        <f aca="false">VLOOKUP(B168,03_COMPOSIÇÕES!A:G,6,0)</f>
        <v>63.2802762675</v>
      </c>
      <c r="H168" s="48" t="n">
        <f aca="false">VLOOKUP(B168,03_COMPOSIÇÕES!A:G,7,0)</f>
        <v>6.366759672</v>
      </c>
      <c r="I168" s="48" t="n">
        <f aca="false">$F168*$G168</f>
        <v>189.8408288025</v>
      </c>
      <c r="J168" s="48" t="n">
        <f aca="false">$F168*$H168</f>
        <v>19.100279016</v>
      </c>
      <c r="K168" s="48" t="n">
        <f aca="false">$I168*(1+BDI_MAT)</f>
        <v>231.226129481445</v>
      </c>
      <c r="L168" s="48" t="n">
        <f aca="false">$J168*(1+BDI_MDO)</f>
        <v>24.324205326876</v>
      </c>
      <c r="M168" s="48" t="n">
        <f aca="false">SUM(K168:L168)</f>
        <v>255.550334808321</v>
      </c>
      <c r="N168" s="53"/>
      <c r="O168" s="50"/>
      <c r="P168" s="54" t="n">
        <f aca="false">SUM(G168:H168)</f>
        <v>69.6470359395</v>
      </c>
      <c r="Q168" s="55" t="n">
        <f aca="false">VLOOKUP(B168,'SERVICOS SINAPI'!B:F,5,0)</f>
        <v>69.58</v>
      </c>
      <c r="R168" s="54" t="n">
        <f aca="false">P168-Q168</f>
        <v>0.067035939500002</v>
      </c>
      <c r="S168" s="54" t="n">
        <f aca="false">R168*F168</f>
        <v>0.201107818500006</v>
      </c>
    </row>
    <row r="169" s="51" customFormat="true" ht="26.25" hidden="false" customHeight="false" outlineLevel="0" collapsed="false">
      <c r="A169" s="45" t="s">
        <v>445</v>
      </c>
      <c r="B169" s="45" t="s">
        <v>446</v>
      </c>
      <c r="C169" s="52" t="s">
        <v>447</v>
      </c>
      <c r="D169" s="46" t="s">
        <v>60</v>
      </c>
      <c r="E169" s="46" t="s">
        <v>30</v>
      </c>
      <c r="F169" s="47" t="n">
        <v>3</v>
      </c>
      <c r="G169" s="48" t="n">
        <f aca="false">VLOOKUP(B169,03_COMPOSIÇÕES!A:G,6,0)</f>
        <v>64.59066969426</v>
      </c>
      <c r="H169" s="48" t="n">
        <f aca="false">VLOOKUP(B169,03_COMPOSIÇÕES!A:G,7,0)</f>
        <v>9.468514384</v>
      </c>
      <c r="I169" s="48" t="n">
        <f aca="false">$F169*$G169</f>
        <v>193.77200908278</v>
      </c>
      <c r="J169" s="48" t="n">
        <f aca="false">$F169*$H169</f>
        <v>28.405543152</v>
      </c>
      <c r="K169" s="48" t="n">
        <f aca="false">$I169*(1+BDI_MAT)</f>
        <v>236.014307062826</v>
      </c>
      <c r="L169" s="48" t="n">
        <f aca="false">$J169*(1+BDI_MDO)</f>
        <v>36.174459204072</v>
      </c>
      <c r="M169" s="48" t="n">
        <f aca="false">SUM(K169:L169)</f>
        <v>272.188766266898</v>
      </c>
      <c r="N169" s="53"/>
      <c r="O169" s="50"/>
      <c r="P169" s="54" t="n">
        <f aca="false">SUM(G169:H169)</f>
        <v>74.05918407826</v>
      </c>
      <c r="Q169" s="55" t="n">
        <f aca="false">VLOOKUP(B169,'SERVICOS SINAPI'!B:F,5,0)</f>
        <v>73.97</v>
      </c>
      <c r="R169" s="54" t="n">
        <f aca="false">P169-Q169</f>
        <v>0.0891840782600042</v>
      </c>
      <c r="S169" s="54" t="n">
        <f aca="false">R169*F169</f>
        <v>0.267552234780013</v>
      </c>
    </row>
    <row r="170" s="51" customFormat="true" ht="26.25" hidden="false" customHeight="false" outlineLevel="0" collapsed="false">
      <c r="A170" s="45" t="s">
        <v>448</v>
      </c>
      <c r="B170" s="45" t="s">
        <v>449</v>
      </c>
      <c r="C170" s="52" t="s">
        <v>450</v>
      </c>
      <c r="D170" s="46" t="s">
        <v>60</v>
      </c>
      <c r="E170" s="46" t="s">
        <v>30</v>
      </c>
      <c r="F170" s="47" t="n">
        <v>2</v>
      </c>
      <c r="G170" s="48" t="n">
        <f aca="false">VLOOKUP(B170,03_COMPOSIÇÕES!A:G,6,0)</f>
        <v>66.47753474848</v>
      </c>
      <c r="H170" s="48" t="n">
        <f aca="false">VLOOKUP(B170,03_COMPOSIÇÕES!A:G,7,0)</f>
        <v>13.246591552</v>
      </c>
      <c r="I170" s="48" t="n">
        <f aca="false">$F170*$G170</f>
        <v>132.95506949696</v>
      </c>
      <c r="J170" s="48" t="n">
        <f aca="false">$F170*$H170</f>
        <v>26.493183104</v>
      </c>
      <c r="K170" s="48" t="n">
        <f aca="false">$I170*(1+BDI_MAT)</f>
        <v>161.939274647297</v>
      </c>
      <c r="L170" s="48" t="n">
        <f aca="false">$J170*(1+BDI_MDO)</f>
        <v>33.739068682944</v>
      </c>
      <c r="M170" s="48" t="n">
        <f aca="false">SUM(K170:L170)</f>
        <v>195.678343330241</v>
      </c>
      <c r="N170" s="53"/>
      <c r="O170" s="50"/>
      <c r="P170" s="54" t="n">
        <f aca="false">SUM(G170:H170)</f>
        <v>79.72412630048</v>
      </c>
      <c r="Q170" s="55" t="n">
        <f aca="false">VLOOKUP(B170,'SERVICOS SINAPI'!B:F,5,0)</f>
        <v>79.6</v>
      </c>
      <c r="R170" s="54" t="n">
        <f aca="false">P170-Q170</f>
        <v>0.12412630048</v>
      </c>
      <c r="S170" s="54" t="n">
        <f aca="false">R170*F170</f>
        <v>0.248252600960001</v>
      </c>
    </row>
    <row r="171" s="51" customFormat="true" ht="26.25" hidden="false" customHeight="false" outlineLevel="0" collapsed="false">
      <c r="A171" s="45" t="s">
        <v>451</v>
      </c>
      <c r="B171" s="45" t="s">
        <v>452</v>
      </c>
      <c r="C171" s="52" t="s">
        <v>453</v>
      </c>
      <c r="D171" s="46" t="s">
        <v>60</v>
      </c>
      <c r="E171" s="46" t="s">
        <v>30</v>
      </c>
      <c r="F171" s="47" t="n">
        <v>4</v>
      </c>
      <c r="G171" s="48" t="n">
        <f aca="false">VLOOKUP(B171,03_COMPOSIÇÕES!A:G,6,0)</f>
        <v>26.64797342893</v>
      </c>
      <c r="H171" s="48" t="n">
        <f aca="false">VLOOKUP(B171,03_COMPOSIÇÕES!A:G,7,0)</f>
        <v>9.9953569688</v>
      </c>
      <c r="I171" s="48" t="n">
        <f aca="false">$F171*$G171</f>
        <v>106.59189371572</v>
      </c>
      <c r="J171" s="48" t="n">
        <f aca="false">$F171*$H171</f>
        <v>39.9814278752</v>
      </c>
      <c r="K171" s="48" t="n">
        <f aca="false">$I171*(1+BDI_MAT)</f>
        <v>129.828926545747</v>
      </c>
      <c r="L171" s="48" t="n">
        <f aca="false">$J171*(1+BDI_MDO)</f>
        <v>50.9163483990672</v>
      </c>
      <c r="M171" s="48" t="n">
        <f aca="false">SUM(K171:L171)</f>
        <v>180.745274944814</v>
      </c>
      <c r="N171" s="53"/>
      <c r="O171" s="50"/>
      <c r="P171" s="54" t="n">
        <f aca="false">SUM(G171:H171)</f>
        <v>36.64333039773</v>
      </c>
      <c r="Q171" s="55" t="n">
        <f aca="false">VLOOKUP(B171,'SERVICOS SINAPI'!B:F,5,0)</f>
        <v>36.55</v>
      </c>
      <c r="R171" s="54" t="n">
        <f aca="false">P171-Q171</f>
        <v>0.0933303977300071</v>
      </c>
      <c r="S171" s="54" t="n">
        <f aca="false">R171*F171</f>
        <v>0.373321590920028</v>
      </c>
    </row>
    <row r="172" s="51" customFormat="true" ht="15" hidden="false" customHeight="false" outlineLevel="0" collapsed="false">
      <c r="A172" s="45" t="s">
        <v>454</v>
      </c>
      <c r="B172" s="45" t="s">
        <v>367</v>
      </c>
      <c r="C172" s="52" t="s">
        <v>368</v>
      </c>
      <c r="D172" s="46" t="s">
        <v>60</v>
      </c>
      <c r="E172" s="46" t="s">
        <v>86</v>
      </c>
      <c r="F172" s="47" t="n">
        <v>4</v>
      </c>
      <c r="G172" s="48" t="n">
        <f aca="false">VLOOKUP(B172,03_COMPOSIÇÕES!A:G,6,0)</f>
        <v>38.38445192392</v>
      </c>
      <c r="H172" s="48" t="n">
        <f aca="false">VLOOKUP(B172,03_COMPOSIÇÕES!A:G,7,0)</f>
        <v>15.62538088</v>
      </c>
      <c r="I172" s="48" t="n">
        <f aca="false">$F172*$G172</f>
        <v>153.53780769568</v>
      </c>
      <c r="J172" s="48" t="n">
        <f aca="false">$F172*$H172</f>
        <v>62.50152352</v>
      </c>
      <c r="K172" s="48" t="n">
        <f aca="false">$I172*(1+BDI_MAT)</f>
        <v>187.009049773338</v>
      </c>
      <c r="L172" s="48" t="n">
        <f aca="false">$J172*(1+BDI_MDO)</f>
        <v>79.59569020272</v>
      </c>
      <c r="M172" s="48" t="n">
        <f aca="false">SUM(K172:L172)</f>
        <v>266.604739976058</v>
      </c>
      <c r="N172" s="53"/>
      <c r="O172" s="50"/>
      <c r="P172" s="54"/>
      <c r="Q172" s="55"/>
      <c r="R172" s="54"/>
      <c r="S172" s="50"/>
    </row>
    <row r="173" s="51" customFormat="true" ht="15" hidden="false" customHeight="false" outlineLevel="0" collapsed="false">
      <c r="A173" s="45" t="s">
        <v>455</v>
      </c>
      <c r="B173" s="45" t="s">
        <v>370</v>
      </c>
      <c r="C173" s="52" t="s">
        <v>371</v>
      </c>
      <c r="D173" s="46" t="s">
        <v>60</v>
      </c>
      <c r="E173" s="46" t="s">
        <v>30</v>
      </c>
      <c r="F173" s="47" t="n">
        <v>4</v>
      </c>
      <c r="G173" s="48" t="n">
        <f aca="false">VLOOKUP(B173,03_COMPOSIÇÕES!A:G,6,0)</f>
        <v>38.274795494</v>
      </c>
      <c r="H173" s="48" t="n">
        <f aca="false">VLOOKUP(B173,03_COMPOSIÇÕES!A:G,7,0)</f>
        <v>5.830366</v>
      </c>
      <c r="I173" s="48" t="n">
        <f aca="false">$F173*$G173</f>
        <v>153.099181976</v>
      </c>
      <c r="J173" s="48" t="n">
        <f aca="false">$F173*$H173</f>
        <v>23.321464</v>
      </c>
      <c r="K173" s="48" t="n">
        <f aca="false">$I173*(1+BDI_MAT)</f>
        <v>186.474803646768</v>
      </c>
      <c r="L173" s="48" t="n">
        <f aca="false">$J173*(1+BDI_MDO)</f>
        <v>29.699884404</v>
      </c>
      <c r="M173" s="48" t="n">
        <f aca="false">SUM(K173:L173)</f>
        <v>216.174688050768</v>
      </c>
      <c r="N173" s="53"/>
      <c r="O173" s="50"/>
      <c r="P173" s="54"/>
      <c r="Q173" s="55"/>
      <c r="R173" s="54"/>
      <c r="S173" s="50"/>
    </row>
    <row r="174" s="51" customFormat="true" ht="15" hidden="false" customHeight="false" outlineLevel="0" collapsed="false">
      <c r="A174" s="45" t="s">
        <v>456</v>
      </c>
      <c r="B174" s="45" t="s">
        <v>376</v>
      </c>
      <c r="C174" s="52" t="s">
        <v>377</v>
      </c>
      <c r="D174" s="46" t="s">
        <v>60</v>
      </c>
      <c r="E174" s="46" t="s">
        <v>86</v>
      </c>
      <c r="F174" s="47" t="n">
        <v>4</v>
      </c>
      <c r="G174" s="48" t="n">
        <f aca="false">VLOOKUP(B174,03_COMPOSIÇÕES!A:G,6,0)</f>
        <v>52.95494273832</v>
      </c>
      <c r="H174" s="48" t="n">
        <f aca="false">VLOOKUP(B174,03_COMPOSIÇÕES!A:G,7,0)</f>
        <v>1.63250248</v>
      </c>
      <c r="I174" s="48" t="n">
        <f aca="false">$F174*$G174</f>
        <v>211.81977095328</v>
      </c>
      <c r="J174" s="48" t="n">
        <f aca="false">$F174*$H174</f>
        <v>6.53000992</v>
      </c>
      <c r="K174" s="48" t="n">
        <f aca="false">$I174*(1+BDI_MAT)</f>
        <v>257.996481021095</v>
      </c>
      <c r="L174" s="48" t="n">
        <f aca="false">$J174*(1+BDI_MDO)</f>
        <v>8.31596763312</v>
      </c>
      <c r="M174" s="48" t="n">
        <f aca="false">SUM(K174:L174)</f>
        <v>266.312448654215</v>
      </c>
      <c r="N174" s="53"/>
      <c r="O174" s="50"/>
      <c r="P174" s="54"/>
      <c r="Q174" s="55"/>
      <c r="R174" s="54"/>
      <c r="S174" s="50"/>
    </row>
    <row r="175" s="51" customFormat="true" ht="15" hidden="false" customHeight="false" outlineLevel="0" collapsed="false">
      <c r="A175" s="45" t="s">
        <v>457</v>
      </c>
      <c r="B175" s="45" t="s">
        <v>379</v>
      </c>
      <c r="C175" s="52" t="s">
        <v>380</v>
      </c>
      <c r="D175" s="46" t="s">
        <v>60</v>
      </c>
      <c r="E175" s="46" t="s">
        <v>30</v>
      </c>
      <c r="F175" s="47" t="n">
        <v>2</v>
      </c>
      <c r="G175" s="48" t="n">
        <f aca="false">VLOOKUP(B175,03_COMPOSIÇÕES!A:G,6,0)</f>
        <v>323.9096727904</v>
      </c>
      <c r="H175" s="48" t="n">
        <f aca="false">VLOOKUP(B175,03_COMPOSIÇÕES!A:G,7,0)</f>
        <v>9.3285856</v>
      </c>
      <c r="I175" s="48" t="n">
        <f aca="false">$F175*$G175</f>
        <v>647.8193455808</v>
      </c>
      <c r="J175" s="48" t="n">
        <f aca="false">$F175*$H175</f>
        <v>18.6571712</v>
      </c>
      <c r="K175" s="48" t="n">
        <f aca="false">$I175*(1+BDI_MAT)</f>
        <v>789.043962917414</v>
      </c>
      <c r="L175" s="48" t="n">
        <f aca="false">$J175*(1+BDI_MDO)</f>
        <v>23.7599075232</v>
      </c>
      <c r="M175" s="48" t="n">
        <f aca="false">SUM(K175:L175)</f>
        <v>812.803870440614</v>
      </c>
      <c r="N175" s="53"/>
      <c r="O175" s="50"/>
      <c r="P175" s="54"/>
      <c r="Q175" s="55"/>
      <c r="R175" s="54"/>
      <c r="S175" s="50"/>
    </row>
    <row r="176" s="51" customFormat="true" ht="15" hidden="false" customHeight="false" outlineLevel="0" collapsed="false">
      <c r="A176" s="45" t="s">
        <v>458</v>
      </c>
      <c r="B176" s="45" t="s">
        <v>459</v>
      </c>
      <c r="C176" s="52" t="s">
        <v>460</v>
      </c>
      <c r="D176" s="46" t="s">
        <v>60</v>
      </c>
      <c r="E176" s="46" t="s">
        <v>30</v>
      </c>
      <c r="F176" s="47" t="n">
        <v>1</v>
      </c>
      <c r="G176" s="48" t="n">
        <f aca="false">VLOOKUP(B176,03_COMPOSIÇÕES!A:G,6,0)</f>
        <v>700.4396727904</v>
      </c>
      <c r="H176" s="48" t="n">
        <f aca="false">VLOOKUP(B176,03_COMPOSIÇÕES!A:G,7,0)</f>
        <v>9.3285856</v>
      </c>
      <c r="I176" s="48" t="n">
        <f aca="false">$F176*$G176</f>
        <v>700.4396727904</v>
      </c>
      <c r="J176" s="48" t="n">
        <f aca="false">$F176*$H176</f>
        <v>9.3285856</v>
      </c>
      <c r="K176" s="48" t="n">
        <f aca="false">$I176*(1+BDI_MAT)</f>
        <v>853.135521458707</v>
      </c>
      <c r="L176" s="48" t="n">
        <f aca="false">$J176*(1+BDI_MDO)</f>
        <v>11.8799537616</v>
      </c>
      <c r="M176" s="48" t="n">
        <f aca="false">SUM(K176:L176)</f>
        <v>865.015475220307</v>
      </c>
      <c r="N176" s="53"/>
      <c r="O176" s="50"/>
      <c r="P176" s="54"/>
      <c r="Q176" s="55"/>
      <c r="R176" s="54"/>
      <c r="S176" s="50"/>
    </row>
    <row r="177" s="51" customFormat="true" ht="15" hidden="false" customHeight="false" outlineLevel="0" collapsed="false">
      <c r="A177" s="45" t="s">
        <v>461</v>
      </c>
      <c r="B177" s="45" t="s">
        <v>462</v>
      </c>
      <c r="C177" s="52" t="s">
        <v>463</v>
      </c>
      <c r="D177" s="46" t="s">
        <v>60</v>
      </c>
      <c r="E177" s="46" t="s">
        <v>30</v>
      </c>
      <c r="F177" s="47" t="n">
        <v>1</v>
      </c>
      <c r="G177" s="48" t="n">
        <f aca="false">VLOOKUP(B177,03_COMPOSIÇÕES!A:G,6,0)</f>
        <v>423.6096727904</v>
      </c>
      <c r="H177" s="48" t="n">
        <f aca="false">VLOOKUP(B177,03_COMPOSIÇÕES!A:G,7,0)</f>
        <v>9.3285856</v>
      </c>
      <c r="I177" s="48" t="n">
        <f aca="false">$F177*$G177</f>
        <v>423.6096727904</v>
      </c>
      <c r="J177" s="48" t="n">
        <f aca="false">$F177*$H177</f>
        <v>9.3285856</v>
      </c>
      <c r="K177" s="48" t="n">
        <f aca="false">$I177*(1+BDI_MAT)</f>
        <v>515.956581458707</v>
      </c>
      <c r="L177" s="48" t="n">
        <f aca="false">$J177*(1+BDI_MDO)</f>
        <v>11.8799537616</v>
      </c>
      <c r="M177" s="48" t="n">
        <f aca="false">SUM(K177:L177)</f>
        <v>527.836535220307</v>
      </c>
      <c r="N177" s="53"/>
      <c r="O177" s="50"/>
      <c r="P177" s="54"/>
      <c r="Q177" s="55"/>
      <c r="R177" s="54"/>
      <c r="S177" s="50"/>
    </row>
    <row r="178" s="51" customFormat="true" ht="15" hidden="false" customHeight="false" outlineLevel="0" collapsed="false">
      <c r="A178" s="45" t="s">
        <v>464</v>
      </c>
      <c r="B178" s="45" t="s">
        <v>465</v>
      </c>
      <c r="C178" s="52" t="s">
        <v>466</v>
      </c>
      <c r="D178" s="46" t="s">
        <v>60</v>
      </c>
      <c r="E178" s="46" t="s">
        <v>30</v>
      </c>
      <c r="F178" s="47" t="n">
        <v>4</v>
      </c>
      <c r="G178" s="48" t="n">
        <f aca="false">VLOOKUP(B178,03_COMPOSIÇÕES!A:G,6,0)</f>
        <v>69.1195091856</v>
      </c>
      <c r="H178" s="48" t="n">
        <f aca="false">VLOOKUP(B178,03_COMPOSIÇÕES!A:G,7,0)</f>
        <v>13.9928784</v>
      </c>
      <c r="I178" s="48" t="n">
        <f aca="false">$F178*$G178</f>
        <v>276.4780367424</v>
      </c>
      <c r="J178" s="48" t="n">
        <f aca="false">$F178*$H178</f>
        <v>55.9715136</v>
      </c>
      <c r="K178" s="48" t="n">
        <f aca="false">$I178*(1+BDI_MAT)</f>
        <v>336.750248752243</v>
      </c>
      <c r="L178" s="48" t="n">
        <f aca="false">$J178*(1+BDI_MDO)</f>
        <v>71.2797225696</v>
      </c>
      <c r="M178" s="48" t="n">
        <f aca="false">SUM(K178:L178)</f>
        <v>408.029971321843</v>
      </c>
      <c r="N178" s="53"/>
      <c r="O178" s="50"/>
      <c r="P178" s="54"/>
      <c r="Q178" s="55"/>
      <c r="R178" s="54"/>
      <c r="S178" s="50"/>
    </row>
    <row r="179" s="51" customFormat="true" ht="26.25" hidden="false" customHeight="false" outlineLevel="0" collapsed="false">
      <c r="A179" s="45" t="s">
        <v>467</v>
      </c>
      <c r="B179" s="45" t="s">
        <v>468</v>
      </c>
      <c r="C179" s="52" t="s">
        <v>469</v>
      </c>
      <c r="D179" s="46" t="s">
        <v>60</v>
      </c>
      <c r="E179" s="46" t="s">
        <v>30</v>
      </c>
      <c r="F179" s="47" t="n">
        <v>40</v>
      </c>
      <c r="G179" s="48" t="n">
        <f aca="false">VLOOKUP(B179,03_COMPOSIÇÕES!A:G,6,0)</f>
        <v>2.0149590988</v>
      </c>
      <c r="H179" s="48" t="n">
        <f aca="false">VLOOKUP(B179,03_COMPOSIÇÕES!A:G,7,0)</f>
        <v>1.1660732</v>
      </c>
      <c r="I179" s="48" t="n">
        <f aca="false">$F179*$G179</f>
        <v>80.598363952</v>
      </c>
      <c r="J179" s="48" t="n">
        <f aca="false">$F179*$H179</f>
        <v>46.642928</v>
      </c>
      <c r="K179" s="48" t="n">
        <f aca="false">$I179*(1+BDI_MAT)</f>
        <v>98.168807293536</v>
      </c>
      <c r="L179" s="48" t="n">
        <f aca="false">$J179*(1+BDI_MDO)</f>
        <v>59.399768808</v>
      </c>
      <c r="M179" s="48" t="n">
        <f aca="false">SUM(K179:L179)</f>
        <v>157.568576101536</v>
      </c>
      <c r="N179" s="53"/>
      <c r="O179" s="50"/>
      <c r="P179" s="54"/>
      <c r="Q179" s="55"/>
      <c r="R179" s="54"/>
      <c r="S179" s="50"/>
    </row>
    <row r="180" s="51" customFormat="true" ht="15" hidden="false" customHeight="false" outlineLevel="0" collapsed="false">
      <c r="A180" s="45" t="s">
        <v>470</v>
      </c>
      <c r="B180" s="45" t="s">
        <v>382</v>
      </c>
      <c r="C180" s="52" t="s">
        <v>383</v>
      </c>
      <c r="D180" s="46" t="s">
        <v>60</v>
      </c>
      <c r="E180" s="46" t="s">
        <v>30</v>
      </c>
      <c r="F180" s="47" t="n">
        <v>18</v>
      </c>
      <c r="G180" s="48" t="n">
        <f aca="false">VLOOKUP(B180,03_COMPOSIÇÕES!A:G,6,0)</f>
        <v>11.1897545928</v>
      </c>
      <c r="H180" s="48" t="n">
        <f aca="false">VLOOKUP(B180,03_COMPOSIÇÕES!A:G,7,0)</f>
        <v>6.9964392</v>
      </c>
      <c r="I180" s="48" t="n">
        <f aca="false">$F180*$G180</f>
        <v>201.4155826704</v>
      </c>
      <c r="J180" s="48" t="n">
        <f aca="false">$F180*$H180</f>
        <v>125.9359056</v>
      </c>
      <c r="K180" s="48" t="n">
        <f aca="false">$I180*(1+BDI_MAT)</f>
        <v>245.324179692547</v>
      </c>
      <c r="L180" s="48" t="n">
        <f aca="false">$J180*(1+BDI_MDO)</f>
        <v>160.3793757816</v>
      </c>
      <c r="M180" s="48" t="n">
        <f aca="false">SUM(K180:L180)</f>
        <v>405.703555474147</v>
      </c>
      <c r="N180" s="53"/>
      <c r="O180" s="50"/>
      <c r="P180" s="54"/>
      <c r="Q180" s="55"/>
      <c r="R180" s="54"/>
      <c r="S180" s="50"/>
    </row>
    <row r="181" s="51" customFormat="true" ht="15" hidden="false" customHeight="false" outlineLevel="0" collapsed="false">
      <c r="A181" s="45" t="s">
        <v>471</v>
      </c>
      <c r="B181" s="45" t="s">
        <v>472</v>
      </c>
      <c r="C181" s="52" t="s">
        <v>473</v>
      </c>
      <c r="D181" s="46" t="s">
        <v>60</v>
      </c>
      <c r="E181" s="46" t="s">
        <v>30</v>
      </c>
      <c r="F181" s="47" t="n">
        <v>4</v>
      </c>
      <c r="G181" s="48" t="n">
        <f aca="false">VLOOKUP(B181,03_COMPOSIÇÕES!A:G,6,0)</f>
        <v>16.5197545928</v>
      </c>
      <c r="H181" s="48" t="n">
        <f aca="false">VLOOKUP(B181,03_COMPOSIÇÕES!A:G,7,0)</f>
        <v>6.9964392</v>
      </c>
      <c r="I181" s="48" t="n">
        <f aca="false">$F181*$G181</f>
        <v>66.0790183712</v>
      </c>
      <c r="J181" s="48" t="n">
        <f aca="false">$F181*$H181</f>
        <v>27.9857568</v>
      </c>
      <c r="K181" s="48" t="n">
        <f aca="false">$I181*(1+BDI_MAT)</f>
        <v>80.4842443761216</v>
      </c>
      <c r="L181" s="48" t="n">
        <f aca="false">$J181*(1+BDI_MDO)</f>
        <v>35.6398612848</v>
      </c>
      <c r="M181" s="48" t="n">
        <f aca="false">SUM(K181:L181)</f>
        <v>116.124105660922</v>
      </c>
      <c r="N181" s="53"/>
      <c r="O181" s="50"/>
      <c r="P181" s="54"/>
      <c r="Q181" s="55"/>
      <c r="R181" s="54"/>
      <c r="S181" s="50"/>
    </row>
    <row r="182" s="51" customFormat="true" ht="15" hidden="false" customHeight="false" outlineLevel="0" collapsed="false">
      <c r="A182" s="45" t="s">
        <v>474</v>
      </c>
      <c r="B182" s="45" t="s">
        <v>475</v>
      </c>
      <c r="C182" s="52" t="s">
        <v>476</v>
      </c>
      <c r="D182" s="46" t="s">
        <v>60</v>
      </c>
      <c r="E182" s="46" t="s">
        <v>30</v>
      </c>
      <c r="F182" s="47" t="n">
        <v>200</v>
      </c>
      <c r="G182" s="48" t="n">
        <f aca="false">VLOOKUP(B182,03_COMPOSIÇÕES!A:G,6,0)</f>
        <v>47.5699181976</v>
      </c>
      <c r="H182" s="48" t="n">
        <f aca="false">VLOOKUP(B182,03_COMPOSIÇÕES!A:G,7,0)</f>
        <v>2.3321464</v>
      </c>
      <c r="I182" s="48" t="n">
        <f aca="false">$F182*$G182</f>
        <v>9513.98363952</v>
      </c>
      <c r="J182" s="48" t="n">
        <f aca="false">$F182*$H182</f>
        <v>466.42928</v>
      </c>
      <c r="K182" s="48" t="n">
        <f aca="false">$I182*(1+BDI_MAT)</f>
        <v>11588.0320729354</v>
      </c>
      <c r="L182" s="48" t="n">
        <f aca="false">$J182*(1+BDI_MDO)</f>
        <v>593.99768808</v>
      </c>
      <c r="M182" s="48" t="n">
        <f aca="false">SUM(K182:L182)</f>
        <v>12182.0297610154</v>
      </c>
      <c r="N182" s="53"/>
      <c r="O182" s="50"/>
      <c r="P182" s="54"/>
      <c r="Q182" s="55"/>
      <c r="R182" s="54"/>
      <c r="S182" s="50"/>
    </row>
    <row r="183" s="51" customFormat="true" ht="15" hidden="false" customHeight="false" outlineLevel="0" collapsed="false">
      <c r="A183" s="45" t="s">
        <v>477</v>
      </c>
      <c r="B183" s="45" t="s">
        <v>478</v>
      </c>
      <c r="C183" s="52" t="s">
        <v>479</v>
      </c>
      <c r="D183" s="46" t="s">
        <v>60</v>
      </c>
      <c r="E183" s="46" t="s">
        <v>30</v>
      </c>
      <c r="F183" s="47" t="n">
        <v>100</v>
      </c>
      <c r="G183" s="48" t="n">
        <f aca="false">VLOOKUP(B183,03_COMPOSIÇÕES!A:G,6,0)</f>
        <v>71.4899181976</v>
      </c>
      <c r="H183" s="48" t="n">
        <f aca="false">VLOOKUP(B183,03_COMPOSIÇÕES!A:G,7,0)</f>
        <v>2.3321464</v>
      </c>
      <c r="I183" s="48" t="n">
        <f aca="false">$F183*$G183</f>
        <v>7148.99181976</v>
      </c>
      <c r="J183" s="48" t="n">
        <f aca="false">$F183*$H183</f>
        <v>233.21464</v>
      </c>
      <c r="K183" s="48" t="n">
        <f aca="false">$I183*(1+BDI_MAT)</f>
        <v>8707.47203646768</v>
      </c>
      <c r="L183" s="48" t="n">
        <f aca="false">$J183*(1+BDI_MDO)</f>
        <v>296.99884404</v>
      </c>
      <c r="M183" s="48" t="n">
        <f aca="false">SUM(K183:L183)</f>
        <v>9004.47088050768</v>
      </c>
      <c r="N183" s="53"/>
      <c r="O183" s="50"/>
      <c r="P183" s="54"/>
      <c r="Q183" s="55"/>
      <c r="R183" s="54"/>
      <c r="S183" s="50"/>
    </row>
    <row r="184" s="51" customFormat="true" ht="15" hidden="false" customHeight="false" outlineLevel="0" collapsed="false">
      <c r="A184" s="45" t="s">
        <v>480</v>
      </c>
      <c r="B184" s="45" t="s">
        <v>385</v>
      </c>
      <c r="C184" s="52" t="s">
        <v>386</v>
      </c>
      <c r="D184" s="46" t="s">
        <v>60</v>
      </c>
      <c r="E184" s="46" t="s">
        <v>30</v>
      </c>
      <c r="F184" s="47" t="n">
        <v>160</v>
      </c>
      <c r="G184" s="48" t="n">
        <f aca="false">VLOOKUP(B184,03_COMPOSIÇÕES!A:G,6,0)</f>
        <v>0.36497545928</v>
      </c>
      <c r="H184" s="48" t="n">
        <f aca="false">VLOOKUP(B184,03_COMPOSIÇÕES!A:G,7,0)</f>
        <v>0.69964392</v>
      </c>
      <c r="I184" s="48" t="n">
        <f aca="false">$F184*$G184</f>
        <v>58.3960734848</v>
      </c>
      <c r="J184" s="48" t="n">
        <f aca="false">$F184*$H184</f>
        <v>111.9430272</v>
      </c>
      <c r="K184" s="48" t="n">
        <f aca="false">$I184*(1+BDI_MAT)</f>
        <v>71.1264175044864</v>
      </c>
      <c r="L184" s="48" t="n">
        <f aca="false">$J184*(1+BDI_MDO)</f>
        <v>142.5594451392</v>
      </c>
      <c r="M184" s="48" t="n">
        <f aca="false">SUM(K184:L184)</f>
        <v>213.685862643686</v>
      </c>
      <c r="N184" s="53"/>
      <c r="O184" s="50"/>
      <c r="P184" s="54"/>
      <c r="Q184" s="55"/>
      <c r="R184" s="54"/>
      <c r="S184" s="50"/>
    </row>
    <row r="185" s="51" customFormat="true" ht="15" hidden="false" customHeight="false" outlineLevel="0" collapsed="false">
      <c r="A185" s="45" t="s">
        <v>481</v>
      </c>
      <c r="B185" s="45" t="s">
        <v>394</v>
      </c>
      <c r="C185" s="52" t="s">
        <v>395</v>
      </c>
      <c r="D185" s="46" t="s">
        <v>60</v>
      </c>
      <c r="E185" s="46" t="s">
        <v>30</v>
      </c>
      <c r="F185" s="47" t="n">
        <v>12</v>
      </c>
      <c r="G185" s="48" t="n">
        <f aca="false">VLOOKUP(B185,03_COMPOSIÇÕES!A:G,6,0)</f>
        <v>6.9149590988</v>
      </c>
      <c r="H185" s="48" t="n">
        <f aca="false">VLOOKUP(B185,03_COMPOSIÇÕES!A:G,7,0)</f>
        <v>1.1660732</v>
      </c>
      <c r="I185" s="48" t="n">
        <f aca="false">$F185*$G185</f>
        <v>82.9795091856</v>
      </c>
      <c r="J185" s="48" t="n">
        <f aca="false">$F185*$H185</f>
        <v>13.9928784</v>
      </c>
      <c r="K185" s="48" t="n">
        <f aca="false">$I185*(1+BDI_MAT)</f>
        <v>101.069042188061</v>
      </c>
      <c r="L185" s="48" t="n">
        <f aca="false">$J185*(1+BDI_MDO)</f>
        <v>17.8199306424</v>
      </c>
      <c r="M185" s="48" t="n">
        <f aca="false">SUM(K185:L185)</f>
        <v>118.888972830461</v>
      </c>
      <c r="N185" s="53"/>
      <c r="O185" s="50"/>
      <c r="P185" s="54"/>
      <c r="Q185" s="55"/>
      <c r="R185" s="54"/>
      <c r="S185" s="50"/>
    </row>
    <row r="186" s="51" customFormat="true" ht="26.25" hidden="false" customHeight="false" outlineLevel="0" collapsed="false">
      <c r="A186" s="45" t="s">
        <v>482</v>
      </c>
      <c r="B186" s="45" t="s">
        <v>483</v>
      </c>
      <c r="C186" s="52" t="s">
        <v>484</v>
      </c>
      <c r="D186" s="46" t="s">
        <v>60</v>
      </c>
      <c r="E186" s="46" t="s">
        <v>30</v>
      </c>
      <c r="F186" s="47" t="n">
        <v>27</v>
      </c>
      <c r="G186" s="48" t="n">
        <f aca="false">VLOOKUP(B186,03_COMPOSIÇÕES!A:G,6,0)</f>
        <v>5.3897545928</v>
      </c>
      <c r="H186" s="48" t="n">
        <f aca="false">VLOOKUP(B186,03_COMPOSIÇÕES!A:G,7,0)</f>
        <v>6.9964392</v>
      </c>
      <c r="I186" s="48" t="n">
        <f aca="false">$F186*$G186</f>
        <v>145.5233740056</v>
      </c>
      <c r="J186" s="48" t="n">
        <f aca="false">$F186*$H186</f>
        <v>188.9038584</v>
      </c>
      <c r="K186" s="48" t="n">
        <f aca="false">$I186*(1+BDI_MAT)</f>
        <v>177.247469538821</v>
      </c>
      <c r="L186" s="48" t="n">
        <f aca="false">$J186*(1+BDI_MDO)</f>
        <v>240.5690636724</v>
      </c>
      <c r="M186" s="48" t="n">
        <f aca="false">SUM(K186:L186)</f>
        <v>417.816533211221</v>
      </c>
      <c r="N186" s="53"/>
      <c r="O186" s="50"/>
      <c r="P186" s="54"/>
      <c r="Q186" s="55"/>
      <c r="R186" s="54"/>
      <c r="S186" s="50"/>
    </row>
    <row r="187" s="51" customFormat="true" ht="15" hidden="false" customHeight="false" outlineLevel="0" collapsed="false">
      <c r="A187" s="45" t="s">
        <v>485</v>
      </c>
      <c r="B187" s="45" t="s">
        <v>486</v>
      </c>
      <c r="C187" s="52" t="s">
        <v>487</v>
      </c>
      <c r="D187" s="46" t="s">
        <v>60</v>
      </c>
      <c r="E187" s="46" t="s">
        <v>30</v>
      </c>
      <c r="F187" s="47" t="n">
        <v>120</v>
      </c>
      <c r="G187" s="48" t="n">
        <f aca="false">VLOOKUP(B187,03_COMPOSIÇÕES!A:G,6,0)</f>
        <v>2.7997545928</v>
      </c>
      <c r="H187" s="48" t="n">
        <f aca="false">VLOOKUP(B187,03_COMPOSIÇÕES!A:G,7,0)</f>
        <v>6.9964392</v>
      </c>
      <c r="I187" s="48" t="n">
        <f aca="false">$F187*$G187</f>
        <v>335.970551136</v>
      </c>
      <c r="J187" s="48" t="n">
        <f aca="false">$F187*$H187</f>
        <v>839.572704</v>
      </c>
      <c r="K187" s="48" t="n">
        <f aca="false">$I187*(1+BDI_MAT)</f>
        <v>409.212131283648</v>
      </c>
      <c r="L187" s="48" t="n">
        <f aca="false">$J187*(1+BDI_MDO)</f>
        <v>1069.195838544</v>
      </c>
      <c r="M187" s="48" t="n">
        <f aca="false">SUM(K187:L187)</f>
        <v>1478.40796982765</v>
      </c>
      <c r="N187" s="53"/>
      <c r="O187" s="50"/>
      <c r="P187" s="54"/>
      <c r="Q187" s="55"/>
      <c r="R187" s="54"/>
      <c r="S187" s="50"/>
    </row>
    <row r="188" s="51" customFormat="true" ht="15" hidden="false" customHeight="false" outlineLevel="0" collapsed="false">
      <c r="A188" s="45" t="s">
        <v>488</v>
      </c>
      <c r="B188" s="45" t="s">
        <v>489</v>
      </c>
      <c r="C188" s="52" t="s">
        <v>490</v>
      </c>
      <c r="D188" s="46" t="s">
        <v>60</v>
      </c>
      <c r="E188" s="46" t="s">
        <v>30</v>
      </c>
      <c r="F188" s="47" t="n">
        <v>60</v>
      </c>
      <c r="G188" s="48" t="n">
        <f aca="false">VLOOKUP(B188,03_COMPOSIÇÕES!A:G,6,0)</f>
        <v>2.8197545928</v>
      </c>
      <c r="H188" s="48" t="n">
        <f aca="false">VLOOKUP(B188,03_COMPOSIÇÕES!A:G,7,0)</f>
        <v>6.9964392</v>
      </c>
      <c r="I188" s="48" t="n">
        <f aca="false">$F188*$G188</f>
        <v>169.185275568</v>
      </c>
      <c r="J188" s="48" t="n">
        <f aca="false">$F188*$H188</f>
        <v>419.786352</v>
      </c>
      <c r="K188" s="48" t="n">
        <f aca="false">$I188*(1+BDI_MAT)</f>
        <v>206.067665641824</v>
      </c>
      <c r="L188" s="48" t="n">
        <f aca="false">$J188*(1+BDI_MDO)</f>
        <v>534.597919272</v>
      </c>
      <c r="M188" s="48" t="n">
        <f aca="false">SUM(K188:L188)</f>
        <v>740.665584913824</v>
      </c>
      <c r="N188" s="53"/>
      <c r="O188" s="50"/>
      <c r="P188" s="54"/>
      <c r="Q188" s="55"/>
      <c r="R188" s="54"/>
      <c r="S188" s="50"/>
    </row>
    <row r="189" s="51" customFormat="true" ht="15" hidden="false" customHeight="false" outlineLevel="0" collapsed="false">
      <c r="A189" s="45" t="s">
        <v>491</v>
      </c>
      <c r="B189" s="45" t="s">
        <v>397</v>
      </c>
      <c r="C189" s="52" t="s">
        <v>398</v>
      </c>
      <c r="D189" s="46" t="s">
        <v>60</v>
      </c>
      <c r="E189" s="46" t="s">
        <v>86</v>
      </c>
      <c r="F189" s="47" t="n">
        <v>4</v>
      </c>
      <c r="G189" s="48" t="n">
        <f aca="false">VLOOKUP(B189,03_COMPOSIÇÕES!A:G,6,0)</f>
        <v>12.0497545928</v>
      </c>
      <c r="H189" s="48" t="n">
        <f aca="false">VLOOKUP(B189,03_COMPOSIÇÕES!A:G,7,0)</f>
        <v>6.9964392</v>
      </c>
      <c r="I189" s="48" t="n">
        <f aca="false">$F189*$G189</f>
        <v>48.1990183712</v>
      </c>
      <c r="J189" s="48" t="n">
        <f aca="false">$F189*$H189</f>
        <v>27.9857568</v>
      </c>
      <c r="K189" s="48" t="n">
        <f aca="false">$I189*(1+BDI_MAT)</f>
        <v>58.7064043761216</v>
      </c>
      <c r="L189" s="48" t="n">
        <f aca="false">$J189*(1+BDI_MDO)</f>
        <v>35.6398612848</v>
      </c>
      <c r="M189" s="48" t="n">
        <f aca="false">SUM(K189:L189)</f>
        <v>94.3462656609216</v>
      </c>
      <c r="N189" s="53"/>
      <c r="O189" s="50"/>
      <c r="P189" s="54"/>
      <c r="Q189" s="55"/>
      <c r="R189" s="54"/>
      <c r="S189" s="50"/>
    </row>
    <row r="190" s="51" customFormat="true" ht="15" hidden="false" customHeight="false" outlineLevel="0" collapsed="false">
      <c r="A190" s="45"/>
      <c r="B190" s="45"/>
      <c r="C190" s="45"/>
      <c r="D190" s="46"/>
      <c r="E190" s="46"/>
      <c r="F190" s="47"/>
      <c r="G190" s="48"/>
      <c r="H190" s="48"/>
      <c r="I190" s="48"/>
      <c r="J190" s="48"/>
      <c r="K190" s="48"/>
      <c r="L190" s="48"/>
      <c r="M190" s="48"/>
      <c r="N190" s="53"/>
      <c r="O190" s="50"/>
      <c r="P190" s="50"/>
      <c r="Q190" s="50"/>
      <c r="R190" s="50"/>
      <c r="S190" s="50"/>
    </row>
    <row r="191" s="51" customFormat="true" ht="15" hidden="false" customHeight="false" outlineLevel="0" collapsed="false">
      <c r="A191" s="45" t="s">
        <v>492</v>
      </c>
      <c r="B191" s="45"/>
      <c r="C191" s="45" t="s">
        <v>493</v>
      </c>
      <c r="D191" s="46"/>
      <c r="E191" s="46"/>
      <c r="F191" s="47"/>
      <c r="G191" s="48"/>
      <c r="H191" s="48"/>
      <c r="I191" s="48" t="n">
        <f aca="false">SUBTOTAL(9,I192:I194)</f>
        <v>4829.75083906234</v>
      </c>
      <c r="J191" s="48" t="n">
        <f aca="false">SUBTOTAL(9,J192:J194)</f>
        <v>5167.8673170336</v>
      </c>
      <c r="K191" s="48" t="n">
        <f aca="false">SUBTOTAL(9,K192:K194)</f>
        <v>5882.63652197793</v>
      </c>
      <c r="L191" s="48" t="n">
        <f aca="false">SUBTOTAL(9,L192:L194)</f>
        <v>6581.27902824229</v>
      </c>
      <c r="M191" s="48" t="n">
        <f aca="false">SUBTOTAL(9,M192:M194)</f>
        <v>12463.9155502202</v>
      </c>
      <c r="N191" s="49"/>
      <c r="O191" s="50"/>
      <c r="P191" s="50"/>
      <c r="Q191" s="50"/>
      <c r="R191" s="50"/>
      <c r="S191" s="50"/>
    </row>
    <row r="192" s="51" customFormat="true" ht="15" hidden="false" customHeight="false" outlineLevel="0" collapsed="false">
      <c r="A192" s="45" t="s">
        <v>494</v>
      </c>
      <c r="B192" s="45" t="s">
        <v>495</v>
      </c>
      <c r="C192" s="52" t="s">
        <v>496</v>
      </c>
      <c r="D192" s="46" t="s">
        <v>60</v>
      </c>
      <c r="E192" s="46" t="s">
        <v>30</v>
      </c>
      <c r="F192" s="47" t="n">
        <v>1</v>
      </c>
      <c r="G192" s="48" t="n">
        <f aca="false">VLOOKUP(B192,03_COMPOSIÇÕES!A:G,6,0)</f>
        <v>4728.66206915434</v>
      </c>
      <c r="H192" s="48" t="n">
        <f aca="false">VLOOKUP(B192,03_COMPOSIÇÕES!A:G,7,0)</f>
        <v>2566.6996920336</v>
      </c>
      <c r="I192" s="48" t="n">
        <f aca="false">$F192*$G192</f>
        <v>4728.66206915434</v>
      </c>
      <c r="J192" s="48" t="n">
        <f aca="false">$F192*$H192</f>
        <v>2566.6996920336</v>
      </c>
      <c r="K192" s="48" t="n">
        <f aca="false">$I192*(1+BDI_MAT)</f>
        <v>5759.51040022999</v>
      </c>
      <c r="L192" s="48" t="n">
        <f aca="false">$J192*(1+BDI_MDO)</f>
        <v>3268.69205780479</v>
      </c>
      <c r="M192" s="48" t="n">
        <f aca="false">SUM(K192:L192)</f>
        <v>9028.20245803478</v>
      </c>
      <c r="N192" s="53"/>
      <c r="O192" s="50"/>
      <c r="P192" s="54"/>
      <c r="Q192" s="55"/>
      <c r="R192" s="54"/>
      <c r="S192" s="50"/>
    </row>
    <row r="193" s="51" customFormat="true" ht="26.25" hidden="false" customHeight="false" outlineLevel="0" collapsed="false">
      <c r="A193" s="45" t="s">
        <v>497</v>
      </c>
      <c r="B193" s="45" t="s">
        <v>498</v>
      </c>
      <c r="C193" s="52" t="s">
        <v>499</v>
      </c>
      <c r="D193" s="46" t="s">
        <v>60</v>
      </c>
      <c r="E193" s="46" t="s">
        <v>30</v>
      </c>
      <c r="F193" s="47" t="n">
        <v>1</v>
      </c>
      <c r="G193" s="48" t="n">
        <f aca="false">VLOOKUP(B193,03_COMPOSIÇÕES!A:G,6,0)</f>
        <v>15.128769908</v>
      </c>
      <c r="H193" s="48" t="n">
        <f aca="false">VLOOKUP(B193,03_COMPOSIÇÕES!A:G,7,0)</f>
        <v>2601.167625</v>
      </c>
      <c r="I193" s="48" t="n">
        <f aca="false">$F193*$G193</f>
        <v>15.128769908</v>
      </c>
      <c r="J193" s="48" t="n">
        <f aca="false">$F193*$H193</f>
        <v>2601.167625</v>
      </c>
      <c r="K193" s="48" t="n">
        <f aca="false">$I193*(1+BDI_MAT)</f>
        <v>18.426841747944</v>
      </c>
      <c r="L193" s="48" t="n">
        <f aca="false">$J193*(1+BDI_MDO)</f>
        <v>3312.5869704375</v>
      </c>
      <c r="M193" s="48" t="n">
        <f aca="false">SUM(K193:L193)</f>
        <v>3331.01381218544</v>
      </c>
      <c r="N193" s="53"/>
      <c r="O193" s="50"/>
      <c r="P193" s="54"/>
      <c r="Q193" s="55"/>
      <c r="R193" s="54"/>
      <c r="S193" s="50"/>
    </row>
    <row r="194" s="51" customFormat="true" ht="26.25" hidden="false" customHeight="false" outlineLevel="0" collapsed="false">
      <c r="A194" s="45" t="s">
        <v>500</v>
      </c>
      <c r="B194" s="45" t="s">
        <v>501</v>
      </c>
      <c r="C194" s="52" t="s">
        <v>502</v>
      </c>
      <c r="D194" s="46" t="s">
        <v>60</v>
      </c>
      <c r="E194" s="46" t="s">
        <v>30</v>
      </c>
      <c r="F194" s="47" t="n">
        <v>1</v>
      </c>
      <c r="G194" s="48" t="n">
        <f aca="false">VLOOKUP(B194,03_COMPOSIÇÕES!A:G,6,0)</f>
        <v>85.96</v>
      </c>
      <c r="H194" s="48" t="n">
        <f aca="false">VLOOKUP(B194,03_COMPOSIÇÕES!A:G,7,0)</f>
        <v>0</v>
      </c>
      <c r="I194" s="48" t="n">
        <f aca="false">$F194*$G194</f>
        <v>85.96</v>
      </c>
      <c r="J194" s="48" t="n">
        <f aca="false">$F194*$H194</f>
        <v>0</v>
      </c>
      <c r="K194" s="48" t="n">
        <f aca="false">$I194*(1+BDI_MAT)</f>
        <v>104.69928</v>
      </c>
      <c r="L194" s="48" t="n">
        <f aca="false">$J194*(1+BDI_MDO)</f>
        <v>0</v>
      </c>
      <c r="M194" s="48" t="n">
        <f aca="false">SUM(K194:L194)</f>
        <v>104.69928</v>
      </c>
      <c r="N194" s="53"/>
      <c r="O194" s="50"/>
      <c r="P194" s="54"/>
      <c r="Q194" s="55"/>
      <c r="R194" s="54"/>
      <c r="S194" s="50"/>
    </row>
    <row r="195" s="51" customFormat="true" ht="15" hidden="false" customHeight="false" outlineLevel="0" collapsed="false">
      <c r="A195" s="45"/>
      <c r="B195" s="45"/>
      <c r="C195" s="45"/>
      <c r="D195" s="46"/>
      <c r="E195" s="46"/>
      <c r="F195" s="47"/>
      <c r="G195" s="48"/>
      <c r="H195" s="48"/>
      <c r="I195" s="48"/>
      <c r="J195" s="48"/>
      <c r="K195" s="48"/>
      <c r="L195" s="48"/>
      <c r="M195" s="48"/>
      <c r="N195" s="53"/>
      <c r="O195" s="50"/>
      <c r="P195" s="50"/>
      <c r="Q195" s="50"/>
      <c r="R195" s="50"/>
      <c r="S195" s="50"/>
    </row>
    <row r="196" s="51" customFormat="true" ht="15" hidden="false" customHeight="false" outlineLevel="0" collapsed="false">
      <c r="A196" s="45" t="s">
        <v>503</v>
      </c>
      <c r="B196" s="45"/>
      <c r="C196" s="45" t="s">
        <v>504</v>
      </c>
      <c r="D196" s="46"/>
      <c r="E196" s="46"/>
      <c r="F196" s="47"/>
      <c r="G196" s="48"/>
      <c r="H196" s="48"/>
      <c r="I196" s="48" t="n">
        <f aca="false">SUBTOTAL(9,I197:I201)</f>
        <v>2393.9644482214</v>
      </c>
      <c r="J196" s="48" t="n">
        <f aca="false">SUBTOTAL(9,J197:J201)</f>
        <v>1023.8122696</v>
      </c>
      <c r="K196" s="48" t="n">
        <f aca="false">SUBTOTAL(9,K197:K201)</f>
        <v>2915.84869793367</v>
      </c>
      <c r="L196" s="48" t="n">
        <f aca="false">SUBTOTAL(9,L197:L201)</f>
        <v>1303.8249253356</v>
      </c>
      <c r="M196" s="48" t="n">
        <f aca="false">SUBTOTAL(9,M197:M201)</f>
        <v>4219.67362326927</v>
      </c>
      <c r="N196" s="49"/>
      <c r="O196" s="50"/>
      <c r="P196" s="50"/>
      <c r="Q196" s="50"/>
      <c r="R196" s="50"/>
      <c r="S196" s="50"/>
    </row>
    <row r="197" s="51" customFormat="true" ht="15" hidden="false" customHeight="false" outlineLevel="0" collapsed="false">
      <c r="A197" s="45" t="s">
        <v>505</v>
      </c>
      <c r="B197" s="45" t="s">
        <v>506</v>
      </c>
      <c r="C197" s="52" t="s">
        <v>507</v>
      </c>
      <c r="D197" s="46" t="s">
        <v>60</v>
      </c>
      <c r="E197" s="46" t="s">
        <v>508</v>
      </c>
      <c r="F197" s="47" t="n">
        <v>500</v>
      </c>
      <c r="G197" s="48" t="n">
        <f aca="false">VLOOKUP(B197,03_COMPOSIÇÕES!A:G,6,0)</f>
        <v>2.67244754739</v>
      </c>
      <c r="H197" s="48" t="n">
        <f aca="false">VLOOKUP(B197,03_COMPOSIÇÕES!A:G,7,0)</f>
        <v>1.51589516</v>
      </c>
      <c r="I197" s="48" t="n">
        <f aca="false">$F197*$G197</f>
        <v>1336.223773695</v>
      </c>
      <c r="J197" s="48" t="n">
        <f aca="false">$F197*$H197</f>
        <v>757.94758</v>
      </c>
      <c r="K197" s="48" t="n">
        <f aca="false">$I197*(1+BDI_MAT)</f>
        <v>1627.52055636051</v>
      </c>
      <c r="L197" s="48" t="n">
        <f aca="false">$J197*(1+BDI_MDO)</f>
        <v>965.24624313</v>
      </c>
      <c r="M197" s="48" t="n">
        <f aca="false">SUM(K197:L197)</f>
        <v>2592.76679949051</v>
      </c>
      <c r="N197" s="53"/>
      <c r="O197" s="50"/>
      <c r="P197" s="54"/>
      <c r="Q197" s="55"/>
      <c r="R197" s="54"/>
      <c r="S197" s="50"/>
    </row>
    <row r="198" s="51" customFormat="true" ht="15" hidden="false" customHeight="false" outlineLevel="0" collapsed="false">
      <c r="A198" s="45" t="s">
        <v>509</v>
      </c>
      <c r="B198" s="45" t="s">
        <v>510</v>
      </c>
      <c r="C198" s="52" t="s">
        <v>511</v>
      </c>
      <c r="D198" s="46" t="s">
        <v>60</v>
      </c>
      <c r="E198" s="46" t="s">
        <v>30</v>
      </c>
      <c r="F198" s="47" t="n">
        <v>25</v>
      </c>
      <c r="G198" s="48" t="n">
        <f aca="false">VLOOKUP(B198,03_COMPOSIÇÕES!A:G,6,0)</f>
        <v>2.78497545928</v>
      </c>
      <c r="H198" s="48" t="n">
        <f aca="false">VLOOKUP(B198,03_COMPOSIÇÕES!A:G,7,0)</f>
        <v>0.69964392</v>
      </c>
      <c r="I198" s="48" t="n">
        <f aca="false">$F198*$G198</f>
        <v>69.624386482</v>
      </c>
      <c r="J198" s="48" t="n">
        <f aca="false">$F198*$H198</f>
        <v>17.491098</v>
      </c>
      <c r="K198" s="48" t="n">
        <f aca="false">$I198*(1+BDI_MAT)</f>
        <v>84.802502735076</v>
      </c>
      <c r="L198" s="48" t="n">
        <f aca="false">$J198*(1+BDI_MDO)</f>
        <v>22.274913303</v>
      </c>
      <c r="M198" s="48" t="n">
        <f aca="false">SUM(K198:L198)</f>
        <v>107.077416038076</v>
      </c>
      <c r="N198" s="53"/>
      <c r="O198" s="50"/>
      <c r="P198" s="54"/>
      <c r="Q198" s="55"/>
      <c r="R198" s="54"/>
      <c r="S198" s="50"/>
    </row>
    <row r="199" s="51" customFormat="true" ht="15" hidden="false" customHeight="false" outlineLevel="0" collapsed="false">
      <c r="A199" s="45" t="s">
        <v>512</v>
      </c>
      <c r="B199" s="45" t="s">
        <v>513</v>
      </c>
      <c r="C199" s="52" t="s">
        <v>514</v>
      </c>
      <c r="D199" s="46" t="s">
        <v>60</v>
      </c>
      <c r="E199" s="46" t="s">
        <v>30</v>
      </c>
      <c r="F199" s="47" t="n">
        <v>10</v>
      </c>
      <c r="G199" s="48" t="n">
        <f aca="false">VLOOKUP(B199,03_COMPOSIÇÕES!A:G,6,0)</f>
        <v>22.03489365688</v>
      </c>
      <c r="H199" s="48" t="n">
        <f aca="false">VLOOKUP(B199,03_COMPOSIÇÕES!A:G,7,0)</f>
        <v>3.03179032</v>
      </c>
      <c r="I199" s="48" t="n">
        <f aca="false">$F199*$G199</f>
        <v>220.3489365688</v>
      </c>
      <c r="J199" s="48" t="n">
        <f aca="false">$F199*$H199</f>
        <v>30.3179032</v>
      </c>
      <c r="K199" s="48" t="n">
        <f aca="false">$I199*(1+BDI_MAT)</f>
        <v>268.385004740798</v>
      </c>
      <c r="L199" s="48" t="n">
        <f aca="false">$J199*(1+BDI_MDO)</f>
        <v>38.6098497252</v>
      </c>
      <c r="M199" s="48" t="n">
        <f aca="false">SUM(K199:L199)</f>
        <v>306.994854465998</v>
      </c>
      <c r="N199" s="53"/>
      <c r="O199" s="50"/>
      <c r="P199" s="54"/>
      <c r="Q199" s="55"/>
      <c r="R199" s="54"/>
      <c r="S199" s="50"/>
    </row>
    <row r="200" s="51" customFormat="true" ht="15" hidden="false" customHeight="false" outlineLevel="0" collapsed="false">
      <c r="A200" s="45" t="s">
        <v>515</v>
      </c>
      <c r="B200" s="45" t="s">
        <v>516</v>
      </c>
      <c r="C200" s="52" t="s">
        <v>517</v>
      </c>
      <c r="D200" s="46" t="s">
        <v>60</v>
      </c>
      <c r="E200" s="46" t="s">
        <v>30</v>
      </c>
      <c r="F200" s="47" t="n">
        <v>15</v>
      </c>
      <c r="G200" s="48" t="n">
        <f aca="false">VLOOKUP(B200,03_COMPOSIÇÕES!A:G,6,0)</f>
        <v>25.12489365688</v>
      </c>
      <c r="H200" s="48" t="n">
        <f aca="false">VLOOKUP(B200,03_COMPOSIÇÕES!A:G,7,0)</f>
        <v>3.03179032</v>
      </c>
      <c r="I200" s="48" t="n">
        <f aca="false">$F200*$G200</f>
        <v>376.8734048532</v>
      </c>
      <c r="J200" s="48" t="n">
        <f aca="false">$F200*$H200</f>
        <v>45.4768548</v>
      </c>
      <c r="K200" s="48" t="n">
        <f aca="false">$I200*(1+BDI_MAT)</f>
        <v>459.031807111198</v>
      </c>
      <c r="L200" s="48" t="n">
        <f aca="false">$J200*(1+BDI_MDO)</f>
        <v>57.9147745878</v>
      </c>
      <c r="M200" s="48" t="n">
        <f aca="false">SUM(K200:L200)</f>
        <v>516.946581698998</v>
      </c>
      <c r="N200" s="53"/>
      <c r="O200" s="50"/>
      <c r="P200" s="54"/>
      <c r="Q200" s="55"/>
      <c r="R200" s="54"/>
      <c r="S200" s="50"/>
    </row>
    <row r="201" s="51" customFormat="true" ht="15" hidden="false" customHeight="false" outlineLevel="0" collapsed="false">
      <c r="A201" s="45" t="s">
        <v>518</v>
      </c>
      <c r="B201" s="45" t="s">
        <v>519</v>
      </c>
      <c r="C201" s="52" t="s">
        <v>520</v>
      </c>
      <c r="D201" s="46" t="s">
        <v>60</v>
      </c>
      <c r="E201" s="46" t="s">
        <v>30</v>
      </c>
      <c r="F201" s="47" t="n">
        <v>20</v>
      </c>
      <c r="G201" s="48" t="n">
        <f aca="false">VLOOKUP(B201,03_COMPOSIÇÕES!A:G,6,0)</f>
        <v>19.54469733112</v>
      </c>
      <c r="H201" s="48" t="n">
        <f aca="false">VLOOKUP(B201,03_COMPOSIÇÕES!A:G,7,0)</f>
        <v>8.62894168</v>
      </c>
      <c r="I201" s="48" t="n">
        <f aca="false">$F201*$G201</f>
        <v>390.8939466224</v>
      </c>
      <c r="J201" s="48" t="n">
        <f aca="false">$F201*$H201</f>
        <v>172.5788336</v>
      </c>
      <c r="K201" s="48" t="n">
        <f aca="false">$I201*(1+BDI_MAT)</f>
        <v>476.108826986083</v>
      </c>
      <c r="L201" s="48" t="n">
        <f aca="false">$J201*(1+BDI_MDO)</f>
        <v>219.7791445896</v>
      </c>
      <c r="M201" s="48" t="n">
        <f aca="false">SUM(K201:L201)</f>
        <v>695.887971575683</v>
      </c>
      <c r="N201" s="53"/>
      <c r="O201" s="50"/>
      <c r="P201" s="54"/>
      <c r="Q201" s="55"/>
      <c r="R201" s="54"/>
      <c r="S201" s="50"/>
    </row>
    <row r="202" s="51" customFormat="true" ht="15" hidden="false" customHeight="false" outlineLevel="0" collapsed="false">
      <c r="A202" s="45"/>
      <c r="B202" s="45"/>
      <c r="C202" s="45"/>
      <c r="D202" s="46"/>
      <c r="E202" s="46"/>
      <c r="F202" s="47"/>
      <c r="G202" s="48"/>
      <c r="H202" s="48"/>
      <c r="I202" s="48"/>
      <c r="J202" s="48"/>
      <c r="K202" s="48"/>
      <c r="L202" s="48"/>
      <c r="M202" s="48"/>
      <c r="N202" s="53"/>
      <c r="O202" s="50"/>
      <c r="P202" s="50"/>
      <c r="Q202" s="50"/>
      <c r="R202" s="50"/>
      <c r="S202" s="50"/>
    </row>
    <row r="203" s="51" customFormat="true" ht="15" hidden="false" customHeight="false" outlineLevel="0" collapsed="false">
      <c r="A203" s="45" t="n">
        <v>18</v>
      </c>
      <c r="B203" s="45"/>
      <c r="C203" s="45" t="s">
        <v>521</v>
      </c>
      <c r="D203" s="46"/>
      <c r="E203" s="46"/>
      <c r="F203" s="47"/>
      <c r="G203" s="48"/>
      <c r="H203" s="48"/>
      <c r="I203" s="48" t="n">
        <f aca="false">SUBTOTAL(9,I204:I206)</f>
        <v>1555.2591084298</v>
      </c>
      <c r="J203" s="48" t="n">
        <f aca="false">SUBTOTAL(9,J204:J206)</f>
        <v>515.661664215</v>
      </c>
      <c r="K203" s="48" t="n">
        <f aca="false">SUBTOTAL(9,K204:K206)</f>
        <v>1894.3055940675</v>
      </c>
      <c r="L203" s="48" t="n">
        <f aca="false">SUBTOTAL(9,L204:L206)</f>
        <v>656.695129377803</v>
      </c>
      <c r="M203" s="48" t="n">
        <f aca="false">SUBTOTAL(9,M204:M206)</f>
        <v>2551.0007234453</v>
      </c>
      <c r="N203" s="49" t="n">
        <f aca="false">M203/$I$243</f>
        <v>0.00621382502060932</v>
      </c>
      <c r="O203" s="50"/>
      <c r="P203" s="50"/>
      <c r="Q203" s="50"/>
      <c r="R203" s="50"/>
      <c r="S203" s="50"/>
    </row>
    <row r="204" s="51" customFormat="true" ht="26.25" hidden="false" customHeight="false" outlineLevel="0" collapsed="false">
      <c r="A204" s="45" t="s">
        <v>522</v>
      </c>
      <c r="B204" s="45" t="s">
        <v>523</v>
      </c>
      <c r="C204" s="52" t="s">
        <v>524</v>
      </c>
      <c r="D204" s="46" t="s">
        <v>60</v>
      </c>
      <c r="E204" s="46" t="s">
        <v>30</v>
      </c>
      <c r="F204" s="47" t="n">
        <v>9</v>
      </c>
      <c r="G204" s="48" t="n">
        <f aca="false">VLOOKUP(B204,03_COMPOSIÇÕES!A:G,6,0)</f>
        <v>89.859181976</v>
      </c>
      <c r="H204" s="48" t="n">
        <f aca="false">VLOOKUP(B204,03_COMPOSIÇÕES!A:G,7,0)</f>
        <v>23.039295</v>
      </c>
      <c r="I204" s="48" t="n">
        <f aca="false">$F204*$G204</f>
        <v>808.732637784</v>
      </c>
      <c r="J204" s="48" t="n">
        <f aca="false">$F204*$H204</f>
        <v>207.353655</v>
      </c>
      <c r="K204" s="48" t="n">
        <f aca="false">$I204*(1+BDI_MAT)</f>
        <v>985.036352820912</v>
      </c>
      <c r="L204" s="48" t="n">
        <f aca="false">$J204*(1+BDI_MDO)</f>
        <v>264.0648796425</v>
      </c>
      <c r="M204" s="48" t="n">
        <f aca="false">SUM(K204:L204)</f>
        <v>1249.10123246341</v>
      </c>
      <c r="N204" s="53"/>
      <c r="O204" s="50"/>
      <c r="P204" s="54"/>
      <c r="Q204" s="55"/>
      <c r="R204" s="54"/>
      <c r="S204" s="50"/>
    </row>
    <row r="205" s="51" customFormat="true" ht="26.25" hidden="false" customHeight="false" outlineLevel="0" collapsed="false">
      <c r="A205" s="45" t="s">
        <v>525</v>
      </c>
      <c r="B205" s="45" t="s">
        <v>526</v>
      </c>
      <c r="C205" s="52" t="s">
        <v>527</v>
      </c>
      <c r="D205" s="46" t="s">
        <v>60</v>
      </c>
      <c r="E205" s="46" t="s">
        <v>30</v>
      </c>
      <c r="F205" s="47" t="n">
        <v>9</v>
      </c>
      <c r="G205" s="48" t="n">
        <f aca="false">VLOOKUP(B205,03_COMPOSIÇÕES!A:G,6,0)</f>
        <v>58.299181976</v>
      </c>
      <c r="H205" s="48" t="n">
        <f aca="false">VLOOKUP(B205,03_COMPOSIÇÕES!A:G,7,0)</f>
        <v>23.039295</v>
      </c>
      <c r="I205" s="48" t="n">
        <f aca="false">$F205*$G205</f>
        <v>524.692637784</v>
      </c>
      <c r="J205" s="48" t="n">
        <f aca="false">$F205*$H205</f>
        <v>207.353655</v>
      </c>
      <c r="K205" s="48" t="n">
        <f aca="false">$I205*(1+BDI_MAT)</f>
        <v>639.075632820912</v>
      </c>
      <c r="L205" s="48" t="n">
        <f aca="false">$J205*(1+BDI_MDO)</f>
        <v>264.0648796425</v>
      </c>
      <c r="M205" s="48" t="n">
        <f aca="false">SUM(K205:L205)</f>
        <v>903.140512463412</v>
      </c>
      <c r="N205" s="53"/>
      <c r="O205" s="50"/>
      <c r="P205" s="54"/>
      <c r="Q205" s="55"/>
      <c r="R205" s="54"/>
      <c r="S205" s="50"/>
    </row>
    <row r="206" s="51" customFormat="true" ht="39" hidden="false" customHeight="false" outlineLevel="0" collapsed="false">
      <c r="A206" s="45" t="s">
        <v>528</v>
      </c>
      <c r="B206" s="45" t="s">
        <v>529</v>
      </c>
      <c r="C206" s="52" t="s">
        <v>530</v>
      </c>
      <c r="D206" s="46" t="s">
        <v>60</v>
      </c>
      <c r="E206" s="46" t="s">
        <v>30</v>
      </c>
      <c r="F206" s="47" t="n">
        <v>1</v>
      </c>
      <c r="G206" s="48" t="n">
        <f aca="false">VLOOKUP(B206,03_COMPOSIÇÕES!A:G,6,0)</f>
        <v>221.8338328618</v>
      </c>
      <c r="H206" s="48" t="n">
        <f aca="false">VLOOKUP(B206,03_COMPOSIÇÕES!A:G,7,0)</f>
        <v>100.954354215</v>
      </c>
      <c r="I206" s="48" t="n">
        <f aca="false">$F206*$G206</f>
        <v>221.8338328618</v>
      </c>
      <c r="J206" s="48" t="n">
        <f aca="false">$F206*$H206</f>
        <v>100.954354215</v>
      </c>
      <c r="K206" s="48" t="n">
        <f aca="false">$I206*(1+BDI_MAT)</f>
        <v>270.193608425672</v>
      </c>
      <c r="L206" s="48" t="n">
        <f aca="false">$J206*(1+BDI_MDO)</f>
        <v>128.565370092803</v>
      </c>
      <c r="M206" s="48" t="n">
        <f aca="false">SUM(K206:L206)</f>
        <v>398.758978518475</v>
      </c>
      <c r="N206" s="53"/>
      <c r="O206" s="50"/>
      <c r="P206" s="54"/>
      <c r="Q206" s="55"/>
      <c r="R206" s="54"/>
      <c r="S206" s="50"/>
    </row>
    <row r="207" s="51" customFormat="true" ht="15" hidden="false" customHeight="false" outlineLevel="0" collapsed="false">
      <c r="A207" s="45"/>
      <c r="B207" s="45"/>
      <c r="C207" s="45"/>
      <c r="D207" s="46"/>
      <c r="E207" s="46"/>
      <c r="F207" s="47"/>
      <c r="G207" s="48"/>
      <c r="H207" s="48"/>
      <c r="I207" s="48"/>
      <c r="J207" s="48"/>
      <c r="K207" s="48"/>
      <c r="L207" s="48"/>
      <c r="M207" s="48"/>
      <c r="N207" s="53"/>
      <c r="O207" s="50"/>
      <c r="P207" s="50"/>
      <c r="Q207" s="50"/>
      <c r="R207" s="50"/>
      <c r="S207" s="50"/>
    </row>
    <row r="208" s="51" customFormat="true" ht="15" hidden="false" customHeight="false" outlineLevel="0" collapsed="false">
      <c r="A208" s="45" t="n">
        <v>19</v>
      </c>
      <c r="B208" s="45"/>
      <c r="C208" s="45" t="s">
        <v>531</v>
      </c>
      <c r="D208" s="46"/>
      <c r="E208" s="46"/>
      <c r="F208" s="47"/>
      <c r="G208" s="48"/>
      <c r="H208" s="48"/>
      <c r="I208" s="48" t="n">
        <f aca="false">SUBTOTAL(9,I209:I210)</f>
        <v>1086.14094215624</v>
      </c>
      <c r="J208" s="48" t="n">
        <f aca="false">SUBTOTAL(9,J209:J210)</f>
        <v>24.49067166</v>
      </c>
      <c r="K208" s="48" t="n">
        <f aca="false">SUBTOTAL(9,K209:K210)</f>
        <v>1322.9196675463</v>
      </c>
      <c r="L208" s="48" t="n">
        <f aca="false">SUBTOTAL(9,L209:L210)</f>
        <v>31.18887035901</v>
      </c>
      <c r="M208" s="48" t="n">
        <f aca="false">SUBTOTAL(9,M209:M210)</f>
        <v>1354.10853790531</v>
      </c>
      <c r="N208" s="49" t="n">
        <f aca="false">M208/$I$243</f>
        <v>0.00329838930899744</v>
      </c>
      <c r="O208" s="50"/>
      <c r="P208" s="50"/>
      <c r="Q208" s="50"/>
      <c r="R208" s="50"/>
      <c r="S208" s="50"/>
    </row>
    <row r="209" s="51" customFormat="true" ht="26.25" hidden="false" customHeight="false" outlineLevel="0" collapsed="false">
      <c r="A209" s="45" t="s">
        <v>532</v>
      </c>
      <c r="B209" s="45" t="s">
        <v>533</v>
      </c>
      <c r="C209" s="52" t="s">
        <v>534</v>
      </c>
      <c r="D209" s="46" t="s">
        <v>60</v>
      </c>
      <c r="E209" s="46" t="s">
        <v>30</v>
      </c>
      <c r="F209" s="47" t="n">
        <v>4</v>
      </c>
      <c r="G209" s="48" t="n">
        <f aca="false">VLOOKUP(B209,03_COMPOSIÇÕES!A:G,6,0)</f>
        <v>68.2128772964</v>
      </c>
      <c r="H209" s="48" t="n">
        <f aca="false">VLOOKUP(B209,03_COMPOSIÇÕES!A:G,7,0)</f>
        <v>3.70924197</v>
      </c>
      <c r="I209" s="48" t="n">
        <f aca="false">$F209*$G209</f>
        <v>272.8515091856</v>
      </c>
      <c r="J209" s="48" t="n">
        <f aca="false">$F209*$H209</f>
        <v>14.83696788</v>
      </c>
      <c r="K209" s="48" t="n">
        <f aca="false">$I209*(1+BDI_MAT)</f>
        <v>332.333138188061</v>
      </c>
      <c r="L209" s="48" t="n">
        <f aca="false">$J209*(1+BDI_MDO)</f>
        <v>18.89487859518</v>
      </c>
      <c r="M209" s="48" t="n">
        <f aca="false">SUM(K209:L209)</f>
        <v>351.228016783241</v>
      </c>
      <c r="N209" s="53"/>
      <c r="O209" s="50"/>
      <c r="P209" s="54"/>
      <c r="Q209" s="55"/>
      <c r="R209" s="54"/>
      <c r="S209" s="50"/>
    </row>
    <row r="210" s="51" customFormat="true" ht="15" hidden="false" customHeight="false" outlineLevel="0" collapsed="false">
      <c r="A210" s="45" t="s">
        <v>535</v>
      </c>
      <c r="B210" s="45" t="s">
        <v>536</v>
      </c>
      <c r="C210" s="52" t="s">
        <v>537</v>
      </c>
      <c r="D210" s="46" t="s">
        <v>60</v>
      </c>
      <c r="E210" s="46" t="s">
        <v>30</v>
      </c>
      <c r="F210" s="47" t="n">
        <v>6</v>
      </c>
      <c r="G210" s="48" t="n">
        <f aca="false">VLOOKUP(B210,03_COMPOSIÇÕES!A:G,6,0)</f>
        <v>135.54823882844</v>
      </c>
      <c r="H210" s="48" t="n">
        <f aca="false">VLOOKUP(B210,03_COMPOSIÇÕES!A:G,7,0)</f>
        <v>1.60895063</v>
      </c>
      <c r="I210" s="48" t="n">
        <f aca="false">$F210*$G210</f>
        <v>813.28943297064</v>
      </c>
      <c r="J210" s="48" t="n">
        <f aca="false">$F210*$H210</f>
        <v>9.65370378</v>
      </c>
      <c r="K210" s="48" t="n">
        <f aca="false">$I210*(1+BDI_MAT)</f>
        <v>990.586529358239</v>
      </c>
      <c r="L210" s="48" t="n">
        <f aca="false">$J210*(1+BDI_MDO)</f>
        <v>12.29399176383</v>
      </c>
      <c r="M210" s="48" t="n">
        <f aca="false">SUM(K210:L210)</f>
        <v>1002.88052112207</v>
      </c>
      <c r="N210" s="53"/>
      <c r="O210" s="50"/>
      <c r="P210" s="54"/>
      <c r="Q210" s="55"/>
      <c r="R210" s="54"/>
      <c r="S210" s="50"/>
    </row>
    <row r="211" s="51" customFormat="true" ht="15" hidden="false" customHeight="false" outlineLevel="0" collapsed="false">
      <c r="A211" s="45"/>
      <c r="B211" s="45"/>
      <c r="C211" s="45"/>
      <c r="D211" s="46"/>
      <c r="E211" s="46"/>
      <c r="F211" s="47"/>
      <c r="G211" s="48"/>
      <c r="H211" s="48"/>
      <c r="I211" s="48"/>
      <c r="J211" s="48"/>
      <c r="K211" s="48"/>
      <c r="L211" s="48"/>
      <c r="M211" s="48"/>
      <c r="N211" s="53"/>
      <c r="O211" s="50"/>
      <c r="P211" s="50"/>
      <c r="Q211" s="50"/>
      <c r="R211" s="50"/>
      <c r="S211" s="50"/>
    </row>
    <row r="212" s="51" customFormat="true" ht="15" hidden="false" customHeight="false" outlineLevel="0" collapsed="false">
      <c r="A212" s="45" t="n">
        <v>20</v>
      </c>
      <c r="B212" s="45"/>
      <c r="C212" s="45" t="s">
        <v>538</v>
      </c>
      <c r="D212" s="46"/>
      <c r="E212" s="46"/>
      <c r="F212" s="47"/>
      <c r="G212" s="48"/>
      <c r="H212" s="48"/>
      <c r="I212" s="48" t="n">
        <f aca="false">SUBTOTAL(9,I213:I221)</f>
        <v>11359.2093056634</v>
      </c>
      <c r="J212" s="48" t="n">
        <f aca="false">SUBTOTAL(9,J213:J221)</f>
        <v>15016.9256874528</v>
      </c>
      <c r="K212" s="48" t="n">
        <f aca="false">SUBTOTAL(9,K213:K221)</f>
        <v>13835.516934298</v>
      </c>
      <c r="L212" s="48" t="n">
        <f aca="false">SUBTOTAL(9,L213:L221)</f>
        <v>19124.0548629711</v>
      </c>
      <c r="M212" s="48" t="n">
        <f aca="false">SUBTOTAL(9,M213:M221)</f>
        <v>32959.5717972691</v>
      </c>
      <c r="N212" s="49" t="n">
        <f aca="false">M212/$I$243</f>
        <v>0.0802841841713933</v>
      </c>
      <c r="O212" s="50"/>
      <c r="P212" s="50"/>
      <c r="Q212" s="50"/>
      <c r="R212" s="50"/>
      <c r="S212" s="50"/>
    </row>
    <row r="213" s="51" customFormat="true" ht="15" hidden="false" customHeight="false" outlineLevel="0" collapsed="false">
      <c r="A213" s="45" t="s">
        <v>539</v>
      </c>
      <c r="B213" s="45" t="s">
        <v>540</v>
      </c>
      <c r="C213" s="52" t="s">
        <v>541</v>
      </c>
      <c r="D213" s="46" t="s">
        <v>60</v>
      </c>
      <c r="E213" s="46" t="s">
        <v>86</v>
      </c>
      <c r="F213" s="47" t="n">
        <v>4</v>
      </c>
      <c r="G213" s="48" t="n">
        <f aca="false">VLOOKUP(B213,03_COMPOSIÇÕES!A:G,6,0)</f>
        <v>147.43825733046</v>
      </c>
      <c r="H213" s="48" t="n">
        <f aca="false">VLOOKUP(B213,03_COMPOSIÇÕES!A:G,7,0)</f>
        <v>73.9596796078</v>
      </c>
      <c r="I213" s="48" t="n">
        <f aca="false">$F213*$G213</f>
        <v>589.75302932184</v>
      </c>
      <c r="J213" s="48" t="n">
        <f aca="false">$F213*$H213</f>
        <v>295.8387184312</v>
      </c>
      <c r="K213" s="48" t="n">
        <f aca="false">$I213*(1+BDI_MAT)</f>
        <v>718.319189714001</v>
      </c>
      <c r="L213" s="48" t="n">
        <f aca="false">$J213*(1+BDI_MDO)</f>
        <v>376.750607922133</v>
      </c>
      <c r="M213" s="48" t="n">
        <f aca="false">SUM(K213:L213)</f>
        <v>1095.06979763613</v>
      </c>
      <c r="N213" s="53"/>
      <c r="O213" s="50"/>
      <c r="P213" s="54" t="n">
        <f aca="false">SUM(G213:H213)</f>
        <v>221.39793693826</v>
      </c>
      <c r="Q213" s="55" t="n">
        <f aca="false">VLOOKUP(B213,'SERVICOS SINAPI'!B:F,5,0)</f>
        <v>220.69</v>
      </c>
      <c r="R213" s="54" t="n">
        <f aca="false">P213-Q213</f>
        <v>0.707936938259991</v>
      </c>
      <c r="S213" s="54" t="n">
        <f aca="false">R213*F213</f>
        <v>2.83174775303996</v>
      </c>
    </row>
    <row r="214" s="51" customFormat="true" ht="64.5" hidden="false" customHeight="true" outlineLevel="0" collapsed="false">
      <c r="A214" s="45" t="s">
        <v>542</v>
      </c>
      <c r="B214" s="45" t="s">
        <v>543</v>
      </c>
      <c r="C214" s="52" t="s">
        <v>544</v>
      </c>
      <c r="D214" s="46" t="s">
        <v>60</v>
      </c>
      <c r="E214" s="46" t="s">
        <v>30</v>
      </c>
      <c r="F214" s="47" t="n">
        <v>10</v>
      </c>
      <c r="G214" s="48" t="n">
        <f aca="false">VLOOKUP(B214,03_COMPOSIÇÕES!A:G,6,0)</f>
        <v>339.96727904</v>
      </c>
      <c r="H214" s="48" t="n">
        <f aca="false">VLOOKUP(B214,03_COMPOSIÇÕES!A:G,7,0)</f>
        <v>791.92772</v>
      </c>
      <c r="I214" s="48" t="n">
        <f aca="false">$F214*$G214</f>
        <v>3399.6727904</v>
      </c>
      <c r="J214" s="48" t="n">
        <f aca="false">$F214*$H214</f>
        <v>7919.2772</v>
      </c>
      <c r="K214" s="48" t="n">
        <f aca="false">$I214*(1+BDI_MAT)</f>
        <v>4140.8014587072</v>
      </c>
      <c r="L214" s="48" t="n">
        <f aca="false">$J214*(1+BDI_MDO)</f>
        <v>10085.1995142</v>
      </c>
      <c r="M214" s="48" t="n">
        <f aca="false">SUM(K214:L214)</f>
        <v>14226.0009729072</v>
      </c>
      <c r="N214" s="53"/>
      <c r="O214" s="50"/>
      <c r="P214" s="54"/>
      <c r="Q214" s="55"/>
      <c r="R214" s="54"/>
      <c r="S214" s="50"/>
    </row>
    <row r="215" s="51" customFormat="true" ht="51.75" hidden="false" customHeight="false" outlineLevel="0" collapsed="false">
      <c r="A215" s="45" t="s">
        <v>545</v>
      </c>
      <c r="B215" s="45" t="s">
        <v>546</v>
      </c>
      <c r="C215" s="52" t="s">
        <v>547</v>
      </c>
      <c r="D215" s="46" t="s">
        <v>60</v>
      </c>
      <c r="E215" s="46" t="s">
        <v>30</v>
      </c>
      <c r="F215" s="47" t="n">
        <v>1</v>
      </c>
      <c r="G215" s="48" t="n">
        <f aca="false">VLOOKUP(B215,03_COMPOSIÇÕES!A:G,6,0)</f>
        <v>410.657059446</v>
      </c>
      <c r="H215" s="48" t="n">
        <f aca="false">VLOOKUP(B215,03_COMPOSIÇÕES!A:G,7,0)</f>
        <v>57.33</v>
      </c>
      <c r="I215" s="48" t="n">
        <f aca="false">$F215*$G215</f>
        <v>410.657059446</v>
      </c>
      <c r="J215" s="48" t="n">
        <f aca="false">$F215*$H215</f>
        <v>57.33</v>
      </c>
      <c r="K215" s="48" t="n">
        <f aca="false">$I215*(1+BDI_MAT)</f>
        <v>500.180298405228</v>
      </c>
      <c r="L215" s="48" t="n">
        <f aca="false">$J215*(1+BDI_MDO)</f>
        <v>73.009755</v>
      </c>
      <c r="M215" s="48" t="n">
        <f aca="false">SUM(K215:L215)</f>
        <v>573.190053405228</v>
      </c>
      <c r="N215" s="53"/>
      <c r="O215" s="50"/>
      <c r="P215" s="54"/>
      <c r="Q215" s="55"/>
      <c r="R215" s="54"/>
      <c r="S215" s="50"/>
    </row>
    <row r="216" s="51" customFormat="true" ht="15" hidden="false" customHeight="false" outlineLevel="0" collapsed="false">
      <c r="A216" s="45" t="s">
        <v>548</v>
      </c>
      <c r="B216" s="45" t="s">
        <v>549</v>
      </c>
      <c r="C216" s="52" t="s">
        <v>550</v>
      </c>
      <c r="D216" s="46" t="s">
        <v>60</v>
      </c>
      <c r="E216" s="46" t="s">
        <v>30</v>
      </c>
      <c r="F216" s="47" t="n">
        <v>1</v>
      </c>
      <c r="G216" s="48" t="n">
        <f aca="false">VLOOKUP(B216,03_COMPOSIÇÕES!A:G,6,0)</f>
        <v>111.25843280472</v>
      </c>
      <c r="H216" s="48" t="n">
        <f aca="false">VLOOKUP(B216,03_COMPOSIÇÕES!A:G,7,0)</f>
        <v>113.0560683616</v>
      </c>
      <c r="I216" s="48" t="n">
        <f aca="false">$F216*$G216</f>
        <v>111.25843280472</v>
      </c>
      <c r="J216" s="48" t="n">
        <f aca="false">$F216*$H216</f>
        <v>113.0560683616</v>
      </c>
      <c r="K216" s="48" t="n">
        <f aca="false">$I216*(1+BDI_MAT)</f>
        <v>135.512771156149</v>
      </c>
      <c r="L216" s="48" t="n">
        <f aca="false">$J216*(1+BDI_MDO)</f>
        <v>143.976903058498</v>
      </c>
      <c r="M216" s="48" t="n">
        <f aca="false">SUM(K216:L216)</f>
        <v>279.489674214647</v>
      </c>
      <c r="N216" s="53"/>
      <c r="O216" s="50"/>
      <c r="P216" s="54"/>
      <c r="Q216" s="55"/>
      <c r="R216" s="54"/>
      <c r="S216" s="50"/>
    </row>
    <row r="217" s="58" customFormat="true" ht="15" hidden="false" customHeight="false" outlineLevel="0" collapsed="false">
      <c r="A217" s="45" t="s">
        <v>551</v>
      </c>
      <c r="B217" s="45" t="s">
        <v>552</v>
      </c>
      <c r="C217" s="52" t="s">
        <v>553</v>
      </c>
      <c r="D217" s="46" t="s">
        <v>60</v>
      </c>
      <c r="E217" s="46" t="s">
        <v>30</v>
      </c>
      <c r="F217" s="47" t="n">
        <v>10</v>
      </c>
      <c r="G217" s="48" t="n">
        <f aca="false">VLOOKUP(B217,03_COMPOSIÇÕES!A:G,6,0)</f>
        <v>218.591762567</v>
      </c>
      <c r="H217" s="48" t="n">
        <f aca="false">VLOOKUP(B217,03_COMPOSIÇÕES!A:G,7,0)</f>
        <v>227.352706</v>
      </c>
      <c r="I217" s="48" t="n">
        <f aca="false">$F217*$G217</f>
        <v>2185.91762567</v>
      </c>
      <c r="J217" s="48" t="n">
        <f aca="false">$F217*$H217</f>
        <v>2273.52706</v>
      </c>
      <c r="K217" s="48" t="n">
        <f aca="false">$I217*(1+BDI_MAT)</f>
        <v>2662.44766806606</v>
      </c>
      <c r="L217" s="48" t="n">
        <f aca="false">$J217*(1+BDI_MDO)</f>
        <v>2895.33671091</v>
      </c>
      <c r="M217" s="48" t="n">
        <f aca="false">SUM(K217:L217)</f>
        <v>5557.78437897606</v>
      </c>
      <c r="N217" s="56"/>
      <c r="O217" s="57"/>
      <c r="P217" s="54"/>
      <c r="Q217" s="55"/>
      <c r="R217" s="54"/>
      <c r="S217" s="57"/>
    </row>
    <row r="218" s="51" customFormat="true" ht="64.5" hidden="false" customHeight="false" outlineLevel="0" collapsed="false">
      <c r="A218" s="45" t="s">
        <v>554</v>
      </c>
      <c r="B218" s="45" t="s">
        <v>555</v>
      </c>
      <c r="C218" s="52" t="s">
        <v>556</v>
      </c>
      <c r="D218" s="46" t="s">
        <v>60</v>
      </c>
      <c r="E218" s="46" t="s">
        <v>30</v>
      </c>
      <c r="F218" s="47" t="n">
        <v>30</v>
      </c>
      <c r="G218" s="48" t="n">
        <f aca="false">VLOOKUP(B218,03_COMPOSIÇÕES!A:G,6,0)</f>
        <v>43.04795494</v>
      </c>
      <c r="H218" s="48" t="n">
        <f aca="false">VLOOKUP(B218,03_COMPOSIÇÕES!A:G,7,0)</f>
        <v>61.675305</v>
      </c>
      <c r="I218" s="48" t="n">
        <f aca="false">$F218*$G218</f>
        <v>1291.4386482</v>
      </c>
      <c r="J218" s="48" t="n">
        <f aca="false">$F218*$H218</f>
        <v>1850.25915</v>
      </c>
      <c r="K218" s="48" t="n">
        <f aca="false">$I218*(1+BDI_MAT)</f>
        <v>1572.9722735076</v>
      </c>
      <c r="L218" s="48" t="n">
        <f aca="false">$J218*(1+BDI_MDO)</f>
        <v>2356.305027525</v>
      </c>
      <c r="M218" s="48" t="n">
        <f aca="false">SUM(K218:L218)</f>
        <v>3929.2773010326</v>
      </c>
      <c r="N218" s="53"/>
      <c r="O218" s="50"/>
      <c r="P218" s="54"/>
      <c r="Q218" s="55"/>
      <c r="R218" s="54"/>
      <c r="S218" s="50"/>
    </row>
    <row r="219" s="51" customFormat="true" ht="51.75" hidden="false" customHeight="false" outlineLevel="0" collapsed="false">
      <c r="A219" s="45" t="s">
        <v>557</v>
      </c>
      <c r="B219" s="45" t="s">
        <v>558</v>
      </c>
      <c r="C219" s="52" t="s">
        <v>559</v>
      </c>
      <c r="D219" s="46" t="s">
        <v>60</v>
      </c>
      <c r="E219" s="46" t="s">
        <v>30</v>
      </c>
      <c r="F219" s="47" t="n">
        <v>1</v>
      </c>
      <c r="G219" s="48" t="n">
        <f aca="false">VLOOKUP(B219,03_COMPOSIÇÕES!A:G,6,0)</f>
        <v>1782.1642275948</v>
      </c>
      <c r="H219" s="48" t="n">
        <f aca="false">VLOOKUP(B219,03_COMPOSIÇÕES!A:G,7,0)</f>
        <v>499.65324316</v>
      </c>
      <c r="I219" s="48" t="n">
        <f aca="false">$F219*$G219</f>
        <v>1782.1642275948</v>
      </c>
      <c r="J219" s="48" t="n">
        <f aca="false">$F219*$H219</f>
        <v>499.65324316</v>
      </c>
      <c r="K219" s="48" t="n">
        <f aca="false">$I219*(1+BDI_MAT)</f>
        <v>2170.67602921047</v>
      </c>
      <c r="L219" s="48" t="n">
        <f aca="false">$J219*(1+BDI_MDO)</f>
        <v>636.30840516426</v>
      </c>
      <c r="M219" s="48" t="n">
        <f aca="false">SUM(K219:L219)</f>
        <v>2806.98443437473</v>
      </c>
      <c r="N219" s="53"/>
      <c r="O219" s="50"/>
      <c r="P219" s="54"/>
      <c r="Q219" s="55"/>
      <c r="R219" s="54"/>
      <c r="S219" s="50"/>
    </row>
    <row r="220" s="51" customFormat="true" ht="26.25" hidden="false" customHeight="false" outlineLevel="0" collapsed="false">
      <c r="A220" s="45" t="s">
        <v>560</v>
      </c>
      <c r="B220" s="45" t="s">
        <v>561</v>
      </c>
      <c r="C220" s="52" t="s">
        <v>562</v>
      </c>
      <c r="D220" s="46" t="s">
        <v>60</v>
      </c>
      <c r="E220" s="46" t="s">
        <v>86</v>
      </c>
      <c r="F220" s="47" t="n">
        <v>50</v>
      </c>
      <c r="G220" s="48" t="n">
        <f aca="false">VLOOKUP(B220,03_COMPOSIÇÕES!A:G,6,0)</f>
        <v>13.84134048532</v>
      </c>
      <c r="H220" s="48" t="n">
        <f aca="false">VLOOKUP(B220,03_COMPOSIÇÕES!A:G,7,0)</f>
        <v>3.91024095</v>
      </c>
      <c r="I220" s="48" t="n">
        <f aca="false">$F220*$G220</f>
        <v>692.067024266</v>
      </c>
      <c r="J220" s="48" t="n">
        <f aca="false">$F220*$H220</f>
        <v>195.5120475</v>
      </c>
      <c r="K220" s="48" t="n">
        <f aca="false">$I220*(1+BDI_MAT)</f>
        <v>842.937635555988</v>
      </c>
      <c r="L220" s="48" t="n">
        <f aca="false">$J220*(1+BDI_MDO)</f>
        <v>248.98459249125</v>
      </c>
      <c r="M220" s="48" t="n">
        <f aca="false">SUM(K220:L220)</f>
        <v>1091.92222804724</v>
      </c>
      <c r="N220" s="53"/>
      <c r="O220" s="50"/>
      <c r="P220" s="54"/>
      <c r="Q220" s="55"/>
      <c r="R220" s="54"/>
      <c r="S220" s="50"/>
    </row>
    <row r="221" s="51" customFormat="true" ht="26.25" hidden="false" customHeight="false" outlineLevel="0" collapsed="false">
      <c r="A221" s="45" t="s">
        <v>563</v>
      </c>
      <c r="B221" s="45" t="s">
        <v>564</v>
      </c>
      <c r="C221" s="52" t="s">
        <v>565</v>
      </c>
      <c r="D221" s="46" t="s">
        <v>60</v>
      </c>
      <c r="E221" s="46" t="s">
        <v>86</v>
      </c>
      <c r="F221" s="47" t="n">
        <v>100</v>
      </c>
      <c r="G221" s="48" t="n">
        <f aca="false">VLOOKUP(B221,03_COMPOSIÇÕES!A:G,6,0)</f>
        <v>8.9628046796</v>
      </c>
      <c r="H221" s="48" t="n">
        <f aca="false">VLOOKUP(B221,03_COMPOSIÇÕES!A:G,7,0)</f>
        <v>18.124722</v>
      </c>
      <c r="I221" s="48" t="n">
        <f aca="false">$F221*$G221</f>
        <v>896.28046796</v>
      </c>
      <c r="J221" s="48" t="n">
        <f aca="false">$F221*$H221</f>
        <v>1812.4722</v>
      </c>
      <c r="K221" s="48" t="n">
        <f aca="false">$I221*(1+BDI_MAT)</f>
        <v>1091.66960997528</v>
      </c>
      <c r="L221" s="48" t="n">
        <f aca="false">$J221*(1+BDI_MDO)</f>
        <v>2308.1833467</v>
      </c>
      <c r="M221" s="48" t="n">
        <f aca="false">SUM(K221:L221)</f>
        <v>3399.85295667528</v>
      </c>
      <c r="N221" s="53"/>
      <c r="O221" s="50"/>
      <c r="P221" s="54"/>
      <c r="Q221" s="55"/>
      <c r="R221" s="54"/>
      <c r="S221" s="50"/>
    </row>
    <row r="222" s="51" customFormat="true" ht="15" hidden="false" customHeight="false" outlineLevel="0" collapsed="false">
      <c r="A222" s="45"/>
      <c r="B222" s="45"/>
      <c r="C222" s="45"/>
      <c r="D222" s="46"/>
      <c r="E222" s="46"/>
      <c r="F222" s="47"/>
      <c r="G222" s="48"/>
      <c r="H222" s="48"/>
      <c r="I222" s="48"/>
      <c r="J222" s="48"/>
      <c r="K222" s="48"/>
      <c r="L222" s="48"/>
      <c r="M222" s="48"/>
      <c r="N222" s="53"/>
      <c r="O222" s="50"/>
      <c r="P222" s="50"/>
      <c r="Q222" s="50"/>
      <c r="R222" s="50"/>
      <c r="S222" s="50"/>
    </row>
    <row r="223" s="51" customFormat="true" ht="15" hidden="false" customHeight="false" outlineLevel="0" collapsed="false">
      <c r="A223" s="45" t="n">
        <v>21</v>
      </c>
      <c r="B223" s="45"/>
      <c r="C223" s="45" t="s">
        <v>566</v>
      </c>
      <c r="D223" s="46"/>
      <c r="E223" s="46"/>
      <c r="F223" s="47"/>
      <c r="G223" s="48"/>
      <c r="H223" s="48"/>
      <c r="I223" s="48" t="n">
        <f aca="false">SUBTOTAL(9,I224:I230)</f>
        <v>1776.15349104115</v>
      </c>
      <c r="J223" s="48" t="n">
        <f aca="false">SUBTOTAL(9,J224:J230)</f>
        <v>1283.045343115</v>
      </c>
      <c r="K223" s="48" t="n">
        <f aca="false">SUBTOTAL(9,K224:K230)</f>
        <v>2163.35495208812</v>
      </c>
      <c r="L223" s="48" t="n">
        <f aca="false">SUBTOTAL(9,L224:L230)</f>
        <v>1633.95824445695</v>
      </c>
      <c r="M223" s="48" t="n">
        <f aca="false">SUBTOTAL(9,M224:M230)</f>
        <v>3797.31319654507</v>
      </c>
      <c r="N223" s="49" t="n">
        <f aca="false">M223/$I$243</f>
        <v>0.00924964055671217</v>
      </c>
      <c r="O223" s="50"/>
      <c r="P223" s="50"/>
      <c r="Q223" s="50"/>
      <c r="R223" s="50"/>
      <c r="S223" s="50"/>
    </row>
    <row r="224" s="51" customFormat="true" ht="15" hidden="false" customHeight="false" outlineLevel="0" collapsed="false">
      <c r="A224" s="45" t="s">
        <v>567</v>
      </c>
      <c r="B224" s="45" t="s">
        <v>568</v>
      </c>
      <c r="C224" s="52" t="s">
        <v>569</v>
      </c>
      <c r="D224" s="46" t="s">
        <v>60</v>
      </c>
      <c r="E224" s="46" t="s">
        <v>79</v>
      </c>
      <c r="F224" s="47" t="n">
        <v>115</v>
      </c>
      <c r="G224" s="48" t="n">
        <f aca="false">VLOOKUP(B224,03_COMPOSIÇÕES!A:G,6,0)</f>
        <v>4.9750136916</v>
      </c>
      <c r="H224" s="48" t="n">
        <f aca="false">VLOOKUP(B224,03_COMPOSIÇÕES!A:G,7,0)</f>
        <v>6.0588647</v>
      </c>
      <c r="I224" s="48" t="n">
        <f aca="false">$F224*$G224</f>
        <v>572.126574534</v>
      </c>
      <c r="J224" s="48" t="n">
        <f aca="false">$F224*$H224</f>
        <v>696.7694405</v>
      </c>
      <c r="K224" s="48" t="n">
        <f aca="false">$I224*(1+BDI_MAT)</f>
        <v>696.850167782412</v>
      </c>
      <c r="L224" s="48" t="n">
        <f aca="false">$J224*(1+BDI_MDO)</f>
        <v>887.33588247675</v>
      </c>
      <c r="M224" s="48" t="n">
        <f aca="false">SUM(K224:L224)</f>
        <v>1584.18605025916</v>
      </c>
      <c r="N224" s="53"/>
      <c r="O224" s="50"/>
      <c r="P224" s="54" t="n">
        <f aca="false">SUM(G224:H224)</f>
        <v>11.0338783916</v>
      </c>
      <c r="Q224" s="55" t="n">
        <f aca="false">VLOOKUP(B224,'SERVICOS SINAPI'!B:F,5,0)</f>
        <v>10.95</v>
      </c>
      <c r="R224" s="54" t="n">
        <f aca="false">P224-Q224</f>
        <v>0.0838783916000008</v>
      </c>
      <c r="S224" s="54" t="n">
        <f aca="false">R224*F224</f>
        <v>9.64601503400009</v>
      </c>
    </row>
    <row r="225" s="58" customFormat="true" ht="15" hidden="false" customHeight="false" outlineLevel="0" collapsed="false">
      <c r="A225" s="45" t="s">
        <v>570</v>
      </c>
      <c r="B225" s="45" t="s">
        <v>571</v>
      </c>
      <c r="C225" s="52" t="s">
        <v>572</v>
      </c>
      <c r="D225" s="46" t="s">
        <v>60</v>
      </c>
      <c r="E225" s="46" t="s">
        <v>79</v>
      </c>
      <c r="F225" s="47" t="n">
        <v>50</v>
      </c>
      <c r="G225" s="48" t="n">
        <f aca="false">VLOOKUP(B225,03_COMPOSIÇÕES!A:G,6,0)</f>
        <v>0.87631022313</v>
      </c>
      <c r="H225" s="48" t="n">
        <f aca="false">VLOOKUP(B225,03_COMPOSIÇÕES!A:G,7,0)</f>
        <v>2.0836569075</v>
      </c>
      <c r="I225" s="48" t="n">
        <f aca="false">$F225*$G225</f>
        <v>43.8155111565</v>
      </c>
      <c r="J225" s="48" t="n">
        <f aca="false">$F225*$H225</f>
        <v>104.182845375</v>
      </c>
      <c r="K225" s="48" t="n">
        <f aca="false">$I225*(1+BDI_MAT)</f>
        <v>53.367292588617</v>
      </c>
      <c r="L225" s="48" t="n">
        <f aca="false">$J225*(1+BDI_MDO)</f>
        <v>132.676853585063</v>
      </c>
      <c r="M225" s="48" t="n">
        <f aca="false">SUM(K225:L225)</f>
        <v>186.04414617368</v>
      </c>
      <c r="N225" s="56"/>
      <c r="O225" s="57"/>
      <c r="P225" s="54" t="n">
        <f aca="false">SUM(G225:H225)</f>
        <v>2.95996713063</v>
      </c>
      <c r="Q225" s="55" t="n">
        <f aca="false">VLOOKUP(B225,'SERVICOS SINAPI'!B:F,5,0)</f>
        <v>2.93</v>
      </c>
      <c r="R225" s="54" t="n">
        <f aca="false">P225-Q225</f>
        <v>0.0299671306300002</v>
      </c>
      <c r="S225" s="54" t="n">
        <f aca="false">R225*F225</f>
        <v>1.49835653150001</v>
      </c>
    </row>
    <row r="226" s="51" customFormat="true" ht="15" hidden="false" customHeight="false" outlineLevel="0" collapsed="false">
      <c r="A226" s="45" t="s">
        <v>573</v>
      </c>
      <c r="B226" s="45" t="s">
        <v>574</v>
      </c>
      <c r="C226" s="52" t="s">
        <v>575</v>
      </c>
      <c r="D226" s="46" t="s">
        <v>60</v>
      </c>
      <c r="E226" s="46" t="s">
        <v>79</v>
      </c>
      <c r="F226" s="47" t="n">
        <v>70</v>
      </c>
      <c r="G226" s="48" t="n">
        <f aca="false">VLOOKUP(B226,03_COMPOSIÇÕES!A:G,6,0)</f>
        <v>5.11079375447</v>
      </c>
      <c r="H226" s="48" t="n">
        <f aca="false">VLOOKUP(B226,03_COMPOSIÇÕES!A:G,7,0)</f>
        <v>1.858611071</v>
      </c>
      <c r="I226" s="48" t="n">
        <f aca="false">$F226*$G226</f>
        <v>357.7555628129</v>
      </c>
      <c r="J226" s="48" t="n">
        <f aca="false">$F226*$H226</f>
        <v>130.10277497</v>
      </c>
      <c r="K226" s="48" t="n">
        <f aca="false">$I226*(1+BDI_MAT)</f>
        <v>435.746275506112</v>
      </c>
      <c r="L226" s="48" t="n">
        <f aca="false">$J226*(1+BDI_MDO)</f>
        <v>165.685883924295</v>
      </c>
      <c r="M226" s="48" t="n">
        <f aca="false">SUM(K226:L226)</f>
        <v>601.432159430407</v>
      </c>
      <c r="N226" s="53"/>
      <c r="O226" s="50"/>
      <c r="P226" s="54" t="n">
        <f aca="false">SUM(G226:H226)</f>
        <v>6.96940482547</v>
      </c>
      <c r="Q226" s="55" t="n">
        <f aca="false">VLOOKUP(B226,'SERVICOS SINAPI'!B:F,5,0)</f>
        <v>6.94</v>
      </c>
      <c r="R226" s="54" t="n">
        <f aca="false">P226-Q226</f>
        <v>0.0294048254700003</v>
      </c>
      <c r="S226" s="54" t="n">
        <f aca="false">R226*F226</f>
        <v>2.05833778290002</v>
      </c>
    </row>
    <row r="227" s="51" customFormat="true" ht="15" hidden="false" customHeight="false" outlineLevel="0" collapsed="false">
      <c r="A227" s="45" t="s">
        <v>576</v>
      </c>
      <c r="B227" s="45" t="s">
        <v>577</v>
      </c>
      <c r="C227" s="52" t="s">
        <v>578</v>
      </c>
      <c r="D227" s="46" t="s">
        <v>60</v>
      </c>
      <c r="E227" s="46" t="s">
        <v>30</v>
      </c>
      <c r="F227" s="47" t="n">
        <v>25</v>
      </c>
      <c r="G227" s="48" t="n">
        <f aca="false">VLOOKUP(B227,03_COMPOSIÇÕES!A:G,6,0)</f>
        <v>18.35097269615</v>
      </c>
      <c r="H227" s="48" t="n">
        <f aca="false">VLOOKUP(B227,03_COMPOSIÇÕES!A:G,7,0)</f>
        <v>1.2104065508</v>
      </c>
      <c r="I227" s="48" t="n">
        <f aca="false">$F227*$G227</f>
        <v>458.77431740375</v>
      </c>
      <c r="J227" s="48" t="n">
        <f aca="false">$F227*$H227</f>
        <v>30.26016377</v>
      </c>
      <c r="K227" s="48" t="n">
        <f aca="false">$I227*(1+BDI_MAT)</f>
        <v>558.787118597768</v>
      </c>
      <c r="L227" s="48" t="n">
        <f aca="false">$J227*(1+BDI_MDO)</f>
        <v>38.536318561095</v>
      </c>
      <c r="M227" s="48" t="n">
        <f aca="false">SUM(K227:L227)</f>
        <v>597.323437158862</v>
      </c>
      <c r="N227" s="53"/>
      <c r="O227" s="50"/>
      <c r="P227" s="54" t="n">
        <f aca="false">SUM(G227:H227)</f>
        <v>19.56137924695</v>
      </c>
      <c r="Q227" s="55" t="n">
        <f aca="false">VLOOKUP(B227,'SERVICOS SINAPI'!B:F,5,0)</f>
        <v>19.54</v>
      </c>
      <c r="R227" s="54" t="n">
        <f aca="false">P227-Q227</f>
        <v>0.0213792469499978</v>
      </c>
      <c r="S227" s="54" t="n">
        <f aca="false">R227*F227</f>
        <v>0.534481173749946</v>
      </c>
    </row>
    <row r="228" s="51" customFormat="true" ht="26.25" hidden="false" customHeight="false" outlineLevel="0" collapsed="false">
      <c r="A228" s="45" t="s">
        <v>579</v>
      </c>
      <c r="B228" s="45" t="s">
        <v>580</v>
      </c>
      <c r="C228" s="52" t="s">
        <v>581</v>
      </c>
      <c r="D228" s="46" t="s">
        <v>60</v>
      </c>
      <c r="E228" s="46" t="s">
        <v>79</v>
      </c>
      <c r="F228" s="47" t="n">
        <v>30</v>
      </c>
      <c r="G228" s="48" t="n">
        <f aca="false">VLOOKUP(B228,03_COMPOSIÇÕES!A:G,6,0)</f>
        <v>4.6475545928</v>
      </c>
      <c r="H228" s="48" t="n">
        <f aca="false">VLOOKUP(B228,03_COMPOSIÇÕES!A:G,7,0)</f>
        <v>6.87427475</v>
      </c>
      <c r="I228" s="48" t="n">
        <f aca="false">$F228*$G228</f>
        <v>139.426637784</v>
      </c>
      <c r="J228" s="48" t="n">
        <f aca="false">$F228*$H228</f>
        <v>206.2282425</v>
      </c>
      <c r="K228" s="48" t="n">
        <f aca="false">$I228*(1+BDI_MAT)</f>
        <v>169.821644820912</v>
      </c>
      <c r="L228" s="48" t="n">
        <f aca="false">$J228*(1+BDI_MDO)</f>
        <v>262.63166682375</v>
      </c>
      <c r="M228" s="48" t="n">
        <f aca="false">SUM(K228:L228)</f>
        <v>432.453311644662</v>
      </c>
      <c r="N228" s="53"/>
      <c r="O228" s="50"/>
      <c r="P228" s="54"/>
      <c r="Q228" s="55"/>
      <c r="R228" s="54"/>
      <c r="S228" s="50"/>
    </row>
    <row r="229" s="51" customFormat="true" ht="15" hidden="false" customHeight="false" outlineLevel="0" collapsed="false">
      <c r="A229" s="45" t="s">
        <v>582</v>
      </c>
      <c r="B229" s="45" t="s">
        <v>583</v>
      </c>
      <c r="C229" s="52" t="s">
        <v>584</v>
      </c>
      <c r="D229" s="46" t="s">
        <v>60</v>
      </c>
      <c r="E229" s="46" t="s">
        <v>79</v>
      </c>
      <c r="F229" s="47" t="n">
        <v>5</v>
      </c>
      <c r="G229" s="48" t="n">
        <f aca="false">VLOOKUP(B229,03_COMPOSIÇÕES!A:G,6,0)</f>
        <v>32.351795494</v>
      </c>
      <c r="H229" s="48" t="n">
        <f aca="false">VLOOKUP(B229,03_COMPOSIÇÕES!A:G,7,0)</f>
        <v>5.7893332</v>
      </c>
      <c r="I229" s="48" t="n">
        <f aca="false">$F229*$G229</f>
        <v>161.75897747</v>
      </c>
      <c r="J229" s="48" t="n">
        <f aca="false">$F229*$H229</f>
        <v>28.946666</v>
      </c>
      <c r="K229" s="48" t="n">
        <f aca="false">$I229*(1+BDI_MAT)</f>
        <v>197.02243455846</v>
      </c>
      <c r="L229" s="48" t="n">
        <f aca="false">$J229*(1+BDI_MDO)</f>
        <v>36.863579151</v>
      </c>
      <c r="M229" s="48" t="n">
        <f aca="false">SUM(K229:L229)</f>
        <v>233.88601370946</v>
      </c>
      <c r="N229" s="53"/>
      <c r="O229" s="50"/>
      <c r="P229" s="54"/>
      <c r="Q229" s="55"/>
      <c r="R229" s="54"/>
      <c r="S229" s="50"/>
    </row>
    <row r="230" s="51" customFormat="true" ht="26.25" hidden="false" customHeight="false" outlineLevel="0" collapsed="false">
      <c r="A230" s="45" t="s">
        <v>585</v>
      </c>
      <c r="B230" s="45" t="s">
        <v>586</v>
      </c>
      <c r="C230" s="52" t="s">
        <v>587</v>
      </c>
      <c r="D230" s="46" t="s">
        <v>60</v>
      </c>
      <c r="E230" s="46" t="s">
        <v>86</v>
      </c>
      <c r="F230" s="47" t="n">
        <v>20</v>
      </c>
      <c r="G230" s="48" t="n">
        <f aca="false">VLOOKUP(B230,03_COMPOSIÇÕES!A:G,6,0)</f>
        <v>2.124795494</v>
      </c>
      <c r="H230" s="48" t="n">
        <f aca="false">VLOOKUP(B230,03_COMPOSIÇÕES!A:G,7,0)</f>
        <v>4.3277605</v>
      </c>
      <c r="I230" s="48" t="n">
        <f aca="false">$F230*$G230</f>
        <v>42.49590988</v>
      </c>
      <c r="J230" s="48" t="n">
        <f aca="false">$F230*$H230</f>
        <v>86.55521</v>
      </c>
      <c r="K230" s="48" t="n">
        <f aca="false">$I230*(1+BDI_MAT)</f>
        <v>51.76001823384</v>
      </c>
      <c r="L230" s="48" t="n">
        <f aca="false">$J230*(1+BDI_MDO)</f>
        <v>110.228059935</v>
      </c>
      <c r="M230" s="48" t="n">
        <f aca="false">SUM(K230:L230)</f>
        <v>161.98807816884</v>
      </c>
      <c r="N230" s="53"/>
      <c r="O230" s="50"/>
      <c r="P230" s="54"/>
      <c r="Q230" s="55"/>
      <c r="R230" s="54"/>
      <c r="S230" s="50"/>
    </row>
    <row r="231" s="51" customFormat="true" ht="15" hidden="false" customHeight="false" outlineLevel="0" collapsed="false">
      <c r="A231" s="45"/>
      <c r="B231" s="45"/>
      <c r="C231" s="45"/>
      <c r="D231" s="46"/>
      <c r="E231" s="46"/>
      <c r="F231" s="47"/>
      <c r="G231" s="48"/>
      <c r="H231" s="48"/>
      <c r="I231" s="48"/>
      <c r="J231" s="48"/>
      <c r="K231" s="48"/>
      <c r="L231" s="48"/>
      <c r="M231" s="48"/>
      <c r="N231" s="53"/>
      <c r="O231" s="50"/>
      <c r="P231" s="50"/>
      <c r="Q231" s="50"/>
      <c r="R231" s="50"/>
      <c r="S231" s="50"/>
    </row>
    <row r="232" s="51" customFormat="true" ht="15" hidden="false" customHeight="false" outlineLevel="0" collapsed="false">
      <c r="A232" s="45" t="n">
        <v>22</v>
      </c>
      <c r="B232" s="45"/>
      <c r="C232" s="45" t="s">
        <v>588</v>
      </c>
      <c r="D232" s="46"/>
      <c r="E232" s="46"/>
      <c r="F232" s="47"/>
      <c r="G232" s="48"/>
      <c r="H232" s="48"/>
      <c r="I232" s="48" t="n">
        <f aca="false">SUBTOTAL(9,I233:I236)</f>
        <v>3253.627604876</v>
      </c>
      <c r="J232" s="48" t="n">
        <f aca="false">SUBTOTAL(9,J233:J236)</f>
        <v>1980.022753</v>
      </c>
      <c r="K232" s="48" t="n">
        <f aca="false">SUBTOTAL(9,K233:K236)</f>
        <v>3962.91842273897</v>
      </c>
      <c r="L232" s="48" t="n">
        <f aca="false">SUBTOTAL(9,L233:L236)</f>
        <v>2521.5589759455</v>
      </c>
      <c r="M232" s="48" t="n">
        <f aca="false">SUBTOTAL(9,M233:M236)</f>
        <v>6484.47739868447</v>
      </c>
      <c r="N232" s="49" t="n">
        <f aca="false">M232/$I$243</f>
        <v>0.0157951377807146</v>
      </c>
      <c r="O232" s="50"/>
      <c r="P232" s="50"/>
      <c r="Q232" s="50"/>
      <c r="R232" s="50"/>
      <c r="S232" s="50"/>
    </row>
    <row r="233" s="51" customFormat="true" ht="15" hidden="false" customHeight="false" outlineLevel="0" collapsed="false">
      <c r="A233" s="45" t="s">
        <v>589</v>
      </c>
      <c r="B233" s="45" t="n">
        <v>10848</v>
      </c>
      <c r="C233" s="52" t="s">
        <v>590</v>
      </c>
      <c r="D233" s="46" t="s">
        <v>74</v>
      </c>
      <c r="E233" s="46" t="s">
        <v>30</v>
      </c>
      <c r="F233" s="47" t="n">
        <v>1</v>
      </c>
      <c r="G233" s="48" t="n">
        <f aca="false">VLOOKUP(B233,03_COMPOSIÇÕES!A:G,6,0)</f>
        <v>603</v>
      </c>
      <c r="H233" s="48" t="n">
        <f aca="false">VLOOKUP(B233,03_COMPOSIÇÕES!A:G,7,0)</f>
        <v>0</v>
      </c>
      <c r="I233" s="48" t="n">
        <f aca="false">$F233*$G233</f>
        <v>603</v>
      </c>
      <c r="J233" s="48" t="n">
        <f aca="false">$F233*$H233</f>
        <v>0</v>
      </c>
      <c r="K233" s="48" t="n">
        <f aca="false">$I233*(1+BDI_MAT)</f>
        <v>734.454</v>
      </c>
      <c r="L233" s="48" t="n">
        <f aca="false">$J233*(1+BDI_MDO)</f>
        <v>0</v>
      </c>
      <c r="M233" s="48" t="n">
        <f aca="false">SUM(K233:L233)</f>
        <v>734.454</v>
      </c>
      <c r="N233" s="53"/>
      <c r="O233" s="50"/>
      <c r="P233" s="54" t="n">
        <f aca="false">SUM(G233:H233)</f>
        <v>603</v>
      </c>
      <c r="Q233" s="55" t="n">
        <v>603</v>
      </c>
      <c r="R233" s="54" t="n">
        <f aca="false">P233-Q233</f>
        <v>0</v>
      </c>
      <c r="S233" s="54" t="n">
        <f aca="false">R233*F233</f>
        <v>0</v>
      </c>
    </row>
    <row r="234" s="51" customFormat="true" ht="26.25" hidden="false" customHeight="false" outlineLevel="0" collapsed="false">
      <c r="A234" s="45" t="s">
        <v>591</v>
      </c>
      <c r="B234" s="45" t="s">
        <v>592</v>
      </c>
      <c r="C234" s="52" t="s">
        <v>593</v>
      </c>
      <c r="D234" s="46" t="s">
        <v>60</v>
      </c>
      <c r="E234" s="46" t="s">
        <v>594</v>
      </c>
      <c r="F234" s="47" t="n">
        <v>4</v>
      </c>
      <c r="G234" s="48" t="n">
        <f aca="false">VLOOKUP(B234,03_COMPOSIÇÕES!A:G,6,0)</f>
        <v>0</v>
      </c>
      <c r="H234" s="48" t="n">
        <f aca="false">VLOOKUP(B234,03_COMPOSIÇÕES!A:G,7,0)</f>
        <v>84.5292</v>
      </c>
      <c r="I234" s="48" t="n">
        <f aca="false">$F234*$G234</f>
        <v>0</v>
      </c>
      <c r="J234" s="48" t="n">
        <f aca="false">$F234*$H234</f>
        <v>338.1168</v>
      </c>
      <c r="K234" s="48" t="n">
        <f aca="false">$I234*(1+BDI_MAT)</f>
        <v>0</v>
      </c>
      <c r="L234" s="48" t="n">
        <f aca="false">$J234*(1+BDI_MDO)</f>
        <v>430.5917448</v>
      </c>
      <c r="M234" s="48" t="n">
        <f aca="false">SUM(K234:L234)</f>
        <v>430.5917448</v>
      </c>
      <c r="N234" s="53"/>
      <c r="O234" s="50"/>
      <c r="P234" s="54"/>
      <c r="Q234" s="55"/>
      <c r="R234" s="54"/>
      <c r="S234" s="50"/>
    </row>
    <row r="235" s="51" customFormat="true" ht="39" hidden="false" customHeight="false" outlineLevel="0" collapsed="false">
      <c r="A235" s="45" t="s">
        <v>595</v>
      </c>
      <c r="B235" s="45" t="s">
        <v>596</v>
      </c>
      <c r="C235" s="52" t="s">
        <v>597</v>
      </c>
      <c r="D235" s="46" t="s">
        <v>60</v>
      </c>
      <c r="E235" s="46" t="s">
        <v>30</v>
      </c>
      <c r="F235" s="47" t="n">
        <v>40</v>
      </c>
      <c r="G235" s="48" t="n">
        <f aca="false">VLOOKUP(B235,03_COMPOSIÇÕES!A:G,6,0)</f>
        <v>48.0745500868</v>
      </c>
      <c r="H235" s="48" t="n">
        <f aca="false">VLOOKUP(B235,03_COMPOSIÇÕES!A:G,7,0)</f>
        <v>12.2680415</v>
      </c>
      <c r="I235" s="48" t="n">
        <f aca="false">$F235*$G235</f>
        <v>1922.982003472</v>
      </c>
      <c r="J235" s="48" t="n">
        <f aca="false">$F235*$H235</f>
        <v>490.72166</v>
      </c>
      <c r="K235" s="48" t="n">
        <f aca="false">$I235*(1+BDI_MAT)</f>
        <v>2342.1920802289</v>
      </c>
      <c r="L235" s="48" t="n">
        <f aca="false">$J235*(1+BDI_MDO)</f>
        <v>624.93403401</v>
      </c>
      <c r="M235" s="48" t="n">
        <f aca="false">SUM(K235:L235)</f>
        <v>2967.1261142389</v>
      </c>
      <c r="N235" s="53"/>
      <c r="O235" s="50"/>
      <c r="P235" s="54"/>
      <c r="Q235" s="55"/>
      <c r="R235" s="54"/>
      <c r="S235" s="50"/>
    </row>
    <row r="236" s="51" customFormat="true" ht="15" hidden="false" customHeight="false" outlineLevel="0" collapsed="false">
      <c r="A236" s="45" t="s">
        <v>598</v>
      </c>
      <c r="B236" s="45" t="s">
        <v>599</v>
      </c>
      <c r="C236" s="52" t="s">
        <v>600</v>
      </c>
      <c r="D236" s="46" t="s">
        <v>60</v>
      </c>
      <c r="E236" s="46" t="s">
        <v>79</v>
      </c>
      <c r="F236" s="47" t="n">
        <v>950</v>
      </c>
      <c r="G236" s="48" t="n">
        <f aca="false">VLOOKUP(B236,03_COMPOSIÇÕES!A:G,6,0)</f>
        <v>0.76594273832</v>
      </c>
      <c r="H236" s="48" t="n">
        <f aca="false">VLOOKUP(B236,03_COMPOSIÇÕES!A:G,7,0)</f>
        <v>1.21177294</v>
      </c>
      <c r="I236" s="48" t="n">
        <f aca="false">$F236*$G236</f>
        <v>727.645601404</v>
      </c>
      <c r="J236" s="48" t="n">
        <f aca="false">$F236*$H236</f>
        <v>1151.184293</v>
      </c>
      <c r="K236" s="48" t="n">
        <f aca="false">$I236*(1+BDI_MAT)</f>
        <v>886.272342510072</v>
      </c>
      <c r="L236" s="48" t="n">
        <f aca="false">$J236*(1+BDI_MDO)</f>
        <v>1466.0331971355</v>
      </c>
      <c r="M236" s="48" t="n">
        <f aca="false">SUM(K236:L236)</f>
        <v>2352.30553964557</v>
      </c>
      <c r="N236" s="53"/>
      <c r="O236" s="50"/>
      <c r="P236" s="54"/>
      <c r="Q236" s="55"/>
      <c r="R236" s="54"/>
      <c r="S236" s="50"/>
    </row>
    <row r="237" s="51" customFormat="true" ht="15" hidden="false" customHeight="false" outlineLevel="0" collapsed="false">
      <c r="A237" s="59"/>
      <c r="B237" s="60"/>
      <c r="C237" s="60"/>
      <c r="D237" s="61"/>
      <c r="E237" s="61"/>
      <c r="F237" s="62"/>
      <c r="G237" s="63"/>
      <c r="H237" s="64"/>
      <c r="I237" s="48"/>
      <c r="J237" s="48"/>
      <c r="K237" s="48"/>
      <c r="L237" s="48"/>
      <c r="M237" s="48"/>
      <c r="N237" s="53"/>
      <c r="O237" s="50"/>
      <c r="P237" s="50"/>
      <c r="Q237" s="50"/>
      <c r="R237" s="50"/>
      <c r="S237" s="50"/>
    </row>
    <row r="238" s="67" customFormat="true" ht="15" hidden="false" customHeight="false" outlineLevel="0" collapsed="false">
      <c r="A238" s="65" t="s">
        <v>601</v>
      </c>
      <c r="B238" s="65"/>
      <c r="C238" s="65"/>
      <c r="D238" s="65"/>
      <c r="E238" s="65"/>
      <c r="F238" s="65"/>
      <c r="G238" s="65"/>
      <c r="H238" s="65" t="s">
        <v>602</v>
      </c>
      <c r="I238" s="35" t="n">
        <f aca="false">SUBTOTAL(9,I7:I237)</f>
        <v>225504.173666355</v>
      </c>
      <c r="J238" s="35" t="n">
        <f aca="false">SUBTOTAL(9,J7:J237)</f>
        <v>106691.963068368</v>
      </c>
      <c r="K238" s="35" t="n">
        <f aca="false">SUBTOTAL(9,K7:K237)</f>
        <v>274664.083525621</v>
      </c>
      <c r="L238" s="35" t="n">
        <f aca="false">SUBTOTAL(9,L7:L237)</f>
        <v>135872.214967566</v>
      </c>
      <c r="M238" s="35" t="n">
        <f aca="false">SUBTOTAL(9,M7:M237)</f>
        <v>410536.298493187</v>
      </c>
      <c r="N238" s="66"/>
      <c r="S238" s="68" t="n">
        <f aca="false">SUM(S8:S227)</f>
        <v>518.724721576392</v>
      </c>
    </row>
    <row r="239" s="67" customFormat="true" ht="15" hidden="false" customHeight="false" outlineLevel="0" collapsed="false">
      <c r="A239" s="65" t="s">
        <v>603</v>
      </c>
      <c r="B239" s="65"/>
      <c r="C239" s="65"/>
      <c r="D239" s="65"/>
      <c r="E239" s="65"/>
      <c r="F239" s="65"/>
      <c r="G239" s="65"/>
      <c r="H239" s="65"/>
      <c r="I239" s="35" t="n">
        <f aca="false">I238+J238</f>
        <v>332196.136734723</v>
      </c>
      <c r="J239" s="35"/>
      <c r="K239" s="35"/>
      <c r="L239" s="35"/>
      <c r="M239" s="35"/>
      <c r="N239" s="66"/>
    </row>
    <row r="240" s="67" customFormat="true" ht="15" hidden="false" customHeight="false" outlineLevel="0" collapsed="false">
      <c r="A240" s="65" t="s">
        <v>604</v>
      </c>
      <c r="B240" s="65"/>
      <c r="C240" s="65"/>
      <c r="D240" s="65"/>
      <c r="E240" s="65"/>
      <c r="F240" s="65"/>
      <c r="G240" s="65"/>
      <c r="H240" s="65"/>
      <c r="I240" s="69" t="n">
        <v>0.218</v>
      </c>
      <c r="J240" s="69" t="n">
        <v>0.2735</v>
      </c>
      <c r="K240" s="35"/>
      <c r="L240" s="35"/>
      <c r="M240" s="35"/>
      <c r="N240" s="66"/>
      <c r="S240" s="70" t="n">
        <f aca="false">S238/I239</f>
        <v>0.00156150136685853</v>
      </c>
    </row>
    <row r="241" s="67" customFormat="true" ht="15" hidden="false" customHeight="false" outlineLevel="0" collapsed="false">
      <c r="A241" s="65" t="s">
        <v>605</v>
      </c>
      <c r="B241" s="65"/>
      <c r="C241" s="65"/>
      <c r="D241" s="65"/>
      <c r="E241" s="65"/>
      <c r="F241" s="65"/>
      <c r="G241" s="65"/>
      <c r="H241" s="65"/>
      <c r="I241" s="35" t="n">
        <f aca="false">I238*I240</f>
        <v>49159.9098592655</v>
      </c>
      <c r="J241" s="35" t="n">
        <f aca="false">J238*J240</f>
        <v>29180.2518991985</v>
      </c>
      <c r="K241" s="35"/>
      <c r="L241" s="35"/>
      <c r="M241" s="35"/>
      <c r="N241" s="66"/>
    </row>
    <row r="242" s="67" customFormat="true" ht="15" hidden="false" customHeight="false" outlineLevel="0" collapsed="false">
      <c r="A242" s="65" t="s">
        <v>606</v>
      </c>
      <c r="B242" s="65"/>
      <c r="C242" s="65"/>
      <c r="D242" s="65"/>
      <c r="E242" s="65"/>
      <c r="F242" s="65"/>
      <c r="G242" s="65"/>
      <c r="H242" s="65"/>
      <c r="I242" s="71" t="n">
        <f aca="false">I241+I238</f>
        <v>274664.083525621</v>
      </c>
      <c r="J242" s="71" t="n">
        <f aca="false">J241+J238</f>
        <v>135872.214967566</v>
      </c>
      <c r="K242" s="35"/>
      <c r="L242" s="35"/>
      <c r="M242" s="35"/>
      <c r="N242" s="66"/>
    </row>
    <row r="243" s="67" customFormat="true" ht="15" hidden="false" customHeight="false" outlineLevel="0" collapsed="false">
      <c r="A243" s="65" t="s">
        <v>35</v>
      </c>
      <c r="B243" s="65"/>
      <c r="C243" s="65"/>
      <c r="D243" s="65"/>
      <c r="E243" s="65"/>
      <c r="F243" s="65"/>
      <c r="G243" s="65"/>
      <c r="H243" s="65"/>
      <c r="I243" s="35" t="n">
        <f aca="false">I242+J242</f>
        <v>410536.298493187</v>
      </c>
      <c r="J243" s="35"/>
      <c r="K243" s="35"/>
      <c r="L243" s="35"/>
      <c r="M243" s="35"/>
      <c r="N243" s="66"/>
    </row>
    <row r="244" s="79" customFormat="true" ht="14.25" hidden="false" customHeight="false" outlineLevel="0" collapsed="false">
      <c r="A244" s="72"/>
      <c r="B244" s="73"/>
      <c r="C244" s="74"/>
      <c r="D244" s="75"/>
      <c r="E244" s="75"/>
      <c r="F244" s="76"/>
      <c r="G244" s="76"/>
      <c r="H244" s="76"/>
      <c r="I244" s="76"/>
      <c r="J244" s="76"/>
      <c r="K244" s="77"/>
      <c r="L244" s="77"/>
      <c r="M244" s="77"/>
      <c r="N244" s="78"/>
    </row>
    <row r="245" s="79" customFormat="true" ht="14.25" hidden="false" customHeight="false" outlineLevel="0" collapsed="false">
      <c r="A245" s="72"/>
      <c r="B245" s="73"/>
      <c r="C245" s="74"/>
      <c r="D245" s="75"/>
      <c r="E245" s="75"/>
      <c r="F245" s="76"/>
      <c r="G245" s="76"/>
      <c r="H245" s="76"/>
      <c r="I245" s="76"/>
      <c r="J245" s="76"/>
      <c r="K245" s="80" t="n">
        <f aca="false">I243/I239-1</f>
        <v>0.235825023519232</v>
      </c>
      <c r="L245" s="77" t="s">
        <v>607</v>
      </c>
      <c r="M245" s="77"/>
      <c r="N245" s="78"/>
    </row>
    <row r="246" s="79" customFormat="true" ht="14.25" hidden="false" customHeight="false" outlineLevel="0" collapsed="false">
      <c r="A246" s="72"/>
      <c r="B246" s="73"/>
      <c r="C246" s="74"/>
      <c r="D246" s="75"/>
      <c r="E246" s="75"/>
      <c r="F246" s="76"/>
      <c r="G246" s="76"/>
      <c r="H246" s="76"/>
      <c r="I246" s="76"/>
      <c r="J246" s="76"/>
      <c r="K246" s="77"/>
      <c r="L246" s="77"/>
      <c r="M246" s="77"/>
      <c r="N246" s="78"/>
    </row>
    <row r="247" s="79" customFormat="true" ht="14.25" hidden="false" customHeight="false" outlineLevel="0" collapsed="false">
      <c r="A247" s="72"/>
      <c r="B247" s="73"/>
      <c r="C247" s="74"/>
      <c r="D247" s="75"/>
      <c r="E247" s="75"/>
      <c r="F247" s="76"/>
      <c r="G247" s="76"/>
      <c r="H247" s="76"/>
      <c r="I247" s="76"/>
      <c r="J247" s="76"/>
      <c r="K247" s="77"/>
      <c r="L247" s="77"/>
      <c r="M247" s="77"/>
      <c r="N247" s="78"/>
    </row>
    <row r="248" s="79" customFormat="true" ht="14.25" hidden="false" customHeight="false" outlineLevel="0" collapsed="false">
      <c r="A248" s="72"/>
      <c r="B248" s="73"/>
      <c r="C248" s="74"/>
      <c r="D248" s="75"/>
      <c r="E248" s="75"/>
      <c r="F248" s="76"/>
      <c r="G248" s="76"/>
      <c r="H248" s="76"/>
      <c r="I248" s="76"/>
      <c r="J248" s="76"/>
      <c r="K248" s="77"/>
      <c r="L248" s="77"/>
      <c r="M248" s="77"/>
      <c r="N248" s="78"/>
    </row>
    <row r="249" s="79" customFormat="true" ht="14.25" hidden="false" customHeight="false" outlineLevel="0" collapsed="false">
      <c r="A249" s="72"/>
      <c r="B249" s="73"/>
      <c r="C249" s="74"/>
      <c r="D249" s="75"/>
      <c r="E249" s="75"/>
      <c r="F249" s="76"/>
      <c r="G249" s="76"/>
      <c r="H249" s="76"/>
      <c r="I249" s="76"/>
      <c r="J249" s="76"/>
      <c r="K249" s="77"/>
      <c r="L249" s="77"/>
      <c r="M249" s="77"/>
      <c r="N249" s="78"/>
    </row>
    <row r="250" s="79" customFormat="true" ht="14.25" hidden="false" customHeight="false" outlineLevel="0" collapsed="false">
      <c r="A250" s="72"/>
      <c r="B250" s="73"/>
      <c r="C250" s="74"/>
      <c r="D250" s="75"/>
      <c r="E250" s="75"/>
      <c r="F250" s="76"/>
      <c r="G250" s="76"/>
      <c r="H250" s="76"/>
      <c r="I250" s="76"/>
      <c r="J250" s="76"/>
      <c r="K250" s="77"/>
      <c r="L250" s="77"/>
      <c r="M250" s="77"/>
      <c r="N250" s="78"/>
    </row>
    <row r="251" s="79" customFormat="true" ht="14.25" hidden="false" customHeight="false" outlineLevel="0" collapsed="false">
      <c r="A251" s="72"/>
      <c r="B251" s="73"/>
      <c r="C251" s="74"/>
      <c r="D251" s="75"/>
      <c r="E251" s="75"/>
      <c r="F251" s="76"/>
      <c r="G251" s="76"/>
      <c r="H251" s="76"/>
      <c r="I251" s="76"/>
      <c r="J251" s="76"/>
      <c r="K251" s="77"/>
      <c r="L251" s="77"/>
      <c r="M251" s="77"/>
      <c r="N251" s="78"/>
    </row>
    <row r="252" s="79" customFormat="true" ht="15" hidden="false" customHeight="false" outlineLevel="0" collapsed="false">
      <c r="A252" s="72"/>
      <c r="B252" s="73"/>
      <c r="C252" s="74"/>
      <c r="D252" s="75"/>
      <c r="E252" s="75"/>
      <c r="F252" s="76"/>
      <c r="G252" s="76"/>
      <c r="H252" s="76"/>
      <c r="I252" s="76"/>
      <c r="J252" s="76"/>
      <c r="K252" s="77"/>
      <c r="L252" s="81" t="s">
        <v>608</v>
      </c>
      <c r="M252" s="77"/>
      <c r="N252" s="78"/>
    </row>
    <row r="253" s="79" customFormat="true" ht="15" hidden="false" customHeight="false" outlineLevel="0" collapsed="false">
      <c r="A253" s="72"/>
      <c r="B253" s="73"/>
      <c r="C253" s="74"/>
      <c r="D253" s="75"/>
      <c r="E253" s="75"/>
      <c r="F253" s="76"/>
      <c r="G253" s="76"/>
      <c r="H253" s="76"/>
      <c r="I253" s="76"/>
      <c r="J253" s="76"/>
      <c r="K253" s="77"/>
      <c r="L253" s="81" t="n">
        <f aca="false">I243/950</f>
        <v>432.143472098092</v>
      </c>
      <c r="M253" s="77"/>
      <c r="N253" s="78"/>
    </row>
    <row r="254" customFormat="false" ht="14.25" hidden="false" customHeight="false" outlineLevel="0" collapsed="false"/>
  </sheetData>
  <autoFilter ref="A6:R236"/>
  <mergeCells count="22">
    <mergeCell ref="A1:C3"/>
    <mergeCell ref="D1:J1"/>
    <mergeCell ref="D2:I3"/>
    <mergeCell ref="A4:A5"/>
    <mergeCell ref="B4:B5"/>
    <mergeCell ref="C4:C5"/>
    <mergeCell ref="D4:D5"/>
    <mergeCell ref="E4:E5"/>
    <mergeCell ref="F4:F5"/>
    <mergeCell ref="G4:H4"/>
    <mergeCell ref="I4:J4"/>
    <mergeCell ref="K4:L4"/>
    <mergeCell ref="M4:M5"/>
    <mergeCell ref="P5:S5"/>
    <mergeCell ref="A238:H238"/>
    <mergeCell ref="A239:H239"/>
    <mergeCell ref="I239:J239"/>
    <mergeCell ref="A240:H240"/>
    <mergeCell ref="A241:H241"/>
    <mergeCell ref="A242:H242"/>
    <mergeCell ref="A243:H243"/>
    <mergeCell ref="I243:J243"/>
  </mergeCells>
  <conditionalFormatting sqref="A7:AMJ237">
    <cfRule type="expression" priority="2" aboveAverage="0" equalAverage="0" bottom="0" percent="0" rank="0" text="" dxfId="0">
      <formula>IF(AND($A7&lt;&gt;"",$B7=""),1,0)</formula>
    </cfRule>
  </conditionalFormatting>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558ED5"/>
    <pageSetUpPr fitToPage="true"/>
  </sheetPr>
  <dimension ref="A1:M116"/>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A1" activeCellId="0" sqref="A1"/>
    </sheetView>
  </sheetViews>
  <sheetFormatPr defaultRowHeight="14.25" zeroHeight="false" outlineLevelRow="0" outlineLevelCol="0"/>
  <cols>
    <col collapsed="false" customWidth="true" hidden="false" outlineLevel="0" max="1" min="1" style="82" width="2.57"/>
    <col collapsed="false" customWidth="true" hidden="false" outlineLevel="0" max="2" min="2" style="83" width="8.71"/>
    <col collapsed="false" customWidth="true" hidden="false" outlineLevel="0" max="3" min="3" style="82" width="89.57"/>
    <col collapsed="false" customWidth="true" hidden="false" outlineLevel="0" max="4" min="4" style="82" width="17.86"/>
    <col collapsed="false" customWidth="true" hidden="false" outlineLevel="0" max="5" min="5" style="82" width="15.86"/>
    <col collapsed="false" customWidth="true" hidden="false" outlineLevel="0" max="6" min="6" style="82" width="6.86"/>
    <col collapsed="false" customWidth="true" hidden="false" outlineLevel="0" max="9" min="7" style="82" width="31.28"/>
    <col collapsed="false" customWidth="true" hidden="false" outlineLevel="0" max="10" min="10" style="82" width="18.29"/>
    <col collapsed="false" customWidth="true" hidden="false" outlineLevel="0" max="12" min="11" style="84" width="25.57"/>
    <col collapsed="false" customWidth="true" hidden="false" outlineLevel="0" max="13" min="13" style="82" width="15.86"/>
    <col collapsed="false" customWidth="true" hidden="false" outlineLevel="0" max="14" min="14" style="82" width="14.43"/>
    <col collapsed="false" customWidth="true" hidden="false" outlineLevel="0" max="1025" min="15" style="82" width="8.71"/>
  </cols>
  <sheetData>
    <row r="1" customFormat="false" ht="14.25" hidden="false" customHeight="false" outlineLevel="0" collapsed="false">
      <c r="J1" s="84"/>
      <c r="L1" s="82"/>
    </row>
    <row r="2" customFormat="false" ht="15.75" hidden="false" customHeight="true" outlineLevel="0" collapsed="false">
      <c r="B2" s="85" t="s">
        <v>609</v>
      </c>
      <c r="C2" s="85"/>
      <c r="D2" s="85"/>
      <c r="E2" s="85"/>
      <c r="F2" s="85"/>
      <c r="G2" s="86" t="s">
        <v>610</v>
      </c>
      <c r="H2" s="86"/>
      <c r="I2" s="86"/>
    </row>
    <row r="3" customFormat="false" ht="15" hidden="false" customHeight="true" outlineLevel="0" collapsed="false">
      <c r="B3" s="85"/>
      <c r="C3" s="85"/>
      <c r="D3" s="85"/>
      <c r="E3" s="85"/>
      <c r="F3" s="85"/>
      <c r="G3" s="87" t="str">
        <f aca="false">01_SINTETICO!D2</f>
        <v>OBRA: REFORMA GERAL DA VARA DO TRABALHO DE CATALÃO - GOIÁS</v>
      </c>
      <c r="H3" s="87"/>
      <c r="I3" s="88" t="n">
        <f aca="false">'CAPA-DADOS'!E13</f>
        <v>43588</v>
      </c>
      <c r="J3" s="82" t="s">
        <v>611</v>
      </c>
      <c r="K3" s="89"/>
      <c r="L3" s="89"/>
    </row>
    <row r="4" customFormat="false" ht="33" hidden="false" customHeight="true" outlineLevel="0" collapsed="false">
      <c r="B4" s="85"/>
      <c r="C4" s="85"/>
      <c r="D4" s="85"/>
      <c r="E4" s="85"/>
      <c r="F4" s="85"/>
      <c r="G4" s="87"/>
      <c r="H4" s="87"/>
      <c r="I4" s="90" t="str">
        <f aca="false">01_SINTETICO!J3</f>
        <v>SINAPI-JAN/2019</v>
      </c>
      <c r="J4" s="82" t="s">
        <v>612</v>
      </c>
    </row>
    <row r="5" s="91" customFormat="true" ht="15" hidden="false" customHeight="false" outlineLevel="0" collapsed="false">
      <c r="B5" s="92"/>
      <c r="C5" s="92"/>
      <c r="D5" s="93"/>
      <c r="E5" s="93"/>
      <c r="F5" s="94"/>
      <c r="G5" s="95"/>
      <c r="H5" s="95"/>
      <c r="I5" s="95"/>
      <c r="J5" s="96"/>
      <c r="K5" s="97"/>
    </row>
    <row r="6" s="98" customFormat="true" ht="15" hidden="false" customHeight="true" outlineLevel="0" collapsed="false">
      <c r="B6" s="99" t="s">
        <v>26</v>
      </c>
      <c r="C6" s="100" t="s">
        <v>613</v>
      </c>
      <c r="D6" s="100"/>
      <c r="E6" s="100"/>
      <c r="F6" s="100"/>
      <c r="G6" s="101" t="s">
        <v>614</v>
      </c>
      <c r="H6" s="101"/>
      <c r="I6" s="101"/>
      <c r="J6" s="102"/>
      <c r="K6" s="103"/>
      <c r="L6" s="104"/>
    </row>
    <row r="7" s="98" customFormat="true" ht="15" hidden="false" customHeight="false" outlineLevel="0" collapsed="false">
      <c r="A7" s="105"/>
      <c r="B7" s="99"/>
      <c r="C7" s="100"/>
      <c r="D7" s="100"/>
      <c r="E7" s="100"/>
      <c r="F7" s="100"/>
      <c r="G7" s="106" t="s">
        <v>615</v>
      </c>
      <c r="H7" s="106" t="s">
        <v>616</v>
      </c>
      <c r="I7" s="106" t="s">
        <v>617</v>
      </c>
      <c r="J7" s="107"/>
      <c r="K7" s="108"/>
      <c r="L7" s="105"/>
    </row>
    <row r="8" s="98" customFormat="true" ht="15" hidden="false" customHeight="true" outlineLevel="0" collapsed="false">
      <c r="A8" s="105"/>
      <c r="B8" s="99"/>
      <c r="C8" s="100"/>
      <c r="D8" s="100"/>
      <c r="E8" s="100"/>
      <c r="F8" s="100"/>
      <c r="G8" s="109" t="n">
        <v>30</v>
      </c>
      <c r="H8" s="109" t="n">
        <v>60</v>
      </c>
      <c r="I8" s="109" t="n">
        <v>90</v>
      </c>
      <c r="J8" s="107" t="s">
        <v>618</v>
      </c>
      <c r="K8" s="107"/>
      <c r="L8" s="105"/>
    </row>
    <row r="9" s="91" customFormat="true" ht="15" hidden="false" customHeight="false" outlineLevel="0" collapsed="false">
      <c r="A9" s="110"/>
      <c r="B9" s="111"/>
      <c r="C9" s="112"/>
      <c r="D9" s="113"/>
      <c r="E9" s="113"/>
      <c r="F9" s="114"/>
      <c r="G9" s="115"/>
      <c r="H9" s="115"/>
      <c r="I9" s="115"/>
      <c r="J9" s="116"/>
      <c r="K9" s="117"/>
      <c r="L9" s="110"/>
    </row>
    <row r="10" s="118" customFormat="true" ht="15" hidden="false" customHeight="false" outlineLevel="0" collapsed="false">
      <c r="B10" s="119" t="n">
        <v>1</v>
      </c>
      <c r="C10" s="120" t="str">
        <f aca="false">VLOOKUP($B10,01_SINTETICO!A:M,3,0)</f>
        <v>ADMINISTRACAO LOCAL</v>
      </c>
      <c r="D10" s="121" t="n">
        <f aca="false">VLOOKUP($B10,01_SINTETICO!A:M,13,0)</f>
        <v>25407.8119482501</v>
      </c>
      <c r="E10" s="122" t="n">
        <f aca="false">D10/$D$54</f>
        <v>0.061889319023691</v>
      </c>
      <c r="F10" s="123" t="s">
        <v>619</v>
      </c>
      <c r="G10" s="124" t="n">
        <f aca="false">(G13+G15+G17+G19+G21+G23+G25+G27+G29+G31+G33+G35+G37+G39+G41+G43+G45+G47+G49+G51+G53)/($D$54-$D$10)</f>
        <v>0.279821068179395</v>
      </c>
      <c r="H10" s="124" t="n">
        <f aca="false">(H13+H15+H17+H19+H21+H23+H25+H27+H29+H31+H33+H35+H37+H39+H41+H43+H45+H47+H49+H51+H53)/($D$54-$D$10)</f>
        <v>0.424771304887109</v>
      </c>
      <c r="I10" s="124" t="n">
        <f aca="false">(I13+I15+I17+I19+I21+I23+I25+I27+I29+I31+I33+I35+I37+I39+I41+I43+I45+I47+I49+I51+I53)/($D$54-$D$10)</f>
        <v>0.295407626933496</v>
      </c>
      <c r="J10" s="125" t="n">
        <f aca="false">SUM(G10:I10)</f>
        <v>1</v>
      </c>
      <c r="K10" s="126" t="n">
        <f aca="false">J10=1</f>
        <v>1</v>
      </c>
    </row>
    <row r="11" s="118" customFormat="true" ht="15" hidden="false" customHeight="false" outlineLevel="0" collapsed="false">
      <c r="B11" s="127"/>
      <c r="C11" s="128" t="s">
        <v>620</v>
      </c>
      <c r="D11" s="129"/>
      <c r="E11" s="129"/>
      <c r="F11" s="130" t="s">
        <v>621</v>
      </c>
      <c r="G11" s="131" t="n">
        <f aca="false">G10*$D10</f>
        <v>7109.64107946053</v>
      </c>
      <c r="H11" s="131" t="n">
        <f aca="false">H10*$D10</f>
        <v>10792.5094355845</v>
      </c>
      <c r="I11" s="131" t="n">
        <f aca="false">I10*$D10</f>
        <v>7505.66143320507</v>
      </c>
      <c r="J11" s="96" t="n">
        <f aca="false">SUM(G11:I11)</f>
        <v>25407.8119482501</v>
      </c>
      <c r="K11" s="132" t="n">
        <f aca="false">J11-D10&lt;0.00001</f>
        <v>1</v>
      </c>
    </row>
    <row r="12" s="118" customFormat="true" ht="15" hidden="false" customHeight="false" outlineLevel="0" collapsed="false">
      <c r="B12" s="119" t="n">
        <v>2</v>
      </c>
      <c r="C12" s="133" t="str">
        <f aca="false">VLOOKUP($B12,01_SINTETICO!A:M,3,0)</f>
        <v>IMPLANTACAO, OPERACAO E MANUTENCAO DO CANTEIRO DE OBRAS</v>
      </c>
      <c r="D12" s="121" t="n">
        <f aca="false">VLOOKUP($B12,01_SINTETICO!A:M,13,0)</f>
        <v>16694.6943887545</v>
      </c>
      <c r="E12" s="122" t="n">
        <f aca="false">D12/$D$54</f>
        <v>0.0406655743962955</v>
      </c>
      <c r="F12" s="123" t="s">
        <v>619</v>
      </c>
      <c r="G12" s="134" t="n">
        <v>1</v>
      </c>
      <c r="H12" s="135"/>
      <c r="I12" s="135"/>
      <c r="J12" s="125" t="n">
        <f aca="false">SUM(G12:I12)</f>
        <v>1</v>
      </c>
      <c r="K12" s="126" t="n">
        <f aca="false">J12=1</f>
        <v>1</v>
      </c>
    </row>
    <row r="13" s="118" customFormat="true" ht="15" hidden="false" customHeight="false" outlineLevel="0" collapsed="false">
      <c r="B13" s="127"/>
      <c r="C13" s="128"/>
      <c r="D13" s="129"/>
      <c r="E13" s="129"/>
      <c r="F13" s="130" t="s">
        <v>621</v>
      </c>
      <c r="G13" s="131" t="n">
        <f aca="false">G12*$D12</f>
        <v>16694.6943887545</v>
      </c>
      <c r="H13" s="131"/>
      <c r="I13" s="131" t="n">
        <f aca="false">I12*$D12</f>
        <v>0</v>
      </c>
      <c r="J13" s="96" t="n">
        <f aca="false">SUM(G13:I13)</f>
        <v>16694.6943887545</v>
      </c>
      <c r="K13" s="132" t="n">
        <f aca="false">J13=D12</f>
        <v>1</v>
      </c>
    </row>
    <row r="14" s="118" customFormat="true" ht="15" hidden="false" customHeight="false" outlineLevel="0" collapsed="false">
      <c r="B14" s="119" t="n">
        <v>3</v>
      </c>
      <c r="C14" s="133" t="str">
        <f aca="false">VLOOKUP($B14,01_SINTETICO!A:M,3,0)</f>
        <v>DEMOLICAO, RETIRADAS E REMOÇÃO</v>
      </c>
      <c r="D14" s="121" t="n">
        <f aca="false">VLOOKUP($B14,01_SINTETICO!A:M,13,0)</f>
        <v>19115.1422687411</v>
      </c>
      <c r="E14" s="122" t="n">
        <f aca="false">D14/$D$54</f>
        <v>0.046561393813167</v>
      </c>
      <c r="F14" s="123" t="s">
        <v>619</v>
      </c>
      <c r="G14" s="134" t="n">
        <v>1</v>
      </c>
      <c r="H14" s="135"/>
      <c r="I14" s="135"/>
      <c r="J14" s="125" t="n">
        <f aca="false">SUM(G14:I14)</f>
        <v>1</v>
      </c>
      <c r="K14" s="126" t="n">
        <f aca="false">J14=1</f>
        <v>1</v>
      </c>
    </row>
    <row r="15" s="118" customFormat="true" ht="15" hidden="false" customHeight="false" outlineLevel="0" collapsed="false">
      <c r="B15" s="127"/>
      <c r="C15" s="128"/>
      <c r="D15" s="129"/>
      <c r="E15" s="129"/>
      <c r="F15" s="130" t="s">
        <v>621</v>
      </c>
      <c r="G15" s="131" t="n">
        <f aca="false">G14*$D14</f>
        <v>19115.1422687411</v>
      </c>
      <c r="H15" s="131"/>
      <c r="I15" s="131" t="n">
        <f aca="false">I14*$D14</f>
        <v>0</v>
      </c>
      <c r="J15" s="96" t="n">
        <f aca="false">SUM(G15:I15)</f>
        <v>19115.1422687411</v>
      </c>
      <c r="K15" s="132" t="n">
        <f aca="false">J15=D14</f>
        <v>1</v>
      </c>
    </row>
    <row r="16" s="118" customFormat="true" ht="15" hidden="false" customHeight="false" outlineLevel="0" collapsed="false">
      <c r="B16" s="119" t="n">
        <v>4</v>
      </c>
      <c r="C16" s="133" t="str">
        <f aca="false">VLOOKUP($B16,01_SINTETICO!A:M,3,0)</f>
        <v>CARGA E TRANSPORTE DE ENTULHOS</v>
      </c>
      <c r="D16" s="121" t="n">
        <f aca="false">VLOOKUP($B16,01_SINTETICO!A:M,13,0)</f>
        <v>16321.4648954871</v>
      </c>
      <c r="E16" s="122" t="n">
        <f aca="false">D16/$D$54</f>
        <v>0.0397564477377339</v>
      </c>
      <c r="F16" s="123" t="s">
        <v>619</v>
      </c>
      <c r="G16" s="134" t="n">
        <v>1</v>
      </c>
      <c r="H16" s="135"/>
      <c r="I16" s="135"/>
      <c r="J16" s="125" t="n">
        <f aca="false">SUM(G16:I16)</f>
        <v>1</v>
      </c>
      <c r="K16" s="126" t="n">
        <f aca="false">J16=1</f>
        <v>1</v>
      </c>
    </row>
    <row r="17" s="118" customFormat="true" ht="15" hidden="false" customHeight="false" outlineLevel="0" collapsed="false">
      <c r="B17" s="127"/>
      <c r="C17" s="128"/>
      <c r="D17" s="129"/>
      <c r="E17" s="129"/>
      <c r="F17" s="130" t="s">
        <v>621</v>
      </c>
      <c r="G17" s="131" t="n">
        <f aca="false">G16*$D16</f>
        <v>16321.4648954871</v>
      </c>
      <c r="H17" s="131"/>
      <c r="I17" s="131"/>
      <c r="J17" s="96" t="n">
        <f aca="false">SUM(G17:I17)</f>
        <v>16321.4648954871</v>
      </c>
      <c r="K17" s="132" t="n">
        <f aca="false">J17=D16</f>
        <v>1</v>
      </c>
    </row>
    <row r="18" s="118" customFormat="true" ht="15" hidden="false" customHeight="false" outlineLevel="0" collapsed="false">
      <c r="B18" s="119" t="n">
        <v>5</v>
      </c>
      <c r="C18" s="133" t="str">
        <f aca="false">VLOOKUP($B18,01_SINTETICO!A:M,3,0)</f>
        <v>FORROS</v>
      </c>
      <c r="D18" s="121" t="n">
        <f aca="false">VLOOKUP($B18,01_SINTETICO!A:M,13,0)</f>
        <v>1608.60738490659</v>
      </c>
      <c r="E18" s="122" t="n">
        <f aca="false">D18/$D$54</f>
        <v>0.00391830732339808</v>
      </c>
      <c r="F18" s="123" t="s">
        <v>619</v>
      </c>
      <c r="G18" s="134" t="n">
        <v>0.5</v>
      </c>
      <c r="H18" s="134" t="n">
        <v>0.5</v>
      </c>
      <c r="I18" s="135"/>
      <c r="J18" s="125" t="n">
        <f aca="false">SUM(G18:I18)</f>
        <v>1</v>
      </c>
      <c r="K18" s="126" t="n">
        <f aca="false">J18=1</f>
        <v>1</v>
      </c>
    </row>
    <row r="19" s="118" customFormat="true" ht="15" hidden="false" customHeight="false" outlineLevel="0" collapsed="false">
      <c r="B19" s="127"/>
      <c r="C19" s="128"/>
      <c r="D19" s="129"/>
      <c r="E19" s="129"/>
      <c r="F19" s="130" t="s">
        <v>621</v>
      </c>
      <c r="G19" s="131" t="n">
        <f aca="false">G18*$D18</f>
        <v>804.303692453297</v>
      </c>
      <c r="H19" s="131" t="n">
        <f aca="false">H18*$D18</f>
        <v>804.303692453297</v>
      </c>
      <c r="I19" s="131"/>
      <c r="J19" s="96" t="n">
        <f aca="false">SUM(G19:I19)</f>
        <v>1608.60738490659</v>
      </c>
      <c r="K19" s="132" t="n">
        <f aca="false">J19=D18</f>
        <v>1</v>
      </c>
    </row>
    <row r="20" s="118" customFormat="true" ht="15" hidden="false" customHeight="false" outlineLevel="0" collapsed="false">
      <c r="B20" s="119" t="n">
        <v>6</v>
      </c>
      <c r="C20" s="133" t="str">
        <f aca="false">VLOOKUP($B20,01_SINTETICO!A:M,3,0)</f>
        <v>DIVISORIAS</v>
      </c>
      <c r="D20" s="121" t="n">
        <f aca="false">VLOOKUP($B20,01_SINTETICO!A:M,13,0)</f>
        <v>1117.02778384615</v>
      </c>
      <c r="E20" s="122" t="n">
        <f aca="false">D20/$D$54</f>
        <v>0.00272089895082612</v>
      </c>
      <c r="F20" s="123" t="s">
        <v>619</v>
      </c>
      <c r="G20" s="134" t="n">
        <v>0.5</v>
      </c>
      <c r="H20" s="134" t="n">
        <v>0.5</v>
      </c>
      <c r="I20" s="135"/>
      <c r="J20" s="125" t="n">
        <f aca="false">SUM(G20:I20)</f>
        <v>1</v>
      </c>
      <c r="K20" s="126" t="n">
        <f aca="false">J20=1</f>
        <v>1</v>
      </c>
    </row>
    <row r="21" s="118" customFormat="true" ht="15" hidden="false" customHeight="false" outlineLevel="0" collapsed="false">
      <c r="B21" s="127"/>
      <c r="C21" s="128"/>
      <c r="D21" s="129"/>
      <c r="E21" s="129"/>
      <c r="F21" s="130" t="s">
        <v>621</v>
      </c>
      <c r="G21" s="131" t="n">
        <f aca="false">G20*$D20</f>
        <v>558.513891923076</v>
      </c>
      <c r="H21" s="131" t="n">
        <f aca="false">H20*$D20</f>
        <v>558.513891923076</v>
      </c>
      <c r="I21" s="131"/>
      <c r="J21" s="96" t="n">
        <f aca="false">SUM(G21:I21)</f>
        <v>1117.02778384615</v>
      </c>
      <c r="K21" s="132" t="n">
        <f aca="false">J21=D20</f>
        <v>1</v>
      </c>
    </row>
    <row r="22" s="118" customFormat="true" ht="15" hidden="false" customHeight="false" outlineLevel="0" collapsed="false">
      <c r="B22" s="119" t="n">
        <v>7</v>
      </c>
      <c r="C22" s="133" t="str">
        <f aca="false">VLOOKUP($B22,01_SINTETICO!A:M,3,0)</f>
        <v>ALVENARIA / PAREDE EM DRYWALL</v>
      </c>
      <c r="D22" s="121" t="n">
        <f aca="false">VLOOKUP($B22,01_SINTETICO!A:M,13,0)</f>
        <v>12746.920312354</v>
      </c>
      <c r="E22" s="122" t="n">
        <f aca="false">D22/$D$54</f>
        <v>0.0310494354802235</v>
      </c>
      <c r="F22" s="123" t="s">
        <v>619</v>
      </c>
      <c r="G22" s="134" t="n">
        <v>0.5</v>
      </c>
      <c r="H22" s="134" t="n">
        <v>0.5</v>
      </c>
      <c r="I22" s="135"/>
      <c r="J22" s="125" t="n">
        <f aca="false">SUM(G22:I22)</f>
        <v>1</v>
      </c>
      <c r="K22" s="126" t="n">
        <f aca="false">J22=1</f>
        <v>1</v>
      </c>
    </row>
    <row r="23" s="118" customFormat="true" ht="15" hidden="false" customHeight="false" outlineLevel="0" collapsed="false">
      <c r="B23" s="127"/>
      <c r="C23" s="128"/>
      <c r="D23" s="129"/>
      <c r="E23" s="129"/>
      <c r="F23" s="130" t="s">
        <v>621</v>
      </c>
      <c r="G23" s="131" t="n">
        <f aca="false">G22*$D22</f>
        <v>6373.460156177</v>
      </c>
      <c r="H23" s="131" t="n">
        <f aca="false">H22*$D22</f>
        <v>6373.460156177</v>
      </c>
      <c r="I23" s="131"/>
      <c r="J23" s="96" t="n">
        <f aca="false">SUM(G23:I23)</f>
        <v>12746.920312354</v>
      </c>
      <c r="K23" s="132" t="n">
        <f aca="false">J23=D22</f>
        <v>1</v>
      </c>
    </row>
    <row r="24" s="118" customFormat="true" ht="15" hidden="false" customHeight="false" outlineLevel="0" collapsed="false">
      <c r="B24" s="119" t="n">
        <v>8</v>
      </c>
      <c r="C24" s="133" t="str">
        <f aca="false">VLOOKUP($B24,01_SINTETICO!A:M,3,0)</f>
        <v>REVESTIMENTOS</v>
      </c>
      <c r="D24" s="121" t="n">
        <f aca="false">VLOOKUP($B24,01_SINTETICO!A:M,13,0)</f>
        <v>1361.55335230946</v>
      </c>
      <c r="E24" s="122" t="n">
        <f aca="false">D24/$D$54</f>
        <v>0.00331652367234478</v>
      </c>
      <c r="F24" s="123" t="s">
        <v>619</v>
      </c>
      <c r="G24" s="135"/>
      <c r="H24" s="134" t="n">
        <v>1</v>
      </c>
      <c r="I24" s="135"/>
      <c r="J24" s="125" t="n">
        <f aca="false">SUM(G24:I24)</f>
        <v>1</v>
      </c>
      <c r="K24" s="126" t="n">
        <f aca="false">J24=1</f>
        <v>1</v>
      </c>
    </row>
    <row r="25" s="118" customFormat="true" ht="15" hidden="false" customHeight="false" outlineLevel="0" collapsed="false">
      <c r="B25" s="127"/>
      <c r="C25" s="128"/>
      <c r="D25" s="129"/>
      <c r="E25" s="129"/>
      <c r="F25" s="130" t="s">
        <v>621</v>
      </c>
      <c r="G25" s="131"/>
      <c r="H25" s="131" t="n">
        <f aca="false">H24*$D24</f>
        <v>1361.55335230946</v>
      </c>
      <c r="I25" s="131"/>
      <c r="J25" s="96" t="n">
        <f aca="false">SUM(G25:I25)</f>
        <v>1361.55335230946</v>
      </c>
      <c r="K25" s="132" t="n">
        <f aca="false">J25=D24</f>
        <v>1</v>
      </c>
    </row>
    <row r="26" s="118" customFormat="true" ht="15" hidden="false" customHeight="false" outlineLevel="0" collapsed="false">
      <c r="B26" s="119" t="n">
        <v>9</v>
      </c>
      <c r="C26" s="133" t="str">
        <f aca="false">VLOOKUP($B26,01_SINTETICO!A:M,3,0)</f>
        <v>COBERTURA</v>
      </c>
      <c r="D26" s="121" t="n">
        <f aca="false">VLOOKUP($B26,01_SINTETICO!A:M,13,0)</f>
        <v>72625.1046818956</v>
      </c>
      <c r="E26" s="122" t="n">
        <f aca="false">D26/$D$54</f>
        <v>0.176903004553935</v>
      </c>
      <c r="F26" s="123" t="s">
        <v>619</v>
      </c>
      <c r="G26" s="135"/>
      <c r="H26" s="134" t="n">
        <v>0.75</v>
      </c>
      <c r="I26" s="134" t="n">
        <v>0.25</v>
      </c>
      <c r="J26" s="125" t="n">
        <f aca="false">SUM(G26:I26)</f>
        <v>1</v>
      </c>
      <c r="K26" s="126" t="n">
        <f aca="false">J26=1</f>
        <v>1</v>
      </c>
    </row>
    <row r="27" s="118" customFormat="true" ht="15" hidden="false" customHeight="false" outlineLevel="0" collapsed="false">
      <c r="B27" s="127"/>
      <c r="C27" s="128"/>
      <c r="D27" s="129"/>
      <c r="E27" s="129"/>
      <c r="F27" s="130" t="s">
        <v>621</v>
      </c>
      <c r="G27" s="131"/>
      <c r="H27" s="131" t="n">
        <f aca="false">H26*$D26</f>
        <v>54468.8285114217</v>
      </c>
      <c r="I27" s="131" t="n">
        <f aca="false">I26*$D26</f>
        <v>18156.2761704739</v>
      </c>
      <c r="J27" s="96" t="n">
        <f aca="false">SUM(G27:I27)</f>
        <v>72625.1046818956</v>
      </c>
      <c r="K27" s="132" t="n">
        <f aca="false">J27=D26</f>
        <v>1</v>
      </c>
    </row>
    <row r="28" s="118" customFormat="true" ht="15" hidden="false" customHeight="false" outlineLevel="0" collapsed="false">
      <c r="B28" s="119" t="n">
        <v>10</v>
      </c>
      <c r="C28" s="133" t="str">
        <f aca="false">VLOOKUP($B28,01_SINTETICO!A:M,3,0)</f>
        <v>SUBSTITUIÇÃO DO PORTÃO DE ACESSO A ESTACIONAMENTO</v>
      </c>
      <c r="D28" s="121" t="n">
        <f aca="false">VLOOKUP($B28,01_SINTETICO!A:M,13,0)</f>
        <v>12826.3033878947</v>
      </c>
      <c r="E28" s="122" t="n">
        <f aca="false">D28/$D$54</f>
        <v>0.0312427998083769</v>
      </c>
      <c r="F28" s="123" t="s">
        <v>619</v>
      </c>
      <c r="G28" s="134" t="n">
        <v>1</v>
      </c>
      <c r="H28" s="135"/>
      <c r="I28" s="135"/>
      <c r="J28" s="125" t="n">
        <f aca="false">SUM(G28:I28)</f>
        <v>1</v>
      </c>
      <c r="K28" s="126" t="n">
        <f aca="false">J28=1</f>
        <v>1</v>
      </c>
    </row>
    <row r="29" s="118" customFormat="true" ht="15" hidden="false" customHeight="false" outlineLevel="0" collapsed="false">
      <c r="B29" s="127"/>
      <c r="C29" s="128"/>
      <c r="D29" s="129"/>
      <c r="E29" s="129"/>
      <c r="F29" s="130" t="s">
        <v>621</v>
      </c>
      <c r="G29" s="131" t="n">
        <f aca="false">G28*$D28</f>
        <v>12826.3033878947</v>
      </c>
      <c r="H29" s="131"/>
      <c r="I29" s="131"/>
      <c r="J29" s="96" t="n">
        <f aca="false">SUM(G29:I29)</f>
        <v>12826.3033878947</v>
      </c>
      <c r="K29" s="132" t="n">
        <f aca="false">J29=D28</f>
        <v>1</v>
      </c>
    </row>
    <row r="30" s="118" customFormat="true" ht="15" hidden="false" customHeight="false" outlineLevel="0" collapsed="false">
      <c r="B30" s="119" t="n">
        <v>11</v>
      </c>
      <c r="C30" s="133" t="str">
        <f aca="false">VLOOKUP($B30,01_SINTETICO!A:M,3,0)</f>
        <v>PINTURA</v>
      </c>
      <c r="D30" s="121" t="n">
        <f aca="false">VLOOKUP($B30,01_SINTETICO!A:M,13,0)</f>
        <v>34229.6569802007</v>
      </c>
      <c r="E30" s="122" t="n">
        <f aca="false">D30/$D$54</f>
        <v>0.0833779061823172</v>
      </c>
      <c r="F30" s="123" t="s">
        <v>619</v>
      </c>
      <c r="G30" s="135"/>
      <c r="H30" s="135"/>
      <c r="I30" s="134" t="n">
        <v>1</v>
      </c>
      <c r="J30" s="125" t="n">
        <f aca="false">SUM(G30:I30)</f>
        <v>1</v>
      </c>
      <c r="K30" s="126" t="n">
        <f aca="false">J30=1</f>
        <v>1</v>
      </c>
    </row>
    <row r="31" s="118" customFormat="true" ht="15" hidden="false" customHeight="false" outlineLevel="0" collapsed="false">
      <c r="B31" s="127"/>
      <c r="C31" s="128"/>
      <c r="D31" s="129"/>
      <c r="E31" s="129"/>
      <c r="F31" s="130" t="s">
        <v>621</v>
      </c>
      <c r="G31" s="131"/>
      <c r="H31" s="131"/>
      <c r="I31" s="131" t="n">
        <f aca="false">I30*$D30</f>
        <v>34229.6569802007</v>
      </c>
      <c r="J31" s="96" t="n">
        <f aca="false">SUM(G31:I31)</f>
        <v>34229.6569802007</v>
      </c>
      <c r="K31" s="132" t="n">
        <f aca="false">J31=D30</f>
        <v>1</v>
      </c>
    </row>
    <row r="32" s="118" customFormat="true" ht="15" hidden="false" customHeight="false" outlineLevel="0" collapsed="false">
      <c r="B32" s="119" t="n">
        <v>12</v>
      </c>
      <c r="C32" s="133" t="str">
        <f aca="false">VLOOKUP($B32,01_SINTETICO!A:M,3,0)</f>
        <v>ESQUADRIAS</v>
      </c>
      <c r="D32" s="121" t="n">
        <f aca="false">VLOOKUP($B32,01_SINTETICO!A:M,13,0)</f>
        <v>19941.1663894578</v>
      </c>
      <c r="E32" s="122" t="n">
        <f aca="false">D32/$D$54</f>
        <v>0.0485734549238372</v>
      </c>
      <c r="F32" s="123" t="s">
        <v>619</v>
      </c>
      <c r="G32" s="135"/>
      <c r="H32" s="134" t="n">
        <v>0.5</v>
      </c>
      <c r="I32" s="134" t="n">
        <v>0.5</v>
      </c>
      <c r="J32" s="125" t="n">
        <f aca="false">SUM(G32:I32)</f>
        <v>1</v>
      </c>
      <c r="K32" s="126" t="n">
        <f aca="false">J32=1</f>
        <v>1</v>
      </c>
    </row>
    <row r="33" s="118" customFormat="true" ht="15" hidden="false" customHeight="false" outlineLevel="0" collapsed="false">
      <c r="B33" s="127"/>
      <c r="C33" s="128"/>
      <c r="D33" s="129"/>
      <c r="E33" s="129"/>
      <c r="F33" s="130" t="s">
        <v>621</v>
      </c>
      <c r="G33" s="131"/>
      <c r="H33" s="131" t="n">
        <f aca="false">H32*$D32</f>
        <v>9970.58319472889</v>
      </c>
      <c r="I33" s="131" t="n">
        <f aca="false">I32*$D32</f>
        <v>9970.58319472889</v>
      </c>
      <c r="J33" s="96" t="n">
        <f aca="false">SUM(G33:I33)</f>
        <v>19941.1663894578</v>
      </c>
      <c r="K33" s="132" t="n">
        <f aca="false">J33=D32</f>
        <v>1</v>
      </c>
    </row>
    <row r="34" s="118" customFormat="true" ht="15" hidden="false" customHeight="false" outlineLevel="0" collapsed="false">
      <c r="B34" s="119" t="n">
        <v>13</v>
      </c>
      <c r="C34" s="133" t="str">
        <f aca="false">VLOOKUP($B34,01_SINTETICO!A:M,3,0)</f>
        <v>FERRAGENS</v>
      </c>
      <c r="D34" s="121" t="n">
        <f aca="false">VLOOKUP($B34,01_SINTETICO!A:M,13,0)</f>
        <v>1184.40565692624</v>
      </c>
      <c r="E34" s="122" t="n">
        <f aca="false">D34/$D$54</f>
        <v>0.00288502054817912</v>
      </c>
      <c r="F34" s="123" t="s">
        <v>619</v>
      </c>
      <c r="G34" s="135"/>
      <c r="H34" s="134" t="n">
        <v>1</v>
      </c>
      <c r="I34" s="135"/>
      <c r="J34" s="125" t="n">
        <f aca="false">SUM(G34:I34)</f>
        <v>1</v>
      </c>
      <c r="K34" s="126" t="n">
        <f aca="false">J34=1</f>
        <v>1</v>
      </c>
    </row>
    <row r="35" s="118" customFormat="true" ht="15" hidden="false" customHeight="false" outlineLevel="0" collapsed="false">
      <c r="B35" s="127"/>
      <c r="C35" s="128"/>
      <c r="D35" s="129"/>
      <c r="E35" s="129"/>
      <c r="F35" s="130" t="s">
        <v>621</v>
      </c>
      <c r="G35" s="131"/>
      <c r="H35" s="131" t="n">
        <f aca="false">H34*$D34</f>
        <v>1184.40565692624</v>
      </c>
      <c r="I35" s="131"/>
      <c r="J35" s="96" t="n">
        <f aca="false">SUM(G35:I35)</f>
        <v>1184.40565692624</v>
      </c>
      <c r="K35" s="132" t="n">
        <f aca="false">J35=D34</f>
        <v>1</v>
      </c>
    </row>
    <row r="36" s="118" customFormat="true" ht="15" hidden="false" customHeight="false" outlineLevel="0" collapsed="false">
      <c r="B36" s="119" t="n">
        <v>14</v>
      </c>
      <c r="C36" s="133" t="str">
        <f aca="false">VLOOKUP($B36,01_SINTETICO!A:M,3,0)</f>
        <v>REVITALIZACAO DA FACHADAS, RAMPA E ESCADARIA PRINCIPAL EXTERNA</v>
      </c>
      <c r="D36" s="121" t="n">
        <f aca="false">VLOOKUP($B36,01_SINTETICO!A:M,13,0)</f>
        <v>35465.0065526299</v>
      </c>
      <c r="E36" s="122" t="n">
        <f aca="false">D36/$D$54</f>
        <v>0.0863870178661401</v>
      </c>
      <c r="F36" s="123" t="s">
        <v>619</v>
      </c>
      <c r="G36" s="135"/>
      <c r="H36" s="134" t="n">
        <v>1</v>
      </c>
      <c r="I36" s="135"/>
      <c r="J36" s="125" t="n">
        <f aca="false">SUM(G36:I36)</f>
        <v>1</v>
      </c>
      <c r="K36" s="126" t="n">
        <f aca="false">J36=1</f>
        <v>1</v>
      </c>
    </row>
    <row r="37" s="118" customFormat="true" ht="15" hidden="false" customHeight="false" outlineLevel="0" collapsed="false">
      <c r="B37" s="127"/>
      <c r="C37" s="128"/>
      <c r="D37" s="129"/>
      <c r="E37" s="129"/>
      <c r="F37" s="130" t="s">
        <v>621</v>
      </c>
      <c r="G37" s="131"/>
      <c r="H37" s="131" t="n">
        <f aca="false">H36*$D36</f>
        <v>35465.0065526299</v>
      </c>
      <c r="I37" s="131"/>
      <c r="J37" s="96" t="n">
        <f aca="false">SUM(G37:I37)</f>
        <v>35465.0065526299</v>
      </c>
      <c r="K37" s="132" t="n">
        <f aca="false">J37=D36</f>
        <v>1</v>
      </c>
    </row>
    <row r="38" s="118" customFormat="true" ht="15" hidden="false" customHeight="false" outlineLevel="0" collapsed="false">
      <c r="B38" s="119" t="n">
        <v>15</v>
      </c>
      <c r="C38" s="133" t="str">
        <f aca="false">VLOOKUP($B38,01_SINTETICO!A:M,3,0)</f>
        <v>RESTRICAO DE ACESSO À VT PELO ESTACIONAMENTO</v>
      </c>
      <c r="D38" s="121" t="n">
        <f aca="false">VLOOKUP($B38,01_SINTETICO!A:M,13,0)</f>
        <v>2606.30956778478</v>
      </c>
      <c r="E38" s="122" t="n">
        <f aca="false">D38/$D$54</f>
        <v>0.00634854841667073</v>
      </c>
      <c r="F38" s="123" t="s">
        <v>619</v>
      </c>
      <c r="G38" s="135"/>
      <c r="H38" s="134" t="n">
        <v>1</v>
      </c>
      <c r="I38" s="135"/>
      <c r="J38" s="125" t="n">
        <f aca="false">SUM(G38:I38)</f>
        <v>1</v>
      </c>
      <c r="K38" s="126" t="n">
        <f aca="false">J38=1</f>
        <v>1</v>
      </c>
    </row>
    <row r="39" s="118" customFormat="true" ht="15" hidden="false" customHeight="false" outlineLevel="0" collapsed="false">
      <c r="B39" s="127"/>
      <c r="C39" s="128"/>
      <c r="D39" s="129"/>
      <c r="E39" s="129"/>
      <c r="F39" s="130" t="s">
        <v>621</v>
      </c>
      <c r="G39" s="131"/>
      <c r="H39" s="131" t="n">
        <f aca="false">H38*$D38</f>
        <v>2606.30956778478</v>
      </c>
      <c r="I39" s="131"/>
      <c r="J39" s="96" t="n">
        <f aca="false">SUM(G39:I39)</f>
        <v>2606.30956778478</v>
      </c>
      <c r="K39" s="132" t="n">
        <f aca="false">J39=D38</f>
        <v>1</v>
      </c>
    </row>
    <row r="40" s="118" customFormat="true" ht="15" hidden="false" customHeight="false" outlineLevel="0" collapsed="false">
      <c r="B40" s="119" t="n">
        <v>16</v>
      </c>
      <c r="C40" s="133" t="str">
        <f aca="false">VLOOKUP($B40,01_SINTETICO!A:M,3,0)</f>
        <v>ADEQUACOES PARA ATENDIMENTO ÀS EXIGENCIAS DO CBM/GO</v>
      </c>
      <c r="D40" s="121" t="n">
        <f aca="false">VLOOKUP($B40,01_SINTETICO!A:M,13,0)</f>
        <v>10013.3949732525</v>
      </c>
      <c r="E40" s="122" t="n">
        <f aca="false">D40/$D$54</f>
        <v>0.0243910100276278</v>
      </c>
      <c r="F40" s="123" t="s">
        <v>619</v>
      </c>
      <c r="G40" s="134" t="n">
        <v>0.2</v>
      </c>
      <c r="H40" s="134" t="n">
        <v>0.6</v>
      </c>
      <c r="I40" s="134" t="n">
        <v>0.2</v>
      </c>
      <c r="J40" s="125" t="n">
        <f aca="false">SUM(G40:I40)</f>
        <v>1</v>
      </c>
      <c r="K40" s="126" t="n">
        <f aca="false">J40=1</f>
        <v>1</v>
      </c>
    </row>
    <row r="41" s="118" customFormat="true" ht="15" hidden="false" customHeight="false" outlineLevel="0" collapsed="false">
      <c r="B41" s="127"/>
      <c r="C41" s="128"/>
      <c r="D41" s="129"/>
      <c r="E41" s="129"/>
      <c r="F41" s="130" t="s">
        <v>621</v>
      </c>
      <c r="G41" s="131" t="n">
        <f aca="false">G40*$D40</f>
        <v>2002.67899465051</v>
      </c>
      <c r="H41" s="131" t="n">
        <f aca="false">H40*$D40</f>
        <v>6008.03698395152</v>
      </c>
      <c r="I41" s="131" t="n">
        <f aca="false">I40*$D40</f>
        <v>2002.67899465051</v>
      </c>
      <c r="J41" s="96" t="n">
        <f aca="false">SUM(G41:I41)</f>
        <v>10013.3949732525</v>
      </c>
      <c r="K41" s="132" t="n">
        <f aca="false">J41=D40</f>
        <v>1</v>
      </c>
    </row>
    <row r="42" s="118" customFormat="true" ht="15" hidden="false" customHeight="false" outlineLevel="0" collapsed="false">
      <c r="B42" s="119" t="n">
        <v>17</v>
      </c>
      <c r="C42" s="133" t="str">
        <f aca="false">VLOOKUP($B42,01_SINTETICO!A:M,3,0)</f>
        <v>INSTALAÇÕES ELÉRICAS</v>
      </c>
      <c r="D42" s="121" t="n">
        <f aca="false">VLOOKUP($B42,01_SINTETICO!A:M,13,0)</f>
        <v>80125.2563146462</v>
      </c>
      <c r="E42" s="122" t="n">
        <f aca="false">D42/$D$54</f>
        <v>0.19517216043681</v>
      </c>
      <c r="F42" s="123" t="s">
        <v>619</v>
      </c>
      <c r="G42" s="134" t="n">
        <v>0.4</v>
      </c>
      <c r="H42" s="134" t="n">
        <v>0.3</v>
      </c>
      <c r="I42" s="134" t="n">
        <v>0.3</v>
      </c>
      <c r="J42" s="125" t="n">
        <f aca="false">SUM(G42:I42)</f>
        <v>1</v>
      </c>
      <c r="K42" s="126" t="n">
        <f aca="false">J42=1</f>
        <v>1</v>
      </c>
    </row>
    <row r="43" s="118" customFormat="true" ht="15" hidden="false" customHeight="false" outlineLevel="0" collapsed="false">
      <c r="B43" s="127"/>
      <c r="C43" s="128"/>
      <c r="D43" s="129"/>
      <c r="E43" s="129"/>
      <c r="F43" s="130" t="s">
        <v>621</v>
      </c>
      <c r="G43" s="131" t="n">
        <f aca="false">G42*$D42</f>
        <v>32050.1025258585</v>
      </c>
      <c r="H43" s="131" t="n">
        <f aca="false">H42*$D42</f>
        <v>24037.5768943939</v>
      </c>
      <c r="I43" s="131" t="n">
        <f aca="false">I42*$D42</f>
        <v>24037.5768943939</v>
      </c>
      <c r="J43" s="96" t="n">
        <f aca="false">SUM(G43:I43)</f>
        <v>80125.2563146462</v>
      </c>
      <c r="K43" s="132" t="n">
        <f aca="false">J43=D42</f>
        <v>1</v>
      </c>
    </row>
    <row r="44" s="118" customFormat="true" ht="15" hidden="false" customHeight="false" outlineLevel="0" collapsed="false">
      <c r="B44" s="119" t="n">
        <v>18</v>
      </c>
      <c r="C44" s="133" t="str">
        <f aca="false">VLOOKUP($B44,01_SINTETICO!A:M,3,0)</f>
        <v>INSTALACOES HIDRAULICAS</v>
      </c>
      <c r="D44" s="121" t="n">
        <f aca="false">VLOOKUP($B44,01_SINTETICO!A:M,13,0)</f>
        <v>2551.0007234453</v>
      </c>
      <c r="E44" s="122" t="n">
        <f aca="false">D44/$D$54</f>
        <v>0.00621382502060932</v>
      </c>
      <c r="F44" s="123" t="s">
        <v>619</v>
      </c>
      <c r="G44" s="134" t="n">
        <v>0.4</v>
      </c>
      <c r="H44" s="134" t="n">
        <v>0.4</v>
      </c>
      <c r="I44" s="134" t="n">
        <v>0.2</v>
      </c>
      <c r="J44" s="125" t="n">
        <f aca="false">SUM(G44:I44)</f>
        <v>1</v>
      </c>
      <c r="K44" s="126" t="n">
        <f aca="false">J44=1</f>
        <v>1</v>
      </c>
    </row>
    <row r="45" s="118" customFormat="true" ht="15" hidden="false" customHeight="false" outlineLevel="0" collapsed="false">
      <c r="B45" s="127"/>
      <c r="C45" s="128"/>
      <c r="D45" s="129"/>
      <c r="E45" s="129"/>
      <c r="F45" s="130" t="s">
        <v>621</v>
      </c>
      <c r="G45" s="131" t="n">
        <f aca="false">G44*$D44</f>
        <v>1020.40028937812</v>
      </c>
      <c r="H45" s="131" t="n">
        <f aca="false">H44*$D44</f>
        <v>1020.40028937812</v>
      </c>
      <c r="I45" s="131" t="n">
        <f aca="false">I44*$D44</f>
        <v>510.20014468906</v>
      </c>
      <c r="J45" s="96" t="n">
        <f aca="false">SUM(G45:I45)</f>
        <v>2551.0007234453</v>
      </c>
      <c r="K45" s="132" t="n">
        <f aca="false">J45=D44</f>
        <v>1</v>
      </c>
    </row>
    <row r="46" s="118" customFormat="true" ht="15" hidden="false" customHeight="false" outlineLevel="0" collapsed="false">
      <c r="B46" s="119" t="n">
        <v>19</v>
      </c>
      <c r="C46" s="133" t="str">
        <f aca="false">VLOOKUP($B46,01_SINTETICO!A:M,3,0)</f>
        <v>LOUCAS E METAIS</v>
      </c>
      <c r="D46" s="121" t="n">
        <f aca="false">VLOOKUP($B46,01_SINTETICO!A:M,13,0)</f>
        <v>1354.10853790531</v>
      </c>
      <c r="E46" s="122" t="n">
        <f aca="false">D46/$D$54</f>
        <v>0.00329838930899744</v>
      </c>
      <c r="F46" s="123" t="s">
        <v>619</v>
      </c>
      <c r="G46" s="135"/>
      <c r="H46" s="134" t="n">
        <v>1</v>
      </c>
      <c r="I46" s="135"/>
      <c r="J46" s="125" t="n">
        <f aca="false">SUM(G46:I46)</f>
        <v>1</v>
      </c>
      <c r="K46" s="126" t="n">
        <f aca="false">J46=1</f>
        <v>1</v>
      </c>
    </row>
    <row r="47" s="118" customFormat="true" ht="15" hidden="false" customHeight="false" outlineLevel="0" collapsed="false">
      <c r="B47" s="127"/>
      <c r="C47" s="128"/>
      <c r="D47" s="129"/>
      <c r="E47" s="129"/>
      <c r="F47" s="130" t="s">
        <v>621</v>
      </c>
      <c r="G47" s="131"/>
      <c r="H47" s="131" t="n">
        <f aca="false">H46*$D46</f>
        <v>1354.10853790531</v>
      </c>
      <c r="I47" s="131"/>
      <c r="J47" s="96" t="n">
        <f aca="false">SUM(G47:I47)</f>
        <v>1354.10853790531</v>
      </c>
      <c r="K47" s="132" t="n">
        <f aca="false">J47=D46</f>
        <v>1</v>
      </c>
    </row>
    <row r="48" s="118" customFormat="true" ht="15" hidden="false" customHeight="false" outlineLevel="0" collapsed="false">
      <c r="B48" s="119" t="n">
        <v>20</v>
      </c>
      <c r="C48" s="133" t="str">
        <f aca="false">VLOOKUP($B48,01_SINTETICO!A:M,3,0)</f>
        <v>SERVICOS DIVERSOS</v>
      </c>
      <c r="D48" s="121" t="n">
        <f aca="false">VLOOKUP($B48,01_SINTETICO!A:M,13,0)</f>
        <v>32959.5717972691</v>
      </c>
      <c r="E48" s="122" t="n">
        <f aca="false">D48/$D$54</f>
        <v>0.0802841841713933</v>
      </c>
      <c r="F48" s="123" t="s">
        <v>619</v>
      </c>
      <c r="G48" s="135"/>
      <c r="H48" s="134" t="n">
        <v>0.5</v>
      </c>
      <c r="I48" s="134" t="n">
        <v>0.5</v>
      </c>
      <c r="J48" s="125" t="n">
        <f aca="false">SUM(G48:I48)</f>
        <v>1</v>
      </c>
      <c r="K48" s="126" t="n">
        <f aca="false">J48=1</f>
        <v>1</v>
      </c>
    </row>
    <row r="49" s="118" customFormat="true" ht="15" hidden="false" customHeight="false" outlineLevel="0" collapsed="false">
      <c r="B49" s="127"/>
      <c r="C49" s="128"/>
      <c r="D49" s="129"/>
      <c r="E49" s="129"/>
      <c r="F49" s="130" t="s">
        <v>621</v>
      </c>
      <c r="G49" s="131"/>
      <c r="H49" s="131" t="n">
        <f aca="false">H48*$D48</f>
        <v>16479.7858986346</v>
      </c>
      <c r="I49" s="131" t="n">
        <f aca="false">I48*$D48</f>
        <v>16479.7858986346</v>
      </c>
      <c r="J49" s="96" t="n">
        <f aca="false">SUM(G49:I49)</f>
        <v>32959.5717972691</v>
      </c>
      <c r="K49" s="132" t="n">
        <f aca="false">J49=D48</f>
        <v>1</v>
      </c>
    </row>
    <row r="50" s="118" customFormat="true" ht="15" hidden="false" customHeight="false" outlineLevel="0" collapsed="false">
      <c r="B50" s="119" t="n">
        <v>21</v>
      </c>
      <c r="C50" s="133" t="str">
        <f aca="false">VLOOKUP($B50,01_SINTETICO!A:M,3,0)</f>
        <v>SERVIÇOS EXTERNOS</v>
      </c>
      <c r="D50" s="121" t="n">
        <f aca="false">VLOOKUP($B50,01_SINTETICO!A:M,13,0)</f>
        <v>3797.31319654507</v>
      </c>
      <c r="E50" s="122" t="n">
        <f aca="false">D50/$D$54</f>
        <v>0.00924964055671217</v>
      </c>
      <c r="F50" s="123" t="s">
        <v>619</v>
      </c>
      <c r="G50" s="135"/>
      <c r="H50" s="134" t="n">
        <v>0.5</v>
      </c>
      <c r="I50" s="134" t="n">
        <v>0.5</v>
      </c>
      <c r="J50" s="125" t="n">
        <f aca="false">SUM(G50:I50)</f>
        <v>1</v>
      </c>
      <c r="K50" s="126" t="n">
        <f aca="false">J50=1</f>
        <v>1</v>
      </c>
    </row>
    <row r="51" s="118" customFormat="true" ht="15" hidden="false" customHeight="false" outlineLevel="0" collapsed="false">
      <c r="B51" s="127"/>
      <c r="C51" s="128"/>
      <c r="D51" s="129"/>
      <c r="E51" s="129"/>
      <c r="F51" s="130" t="s">
        <v>621</v>
      </c>
      <c r="G51" s="131"/>
      <c r="H51" s="131" t="n">
        <f aca="false">H50*$D50</f>
        <v>1898.65659827254</v>
      </c>
      <c r="I51" s="131" t="n">
        <f aca="false">I50*$D50</f>
        <v>1898.65659827254</v>
      </c>
      <c r="J51" s="96" t="n">
        <f aca="false">SUM(G51:I51)</f>
        <v>3797.31319654507</v>
      </c>
      <c r="K51" s="132" t="n">
        <f aca="false">J51=D50</f>
        <v>1</v>
      </c>
    </row>
    <row r="52" s="118" customFormat="true" ht="15" hidden="false" customHeight="false" outlineLevel="0" collapsed="false">
      <c r="B52" s="119" t="n">
        <v>22</v>
      </c>
      <c r="C52" s="133" t="str">
        <f aca="false">VLOOKUP($B52,01_SINTETICO!A:M,3,0)</f>
        <v>SERVICOS FINAIS</v>
      </c>
      <c r="D52" s="121" t="n">
        <f aca="false">VLOOKUP($B52,01_SINTETICO!A:M,13,0)</f>
        <v>6484.47739868447</v>
      </c>
      <c r="E52" s="122" t="n">
        <f aca="false">D52/$D$54</f>
        <v>0.0157951377807146</v>
      </c>
      <c r="F52" s="123" t="s">
        <v>619</v>
      </c>
      <c r="G52" s="135"/>
      <c r="H52" s="135"/>
      <c r="I52" s="134" t="n">
        <v>1</v>
      </c>
      <c r="J52" s="125" t="n">
        <f aca="false">SUM(G52:I52)</f>
        <v>1</v>
      </c>
      <c r="K52" s="126" t="n">
        <f aca="false">J52=1</f>
        <v>1</v>
      </c>
    </row>
    <row r="53" s="118" customFormat="true" ht="15" hidden="false" customHeight="false" outlineLevel="0" collapsed="false">
      <c r="B53" s="127"/>
      <c r="C53" s="128"/>
      <c r="D53" s="129"/>
      <c r="E53" s="129"/>
      <c r="F53" s="130" t="s">
        <v>621</v>
      </c>
      <c r="G53" s="131"/>
      <c r="H53" s="131"/>
      <c r="I53" s="131" t="n">
        <f aca="false">I52*$D52</f>
        <v>6484.47739868447</v>
      </c>
      <c r="J53" s="96" t="n">
        <f aca="false">SUM(G53:I53)</f>
        <v>6484.47739868447</v>
      </c>
      <c r="K53" s="132" t="n">
        <f aca="false">J53=D52</f>
        <v>1</v>
      </c>
    </row>
    <row r="54" s="118" customFormat="true" ht="15" hidden="false" customHeight="false" outlineLevel="0" collapsed="false">
      <c r="B54" s="136" t="s">
        <v>622</v>
      </c>
      <c r="C54" s="136"/>
      <c r="D54" s="137" t="n">
        <f aca="false">SUM(D10:D53)</f>
        <v>410536.298493187</v>
      </c>
      <c r="E54" s="138" t="n">
        <f aca="false">SUBTOTAL(9,E10:E41)</f>
        <v>0.689986662724763</v>
      </c>
      <c r="F54" s="139" t="s">
        <v>619</v>
      </c>
      <c r="G54" s="140" t="n">
        <f aca="false">G55/$D$54</f>
        <v>0.279821068179395</v>
      </c>
      <c r="H54" s="140" t="n">
        <f aca="false">H55/$D$54</f>
        <v>0.424771304887109</v>
      </c>
      <c r="I54" s="140" t="n">
        <f aca="false">I55/$D$54</f>
        <v>0.295407626933496</v>
      </c>
      <c r="J54" s="141" t="n">
        <f aca="false">SUM(G54:I54)</f>
        <v>1</v>
      </c>
      <c r="K54" s="132" t="n">
        <f aca="false">J54=1</f>
        <v>1</v>
      </c>
    </row>
    <row r="55" s="118" customFormat="true" ht="15" hidden="false" customHeight="false" outlineLevel="0" collapsed="false">
      <c r="B55" s="142"/>
      <c r="C55" s="143"/>
      <c r="D55" s="144"/>
      <c r="E55" s="145"/>
      <c r="F55" s="146" t="s">
        <v>621</v>
      </c>
      <c r="G55" s="147" t="n">
        <f aca="false">G11+G13+G15+G17+G19+G21+G23+G25+G27+G29+G31+G33+G35+G37+G39+G41+G43+G45+G47+G49+G51+G53</f>
        <v>114876.705570778</v>
      </c>
      <c r="H55" s="147" t="n">
        <f aca="false">H11+H13+H15+H17+H19+H21+H23+H25+H27+H29+H31+H33+H35+H37+H39+H41+H43+H45+H47+H49+H51+H53</f>
        <v>174384.039214475</v>
      </c>
      <c r="I55" s="147" t="n">
        <f aca="false">I11+I13+I15+I17+I19+I21+I23+I25+I27+I29+I31+I33+I35+I37+I39+I41+I43+I45+I47+I49+I51+I53</f>
        <v>121275.553707934</v>
      </c>
      <c r="J55" s="148" t="n">
        <f aca="false">SUM(G55:I55)</f>
        <v>410536.298493187</v>
      </c>
      <c r="K55" s="149" t="n">
        <f aca="false">J55=D54</f>
        <v>1</v>
      </c>
    </row>
    <row r="56" s="150" customFormat="true" ht="15" hidden="false" customHeight="false" outlineLevel="0" collapsed="false">
      <c r="B56" s="151"/>
      <c r="C56" s="151"/>
      <c r="D56" s="96"/>
      <c r="E56" s="96"/>
      <c r="F56" s="152"/>
      <c r="G56" s="153"/>
      <c r="H56" s="153"/>
      <c r="I56" s="153"/>
      <c r="J56" s="96"/>
      <c r="K56" s="132"/>
      <c r="L56" s="154"/>
    </row>
    <row r="57" s="155" customFormat="true" ht="15" hidden="false" customHeight="false" outlineLevel="0" collapsed="false">
      <c r="B57" s="136" t="s">
        <v>623</v>
      </c>
      <c r="C57" s="136"/>
      <c r="D57" s="137"/>
      <c r="E57" s="138"/>
      <c r="F57" s="139" t="s">
        <v>624</v>
      </c>
      <c r="G57" s="140" t="n">
        <f aca="false">G54</f>
        <v>0.279821068179395</v>
      </c>
      <c r="H57" s="140" t="n">
        <f aca="false">H54+G57</f>
        <v>0.704592373066504</v>
      </c>
      <c r="I57" s="140" t="n">
        <f aca="false">I54+H57</f>
        <v>1</v>
      </c>
      <c r="J57" s="153"/>
      <c r="K57" s="149"/>
      <c r="L57" s="154"/>
    </row>
    <row r="58" s="156" customFormat="true" ht="15" hidden="false" customHeight="false" outlineLevel="0" collapsed="false">
      <c r="B58" s="142"/>
      <c r="C58" s="143"/>
      <c r="D58" s="144"/>
      <c r="E58" s="145"/>
      <c r="F58" s="146" t="s">
        <v>621</v>
      </c>
      <c r="G58" s="147" t="n">
        <f aca="false">G55</f>
        <v>114876.705570778</v>
      </c>
      <c r="H58" s="147" t="n">
        <f aca="false">H55+G58</f>
        <v>289260.744785253</v>
      </c>
      <c r="I58" s="147" t="n">
        <f aca="false">I55+H58</f>
        <v>410536.298493187</v>
      </c>
      <c r="J58" s="153"/>
      <c r="K58" s="149"/>
      <c r="L58" s="154"/>
    </row>
    <row r="59" customFormat="false" ht="15" hidden="false" customHeight="false" outlineLevel="0" collapsed="false">
      <c r="B59" s="157"/>
    </row>
    <row r="60" customFormat="false" ht="14.25" hidden="false" customHeight="false" outlineLevel="0" collapsed="false">
      <c r="A60" s="158"/>
      <c r="B60" s="159"/>
      <c r="C60" s="158"/>
      <c r="D60" s="158"/>
      <c r="E60" s="158"/>
      <c r="F60" s="158"/>
      <c r="G60" s="158"/>
      <c r="H60" s="158"/>
      <c r="I60" s="158"/>
      <c r="J60" s="158"/>
      <c r="K60" s="160"/>
      <c r="L60" s="160"/>
      <c r="M60" s="158"/>
    </row>
    <row r="61" customFormat="false" ht="14.25" hidden="false" customHeight="false" outlineLevel="0" collapsed="false">
      <c r="A61" s="158"/>
      <c r="B61" s="159"/>
      <c r="C61" s="158"/>
      <c r="D61" s="158"/>
      <c r="E61" s="158"/>
      <c r="F61" s="158"/>
      <c r="G61" s="158"/>
      <c r="H61" s="158"/>
      <c r="I61" s="158"/>
      <c r="J61" s="158"/>
      <c r="K61" s="160"/>
      <c r="L61" s="160"/>
      <c r="M61" s="158"/>
    </row>
    <row r="62" customFormat="false" ht="14.25" hidden="false" customHeight="false" outlineLevel="0" collapsed="false">
      <c r="A62" s="158"/>
      <c r="B62" s="159"/>
      <c r="C62" s="158"/>
      <c r="D62" s="158"/>
      <c r="E62" s="158"/>
      <c r="F62" s="158"/>
      <c r="G62" s="158"/>
      <c r="H62" s="158"/>
      <c r="I62" s="158"/>
      <c r="J62" s="158"/>
      <c r="K62" s="160"/>
      <c r="L62" s="160"/>
      <c r="M62" s="158"/>
    </row>
    <row r="63" customFormat="false" ht="14.25" hidden="false" customHeight="false" outlineLevel="0" collapsed="false">
      <c r="A63" s="158"/>
      <c r="B63" s="159"/>
      <c r="C63" s="158"/>
      <c r="D63" s="158"/>
      <c r="E63" s="158"/>
      <c r="F63" s="158"/>
      <c r="G63" s="158"/>
      <c r="H63" s="158"/>
      <c r="I63" s="158"/>
      <c r="J63" s="158"/>
      <c r="K63" s="160"/>
      <c r="L63" s="160"/>
      <c r="M63" s="158"/>
    </row>
    <row r="64" customFormat="false" ht="14.25" hidden="false" customHeight="false" outlineLevel="0" collapsed="false">
      <c r="A64" s="158"/>
      <c r="B64" s="159"/>
      <c r="C64" s="158"/>
      <c r="D64" s="158"/>
      <c r="E64" s="158"/>
      <c r="F64" s="158"/>
      <c r="G64" s="158"/>
      <c r="H64" s="158"/>
      <c r="I64" s="158"/>
      <c r="J64" s="158"/>
      <c r="K64" s="160"/>
      <c r="L64" s="160"/>
      <c r="M64" s="158"/>
    </row>
    <row r="65" customFormat="false" ht="14.25" hidden="false" customHeight="false" outlineLevel="0" collapsed="false">
      <c r="A65" s="158"/>
      <c r="B65" s="159"/>
      <c r="C65" s="158"/>
      <c r="D65" s="158"/>
      <c r="E65" s="158"/>
      <c r="F65" s="158"/>
      <c r="G65" s="158"/>
      <c r="H65" s="158"/>
      <c r="I65" s="158"/>
      <c r="J65" s="158"/>
      <c r="K65" s="160"/>
      <c r="L65" s="160"/>
      <c r="M65" s="158"/>
    </row>
    <row r="66" customFormat="false" ht="14.25" hidden="false" customHeight="false" outlineLevel="0" collapsed="false">
      <c r="A66" s="158"/>
      <c r="B66" s="159"/>
      <c r="C66" s="158"/>
      <c r="D66" s="158"/>
      <c r="E66" s="158"/>
      <c r="F66" s="158"/>
      <c r="G66" s="158"/>
      <c r="H66" s="158"/>
      <c r="I66" s="158"/>
      <c r="J66" s="158"/>
      <c r="K66" s="160"/>
      <c r="L66" s="160"/>
      <c r="M66" s="158"/>
    </row>
    <row r="67" customFormat="false" ht="14.25" hidden="false" customHeight="false" outlineLevel="0" collapsed="false">
      <c r="A67" s="158"/>
      <c r="B67" s="159"/>
      <c r="C67" s="158"/>
      <c r="D67" s="158"/>
      <c r="E67" s="158"/>
      <c r="F67" s="158"/>
      <c r="G67" s="158"/>
      <c r="H67" s="158"/>
      <c r="I67" s="158"/>
      <c r="J67" s="158"/>
      <c r="K67" s="160"/>
      <c r="L67" s="160"/>
      <c r="M67" s="158"/>
    </row>
    <row r="68" customFormat="false" ht="14.25" hidden="false" customHeight="false" outlineLevel="0" collapsed="false">
      <c r="A68" s="158"/>
      <c r="B68" s="159"/>
      <c r="C68" s="158"/>
      <c r="D68" s="158"/>
      <c r="E68" s="158"/>
      <c r="F68" s="158"/>
      <c r="G68" s="158"/>
      <c r="H68" s="158"/>
      <c r="I68" s="158"/>
      <c r="J68" s="158"/>
      <c r="K68" s="160"/>
      <c r="L68" s="160"/>
      <c r="M68" s="158"/>
    </row>
    <row r="69" customFormat="false" ht="14.25" hidden="false" customHeight="false" outlineLevel="0" collapsed="false">
      <c r="A69" s="158"/>
      <c r="B69" s="159"/>
      <c r="C69" s="158"/>
      <c r="D69" s="158"/>
      <c r="E69" s="158"/>
      <c r="F69" s="158"/>
      <c r="G69" s="158"/>
      <c r="H69" s="158"/>
      <c r="I69" s="158"/>
      <c r="J69" s="158"/>
      <c r="K69" s="160"/>
      <c r="L69" s="160"/>
      <c r="M69" s="158"/>
    </row>
    <row r="70" customFormat="false" ht="14.25" hidden="false" customHeight="false" outlineLevel="0" collapsed="false">
      <c r="A70" s="158"/>
      <c r="B70" s="159"/>
      <c r="C70" s="158"/>
      <c r="D70" s="158"/>
      <c r="E70" s="158"/>
      <c r="F70" s="158"/>
      <c r="G70" s="158"/>
      <c r="H70" s="158"/>
      <c r="I70" s="158"/>
      <c r="J70" s="158"/>
      <c r="K70" s="160"/>
      <c r="L70" s="160"/>
      <c r="M70" s="158"/>
    </row>
    <row r="71" customFormat="false" ht="14.25" hidden="false" customHeight="false" outlineLevel="0" collapsed="false">
      <c r="A71" s="158"/>
      <c r="B71" s="159"/>
      <c r="C71" s="158"/>
      <c r="D71" s="158"/>
      <c r="E71" s="158"/>
      <c r="F71" s="158"/>
      <c r="G71" s="158"/>
      <c r="H71" s="158"/>
      <c r="I71" s="158"/>
      <c r="J71" s="158"/>
      <c r="K71" s="160"/>
      <c r="L71" s="160"/>
      <c r="M71" s="158"/>
    </row>
    <row r="72" customFormat="false" ht="14.25" hidden="false" customHeight="false" outlineLevel="0" collapsed="false">
      <c r="A72" s="158"/>
      <c r="B72" s="159"/>
      <c r="C72" s="158"/>
      <c r="D72" s="158"/>
      <c r="E72" s="158"/>
      <c r="F72" s="158"/>
      <c r="G72" s="158"/>
      <c r="H72" s="158"/>
      <c r="I72" s="158"/>
      <c r="J72" s="158"/>
      <c r="K72" s="160"/>
      <c r="L72" s="160"/>
      <c r="M72" s="158"/>
    </row>
    <row r="73" customFormat="false" ht="14.25" hidden="false" customHeight="false" outlineLevel="0" collapsed="false">
      <c r="A73" s="158"/>
      <c r="B73" s="159"/>
      <c r="C73" s="158"/>
      <c r="D73" s="158"/>
      <c r="E73" s="158"/>
      <c r="F73" s="158"/>
      <c r="G73" s="158"/>
      <c r="H73" s="158"/>
      <c r="I73" s="158"/>
      <c r="J73" s="158"/>
      <c r="K73" s="160"/>
      <c r="L73" s="160"/>
      <c r="M73" s="158"/>
    </row>
    <row r="74" customFormat="false" ht="14.25" hidden="false" customHeight="false" outlineLevel="0" collapsed="false">
      <c r="A74" s="158"/>
      <c r="B74" s="159"/>
      <c r="C74" s="158"/>
      <c r="D74" s="158"/>
      <c r="E74" s="158"/>
      <c r="F74" s="158"/>
      <c r="G74" s="158"/>
      <c r="H74" s="158"/>
      <c r="I74" s="158"/>
      <c r="J74" s="158"/>
      <c r="K74" s="160"/>
      <c r="L74" s="160"/>
      <c r="M74" s="158"/>
    </row>
    <row r="75" customFormat="false" ht="14.25" hidden="false" customHeight="false" outlineLevel="0" collapsed="false">
      <c r="A75" s="158"/>
      <c r="B75" s="159"/>
      <c r="C75" s="158"/>
      <c r="D75" s="158"/>
      <c r="E75" s="158"/>
      <c r="F75" s="158"/>
      <c r="G75" s="158"/>
      <c r="H75" s="158"/>
      <c r="I75" s="158"/>
      <c r="J75" s="158"/>
      <c r="K75" s="160"/>
      <c r="L75" s="160"/>
      <c r="M75" s="158"/>
    </row>
    <row r="76" customFormat="false" ht="14.25" hidden="false" customHeight="false" outlineLevel="0" collapsed="false">
      <c r="A76" s="158"/>
      <c r="B76" s="159"/>
      <c r="C76" s="158"/>
      <c r="D76" s="158"/>
      <c r="E76" s="158"/>
      <c r="F76" s="158"/>
      <c r="G76" s="158"/>
      <c r="H76" s="158"/>
      <c r="I76" s="158"/>
      <c r="J76" s="158"/>
      <c r="K76" s="160"/>
      <c r="L76" s="160"/>
      <c r="M76" s="158"/>
    </row>
    <row r="77" customFormat="false" ht="14.25" hidden="false" customHeight="false" outlineLevel="0" collapsed="false">
      <c r="A77" s="158"/>
      <c r="B77" s="159"/>
      <c r="C77" s="158"/>
      <c r="D77" s="158"/>
      <c r="E77" s="158"/>
      <c r="F77" s="158"/>
      <c r="G77" s="158"/>
      <c r="H77" s="158"/>
      <c r="I77" s="158"/>
      <c r="J77" s="158"/>
      <c r="K77" s="160"/>
      <c r="L77" s="160"/>
      <c r="M77" s="158"/>
    </row>
    <row r="78" customFormat="false" ht="14.25" hidden="false" customHeight="false" outlineLevel="0" collapsed="false">
      <c r="A78" s="158"/>
      <c r="B78" s="159"/>
      <c r="C78" s="158"/>
      <c r="D78" s="158"/>
      <c r="E78" s="158"/>
      <c r="F78" s="158"/>
      <c r="G78" s="158"/>
      <c r="H78" s="158"/>
      <c r="I78" s="158"/>
      <c r="J78" s="158"/>
      <c r="K78" s="160"/>
      <c r="L78" s="160"/>
      <c r="M78" s="158"/>
    </row>
    <row r="79" customFormat="false" ht="14.25" hidden="false" customHeight="false" outlineLevel="0" collapsed="false">
      <c r="A79" s="158"/>
      <c r="B79" s="159"/>
      <c r="C79" s="158"/>
      <c r="D79" s="158"/>
      <c r="E79" s="158"/>
      <c r="F79" s="158"/>
      <c r="G79" s="158"/>
      <c r="H79" s="158"/>
      <c r="I79" s="158"/>
      <c r="J79" s="158"/>
      <c r="K79" s="160"/>
      <c r="L79" s="160"/>
      <c r="M79" s="158"/>
    </row>
    <row r="80" customFormat="false" ht="14.25" hidden="false" customHeight="false" outlineLevel="0" collapsed="false">
      <c r="A80" s="158"/>
      <c r="B80" s="159"/>
      <c r="C80" s="158"/>
      <c r="D80" s="158"/>
      <c r="E80" s="158"/>
      <c r="F80" s="158"/>
      <c r="G80" s="158"/>
      <c r="H80" s="158"/>
      <c r="I80" s="158"/>
      <c r="J80" s="158"/>
      <c r="K80" s="160"/>
      <c r="L80" s="160"/>
      <c r="M80" s="158"/>
    </row>
    <row r="81" customFormat="false" ht="14.25" hidden="false" customHeight="false" outlineLevel="0" collapsed="false">
      <c r="A81" s="158"/>
      <c r="B81" s="159"/>
      <c r="C81" s="158"/>
      <c r="D81" s="158"/>
      <c r="E81" s="158"/>
      <c r="F81" s="158"/>
      <c r="G81" s="158"/>
      <c r="H81" s="158"/>
      <c r="I81" s="158"/>
      <c r="J81" s="158"/>
      <c r="K81" s="160"/>
      <c r="L81" s="160"/>
      <c r="M81" s="158"/>
    </row>
    <row r="82" customFormat="false" ht="14.25" hidden="false" customHeight="false" outlineLevel="0" collapsed="false">
      <c r="A82" s="158"/>
      <c r="B82" s="159"/>
      <c r="C82" s="158"/>
      <c r="D82" s="158"/>
      <c r="E82" s="158"/>
      <c r="F82" s="158"/>
      <c r="G82" s="158"/>
      <c r="H82" s="158"/>
      <c r="I82" s="158"/>
      <c r="J82" s="158"/>
      <c r="K82" s="160"/>
      <c r="L82" s="160"/>
      <c r="M82" s="158"/>
    </row>
    <row r="83" customFormat="false" ht="14.25" hidden="false" customHeight="false" outlineLevel="0" collapsed="false">
      <c r="A83" s="158"/>
      <c r="B83" s="159"/>
      <c r="C83" s="158"/>
      <c r="D83" s="158"/>
      <c r="E83" s="158"/>
      <c r="F83" s="158"/>
      <c r="G83" s="158"/>
      <c r="H83" s="158"/>
      <c r="I83" s="158"/>
      <c r="J83" s="158"/>
      <c r="K83" s="160"/>
      <c r="L83" s="160"/>
      <c r="M83" s="158"/>
    </row>
    <row r="84" customFormat="false" ht="14.25" hidden="false" customHeight="false" outlineLevel="0" collapsed="false">
      <c r="A84" s="158"/>
      <c r="B84" s="159"/>
      <c r="C84" s="158"/>
      <c r="D84" s="158"/>
      <c r="E84" s="158"/>
      <c r="F84" s="158"/>
      <c r="G84" s="158"/>
      <c r="H84" s="158"/>
      <c r="I84" s="158"/>
      <c r="J84" s="158"/>
      <c r="K84" s="160"/>
      <c r="L84" s="160"/>
      <c r="M84" s="158"/>
    </row>
    <row r="85" customFormat="false" ht="14.25" hidden="false" customHeight="false" outlineLevel="0" collapsed="false">
      <c r="A85" s="158"/>
      <c r="B85" s="159"/>
      <c r="C85" s="158"/>
      <c r="D85" s="158"/>
      <c r="E85" s="158"/>
      <c r="F85" s="158"/>
      <c r="G85" s="158"/>
      <c r="H85" s="158"/>
      <c r="I85" s="158"/>
      <c r="J85" s="158"/>
      <c r="K85" s="160"/>
      <c r="L85" s="160"/>
      <c r="M85" s="158"/>
    </row>
    <row r="86" customFormat="false" ht="14.25" hidden="false" customHeight="false" outlineLevel="0" collapsed="false">
      <c r="A86" s="158"/>
      <c r="B86" s="159"/>
      <c r="C86" s="158"/>
      <c r="D86" s="158"/>
      <c r="E86" s="158"/>
      <c r="F86" s="158"/>
      <c r="G86" s="158"/>
      <c r="H86" s="158"/>
      <c r="I86" s="158"/>
      <c r="J86" s="158"/>
      <c r="K86" s="160"/>
      <c r="L86" s="160"/>
      <c r="M86" s="158"/>
    </row>
    <row r="87" customFormat="false" ht="14.25" hidden="false" customHeight="false" outlineLevel="0" collapsed="false">
      <c r="A87" s="158"/>
      <c r="B87" s="159"/>
      <c r="C87" s="158"/>
      <c r="D87" s="158"/>
      <c r="E87" s="158"/>
      <c r="F87" s="158"/>
      <c r="G87" s="158"/>
      <c r="H87" s="158"/>
      <c r="I87" s="158"/>
      <c r="J87" s="158"/>
      <c r="K87" s="160"/>
      <c r="L87" s="160"/>
      <c r="M87" s="158"/>
    </row>
    <row r="88" customFormat="false" ht="14.25" hidden="false" customHeight="false" outlineLevel="0" collapsed="false">
      <c r="A88" s="158"/>
      <c r="B88" s="159"/>
      <c r="C88" s="158"/>
      <c r="D88" s="158"/>
      <c r="E88" s="158"/>
      <c r="F88" s="158"/>
      <c r="G88" s="158"/>
      <c r="H88" s="158"/>
      <c r="I88" s="158"/>
      <c r="J88" s="158"/>
      <c r="K88" s="160"/>
      <c r="L88" s="160"/>
      <c r="M88" s="158"/>
    </row>
    <row r="89" customFormat="false" ht="14.25" hidden="false" customHeight="false" outlineLevel="0" collapsed="false">
      <c r="A89" s="158"/>
      <c r="B89" s="159"/>
      <c r="C89" s="158"/>
      <c r="D89" s="158"/>
      <c r="E89" s="158"/>
      <c r="F89" s="158"/>
      <c r="G89" s="158"/>
      <c r="H89" s="158"/>
      <c r="I89" s="158"/>
      <c r="J89" s="158"/>
      <c r="K89" s="160"/>
      <c r="L89" s="160"/>
      <c r="M89" s="158"/>
    </row>
    <row r="90" customFormat="false" ht="14.25" hidden="false" customHeight="false" outlineLevel="0" collapsed="false">
      <c r="A90" s="158"/>
      <c r="B90" s="159"/>
      <c r="C90" s="158"/>
      <c r="D90" s="158"/>
      <c r="E90" s="158"/>
      <c r="F90" s="158"/>
      <c r="G90" s="158"/>
      <c r="H90" s="158"/>
      <c r="I90" s="158"/>
      <c r="J90" s="158"/>
      <c r="K90" s="160"/>
      <c r="L90" s="160"/>
      <c r="M90" s="158"/>
    </row>
    <row r="91" customFormat="false" ht="14.25" hidden="false" customHeight="false" outlineLevel="0" collapsed="false">
      <c r="A91" s="158"/>
      <c r="B91" s="159"/>
      <c r="C91" s="158"/>
      <c r="D91" s="158"/>
      <c r="E91" s="158"/>
      <c r="F91" s="158"/>
      <c r="G91" s="158"/>
      <c r="H91" s="158"/>
      <c r="I91" s="158"/>
      <c r="J91" s="158"/>
      <c r="K91" s="160"/>
      <c r="L91" s="160"/>
      <c r="M91" s="158"/>
    </row>
    <row r="92" customFormat="false" ht="14.25" hidden="false" customHeight="false" outlineLevel="0" collapsed="false">
      <c r="A92" s="158"/>
      <c r="B92" s="159"/>
      <c r="C92" s="158"/>
      <c r="D92" s="158"/>
      <c r="E92" s="158"/>
      <c r="F92" s="158"/>
      <c r="G92" s="158"/>
      <c r="H92" s="158"/>
      <c r="I92" s="158"/>
      <c r="J92" s="158"/>
      <c r="K92" s="160"/>
      <c r="L92" s="160"/>
      <c r="M92" s="158"/>
    </row>
    <row r="93" customFormat="false" ht="14.25" hidden="false" customHeight="false" outlineLevel="0" collapsed="false">
      <c r="A93" s="158"/>
      <c r="B93" s="159"/>
      <c r="C93" s="158"/>
      <c r="D93" s="158"/>
      <c r="E93" s="158"/>
      <c r="F93" s="158"/>
      <c r="G93" s="158"/>
      <c r="H93" s="158"/>
      <c r="I93" s="158"/>
      <c r="J93" s="158"/>
      <c r="K93" s="160"/>
      <c r="L93" s="160"/>
      <c r="M93" s="158"/>
    </row>
    <row r="94" customFormat="false" ht="14.25" hidden="false" customHeight="false" outlineLevel="0" collapsed="false">
      <c r="A94" s="158"/>
      <c r="B94" s="159"/>
      <c r="C94" s="158"/>
      <c r="D94" s="158"/>
      <c r="E94" s="158"/>
      <c r="F94" s="158"/>
      <c r="G94" s="158"/>
      <c r="H94" s="158"/>
      <c r="I94" s="158"/>
      <c r="J94" s="158"/>
      <c r="K94" s="160"/>
      <c r="L94" s="160"/>
      <c r="M94" s="158"/>
    </row>
    <row r="95" customFormat="false" ht="14.25" hidden="false" customHeight="false" outlineLevel="0" collapsed="false">
      <c r="A95" s="158"/>
      <c r="B95" s="159"/>
      <c r="C95" s="158"/>
      <c r="D95" s="158"/>
      <c r="E95" s="158"/>
      <c r="F95" s="158"/>
      <c r="G95" s="158"/>
      <c r="H95" s="158"/>
      <c r="I95" s="158"/>
      <c r="J95" s="158"/>
      <c r="K95" s="160"/>
      <c r="L95" s="160"/>
      <c r="M95" s="158"/>
    </row>
    <row r="96" customFormat="false" ht="14.25" hidden="false" customHeight="false" outlineLevel="0" collapsed="false">
      <c r="A96" s="158"/>
      <c r="B96" s="159"/>
      <c r="C96" s="158"/>
      <c r="D96" s="158"/>
      <c r="E96" s="158"/>
      <c r="F96" s="158"/>
      <c r="G96" s="158"/>
      <c r="H96" s="158"/>
      <c r="I96" s="158"/>
      <c r="J96" s="158"/>
      <c r="K96" s="160"/>
      <c r="L96" s="160"/>
      <c r="M96" s="158"/>
    </row>
    <row r="97" customFormat="false" ht="14.25" hidden="false" customHeight="false" outlineLevel="0" collapsed="false">
      <c r="A97" s="158"/>
      <c r="B97" s="159"/>
      <c r="C97" s="158"/>
      <c r="D97" s="158"/>
      <c r="E97" s="158"/>
      <c r="F97" s="158"/>
      <c r="G97" s="158"/>
      <c r="H97" s="158"/>
      <c r="I97" s="158"/>
      <c r="J97" s="158"/>
      <c r="K97" s="160"/>
      <c r="L97" s="160"/>
      <c r="M97" s="158"/>
    </row>
    <row r="98" customFormat="false" ht="14.25" hidden="false" customHeight="false" outlineLevel="0" collapsed="false">
      <c r="A98" s="158"/>
      <c r="B98" s="159"/>
      <c r="C98" s="158"/>
      <c r="D98" s="158"/>
      <c r="E98" s="158"/>
      <c r="F98" s="158"/>
      <c r="G98" s="158"/>
      <c r="H98" s="158"/>
      <c r="I98" s="158"/>
      <c r="J98" s="158"/>
      <c r="K98" s="160"/>
      <c r="L98" s="160"/>
      <c r="M98" s="158"/>
    </row>
    <row r="99" customFormat="false" ht="14.25" hidden="false" customHeight="false" outlineLevel="0" collapsed="false">
      <c r="A99" s="158"/>
      <c r="B99" s="159"/>
      <c r="C99" s="158"/>
      <c r="D99" s="158"/>
      <c r="E99" s="158"/>
      <c r="F99" s="158"/>
      <c r="G99" s="158"/>
      <c r="H99" s="158"/>
      <c r="I99" s="158"/>
      <c r="J99" s="158"/>
      <c r="K99" s="160"/>
      <c r="L99" s="160"/>
      <c r="M99" s="158"/>
    </row>
    <row r="100" customFormat="false" ht="14.25" hidden="false" customHeight="false" outlineLevel="0" collapsed="false">
      <c r="A100" s="158"/>
      <c r="B100" s="159"/>
      <c r="C100" s="158"/>
      <c r="D100" s="158"/>
      <c r="E100" s="158"/>
      <c r="F100" s="158"/>
      <c r="G100" s="158"/>
      <c r="H100" s="158"/>
      <c r="I100" s="158"/>
      <c r="J100" s="158"/>
      <c r="K100" s="160"/>
      <c r="L100" s="160"/>
      <c r="M100" s="158"/>
    </row>
    <row r="101" customFormat="false" ht="14.25" hidden="false" customHeight="false" outlineLevel="0" collapsed="false">
      <c r="A101" s="158"/>
      <c r="B101" s="159"/>
      <c r="C101" s="158"/>
      <c r="D101" s="158"/>
      <c r="E101" s="158"/>
      <c r="F101" s="158"/>
      <c r="G101" s="158"/>
      <c r="H101" s="158"/>
      <c r="I101" s="158"/>
      <c r="J101" s="158"/>
      <c r="K101" s="160"/>
      <c r="L101" s="160"/>
      <c r="M101" s="158"/>
    </row>
    <row r="102" customFormat="false" ht="14.25" hidden="false" customHeight="false" outlineLevel="0" collapsed="false">
      <c r="A102" s="158"/>
      <c r="B102" s="159"/>
      <c r="C102" s="158"/>
      <c r="D102" s="158"/>
      <c r="E102" s="158"/>
      <c r="F102" s="158"/>
      <c r="G102" s="158"/>
      <c r="H102" s="158"/>
      <c r="I102" s="158"/>
      <c r="J102" s="158"/>
      <c r="K102" s="160"/>
      <c r="L102" s="160"/>
      <c r="M102" s="158"/>
    </row>
    <row r="103" customFormat="false" ht="14.25" hidden="false" customHeight="false" outlineLevel="0" collapsed="false">
      <c r="A103" s="158"/>
      <c r="B103" s="159"/>
      <c r="C103" s="158"/>
      <c r="D103" s="158"/>
      <c r="E103" s="158"/>
      <c r="F103" s="158"/>
      <c r="G103" s="158"/>
      <c r="H103" s="158"/>
      <c r="I103" s="158"/>
      <c r="J103" s="158"/>
      <c r="K103" s="160"/>
      <c r="L103" s="160"/>
      <c r="M103" s="158"/>
    </row>
    <row r="104" customFormat="false" ht="14.25" hidden="false" customHeight="false" outlineLevel="0" collapsed="false">
      <c r="A104" s="158"/>
      <c r="B104" s="159"/>
      <c r="C104" s="158"/>
      <c r="D104" s="158"/>
      <c r="E104" s="158"/>
      <c r="F104" s="158"/>
      <c r="G104" s="158"/>
      <c r="H104" s="158"/>
      <c r="I104" s="158"/>
      <c r="J104" s="158"/>
      <c r="K104" s="160"/>
      <c r="L104" s="160"/>
      <c r="M104" s="158"/>
    </row>
    <row r="105" customFormat="false" ht="14.25" hidden="false" customHeight="false" outlineLevel="0" collapsed="false">
      <c r="A105" s="158"/>
      <c r="B105" s="159"/>
      <c r="C105" s="158"/>
      <c r="D105" s="158"/>
      <c r="E105" s="158"/>
      <c r="F105" s="158"/>
      <c r="G105" s="158"/>
      <c r="H105" s="158"/>
      <c r="I105" s="158"/>
      <c r="J105" s="158"/>
      <c r="K105" s="160"/>
      <c r="L105" s="160"/>
      <c r="M105" s="158"/>
    </row>
    <row r="106" customFormat="false" ht="14.25" hidden="false" customHeight="false" outlineLevel="0" collapsed="false">
      <c r="A106" s="158"/>
      <c r="B106" s="159"/>
      <c r="C106" s="158"/>
      <c r="D106" s="158"/>
      <c r="E106" s="158"/>
      <c r="F106" s="158"/>
      <c r="G106" s="158"/>
      <c r="H106" s="158"/>
      <c r="I106" s="158"/>
      <c r="J106" s="158"/>
      <c r="K106" s="160"/>
      <c r="L106" s="160"/>
      <c r="M106" s="158"/>
    </row>
    <row r="107" customFormat="false" ht="14.25" hidden="false" customHeight="false" outlineLevel="0" collapsed="false">
      <c r="A107" s="158"/>
      <c r="B107" s="159"/>
      <c r="C107" s="158"/>
      <c r="D107" s="158"/>
      <c r="E107" s="158"/>
      <c r="F107" s="158"/>
      <c r="G107" s="158"/>
      <c r="H107" s="158"/>
      <c r="I107" s="158"/>
      <c r="J107" s="158"/>
      <c r="K107" s="160"/>
      <c r="L107" s="160"/>
      <c r="M107" s="158"/>
    </row>
    <row r="108" customFormat="false" ht="14.25" hidden="false" customHeight="false" outlineLevel="0" collapsed="false">
      <c r="A108" s="158"/>
      <c r="B108" s="159"/>
      <c r="C108" s="158"/>
      <c r="D108" s="158"/>
      <c r="E108" s="158"/>
      <c r="F108" s="158"/>
      <c r="G108" s="158"/>
      <c r="H108" s="158"/>
      <c r="I108" s="158"/>
      <c r="J108" s="158"/>
      <c r="K108" s="160"/>
      <c r="L108" s="160"/>
      <c r="M108" s="158"/>
    </row>
    <row r="109" customFormat="false" ht="14.25" hidden="false" customHeight="false" outlineLevel="0" collapsed="false">
      <c r="A109" s="158"/>
      <c r="B109" s="159"/>
      <c r="C109" s="158"/>
      <c r="D109" s="158"/>
      <c r="E109" s="158"/>
      <c r="F109" s="158"/>
      <c r="G109" s="158"/>
      <c r="H109" s="158"/>
      <c r="I109" s="158"/>
      <c r="J109" s="158"/>
      <c r="K109" s="160"/>
      <c r="L109" s="160"/>
      <c r="M109" s="158"/>
    </row>
    <row r="110" customFormat="false" ht="14.25" hidden="false" customHeight="false" outlineLevel="0" collapsed="false">
      <c r="A110" s="158"/>
      <c r="B110" s="159"/>
      <c r="C110" s="158"/>
      <c r="D110" s="158"/>
      <c r="E110" s="158"/>
      <c r="F110" s="158"/>
      <c r="G110" s="158"/>
      <c r="H110" s="158"/>
      <c r="I110" s="158"/>
      <c r="J110" s="158"/>
      <c r="K110" s="160"/>
      <c r="L110" s="160"/>
      <c r="M110" s="158"/>
    </row>
    <row r="111" customFormat="false" ht="14.25" hidden="false" customHeight="false" outlineLevel="0" collapsed="false">
      <c r="A111" s="158"/>
      <c r="B111" s="159"/>
      <c r="C111" s="158"/>
      <c r="D111" s="158"/>
      <c r="E111" s="158"/>
      <c r="F111" s="158"/>
      <c r="G111" s="158"/>
      <c r="H111" s="158"/>
      <c r="I111" s="158"/>
      <c r="J111" s="158"/>
      <c r="K111" s="160"/>
      <c r="L111" s="160"/>
      <c r="M111" s="158"/>
    </row>
    <row r="112" customFormat="false" ht="14.25" hidden="false" customHeight="false" outlineLevel="0" collapsed="false">
      <c r="A112" s="158"/>
      <c r="B112" s="159"/>
      <c r="C112" s="158"/>
      <c r="D112" s="158"/>
      <c r="E112" s="158"/>
      <c r="F112" s="158"/>
      <c r="G112" s="158"/>
      <c r="H112" s="158"/>
      <c r="I112" s="158"/>
      <c r="J112" s="158"/>
      <c r="K112" s="160"/>
      <c r="L112" s="160"/>
      <c r="M112" s="158"/>
    </row>
    <row r="113" customFormat="false" ht="14.25" hidden="false" customHeight="false" outlineLevel="0" collapsed="false">
      <c r="A113" s="158"/>
      <c r="B113" s="159"/>
      <c r="C113" s="158"/>
      <c r="D113" s="158"/>
      <c r="E113" s="158"/>
      <c r="F113" s="158"/>
      <c r="G113" s="158"/>
      <c r="H113" s="158"/>
      <c r="I113" s="158"/>
      <c r="J113" s="158"/>
      <c r="K113" s="160"/>
      <c r="L113" s="160"/>
      <c r="M113" s="158"/>
    </row>
    <row r="114" customFormat="false" ht="14.25" hidden="false" customHeight="false" outlineLevel="0" collapsed="false">
      <c r="A114" s="158"/>
      <c r="B114" s="159"/>
      <c r="C114" s="158"/>
      <c r="D114" s="158"/>
      <c r="E114" s="158"/>
      <c r="F114" s="158"/>
      <c r="G114" s="158"/>
      <c r="H114" s="158"/>
      <c r="I114" s="158"/>
      <c r="J114" s="158"/>
      <c r="K114" s="160"/>
      <c r="L114" s="160"/>
      <c r="M114" s="158"/>
    </row>
    <row r="115" customFormat="false" ht="14.25" hidden="false" customHeight="false" outlineLevel="0" collapsed="false">
      <c r="A115" s="158"/>
      <c r="B115" s="159"/>
      <c r="C115" s="158"/>
      <c r="D115" s="158"/>
      <c r="E115" s="158"/>
      <c r="F115" s="158"/>
      <c r="G115" s="158"/>
      <c r="H115" s="158"/>
      <c r="I115" s="158"/>
      <c r="J115" s="158"/>
      <c r="K115" s="160"/>
      <c r="L115" s="160"/>
      <c r="M115" s="158"/>
    </row>
    <row r="116" customFormat="false" ht="14.25" hidden="false" customHeight="false" outlineLevel="0" collapsed="false">
      <c r="A116" s="158"/>
      <c r="B116" s="159"/>
      <c r="C116" s="158"/>
      <c r="D116" s="158"/>
      <c r="E116" s="158"/>
      <c r="F116" s="158" t="n">
        <f aca="false">E117*F117</f>
        <v>0</v>
      </c>
      <c r="G116" s="158"/>
      <c r="H116" s="158"/>
      <c r="I116" s="158"/>
      <c r="J116" s="158"/>
      <c r="K116" s="160"/>
      <c r="L116" s="160"/>
      <c r="M116" s="158"/>
    </row>
  </sheetData>
  <mergeCells count="9">
    <mergeCell ref="B2:F4"/>
    <mergeCell ref="G2:I2"/>
    <mergeCell ref="G3:H4"/>
    <mergeCell ref="B6:B8"/>
    <mergeCell ref="C6:F8"/>
    <mergeCell ref="G6:I6"/>
    <mergeCell ref="J8:K8"/>
    <mergeCell ref="B54:C54"/>
    <mergeCell ref="B57:C57"/>
  </mergeCells>
  <conditionalFormatting sqref="H13:I13 H12 G17 H15:I15 G10:I11">
    <cfRule type="expression" priority="2" aboveAverage="0" equalAverage="0" bottom="0" percent="0" rank="0" text="" dxfId="0">
      <formula>G10=0</formula>
    </cfRule>
  </conditionalFormatting>
  <conditionalFormatting sqref="I12">
    <cfRule type="expression" priority="3" aboveAverage="0" equalAverage="0" bottom="0" percent="0" rank="0" text="" dxfId="1">
      <formula>I12=0</formula>
    </cfRule>
  </conditionalFormatting>
  <conditionalFormatting sqref="G16">
    <cfRule type="expression" priority="4" aboveAverage="0" equalAverage="0" bottom="0" percent="0" rank="0" text="" dxfId="2">
      <formula>G16=0</formula>
    </cfRule>
  </conditionalFormatting>
  <conditionalFormatting sqref="H14:I14">
    <cfRule type="expression" priority="5" aboveAverage="0" equalAverage="0" bottom="0" percent="0" rank="0" text="" dxfId="3">
      <formula>H14=0</formula>
    </cfRule>
  </conditionalFormatting>
  <conditionalFormatting sqref="G15">
    <cfRule type="expression" priority="6" aboveAverage="0" equalAverage="0" bottom="0" percent="0" rank="0" text="" dxfId="4">
      <formula>G15=0</formula>
    </cfRule>
  </conditionalFormatting>
  <conditionalFormatting sqref="G14">
    <cfRule type="expression" priority="7" aboveAverage="0" equalAverage="0" bottom="0" percent="0" rank="0" text="" dxfId="5">
      <formula>G14=0</formula>
    </cfRule>
  </conditionalFormatting>
  <conditionalFormatting sqref="H17">
    <cfRule type="expression" priority="8" aboveAverage="0" equalAverage="0" bottom="0" percent="0" rank="0" text="" dxfId="6">
      <formula>H17=0</formula>
    </cfRule>
  </conditionalFormatting>
  <conditionalFormatting sqref="H16">
    <cfRule type="expression" priority="9" aboveAverage="0" equalAverage="0" bottom="0" percent="0" rank="0" text="" dxfId="7">
      <formula>H16=0</formula>
    </cfRule>
  </conditionalFormatting>
  <conditionalFormatting sqref="I17">
    <cfRule type="expression" priority="10" aboveAverage="0" equalAverage="0" bottom="0" percent="0" rank="0" text="" dxfId="8">
      <formula>I17=0</formula>
    </cfRule>
  </conditionalFormatting>
  <conditionalFormatting sqref="I16">
    <cfRule type="expression" priority="11" aboveAverage="0" equalAverage="0" bottom="0" percent="0" rank="0" text="" dxfId="9">
      <formula>I16=0</formula>
    </cfRule>
  </conditionalFormatting>
  <conditionalFormatting sqref="I19 I21 I23 G25 G27 H29:I29 G31:H31 G33 G35 G37 G39 G47 G49 G51 G53:H53 I25 I35 I37 I39">
    <cfRule type="expression" priority="12" aboveAverage="0" equalAverage="0" bottom="0" percent="0" rank="0" text="" dxfId="10">
      <formula>G19=0</formula>
    </cfRule>
  </conditionalFormatting>
  <conditionalFormatting sqref="I18 I20 I22 G24 G26 H28:I28 G30:H30 G32 G34 G36 G38 G46 G48 G50 G52:H52 I24 I34 I36 I38">
    <cfRule type="expression" priority="13" aboveAverage="0" equalAverage="0" bottom="0" percent="0" rank="0" text="" dxfId="11">
      <formula>G18=0</formula>
    </cfRule>
  </conditionalFormatting>
  <conditionalFormatting sqref="G19">
    <cfRule type="expression" priority="14" aboveAverage="0" equalAverage="0" bottom="0" percent="0" rank="0" text="" dxfId="12">
      <formula>G19=0</formula>
    </cfRule>
  </conditionalFormatting>
  <conditionalFormatting sqref="G18">
    <cfRule type="expression" priority="15" aboveAverage="0" equalAverage="0" bottom="0" percent="0" rank="0" text="" dxfId="13">
      <formula>G18=0</formula>
    </cfRule>
  </conditionalFormatting>
  <conditionalFormatting sqref="H19">
    <cfRule type="expression" priority="16" aboveAverage="0" equalAverage="0" bottom="0" percent="0" rank="0" text="" dxfId="14">
      <formula>H19=0</formula>
    </cfRule>
  </conditionalFormatting>
  <conditionalFormatting sqref="H18">
    <cfRule type="expression" priority="17" aboveAverage="0" equalAverage="0" bottom="0" percent="0" rank="0" text="" dxfId="15">
      <formula>H18=0</formula>
    </cfRule>
  </conditionalFormatting>
  <conditionalFormatting sqref="G21">
    <cfRule type="expression" priority="18" aboveAverage="0" equalAverage="0" bottom="0" percent="0" rank="0" text="" dxfId="16">
      <formula>G21=0</formula>
    </cfRule>
  </conditionalFormatting>
  <conditionalFormatting sqref="G20">
    <cfRule type="expression" priority="19" aboveAverage="0" equalAverage="0" bottom="0" percent="0" rank="0" text="" dxfId="17">
      <formula>G20=0</formula>
    </cfRule>
  </conditionalFormatting>
  <conditionalFormatting sqref="H21">
    <cfRule type="expression" priority="20" aboveAverage="0" equalAverage="0" bottom="0" percent="0" rank="0" text="" dxfId="18">
      <formula>H21=0</formula>
    </cfRule>
  </conditionalFormatting>
  <conditionalFormatting sqref="H20">
    <cfRule type="expression" priority="21" aboveAverage="0" equalAverage="0" bottom="0" percent="0" rank="0" text="" dxfId="19">
      <formula>H20=0</formula>
    </cfRule>
  </conditionalFormatting>
  <conditionalFormatting sqref="G23">
    <cfRule type="expression" priority="22" aboveAverage="0" equalAverage="0" bottom="0" percent="0" rank="0" text="" dxfId="20">
      <formula>G23=0</formula>
    </cfRule>
  </conditionalFormatting>
  <conditionalFormatting sqref="G22">
    <cfRule type="expression" priority="23" aboveAverage="0" equalAverage="0" bottom="0" percent="0" rank="0" text="" dxfId="21">
      <formula>G22=0</formula>
    </cfRule>
  </conditionalFormatting>
  <conditionalFormatting sqref="H23">
    <cfRule type="expression" priority="24" aboveAverage="0" equalAverage="0" bottom="0" percent="0" rank="0" text="" dxfId="22">
      <formula>H23=0</formula>
    </cfRule>
  </conditionalFormatting>
  <conditionalFormatting sqref="H22">
    <cfRule type="expression" priority="25" aboveAverage="0" equalAverage="0" bottom="0" percent="0" rank="0" text="" dxfId="23">
      <formula>H22=0</formula>
    </cfRule>
  </conditionalFormatting>
  <conditionalFormatting sqref="H25">
    <cfRule type="expression" priority="26" aboveAverage="0" equalAverage="0" bottom="0" percent="0" rank="0" text="" dxfId="24">
      <formula>H25=0</formula>
    </cfRule>
  </conditionalFormatting>
  <conditionalFormatting sqref="H24">
    <cfRule type="expression" priority="27" aboveAverage="0" equalAverage="0" bottom="0" percent="0" rank="0" text="" dxfId="25">
      <formula>H24=0</formula>
    </cfRule>
  </conditionalFormatting>
  <conditionalFormatting sqref="H27">
    <cfRule type="expression" priority="28" aboveAverage="0" equalAverage="0" bottom="0" percent="0" rank="0" text="" dxfId="26">
      <formula>H27=0</formula>
    </cfRule>
  </conditionalFormatting>
  <conditionalFormatting sqref="H26">
    <cfRule type="expression" priority="29" aboveAverage="0" equalAverage="0" bottom="0" percent="0" rank="0" text="" dxfId="27">
      <formula>H26=0</formula>
    </cfRule>
  </conditionalFormatting>
  <conditionalFormatting sqref="I27">
    <cfRule type="expression" priority="30" aboveAverage="0" equalAverage="0" bottom="0" percent="0" rank="0" text="" dxfId="28">
      <formula>I27=0</formula>
    </cfRule>
  </conditionalFormatting>
  <conditionalFormatting sqref="I26">
    <cfRule type="expression" priority="31" aboveAverage="0" equalAverage="0" bottom="0" percent="0" rank="0" text="" dxfId="29">
      <formula>I26=0</formula>
    </cfRule>
  </conditionalFormatting>
  <conditionalFormatting sqref="G29">
    <cfRule type="expression" priority="32" aboveAverage="0" equalAverage="0" bottom="0" percent="0" rank="0" text="" dxfId="30">
      <formula>G29=0</formula>
    </cfRule>
  </conditionalFormatting>
  <conditionalFormatting sqref="G28">
    <cfRule type="expression" priority="33" aboveAverage="0" equalAverage="0" bottom="0" percent="0" rank="0" text="" dxfId="31">
      <formula>G28=0</formula>
    </cfRule>
  </conditionalFormatting>
  <conditionalFormatting sqref="I31">
    <cfRule type="expression" priority="34" aboveAverage="0" equalAverage="0" bottom="0" percent="0" rank="0" text="" dxfId="32">
      <formula>I31=0</formula>
    </cfRule>
  </conditionalFormatting>
  <conditionalFormatting sqref="I30">
    <cfRule type="expression" priority="35" aboveAverage="0" equalAverage="0" bottom="0" percent="0" rank="0" text="" dxfId="33">
      <formula>I30=0</formula>
    </cfRule>
  </conditionalFormatting>
  <conditionalFormatting sqref="I33">
    <cfRule type="expression" priority="36" aboveAverage="0" equalAverage="0" bottom="0" percent="0" rank="0" text="" dxfId="34">
      <formula>I33=0</formula>
    </cfRule>
  </conditionalFormatting>
  <conditionalFormatting sqref="I32">
    <cfRule type="expression" priority="37" aboveAverage="0" equalAverage="0" bottom="0" percent="0" rank="0" text="" dxfId="35">
      <formula>I32=0</formula>
    </cfRule>
  </conditionalFormatting>
  <conditionalFormatting sqref="H33">
    <cfRule type="expression" priority="38" aboveAverage="0" equalAverage="0" bottom="0" percent="0" rank="0" text="" dxfId="36">
      <formula>H33=0</formula>
    </cfRule>
  </conditionalFormatting>
  <conditionalFormatting sqref="H32">
    <cfRule type="expression" priority="39" aboveAverage="0" equalAverage="0" bottom="0" percent="0" rank="0" text="" dxfId="37">
      <formula>H32=0</formula>
    </cfRule>
  </conditionalFormatting>
  <conditionalFormatting sqref="H35">
    <cfRule type="expression" priority="40" aboveAverage="0" equalAverage="0" bottom="0" percent="0" rank="0" text="" dxfId="38">
      <formula>H35=0</formula>
    </cfRule>
  </conditionalFormatting>
  <conditionalFormatting sqref="H34">
    <cfRule type="expression" priority="41" aboveAverage="0" equalAverage="0" bottom="0" percent="0" rank="0" text="" dxfId="39">
      <formula>H34=0</formula>
    </cfRule>
  </conditionalFormatting>
  <conditionalFormatting sqref="H37">
    <cfRule type="expression" priority="42" aboveAverage="0" equalAverage="0" bottom="0" percent="0" rank="0" text="" dxfId="40">
      <formula>H37=0</formula>
    </cfRule>
  </conditionalFormatting>
  <conditionalFormatting sqref="H36">
    <cfRule type="expression" priority="43" aboveAverage="0" equalAverage="0" bottom="0" percent="0" rank="0" text="" dxfId="41">
      <formula>H36=0</formula>
    </cfRule>
  </conditionalFormatting>
  <conditionalFormatting sqref="H39">
    <cfRule type="expression" priority="44" aboveAverage="0" equalAverage="0" bottom="0" percent="0" rank="0" text="" dxfId="42">
      <formula>H39=0</formula>
    </cfRule>
  </conditionalFormatting>
  <conditionalFormatting sqref="H38">
    <cfRule type="expression" priority="45" aboveAverage="0" equalAverage="0" bottom="0" percent="0" rank="0" text="" dxfId="43">
      <formula>H38=0</formula>
    </cfRule>
  </conditionalFormatting>
  <conditionalFormatting sqref="G41">
    <cfRule type="expression" priority="46" aboveAverage="0" equalAverage="0" bottom="0" percent="0" rank="0" text="" dxfId="44">
      <formula>G41=0</formula>
    </cfRule>
  </conditionalFormatting>
  <conditionalFormatting sqref="G40">
    <cfRule type="expression" priority="47" aboveAverage="0" equalAverage="0" bottom="0" percent="0" rank="0" text="" dxfId="45">
      <formula>G40=0</formula>
    </cfRule>
  </conditionalFormatting>
  <conditionalFormatting sqref="H41">
    <cfRule type="expression" priority="48" aboveAverage="0" equalAverage="0" bottom="0" percent="0" rank="0" text="" dxfId="46">
      <formula>H41=0</formula>
    </cfRule>
  </conditionalFormatting>
  <conditionalFormatting sqref="H40">
    <cfRule type="expression" priority="49" aboveAverage="0" equalAverage="0" bottom="0" percent="0" rank="0" text="" dxfId="47">
      <formula>H40=0</formula>
    </cfRule>
  </conditionalFormatting>
  <conditionalFormatting sqref="I41">
    <cfRule type="expression" priority="50" aboveAverage="0" equalAverage="0" bottom="0" percent="0" rank="0" text="" dxfId="48">
      <formula>I41=0</formula>
    </cfRule>
  </conditionalFormatting>
  <conditionalFormatting sqref="I40">
    <cfRule type="expression" priority="51" aboveAverage="0" equalAverage="0" bottom="0" percent="0" rank="0" text="" dxfId="49">
      <formula>I40=0</formula>
    </cfRule>
  </conditionalFormatting>
  <conditionalFormatting sqref="G43">
    <cfRule type="expression" priority="52" aboveAverage="0" equalAverage="0" bottom="0" percent="0" rank="0" text="" dxfId="50">
      <formula>G43=0</formula>
    </cfRule>
  </conditionalFormatting>
  <conditionalFormatting sqref="G42">
    <cfRule type="expression" priority="53" aboveAverage="0" equalAverage="0" bottom="0" percent="0" rank="0" text="" dxfId="51">
      <formula>G42=0</formula>
    </cfRule>
  </conditionalFormatting>
  <conditionalFormatting sqref="H43">
    <cfRule type="expression" priority="54" aboveAverage="0" equalAverage="0" bottom="0" percent="0" rank="0" text="" dxfId="52">
      <formula>H43=0</formula>
    </cfRule>
  </conditionalFormatting>
  <conditionalFormatting sqref="H42">
    <cfRule type="expression" priority="55" aboveAverage="0" equalAverage="0" bottom="0" percent="0" rank="0" text="" dxfId="53">
      <formula>H42=0</formula>
    </cfRule>
  </conditionalFormatting>
  <conditionalFormatting sqref="I43">
    <cfRule type="expression" priority="56" aboveAverage="0" equalAverage="0" bottom="0" percent="0" rank="0" text="" dxfId="54">
      <formula>I43=0</formula>
    </cfRule>
  </conditionalFormatting>
  <conditionalFormatting sqref="I42">
    <cfRule type="expression" priority="57" aboveAverage="0" equalAverage="0" bottom="0" percent="0" rank="0" text="" dxfId="55">
      <formula>I42=0</formula>
    </cfRule>
  </conditionalFormatting>
  <conditionalFormatting sqref="G45">
    <cfRule type="expression" priority="58" aboveAverage="0" equalAverage="0" bottom="0" percent="0" rank="0" text="" dxfId="56">
      <formula>G45=0</formula>
    </cfRule>
  </conditionalFormatting>
  <conditionalFormatting sqref="G44">
    <cfRule type="expression" priority="59" aboveAverage="0" equalAverage="0" bottom="0" percent="0" rank="0" text="" dxfId="57">
      <formula>G44=0</formula>
    </cfRule>
  </conditionalFormatting>
  <conditionalFormatting sqref="H45">
    <cfRule type="expression" priority="60" aboveAverage="0" equalAverage="0" bottom="0" percent="0" rank="0" text="" dxfId="58">
      <formula>H45=0</formula>
    </cfRule>
  </conditionalFormatting>
  <conditionalFormatting sqref="H44">
    <cfRule type="expression" priority="61" aboveAverage="0" equalAverage="0" bottom="0" percent="0" rank="0" text="" dxfId="59">
      <formula>H44=0</formula>
    </cfRule>
  </conditionalFormatting>
  <conditionalFormatting sqref="I45">
    <cfRule type="expression" priority="62" aboveAverage="0" equalAverage="0" bottom="0" percent="0" rank="0" text="" dxfId="60">
      <formula>I45=0</formula>
    </cfRule>
  </conditionalFormatting>
  <conditionalFormatting sqref="I44">
    <cfRule type="expression" priority="63" aboveAverage="0" equalAverage="0" bottom="0" percent="0" rank="0" text="" dxfId="61">
      <formula>I44=0</formula>
    </cfRule>
  </conditionalFormatting>
  <conditionalFormatting sqref="H47">
    <cfRule type="expression" priority="64" aboveAverage="0" equalAverage="0" bottom="0" percent="0" rank="0" text="" dxfId="62">
      <formula>H47=0</formula>
    </cfRule>
  </conditionalFormatting>
  <conditionalFormatting sqref="H46">
    <cfRule type="expression" priority="65" aboveAverage="0" equalAverage="0" bottom="0" percent="0" rank="0" text="" dxfId="63">
      <formula>H46=0</formula>
    </cfRule>
  </conditionalFormatting>
  <conditionalFormatting sqref="I47">
    <cfRule type="expression" priority="66" aboveAverage="0" equalAverage="0" bottom="0" percent="0" rank="0" text="" dxfId="64">
      <formula>I47=0</formula>
    </cfRule>
  </conditionalFormatting>
  <conditionalFormatting sqref="I46">
    <cfRule type="expression" priority="67" aboveAverage="0" equalAverage="0" bottom="0" percent="0" rank="0" text="" dxfId="65">
      <formula>I46=0</formula>
    </cfRule>
  </conditionalFormatting>
  <conditionalFormatting sqref="H49">
    <cfRule type="expression" priority="68" aboveAverage="0" equalAverage="0" bottom="0" percent="0" rank="0" text="" dxfId="66">
      <formula>H49=0</formula>
    </cfRule>
  </conditionalFormatting>
  <conditionalFormatting sqref="H48">
    <cfRule type="expression" priority="69" aboveAverage="0" equalAverage="0" bottom="0" percent="0" rank="0" text="" dxfId="67">
      <formula>H48=0</formula>
    </cfRule>
  </conditionalFormatting>
  <conditionalFormatting sqref="I49">
    <cfRule type="expression" priority="70" aboveAverage="0" equalAverage="0" bottom="0" percent="0" rank="0" text="" dxfId="68">
      <formula>I49=0</formula>
    </cfRule>
  </conditionalFormatting>
  <conditionalFormatting sqref="I48">
    <cfRule type="expression" priority="71" aboveAverage="0" equalAverage="0" bottom="0" percent="0" rank="0" text="" dxfId="69">
      <formula>I48=0</formula>
    </cfRule>
  </conditionalFormatting>
  <conditionalFormatting sqref="H51">
    <cfRule type="expression" priority="72" aboveAverage="0" equalAverage="0" bottom="0" percent="0" rank="0" text="" dxfId="70">
      <formula>H51=0</formula>
    </cfRule>
  </conditionalFormatting>
  <conditionalFormatting sqref="H50">
    <cfRule type="expression" priority="73" aboveAverage="0" equalAverage="0" bottom="0" percent="0" rank="0" text="" dxfId="71">
      <formula>H50=0</formula>
    </cfRule>
  </conditionalFormatting>
  <conditionalFormatting sqref="I51">
    <cfRule type="expression" priority="74" aboveAverage="0" equalAverage="0" bottom="0" percent="0" rank="0" text="" dxfId="72">
      <formula>I51=0</formula>
    </cfRule>
  </conditionalFormatting>
  <conditionalFormatting sqref="I50">
    <cfRule type="expression" priority="75" aboveAverage="0" equalAverage="0" bottom="0" percent="0" rank="0" text="" dxfId="73">
      <formula>I50=0</formula>
    </cfRule>
  </conditionalFormatting>
  <conditionalFormatting sqref="I53">
    <cfRule type="expression" priority="76" aboveAverage="0" equalAverage="0" bottom="0" percent="0" rank="0" text="" dxfId="74">
      <formula>I53=0</formula>
    </cfRule>
  </conditionalFormatting>
  <conditionalFormatting sqref="I52">
    <cfRule type="expression" priority="77" aboveAverage="0" equalAverage="0" bottom="0" percent="0" rank="0" text="" dxfId="75">
      <formula>I52=0</formula>
    </cfRule>
  </conditionalFormatting>
  <conditionalFormatting sqref="G13">
    <cfRule type="expression" priority="78" aboveAverage="0" equalAverage="0" bottom="0" percent="0" rank="0" text="" dxfId="76">
      <formula>G13=0</formula>
    </cfRule>
  </conditionalFormatting>
  <conditionalFormatting sqref="G12">
    <cfRule type="expression" priority="79" aboveAverage="0" equalAverage="0" bottom="0" percent="0" rank="0" text="" dxfId="77">
      <formula>G12=0</formula>
    </cfRule>
  </conditionalFormatting>
  <printOptions headings="false" gridLines="false" gridLinesSet="true" horizontalCentered="true" verticalCentered="true"/>
  <pageMargins left="0.39375" right="0.39375" top="0.39375" bottom="0.24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legacyDrawing r:id="rId2"/>
</worksheet>
</file>

<file path=xl/worksheets/sheet4.xml><?xml version="1.0" encoding="utf-8"?>
<worksheet xmlns="http://schemas.openxmlformats.org/spreadsheetml/2006/main" xmlns:r="http://schemas.openxmlformats.org/officeDocument/2006/relationships">
  <sheetPr filterMode="false">
    <tabColor rgb="FF558ED5"/>
    <pageSetUpPr fitToPage="true"/>
  </sheetPr>
  <dimension ref="A1:G5377"/>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A1" activeCellId="0" sqref="A1"/>
    </sheetView>
  </sheetViews>
  <sheetFormatPr defaultRowHeight="15" zeroHeight="false" outlineLevelRow="0" outlineLevelCol="0"/>
  <cols>
    <col collapsed="false" customWidth="true" hidden="false" outlineLevel="0" max="1" min="1" style="0" width="28.99"/>
    <col collapsed="false" customWidth="true" hidden="false" outlineLevel="0" max="2" min="2" style="161" width="80.43"/>
    <col collapsed="false" customWidth="true" hidden="false" outlineLevel="0" max="4" min="3" style="0" width="8.67"/>
    <col collapsed="false" customWidth="true" hidden="false" outlineLevel="0" max="5" min="5" style="0" width="13.7"/>
    <col collapsed="false" customWidth="true" hidden="false" outlineLevel="0" max="6" min="6" style="0" width="22.28"/>
    <col collapsed="false" customWidth="true" hidden="false" outlineLevel="0" max="7" min="7" style="0" width="23.01"/>
    <col collapsed="false" customWidth="true" hidden="false" outlineLevel="0" max="9" min="8" style="0" width="8.67"/>
    <col collapsed="false" customWidth="true" hidden="false" outlineLevel="0" max="10" min="10" style="0" width="12.57"/>
    <col collapsed="false" customWidth="true" hidden="false" outlineLevel="0" max="1025" min="11" style="0" width="8.67"/>
  </cols>
  <sheetData>
    <row r="1" customFormat="false" ht="15" hidden="false" customHeight="true" outlineLevel="0" collapsed="false">
      <c r="A1" s="162" t="s">
        <v>609</v>
      </c>
      <c r="B1" s="162"/>
      <c r="C1" s="163" t="s">
        <v>625</v>
      </c>
      <c r="D1" s="163"/>
      <c r="E1" s="163"/>
      <c r="F1" s="163"/>
      <c r="G1" s="163"/>
    </row>
    <row r="2" customFormat="false" ht="15" hidden="false" customHeight="false" outlineLevel="0" collapsed="false">
      <c r="A2" s="162"/>
      <c r="B2" s="162"/>
      <c r="C2" s="164" t="str">
        <f aca="false">01_SINTETICO!D2</f>
        <v>OBRA: REFORMA GERAL DA VARA DO TRABALHO DE CATALÃO - GOIÁS</v>
      </c>
      <c r="D2" s="164"/>
      <c r="E2" s="164"/>
      <c r="F2" s="164"/>
      <c r="G2" s="165" t="n">
        <f aca="false">'CAPA-DADOS'!E13</f>
        <v>43588</v>
      </c>
    </row>
    <row r="3" customFormat="false" ht="15" hidden="false" customHeight="false" outlineLevel="0" collapsed="false">
      <c r="A3" s="162"/>
      <c r="B3" s="162"/>
      <c r="C3" s="164"/>
      <c r="D3" s="164"/>
      <c r="E3" s="164"/>
      <c r="F3" s="164"/>
      <c r="G3" s="165" t="str">
        <f aca="false">'CAPA-DADOS'!E16</f>
        <v>SINAPI-JAN/2019</v>
      </c>
    </row>
    <row r="4" customFormat="false" ht="15.75" hidden="false" customHeight="false" outlineLevel="0" collapsed="false">
      <c r="A4" s="166"/>
      <c r="B4" s="166"/>
      <c r="C4" s="167"/>
      <c r="D4" s="167"/>
      <c r="E4" s="167"/>
      <c r="F4" s="167"/>
      <c r="G4" s="168"/>
    </row>
    <row r="5" customFormat="false" ht="15" hidden="false" customHeight="false" outlineLevel="0" collapsed="false">
      <c r="A5" s="169" t="s">
        <v>626</v>
      </c>
      <c r="B5" s="170" t="s">
        <v>56</v>
      </c>
      <c r="C5" s="171"/>
      <c r="D5" s="171"/>
      <c r="E5" s="171"/>
      <c r="F5" s="171"/>
      <c r="G5" s="171"/>
    </row>
    <row r="6" customFormat="false" ht="15" hidden="false" customHeight="false" outlineLevel="0" collapsed="false">
      <c r="A6" s="172"/>
      <c r="B6" s="173"/>
      <c r="C6" s="173"/>
      <c r="D6" s="173"/>
      <c r="E6" s="173"/>
      <c r="F6" s="173"/>
      <c r="G6" s="173"/>
    </row>
    <row r="7" customFormat="false" ht="15" hidden="false" customHeight="false" outlineLevel="0" collapsed="false">
      <c r="A7" s="174" t="s">
        <v>58</v>
      </c>
      <c r="B7" s="174" t="s">
        <v>59</v>
      </c>
      <c r="C7" s="175" t="s">
        <v>60</v>
      </c>
      <c r="D7" s="175" t="s">
        <v>61</v>
      </c>
      <c r="E7" s="176" t="n">
        <v>0.3</v>
      </c>
      <c r="F7" s="176" t="n">
        <f aca="false">SUMPRODUCT($E8:$E17,F8:F17)</f>
        <v>81.307151197</v>
      </c>
      <c r="G7" s="177" t="n">
        <f aca="false">SUMPRODUCT($E8:$E17,G8:G17)</f>
        <v>12880.828497</v>
      </c>
    </row>
    <row r="8" customFormat="false" ht="15" hidden="false" customHeight="false" outlineLevel="0" collapsed="false">
      <c r="A8" s="178" t="n">
        <v>12892</v>
      </c>
      <c r="B8" s="179" t="s">
        <v>627</v>
      </c>
      <c r="C8" s="180" t="s">
        <v>74</v>
      </c>
      <c r="D8" s="180" t="s">
        <v>628</v>
      </c>
      <c r="E8" s="178" t="n">
        <v>0.129536145</v>
      </c>
      <c r="F8" s="181" t="n">
        <f aca="false">IF(C8="MAT.",VLOOKUP(A8,INSUMOS_AUX!A:F,6,0),0)</f>
        <v>9</v>
      </c>
      <c r="G8" s="178" t="n">
        <f aca="false">IF(C8="M.O.",VLOOKUP(A8,INSUMOS_AUX!A:F,6,0),0)</f>
        <v>0</v>
      </c>
    </row>
    <row r="9" customFormat="false" ht="15" hidden="false" customHeight="false" outlineLevel="0" collapsed="false">
      <c r="A9" s="178" t="n">
        <v>12893</v>
      </c>
      <c r="B9" s="179" t="s">
        <v>629</v>
      </c>
      <c r="C9" s="180" t="s">
        <v>74</v>
      </c>
      <c r="D9" s="180" t="s">
        <v>628</v>
      </c>
      <c r="E9" s="178" t="n">
        <v>0.015113085</v>
      </c>
      <c r="F9" s="181" t="n">
        <f aca="false">IF(C9="MAT.",VLOOKUP(A9,INSUMOS_AUX!A:F,6,0),0)</f>
        <v>48</v>
      </c>
      <c r="G9" s="178" t="n">
        <f aca="false">IF(C9="M.O.",VLOOKUP(A9,INSUMOS_AUX!A:F,6,0),0)</f>
        <v>0</v>
      </c>
    </row>
    <row r="10" customFormat="false" ht="15" hidden="false" customHeight="false" outlineLevel="0" collapsed="false">
      <c r="A10" s="178" t="n">
        <v>36144</v>
      </c>
      <c r="B10" s="179" t="s">
        <v>630</v>
      </c>
      <c r="C10" s="180" t="s">
        <v>74</v>
      </c>
      <c r="D10" s="180" t="s">
        <v>30</v>
      </c>
      <c r="E10" s="178" t="n">
        <v>1.05383095</v>
      </c>
      <c r="F10" s="181" t="n">
        <f aca="false">IF(C10="MAT.",VLOOKUP(A10,INSUMOS_AUX!A:F,6,0),0)</f>
        <v>1.12</v>
      </c>
      <c r="G10" s="178" t="n">
        <f aca="false">IF(C10="M.O.",VLOOKUP(A10,INSUMOS_AUX!A:F,6,0),0)</f>
        <v>0</v>
      </c>
    </row>
    <row r="11" customFormat="false" ht="15" hidden="false" customHeight="false" outlineLevel="0" collapsed="false">
      <c r="A11" s="178" t="n">
        <v>36146</v>
      </c>
      <c r="B11" s="179" t="s">
        <v>631</v>
      </c>
      <c r="C11" s="180" t="s">
        <v>74</v>
      </c>
      <c r="D11" s="180" t="s">
        <v>30</v>
      </c>
      <c r="E11" s="178" t="n">
        <v>0.011723275</v>
      </c>
      <c r="F11" s="181" t="n">
        <f aca="false">IF(C11="MAT.",VLOOKUP(A11,INSUMOS_AUX!A:F,6,0),0)</f>
        <v>170</v>
      </c>
      <c r="G11" s="178" t="n">
        <f aca="false">IF(C11="M.O.",VLOOKUP(A11,INSUMOS_AUX!A:F,6,0),0)</f>
        <v>0</v>
      </c>
    </row>
    <row r="12" customFormat="false" ht="15" hidden="false" customHeight="false" outlineLevel="0" collapsed="false">
      <c r="A12" s="178" t="n">
        <v>36149</v>
      </c>
      <c r="B12" s="179" t="s">
        <v>632</v>
      </c>
      <c r="C12" s="180" t="s">
        <v>74</v>
      </c>
      <c r="D12" s="180" t="s">
        <v>30</v>
      </c>
      <c r="E12" s="178" t="n">
        <v>0.006788225</v>
      </c>
      <c r="F12" s="181" t="n">
        <f aca="false">IF(C12="MAT.",VLOOKUP(A12,INSUMOS_AUX!A:F,6,0),0)</f>
        <v>117.5</v>
      </c>
      <c r="G12" s="178" t="n">
        <f aca="false">IF(C12="M.O.",VLOOKUP(A12,INSUMOS_AUX!A:F,6,0),0)</f>
        <v>0</v>
      </c>
    </row>
    <row r="13" customFormat="false" ht="15" hidden="false" customHeight="false" outlineLevel="0" collapsed="false">
      <c r="A13" s="178" t="n">
        <v>36150</v>
      </c>
      <c r="B13" s="179" t="s">
        <v>633</v>
      </c>
      <c r="C13" s="180" t="s">
        <v>74</v>
      </c>
      <c r="D13" s="180" t="s">
        <v>30</v>
      </c>
      <c r="E13" s="178" t="n">
        <v>0.02512159</v>
      </c>
      <c r="F13" s="181" t="n">
        <f aca="false">IF(C13="MAT.",VLOOKUP(A13,INSUMOS_AUX!A:F,6,0),0)</f>
        <v>29.7</v>
      </c>
      <c r="G13" s="178" t="n">
        <f aca="false">IF(C13="M.O.",VLOOKUP(A13,INSUMOS_AUX!A:F,6,0),0)</f>
        <v>0</v>
      </c>
    </row>
    <row r="14" customFormat="false" ht="15" hidden="false" customHeight="false" outlineLevel="0" collapsed="false">
      <c r="A14" s="178" t="n">
        <v>36153</v>
      </c>
      <c r="B14" s="179" t="s">
        <v>634</v>
      </c>
      <c r="C14" s="180" t="s">
        <v>74</v>
      </c>
      <c r="D14" s="180" t="s">
        <v>30</v>
      </c>
      <c r="E14" s="178" t="n">
        <v>0.01016017</v>
      </c>
      <c r="F14" s="181" t="n">
        <f aca="false">IF(C14="MAT.",VLOOKUP(A14,INSUMOS_AUX!A:F,6,0),0)</f>
        <v>133.75</v>
      </c>
      <c r="G14" s="178" t="n">
        <f aca="false">IF(C14="M.O.",VLOOKUP(A14,INSUMOS_AUX!A:F,6,0),0)</f>
        <v>0</v>
      </c>
    </row>
    <row r="15" customFormat="false" ht="15" hidden="false" customHeight="false" outlineLevel="0" collapsed="false">
      <c r="A15" s="178" t="n">
        <v>40811</v>
      </c>
      <c r="B15" s="179" t="s">
        <v>635</v>
      </c>
      <c r="C15" s="180" t="s">
        <v>636</v>
      </c>
      <c r="D15" s="180" t="s">
        <v>61</v>
      </c>
      <c r="E15" s="178" t="n">
        <v>1.0091</v>
      </c>
      <c r="F15" s="181" t="n">
        <f aca="false">IF(C15="MAT.",VLOOKUP(A15,INSUMOS_AUX!A:F,6,0),0)</f>
        <v>0</v>
      </c>
      <c r="G15" s="178" t="n">
        <f aca="false">IF(C15="M.O.",VLOOKUP(A15,INSUMOS_AUX!A:F,6,0),0)</f>
        <v>12764.67</v>
      </c>
    </row>
    <row r="16" customFormat="false" ht="15" hidden="false" customHeight="false" outlineLevel="0" collapsed="false">
      <c r="A16" s="178" t="n">
        <v>40863</v>
      </c>
      <c r="B16" s="179" t="s">
        <v>637</v>
      </c>
      <c r="C16" s="180" t="s">
        <v>74</v>
      </c>
      <c r="D16" s="180" t="s">
        <v>61</v>
      </c>
      <c r="E16" s="178" t="n">
        <v>1</v>
      </c>
      <c r="F16" s="181" t="n">
        <f aca="false">IF(C16="MAT.",VLOOKUP(A16,INSUMOS_AUX!A:F,6,0),0)</f>
        <v>63.58</v>
      </c>
      <c r="G16" s="178" t="n">
        <f aca="false">IF(C16="M.O.",VLOOKUP(A16,INSUMOS_AUX!A:F,6,0),0)</f>
        <v>0</v>
      </c>
    </row>
    <row r="17" customFormat="false" ht="15" hidden="false" customHeight="false" outlineLevel="0" collapsed="false">
      <c r="A17" s="178" t="n">
        <v>40864</v>
      </c>
      <c r="B17" s="179" t="s">
        <v>638</v>
      </c>
      <c r="C17" s="180" t="s">
        <v>74</v>
      </c>
      <c r="D17" s="180" t="s">
        <v>61</v>
      </c>
      <c r="E17" s="178" t="n">
        <v>1</v>
      </c>
      <c r="F17" s="181" t="n">
        <f aca="false">IF(C17="MAT.",VLOOKUP(A17,INSUMOS_AUX!A:F,6,0),0)</f>
        <v>9.76</v>
      </c>
      <c r="G17" s="178" t="n">
        <f aca="false">IF(C17="M.O.",VLOOKUP(A17,INSUMOS_AUX!A:F,6,0),0)</f>
        <v>0</v>
      </c>
    </row>
    <row r="18" customFormat="false" ht="15" hidden="false" customHeight="false" outlineLevel="0" collapsed="false">
      <c r="A18" s="172"/>
      <c r="B18" s="173"/>
      <c r="C18" s="173"/>
      <c r="D18" s="173"/>
      <c r="E18" s="173"/>
      <c r="F18" s="173"/>
      <c r="G18" s="173"/>
    </row>
    <row r="19" customFormat="false" ht="15" hidden="false" customHeight="false" outlineLevel="0" collapsed="false">
      <c r="A19" s="174" t="s">
        <v>63</v>
      </c>
      <c r="B19" s="174" t="s">
        <v>64</v>
      </c>
      <c r="C19" s="175" t="s">
        <v>60</v>
      </c>
      <c r="D19" s="175" t="s">
        <v>61</v>
      </c>
      <c r="E19" s="176" t="n">
        <v>3</v>
      </c>
      <c r="F19" s="176" t="n">
        <f aca="false">SUMPRODUCT($E20:$E31,F20:F31)</f>
        <v>568.597151197</v>
      </c>
      <c r="G19" s="177" t="n">
        <f aca="false">SUMPRODUCT($E20:$E31,G20:G31)</f>
        <v>4573.9989</v>
      </c>
    </row>
    <row r="20" customFormat="false" ht="15" hidden="false" customHeight="false" outlineLevel="0" collapsed="false">
      <c r="A20" s="178" t="n">
        <v>12892</v>
      </c>
      <c r="B20" s="179" t="s">
        <v>627</v>
      </c>
      <c r="C20" s="180" t="s">
        <v>74</v>
      </c>
      <c r="D20" s="180" t="s">
        <v>628</v>
      </c>
      <c r="E20" s="178" t="n">
        <v>0.129536145</v>
      </c>
      <c r="F20" s="181" t="n">
        <f aca="false">IF(C20="MAT.",VLOOKUP(A20,INSUMOS_AUX!A:F,6,0),0)</f>
        <v>9</v>
      </c>
      <c r="G20" s="178" t="n">
        <f aca="false">IF(C20="M.O.",VLOOKUP(A20,INSUMOS_AUX!A:F,6,0),0)</f>
        <v>0</v>
      </c>
    </row>
    <row r="21" customFormat="false" ht="15" hidden="false" customHeight="false" outlineLevel="0" collapsed="false">
      <c r="A21" s="178" t="n">
        <v>12893</v>
      </c>
      <c r="B21" s="179" t="s">
        <v>629</v>
      </c>
      <c r="C21" s="180" t="s">
        <v>74</v>
      </c>
      <c r="D21" s="180" t="s">
        <v>628</v>
      </c>
      <c r="E21" s="178" t="n">
        <v>0.015113085</v>
      </c>
      <c r="F21" s="181" t="n">
        <f aca="false">IF(C21="MAT.",VLOOKUP(A21,INSUMOS_AUX!A:F,6,0),0)</f>
        <v>48</v>
      </c>
      <c r="G21" s="178" t="n">
        <f aca="false">IF(C21="M.O.",VLOOKUP(A21,INSUMOS_AUX!A:F,6,0),0)</f>
        <v>0</v>
      </c>
    </row>
    <row r="22" customFormat="false" ht="15" hidden="false" customHeight="false" outlineLevel="0" collapsed="false">
      <c r="A22" s="178" t="n">
        <v>36144</v>
      </c>
      <c r="B22" s="179" t="s">
        <v>630</v>
      </c>
      <c r="C22" s="180" t="s">
        <v>74</v>
      </c>
      <c r="D22" s="180" t="s">
        <v>30</v>
      </c>
      <c r="E22" s="178" t="n">
        <v>1.05383095</v>
      </c>
      <c r="F22" s="181" t="n">
        <f aca="false">IF(C22="MAT.",VLOOKUP(A22,INSUMOS_AUX!A:F,6,0),0)</f>
        <v>1.12</v>
      </c>
      <c r="G22" s="178" t="n">
        <f aca="false">IF(C22="M.O.",VLOOKUP(A22,INSUMOS_AUX!A:F,6,0),0)</f>
        <v>0</v>
      </c>
    </row>
    <row r="23" customFormat="false" ht="15" hidden="false" customHeight="false" outlineLevel="0" collapsed="false">
      <c r="A23" s="178" t="n">
        <v>36146</v>
      </c>
      <c r="B23" s="179" t="s">
        <v>631</v>
      </c>
      <c r="C23" s="180" t="s">
        <v>74</v>
      </c>
      <c r="D23" s="180" t="s">
        <v>30</v>
      </c>
      <c r="E23" s="178" t="n">
        <v>0.011723275</v>
      </c>
      <c r="F23" s="181" t="n">
        <f aca="false">IF(C23="MAT.",VLOOKUP(A23,INSUMOS_AUX!A:F,6,0),0)</f>
        <v>170</v>
      </c>
      <c r="G23" s="178" t="n">
        <f aca="false">IF(C23="M.O.",VLOOKUP(A23,INSUMOS_AUX!A:F,6,0),0)</f>
        <v>0</v>
      </c>
    </row>
    <row r="24" customFormat="false" ht="15" hidden="false" customHeight="false" outlineLevel="0" collapsed="false">
      <c r="A24" s="178" t="n">
        <v>36149</v>
      </c>
      <c r="B24" s="179" t="s">
        <v>632</v>
      </c>
      <c r="C24" s="180" t="s">
        <v>74</v>
      </c>
      <c r="D24" s="180" t="s">
        <v>30</v>
      </c>
      <c r="E24" s="178" t="n">
        <v>0.006788225</v>
      </c>
      <c r="F24" s="181" t="n">
        <f aca="false">IF(C24="MAT.",VLOOKUP(A24,INSUMOS_AUX!A:F,6,0),0)</f>
        <v>117.5</v>
      </c>
      <c r="G24" s="178" t="n">
        <f aca="false">IF(C24="M.O.",VLOOKUP(A24,INSUMOS_AUX!A:F,6,0),0)</f>
        <v>0</v>
      </c>
    </row>
    <row r="25" customFormat="false" ht="15" hidden="false" customHeight="false" outlineLevel="0" collapsed="false">
      <c r="A25" s="178" t="n">
        <v>36150</v>
      </c>
      <c r="B25" s="179" t="s">
        <v>633</v>
      </c>
      <c r="C25" s="180" t="s">
        <v>74</v>
      </c>
      <c r="D25" s="180" t="s">
        <v>30</v>
      </c>
      <c r="E25" s="178" t="n">
        <v>0.02512159</v>
      </c>
      <c r="F25" s="181" t="n">
        <f aca="false">IF(C25="MAT.",VLOOKUP(A25,INSUMOS_AUX!A:F,6,0),0)</f>
        <v>29.7</v>
      </c>
      <c r="G25" s="178" t="n">
        <f aca="false">IF(C25="M.O.",VLOOKUP(A25,INSUMOS_AUX!A:F,6,0),0)</f>
        <v>0</v>
      </c>
    </row>
    <row r="26" customFormat="false" ht="15" hidden="false" customHeight="false" outlineLevel="0" collapsed="false">
      <c r="A26" s="178" t="n">
        <v>36153</v>
      </c>
      <c r="B26" s="179" t="s">
        <v>634</v>
      </c>
      <c r="C26" s="180" t="s">
        <v>74</v>
      </c>
      <c r="D26" s="180" t="s">
        <v>30</v>
      </c>
      <c r="E26" s="178" t="n">
        <v>0.01016017</v>
      </c>
      <c r="F26" s="181" t="n">
        <f aca="false">IF(C26="MAT.",VLOOKUP(A26,INSUMOS_AUX!A:F,6,0),0)</f>
        <v>133.75</v>
      </c>
      <c r="G26" s="178" t="n">
        <f aca="false">IF(C26="M.O.",VLOOKUP(A26,INSUMOS_AUX!A:F,6,0),0)</f>
        <v>0</v>
      </c>
    </row>
    <row r="27" customFormat="false" ht="15" hidden="false" customHeight="false" outlineLevel="0" collapsed="false">
      <c r="A27" s="178" t="n">
        <v>40818</v>
      </c>
      <c r="B27" s="179" t="s">
        <v>639</v>
      </c>
      <c r="C27" s="180" t="s">
        <v>636</v>
      </c>
      <c r="D27" s="180" t="s">
        <v>61</v>
      </c>
      <c r="E27" s="178" t="n">
        <v>1.013</v>
      </c>
      <c r="F27" s="181" t="n">
        <f aca="false">IF(C27="MAT.",VLOOKUP(A27,INSUMOS_AUX!A:F,6,0),0)</f>
        <v>0</v>
      </c>
      <c r="G27" s="178" t="n">
        <f aca="false">IF(C27="M.O.",VLOOKUP(A27,INSUMOS_AUX!A:F,6,0),0)</f>
        <v>4515.3</v>
      </c>
    </row>
    <row r="28" customFormat="false" ht="15" hidden="false" customHeight="false" outlineLevel="0" collapsed="false">
      <c r="A28" s="178" t="n">
        <v>40861</v>
      </c>
      <c r="B28" s="179" t="s">
        <v>640</v>
      </c>
      <c r="C28" s="180" t="s">
        <v>74</v>
      </c>
      <c r="D28" s="180" t="s">
        <v>61</v>
      </c>
      <c r="E28" s="178" t="n">
        <v>1</v>
      </c>
      <c r="F28" s="181" t="n">
        <f aca="false">IF(C28="MAT.",VLOOKUP(A28,INSUMOS_AUX!A:F,6,0),0)</f>
        <v>134.56</v>
      </c>
      <c r="G28" s="178" t="n">
        <f aca="false">IF(C28="M.O.",VLOOKUP(A28,INSUMOS_AUX!A:F,6,0),0)</f>
        <v>0</v>
      </c>
    </row>
    <row r="29" customFormat="false" ht="15" hidden="false" customHeight="false" outlineLevel="0" collapsed="false">
      <c r="A29" s="178" t="n">
        <v>40862</v>
      </c>
      <c r="B29" s="179" t="s">
        <v>641</v>
      </c>
      <c r="C29" s="180" t="s">
        <v>74</v>
      </c>
      <c r="D29" s="180" t="s">
        <v>61</v>
      </c>
      <c r="E29" s="178" t="n">
        <v>1</v>
      </c>
      <c r="F29" s="181" t="n">
        <f aca="false">IF(C29="MAT.",VLOOKUP(A29,INSUMOS_AUX!A:F,6,0),0)</f>
        <v>352.73</v>
      </c>
      <c r="G29" s="178" t="n">
        <f aca="false">IF(C29="M.O.",VLOOKUP(A29,INSUMOS_AUX!A:F,6,0),0)</f>
        <v>0</v>
      </c>
    </row>
    <row r="30" customFormat="false" ht="15" hidden="false" customHeight="false" outlineLevel="0" collapsed="false">
      <c r="A30" s="178" t="n">
        <v>40863</v>
      </c>
      <c r="B30" s="179" t="s">
        <v>637</v>
      </c>
      <c r="C30" s="180" t="s">
        <v>74</v>
      </c>
      <c r="D30" s="180" t="s">
        <v>61</v>
      </c>
      <c r="E30" s="178" t="n">
        <v>1</v>
      </c>
      <c r="F30" s="181" t="n">
        <f aca="false">IF(C30="MAT.",VLOOKUP(A30,INSUMOS_AUX!A:F,6,0),0)</f>
        <v>63.58</v>
      </c>
      <c r="G30" s="178" t="n">
        <f aca="false">IF(C30="M.O.",VLOOKUP(A30,INSUMOS_AUX!A:F,6,0),0)</f>
        <v>0</v>
      </c>
    </row>
    <row r="31" customFormat="false" ht="15" hidden="false" customHeight="false" outlineLevel="0" collapsed="false">
      <c r="A31" s="178" t="n">
        <v>40864</v>
      </c>
      <c r="B31" s="179" t="s">
        <v>638</v>
      </c>
      <c r="C31" s="180" t="s">
        <v>74</v>
      </c>
      <c r="D31" s="180" t="s">
        <v>61</v>
      </c>
      <c r="E31" s="178" t="n">
        <v>1</v>
      </c>
      <c r="F31" s="181" t="n">
        <f aca="false">IF(C31="MAT.",VLOOKUP(A31,INSUMOS_AUX!A:F,6,0),0)</f>
        <v>9.76</v>
      </c>
      <c r="G31" s="178" t="n">
        <f aca="false">IF(C31="M.O.",VLOOKUP(A31,INSUMOS_AUX!A:F,6,0),0)</f>
        <v>0</v>
      </c>
    </row>
    <row r="32" customFormat="false" ht="15" hidden="false" customHeight="false" outlineLevel="0" collapsed="false">
      <c r="A32" s="172"/>
      <c r="B32" s="173"/>
      <c r="C32" s="173"/>
      <c r="D32" s="173"/>
      <c r="E32" s="173"/>
      <c r="F32" s="173"/>
      <c r="G32" s="173"/>
    </row>
    <row r="33" customFormat="false" ht="15" hidden="false" customHeight="false" outlineLevel="0" collapsed="false">
      <c r="A33" s="174" t="s">
        <v>66</v>
      </c>
      <c r="B33" s="174" t="s">
        <v>67</v>
      </c>
      <c r="C33" s="175" t="s">
        <v>60</v>
      </c>
      <c r="D33" s="175" t="s">
        <v>30</v>
      </c>
      <c r="E33" s="176" t="n">
        <v>3</v>
      </c>
      <c r="F33" s="176" t="n">
        <f aca="false">SUMPRODUCT($E34:$E34,F34:F34)</f>
        <v>21</v>
      </c>
      <c r="G33" s="176" t="n">
        <f aca="false">SUMPRODUCT($E34:$E34,G34:G34)</f>
        <v>0</v>
      </c>
    </row>
    <row r="34" customFormat="false" ht="15" hidden="false" customHeight="false" outlineLevel="0" collapsed="false">
      <c r="A34" s="178" t="s">
        <v>642</v>
      </c>
      <c r="B34" s="179" t="s">
        <v>643</v>
      </c>
      <c r="C34" s="180" t="s">
        <v>74</v>
      </c>
      <c r="D34" s="180" t="s">
        <v>30</v>
      </c>
      <c r="E34" s="178" t="n">
        <v>1</v>
      </c>
      <c r="F34" s="181" t="n">
        <f aca="false">IF(C34="MAT.",VLOOKUP(A34,INSUMOS_AUX!A:F,6,0),0)</f>
        <v>21</v>
      </c>
      <c r="G34" s="178" t="n">
        <f aca="false">IF(C34="M.O.",VLOOKUP(A34,INSUMOS_AUX!A:F,6,0),0)</f>
        <v>0</v>
      </c>
    </row>
    <row r="35" customFormat="false" ht="15" hidden="false" customHeight="false" outlineLevel="0" collapsed="false">
      <c r="A35" s="172"/>
      <c r="B35" s="173"/>
      <c r="C35" s="173"/>
      <c r="D35" s="173"/>
      <c r="E35" s="173"/>
      <c r="F35" s="173"/>
      <c r="G35" s="173"/>
    </row>
    <row r="36" customFormat="false" ht="15" hidden="false" customHeight="false" outlineLevel="0" collapsed="false">
      <c r="A36" s="174" t="s">
        <v>69</v>
      </c>
      <c r="B36" s="174" t="s">
        <v>70</v>
      </c>
      <c r="C36" s="175" t="s">
        <v>60</v>
      </c>
      <c r="D36" s="175" t="s">
        <v>30</v>
      </c>
      <c r="E36" s="176" t="n">
        <v>3</v>
      </c>
      <c r="F36" s="176" t="n">
        <f aca="false">SUMPRODUCT($E37:$E37,F37:F37)</f>
        <v>226.5</v>
      </c>
      <c r="G36" s="176" t="n">
        <f aca="false">SUMPRODUCT($E37:$E37,G37:G37)</f>
        <v>0</v>
      </c>
    </row>
    <row r="37" customFormat="false" ht="15" hidden="false" customHeight="false" outlineLevel="0" collapsed="false">
      <c r="A37" s="178" t="s">
        <v>644</v>
      </c>
      <c r="B37" s="179" t="s">
        <v>645</v>
      </c>
      <c r="C37" s="180" t="s">
        <v>74</v>
      </c>
      <c r="D37" s="180" t="s">
        <v>30</v>
      </c>
      <c r="E37" s="178" t="n">
        <v>1</v>
      </c>
      <c r="F37" s="181" t="n">
        <f aca="false">IF(C37="MAT.",VLOOKUP(A37,INSUMOS_AUX!A:F,6,0),0)</f>
        <v>226.5</v>
      </c>
      <c r="G37" s="178" t="n">
        <f aca="false">IF(C37="M.O.",VLOOKUP(A37,INSUMOS_AUX!A:F,6,0),0)</f>
        <v>0</v>
      </c>
    </row>
    <row r="38" customFormat="false" ht="15" hidden="false" customHeight="false" outlineLevel="0" collapsed="false">
      <c r="A38" s="172"/>
      <c r="B38" s="173"/>
      <c r="C38" s="173"/>
      <c r="D38" s="173"/>
      <c r="E38" s="173"/>
      <c r="F38" s="173"/>
      <c r="G38" s="173"/>
    </row>
    <row r="39" customFormat="false" ht="15" hidden="false" customHeight="false" outlineLevel="0" collapsed="false">
      <c r="A39" s="169" t="s">
        <v>646</v>
      </c>
      <c r="B39" s="170" t="s">
        <v>71</v>
      </c>
      <c r="C39" s="171"/>
      <c r="D39" s="171"/>
      <c r="E39" s="171"/>
      <c r="F39" s="171"/>
      <c r="G39" s="171"/>
    </row>
    <row r="40" customFormat="false" ht="15" hidden="false" customHeight="false" outlineLevel="0" collapsed="false">
      <c r="A40" s="172"/>
      <c r="B40" s="173"/>
      <c r="C40" s="173"/>
      <c r="D40" s="173"/>
      <c r="E40" s="173"/>
      <c r="F40" s="173"/>
      <c r="G40" s="173"/>
    </row>
    <row r="41" customFormat="false" ht="15" hidden="false" customHeight="false" outlineLevel="0" collapsed="false">
      <c r="A41" s="174" t="n">
        <v>10527</v>
      </c>
      <c r="B41" s="174" t="s">
        <v>73</v>
      </c>
      <c r="C41" s="175" t="s">
        <v>74</v>
      </c>
      <c r="D41" s="175" t="s">
        <v>75</v>
      </c>
      <c r="E41" s="176" t="n">
        <v>100</v>
      </c>
      <c r="F41" s="176" t="n">
        <v>11</v>
      </c>
      <c r="G41" s="176" t="n">
        <v>0</v>
      </c>
    </row>
    <row r="42" customFormat="false" ht="15" hidden="false" customHeight="false" outlineLevel="0" collapsed="false">
      <c r="A42" s="172"/>
      <c r="B42" s="173"/>
      <c r="C42" s="173"/>
      <c r="D42" s="173"/>
      <c r="E42" s="173"/>
      <c r="F42" s="173"/>
      <c r="G42" s="173"/>
    </row>
    <row r="43" customFormat="false" ht="15" hidden="false" customHeight="false" outlineLevel="0" collapsed="false">
      <c r="A43" s="174" t="s">
        <v>77</v>
      </c>
      <c r="B43" s="174" t="s">
        <v>78</v>
      </c>
      <c r="C43" s="175" t="s">
        <v>60</v>
      </c>
      <c r="D43" s="175" t="s">
        <v>79</v>
      </c>
      <c r="E43" s="176" t="n">
        <v>4</v>
      </c>
      <c r="F43" s="176" t="n">
        <f aca="false">SUMPRODUCT($E44:$E80,F44:F80)</f>
        <v>234.79161342996</v>
      </c>
      <c r="G43" s="176" t="n">
        <f aca="false">SUMPRODUCT($E44:$E80,G44:G80)</f>
        <v>31.2245407945</v>
      </c>
    </row>
    <row r="44" customFormat="false" ht="15" hidden="false" customHeight="false" outlineLevel="0" collapsed="false">
      <c r="A44" s="178" t="n">
        <v>10</v>
      </c>
      <c r="B44" s="179" t="s">
        <v>647</v>
      </c>
      <c r="C44" s="180" t="s">
        <v>74</v>
      </c>
      <c r="D44" s="180" t="s">
        <v>30</v>
      </c>
      <c r="E44" s="178" t="n">
        <v>0.021209306</v>
      </c>
      <c r="F44" s="181" t="n">
        <f aca="false">IF(C44="MAT.",VLOOKUP(A44,INSUMOS_AUX!A:F,6,0),0)</f>
        <v>6.92</v>
      </c>
      <c r="G44" s="178" t="n">
        <f aca="false">IF(C44="M.O.",VLOOKUP(A44,INSUMOS_AUX!A:F,6,0),0)</f>
        <v>0</v>
      </c>
    </row>
    <row r="45" customFormat="false" ht="15" hidden="false" customHeight="false" outlineLevel="0" collapsed="false">
      <c r="A45" s="178" t="n">
        <v>10535</v>
      </c>
      <c r="B45" s="179" t="s">
        <v>648</v>
      </c>
      <c r="C45" s="180" t="s">
        <v>74</v>
      </c>
      <c r="D45" s="180" t="s">
        <v>30</v>
      </c>
      <c r="E45" s="178" t="n">
        <v>1.695E-006</v>
      </c>
      <c r="F45" s="181" t="n">
        <f aca="false">IF(C45="MAT.",VLOOKUP(A45,INSUMOS_AUX!A:F,6,0),0)</f>
        <v>2976</v>
      </c>
      <c r="G45" s="178" t="n">
        <f aca="false">IF(C45="M.O.",VLOOKUP(A45,INSUMOS_AUX!A:F,6,0),0)</f>
        <v>0</v>
      </c>
    </row>
    <row r="46" customFormat="false" ht="15" hidden="false" customHeight="false" outlineLevel="0" collapsed="false">
      <c r="A46" s="178" t="n">
        <v>11359</v>
      </c>
      <c r="B46" s="179" t="s">
        <v>649</v>
      </c>
      <c r="C46" s="180" t="s">
        <v>74</v>
      </c>
      <c r="D46" s="180" t="s">
        <v>30</v>
      </c>
      <c r="E46" s="178" t="n">
        <v>0.000171187</v>
      </c>
      <c r="F46" s="181" t="n">
        <f aca="false">IF(C46="MAT.",VLOOKUP(A46,INSUMOS_AUX!A:F,6,0),0)</f>
        <v>571.77</v>
      </c>
      <c r="G46" s="178" t="n">
        <f aca="false">IF(C46="M.O.",VLOOKUP(A46,INSUMOS_AUX!A:F,6,0),0)</f>
        <v>0</v>
      </c>
    </row>
    <row r="47" customFormat="false" ht="15" hidden="false" customHeight="false" outlineLevel="0" collapsed="false">
      <c r="A47" s="178" t="n">
        <v>1213</v>
      </c>
      <c r="B47" s="179" t="s">
        <v>650</v>
      </c>
      <c r="C47" s="180" t="s">
        <v>636</v>
      </c>
      <c r="D47" s="180" t="s">
        <v>594</v>
      </c>
      <c r="E47" s="178" t="n">
        <v>1.0093</v>
      </c>
      <c r="F47" s="181" t="n">
        <f aca="false">IF(C47="MAT.",VLOOKUP(A47,INSUMOS_AUX!A:F,6,0),0)</f>
        <v>0</v>
      </c>
      <c r="G47" s="178" t="n">
        <f aca="false">IF(C47="M.O.",VLOOKUP(A47,INSUMOS_AUX!A:F,6,0),0)</f>
        <v>13.3</v>
      </c>
    </row>
    <row r="48" customFormat="false" ht="15" hidden="false" customHeight="false" outlineLevel="0" collapsed="false">
      <c r="A48" s="178" t="n">
        <v>12815</v>
      </c>
      <c r="B48" s="179" t="s">
        <v>651</v>
      </c>
      <c r="C48" s="180" t="s">
        <v>74</v>
      </c>
      <c r="D48" s="180" t="s">
        <v>30</v>
      </c>
      <c r="E48" s="178" t="n">
        <v>0.024140349</v>
      </c>
      <c r="F48" s="181" t="n">
        <f aca="false">IF(C48="MAT.",VLOOKUP(A48,INSUMOS_AUX!A:F,6,0),0)</f>
        <v>5.84</v>
      </c>
      <c r="G48" s="178" t="n">
        <f aca="false">IF(C48="M.O.",VLOOKUP(A48,INSUMOS_AUX!A:F,6,0),0)</f>
        <v>0</v>
      </c>
    </row>
    <row r="49" customFormat="false" ht="15" hidden="false" customHeight="false" outlineLevel="0" collapsed="false">
      <c r="A49" s="178" t="n">
        <v>12892</v>
      </c>
      <c r="B49" s="179" t="s">
        <v>627</v>
      </c>
      <c r="C49" s="180" t="s">
        <v>74</v>
      </c>
      <c r="D49" s="180" t="s">
        <v>628</v>
      </c>
      <c r="E49" s="178" t="n">
        <v>0.041765952</v>
      </c>
      <c r="F49" s="181" t="n">
        <f aca="false">IF(C49="MAT.",VLOOKUP(A49,INSUMOS_AUX!A:F,6,0),0)</f>
        <v>9</v>
      </c>
      <c r="G49" s="178" t="n">
        <f aca="false">IF(C49="M.O.",VLOOKUP(A49,INSUMOS_AUX!A:F,6,0),0)</f>
        <v>0</v>
      </c>
    </row>
    <row r="50" customFormat="false" ht="15" hidden="false" customHeight="false" outlineLevel="0" collapsed="false">
      <c r="A50" s="178" t="n">
        <v>12893</v>
      </c>
      <c r="B50" s="179" t="s">
        <v>629</v>
      </c>
      <c r="C50" s="180" t="s">
        <v>74</v>
      </c>
      <c r="D50" s="180" t="s">
        <v>628</v>
      </c>
      <c r="E50" s="178" t="n">
        <v>0.004872816</v>
      </c>
      <c r="F50" s="181" t="n">
        <f aca="false">IF(C50="MAT.",VLOOKUP(A50,INSUMOS_AUX!A:F,6,0),0)</f>
        <v>48</v>
      </c>
      <c r="G50" s="178" t="n">
        <f aca="false">IF(C50="M.O.",VLOOKUP(A50,INSUMOS_AUX!A:F,6,0),0)</f>
        <v>0</v>
      </c>
    </row>
    <row r="51" customFormat="false" ht="15" hidden="false" customHeight="false" outlineLevel="0" collapsed="false">
      <c r="A51" s="178" t="n">
        <v>1379</v>
      </c>
      <c r="B51" s="179" t="s">
        <v>652</v>
      </c>
      <c r="C51" s="180" t="s">
        <v>74</v>
      </c>
      <c r="D51" s="180" t="s">
        <v>285</v>
      </c>
      <c r="E51" s="178" t="n">
        <v>2.1221</v>
      </c>
      <c r="F51" s="181" t="n">
        <f aca="false">IF(C51="MAT.",VLOOKUP(A51,INSUMOS_AUX!A:F,6,0),0)</f>
        <v>0.42</v>
      </c>
      <c r="G51" s="178" t="n">
        <f aca="false">IF(C51="M.O.",VLOOKUP(A51,INSUMOS_AUX!A:F,6,0),0)</f>
        <v>0</v>
      </c>
    </row>
    <row r="52" customFormat="false" ht="15" hidden="false" customHeight="false" outlineLevel="0" collapsed="false">
      <c r="A52" s="178" t="n">
        <v>25966</v>
      </c>
      <c r="B52" s="179" t="s">
        <v>653</v>
      </c>
      <c r="C52" s="180" t="s">
        <v>74</v>
      </c>
      <c r="D52" s="180" t="s">
        <v>654</v>
      </c>
      <c r="E52" s="178" t="n">
        <v>0.004023492</v>
      </c>
      <c r="F52" s="181" t="n">
        <f aca="false">IF(C52="MAT.",VLOOKUP(A52,INSUMOS_AUX!A:F,6,0),0)</f>
        <v>15.03</v>
      </c>
      <c r="G52" s="178" t="n">
        <f aca="false">IF(C52="M.O.",VLOOKUP(A52,INSUMOS_AUX!A:F,6,0),0)</f>
        <v>0</v>
      </c>
    </row>
    <row r="53" customFormat="false" ht="15" hidden="false" customHeight="false" outlineLevel="0" collapsed="false">
      <c r="A53" s="178" t="n">
        <v>2705</v>
      </c>
      <c r="B53" s="179" t="s">
        <v>655</v>
      </c>
      <c r="C53" s="180" t="s">
        <v>74</v>
      </c>
      <c r="D53" s="180" t="s">
        <v>656</v>
      </c>
      <c r="E53" s="178" t="n">
        <v>0.01</v>
      </c>
      <c r="F53" s="181" t="n">
        <f aca="false">IF(C53="MAT.",VLOOKUP(A53,INSUMOS_AUX!A:F,6,0),0)</f>
        <v>0.85</v>
      </c>
      <c r="G53" s="178" t="n">
        <f aca="false">IF(C53="M.O.",VLOOKUP(A53,INSUMOS_AUX!A:F,6,0),0)</f>
        <v>0</v>
      </c>
    </row>
    <row r="54" customFormat="false" ht="15" hidden="false" customHeight="false" outlineLevel="0" collapsed="false">
      <c r="A54" s="178" t="n">
        <v>2711</v>
      </c>
      <c r="B54" s="179" t="s">
        <v>657</v>
      </c>
      <c r="C54" s="180" t="s">
        <v>74</v>
      </c>
      <c r="D54" s="180" t="s">
        <v>30</v>
      </c>
      <c r="E54" s="178" t="n">
        <v>0.001795646</v>
      </c>
      <c r="F54" s="181" t="n">
        <f aca="false">IF(C54="MAT.",VLOOKUP(A54,INSUMOS_AUX!A:F,6,0),0)</f>
        <v>109.45</v>
      </c>
      <c r="G54" s="178" t="n">
        <f aca="false">IF(C54="M.O.",VLOOKUP(A54,INSUMOS_AUX!A:F,6,0),0)</f>
        <v>0</v>
      </c>
    </row>
    <row r="55" customFormat="false" ht="15" hidden="false" customHeight="false" outlineLevel="0" collapsed="false">
      <c r="A55" s="178" t="n">
        <v>36144</v>
      </c>
      <c r="B55" s="179" t="s">
        <v>630</v>
      </c>
      <c r="C55" s="180" t="s">
        <v>74</v>
      </c>
      <c r="D55" s="180" t="s">
        <v>30</v>
      </c>
      <c r="E55" s="178" t="n">
        <v>0.339783232</v>
      </c>
      <c r="F55" s="181" t="n">
        <f aca="false">IF(C55="MAT.",VLOOKUP(A55,INSUMOS_AUX!A:F,6,0),0)</f>
        <v>1.12</v>
      </c>
      <c r="G55" s="178" t="n">
        <f aca="false">IF(C55="M.O.",VLOOKUP(A55,INSUMOS_AUX!A:F,6,0),0)</f>
        <v>0</v>
      </c>
    </row>
    <row r="56" customFormat="false" ht="15" hidden="false" customHeight="false" outlineLevel="0" collapsed="false">
      <c r="A56" s="178" t="n">
        <v>36146</v>
      </c>
      <c r="B56" s="179" t="s">
        <v>631</v>
      </c>
      <c r="C56" s="180" t="s">
        <v>74</v>
      </c>
      <c r="D56" s="180" t="s">
        <v>30</v>
      </c>
      <c r="E56" s="178" t="n">
        <v>0.003779936</v>
      </c>
      <c r="F56" s="181" t="n">
        <f aca="false">IF(C56="MAT.",VLOOKUP(A56,INSUMOS_AUX!A:F,6,0),0)</f>
        <v>170</v>
      </c>
      <c r="G56" s="178" t="n">
        <f aca="false">IF(C56="M.O.",VLOOKUP(A56,INSUMOS_AUX!A:F,6,0),0)</f>
        <v>0</v>
      </c>
    </row>
    <row r="57" customFormat="false" ht="15" hidden="false" customHeight="false" outlineLevel="0" collapsed="false">
      <c r="A57" s="178" t="n">
        <v>36149</v>
      </c>
      <c r="B57" s="179" t="s">
        <v>632</v>
      </c>
      <c r="C57" s="180" t="s">
        <v>74</v>
      </c>
      <c r="D57" s="180" t="s">
        <v>30</v>
      </c>
      <c r="E57" s="178" t="n">
        <v>0.0021888</v>
      </c>
      <c r="F57" s="181" t="n">
        <f aca="false">IF(C57="MAT.",VLOOKUP(A57,INSUMOS_AUX!A:F,6,0),0)</f>
        <v>117.5</v>
      </c>
      <c r="G57" s="178" t="n">
        <f aca="false">IF(C57="M.O.",VLOOKUP(A57,INSUMOS_AUX!A:F,6,0),0)</f>
        <v>0</v>
      </c>
    </row>
    <row r="58" customFormat="false" ht="15" hidden="false" customHeight="false" outlineLevel="0" collapsed="false">
      <c r="A58" s="178" t="n">
        <v>36150</v>
      </c>
      <c r="B58" s="179" t="s">
        <v>633</v>
      </c>
      <c r="C58" s="180" t="s">
        <v>74</v>
      </c>
      <c r="D58" s="180" t="s">
        <v>30</v>
      </c>
      <c r="E58" s="178" t="n">
        <v>0.008099776</v>
      </c>
      <c r="F58" s="181" t="n">
        <f aca="false">IF(C58="MAT.",VLOOKUP(A58,INSUMOS_AUX!A:F,6,0),0)</f>
        <v>29.7</v>
      </c>
      <c r="G58" s="178" t="n">
        <f aca="false">IF(C58="M.O.",VLOOKUP(A58,INSUMOS_AUX!A:F,6,0),0)</f>
        <v>0</v>
      </c>
    </row>
    <row r="59" customFormat="false" ht="15" hidden="false" customHeight="false" outlineLevel="0" collapsed="false">
      <c r="A59" s="178" t="n">
        <v>36153</v>
      </c>
      <c r="B59" s="179" t="s">
        <v>634</v>
      </c>
      <c r="C59" s="180" t="s">
        <v>74</v>
      </c>
      <c r="D59" s="180" t="s">
        <v>30</v>
      </c>
      <c r="E59" s="178" t="n">
        <v>0.003275904</v>
      </c>
      <c r="F59" s="181" t="n">
        <f aca="false">IF(C59="MAT.",VLOOKUP(A59,INSUMOS_AUX!A:F,6,0),0)</f>
        <v>133.75</v>
      </c>
      <c r="G59" s="178" t="n">
        <f aca="false">IF(C59="M.O.",VLOOKUP(A59,INSUMOS_AUX!A:F,6,0),0)</f>
        <v>0</v>
      </c>
    </row>
    <row r="60" customFormat="false" ht="15" hidden="false" customHeight="false" outlineLevel="0" collapsed="false">
      <c r="A60" s="178" t="n">
        <v>370</v>
      </c>
      <c r="B60" s="179" t="s">
        <v>658</v>
      </c>
      <c r="C60" s="180" t="s">
        <v>74</v>
      </c>
      <c r="D60" s="180" t="s">
        <v>116</v>
      </c>
      <c r="E60" s="178" t="n">
        <v>0.00859</v>
      </c>
      <c r="F60" s="181" t="n">
        <f aca="false">IF(C60="MAT.",VLOOKUP(A60,INSUMOS_AUX!A:F,6,0),0)</f>
        <v>72.5</v>
      </c>
      <c r="G60" s="178" t="n">
        <f aca="false">IF(C60="M.O.",VLOOKUP(A60,INSUMOS_AUX!A:F,6,0),0)</f>
        <v>0</v>
      </c>
    </row>
    <row r="61" customFormat="false" ht="15" hidden="false" customHeight="false" outlineLevel="0" collapsed="false">
      <c r="A61" s="178" t="n">
        <v>37370</v>
      </c>
      <c r="B61" s="179" t="s">
        <v>659</v>
      </c>
      <c r="C61" s="180" t="s">
        <v>74</v>
      </c>
      <c r="D61" s="180" t="s">
        <v>594</v>
      </c>
      <c r="E61" s="178" t="n">
        <v>3.04</v>
      </c>
      <c r="F61" s="181" t="n">
        <f aca="false">IF(C61="MAT.",VLOOKUP(A61,INSUMOS_AUX!A:F,6,0),0)</f>
        <v>1.87</v>
      </c>
      <c r="G61" s="178" t="n">
        <f aca="false">IF(C61="M.O.",VLOOKUP(A61,INSUMOS_AUX!A:F,6,0),0)</f>
        <v>0</v>
      </c>
    </row>
    <row r="62" customFormat="false" ht="15" hidden="false" customHeight="false" outlineLevel="0" collapsed="false">
      <c r="A62" s="178" t="n">
        <v>37371</v>
      </c>
      <c r="B62" s="179" t="s">
        <v>660</v>
      </c>
      <c r="C62" s="180" t="s">
        <v>74</v>
      </c>
      <c r="D62" s="180" t="s">
        <v>594</v>
      </c>
      <c r="E62" s="178" t="n">
        <v>3.04</v>
      </c>
      <c r="F62" s="181" t="n">
        <f aca="false">IF(C62="MAT.",VLOOKUP(A62,INSUMOS_AUX!A:F,6,0),0)</f>
        <v>0.71</v>
      </c>
      <c r="G62" s="178" t="n">
        <f aca="false">IF(C62="M.O.",VLOOKUP(A62,INSUMOS_AUX!A:F,6,0),0)</f>
        <v>0</v>
      </c>
    </row>
    <row r="63" customFormat="false" ht="15" hidden="false" customHeight="false" outlineLevel="0" collapsed="false">
      <c r="A63" s="178" t="n">
        <v>37372</v>
      </c>
      <c r="B63" s="179" t="s">
        <v>661</v>
      </c>
      <c r="C63" s="180" t="s">
        <v>74</v>
      </c>
      <c r="D63" s="180" t="s">
        <v>594</v>
      </c>
      <c r="E63" s="178" t="n">
        <v>3.04</v>
      </c>
      <c r="F63" s="181" t="n">
        <f aca="false">IF(C63="MAT.",VLOOKUP(A63,INSUMOS_AUX!A:F,6,0),0)</f>
        <v>0.34</v>
      </c>
      <c r="G63" s="178" t="n">
        <f aca="false">IF(C63="M.O.",VLOOKUP(A63,INSUMOS_AUX!A:F,6,0),0)</f>
        <v>0</v>
      </c>
    </row>
    <row r="64" customFormat="false" ht="15" hidden="false" customHeight="false" outlineLevel="0" collapsed="false">
      <c r="A64" s="178" t="n">
        <v>37373</v>
      </c>
      <c r="B64" s="179" t="s">
        <v>662</v>
      </c>
      <c r="C64" s="180" t="s">
        <v>74</v>
      </c>
      <c r="D64" s="180" t="s">
        <v>594</v>
      </c>
      <c r="E64" s="178" t="n">
        <v>3.04</v>
      </c>
      <c r="F64" s="181" t="n">
        <f aca="false">IF(C64="MAT.",VLOOKUP(A64,INSUMOS_AUX!A:F,6,0),0)</f>
        <v>0.05</v>
      </c>
      <c r="G64" s="178" t="n">
        <f aca="false">IF(C64="M.O.",VLOOKUP(A64,INSUMOS_AUX!A:F,6,0),0)</f>
        <v>0</v>
      </c>
    </row>
    <row r="65" customFormat="false" ht="15" hidden="false" customHeight="false" outlineLevel="0" collapsed="false">
      <c r="A65" s="178" t="n">
        <v>37666</v>
      </c>
      <c r="B65" s="179" t="s">
        <v>663</v>
      </c>
      <c r="C65" s="180" t="s">
        <v>636</v>
      </c>
      <c r="D65" s="180" t="s">
        <v>594</v>
      </c>
      <c r="E65" s="178" t="n">
        <v>0.01560385</v>
      </c>
      <c r="F65" s="181" t="n">
        <f aca="false">IF(C65="MAT.",VLOOKUP(A65,INSUMOS_AUX!A:F,6,0),0)</f>
        <v>0</v>
      </c>
      <c r="G65" s="178" t="n">
        <f aca="false">IF(C65="M.O.",VLOOKUP(A65,INSUMOS_AUX!A:F,6,0),0)</f>
        <v>17.8</v>
      </c>
    </row>
    <row r="66" customFormat="false" ht="15" hidden="false" customHeight="false" outlineLevel="0" collapsed="false">
      <c r="A66" s="178" t="n">
        <v>38382</v>
      </c>
      <c r="B66" s="179" t="s">
        <v>664</v>
      </c>
      <c r="C66" s="180" t="s">
        <v>74</v>
      </c>
      <c r="D66" s="180" t="s">
        <v>30</v>
      </c>
      <c r="E66" s="178" t="n">
        <v>0.007655614</v>
      </c>
      <c r="F66" s="181" t="n">
        <f aca="false">IF(C66="MAT.",VLOOKUP(A66,INSUMOS_AUX!A:F,6,0),0)</f>
        <v>7.62</v>
      </c>
      <c r="G66" s="178" t="n">
        <f aca="false">IF(C66="M.O.",VLOOKUP(A66,INSUMOS_AUX!A:F,6,0),0)</f>
        <v>0</v>
      </c>
    </row>
    <row r="67" customFormat="false" ht="15" hidden="false" customHeight="false" outlineLevel="0" collapsed="false">
      <c r="A67" s="178" t="n">
        <v>38390</v>
      </c>
      <c r="B67" s="179" t="s">
        <v>665</v>
      </c>
      <c r="C67" s="180" t="s">
        <v>74</v>
      </c>
      <c r="D67" s="180" t="s">
        <v>30</v>
      </c>
      <c r="E67" s="178" t="n">
        <v>0.004023492</v>
      </c>
      <c r="F67" s="181" t="n">
        <f aca="false">IF(C67="MAT.",VLOOKUP(A67,INSUMOS_AUX!A:F,6,0),0)</f>
        <v>22.97</v>
      </c>
      <c r="G67" s="178" t="n">
        <f aca="false">IF(C67="M.O.",VLOOKUP(A67,INSUMOS_AUX!A:F,6,0),0)</f>
        <v>0</v>
      </c>
    </row>
    <row r="68" customFormat="false" ht="15" hidden="false" customHeight="false" outlineLevel="0" collapsed="false">
      <c r="A68" s="178" t="n">
        <v>38393</v>
      </c>
      <c r="B68" s="179" t="s">
        <v>666</v>
      </c>
      <c r="C68" s="180" t="s">
        <v>74</v>
      </c>
      <c r="D68" s="180" t="s">
        <v>30</v>
      </c>
      <c r="E68" s="178" t="n">
        <v>0.004023492</v>
      </c>
      <c r="F68" s="181" t="n">
        <f aca="false">IF(C68="MAT.",VLOOKUP(A68,INSUMOS_AUX!A:F,6,0),0)</f>
        <v>10.36</v>
      </c>
      <c r="G68" s="178" t="n">
        <f aca="false">IF(C68="M.O.",VLOOKUP(A68,INSUMOS_AUX!A:F,6,0),0)</f>
        <v>0</v>
      </c>
    </row>
    <row r="69" customFormat="false" ht="15" hidden="false" customHeight="false" outlineLevel="0" collapsed="false">
      <c r="A69" s="178" t="n">
        <v>38396</v>
      </c>
      <c r="B69" s="179" t="s">
        <v>667</v>
      </c>
      <c r="C69" s="180" t="s">
        <v>74</v>
      </c>
      <c r="D69" s="180" t="s">
        <v>30</v>
      </c>
      <c r="E69" s="178" t="n">
        <v>0.00013701</v>
      </c>
      <c r="F69" s="181" t="n">
        <f aca="false">IF(C69="MAT.",VLOOKUP(A69,INSUMOS_AUX!A:F,6,0),0)</f>
        <v>276.64</v>
      </c>
      <c r="G69" s="178" t="n">
        <f aca="false">IF(C69="M.O.",VLOOKUP(A69,INSUMOS_AUX!A:F,6,0),0)</f>
        <v>0</v>
      </c>
    </row>
    <row r="70" customFormat="false" ht="15" hidden="false" customHeight="false" outlineLevel="0" collapsed="false">
      <c r="A70" s="178" t="n">
        <v>38399</v>
      </c>
      <c r="B70" s="179" t="s">
        <v>668</v>
      </c>
      <c r="C70" s="180" t="s">
        <v>74</v>
      </c>
      <c r="D70" s="180" t="s">
        <v>30</v>
      </c>
      <c r="E70" s="178" t="n">
        <v>0.000684444</v>
      </c>
      <c r="F70" s="181" t="n">
        <f aca="false">IF(C70="MAT.",VLOOKUP(A70,INSUMOS_AUX!A:F,6,0),0)</f>
        <v>135.25</v>
      </c>
      <c r="G70" s="178" t="n">
        <f aca="false">IF(C70="M.O.",VLOOKUP(A70,INSUMOS_AUX!A:F,6,0),0)</f>
        <v>0</v>
      </c>
    </row>
    <row r="71" customFormat="false" ht="15" hidden="false" customHeight="false" outlineLevel="0" collapsed="false">
      <c r="A71" s="178" t="n">
        <v>38412</v>
      </c>
      <c r="B71" s="179" t="s">
        <v>669</v>
      </c>
      <c r="C71" s="180" t="s">
        <v>74</v>
      </c>
      <c r="D71" s="180" t="s">
        <v>30</v>
      </c>
      <c r="E71" s="178" t="n">
        <v>0.00011977</v>
      </c>
      <c r="F71" s="181" t="n">
        <f aca="false">IF(C71="MAT.",VLOOKUP(A71,INSUMOS_AUX!A:F,6,0),0)</f>
        <v>837.62</v>
      </c>
      <c r="G71" s="178" t="n">
        <f aca="false">IF(C71="M.O.",VLOOKUP(A71,INSUMOS_AUX!A:F,6,0),0)</f>
        <v>0</v>
      </c>
    </row>
    <row r="72" customFormat="false" ht="15" hidden="false" customHeight="false" outlineLevel="0" collapsed="false">
      <c r="A72" s="178" t="n">
        <v>38413</v>
      </c>
      <c r="B72" s="179" t="s">
        <v>670</v>
      </c>
      <c r="C72" s="180" t="s">
        <v>74</v>
      </c>
      <c r="D72" s="180" t="s">
        <v>30</v>
      </c>
      <c r="E72" s="178" t="n">
        <v>0.000117351</v>
      </c>
      <c r="F72" s="181" t="n">
        <f aca="false">IF(C72="MAT.",VLOOKUP(A72,INSUMOS_AUX!A:F,6,0),0)</f>
        <v>589.49</v>
      </c>
      <c r="G72" s="178" t="n">
        <f aca="false">IF(C72="M.O.",VLOOKUP(A72,INSUMOS_AUX!A:F,6,0),0)</f>
        <v>0</v>
      </c>
    </row>
    <row r="73" customFormat="false" ht="15" hidden="false" customHeight="false" outlineLevel="0" collapsed="false">
      <c r="A73" s="178" t="n">
        <v>38476</v>
      </c>
      <c r="B73" s="179" t="s">
        <v>671</v>
      </c>
      <c r="C73" s="180" t="s">
        <v>74</v>
      </c>
      <c r="D73" s="180" t="s">
        <v>30</v>
      </c>
      <c r="E73" s="178" t="n">
        <v>0.000547737</v>
      </c>
      <c r="F73" s="181" t="n">
        <f aca="false">IF(C73="MAT.",VLOOKUP(A73,INSUMOS_AUX!A:F,6,0),0)</f>
        <v>203.78</v>
      </c>
      <c r="G73" s="178" t="n">
        <f aca="false">IF(C73="M.O.",VLOOKUP(A73,INSUMOS_AUX!A:F,6,0),0)</f>
        <v>0</v>
      </c>
    </row>
    <row r="74" customFormat="false" ht="15" hidden="false" customHeight="false" outlineLevel="0" collapsed="false">
      <c r="A74" s="178" t="n">
        <v>38477</v>
      </c>
      <c r="B74" s="179" t="s">
        <v>672</v>
      </c>
      <c r="C74" s="180" t="s">
        <v>74</v>
      </c>
      <c r="D74" s="180" t="s">
        <v>30</v>
      </c>
      <c r="E74" s="178" t="n">
        <v>0.000117351</v>
      </c>
      <c r="F74" s="181" t="n">
        <f aca="false">IF(C74="MAT.",VLOOKUP(A74,INSUMOS_AUX!A:F,6,0),0)</f>
        <v>577.1</v>
      </c>
      <c r="G74" s="178" t="n">
        <f aca="false">IF(C74="M.O.",VLOOKUP(A74,INSUMOS_AUX!A:F,6,0),0)</f>
        <v>0</v>
      </c>
    </row>
    <row r="75" customFormat="false" ht="15" hidden="false" customHeight="false" outlineLevel="0" collapsed="false">
      <c r="A75" s="178" t="n">
        <v>4417</v>
      </c>
      <c r="B75" s="179" t="s">
        <v>673</v>
      </c>
      <c r="C75" s="180" t="s">
        <v>74</v>
      </c>
      <c r="D75" s="180" t="s">
        <v>86</v>
      </c>
      <c r="E75" s="178" t="n">
        <v>1</v>
      </c>
      <c r="F75" s="181" t="n">
        <f aca="false">IF(C75="MAT.",VLOOKUP(A75,INSUMOS_AUX!A:F,6,0),0)</f>
        <v>3.14</v>
      </c>
      <c r="G75" s="178" t="n">
        <f aca="false">IF(C75="M.O.",VLOOKUP(A75,INSUMOS_AUX!A:F,6,0),0)</f>
        <v>0</v>
      </c>
    </row>
    <row r="76" customFormat="false" ht="15" hidden="false" customHeight="false" outlineLevel="0" collapsed="false">
      <c r="A76" s="178" t="n">
        <v>4491</v>
      </c>
      <c r="B76" s="179" t="s">
        <v>674</v>
      </c>
      <c r="C76" s="180" t="s">
        <v>74</v>
      </c>
      <c r="D76" s="180" t="s">
        <v>86</v>
      </c>
      <c r="E76" s="178" t="n">
        <v>4</v>
      </c>
      <c r="F76" s="181" t="n">
        <f aca="false">IF(C76="MAT.",VLOOKUP(A76,INSUMOS_AUX!A:F,6,0),0)</f>
        <v>3.9</v>
      </c>
      <c r="G76" s="178" t="n">
        <f aca="false">IF(C76="M.O.",VLOOKUP(A76,INSUMOS_AUX!A:F,6,0),0)</f>
        <v>0</v>
      </c>
    </row>
    <row r="77" customFormat="false" ht="15" hidden="false" customHeight="false" outlineLevel="0" collapsed="false">
      <c r="A77" s="178" t="n">
        <v>4721</v>
      </c>
      <c r="B77" s="179" t="s">
        <v>675</v>
      </c>
      <c r="C77" s="180" t="s">
        <v>74</v>
      </c>
      <c r="D77" s="180" t="s">
        <v>116</v>
      </c>
      <c r="E77" s="178" t="n">
        <v>0.00579</v>
      </c>
      <c r="F77" s="181" t="n">
        <f aca="false">IF(C77="MAT.",VLOOKUP(A77,INSUMOS_AUX!A:F,6,0),0)</f>
        <v>52.9</v>
      </c>
      <c r="G77" s="178" t="n">
        <f aca="false">IF(C77="M.O.",VLOOKUP(A77,INSUMOS_AUX!A:F,6,0),0)</f>
        <v>0</v>
      </c>
    </row>
    <row r="78" customFormat="false" ht="15" hidden="false" customHeight="false" outlineLevel="0" collapsed="false">
      <c r="A78" s="178" t="n">
        <v>4813</v>
      </c>
      <c r="B78" s="179" t="s">
        <v>676</v>
      </c>
      <c r="C78" s="180" t="s">
        <v>74</v>
      </c>
      <c r="D78" s="180" t="s">
        <v>79</v>
      </c>
      <c r="E78" s="178" t="n">
        <v>1</v>
      </c>
      <c r="F78" s="181" t="n">
        <f aca="false">IF(C78="MAT.",VLOOKUP(A78,INSUMOS_AUX!A:F,6,0),0)</f>
        <v>200</v>
      </c>
      <c r="G78" s="178" t="n">
        <f aca="false">IF(C78="M.O.",VLOOKUP(A78,INSUMOS_AUX!A:F,6,0),0)</f>
        <v>0</v>
      </c>
    </row>
    <row r="79" customFormat="false" ht="15" hidden="false" customHeight="false" outlineLevel="0" collapsed="false">
      <c r="A79" s="178" t="n">
        <v>5075</v>
      </c>
      <c r="B79" s="179" t="s">
        <v>677</v>
      </c>
      <c r="C79" s="180" t="s">
        <v>74</v>
      </c>
      <c r="D79" s="180" t="s">
        <v>285</v>
      </c>
      <c r="E79" s="178" t="n">
        <v>0.11</v>
      </c>
      <c r="F79" s="181" t="n">
        <f aca="false">IF(C79="MAT.",VLOOKUP(A79,INSUMOS_AUX!A:F,6,0),0)</f>
        <v>11.87</v>
      </c>
      <c r="G79" s="178" t="n">
        <f aca="false">IF(C79="M.O.",VLOOKUP(A79,INSUMOS_AUX!A:F,6,0),0)</f>
        <v>0</v>
      </c>
    </row>
    <row r="80" customFormat="false" ht="15" hidden="false" customHeight="false" outlineLevel="0" collapsed="false">
      <c r="A80" s="178" t="n">
        <v>6111</v>
      </c>
      <c r="B80" s="179" t="s">
        <v>678</v>
      </c>
      <c r="C80" s="180" t="s">
        <v>636</v>
      </c>
      <c r="D80" s="180" t="s">
        <v>594</v>
      </c>
      <c r="E80" s="178" t="n">
        <v>2.05911895</v>
      </c>
      <c r="F80" s="181" t="n">
        <f aca="false">IF(C80="MAT.",VLOOKUP(A80,INSUMOS_AUX!A:F,6,0),0)</f>
        <v>0</v>
      </c>
      <c r="G80" s="178" t="n">
        <f aca="false">IF(C80="M.O.",VLOOKUP(A80,INSUMOS_AUX!A:F,6,0),0)</f>
        <v>8.51</v>
      </c>
    </row>
    <row r="81" customFormat="false" ht="15" hidden="false" customHeight="false" outlineLevel="0" collapsed="false">
      <c r="A81" s="172"/>
      <c r="B81" s="173"/>
      <c r="C81" s="173"/>
      <c r="D81" s="173"/>
      <c r="E81" s="173"/>
      <c r="F81" s="173"/>
      <c r="G81" s="173"/>
    </row>
    <row r="82" customFormat="false" ht="15" hidden="false" customHeight="false" outlineLevel="0" collapsed="false">
      <c r="A82" s="174" t="s">
        <v>81</v>
      </c>
      <c r="B82" s="174" t="s">
        <v>82</v>
      </c>
      <c r="C82" s="175" t="s">
        <v>60</v>
      </c>
      <c r="D82" s="175" t="s">
        <v>79</v>
      </c>
      <c r="E82" s="176" t="n">
        <v>771</v>
      </c>
      <c r="F82" s="176" t="n">
        <f aca="false">SUMPRODUCT($E83:$E109,F83:F109)</f>
        <v>2.16125752385</v>
      </c>
      <c r="G82" s="176" t="n">
        <f aca="false">SUMPRODUCT($E83:$E109,G83:G109)</f>
        <v>7.7123385731</v>
      </c>
    </row>
    <row r="83" customFormat="false" ht="15" hidden="false" customHeight="false" outlineLevel="0" collapsed="false">
      <c r="A83" s="178" t="n">
        <v>10</v>
      </c>
      <c r="B83" s="179" t="s">
        <v>647</v>
      </c>
      <c r="C83" s="180" t="s">
        <v>74</v>
      </c>
      <c r="D83" s="180" t="s">
        <v>30</v>
      </c>
      <c r="E83" s="178" t="n">
        <v>0.003566418</v>
      </c>
      <c r="F83" s="181" t="n">
        <f aca="false">IF(C83="MAT.",VLOOKUP(A83,INSUMOS_AUX!A:F,6,0),0)</f>
        <v>6.92</v>
      </c>
      <c r="G83" s="178" t="n">
        <f aca="false">IF(C83="M.O.",VLOOKUP(A83,INSUMOS_AUX!A:F,6,0),0)</f>
        <v>0</v>
      </c>
    </row>
    <row r="84" customFormat="false" ht="15" hidden="false" customHeight="false" outlineLevel="0" collapsed="false">
      <c r="A84" s="178" t="n">
        <v>11359</v>
      </c>
      <c r="B84" s="179" t="s">
        <v>649</v>
      </c>
      <c r="C84" s="180" t="s">
        <v>74</v>
      </c>
      <c r="D84" s="180" t="s">
        <v>30</v>
      </c>
      <c r="E84" s="178" t="n">
        <v>2.8786E-005</v>
      </c>
      <c r="F84" s="181" t="n">
        <f aca="false">IF(C84="MAT.",VLOOKUP(A84,INSUMOS_AUX!A:F,6,0),0)</f>
        <v>571.77</v>
      </c>
      <c r="G84" s="178" t="n">
        <f aca="false">IF(C84="M.O.",VLOOKUP(A84,INSUMOS_AUX!A:F,6,0),0)</f>
        <v>0</v>
      </c>
    </row>
    <row r="85" customFormat="false" ht="15" hidden="false" customHeight="false" outlineLevel="0" collapsed="false">
      <c r="A85" s="178" t="n">
        <v>12815</v>
      </c>
      <c r="B85" s="179" t="s">
        <v>651</v>
      </c>
      <c r="C85" s="180" t="s">
        <v>74</v>
      </c>
      <c r="D85" s="180" t="s">
        <v>30</v>
      </c>
      <c r="E85" s="178" t="n">
        <v>0.004059283</v>
      </c>
      <c r="F85" s="181" t="n">
        <f aca="false">IF(C85="MAT.",VLOOKUP(A85,INSUMOS_AUX!A:F,6,0),0)</f>
        <v>5.84</v>
      </c>
      <c r="G85" s="178" t="n">
        <f aca="false">IF(C85="M.O.",VLOOKUP(A85,INSUMOS_AUX!A:F,6,0),0)</f>
        <v>0</v>
      </c>
    </row>
    <row r="86" customFormat="false" ht="15" hidden="false" customHeight="false" outlineLevel="0" collapsed="false">
      <c r="A86" s="178" t="n">
        <v>12892</v>
      </c>
      <c r="B86" s="179" t="s">
        <v>627</v>
      </c>
      <c r="C86" s="180" t="s">
        <v>74</v>
      </c>
      <c r="D86" s="180" t="s">
        <v>628</v>
      </c>
      <c r="E86" s="178" t="n">
        <v>0.006987281</v>
      </c>
      <c r="F86" s="181" t="n">
        <f aca="false">IF(C86="MAT.",VLOOKUP(A86,INSUMOS_AUX!A:F,6,0),0)</f>
        <v>9</v>
      </c>
      <c r="G86" s="178" t="n">
        <f aca="false">IF(C86="M.O.",VLOOKUP(A86,INSUMOS_AUX!A:F,6,0),0)</f>
        <v>0</v>
      </c>
    </row>
    <row r="87" customFormat="false" ht="15" hidden="false" customHeight="false" outlineLevel="0" collapsed="false">
      <c r="A87" s="178" t="n">
        <v>12893</v>
      </c>
      <c r="B87" s="179" t="s">
        <v>629</v>
      </c>
      <c r="C87" s="180" t="s">
        <v>74</v>
      </c>
      <c r="D87" s="180" t="s">
        <v>628</v>
      </c>
      <c r="E87" s="178" t="n">
        <v>0.000815203</v>
      </c>
      <c r="F87" s="181" t="n">
        <f aca="false">IF(C87="MAT.",VLOOKUP(A87,INSUMOS_AUX!A:F,6,0),0)</f>
        <v>48</v>
      </c>
      <c r="G87" s="178" t="n">
        <f aca="false">IF(C87="M.O.",VLOOKUP(A87,INSUMOS_AUX!A:F,6,0),0)</f>
        <v>0</v>
      </c>
    </row>
    <row r="88" customFormat="false" ht="15" hidden="false" customHeight="false" outlineLevel="0" collapsed="false">
      <c r="A88" s="178" t="n">
        <v>25957</v>
      </c>
      <c r="B88" s="179" t="s">
        <v>679</v>
      </c>
      <c r="C88" s="180" t="s">
        <v>636</v>
      </c>
      <c r="D88" s="180" t="s">
        <v>594</v>
      </c>
      <c r="E88" s="178" t="n">
        <v>0.29784443</v>
      </c>
      <c r="F88" s="181" t="n">
        <f aca="false">IF(C88="MAT.",VLOOKUP(A88,INSUMOS_AUX!A:F,6,0),0)</f>
        <v>0</v>
      </c>
      <c r="G88" s="178" t="n">
        <f aca="false">IF(C88="M.O.",VLOOKUP(A88,INSUMOS_AUX!A:F,6,0),0)</f>
        <v>19.69</v>
      </c>
    </row>
    <row r="89" customFormat="false" ht="15" hidden="false" customHeight="false" outlineLevel="0" collapsed="false">
      <c r="A89" s="178" t="n">
        <v>25966</v>
      </c>
      <c r="B89" s="179" t="s">
        <v>653</v>
      </c>
      <c r="C89" s="180" t="s">
        <v>74</v>
      </c>
      <c r="D89" s="180" t="s">
        <v>654</v>
      </c>
      <c r="E89" s="178" t="n">
        <v>0.000676565</v>
      </c>
      <c r="F89" s="181" t="n">
        <f aca="false">IF(C89="MAT.",VLOOKUP(A89,INSUMOS_AUX!A:F,6,0),0)</f>
        <v>15.03</v>
      </c>
      <c r="G89" s="178" t="n">
        <f aca="false">IF(C89="M.O.",VLOOKUP(A89,INSUMOS_AUX!A:F,6,0),0)</f>
        <v>0</v>
      </c>
    </row>
    <row r="90" customFormat="false" ht="15" hidden="false" customHeight="false" outlineLevel="0" collapsed="false">
      <c r="A90" s="178" t="n">
        <v>2711</v>
      </c>
      <c r="B90" s="179" t="s">
        <v>657</v>
      </c>
      <c r="C90" s="180" t="s">
        <v>74</v>
      </c>
      <c r="D90" s="180" t="s">
        <v>30</v>
      </c>
      <c r="E90" s="178" t="n">
        <v>0.000301944</v>
      </c>
      <c r="F90" s="181" t="n">
        <f aca="false">IF(C90="MAT.",VLOOKUP(A90,INSUMOS_AUX!A:F,6,0),0)</f>
        <v>109.45</v>
      </c>
      <c r="G90" s="178" t="n">
        <f aca="false">IF(C90="M.O.",VLOOKUP(A90,INSUMOS_AUX!A:F,6,0),0)</f>
        <v>0</v>
      </c>
    </row>
    <row r="91" customFormat="false" ht="15" hidden="false" customHeight="false" outlineLevel="0" collapsed="false">
      <c r="A91" s="178" t="n">
        <v>36144</v>
      </c>
      <c r="B91" s="179" t="s">
        <v>630</v>
      </c>
      <c r="C91" s="180" t="s">
        <v>74</v>
      </c>
      <c r="D91" s="180" t="s">
        <v>30</v>
      </c>
      <c r="E91" s="178" t="n">
        <v>0.056844408</v>
      </c>
      <c r="F91" s="181" t="n">
        <f aca="false">IF(C91="MAT.",VLOOKUP(A91,INSUMOS_AUX!A:F,6,0),0)</f>
        <v>1.12</v>
      </c>
      <c r="G91" s="178" t="n">
        <f aca="false">IF(C91="M.O.",VLOOKUP(A91,INSUMOS_AUX!A:F,6,0),0)</f>
        <v>0</v>
      </c>
    </row>
    <row r="92" customFormat="false" ht="15" hidden="false" customHeight="false" outlineLevel="0" collapsed="false">
      <c r="A92" s="178" t="n">
        <v>36146</v>
      </c>
      <c r="B92" s="179" t="s">
        <v>631</v>
      </c>
      <c r="C92" s="180" t="s">
        <v>74</v>
      </c>
      <c r="D92" s="180" t="s">
        <v>30</v>
      </c>
      <c r="E92" s="178" t="n">
        <v>0.000632369</v>
      </c>
      <c r="F92" s="181" t="n">
        <f aca="false">IF(C92="MAT.",VLOOKUP(A92,INSUMOS_AUX!A:F,6,0),0)</f>
        <v>170</v>
      </c>
      <c r="G92" s="178" t="n">
        <f aca="false">IF(C92="M.O.",VLOOKUP(A92,INSUMOS_AUX!A:F,6,0),0)</f>
        <v>0</v>
      </c>
    </row>
    <row r="93" customFormat="false" ht="15" hidden="false" customHeight="false" outlineLevel="0" collapsed="false">
      <c r="A93" s="178" t="n">
        <v>36149</v>
      </c>
      <c r="B93" s="179" t="s">
        <v>632</v>
      </c>
      <c r="C93" s="180" t="s">
        <v>74</v>
      </c>
      <c r="D93" s="180" t="s">
        <v>30</v>
      </c>
      <c r="E93" s="178" t="n">
        <v>0.000366178</v>
      </c>
      <c r="F93" s="181" t="n">
        <f aca="false">IF(C93="MAT.",VLOOKUP(A93,INSUMOS_AUX!A:F,6,0),0)</f>
        <v>117.5</v>
      </c>
      <c r="G93" s="178" t="n">
        <f aca="false">IF(C93="M.O.",VLOOKUP(A93,INSUMOS_AUX!A:F,6,0),0)</f>
        <v>0</v>
      </c>
    </row>
    <row r="94" customFormat="false" ht="15" hidden="false" customHeight="false" outlineLevel="0" collapsed="false">
      <c r="A94" s="178" t="n">
        <v>36150</v>
      </c>
      <c r="B94" s="179" t="s">
        <v>633</v>
      </c>
      <c r="C94" s="180" t="s">
        <v>74</v>
      </c>
      <c r="D94" s="180" t="s">
        <v>30</v>
      </c>
      <c r="E94" s="178" t="n">
        <v>0.001355061</v>
      </c>
      <c r="F94" s="181" t="n">
        <f aca="false">IF(C94="MAT.",VLOOKUP(A94,INSUMOS_AUX!A:F,6,0),0)</f>
        <v>29.7</v>
      </c>
      <c r="G94" s="178" t="n">
        <f aca="false">IF(C94="M.O.",VLOOKUP(A94,INSUMOS_AUX!A:F,6,0),0)</f>
        <v>0</v>
      </c>
    </row>
    <row r="95" customFormat="false" ht="15" hidden="false" customHeight="false" outlineLevel="0" collapsed="false">
      <c r="A95" s="178" t="n">
        <v>36153</v>
      </c>
      <c r="B95" s="179" t="s">
        <v>634</v>
      </c>
      <c r="C95" s="180" t="s">
        <v>74</v>
      </c>
      <c r="D95" s="180" t="s">
        <v>30</v>
      </c>
      <c r="E95" s="178" t="n">
        <v>0.000548046</v>
      </c>
      <c r="F95" s="181" t="n">
        <f aca="false">IF(C95="MAT.",VLOOKUP(A95,INSUMOS_AUX!A:F,6,0),0)</f>
        <v>133.75</v>
      </c>
      <c r="G95" s="178" t="n">
        <f aca="false">IF(C95="M.O.",VLOOKUP(A95,INSUMOS_AUX!A:F,6,0),0)</f>
        <v>0</v>
      </c>
    </row>
    <row r="96" customFormat="false" ht="15" hidden="false" customHeight="false" outlineLevel="0" collapsed="false">
      <c r="A96" s="178" t="n">
        <v>37370</v>
      </c>
      <c r="B96" s="179" t="s">
        <v>659</v>
      </c>
      <c r="C96" s="180" t="s">
        <v>74</v>
      </c>
      <c r="D96" s="180" t="s">
        <v>594</v>
      </c>
      <c r="E96" s="178" t="n">
        <v>0.50858013</v>
      </c>
      <c r="F96" s="181" t="n">
        <f aca="false">IF(C96="MAT.",VLOOKUP(A96,INSUMOS_AUX!A:F,6,0),0)</f>
        <v>1.87</v>
      </c>
      <c r="G96" s="178" t="n">
        <f aca="false">IF(C96="M.O.",VLOOKUP(A96,INSUMOS_AUX!A:F,6,0),0)</f>
        <v>0</v>
      </c>
    </row>
    <row r="97" customFormat="false" ht="15" hidden="false" customHeight="false" outlineLevel="0" collapsed="false">
      <c r="A97" s="178" t="n">
        <v>37371</v>
      </c>
      <c r="B97" s="179" t="s">
        <v>660</v>
      </c>
      <c r="C97" s="180" t="s">
        <v>74</v>
      </c>
      <c r="D97" s="180" t="s">
        <v>594</v>
      </c>
      <c r="E97" s="178" t="n">
        <v>0.50858013</v>
      </c>
      <c r="F97" s="181" t="n">
        <f aca="false">IF(C97="MAT.",VLOOKUP(A97,INSUMOS_AUX!A:F,6,0),0)</f>
        <v>0.71</v>
      </c>
      <c r="G97" s="178" t="n">
        <f aca="false">IF(C97="M.O.",VLOOKUP(A97,INSUMOS_AUX!A:F,6,0),0)</f>
        <v>0</v>
      </c>
    </row>
    <row r="98" customFormat="false" ht="15" hidden="false" customHeight="false" outlineLevel="0" collapsed="false">
      <c r="A98" s="178" t="n">
        <v>37372</v>
      </c>
      <c r="B98" s="179" t="s">
        <v>661</v>
      </c>
      <c r="C98" s="180" t="s">
        <v>74</v>
      </c>
      <c r="D98" s="180" t="s">
        <v>594</v>
      </c>
      <c r="E98" s="178" t="n">
        <v>0.50858013</v>
      </c>
      <c r="F98" s="181" t="n">
        <f aca="false">IF(C98="MAT.",VLOOKUP(A98,INSUMOS_AUX!A:F,6,0),0)</f>
        <v>0.34</v>
      </c>
      <c r="G98" s="178" t="n">
        <f aca="false">IF(C98="M.O.",VLOOKUP(A98,INSUMOS_AUX!A:F,6,0),0)</f>
        <v>0</v>
      </c>
    </row>
    <row r="99" customFormat="false" ht="15" hidden="false" customHeight="false" outlineLevel="0" collapsed="false">
      <c r="A99" s="178" t="n">
        <v>37373</v>
      </c>
      <c r="B99" s="179" t="s">
        <v>662</v>
      </c>
      <c r="C99" s="180" t="s">
        <v>74</v>
      </c>
      <c r="D99" s="180" t="s">
        <v>594</v>
      </c>
      <c r="E99" s="178" t="n">
        <v>0.50858013</v>
      </c>
      <c r="F99" s="181" t="n">
        <f aca="false">IF(C99="MAT.",VLOOKUP(A99,INSUMOS_AUX!A:F,6,0),0)</f>
        <v>0.05</v>
      </c>
      <c r="G99" s="178" t="n">
        <f aca="false">IF(C99="M.O.",VLOOKUP(A99,INSUMOS_AUX!A:F,6,0),0)</f>
        <v>0</v>
      </c>
    </row>
    <row r="100" customFormat="false" ht="15" hidden="false" customHeight="false" outlineLevel="0" collapsed="false">
      <c r="A100" s="178" t="n">
        <v>38382</v>
      </c>
      <c r="B100" s="179" t="s">
        <v>664</v>
      </c>
      <c r="C100" s="180" t="s">
        <v>74</v>
      </c>
      <c r="D100" s="180" t="s">
        <v>30</v>
      </c>
      <c r="E100" s="178" t="n">
        <v>0.001287318</v>
      </c>
      <c r="F100" s="181" t="n">
        <f aca="false">IF(C100="MAT.",VLOOKUP(A100,INSUMOS_AUX!A:F,6,0),0)</f>
        <v>7.62</v>
      </c>
      <c r="G100" s="178" t="n">
        <f aca="false">IF(C100="M.O.",VLOOKUP(A100,INSUMOS_AUX!A:F,6,0),0)</f>
        <v>0</v>
      </c>
    </row>
    <row r="101" customFormat="false" ht="15" hidden="false" customHeight="false" outlineLevel="0" collapsed="false">
      <c r="A101" s="178" t="n">
        <v>38390</v>
      </c>
      <c r="B101" s="179" t="s">
        <v>665</v>
      </c>
      <c r="C101" s="180" t="s">
        <v>74</v>
      </c>
      <c r="D101" s="180" t="s">
        <v>30</v>
      </c>
      <c r="E101" s="178" t="n">
        <v>0.000676565</v>
      </c>
      <c r="F101" s="181" t="n">
        <f aca="false">IF(C101="MAT.",VLOOKUP(A101,INSUMOS_AUX!A:F,6,0),0)</f>
        <v>22.97</v>
      </c>
      <c r="G101" s="178" t="n">
        <f aca="false">IF(C101="M.O.",VLOOKUP(A101,INSUMOS_AUX!A:F,6,0),0)</f>
        <v>0</v>
      </c>
    </row>
    <row r="102" customFormat="false" ht="15" hidden="false" customHeight="false" outlineLevel="0" collapsed="false">
      <c r="A102" s="178" t="n">
        <v>38393</v>
      </c>
      <c r="B102" s="179" t="s">
        <v>666</v>
      </c>
      <c r="C102" s="180" t="s">
        <v>74</v>
      </c>
      <c r="D102" s="180" t="s">
        <v>30</v>
      </c>
      <c r="E102" s="178" t="n">
        <v>0.000676565</v>
      </c>
      <c r="F102" s="181" t="n">
        <f aca="false">IF(C102="MAT.",VLOOKUP(A102,INSUMOS_AUX!A:F,6,0),0)</f>
        <v>10.36</v>
      </c>
      <c r="G102" s="178" t="n">
        <f aca="false">IF(C102="M.O.",VLOOKUP(A102,INSUMOS_AUX!A:F,6,0),0)</f>
        <v>0</v>
      </c>
    </row>
    <row r="103" customFormat="false" ht="15" hidden="false" customHeight="false" outlineLevel="0" collapsed="false">
      <c r="A103" s="178" t="n">
        <v>38396</v>
      </c>
      <c r="B103" s="179" t="s">
        <v>667</v>
      </c>
      <c r="C103" s="180" t="s">
        <v>74</v>
      </c>
      <c r="D103" s="180" t="s">
        <v>30</v>
      </c>
      <c r="E103" s="178" t="n">
        <v>2.3039E-005</v>
      </c>
      <c r="F103" s="181" t="n">
        <f aca="false">IF(C103="MAT.",VLOOKUP(A103,INSUMOS_AUX!A:F,6,0),0)</f>
        <v>276.64</v>
      </c>
      <c r="G103" s="178" t="n">
        <f aca="false">IF(C103="M.O.",VLOOKUP(A103,INSUMOS_AUX!A:F,6,0),0)</f>
        <v>0</v>
      </c>
    </row>
    <row r="104" customFormat="false" ht="15" hidden="false" customHeight="false" outlineLevel="0" collapsed="false">
      <c r="A104" s="178" t="n">
        <v>38399</v>
      </c>
      <c r="B104" s="179" t="s">
        <v>668</v>
      </c>
      <c r="C104" s="180" t="s">
        <v>74</v>
      </c>
      <c r="D104" s="180" t="s">
        <v>30</v>
      </c>
      <c r="E104" s="178" t="n">
        <v>0.000115092</v>
      </c>
      <c r="F104" s="181" t="n">
        <f aca="false">IF(C104="MAT.",VLOOKUP(A104,INSUMOS_AUX!A:F,6,0),0)</f>
        <v>135.25</v>
      </c>
      <c r="G104" s="178" t="n">
        <f aca="false">IF(C104="M.O.",VLOOKUP(A104,INSUMOS_AUX!A:F,6,0),0)</f>
        <v>0</v>
      </c>
    </row>
    <row r="105" customFormat="false" ht="15" hidden="false" customHeight="false" outlineLevel="0" collapsed="false">
      <c r="A105" s="178" t="n">
        <v>38412</v>
      </c>
      <c r="B105" s="179" t="s">
        <v>669</v>
      </c>
      <c r="C105" s="180" t="s">
        <v>74</v>
      </c>
      <c r="D105" s="180" t="s">
        <v>30</v>
      </c>
      <c r="E105" s="178" t="n">
        <v>2.0139E-005</v>
      </c>
      <c r="F105" s="181" t="n">
        <f aca="false">IF(C105="MAT.",VLOOKUP(A105,INSUMOS_AUX!A:F,6,0),0)</f>
        <v>837.62</v>
      </c>
      <c r="G105" s="178" t="n">
        <f aca="false">IF(C105="M.O.",VLOOKUP(A105,INSUMOS_AUX!A:F,6,0),0)</f>
        <v>0</v>
      </c>
    </row>
    <row r="106" customFormat="false" ht="15" hidden="false" customHeight="false" outlineLevel="0" collapsed="false">
      <c r="A106" s="178" t="n">
        <v>38413</v>
      </c>
      <c r="B106" s="179" t="s">
        <v>670</v>
      </c>
      <c r="C106" s="180" t="s">
        <v>74</v>
      </c>
      <c r="D106" s="180" t="s">
        <v>30</v>
      </c>
      <c r="E106" s="178" t="n">
        <v>1.9733E-005</v>
      </c>
      <c r="F106" s="181" t="n">
        <f aca="false">IF(C106="MAT.",VLOOKUP(A106,INSUMOS_AUX!A:F,6,0),0)</f>
        <v>589.49</v>
      </c>
      <c r="G106" s="178" t="n">
        <f aca="false">IF(C106="M.O.",VLOOKUP(A106,INSUMOS_AUX!A:F,6,0),0)</f>
        <v>0</v>
      </c>
    </row>
    <row r="107" customFormat="false" ht="15" hidden="false" customHeight="false" outlineLevel="0" collapsed="false">
      <c r="A107" s="178" t="n">
        <v>38476</v>
      </c>
      <c r="B107" s="179" t="s">
        <v>671</v>
      </c>
      <c r="C107" s="180" t="s">
        <v>74</v>
      </c>
      <c r="D107" s="180" t="s">
        <v>30</v>
      </c>
      <c r="E107" s="178" t="n">
        <v>9.2104E-005</v>
      </c>
      <c r="F107" s="181" t="n">
        <f aca="false">IF(C107="MAT.",VLOOKUP(A107,INSUMOS_AUX!A:F,6,0),0)</f>
        <v>203.78</v>
      </c>
      <c r="G107" s="178" t="n">
        <f aca="false">IF(C107="M.O.",VLOOKUP(A107,INSUMOS_AUX!A:F,6,0),0)</f>
        <v>0</v>
      </c>
    </row>
    <row r="108" customFormat="false" ht="15" hidden="false" customHeight="false" outlineLevel="0" collapsed="false">
      <c r="A108" s="178" t="n">
        <v>38477</v>
      </c>
      <c r="B108" s="179" t="s">
        <v>672</v>
      </c>
      <c r="C108" s="180" t="s">
        <v>74</v>
      </c>
      <c r="D108" s="180" t="s">
        <v>30</v>
      </c>
      <c r="E108" s="178" t="n">
        <v>1.9733E-005</v>
      </c>
      <c r="F108" s="181" t="n">
        <f aca="false">IF(C108="MAT.",VLOOKUP(A108,INSUMOS_AUX!A:F,6,0),0)</f>
        <v>577.1</v>
      </c>
      <c r="G108" s="178" t="n">
        <f aca="false">IF(C108="M.O.",VLOOKUP(A108,INSUMOS_AUX!A:F,6,0),0)</f>
        <v>0</v>
      </c>
    </row>
    <row r="109" customFormat="false" ht="15" hidden="false" customHeight="false" outlineLevel="0" collapsed="false">
      <c r="A109" s="178" t="n">
        <v>6111</v>
      </c>
      <c r="B109" s="179" t="s">
        <v>678</v>
      </c>
      <c r="C109" s="180" t="s">
        <v>636</v>
      </c>
      <c r="D109" s="180" t="s">
        <v>594</v>
      </c>
      <c r="E109" s="178" t="n">
        <v>0.21713064</v>
      </c>
      <c r="F109" s="181" t="n">
        <f aca="false">IF(C109="MAT.",VLOOKUP(A109,INSUMOS_AUX!A:F,6,0),0)</f>
        <v>0</v>
      </c>
      <c r="G109" s="178" t="n">
        <f aca="false">IF(C109="M.O.",VLOOKUP(A109,INSUMOS_AUX!A:F,6,0),0)</f>
        <v>8.51</v>
      </c>
    </row>
    <row r="110" customFormat="false" ht="15" hidden="false" customHeight="false" outlineLevel="0" collapsed="false">
      <c r="A110" s="172"/>
      <c r="B110" s="173"/>
      <c r="C110" s="173"/>
      <c r="D110" s="173"/>
      <c r="E110" s="173"/>
      <c r="F110" s="173"/>
      <c r="G110" s="173"/>
    </row>
    <row r="111" customFormat="false" ht="15" hidden="false" customHeight="false" outlineLevel="0" collapsed="false">
      <c r="A111" s="174" t="s">
        <v>84</v>
      </c>
      <c r="B111" s="174" t="s">
        <v>85</v>
      </c>
      <c r="C111" s="175" t="s">
        <v>60</v>
      </c>
      <c r="D111" s="175" t="s">
        <v>86</v>
      </c>
      <c r="E111" s="176" t="n">
        <v>100</v>
      </c>
      <c r="F111" s="176" t="n">
        <f aca="false">SUMPRODUCT($E112:$E138,F112:F138)</f>
        <v>4.12711842013</v>
      </c>
      <c r="G111" s="176" t="n">
        <f aca="false">SUMPRODUCT($E112:$E138,G112:G138)</f>
        <v>14.01486688478</v>
      </c>
    </row>
    <row r="112" customFormat="false" ht="15" hidden="false" customHeight="false" outlineLevel="0" collapsed="false">
      <c r="A112" s="178" t="n">
        <v>10</v>
      </c>
      <c r="B112" s="179" t="s">
        <v>647</v>
      </c>
      <c r="C112" s="180" t="s">
        <v>74</v>
      </c>
      <c r="D112" s="180" t="s">
        <v>30</v>
      </c>
      <c r="E112" s="178" t="n">
        <v>0.0068104</v>
      </c>
      <c r="F112" s="181" t="n">
        <f aca="false">IF(C112="MAT.",VLOOKUP(A112,INSUMOS_AUX!A:F,6,0),0)</f>
        <v>6.92</v>
      </c>
      <c r="G112" s="178" t="n">
        <f aca="false">IF(C112="M.O.",VLOOKUP(A112,INSUMOS_AUX!A:F,6,0),0)</f>
        <v>0</v>
      </c>
    </row>
    <row r="113" customFormat="false" ht="15" hidden="false" customHeight="false" outlineLevel="0" collapsed="false">
      <c r="A113" s="178" t="n">
        <v>11359</v>
      </c>
      <c r="B113" s="179" t="s">
        <v>649</v>
      </c>
      <c r="C113" s="180" t="s">
        <v>74</v>
      </c>
      <c r="D113" s="180" t="s">
        <v>30</v>
      </c>
      <c r="E113" s="178" t="n">
        <v>5.4969E-005</v>
      </c>
      <c r="F113" s="181" t="n">
        <f aca="false">IF(C113="MAT.",VLOOKUP(A113,INSUMOS_AUX!A:F,6,0),0)</f>
        <v>571.77</v>
      </c>
      <c r="G113" s="178" t="n">
        <f aca="false">IF(C113="M.O.",VLOOKUP(A113,INSUMOS_AUX!A:F,6,0),0)</f>
        <v>0</v>
      </c>
    </row>
    <row r="114" customFormat="false" ht="15" hidden="false" customHeight="false" outlineLevel="0" collapsed="false">
      <c r="A114" s="178" t="n">
        <v>12815</v>
      </c>
      <c r="B114" s="179" t="s">
        <v>651</v>
      </c>
      <c r="C114" s="180" t="s">
        <v>74</v>
      </c>
      <c r="D114" s="180" t="s">
        <v>30</v>
      </c>
      <c r="E114" s="178" t="n">
        <v>0.00775157</v>
      </c>
      <c r="F114" s="181" t="n">
        <f aca="false">IF(C114="MAT.",VLOOKUP(A114,INSUMOS_AUX!A:F,6,0),0)</f>
        <v>5.84</v>
      </c>
      <c r="G114" s="178" t="n">
        <f aca="false">IF(C114="M.O.",VLOOKUP(A114,INSUMOS_AUX!A:F,6,0),0)</f>
        <v>0</v>
      </c>
    </row>
    <row r="115" customFormat="false" ht="15" hidden="false" customHeight="false" outlineLevel="0" collapsed="false">
      <c r="A115" s="178" t="n">
        <v>12892</v>
      </c>
      <c r="B115" s="179" t="s">
        <v>627</v>
      </c>
      <c r="C115" s="180" t="s">
        <v>74</v>
      </c>
      <c r="D115" s="180" t="s">
        <v>628</v>
      </c>
      <c r="E115" s="178" t="n">
        <v>0.013342848</v>
      </c>
      <c r="F115" s="181" t="n">
        <f aca="false">IF(C115="MAT.",VLOOKUP(A115,INSUMOS_AUX!A:F,6,0),0)</f>
        <v>9</v>
      </c>
      <c r="G115" s="178" t="n">
        <f aca="false">IF(C115="M.O.",VLOOKUP(A115,INSUMOS_AUX!A:F,6,0),0)</f>
        <v>0</v>
      </c>
    </row>
    <row r="116" customFormat="false" ht="15" hidden="false" customHeight="false" outlineLevel="0" collapsed="false">
      <c r="A116" s="178" t="n">
        <v>12893</v>
      </c>
      <c r="B116" s="179" t="s">
        <v>629</v>
      </c>
      <c r="C116" s="180" t="s">
        <v>74</v>
      </c>
      <c r="D116" s="180" t="s">
        <v>628</v>
      </c>
      <c r="E116" s="178" t="n">
        <v>0.001556704</v>
      </c>
      <c r="F116" s="181" t="n">
        <f aca="false">IF(C116="MAT.",VLOOKUP(A116,INSUMOS_AUX!A:F,6,0),0)</f>
        <v>48</v>
      </c>
      <c r="G116" s="178" t="n">
        <f aca="false">IF(C116="M.O.",VLOOKUP(A116,INSUMOS_AUX!A:F,6,0),0)</f>
        <v>0</v>
      </c>
    </row>
    <row r="117" customFormat="false" ht="15" hidden="false" customHeight="false" outlineLevel="0" collapsed="false">
      <c r="A117" s="178" t="n">
        <v>25957</v>
      </c>
      <c r="B117" s="179" t="s">
        <v>679</v>
      </c>
      <c r="C117" s="180" t="s">
        <v>636</v>
      </c>
      <c r="D117" s="180" t="s">
        <v>594</v>
      </c>
      <c r="E117" s="178" t="n">
        <v>0.50465</v>
      </c>
      <c r="F117" s="181" t="n">
        <f aca="false">IF(C117="MAT.",VLOOKUP(A117,INSUMOS_AUX!A:F,6,0),0)</f>
        <v>0</v>
      </c>
      <c r="G117" s="178" t="n">
        <f aca="false">IF(C117="M.O.",VLOOKUP(A117,INSUMOS_AUX!A:F,6,0),0)</f>
        <v>19.69</v>
      </c>
    </row>
    <row r="118" customFormat="false" ht="15" hidden="false" customHeight="false" outlineLevel="0" collapsed="false">
      <c r="A118" s="178" t="n">
        <v>25966</v>
      </c>
      <c r="B118" s="179" t="s">
        <v>653</v>
      </c>
      <c r="C118" s="180" t="s">
        <v>74</v>
      </c>
      <c r="D118" s="180" t="s">
        <v>654</v>
      </c>
      <c r="E118" s="178" t="n">
        <v>0.001291961</v>
      </c>
      <c r="F118" s="181" t="n">
        <f aca="false">IF(C118="MAT.",VLOOKUP(A118,INSUMOS_AUX!A:F,6,0),0)</f>
        <v>15.03</v>
      </c>
      <c r="G118" s="178" t="n">
        <f aca="false">IF(C118="M.O.",VLOOKUP(A118,INSUMOS_AUX!A:F,6,0),0)</f>
        <v>0</v>
      </c>
    </row>
    <row r="119" customFormat="false" ht="15" hidden="false" customHeight="false" outlineLevel="0" collapsed="false">
      <c r="A119" s="178" t="n">
        <v>2711</v>
      </c>
      <c r="B119" s="179" t="s">
        <v>657</v>
      </c>
      <c r="C119" s="180" t="s">
        <v>74</v>
      </c>
      <c r="D119" s="180" t="s">
        <v>30</v>
      </c>
      <c r="E119" s="178" t="n">
        <v>0.00057659</v>
      </c>
      <c r="F119" s="181" t="n">
        <f aca="false">IF(C119="MAT.",VLOOKUP(A119,INSUMOS_AUX!A:F,6,0),0)</f>
        <v>109.45</v>
      </c>
      <c r="G119" s="178" t="n">
        <f aca="false">IF(C119="M.O.",VLOOKUP(A119,INSUMOS_AUX!A:F,6,0),0)</f>
        <v>0</v>
      </c>
    </row>
    <row r="120" customFormat="false" ht="15" hidden="false" customHeight="false" outlineLevel="0" collapsed="false">
      <c r="A120" s="178" t="n">
        <v>36144</v>
      </c>
      <c r="B120" s="179" t="s">
        <v>630</v>
      </c>
      <c r="C120" s="180" t="s">
        <v>74</v>
      </c>
      <c r="D120" s="180" t="s">
        <v>30</v>
      </c>
      <c r="E120" s="178" t="n">
        <v>0.108549566</v>
      </c>
      <c r="F120" s="181" t="n">
        <f aca="false">IF(C120="MAT.",VLOOKUP(A120,INSUMOS_AUX!A:F,6,0),0)</f>
        <v>1.12</v>
      </c>
      <c r="G120" s="178" t="n">
        <f aca="false">IF(C120="M.O.",VLOOKUP(A120,INSUMOS_AUX!A:F,6,0),0)</f>
        <v>0</v>
      </c>
    </row>
    <row r="121" customFormat="false" ht="15" hidden="false" customHeight="false" outlineLevel="0" collapsed="false">
      <c r="A121" s="178" t="n">
        <v>36146</v>
      </c>
      <c r="B121" s="179" t="s">
        <v>631</v>
      </c>
      <c r="C121" s="180" t="s">
        <v>74</v>
      </c>
      <c r="D121" s="180" t="s">
        <v>30</v>
      </c>
      <c r="E121" s="178" t="n">
        <v>0.001207565</v>
      </c>
      <c r="F121" s="181" t="n">
        <f aca="false">IF(C121="MAT.",VLOOKUP(A121,INSUMOS_AUX!A:F,6,0),0)</f>
        <v>170</v>
      </c>
      <c r="G121" s="178" t="n">
        <f aca="false">IF(C121="M.O.",VLOOKUP(A121,INSUMOS_AUX!A:F,6,0),0)</f>
        <v>0</v>
      </c>
    </row>
    <row r="122" customFormat="false" ht="15" hidden="false" customHeight="false" outlineLevel="0" collapsed="false">
      <c r="A122" s="178" t="n">
        <v>36149</v>
      </c>
      <c r="B122" s="179" t="s">
        <v>632</v>
      </c>
      <c r="C122" s="180" t="s">
        <v>74</v>
      </c>
      <c r="D122" s="180" t="s">
        <v>30</v>
      </c>
      <c r="E122" s="178" t="n">
        <v>0.00069925</v>
      </c>
      <c r="F122" s="181" t="n">
        <f aca="false">IF(C122="MAT.",VLOOKUP(A122,INSUMOS_AUX!A:F,6,0),0)</f>
        <v>117.5</v>
      </c>
      <c r="G122" s="178" t="n">
        <f aca="false">IF(C122="M.O.",VLOOKUP(A122,INSUMOS_AUX!A:F,6,0),0)</f>
        <v>0</v>
      </c>
    </row>
    <row r="123" customFormat="false" ht="15" hidden="false" customHeight="false" outlineLevel="0" collapsed="false">
      <c r="A123" s="178" t="n">
        <v>36150</v>
      </c>
      <c r="B123" s="179" t="s">
        <v>633</v>
      </c>
      <c r="C123" s="180" t="s">
        <v>74</v>
      </c>
      <c r="D123" s="180" t="s">
        <v>30</v>
      </c>
      <c r="E123" s="178" t="n">
        <v>0.002587612</v>
      </c>
      <c r="F123" s="181" t="n">
        <f aca="false">IF(C123="MAT.",VLOOKUP(A123,INSUMOS_AUX!A:F,6,0),0)</f>
        <v>29.7</v>
      </c>
      <c r="G123" s="178" t="n">
        <f aca="false">IF(C123="M.O.",VLOOKUP(A123,INSUMOS_AUX!A:F,6,0),0)</f>
        <v>0</v>
      </c>
    </row>
    <row r="124" customFormat="false" ht="15" hidden="false" customHeight="false" outlineLevel="0" collapsed="false">
      <c r="A124" s="178" t="n">
        <v>36153</v>
      </c>
      <c r="B124" s="179" t="s">
        <v>634</v>
      </c>
      <c r="C124" s="180" t="s">
        <v>74</v>
      </c>
      <c r="D124" s="180" t="s">
        <v>30</v>
      </c>
      <c r="E124" s="178" t="n">
        <v>0.001046544</v>
      </c>
      <c r="F124" s="181" t="n">
        <f aca="false">IF(C124="MAT.",VLOOKUP(A124,INSUMOS_AUX!A:F,6,0),0)</f>
        <v>133.75</v>
      </c>
      <c r="G124" s="178" t="n">
        <f aca="false">IF(C124="M.O.",VLOOKUP(A124,INSUMOS_AUX!A:F,6,0),0)</f>
        <v>0</v>
      </c>
    </row>
    <row r="125" customFormat="false" ht="15" hidden="false" customHeight="false" outlineLevel="0" collapsed="false">
      <c r="A125" s="178" t="n">
        <v>37370</v>
      </c>
      <c r="B125" s="179" t="s">
        <v>659</v>
      </c>
      <c r="C125" s="180" t="s">
        <v>74</v>
      </c>
      <c r="D125" s="180" t="s">
        <v>594</v>
      </c>
      <c r="E125" s="178" t="n">
        <v>0.97118</v>
      </c>
      <c r="F125" s="181" t="n">
        <f aca="false">IF(C125="MAT.",VLOOKUP(A125,INSUMOS_AUX!A:F,6,0),0)</f>
        <v>1.87</v>
      </c>
      <c r="G125" s="178" t="n">
        <f aca="false">IF(C125="M.O.",VLOOKUP(A125,INSUMOS_AUX!A:F,6,0),0)</f>
        <v>0</v>
      </c>
    </row>
    <row r="126" customFormat="false" ht="15" hidden="false" customHeight="false" outlineLevel="0" collapsed="false">
      <c r="A126" s="178" t="n">
        <v>37371</v>
      </c>
      <c r="B126" s="179" t="s">
        <v>660</v>
      </c>
      <c r="C126" s="180" t="s">
        <v>74</v>
      </c>
      <c r="D126" s="180" t="s">
        <v>594</v>
      </c>
      <c r="E126" s="178" t="n">
        <v>0.97118</v>
      </c>
      <c r="F126" s="181" t="n">
        <f aca="false">IF(C126="MAT.",VLOOKUP(A126,INSUMOS_AUX!A:F,6,0),0)</f>
        <v>0.71</v>
      </c>
      <c r="G126" s="178" t="n">
        <f aca="false">IF(C126="M.O.",VLOOKUP(A126,INSUMOS_AUX!A:F,6,0),0)</f>
        <v>0</v>
      </c>
    </row>
    <row r="127" customFormat="false" ht="15" hidden="false" customHeight="false" outlineLevel="0" collapsed="false">
      <c r="A127" s="178" t="n">
        <v>37372</v>
      </c>
      <c r="B127" s="179" t="s">
        <v>661</v>
      </c>
      <c r="C127" s="180" t="s">
        <v>74</v>
      </c>
      <c r="D127" s="180" t="s">
        <v>594</v>
      </c>
      <c r="E127" s="178" t="n">
        <v>0.97118</v>
      </c>
      <c r="F127" s="181" t="n">
        <f aca="false">IF(C127="MAT.",VLOOKUP(A127,INSUMOS_AUX!A:F,6,0),0)</f>
        <v>0.34</v>
      </c>
      <c r="G127" s="178" t="n">
        <f aca="false">IF(C127="M.O.",VLOOKUP(A127,INSUMOS_AUX!A:F,6,0),0)</f>
        <v>0</v>
      </c>
    </row>
    <row r="128" customFormat="false" ht="15" hidden="false" customHeight="false" outlineLevel="0" collapsed="false">
      <c r="A128" s="178" t="n">
        <v>37373</v>
      </c>
      <c r="B128" s="179" t="s">
        <v>662</v>
      </c>
      <c r="C128" s="180" t="s">
        <v>74</v>
      </c>
      <c r="D128" s="180" t="s">
        <v>594</v>
      </c>
      <c r="E128" s="178" t="n">
        <v>0.97118</v>
      </c>
      <c r="F128" s="181" t="n">
        <f aca="false">IF(C128="MAT.",VLOOKUP(A128,INSUMOS_AUX!A:F,6,0),0)</f>
        <v>0.05</v>
      </c>
      <c r="G128" s="178" t="n">
        <f aca="false">IF(C128="M.O.",VLOOKUP(A128,INSUMOS_AUX!A:F,6,0),0)</f>
        <v>0</v>
      </c>
    </row>
    <row r="129" customFormat="false" ht="15" hidden="false" customHeight="false" outlineLevel="0" collapsed="false">
      <c r="A129" s="178" t="n">
        <v>38382</v>
      </c>
      <c r="B129" s="179" t="s">
        <v>664</v>
      </c>
      <c r="C129" s="180" t="s">
        <v>74</v>
      </c>
      <c r="D129" s="180" t="s">
        <v>30</v>
      </c>
      <c r="E129" s="178" t="n">
        <v>0.002458251</v>
      </c>
      <c r="F129" s="181" t="n">
        <f aca="false">IF(C129="MAT.",VLOOKUP(A129,INSUMOS_AUX!A:F,6,0),0)</f>
        <v>7.62</v>
      </c>
      <c r="G129" s="178" t="n">
        <f aca="false">IF(C129="M.O.",VLOOKUP(A129,INSUMOS_AUX!A:F,6,0),0)</f>
        <v>0</v>
      </c>
    </row>
    <row r="130" customFormat="false" ht="15" hidden="false" customHeight="false" outlineLevel="0" collapsed="false">
      <c r="A130" s="178" t="n">
        <v>38390</v>
      </c>
      <c r="B130" s="179" t="s">
        <v>665</v>
      </c>
      <c r="C130" s="180" t="s">
        <v>74</v>
      </c>
      <c r="D130" s="180" t="s">
        <v>30</v>
      </c>
      <c r="E130" s="178" t="n">
        <v>0.001291961</v>
      </c>
      <c r="F130" s="181" t="n">
        <f aca="false">IF(C130="MAT.",VLOOKUP(A130,INSUMOS_AUX!A:F,6,0),0)</f>
        <v>22.97</v>
      </c>
      <c r="G130" s="178" t="n">
        <f aca="false">IF(C130="M.O.",VLOOKUP(A130,INSUMOS_AUX!A:F,6,0),0)</f>
        <v>0</v>
      </c>
    </row>
    <row r="131" customFormat="false" ht="15" hidden="false" customHeight="false" outlineLevel="0" collapsed="false">
      <c r="A131" s="178" t="n">
        <v>38393</v>
      </c>
      <c r="B131" s="179" t="s">
        <v>666</v>
      </c>
      <c r="C131" s="180" t="s">
        <v>74</v>
      </c>
      <c r="D131" s="180" t="s">
        <v>30</v>
      </c>
      <c r="E131" s="178" t="n">
        <v>0.001291961</v>
      </c>
      <c r="F131" s="181" t="n">
        <f aca="false">IF(C131="MAT.",VLOOKUP(A131,INSUMOS_AUX!A:F,6,0),0)</f>
        <v>10.36</v>
      </c>
      <c r="G131" s="178" t="n">
        <f aca="false">IF(C131="M.O.",VLOOKUP(A131,INSUMOS_AUX!A:F,6,0),0)</f>
        <v>0</v>
      </c>
    </row>
    <row r="132" customFormat="false" ht="15" hidden="false" customHeight="false" outlineLevel="0" collapsed="false">
      <c r="A132" s="178" t="n">
        <v>38396</v>
      </c>
      <c r="B132" s="179" t="s">
        <v>667</v>
      </c>
      <c r="C132" s="180" t="s">
        <v>74</v>
      </c>
      <c r="D132" s="180" t="s">
        <v>30</v>
      </c>
      <c r="E132" s="178" t="n">
        <v>4.3994E-005</v>
      </c>
      <c r="F132" s="181" t="n">
        <f aca="false">IF(C132="MAT.",VLOOKUP(A132,INSUMOS_AUX!A:F,6,0),0)</f>
        <v>276.64</v>
      </c>
      <c r="G132" s="178" t="n">
        <f aca="false">IF(C132="M.O.",VLOOKUP(A132,INSUMOS_AUX!A:F,6,0),0)</f>
        <v>0</v>
      </c>
    </row>
    <row r="133" customFormat="false" ht="15" hidden="false" customHeight="false" outlineLevel="0" collapsed="false">
      <c r="A133" s="178" t="n">
        <v>38399</v>
      </c>
      <c r="B133" s="179" t="s">
        <v>668</v>
      </c>
      <c r="C133" s="180" t="s">
        <v>74</v>
      </c>
      <c r="D133" s="180" t="s">
        <v>30</v>
      </c>
      <c r="E133" s="178" t="n">
        <v>0.000219778</v>
      </c>
      <c r="F133" s="181" t="n">
        <f aca="false">IF(C133="MAT.",VLOOKUP(A133,INSUMOS_AUX!A:F,6,0),0)</f>
        <v>135.25</v>
      </c>
      <c r="G133" s="178" t="n">
        <f aca="false">IF(C133="M.O.",VLOOKUP(A133,INSUMOS_AUX!A:F,6,0),0)</f>
        <v>0</v>
      </c>
    </row>
    <row r="134" customFormat="false" ht="15" hidden="false" customHeight="false" outlineLevel="0" collapsed="false">
      <c r="A134" s="178" t="n">
        <v>38412</v>
      </c>
      <c r="B134" s="179" t="s">
        <v>669</v>
      </c>
      <c r="C134" s="180" t="s">
        <v>74</v>
      </c>
      <c r="D134" s="180" t="s">
        <v>30</v>
      </c>
      <c r="E134" s="178" t="n">
        <v>3.8459E-005</v>
      </c>
      <c r="F134" s="181" t="n">
        <f aca="false">IF(C134="MAT.",VLOOKUP(A134,INSUMOS_AUX!A:F,6,0),0)</f>
        <v>837.62</v>
      </c>
      <c r="G134" s="178" t="n">
        <f aca="false">IF(C134="M.O.",VLOOKUP(A134,INSUMOS_AUX!A:F,6,0),0)</f>
        <v>0</v>
      </c>
    </row>
    <row r="135" customFormat="false" ht="15" hidden="false" customHeight="false" outlineLevel="0" collapsed="false">
      <c r="A135" s="178" t="n">
        <v>38413</v>
      </c>
      <c r="B135" s="179" t="s">
        <v>670</v>
      </c>
      <c r="C135" s="180" t="s">
        <v>74</v>
      </c>
      <c r="D135" s="180" t="s">
        <v>30</v>
      </c>
      <c r="E135" s="178" t="n">
        <v>3.7682E-005</v>
      </c>
      <c r="F135" s="181" t="n">
        <f aca="false">IF(C135="MAT.",VLOOKUP(A135,INSUMOS_AUX!A:F,6,0),0)</f>
        <v>589.49</v>
      </c>
      <c r="G135" s="178" t="n">
        <f aca="false">IF(C135="M.O.",VLOOKUP(A135,INSUMOS_AUX!A:F,6,0),0)</f>
        <v>0</v>
      </c>
    </row>
    <row r="136" customFormat="false" ht="15" hidden="false" customHeight="false" outlineLevel="0" collapsed="false">
      <c r="A136" s="178" t="n">
        <v>38476</v>
      </c>
      <c r="B136" s="179" t="s">
        <v>671</v>
      </c>
      <c r="C136" s="180" t="s">
        <v>74</v>
      </c>
      <c r="D136" s="180" t="s">
        <v>30</v>
      </c>
      <c r="E136" s="178" t="n">
        <v>0.000175881</v>
      </c>
      <c r="F136" s="181" t="n">
        <f aca="false">IF(C136="MAT.",VLOOKUP(A136,INSUMOS_AUX!A:F,6,0),0)</f>
        <v>203.78</v>
      </c>
      <c r="G136" s="178" t="n">
        <f aca="false">IF(C136="M.O.",VLOOKUP(A136,INSUMOS_AUX!A:F,6,0),0)</f>
        <v>0</v>
      </c>
    </row>
    <row r="137" customFormat="false" ht="15" hidden="false" customHeight="false" outlineLevel="0" collapsed="false">
      <c r="A137" s="178" t="n">
        <v>38477</v>
      </c>
      <c r="B137" s="179" t="s">
        <v>672</v>
      </c>
      <c r="C137" s="180" t="s">
        <v>74</v>
      </c>
      <c r="D137" s="180" t="s">
        <v>30</v>
      </c>
      <c r="E137" s="178" t="n">
        <v>3.7682E-005</v>
      </c>
      <c r="F137" s="181" t="n">
        <f aca="false">IF(C137="MAT.",VLOOKUP(A137,INSUMOS_AUX!A:F,6,0),0)</f>
        <v>577.1</v>
      </c>
      <c r="G137" s="178" t="n">
        <f aca="false">IF(C137="M.O.",VLOOKUP(A137,INSUMOS_AUX!A:F,6,0),0)</f>
        <v>0</v>
      </c>
    </row>
    <row r="138" customFormat="false" ht="15" hidden="false" customHeight="false" outlineLevel="0" collapsed="false">
      <c r="A138" s="178" t="n">
        <v>6111</v>
      </c>
      <c r="B138" s="179" t="s">
        <v>678</v>
      </c>
      <c r="C138" s="180" t="s">
        <v>636</v>
      </c>
      <c r="D138" s="180" t="s">
        <v>594</v>
      </c>
      <c r="E138" s="178" t="n">
        <v>0.479237178</v>
      </c>
      <c r="F138" s="181" t="n">
        <f aca="false">IF(C138="MAT.",VLOOKUP(A138,INSUMOS_AUX!A:F,6,0),0)</f>
        <v>0</v>
      </c>
      <c r="G138" s="178" t="n">
        <f aca="false">IF(C138="M.O.",VLOOKUP(A138,INSUMOS_AUX!A:F,6,0),0)</f>
        <v>8.51</v>
      </c>
    </row>
    <row r="139" customFormat="false" ht="15" hidden="false" customHeight="false" outlineLevel="0" collapsed="false">
      <c r="A139" s="172"/>
      <c r="B139" s="173"/>
      <c r="C139" s="173"/>
      <c r="D139" s="173"/>
      <c r="E139" s="173"/>
      <c r="F139" s="173"/>
      <c r="G139" s="173"/>
    </row>
    <row r="140" customFormat="false" ht="15" hidden="false" customHeight="false" outlineLevel="0" collapsed="false">
      <c r="A140" s="174" t="s">
        <v>88</v>
      </c>
      <c r="B140" s="174" t="s">
        <v>89</v>
      </c>
      <c r="C140" s="175" t="s">
        <v>60</v>
      </c>
      <c r="D140" s="175" t="s">
        <v>79</v>
      </c>
      <c r="E140" s="176" t="n">
        <v>250</v>
      </c>
      <c r="F140" s="176" t="n">
        <f aca="false">SUMPRODUCT($E141:$E167,F141:F167)</f>
        <v>1.7884590988</v>
      </c>
      <c r="G140" s="176" t="n">
        <f aca="false">SUMPRODUCT($E141:$E167,G141:G167)</f>
        <v>0.8655521</v>
      </c>
    </row>
    <row r="141" customFormat="false" ht="15" hidden="false" customHeight="false" outlineLevel="0" collapsed="false">
      <c r="A141" s="178" t="n">
        <v>10</v>
      </c>
      <c r="B141" s="179" t="s">
        <v>647</v>
      </c>
      <c r="C141" s="180" t="s">
        <v>74</v>
      </c>
      <c r="D141" s="180" t="s">
        <v>30</v>
      </c>
      <c r="E141" s="178" t="n">
        <v>0.00070125</v>
      </c>
      <c r="F141" s="181" t="n">
        <f aca="false">IF(C141="MAT.",VLOOKUP(A141,INSUMOS_AUX!A:F,6,0),0)</f>
        <v>6.92</v>
      </c>
      <c r="G141" s="178" t="n">
        <f aca="false">IF(C141="M.O.",VLOOKUP(A141,INSUMOS_AUX!A:F,6,0),0)</f>
        <v>0</v>
      </c>
    </row>
    <row r="142" customFormat="false" ht="15" hidden="false" customHeight="false" outlineLevel="0" collapsed="false">
      <c r="A142" s="178" t="n">
        <v>11359</v>
      </c>
      <c r="B142" s="179" t="s">
        <v>649</v>
      </c>
      <c r="C142" s="180" t="s">
        <v>74</v>
      </c>
      <c r="D142" s="180" t="s">
        <v>30</v>
      </c>
      <c r="E142" s="178" t="n">
        <v>5.66E-006</v>
      </c>
      <c r="F142" s="181" t="n">
        <f aca="false">IF(C142="MAT.",VLOOKUP(A142,INSUMOS_AUX!A:F,6,0),0)</f>
        <v>571.77</v>
      </c>
      <c r="G142" s="178" t="n">
        <f aca="false">IF(C142="M.O.",VLOOKUP(A142,INSUMOS_AUX!A:F,6,0),0)</f>
        <v>0</v>
      </c>
    </row>
    <row r="143" customFormat="false" ht="15" hidden="false" customHeight="false" outlineLevel="0" collapsed="false">
      <c r="A143" s="178" t="n">
        <v>12815</v>
      </c>
      <c r="B143" s="179" t="s">
        <v>651</v>
      </c>
      <c r="C143" s="180" t="s">
        <v>74</v>
      </c>
      <c r="D143" s="180" t="s">
        <v>30</v>
      </c>
      <c r="E143" s="178" t="n">
        <v>0.00079816</v>
      </c>
      <c r="F143" s="181" t="n">
        <f aca="false">IF(C143="MAT.",VLOOKUP(A143,INSUMOS_AUX!A:F,6,0),0)</f>
        <v>5.84</v>
      </c>
      <c r="G143" s="178" t="n">
        <f aca="false">IF(C143="M.O.",VLOOKUP(A143,INSUMOS_AUX!A:F,6,0),0)</f>
        <v>0</v>
      </c>
    </row>
    <row r="144" customFormat="false" ht="15" hidden="false" customHeight="false" outlineLevel="0" collapsed="false">
      <c r="A144" s="178" t="n">
        <v>12892</v>
      </c>
      <c r="B144" s="179" t="s">
        <v>627</v>
      </c>
      <c r="C144" s="180" t="s">
        <v>74</v>
      </c>
      <c r="D144" s="180" t="s">
        <v>628</v>
      </c>
      <c r="E144" s="178" t="n">
        <v>0.00137388</v>
      </c>
      <c r="F144" s="181" t="n">
        <f aca="false">IF(C144="MAT.",VLOOKUP(A144,INSUMOS_AUX!A:F,6,0),0)</f>
        <v>9</v>
      </c>
      <c r="G144" s="178" t="n">
        <f aca="false">IF(C144="M.O.",VLOOKUP(A144,INSUMOS_AUX!A:F,6,0),0)</f>
        <v>0</v>
      </c>
    </row>
    <row r="145" customFormat="false" ht="15" hidden="false" customHeight="false" outlineLevel="0" collapsed="false">
      <c r="A145" s="178" t="n">
        <v>12893</v>
      </c>
      <c r="B145" s="179" t="s">
        <v>629</v>
      </c>
      <c r="C145" s="180" t="s">
        <v>74</v>
      </c>
      <c r="D145" s="180" t="s">
        <v>628</v>
      </c>
      <c r="E145" s="178" t="n">
        <v>0.00016029</v>
      </c>
      <c r="F145" s="181" t="n">
        <f aca="false">IF(C145="MAT.",VLOOKUP(A145,INSUMOS_AUX!A:F,6,0),0)</f>
        <v>48</v>
      </c>
      <c r="G145" s="178" t="n">
        <f aca="false">IF(C145="M.O.",VLOOKUP(A145,INSUMOS_AUX!A:F,6,0),0)</f>
        <v>0</v>
      </c>
    </row>
    <row r="146" customFormat="false" ht="15" hidden="false" customHeight="false" outlineLevel="0" collapsed="false">
      <c r="A146" s="178" t="n">
        <v>25966</v>
      </c>
      <c r="B146" s="179" t="s">
        <v>653</v>
      </c>
      <c r="C146" s="180" t="s">
        <v>74</v>
      </c>
      <c r="D146" s="180" t="s">
        <v>654</v>
      </c>
      <c r="E146" s="178" t="n">
        <v>0.00013303</v>
      </c>
      <c r="F146" s="181" t="n">
        <f aca="false">IF(C146="MAT.",VLOOKUP(A146,INSUMOS_AUX!A:F,6,0),0)</f>
        <v>15.03</v>
      </c>
      <c r="G146" s="178" t="n">
        <f aca="false">IF(C146="M.O.",VLOOKUP(A146,INSUMOS_AUX!A:F,6,0),0)</f>
        <v>0</v>
      </c>
    </row>
    <row r="147" customFormat="false" ht="15" hidden="false" customHeight="false" outlineLevel="0" collapsed="false">
      <c r="A147" s="178" t="n">
        <v>2711</v>
      </c>
      <c r="B147" s="179" t="s">
        <v>657</v>
      </c>
      <c r="C147" s="180" t="s">
        <v>74</v>
      </c>
      <c r="D147" s="180" t="s">
        <v>30</v>
      </c>
      <c r="E147" s="178" t="n">
        <v>5.937E-005</v>
      </c>
      <c r="F147" s="181" t="n">
        <f aca="false">IF(C147="MAT.",VLOOKUP(A147,INSUMOS_AUX!A:F,6,0),0)</f>
        <v>109.45</v>
      </c>
      <c r="G147" s="178" t="n">
        <f aca="false">IF(C147="M.O.",VLOOKUP(A147,INSUMOS_AUX!A:F,6,0),0)</f>
        <v>0</v>
      </c>
    </row>
    <row r="148" customFormat="false" ht="15" hidden="false" customHeight="false" outlineLevel="0" collapsed="false">
      <c r="A148" s="178" t="n">
        <v>36144</v>
      </c>
      <c r="B148" s="179" t="s">
        <v>630</v>
      </c>
      <c r="C148" s="180" t="s">
        <v>74</v>
      </c>
      <c r="D148" s="180" t="s">
        <v>30</v>
      </c>
      <c r="E148" s="178" t="n">
        <v>0.01117708</v>
      </c>
      <c r="F148" s="181" t="n">
        <f aca="false">IF(C148="MAT.",VLOOKUP(A148,INSUMOS_AUX!A:F,6,0),0)</f>
        <v>1.12</v>
      </c>
      <c r="G148" s="178" t="n">
        <f aca="false">IF(C148="M.O.",VLOOKUP(A148,INSUMOS_AUX!A:F,6,0),0)</f>
        <v>0</v>
      </c>
    </row>
    <row r="149" customFormat="false" ht="15" hidden="false" customHeight="false" outlineLevel="0" collapsed="false">
      <c r="A149" s="178" t="n">
        <v>36146</v>
      </c>
      <c r="B149" s="179" t="s">
        <v>631</v>
      </c>
      <c r="C149" s="180" t="s">
        <v>74</v>
      </c>
      <c r="D149" s="180" t="s">
        <v>30</v>
      </c>
      <c r="E149" s="178" t="n">
        <v>0.00012434</v>
      </c>
      <c r="F149" s="181" t="n">
        <f aca="false">IF(C149="MAT.",VLOOKUP(A149,INSUMOS_AUX!A:F,6,0),0)</f>
        <v>170</v>
      </c>
      <c r="G149" s="178" t="n">
        <f aca="false">IF(C149="M.O.",VLOOKUP(A149,INSUMOS_AUX!A:F,6,0),0)</f>
        <v>0</v>
      </c>
    </row>
    <row r="150" customFormat="false" ht="15" hidden="false" customHeight="false" outlineLevel="0" collapsed="false">
      <c r="A150" s="178" t="n">
        <v>36149</v>
      </c>
      <c r="B150" s="179" t="s">
        <v>632</v>
      </c>
      <c r="C150" s="180" t="s">
        <v>74</v>
      </c>
      <c r="D150" s="180" t="s">
        <v>30</v>
      </c>
      <c r="E150" s="178" t="n">
        <v>7.2E-005</v>
      </c>
      <c r="F150" s="181" t="n">
        <f aca="false">IF(C150="MAT.",VLOOKUP(A150,INSUMOS_AUX!A:F,6,0),0)</f>
        <v>117.5</v>
      </c>
      <c r="G150" s="178" t="n">
        <f aca="false">IF(C150="M.O.",VLOOKUP(A150,INSUMOS_AUX!A:F,6,0),0)</f>
        <v>0</v>
      </c>
    </row>
    <row r="151" customFormat="false" ht="15" hidden="false" customHeight="false" outlineLevel="0" collapsed="false">
      <c r="A151" s="178" t="n">
        <v>36150</v>
      </c>
      <c r="B151" s="179" t="s">
        <v>633</v>
      </c>
      <c r="C151" s="180" t="s">
        <v>74</v>
      </c>
      <c r="D151" s="180" t="s">
        <v>30</v>
      </c>
      <c r="E151" s="178" t="n">
        <v>0.00026644</v>
      </c>
      <c r="F151" s="181" t="n">
        <f aca="false">IF(C151="MAT.",VLOOKUP(A151,INSUMOS_AUX!A:F,6,0),0)</f>
        <v>29.7</v>
      </c>
      <c r="G151" s="178" t="n">
        <f aca="false">IF(C151="M.O.",VLOOKUP(A151,INSUMOS_AUX!A:F,6,0),0)</f>
        <v>0</v>
      </c>
    </row>
    <row r="152" customFormat="false" ht="15" hidden="false" customHeight="false" outlineLevel="0" collapsed="false">
      <c r="A152" s="178" t="n">
        <v>36153</v>
      </c>
      <c r="B152" s="179" t="s">
        <v>634</v>
      </c>
      <c r="C152" s="180" t="s">
        <v>74</v>
      </c>
      <c r="D152" s="180" t="s">
        <v>30</v>
      </c>
      <c r="E152" s="178" t="n">
        <v>0.00010776</v>
      </c>
      <c r="F152" s="181" t="n">
        <f aca="false">IF(C152="MAT.",VLOOKUP(A152,INSUMOS_AUX!A:F,6,0),0)</f>
        <v>133.75</v>
      </c>
      <c r="G152" s="178" t="n">
        <f aca="false">IF(C152="M.O.",VLOOKUP(A152,INSUMOS_AUX!A:F,6,0),0)</f>
        <v>0</v>
      </c>
    </row>
    <row r="153" customFormat="false" ht="15" hidden="false" customHeight="false" outlineLevel="0" collapsed="false">
      <c r="A153" s="178" t="n">
        <v>37370</v>
      </c>
      <c r="B153" s="179" t="s">
        <v>659</v>
      </c>
      <c r="C153" s="180" t="s">
        <v>74</v>
      </c>
      <c r="D153" s="180" t="s">
        <v>594</v>
      </c>
      <c r="E153" s="178" t="n">
        <v>0.1</v>
      </c>
      <c r="F153" s="181" t="n">
        <f aca="false">IF(C153="MAT.",VLOOKUP(A153,INSUMOS_AUX!A:F,6,0),0)</f>
        <v>1.87</v>
      </c>
      <c r="G153" s="178" t="n">
        <f aca="false">IF(C153="M.O.",VLOOKUP(A153,INSUMOS_AUX!A:F,6,0),0)</f>
        <v>0</v>
      </c>
    </row>
    <row r="154" customFormat="false" ht="15" hidden="false" customHeight="false" outlineLevel="0" collapsed="false">
      <c r="A154" s="178" t="n">
        <v>37371</v>
      </c>
      <c r="B154" s="179" t="s">
        <v>660</v>
      </c>
      <c r="C154" s="180" t="s">
        <v>74</v>
      </c>
      <c r="D154" s="180" t="s">
        <v>594</v>
      </c>
      <c r="E154" s="178" t="n">
        <v>0.1</v>
      </c>
      <c r="F154" s="181" t="n">
        <f aca="false">IF(C154="MAT.",VLOOKUP(A154,INSUMOS_AUX!A:F,6,0),0)</f>
        <v>0.71</v>
      </c>
      <c r="G154" s="178" t="n">
        <f aca="false">IF(C154="M.O.",VLOOKUP(A154,INSUMOS_AUX!A:F,6,0),0)</f>
        <v>0</v>
      </c>
    </row>
    <row r="155" customFormat="false" ht="15" hidden="false" customHeight="false" outlineLevel="0" collapsed="false">
      <c r="A155" s="178" t="n">
        <v>37372</v>
      </c>
      <c r="B155" s="179" t="s">
        <v>661</v>
      </c>
      <c r="C155" s="180" t="s">
        <v>74</v>
      </c>
      <c r="D155" s="180" t="s">
        <v>594</v>
      </c>
      <c r="E155" s="178" t="n">
        <v>0.1</v>
      </c>
      <c r="F155" s="181" t="n">
        <f aca="false">IF(C155="MAT.",VLOOKUP(A155,INSUMOS_AUX!A:F,6,0),0)</f>
        <v>0.34</v>
      </c>
      <c r="G155" s="178" t="n">
        <f aca="false">IF(C155="M.O.",VLOOKUP(A155,INSUMOS_AUX!A:F,6,0),0)</f>
        <v>0</v>
      </c>
    </row>
    <row r="156" customFormat="false" ht="15" hidden="false" customHeight="false" outlineLevel="0" collapsed="false">
      <c r="A156" s="178" t="n">
        <v>37373</v>
      </c>
      <c r="B156" s="179" t="s">
        <v>662</v>
      </c>
      <c r="C156" s="180" t="s">
        <v>74</v>
      </c>
      <c r="D156" s="180" t="s">
        <v>594</v>
      </c>
      <c r="E156" s="178" t="n">
        <v>0.1</v>
      </c>
      <c r="F156" s="181" t="n">
        <f aca="false">IF(C156="MAT.",VLOOKUP(A156,INSUMOS_AUX!A:F,6,0),0)</f>
        <v>0.05</v>
      </c>
      <c r="G156" s="178" t="n">
        <f aca="false">IF(C156="M.O.",VLOOKUP(A156,INSUMOS_AUX!A:F,6,0),0)</f>
        <v>0</v>
      </c>
    </row>
    <row r="157" customFormat="false" ht="15" hidden="false" customHeight="false" outlineLevel="0" collapsed="false">
      <c r="A157" s="178" t="n">
        <v>38382</v>
      </c>
      <c r="B157" s="179" t="s">
        <v>664</v>
      </c>
      <c r="C157" s="180" t="s">
        <v>74</v>
      </c>
      <c r="D157" s="180" t="s">
        <v>30</v>
      </c>
      <c r="E157" s="178" t="n">
        <v>0.00025312</v>
      </c>
      <c r="F157" s="181" t="n">
        <f aca="false">IF(C157="MAT.",VLOOKUP(A157,INSUMOS_AUX!A:F,6,0),0)</f>
        <v>7.62</v>
      </c>
      <c r="G157" s="178" t="n">
        <f aca="false">IF(C157="M.O.",VLOOKUP(A157,INSUMOS_AUX!A:F,6,0),0)</f>
        <v>0</v>
      </c>
    </row>
    <row r="158" customFormat="false" ht="15" hidden="false" customHeight="false" outlineLevel="0" collapsed="false">
      <c r="A158" s="178" t="n">
        <v>38390</v>
      </c>
      <c r="B158" s="179" t="s">
        <v>665</v>
      </c>
      <c r="C158" s="180" t="s">
        <v>74</v>
      </c>
      <c r="D158" s="180" t="s">
        <v>30</v>
      </c>
      <c r="E158" s="178" t="n">
        <v>0.00013303</v>
      </c>
      <c r="F158" s="181" t="n">
        <f aca="false">IF(C158="MAT.",VLOOKUP(A158,INSUMOS_AUX!A:F,6,0),0)</f>
        <v>22.97</v>
      </c>
      <c r="G158" s="178" t="n">
        <f aca="false">IF(C158="M.O.",VLOOKUP(A158,INSUMOS_AUX!A:F,6,0),0)</f>
        <v>0</v>
      </c>
    </row>
    <row r="159" customFormat="false" ht="15" hidden="false" customHeight="false" outlineLevel="0" collapsed="false">
      <c r="A159" s="178" t="n">
        <v>38393</v>
      </c>
      <c r="B159" s="179" t="s">
        <v>666</v>
      </c>
      <c r="C159" s="180" t="s">
        <v>74</v>
      </c>
      <c r="D159" s="180" t="s">
        <v>30</v>
      </c>
      <c r="E159" s="178" t="n">
        <v>0.00013303</v>
      </c>
      <c r="F159" s="181" t="n">
        <f aca="false">IF(C159="MAT.",VLOOKUP(A159,INSUMOS_AUX!A:F,6,0),0)</f>
        <v>10.36</v>
      </c>
      <c r="G159" s="178" t="n">
        <f aca="false">IF(C159="M.O.",VLOOKUP(A159,INSUMOS_AUX!A:F,6,0),0)</f>
        <v>0</v>
      </c>
    </row>
    <row r="160" customFormat="false" ht="15" hidden="false" customHeight="false" outlineLevel="0" collapsed="false">
      <c r="A160" s="178" t="n">
        <v>38396</v>
      </c>
      <c r="B160" s="179" t="s">
        <v>667</v>
      </c>
      <c r="C160" s="180" t="s">
        <v>74</v>
      </c>
      <c r="D160" s="180" t="s">
        <v>30</v>
      </c>
      <c r="E160" s="178" t="n">
        <v>4.53E-006</v>
      </c>
      <c r="F160" s="181" t="n">
        <f aca="false">IF(C160="MAT.",VLOOKUP(A160,INSUMOS_AUX!A:F,6,0),0)</f>
        <v>276.64</v>
      </c>
      <c r="G160" s="178" t="n">
        <f aca="false">IF(C160="M.O.",VLOOKUP(A160,INSUMOS_AUX!A:F,6,0),0)</f>
        <v>0</v>
      </c>
    </row>
    <row r="161" customFormat="false" ht="15" hidden="false" customHeight="false" outlineLevel="0" collapsed="false">
      <c r="A161" s="178" t="n">
        <v>38399</v>
      </c>
      <c r="B161" s="179" t="s">
        <v>668</v>
      </c>
      <c r="C161" s="180" t="s">
        <v>74</v>
      </c>
      <c r="D161" s="180" t="s">
        <v>30</v>
      </c>
      <c r="E161" s="178" t="n">
        <v>2.263E-005</v>
      </c>
      <c r="F161" s="181" t="n">
        <f aca="false">IF(C161="MAT.",VLOOKUP(A161,INSUMOS_AUX!A:F,6,0),0)</f>
        <v>135.25</v>
      </c>
      <c r="G161" s="178" t="n">
        <f aca="false">IF(C161="M.O.",VLOOKUP(A161,INSUMOS_AUX!A:F,6,0),0)</f>
        <v>0</v>
      </c>
    </row>
    <row r="162" customFormat="false" ht="15" hidden="false" customHeight="false" outlineLevel="0" collapsed="false">
      <c r="A162" s="178" t="n">
        <v>38412</v>
      </c>
      <c r="B162" s="179" t="s">
        <v>669</v>
      </c>
      <c r="C162" s="180" t="s">
        <v>74</v>
      </c>
      <c r="D162" s="180" t="s">
        <v>30</v>
      </c>
      <c r="E162" s="178" t="n">
        <v>3.96E-006</v>
      </c>
      <c r="F162" s="181" t="n">
        <f aca="false">IF(C162="MAT.",VLOOKUP(A162,INSUMOS_AUX!A:F,6,0),0)</f>
        <v>837.62</v>
      </c>
      <c r="G162" s="178" t="n">
        <f aca="false">IF(C162="M.O.",VLOOKUP(A162,INSUMOS_AUX!A:F,6,0),0)</f>
        <v>0</v>
      </c>
    </row>
    <row r="163" customFormat="false" ht="15" hidden="false" customHeight="false" outlineLevel="0" collapsed="false">
      <c r="A163" s="178" t="n">
        <v>38413</v>
      </c>
      <c r="B163" s="179" t="s">
        <v>670</v>
      </c>
      <c r="C163" s="180" t="s">
        <v>74</v>
      </c>
      <c r="D163" s="180" t="s">
        <v>30</v>
      </c>
      <c r="E163" s="178" t="n">
        <v>3.88E-006</v>
      </c>
      <c r="F163" s="181" t="n">
        <f aca="false">IF(C163="MAT.",VLOOKUP(A163,INSUMOS_AUX!A:F,6,0),0)</f>
        <v>589.49</v>
      </c>
      <c r="G163" s="178" t="n">
        <f aca="false">IF(C163="M.O.",VLOOKUP(A163,INSUMOS_AUX!A:F,6,0),0)</f>
        <v>0</v>
      </c>
    </row>
    <row r="164" customFormat="false" ht="15" hidden="false" customHeight="false" outlineLevel="0" collapsed="false">
      <c r="A164" s="178" t="n">
        <v>38476</v>
      </c>
      <c r="B164" s="179" t="s">
        <v>671</v>
      </c>
      <c r="C164" s="180" t="s">
        <v>74</v>
      </c>
      <c r="D164" s="180" t="s">
        <v>30</v>
      </c>
      <c r="E164" s="178" t="n">
        <v>1.811E-005</v>
      </c>
      <c r="F164" s="181" t="n">
        <f aca="false">IF(C164="MAT.",VLOOKUP(A164,INSUMOS_AUX!A:F,6,0),0)</f>
        <v>203.78</v>
      </c>
      <c r="G164" s="178" t="n">
        <f aca="false">IF(C164="M.O.",VLOOKUP(A164,INSUMOS_AUX!A:F,6,0),0)</f>
        <v>0</v>
      </c>
    </row>
    <row r="165" customFormat="false" ht="15" hidden="false" customHeight="false" outlineLevel="0" collapsed="false">
      <c r="A165" s="178" t="n">
        <v>38477</v>
      </c>
      <c r="B165" s="179" t="s">
        <v>672</v>
      </c>
      <c r="C165" s="180" t="s">
        <v>74</v>
      </c>
      <c r="D165" s="180" t="s">
        <v>30</v>
      </c>
      <c r="E165" s="178" t="n">
        <v>3.88E-006</v>
      </c>
      <c r="F165" s="181" t="n">
        <f aca="false">IF(C165="MAT.",VLOOKUP(A165,INSUMOS_AUX!A:F,6,0),0)</f>
        <v>577.1</v>
      </c>
      <c r="G165" s="178" t="n">
        <f aca="false">IF(C165="M.O.",VLOOKUP(A165,INSUMOS_AUX!A:F,6,0),0)</f>
        <v>0</v>
      </c>
    </row>
    <row r="166" customFormat="false" ht="15" hidden="false" customHeight="false" outlineLevel="0" collapsed="false">
      <c r="A166" s="178" t="n">
        <v>6111</v>
      </c>
      <c r="B166" s="179" t="s">
        <v>678</v>
      </c>
      <c r="C166" s="180" t="s">
        <v>636</v>
      </c>
      <c r="D166" s="180" t="s">
        <v>594</v>
      </c>
      <c r="E166" s="178" t="n">
        <v>0.10171</v>
      </c>
      <c r="F166" s="181" t="n">
        <f aca="false">IF(C166="MAT.",VLOOKUP(A166,INSUMOS_AUX!A:F,6,0),0)</f>
        <v>0</v>
      </c>
      <c r="G166" s="178" t="n">
        <f aca="false">IF(C166="M.O.",VLOOKUP(A166,INSUMOS_AUX!A:F,6,0),0)</f>
        <v>8.51</v>
      </c>
    </row>
    <row r="167" customFormat="false" ht="15" hidden="false" customHeight="false" outlineLevel="0" collapsed="false">
      <c r="A167" s="178" t="n">
        <v>6189</v>
      </c>
      <c r="B167" s="179" t="s">
        <v>680</v>
      </c>
      <c r="C167" s="180" t="s">
        <v>74</v>
      </c>
      <c r="D167" s="180" t="s">
        <v>86</v>
      </c>
      <c r="E167" s="178" t="n">
        <v>0.15</v>
      </c>
      <c r="F167" s="181" t="n">
        <f aca="false">IF(C167="MAT.",VLOOKUP(A167,INSUMOS_AUX!A:F,6,0),0)</f>
        <v>9.09</v>
      </c>
      <c r="G167" s="178" t="n">
        <f aca="false">IF(C167="M.O.",VLOOKUP(A167,INSUMOS_AUX!A:F,6,0),0)</f>
        <v>0</v>
      </c>
    </row>
    <row r="168" customFormat="false" ht="15" hidden="false" customHeight="false" outlineLevel="0" collapsed="false">
      <c r="A168" s="172"/>
      <c r="B168" s="173"/>
      <c r="C168" s="173"/>
      <c r="D168" s="173"/>
      <c r="E168" s="173"/>
      <c r="F168" s="173"/>
      <c r="G168" s="173"/>
    </row>
    <row r="169" customFormat="false" ht="15" hidden="false" customHeight="false" outlineLevel="0" collapsed="false">
      <c r="A169" s="174" t="s">
        <v>91</v>
      </c>
      <c r="B169" s="174" t="s">
        <v>92</v>
      </c>
      <c r="C169" s="175" t="s">
        <v>60</v>
      </c>
      <c r="D169" s="175" t="s">
        <v>79</v>
      </c>
      <c r="E169" s="176" t="n">
        <v>950</v>
      </c>
      <c r="F169" s="176" t="n">
        <f aca="false">SUMPRODUCT($E170:$E196,F170:F196)</f>
        <v>0.7074795494</v>
      </c>
      <c r="G169" s="176" t="n">
        <f aca="false">SUMPRODUCT($E170:$E196,G170:G196)</f>
        <v>0.43277605</v>
      </c>
    </row>
    <row r="170" customFormat="false" ht="15" hidden="false" customHeight="false" outlineLevel="0" collapsed="false">
      <c r="A170" s="178" t="n">
        <v>10</v>
      </c>
      <c r="B170" s="179" t="s">
        <v>647</v>
      </c>
      <c r="C170" s="180" t="s">
        <v>74</v>
      </c>
      <c r="D170" s="180" t="s">
        <v>30</v>
      </c>
      <c r="E170" s="178" t="n">
        <v>0.000350625</v>
      </c>
      <c r="F170" s="181" t="n">
        <f aca="false">IF(C170="MAT.",VLOOKUP(A170,INSUMOS_AUX!A:F,6,0),0)</f>
        <v>6.92</v>
      </c>
      <c r="G170" s="178" t="n">
        <f aca="false">IF(C170="M.O.",VLOOKUP(A170,INSUMOS_AUX!A:F,6,0),0)</f>
        <v>0</v>
      </c>
    </row>
    <row r="171" customFormat="false" ht="15" hidden="false" customHeight="false" outlineLevel="0" collapsed="false">
      <c r="A171" s="178" t="n">
        <v>11359</v>
      </c>
      <c r="B171" s="179" t="s">
        <v>649</v>
      </c>
      <c r="C171" s="180" t="s">
        <v>74</v>
      </c>
      <c r="D171" s="180" t="s">
        <v>30</v>
      </c>
      <c r="E171" s="178" t="n">
        <v>2.83E-006</v>
      </c>
      <c r="F171" s="181" t="n">
        <f aca="false">IF(C171="MAT.",VLOOKUP(A171,INSUMOS_AUX!A:F,6,0),0)</f>
        <v>571.77</v>
      </c>
      <c r="G171" s="178" t="n">
        <f aca="false">IF(C171="M.O.",VLOOKUP(A171,INSUMOS_AUX!A:F,6,0),0)</f>
        <v>0</v>
      </c>
    </row>
    <row r="172" customFormat="false" ht="15" hidden="false" customHeight="false" outlineLevel="0" collapsed="false">
      <c r="A172" s="178" t="n">
        <v>12815</v>
      </c>
      <c r="B172" s="179" t="s">
        <v>651</v>
      </c>
      <c r="C172" s="180" t="s">
        <v>74</v>
      </c>
      <c r="D172" s="180" t="s">
        <v>30</v>
      </c>
      <c r="E172" s="178" t="n">
        <v>0.00039908</v>
      </c>
      <c r="F172" s="181" t="n">
        <f aca="false">IF(C172="MAT.",VLOOKUP(A172,INSUMOS_AUX!A:F,6,0),0)</f>
        <v>5.84</v>
      </c>
      <c r="G172" s="178" t="n">
        <f aca="false">IF(C172="M.O.",VLOOKUP(A172,INSUMOS_AUX!A:F,6,0),0)</f>
        <v>0</v>
      </c>
    </row>
    <row r="173" customFormat="false" ht="15" hidden="false" customHeight="false" outlineLevel="0" collapsed="false">
      <c r="A173" s="178" t="n">
        <v>12892</v>
      </c>
      <c r="B173" s="179" t="s">
        <v>627</v>
      </c>
      <c r="C173" s="180" t="s">
        <v>74</v>
      </c>
      <c r="D173" s="180" t="s">
        <v>628</v>
      </c>
      <c r="E173" s="178" t="n">
        <v>0.00068694</v>
      </c>
      <c r="F173" s="181" t="n">
        <f aca="false">IF(C173="MAT.",VLOOKUP(A173,INSUMOS_AUX!A:F,6,0),0)</f>
        <v>9</v>
      </c>
      <c r="G173" s="178" t="n">
        <f aca="false">IF(C173="M.O.",VLOOKUP(A173,INSUMOS_AUX!A:F,6,0),0)</f>
        <v>0</v>
      </c>
    </row>
    <row r="174" customFormat="false" ht="15" hidden="false" customHeight="false" outlineLevel="0" collapsed="false">
      <c r="A174" s="178" t="n">
        <v>12893</v>
      </c>
      <c r="B174" s="179" t="s">
        <v>629</v>
      </c>
      <c r="C174" s="180" t="s">
        <v>74</v>
      </c>
      <c r="D174" s="180" t="s">
        <v>628</v>
      </c>
      <c r="E174" s="178" t="n">
        <v>8.0145E-005</v>
      </c>
      <c r="F174" s="181" t="n">
        <f aca="false">IF(C174="MAT.",VLOOKUP(A174,INSUMOS_AUX!A:F,6,0),0)</f>
        <v>48</v>
      </c>
      <c r="G174" s="178" t="n">
        <f aca="false">IF(C174="M.O.",VLOOKUP(A174,INSUMOS_AUX!A:F,6,0),0)</f>
        <v>0</v>
      </c>
    </row>
    <row r="175" customFormat="false" ht="15" hidden="false" customHeight="false" outlineLevel="0" collapsed="false">
      <c r="A175" s="178" t="n">
        <v>25966</v>
      </c>
      <c r="B175" s="179" t="s">
        <v>653</v>
      </c>
      <c r="C175" s="180" t="s">
        <v>74</v>
      </c>
      <c r="D175" s="180" t="s">
        <v>654</v>
      </c>
      <c r="E175" s="178" t="n">
        <v>6.6515E-005</v>
      </c>
      <c r="F175" s="181" t="n">
        <f aca="false">IF(C175="MAT.",VLOOKUP(A175,INSUMOS_AUX!A:F,6,0),0)</f>
        <v>15.03</v>
      </c>
      <c r="G175" s="178" t="n">
        <f aca="false">IF(C175="M.O.",VLOOKUP(A175,INSUMOS_AUX!A:F,6,0),0)</f>
        <v>0</v>
      </c>
    </row>
    <row r="176" customFormat="false" ht="15" hidden="false" customHeight="false" outlineLevel="0" collapsed="false">
      <c r="A176" s="178" t="n">
        <v>2711</v>
      </c>
      <c r="B176" s="179" t="s">
        <v>657</v>
      </c>
      <c r="C176" s="180" t="s">
        <v>74</v>
      </c>
      <c r="D176" s="180" t="s">
        <v>30</v>
      </c>
      <c r="E176" s="178" t="n">
        <v>2.9685E-005</v>
      </c>
      <c r="F176" s="181" t="n">
        <f aca="false">IF(C176="MAT.",VLOOKUP(A176,INSUMOS_AUX!A:F,6,0),0)</f>
        <v>109.45</v>
      </c>
      <c r="G176" s="178" t="n">
        <f aca="false">IF(C176="M.O.",VLOOKUP(A176,INSUMOS_AUX!A:F,6,0),0)</f>
        <v>0</v>
      </c>
    </row>
    <row r="177" customFormat="false" ht="15" hidden="false" customHeight="false" outlineLevel="0" collapsed="false">
      <c r="A177" s="178" t="n">
        <v>36144</v>
      </c>
      <c r="B177" s="179" t="s">
        <v>630</v>
      </c>
      <c r="C177" s="180" t="s">
        <v>74</v>
      </c>
      <c r="D177" s="180" t="s">
        <v>30</v>
      </c>
      <c r="E177" s="178" t="n">
        <v>0.00558854</v>
      </c>
      <c r="F177" s="181" t="n">
        <f aca="false">IF(C177="MAT.",VLOOKUP(A177,INSUMOS_AUX!A:F,6,0),0)</f>
        <v>1.12</v>
      </c>
      <c r="G177" s="178" t="n">
        <f aca="false">IF(C177="M.O.",VLOOKUP(A177,INSUMOS_AUX!A:F,6,0),0)</f>
        <v>0</v>
      </c>
    </row>
    <row r="178" customFormat="false" ht="15" hidden="false" customHeight="false" outlineLevel="0" collapsed="false">
      <c r="A178" s="178" t="n">
        <v>36146</v>
      </c>
      <c r="B178" s="179" t="s">
        <v>631</v>
      </c>
      <c r="C178" s="180" t="s">
        <v>74</v>
      </c>
      <c r="D178" s="180" t="s">
        <v>30</v>
      </c>
      <c r="E178" s="178" t="n">
        <v>6.217E-005</v>
      </c>
      <c r="F178" s="181" t="n">
        <f aca="false">IF(C178="MAT.",VLOOKUP(A178,INSUMOS_AUX!A:F,6,0),0)</f>
        <v>170</v>
      </c>
      <c r="G178" s="178" t="n">
        <f aca="false">IF(C178="M.O.",VLOOKUP(A178,INSUMOS_AUX!A:F,6,0),0)</f>
        <v>0</v>
      </c>
    </row>
    <row r="179" customFormat="false" ht="15" hidden="false" customHeight="false" outlineLevel="0" collapsed="false">
      <c r="A179" s="178" t="n">
        <v>36149</v>
      </c>
      <c r="B179" s="179" t="s">
        <v>632</v>
      </c>
      <c r="C179" s="180" t="s">
        <v>74</v>
      </c>
      <c r="D179" s="180" t="s">
        <v>30</v>
      </c>
      <c r="E179" s="178" t="n">
        <v>3.6E-005</v>
      </c>
      <c r="F179" s="181" t="n">
        <f aca="false">IF(C179="MAT.",VLOOKUP(A179,INSUMOS_AUX!A:F,6,0),0)</f>
        <v>117.5</v>
      </c>
      <c r="G179" s="178" t="n">
        <f aca="false">IF(C179="M.O.",VLOOKUP(A179,INSUMOS_AUX!A:F,6,0),0)</f>
        <v>0</v>
      </c>
    </row>
    <row r="180" customFormat="false" ht="15" hidden="false" customHeight="false" outlineLevel="0" collapsed="false">
      <c r="A180" s="178" t="n">
        <v>36150</v>
      </c>
      <c r="B180" s="179" t="s">
        <v>633</v>
      </c>
      <c r="C180" s="180" t="s">
        <v>74</v>
      </c>
      <c r="D180" s="180" t="s">
        <v>30</v>
      </c>
      <c r="E180" s="178" t="n">
        <v>0.00013322</v>
      </c>
      <c r="F180" s="181" t="n">
        <f aca="false">IF(C180="MAT.",VLOOKUP(A180,INSUMOS_AUX!A:F,6,0),0)</f>
        <v>29.7</v>
      </c>
      <c r="G180" s="178" t="n">
        <f aca="false">IF(C180="M.O.",VLOOKUP(A180,INSUMOS_AUX!A:F,6,0),0)</f>
        <v>0</v>
      </c>
    </row>
    <row r="181" customFormat="false" ht="15" hidden="false" customHeight="false" outlineLevel="0" collapsed="false">
      <c r="A181" s="178" t="n">
        <v>36153</v>
      </c>
      <c r="B181" s="179" t="s">
        <v>634</v>
      </c>
      <c r="C181" s="180" t="s">
        <v>74</v>
      </c>
      <c r="D181" s="180" t="s">
        <v>30</v>
      </c>
      <c r="E181" s="178" t="n">
        <v>5.388E-005</v>
      </c>
      <c r="F181" s="181" t="n">
        <f aca="false">IF(C181="MAT.",VLOOKUP(A181,INSUMOS_AUX!A:F,6,0),0)</f>
        <v>133.75</v>
      </c>
      <c r="G181" s="178" t="n">
        <f aca="false">IF(C181="M.O.",VLOOKUP(A181,INSUMOS_AUX!A:F,6,0),0)</f>
        <v>0</v>
      </c>
    </row>
    <row r="182" customFormat="false" ht="15" hidden="false" customHeight="false" outlineLevel="0" collapsed="false">
      <c r="A182" s="178" t="n">
        <v>37370</v>
      </c>
      <c r="B182" s="179" t="s">
        <v>659</v>
      </c>
      <c r="C182" s="180" t="s">
        <v>74</v>
      </c>
      <c r="D182" s="180" t="s">
        <v>594</v>
      </c>
      <c r="E182" s="178" t="n">
        <v>0.05</v>
      </c>
      <c r="F182" s="181" t="n">
        <f aca="false">IF(C182="MAT.",VLOOKUP(A182,INSUMOS_AUX!A:F,6,0),0)</f>
        <v>1.87</v>
      </c>
      <c r="G182" s="178" t="n">
        <f aca="false">IF(C182="M.O.",VLOOKUP(A182,INSUMOS_AUX!A:F,6,0),0)</f>
        <v>0</v>
      </c>
    </row>
    <row r="183" customFormat="false" ht="15" hidden="false" customHeight="false" outlineLevel="0" collapsed="false">
      <c r="A183" s="178" t="n">
        <v>37371</v>
      </c>
      <c r="B183" s="179" t="s">
        <v>660</v>
      </c>
      <c r="C183" s="180" t="s">
        <v>74</v>
      </c>
      <c r="D183" s="180" t="s">
        <v>594</v>
      </c>
      <c r="E183" s="178" t="n">
        <v>0.05</v>
      </c>
      <c r="F183" s="181" t="n">
        <f aca="false">IF(C183="MAT.",VLOOKUP(A183,INSUMOS_AUX!A:F,6,0),0)</f>
        <v>0.71</v>
      </c>
      <c r="G183" s="178" t="n">
        <f aca="false">IF(C183="M.O.",VLOOKUP(A183,INSUMOS_AUX!A:F,6,0),0)</f>
        <v>0</v>
      </c>
    </row>
    <row r="184" customFormat="false" ht="15" hidden="false" customHeight="false" outlineLevel="0" collapsed="false">
      <c r="A184" s="178" t="n">
        <v>37372</v>
      </c>
      <c r="B184" s="179" t="s">
        <v>661</v>
      </c>
      <c r="C184" s="180" t="s">
        <v>74</v>
      </c>
      <c r="D184" s="180" t="s">
        <v>594</v>
      </c>
      <c r="E184" s="178" t="n">
        <v>0.05</v>
      </c>
      <c r="F184" s="181" t="n">
        <f aca="false">IF(C184="MAT.",VLOOKUP(A184,INSUMOS_AUX!A:F,6,0),0)</f>
        <v>0.34</v>
      </c>
      <c r="G184" s="178" t="n">
        <f aca="false">IF(C184="M.O.",VLOOKUP(A184,INSUMOS_AUX!A:F,6,0),0)</f>
        <v>0</v>
      </c>
    </row>
    <row r="185" customFormat="false" ht="15" hidden="false" customHeight="false" outlineLevel="0" collapsed="false">
      <c r="A185" s="178" t="n">
        <v>37373</v>
      </c>
      <c r="B185" s="179" t="s">
        <v>662</v>
      </c>
      <c r="C185" s="180" t="s">
        <v>74</v>
      </c>
      <c r="D185" s="180" t="s">
        <v>594</v>
      </c>
      <c r="E185" s="178" t="n">
        <v>0.05</v>
      </c>
      <c r="F185" s="181" t="n">
        <f aca="false">IF(C185="MAT.",VLOOKUP(A185,INSUMOS_AUX!A:F,6,0),0)</f>
        <v>0.05</v>
      </c>
      <c r="G185" s="178" t="n">
        <f aca="false">IF(C185="M.O.",VLOOKUP(A185,INSUMOS_AUX!A:F,6,0),0)</f>
        <v>0</v>
      </c>
    </row>
    <row r="186" customFormat="false" ht="15" hidden="false" customHeight="false" outlineLevel="0" collapsed="false">
      <c r="A186" s="178" t="n">
        <v>3777</v>
      </c>
      <c r="B186" s="179" t="s">
        <v>681</v>
      </c>
      <c r="C186" s="180" t="s">
        <v>74</v>
      </c>
      <c r="D186" s="180" t="s">
        <v>79</v>
      </c>
      <c r="E186" s="178" t="n">
        <v>0.5</v>
      </c>
      <c r="F186" s="181" t="n">
        <f aca="false">IF(C186="MAT.",VLOOKUP(A186,INSUMOS_AUX!A:F,6,0),0)</f>
        <v>0.99</v>
      </c>
      <c r="G186" s="178" t="n">
        <f aca="false">IF(C186="M.O.",VLOOKUP(A186,INSUMOS_AUX!A:F,6,0),0)</f>
        <v>0</v>
      </c>
    </row>
    <row r="187" customFormat="false" ht="15" hidden="false" customHeight="false" outlineLevel="0" collapsed="false">
      <c r="A187" s="178" t="n">
        <v>38382</v>
      </c>
      <c r="B187" s="179" t="s">
        <v>664</v>
      </c>
      <c r="C187" s="180" t="s">
        <v>74</v>
      </c>
      <c r="D187" s="180" t="s">
        <v>30</v>
      </c>
      <c r="E187" s="178" t="n">
        <v>0.00012656</v>
      </c>
      <c r="F187" s="181" t="n">
        <f aca="false">IF(C187="MAT.",VLOOKUP(A187,INSUMOS_AUX!A:F,6,0),0)</f>
        <v>7.62</v>
      </c>
      <c r="G187" s="178" t="n">
        <f aca="false">IF(C187="M.O.",VLOOKUP(A187,INSUMOS_AUX!A:F,6,0),0)</f>
        <v>0</v>
      </c>
    </row>
    <row r="188" customFormat="false" ht="15" hidden="false" customHeight="false" outlineLevel="0" collapsed="false">
      <c r="A188" s="178" t="n">
        <v>38390</v>
      </c>
      <c r="B188" s="179" t="s">
        <v>665</v>
      </c>
      <c r="C188" s="180" t="s">
        <v>74</v>
      </c>
      <c r="D188" s="180" t="s">
        <v>30</v>
      </c>
      <c r="E188" s="178" t="n">
        <v>6.6515E-005</v>
      </c>
      <c r="F188" s="181" t="n">
        <f aca="false">IF(C188="MAT.",VLOOKUP(A188,INSUMOS_AUX!A:F,6,0),0)</f>
        <v>22.97</v>
      </c>
      <c r="G188" s="178" t="n">
        <f aca="false">IF(C188="M.O.",VLOOKUP(A188,INSUMOS_AUX!A:F,6,0),0)</f>
        <v>0</v>
      </c>
    </row>
    <row r="189" customFormat="false" ht="15" hidden="false" customHeight="false" outlineLevel="0" collapsed="false">
      <c r="A189" s="178" t="n">
        <v>38393</v>
      </c>
      <c r="B189" s="179" t="s">
        <v>666</v>
      </c>
      <c r="C189" s="180" t="s">
        <v>74</v>
      </c>
      <c r="D189" s="180" t="s">
        <v>30</v>
      </c>
      <c r="E189" s="178" t="n">
        <v>6.6515E-005</v>
      </c>
      <c r="F189" s="181" t="n">
        <f aca="false">IF(C189="MAT.",VLOOKUP(A189,INSUMOS_AUX!A:F,6,0),0)</f>
        <v>10.36</v>
      </c>
      <c r="G189" s="178" t="n">
        <f aca="false">IF(C189="M.O.",VLOOKUP(A189,INSUMOS_AUX!A:F,6,0),0)</f>
        <v>0</v>
      </c>
    </row>
    <row r="190" customFormat="false" ht="15" hidden="false" customHeight="false" outlineLevel="0" collapsed="false">
      <c r="A190" s="178" t="n">
        <v>38396</v>
      </c>
      <c r="B190" s="179" t="s">
        <v>667</v>
      </c>
      <c r="C190" s="180" t="s">
        <v>74</v>
      </c>
      <c r="D190" s="180" t="s">
        <v>30</v>
      </c>
      <c r="E190" s="178" t="n">
        <v>2.265E-006</v>
      </c>
      <c r="F190" s="181" t="n">
        <f aca="false">IF(C190="MAT.",VLOOKUP(A190,INSUMOS_AUX!A:F,6,0),0)</f>
        <v>276.64</v>
      </c>
      <c r="G190" s="178" t="n">
        <f aca="false">IF(C190="M.O.",VLOOKUP(A190,INSUMOS_AUX!A:F,6,0),0)</f>
        <v>0</v>
      </c>
    </row>
    <row r="191" customFormat="false" ht="15" hidden="false" customHeight="false" outlineLevel="0" collapsed="false">
      <c r="A191" s="178" t="n">
        <v>38399</v>
      </c>
      <c r="B191" s="179" t="s">
        <v>668</v>
      </c>
      <c r="C191" s="180" t="s">
        <v>74</v>
      </c>
      <c r="D191" s="180" t="s">
        <v>30</v>
      </c>
      <c r="E191" s="178" t="n">
        <v>1.1315E-005</v>
      </c>
      <c r="F191" s="181" t="n">
        <f aca="false">IF(C191="MAT.",VLOOKUP(A191,INSUMOS_AUX!A:F,6,0),0)</f>
        <v>135.25</v>
      </c>
      <c r="G191" s="178" t="n">
        <f aca="false">IF(C191="M.O.",VLOOKUP(A191,INSUMOS_AUX!A:F,6,0),0)</f>
        <v>0</v>
      </c>
    </row>
    <row r="192" customFormat="false" ht="15" hidden="false" customHeight="false" outlineLevel="0" collapsed="false">
      <c r="A192" s="178" t="n">
        <v>38412</v>
      </c>
      <c r="B192" s="179" t="s">
        <v>669</v>
      </c>
      <c r="C192" s="180" t="s">
        <v>74</v>
      </c>
      <c r="D192" s="180" t="s">
        <v>30</v>
      </c>
      <c r="E192" s="178" t="n">
        <v>1.98E-006</v>
      </c>
      <c r="F192" s="181" t="n">
        <f aca="false">IF(C192="MAT.",VLOOKUP(A192,INSUMOS_AUX!A:F,6,0),0)</f>
        <v>837.62</v>
      </c>
      <c r="G192" s="178" t="n">
        <f aca="false">IF(C192="M.O.",VLOOKUP(A192,INSUMOS_AUX!A:F,6,0),0)</f>
        <v>0</v>
      </c>
    </row>
    <row r="193" customFormat="false" ht="15" hidden="false" customHeight="false" outlineLevel="0" collapsed="false">
      <c r="A193" s="178" t="n">
        <v>38413</v>
      </c>
      <c r="B193" s="179" t="s">
        <v>670</v>
      </c>
      <c r="C193" s="180" t="s">
        <v>74</v>
      </c>
      <c r="D193" s="180" t="s">
        <v>30</v>
      </c>
      <c r="E193" s="178" t="n">
        <v>1.94E-006</v>
      </c>
      <c r="F193" s="181" t="n">
        <f aca="false">IF(C193="MAT.",VLOOKUP(A193,INSUMOS_AUX!A:F,6,0),0)</f>
        <v>589.49</v>
      </c>
      <c r="G193" s="178" t="n">
        <f aca="false">IF(C193="M.O.",VLOOKUP(A193,INSUMOS_AUX!A:F,6,0),0)</f>
        <v>0</v>
      </c>
    </row>
    <row r="194" customFormat="false" ht="15" hidden="false" customHeight="false" outlineLevel="0" collapsed="false">
      <c r="A194" s="178" t="n">
        <v>38476</v>
      </c>
      <c r="B194" s="179" t="s">
        <v>671</v>
      </c>
      <c r="C194" s="180" t="s">
        <v>74</v>
      </c>
      <c r="D194" s="180" t="s">
        <v>30</v>
      </c>
      <c r="E194" s="178" t="n">
        <v>9.055E-006</v>
      </c>
      <c r="F194" s="181" t="n">
        <f aca="false">IF(C194="MAT.",VLOOKUP(A194,INSUMOS_AUX!A:F,6,0),0)</f>
        <v>203.78</v>
      </c>
      <c r="G194" s="178" t="n">
        <f aca="false">IF(C194="M.O.",VLOOKUP(A194,INSUMOS_AUX!A:F,6,0),0)</f>
        <v>0</v>
      </c>
    </row>
    <row r="195" customFormat="false" ht="15" hidden="false" customHeight="false" outlineLevel="0" collapsed="false">
      <c r="A195" s="178" t="n">
        <v>38477</v>
      </c>
      <c r="B195" s="179" t="s">
        <v>672</v>
      </c>
      <c r="C195" s="180" t="s">
        <v>74</v>
      </c>
      <c r="D195" s="180" t="s">
        <v>30</v>
      </c>
      <c r="E195" s="178" t="n">
        <v>1.94E-006</v>
      </c>
      <c r="F195" s="181" t="n">
        <f aca="false">IF(C195="MAT.",VLOOKUP(A195,INSUMOS_AUX!A:F,6,0),0)</f>
        <v>577.1</v>
      </c>
      <c r="G195" s="178" t="n">
        <f aca="false">IF(C195="M.O.",VLOOKUP(A195,INSUMOS_AUX!A:F,6,0),0)</f>
        <v>0</v>
      </c>
    </row>
    <row r="196" customFormat="false" ht="15" hidden="false" customHeight="false" outlineLevel="0" collapsed="false">
      <c r="A196" s="178" t="n">
        <v>6111</v>
      </c>
      <c r="B196" s="179" t="s">
        <v>678</v>
      </c>
      <c r="C196" s="180" t="s">
        <v>636</v>
      </c>
      <c r="D196" s="180" t="s">
        <v>594</v>
      </c>
      <c r="E196" s="178" t="n">
        <v>0.050855</v>
      </c>
      <c r="F196" s="181" t="n">
        <f aca="false">IF(C196="MAT.",VLOOKUP(A196,INSUMOS_AUX!A:F,6,0),0)</f>
        <v>0</v>
      </c>
      <c r="G196" s="178" t="n">
        <f aca="false">IF(C196="M.O.",VLOOKUP(A196,INSUMOS_AUX!A:F,6,0),0)</f>
        <v>8.51</v>
      </c>
    </row>
    <row r="197" customFormat="false" ht="15" hidden="false" customHeight="false" outlineLevel="0" collapsed="false">
      <c r="A197" s="172"/>
      <c r="B197" s="173"/>
      <c r="C197" s="173"/>
      <c r="D197" s="173"/>
      <c r="E197" s="173"/>
      <c r="F197" s="173"/>
      <c r="G197" s="173"/>
    </row>
    <row r="198" customFormat="false" ht="15" hidden="false" customHeight="false" outlineLevel="0" collapsed="false">
      <c r="A198" s="169" t="s">
        <v>682</v>
      </c>
      <c r="B198" s="170" t="s">
        <v>93</v>
      </c>
      <c r="C198" s="171"/>
      <c r="D198" s="171"/>
      <c r="E198" s="171"/>
      <c r="F198" s="171"/>
      <c r="G198" s="171"/>
    </row>
    <row r="199" customFormat="false" ht="15" hidden="false" customHeight="false" outlineLevel="0" collapsed="false">
      <c r="A199" s="172"/>
      <c r="B199" s="173"/>
      <c r="C199" s="173"/>
      <c r="D199" s="173"/>
      <c r="E199" s="173"/>
      <c r="F199" s="173"/>
      <c r="G199" s="173"/>
    </row>
    <row r="200" customFormat="false" ht="15" hidden="false" customHeight="false" outlineLevel="0" collapsed="false">
      <c r="A200" s="174" t="s">
        <v>95</v>
      </c>
      <c r="B200" s="174" t="s">
        <v>96</v>
      </c>
      <c r="C200" s="175" t="s">
        <v>60</v>
      </c>
      <c r="D200" s="175" t="s">
        <v>30</v>
      </c>
      <c r="E200" s="176" t="n">
        <v>200</v>
      </c>
      <c r="F200" s="176" t="n">
        <f aca="false">SUMPRODUCT($E201:$E227,F201:F227)</f>
        <v>0.11983950547</v>
      </c>
      <c r="G200" s="176" t="n">
        <f aca="false">SUMPRODUCT($E201:$E227,G201:G227)</f>
        <v>0.2920113777</v>
      </c>
    </row>
    <row r="201" customFormat="false" ht="15" hidden="false" customHeight="false" outlineLevel="0" collapsed="false">
      <c r="A201" s="178" t="n">
        <v>10</v>
      </c>
      <c r="B201" s="179" t="s">
        <v>647</v>
      </c>
      <c r="C201" s="180" t="s">
        <v>74</v>
      </c>
      <c r="D201" s="180" t="s">
        <v>30</v>
      </c>
      <c r="E201" s="178" t="n">
        <v>0.000197753</v>
      </c>
      <c r="F201" s="181" t="n">
        <f aca="false">IF(C201="MAT.",VLOOKUP(A201,INSUMOS_AUX!A:F,6,0),0)</f>
        <v>6.92</v>
      </c>
      <c r="G201" s="178" t="n">
        <f aca="false">IF(C201="M.O.",VLOOKUP(A201,INSUMOS_AUX!A:F,6,0),0)</f>
        <v>0</v>
      </c>
    </row>
    <row r="202" customFormat="false" ht="15" hidden="false" customHeight="false" outlineLevel="0" collapsed="false">
      <c r="A202" s="178" t="n">
        <v>11359</v>
      </c>
      <c r="B202" s="179" t="s">
        <v>649</v>
      </c>
      <c r="C202" s="180" t="s">
        <v>74</v>
      </c>
      <c r="D202" s="180" t="s">
        <v>30</v>
      </c>
      <c r="E202" s="178" t="n">
        <v>1.596E-006</v>
      </c>
      <c r="F202" s="181" t="n">
        <f aca="false">IF(C202="MAT.",VLOOKUP(A202,INSUMOS_AUX!A:F,6,0),0)</f>
        <v>571.77</v>
      </c>
      <c r="G202" s="178" t="n">
        <f aca="false">IF(C202="M.O.",VLOOKUP(A202,INSUMOS_AUX!A:F,6,0),0)</f>
        <v>0</v>
      </c>
    </row>
    <row r="203" customFormat="false" ht="15" hidden="false" customHeight="false" outlineLevel="0" collapsed="false">
      <c r="A203" s="178" t="n">
        <v>12815</v>
      </c>
      <c r="B203" s="179" t="s">
        <v>651</v>
      </c>
      <c r="C203" s="180" t="s">
        <v>74</v>
      </c>
      <c r="D203" s="180" t="s">
        <v>30</v>
      </c>
      <c r="E203" s="178" t="n">
        <v>0.000225081</v>
      </c>
      <c r="F203" s="181" t="n">
        <f aca="false">IF(C203="MAT.",VLOOKUP(A203,INSUMOS_AUX!A:F,6,0),0)</f>
        <v>5.84</v>
      </c>
      <c r="G203" s="178" t="n">
        <f aca="false">IF(C203="M.O.",VLOOKUP(A203,INSUMOS_AUX!A:F,6,0),0)</f>
        <v>0</v>
      </c>
    </row>
    <row r="204" customFormat="false" ht="15" hidden="false" customHeight="false" outlineLevel="0" collapsed="false">
      <c r="A204" s="178" t="n">
        <v>12892</v>
      </c>
      <c r="B204" s="179" t="s">
        <v>627</v>
      </c>
      <c r="C204" s="180" t="s">
        <v>74</v>
      </c>
      <c r="D204" s="180" t="s">
        <v>628</v>
      </c>
      <c r="E204" s="178" t="n">
        <v>0.000387435</v>
      </c>
      <c r="F204" s="181" t="n">
        <f aca="false">IF(C204="MAT.",VLOOKUP(A204,INSUMOS_AUX!A:F,6,0),0)</f>
        <v>9</v>
      </c>
      <c r="G204" s="178" t="n">
        <f aca="false">IF(C204="M.O.",VLOOKUP(A204,INSUMOS_AUX!A:F,6,0),0)</f>
        <v>0</v>
      </c>
    </row>
    <row r="205" customFormat="false" ht="15" hidden="false" customHeight="false" outlineLevel="0" collapsed="false">
      <c r="A205" s="178" t="n">
        <v>12893</v>
      </c>
      <c r="B205" s="179" t="s">
        <v>629</v>
      </c>
      <c r="C205" s="180" t="s">
        <v>74</v>
      </c>
      <c r="D205" s="180" t="s">
        <v>628</v>
      </c>
      <c r="E205" s="178" t="n">
        <v>4.5202E-005</v>
      </c>
      <c r="F205" s="181" t="n">
        <f aca="false">IF(C205="MAT.",VLOOKUP(A205,INSUMOS_AUX!A:F,6,0),0)</f>
        <v>48</v>
      </c>
      <c r="G205" s="178" t="n">
        <f aca="false">IF(C205="M.O.",VLOOKUP(A205,INSUMOS_AUX!A:F,6,0),0)</f>
        <v>0</v>
      </c>
    </row>
    <row r="206" customFormat="false" ht="15" hidden="false" customHeight="false" outlineLevel="0" collapsed="false">
      <c r="A206" s="178" t="n">
        <v>2436</v>
      </c>
      <c r="B206" s="179" t="s">
        <v>683</v>
      </c>
      <c r="C206" s="180" t="s">
        <v>636</v>
      </c>
      <c r="D206" s="180" t="s">
        <v>594</v>
      </c>
      <c r="E206" s="178" t="n">
        <v>0.00978595</v>
      </c>
      <c r="F206" s="181" t="n">
        <f aca="false">IF(C206="MAT.",VLOOKUP(A206,INSUMOS_AUX!A:F,6,0),0)</f>
        <v>0</v>
      </c>
      <c r="G206" s="178" t="n">
        <f aca="false">IF(C206="M.O.",VLOOKUP(A206,INSUMOS_AUX!A:F,6,0),0)</f>
        <v>13.3</v>
      </c>
    </row>
    <row r="207" customFormat="false" ht="15" hidden="false" customHeight="false" outlineLevel="0" collapsed="false">
      <c r="A207" s="178" t="n">
        <v>25966</v>
      </c>
      <c r="B207" s="179" t="s">
        <v>653</v>
      </c>
      <c r="C207" s="180" t="s">
        <v>74</v>
      </c>
      <c r="D207" s="180" t="s">
        <v>654</v>
      </c>
      <c r="E207" s="178" t="n">
        <v>3.7515E-005</v>
      </c>
      <c r="F207" s="181" t="n">
        <f aca="false">IF(C207="MAT.",VLOOKUP(A207,INSUMOS_AUX!A:F,6,0),0)</f>
        <v>15.03</v>
      </c>
      <c r="G207" s="178" t="n">
        <f aca="false">IF(C207="M.O.",VLOOKUP(A207,INSUMOS_AUX!A:F,6,0),0)</f>
        <v>0</v>
      </c>
    </row>
    <row r="208" customFormat="false" ht="15" hidden="false" customHeight="false" outlineLevel="0" collapsed="false">
      <c r="A208" s="178" t="n">
        <v>2711</v>
      </c>
      <c r="B208" s="179" t="s">
        <v>657</v>
      </c>
      <c r="C208" s="180" t="s">
        <v>74</v>
      </c>
      <c r="D208" s="180" t="s">
        <v>30</v>
      </c>
      <c r="E208" s="178" t="n">
        <v>1.6742E-005</v>
      </c>
      <c r="F208" s="181" t="n">
        <f aca="false">IF(C208="MAT.",VLOOKUP(A208,INSUMOS_AUX!A:F,6,0),0)</f>
        <v>109.45</v>
      </c>
      <c r="G208" s="178" t="n">
        <f aca="false">IF(C208="M.O.",VLOOKUP(A208,INSUMOS_AUX!A:F,6,0),0)</f>
        <v>0</v>
      </c>
    </row>
    <row r="209" customFormat="false" ht="15" hidden="false" customHeight="false" outlineLevel="0" collapsed="false">
      <c r="A209" s="178" t="n">
        <v>36144</v>
      </c>
      <c r="B209" s="179" t="s">
        <v>630</v>
      </c>
      <c r="C209" s="180" t="s">
        <v>74</v>
      </c>
      <c r="D209" s="180" t="s">
        <v>30</v>
      </c>
      <c r="E209" s="178" t="n">
        <v>0.003151937</v>
      </c>
      <c r="F209" s="181" t="n">
        <f aca="false">IF(C209="MAT.",VLOOKUP(A209,INSUMOS_AUX!A:F,6,0),0)</f>
        <v>1.12</v>
      </c>
      <c r="G209" s="178" t="n">
        <f aca="false">IF(C209="M.O.",VLOOKUP(A209,INSUMOS_AUX!A:F,6,0),0)</f>
        <v>0</v>
      </c>
    </row>
    <row r="210" customFormat="false" ht="15" hidden="false" customHeight="false" outlineLevel="0" collapsed="false">
      <c r="A210" s="178" t="n">
        <v>36146</v>
      </c>
      <c r="B210" s="179" t="s">
        <v>631</v>
      </c>
      <c r="C210" s="180" t="s">
        <v>74</v>
      </c>
      <c r="D210" s="180" t="s">
        <v>30</v>
      </c>
      <c r="E210" s="178" t="n">
        <v>3.5064E-005</v>
      </c>
      <c r="F210" s="181" t="n">
        <f aca="false">IF(C210="MAT.",VLOOKUP(A210,INSUMOS_AUX!A:F,6,0),0)</f>
        <v>170</v>
      </c>
      <c r="G210" s="178" t="n">
        <f aca="false">IF(C210="M.O.",VLOOKUP(A210,INSUMOS_AUX!A:F,6,0),0)</f>
        <v>0</v>
      </c>
    </row>
    <row r="211" customFormat="false" ht="15" hidden="false" customHeight="false" outlineLevel="0" collapsed="false">
      <c r="A211" s="178" t="n">
        <v>36149</v>
      </c>
      <c r="B211" s="179" t="s">
        <v>632</v>
      </c>
      <c r="C211" s="180" t="s">
        <v>74</v>
      </c>
      <c r="D211" s="180" t="s">
        <v>30</v>
      </c>
      <c r="E211" s="178" t="n">
        <v>2.0304E-005</v>
      </c>
      <c r="F211" s="181" t="n">
        <f aca="false">IF(C211="MAT.",VLOOKUP(A211,INSUMOS_AUX!A:F,6,0),0)</f>
        <v>117.5</v>
      </c>
      <c r="G211" s="178" t="n">
        <f aca="false">IF(C211="M.O.",VLOOKUP(A211,INSUMOS_AUX!A:F,6,0),0)</f>
        <v>0</v>
      </c>
    </row>
    <row r="212" customFormat="false" ht="15" hidden="false" customHeight="false" outlineLevel="0" collapsed="false">
      <c r="A212" s="178" t="n">
        <v>36150</v>
      </c>
      <c r="B212" s="179" t="s">
        <v>633</v>
      </c>
      <c r="C212" s="180" t="s">
        <v>74</v>
      </c>
      <c r="D212" s="180" t="s">
        <v>30</v>
      </c>
      <c r="E212" s="178" t="n">
        <v>7.5136E-005</v>
      </c>
      <c r="F212" s="181" t="n">
        <f aca="false">IF(C212="MAT.",VLOOKUP(A212,INSUMOS_AUX!A:F,6,0),0)</f>
        <v>29.7</v>
      </c>
      <c r="G212" s="178" t="n">
        <f aca="false">IF(C212="M.O.",VLOOKUP(A212,INSUMOS_AUX!A:F,6,0),0)</f>
        <v>0</v>
      </c>
    </row>
    <row r="213" customFormat="false" ht="15" hidden="false" customHeight="false" outlineLevel="0" collapsed="false">
      <c r="A213" s="178" t="n">
        <v>36153</v>
      </c>
      <c r="B213" s="179" t="s">
        <v>634</v>
      </c>
      <c r="C213" s="180" t="s">
        <v>74</v>
      </c>
      <c r="D213" s="180" t="s">
        <v>30</v>
      </c>
      <c r="E213" s="178" t="n">
        <v>3.0388E-005</v>
      </c>
      <c r="F213" s="181" t="n">
        <f aca="false">IF(C213="MAT.",VLOOKUP(A213,INSUMOS_AUX!A:F,6,0),0)</f>
        <v>133.75</v>
      </c>
      <c r="G213" s="178" t="n">
        <f aca="false">IF(C213="M.O.",VLOOKUP(A213,INSUMOS_AUX!A:F,6,0),0)</f>
        <v>0</v>
      </c>
    </row>
    <row r="214" customFormat="false" ht="15" hidden="false" customHeight="false" outlineLevel="0" collapsed="false">
      <c r="A214" s="178" t="n">
        <v>37370</v>
      </c>
      <c r="B214" s="179" t="s">
        <v>659</v>
      </c>
      <c r="C214" s="180" t="s">
        <v>74</v>
      </c>
      <c r="D214" s="180" t="s">
        <v>594</v>
      </c>
      <c r="E214" s="178" t="n">
        <v>0.0282</v>
      </c>
      <c r="F214" s="181" t="n">
        <f aca="false">IF(C214="MAT.",VLOOKUP(A214,INSUMOS_AUX!A:F,6,0),0)</f>
        <v>1.87</v>
      </c>
      <c r="G214" s="178" t="n">
        <f aca="false">IF(C214="M.O.",VLOOKUP(A214,INSUMOS_AUX!A:F,6,0),0)</f>
        <v>0</v>
      </c>
    </row>
    <row r="215" customFormat="false" ht="15" hidden="false" customHeight="false" outlineLevel="0" collapsed="false">
      <c r="A215" s="178" t="n">
        <v>37371</v>
      </c>
      <c r="B215" s="179" t="s">
        <v>660</v>
      </c>
      <c r="C215" s="180" t="s">
        <v>74</v>
      </c>
      <c r="D215" s="180" t="s">
        <v>594</v>
      </c>
      <c r="E215" s="178" t="n">
        <v>0.0282</v>
      </c>
      <c r="F215" s="181" t="n">
        <f aca="false">IF(C215="MAT.",VLOOKUP(A215,INSUMOS_AUX!A:F,6,0),0)</f>
        <v>0.71</v>
      </c>
      <c r="G215" s="178" t="n">
        <f aca="false">IF(C215="M.O.",VLOOKUP(A215,INSUMOS_AUX!A:F,6,0),0)</f>
        <v>0</v>
      </c>
    </row>
    <row r="216" customFormat="false" ht="15" hidden="false" customHeight="false" outlineLevel="0" collapsed="false">
      <c r="A216" s="178" t="n">
        <v>37372</v>
      </c>
      <c r="B216" s="179" t="s">
        <v>661</v>
      </c>
      <c r="C216" s="180" t="s">
        <v>74</v>
      </c>
      <c r="D216" s="180" t="s">
        <v>594</v>
      </c>
      <c r="E216" s="178" t="n">
        <v>0.0282</v>
      </c>
      <c r="F216" s="181" t="n">
        <f aca="false">IF(C216="MAT.",VLOOKUP(A216,INSUMOS_AUX!A:F,6,0),0)</f>
        <v>0.34</v>
      </c>
      <c r="G216" s="178" t="n">
        <f aca="false">IF(C216="M.O.",VLOOKUP(A216,INSUMOS_AUX!A:F,6,0),0)</f>
        <v>0</v>
      </c>
    </row>
    <row r="217" customFormat="false" ht="15" hidden="false" customHeight="false" outlineLevel="0" collapsed="false">
      <c r="A217" s="178" t="n">
        <v>37373</v>
      </c>
      <c r="B217" s="179" t="s">
        <v>662</v>
      </c>
      <c r="C217" s="180" t="s">
        <v>74</v>
      </c>
      <c r="D217" s="180" t="s">
        <v>594</v>
      </c>
      <c r="E217" s="178" t="n">
        <v>0.0282</v>
      </c>
      <c r="F217" s="181" t="n">
        <f aca="false">IF(C217="MAT.",VLOOKUP(A217,INSUMOS_AUX!A:F,6,0),0)</f>
        <v>0.05</v>
      </c>
      <c r="G217" s="178" t="n">
        <f aca="false">IF(C217="M.O.",VLOOKUP(A217,INSUMOS_AUX!A:F,6,0),0)</f>
        <v>0</v>
      </c>
    </row>
    <row r="218" customFormat="false" ht="15" hidden="false" customHeight="false" outlineLevel="0" collapsed="false">
      <c r="A218" s="178" t="n">
        <v>38382</v>
      </c>
      <c r="B218" s="179" t="s">
        <v>664</v>
      </c>
      <c r="C218" s="180" t="s">
        <v>74</v>
      </c>
      <c r="D218" s="180" t="s">
        <v>30</v>
      </c>
      <c r="E218" s="178" t="n">
        <v>7.1379E-005</v>
      </c>
      <c r="F218" s="181" t="n">
        <f aca="false">IF(C218="MAT.",VLOOKUP(A218,INSUMOS_AUX!A:F,6,0),0)</f>
        <v>7.62</v>
      </c>
      <c r="G218" s="178" t="n">
        <f aca="false">IF(C218="M.O.",VLOOKUP(A218,INSUMOS_AUX!A:F,6,0),0)</f>
        <v>0</v>
      </c>
    </row>
    <row r="219" customFormat="false" ht="15" hidden="false" customHeight="false" outlineLevel="0" collapsed="false">
      <c r="A219" s="178" t="n">
        <v>38390</v>
      </c>
      <c r="B219" s="179" t="s">
        <v>665</v>
      </c>
      <c r="C219" s="180" t="s">
        <v>74</v>
      </c>
      <c r="D219" s="180" t="s">
        <v>30</v>
      </c>
      <c r="E219" s="178" t="n">
        <v>3.7515E-005</v>
      </c>
      <c r="F219" s="181" t="n">
        <f aca="false">IF(C219="MAT.",VLOOKUP(A219,INSUMOS_AUX!A:F,6,0),0)</f>
        <v>22.97</v>
      </c>
      <c r="G219" s="178" t="n">
        <f aca="false">IF(C219="M.O.",VLOOKUP(A219,INSUMOS_AUX!A:F,6,0),0)</f>
        <v>0</v>
      </c>
    </row>
    <row r="220" customFormat="false" ht="15" hidden="false" customHeight="false" outlineLevel="0" collapsed="false">
      <c r="A220" s="178" t="n">
        <v>38393</v>
      </c>
      <c r="B220" s="179" t="s">
        <v>666</v>
      </c>
      <c r="C220" s="180" t="s">
        <v>74</v>
      </c>
      <c r="D220" s="180" t="s">
        <v>30</v>
      </c>
      <c r="E220" s="178" t="n">
        <v>3.7515E-005</v>
      </c>
      <c r="F220" s="181" t="n">
        <f aca="false">IF(C220="MAT.",VLOOKUP(A220,INSUMOS_AUX!A:F,6,0),0)</f>
        <v>10.36</v>
      </c>
      <c r="G220" s="178" t="n">
        <f aca="false">IF(C220="M.O.",VLOOKUP(A220,INSUMOS_AUX!A:F,6,0),0)</f>
        <v>0</v>
      </c>
    </row>
    <row r="221" customFormat="false" ht="15" hidden="false" customHeight="false" outlineLevel="0" collapsed="false">
      <c r="A221" s="178" t="n">
        <v>38396</v>
      </c>
      <c r="B221" s="179" t="s">
        <v>667</v>
      </c>
      <c r="C221" s="180" t="s">
        <v>74</v>
      </c>
      <c r="D221" s="180" t="s">
        <v>30</v>
      </c>
      <c r="E221" s="178" t="n">
        <v>1.277E-006</v>
      </c>
      <c r="F221" s="181" t="n">
        <f aca="false">IF(C221="MAT.",VLOOKUP(A221,INSUMOS_AUX!A:F,6,0),0)</f>
        <v>276.64</v>
      </c>
      <c r="G221" s="178" t="n">
        <f aca="false">IF(C221="M.O.",VLOOKUP(A221,INSUMOS_AUX!A:F,6,0),0)</f>
        <v>0</v>
      </c>
    </row>
    <row r="222" customFormat="false" ht="15" hidden="false" customHeight="false" outlineLevel="0" collapsed="false">
      <c r="A222" s="178" t="n">
        <v>38399</v>
      </c>
      <c r="B222" s="179" t="s">
        <v>668</v>
      </c>
      <c r="C222" s="180" t="s">
        <v>74</v>
      </c>
      <c r="D222" s="180" t="s">
        <v>30</v>
      </c>
      <c r="E222" s="178" t="n">
        <v>6.382E-006</v>
      </c>
      <c r="F222" s="181" t="n">
        <f aca="false">IF(C222="MAT.",VLOOKUP(A222,INSUMOS_AUX!A:F,6,0),0)</f>
        <v>135.25</v>
      </c>
      <c r="G222" s="178" t="n">
        <f aca="false">IF(C222="M.O.",VLOOKUP(A222,INSUMOS_AUX!A:F,6,0),0)</f>
        <v>0</v>
      </c>
    </row>
    <row r="223" customFormat="false" ht="15" hidden="false" customHeight="false" outlineLevel="0" collapsed="false">
      <c r="A223" s="178" t="n">
        <v>38412</v>
      </c>
      <c r="B223" s="179" t="s">
        <v>669</v>
      </c>
      <c r="C223" s="180" t="s">
        <v>74</v>
      </c>
      <c r="D223" s="180" t="s">
        <v>30</v>
      </c>
      <c r="E223" s="178" t="n">
        <v>1.117E-006</v>
      </c>
      <c r="F223" s="181" t="n">
        <f aca="false">IF(C223="MAT.",VLOOKUP(A223,INSUMOS_AUX!A:F,6,0),0)</f>
        <v>837.62</v>
      </c>
      <c r="G223" s="178" t="n">
        <f aca="false">IF(C223="M.O.",VLOOKUP(A223,INSUMOS_AUX!A:F,6,0),0)</f>
        <v>0</v>
      </c>
    </row>
    <row r="224" customFormat="false" ht="15" hidden="false" customHeight="false" outlineLevel="0" collapsed="false">
      <c r="A224" s="178" t="n">
        <v>38413</v>
      </c>
      <c r="B224" s="179" t="s">
        <v>670</v>
      </c>
      <c r="C224" s="180" t="s">
        <v>74</v>
      </c>
      <c r="D224" s="180" t="s">
        <v>30</v>
      </c>
      <c r="E224" s="178" t="n">
        <v>1.095E-006</v>
      </c>
      <c r="F224" s="181" t="n">
        <f aca="false">IF(C224="MAT.",VLOOKUP(A224,INSUMOS_AUX!A:F,6,0),0)</f>
        <v>589.49</v>
      </c>
      <c r="G224" s="178" t="n">
        <f aca="false">IF(C224="M.O.",VLOOKUP(A224,INSUMOS_AUX!A:F,6,0),0)</f>
        <v>0</v>
      </c>
    </row>
    <row r="225" customFormat="false" ht="15" hidden="false" customHeight="false" outlineLevel="0" collapsed="false">
      <c r="A225" s="178" t="n">
        <v>38476</v>
      </c>
      <c r="B225" s="179" t="s">
        <v>671</v>
      </c>
      <c r="C225" s="180" t="s">
        <v>74</v>
      </c>
      <c r="D225" s="180" t="s">
        <v>30</v>
      </c>
      <c r="E225" s="178" t="n">
        <v>5.107E-006</v>
      </c>
      <c r="F225" s="181" t="n">
        <f aca="false">IF(C225="MAT.",VLOOKUP(A225,INSUMOS_AUX!A:F,6,0),0)</f>
        <v>203.78</v>
      </c>
      <c r="G225" s="178" t="n">
        <f aca="false">IF(C225="M.O.",VLOOKUP(A225,INSUMOS_AUX!A:F,6,0),0)</f>
        <v>0</v>
      </c>
    </row>
    <row r="226" customFormat="false" ht="15" hidden="false" customHeight="false" outlineLevel="0" collapsed="false">
      <c r="A226" s="178" t="n">
        <v>38477</v>
      </c>
      <c r="B226" s="179" t="s">
        <v>672</v>
      </c>
      <c r="C226" s="180" t="s">
        <v>74</v>
      </c>
      <c r="D226" s="180" t="s">
        <v>30</v>
      </c>
      <c r="E226" s="178" t="n">
        <v>1.095E-006</v>
      </c>
      <c r="F226" s="181" t="n">
        <f aca="false">IF(C226="MAT.",VLOOKUP(A226,INSUMOS_AUX!A:F,6,0),0)</f>
        <v>577.1</v>
      </c>
      <c r="G226" s="178" t="n">
        <f aca="false">IF(C226="M.O.",VLOOKUP(A226,INSUMOS_AUX!A:F,6,0),0)</f>
        <v>0</v>
      </c>
    </row>
    <row r="227" customFormat="false" ht="15" hidden="false" customHeight="false" outlineLevel="0" collapsed="false">
      <c r="A227" s="178" t="n">
        <v>6111</v>
      </c>
      <c r="B227" s="179" t="s">
        <v>678</v>
      </c>
      <c r="C227" s="180" t="s">
        <v>636</v>
      </c>
      <c r="D227" s="180" t="s">
        <v>594</v>
      </c>
      <c r="E227" s="178" t="n">
        <v>0.01901977</v>
      </c>
      <c r="F227" s="181" t="n">
        <f aca="false">IF(C227="MAT.",VLOOKUP(A227,INSUMOS_AUX!A:F,6,0),0)</f>
        <v>0</v>
      </c>
      <c r="G227" s="178" t="n">
        <f aca="false">IF(C227="M.O.",VLOOKUP(A227,INSUMOS_AUX!A:F,6,0),0)</f>
        <v>8.51</v>
      </c>
    </row>
    <row r="228" customFormat="false" ht="15" hidden="false" customHeight="false" outlineLevel="0" collapsed="false">
      <c r="A228" s="172"/>
      <c r="B228" s="173"/>
      <c r="C228" s="173"/>
      <c r="D228" s="173"/>
      <c r="E228" s="173"/>
      <c r="F228" s="173"/>
      <c r="G228" s="173"/>
    </row>
    <row r="229" customFormat="false" ht="15" hidden="false" customHeight="false" outlineLevel="0" collapsed="false">
      <c r="A229" s="174" t="s">
        <v>98</v>
      </c>
      <c r="B229" s="174" t="s">
        <v>99</v>
      </c>
      <c r="C229" s="175" t="s">
        <v>60</v>
      </c>
      <c r="D229" s="175" t="s">
        <v>79</v>
      </c>
      <c r="E229" s="176" t="n">
        <v>499.2</v>
      </c>
      <c r="F229" s="176" t="n">
        <f aca="false">SUMPRODUCT($E230:$E258,F230:F258)</f>
        <v>7.24555300038</v>
      </c>
      <c r="G229" s="176" t="n">
        <f aca="false">SUMPRODUCT($E230:$E258,G230:G258)</f>
        <v>18.61845425</v>
      </c>
    </row>
    <row r="230" customFormat="false" ht="15" hidden="false" customHeight="false" outlineLevel="0" collapsed="false">
      <c r="A230" s="178" t="n">
        <v>10</v>
      </c>
      <c r="B230" s="179" t="s">
        <v>647</v>
      </c>
      <c r="C230" s="180" t="s">
        <v>74</v>
      </c>
      <c r="D230" s="180" t="s">
        <v>30</v>
      </c>
      <c r="E230" s="178" t="n">
        <v>0.011956313</v>
      </c>
      <c r="F230" s="181" t="n">
        <f aca="false">IF(C230="MAT.",VLOOKUP(A230,INSUMOS_AUX!A:F,6,0),0)</f>
        <v>6.92</v>
      </c>
      <c r="G230" s="178" t="n">
        <f aca="false">IF(C230="M.O.",VLOOKUP(A230,INSUMOS_AUX!A:F,6,0),0)</f>
        <v>0</v>
      </c>
    </row>
    <row r="231" customFormat="false" ht="15" hidden="false" customHeight="false" outlineLevel="0" collapsed="false">
      <c r="A231" s="178" t="n">
        <v>11359</v>
      </c>
      <c r="B231" s="179" t="s">
        <v>649</v>
      </c>
      <c r="C231" s="180" t="s">
        <v>74</v>
      </c>
      <c r="D231" s="180" t="s">
        <v>30</v>
      </c>
      <c r="E231" s="178" t="n">
        <v>9.6503E-005</v>
      </c>
      <c r="F231" s="181" t="n">
        <f aca="false">IF(C231="MAT.",VLOOKUP(A231,INSUMOS_AUX!A:F,6,0),0)</f>
        <v>571.77</v>
      </c>
      <c r="G231" s="178" t="n">
        <f aca="false">IF(C231="M.O.",VLOOKUP(A231,INSUMOS_AUX!A:F,6,0),0)</f>
        <v>0</v>
      </c>
    </row>
    <row r="232" customFormat="false" ht="15" hidden="false" customHeight="false" outlineLevel="0" collapsed="false">
      <c r="A232" s="178" t="n">
        <v>1214</v>
      </c>
      <c r="B232" s="179" t="s">
        <v>684</v>
      </c>
      <c r="C232" s="180" t="s">
        <v>636</v>
      </c>
      <c r="D232" s="180" t="s">
        <v>594</v>
      </c>
      <c r="E232" s="178" t="n">
        <v>0.131547</v>
      </c>
      <c r="F232" s="181" t="n">
        <f aca="false">IF(C232="MAT.",VLOOKUP(A232,INSUMOS_AUX!A:F,6,0),0)</f>
        <v>0</v>
      </c>
      <c r="G232" s="178" t="n">
        <f aca="false">IF(C232="M.O.",VLOOKUP(A232,INSUMOS_AUX!A:F,6,0),0)</f>
        <v>17.7</v>
      </c>
    </row>
    <row r="233" customFormat="false" ht="15" hidden="false" customHeight="false" outlineLevel="0" collapsed="false">
      <c r="A233" s="178" t="n">
        <v>12815</v>
      </c>
      <c r="B233" s="179" t="s">
        <v>651</v>
      </c>
      <c r="C233" s="180" t="s">
        <v>74</v>
      </c>
      <c r="D233" s="180" t="s">
        <v>30</v>
      </c>
      <c r="E233" s="178" t="n">
        <v>0.013608628</v>
      </c>
      <c r="F233" s="181" t="n">
        <f aca="false">IF(C233="MAT.",VLOOKUP(A233,INSUMOS_AUX!A:F,6,0),0)</f>
        <v>5.84</v>
      </c>
      <c r="G233" s="178" t="n">
        <f aca="false">IF(C233="M.O.",VLOOKUP(A233,INSUMOS_AUX!A:F,6,0),0)</f>
        <v>0</v>
      </c>
    </row>
    <row r="234" customFormat="false" ht="15" hidden="false" customHeight="false" outlineLevel="0" collapsed="false">
      <c r="A234" s="178" t="n">
        <v>12869</v>
      </c>
      <c r="B234" s="179" t="s">
        <v>685</v>
      </c>
      <c r="C234" s="180" t="s">
        <v>636</v>
      </c>
      <c r="D234" s="180" t="s">
        <v>594</v>
      </c>
      <c r="E234" s="178" t="n">
        <v>0.0252325</v>
      </c>
      <c r="F234" s="181" t="n">
        <f aca="false">IF(C234="MAT.",VLOOKUP(A234,INSUMOS_AUX!A:F,6,0),0)</f>
        <v>0</v>
      </c>
      <c r="G234" s="178" t="n">
        <f aca="false">IF(C234="M.O.",VLOOKUP(A234,INSUMOS_AUX!A:F,6,0),0)</f>
        <v>14.52</v>
      </c>
    </row>
    <row r="235" customFormat="false" ht="15" hidden="false" customHeight="false" outlineLevel="0" collapsed="false">
      <c r="A235" s="178" t="n">
        <v>12892</v>
      </c>
      <c r="B235" s="179" t="s">
        <v>627</v>
      </c>
      <c r="C235" s="180" t="s">
        <v>74</v>
      </c>
      <c r="D235" s="180" t="s">
        <v>628</v>
      </c>
      <c r="E235" s="178" t="n">
        <v>0.023424654</v>
      </c>
      <c r="F235" s="181" t="n">
        <f aca="false">IF(C235="MAT.",VLOOKUP(A235,INSUMOS_AUX!A:F,6,0),0)</f>
        <v>9</v>
      </c>
      <c r="G235" s="178" t="n">
        <f aca="false">IF(C235="M.O.",VLOOKUP(A235,INSUMOS_AUX!A:F,6,0),0)</f>
        <v>0</v>
      </c>
    </row>
    <row r="236" customFormat="false" ht="15" hidden="false" customHeight="false" outlineLevel="0" collapsed="false">
      <c r="A236" s="178" t="n">
        <v>12893</v>
      </c>
      <c r="B236" s="179" t="s">
        <v>629</v>
      </c>
      <c r="C236" s="180" t="s">
        <v>74</v>
      </c>
      <c r="D236" s="180" t="s">
        <v>628</v>
      </c>
      <c r="E236" s="178" t="n">
        <v>0.002732945</v>
      </c>
      <c r="F236" s="181" t="n">
        <f aca="false">IF(C236="MAT.",VLOOKUP(A236,INSUMOS_AUX!A:F,6,0),0)</f>
        <v>48</v>
      </c>
      <c r="G236" s="178" t="n">
        <f aca="false">IF(C236="M.O.",VLOOKUP(A236,INSUMOS_AUX!A:F,6,0),0)</f>
        <v>0</v>
      </c>
    </row>
    <row r="237" customFormat="false" ht="15" hidden="false" customHeight="false" outlineLevel="0" collapsed="false">
      <c r="A237" s="178" t="n">
        <v>25966</v>
      </c>
      <c r="B237" s="179" t="s">
        <v>653</v>
      </c>
      <c r="C237" s="180" t="s">
        <v>74</v>
      </c>
      <c r="D237" s="180" t="s">
        <v>654</v>
      </c>
      <c r="E237" s="178" t="n">
        <v>0.002268161</v>
      </c>
      <c r="F237" s="181" t="n">
        <f aca="false">IF(C237="MAT.",VLOOKUP(A237,INSUMOS_AUX!A:F,6,0),0)</f>
        <v>15.03</v>
      </c>
      <c r="G237" s="178" t="n">
        <f aca="false">IF(C237="M.O.",VLOOKUP(A237,INSUMOS_AUX!A:F,6,0),0)</f>
        <v>0</v>
      </c>
    </row>
    <row r="238" customFormat="false" ht="15" hidden="false" customHeight="false" outlineLevel="0" collapsed="false">
      <c r="A238" s="178" t="n">
        <v>2711</v>
      </c>
      <c r="B238" s="179" t="s">
        <v>657</v>
      </c>
      <c r="C238" s="180" t="s">
        <v>74</v>
      </c>
      <c r="D238" s="180" t="s">
        <v>30</v>
      </c>
      <c r="E238" s="178" t="n">
        <v>0.001012259</v>
      </c>
      <c r="F238" s="181" t="n">
        <f aca="false">IF(C238="MAT.",VLOOKUP(A238,INSUMOS_AUX!A:F,6,0),0)</f>
        <v>109.45</v>
      </c>
      <c r="G238" s="178" t="n">
        <f aca="false">IF(C238="M.O.",VLOOKUP(A238,INSUMOS_AUX!A:F,6,0),0)</f>
        <v>0</v>
      </c>
    </row>
    <row r="239" customFormat="false" ht="15" hidden="false" customHeight="false" outlineLevel="0" collapsed="false">
      <c r="A239" s="178" t="n">
        <v>36144</v>
      </c>
      <c r="B239" s="179" t="s">
        <v>630</v>
      </c>
      <c r="C239" s="180" t="s">
        <v>74</v>
      </c>
      <c r="D239" s="180" t="s">
        <v>30</v>
      </c>
      <c r="E239" s="178" t="n">
        <v>0.190569214</v>
      </c>
      <c r="F239" s="181" t="n">
        <f aca="false">IF(C239="MAT.",VLOOKUP(A239,INSUMOS_AUX!A:F,6,0),0)</f>
        <v>1.12</v>
      </c>
      <c r="G239" s="178" t="n">
        <f aca="false">IF(C239="M.O.",VLOOKUP(A239,INSUMOS_AUX!A:F,6,0),0)</f>
        <v>0</v>
      </c>
    </row>
    <row r="240" customFormat="false" ht="15" hidden="false" customHeight="false" outlineLevel="0" collapsed="false">
      <c r="A240" s="178" t="n">
        <v>36146</v>
      </c>
      <c r="B240" s="179" t="s">
        <v>631</v>
      </c>
      <c r="C240" s="180" t="s">
        <v>74</v>
      </c>
      <c r="D240" s="180" t="s">
        <v>30</v>
      </c>
      <c r="E240" s="178" t="n">
        <v>0.002119997</v>
      </c>
      <c r="F240" s="181" t="n">
        <f aca="false">IF(C240="MAT.",VLOOKUP(A240,INSUMOS_AUX!A:F,6,0),0)</f>
        <v>170</v>
      </c>
      <c r="G240" s="178" t="n">
        <f aca="false">IF(C240="M.O.",VLOOKUP(A240,INSUMOS_AUX!A:F,6,0),0)</f>
        <v>0</v>
      </c>
    </row>
    <row r="241" customFormat="false" ht="15" hidden="false" customHeight="false" outlineLevel="0" collapsed="false">
      <c r="A241" s="178" t="n">
        <v>36149</v>
      </c>
      <c r="B241" s="179" t="s">
        <v>632</v>
      </c>
      <c r="C241" s="180" t="s">
        <v>74</v>
      </c>
      <c r="D241" s="180" t="s">
        <v>30</v>
      </c>
      <c r="E241" s="178" t="n">
        <v>0.0012276</v>
      </c>
      <c r="F241" s="181" t="n">
        <f aca="false">IF(C241="MAT.",VLOOKUP(A241,INSUMOS_AUX!A:F,6,0),0)</f>
        <v>117.5</v>
      </c>
      <c r="G241" s="178" t="n">
        <f aca="false">IF(C241="M.O.",VLOOKUP(A241,INSUMOS_AUX!A:F,6,0),0)</f>
        <v>0</v>
      </c>
    </row>
    <row r="242" customFormat="false" ht="15" hidden="false" customHeight="false" outlineLevel="0" collapsed="false">
      <c r="A242" s="178" t="n">
        <v>36150</v>
      </c>
      <c r="B242" s="179" t="s">
        <v>633</v>
      </c>
      <c r="C242" s="180" t="s">
        <v>74</v>
      </c>
      <c r="D242" s="180" t="s">
        <v>30</v>
      </c>
      <c r="E242" s="178" t="n">
        <v>0.004542802</v>
      </c>
      <c r="F242" s="181" t="n">
        <f aca="false">IF(C242="MAT.",VLOOKUP(A242,INSUMOS_AUX!A:F,6,0),0)</f>
        <v>29.7</v>
      </c>
      <c r="G242" s="178" t="n">
        <f aca="false">IF(C242="M.O.",VLOOKUP(A242,INSUMOS_AUX!A:F,6,0),0)</f>
        <v>0</v>
      </c>
    </row>
    <row r="243" customFormat="false" ht="15" hidden="false" customHeight="false" outlineLevel="0" collapsed="false">
      <c r="A243" s="178" t="n">
        <v>36153</v>
      </c>
      <c r="B243" s="179" t="s">
        <v>634</v>
      </c>
      <c r="C243" s="180" t="s">
        <v>74</v>
      </c>
      <c r="D243" s="180" t="s">
        <v>30</v>
      </c>
      <c r="E243" s="178" t="n">
        <v>0.001837308</v>
      </c>
      <c r="F243" s="181" t="n">
        <f aca="false">IF(C243="MAT.",VLOOKUP(A243,INSUMOS_AUX!A:F,6,0),0)</f>
        <v>133.75</v>
      </c>
      <c r="G243" s="178" t="n">
        <f aca="false">IF(C243="M.O.",VLOOKUP(A243,INSUMOS_AUX!A:F,6,0),0)</f>
        <v>0</v>
      </c>
    </row>
    <row r="244" customFormat="false" ht="15" hidden="false" customHeight="false" outlineLevel="0" collapsed="false">
      <c r="A244" s="178" t="n">
        <v>37370</v>
      </c>
      <c r="B244" s="179" t="s">
        <v>659</v>
      </c>
      <c r="C244" s="180" t="s">
        <v>74</v>
      </c>
      <c r="D244" s="180" t="s">
        <v>594</v>
      </c>
      <c r="E244" s="178" t="n">
        <v>1.705</v>
      </c>
      <c r="F244" s="181" t="n">
        <f aca="false">IF(C244="MAT.",VLOOKUP(A244,INSUMOS_AUX!A:F,6,0),0)</f>
        <v>1.87</v>
      </c>
      <c r="G244" s="178" t="n">
        <f aca="false">IF(C244="M.O.",VLOOKUP(A244,INSUMOS_AUX!A:F,6,0),0)</f>
        <v>0</v>
      </c>
    </row>
    <row r="245" customFormat="false" ht="15" hidden="false" customHeight="false" outlineLevel="0" collapsed="false">
      <c r="A245" s="178" t="n">
        <v>37371</v>
      </c>
      <c r="B245" s="179" t="s">
        <v>660</v>
      </c>
      <c r="C245" s="180" t="s">
        <v>74</v>
      </c>
      <c r="D245" s="180" t="s">
        <v>594</v>
      </c>
      <c r="E245" s="178" t="n">
        <v>1.705</v>
      </c>
      <c r="F245" s="181" t="n">
        <f aca="false">IF(C245="MAT.",VLOOKUP(A245,INSUMOS_AUX!A:F,6,0),0)</f>
        <v>0.71</v>
      </c>
      <c r="G245" s="178" t="n">
        <f aca="false">IF(C245="M.O.",VLOOKUP(A245,INSUMOS_AUX!A:F,6,0),0)</f>
        <v>0</v>
      </c>
    </row>
    <row r="246" customFormat="false" ht="15" hidden="false" customHeight="false" outlineLevel="0" collapsed="false">
      <c r="A246" s="178" t="n">
        <v>37372</v>
      </c>
      <c r="B246" s="179" t="s">
        <v>661</v>
      </c>
      <c r="C246" s="180" t="s">
        <v>74</v>
      </c>
      <c r="D246" s="180" t="s">
        <v>594</v>
      </c>
      <c r="E246" s="178" t="n">
        <v>1.705</v>
      </c>
      <c r="F246" s="181" t="n">
        <f aca="false">IF(C246="MAT.",VLOOKUP(A246,INSUMOS_AUX!A:F,6,0),0)</f>
        <v>0.34</v>
      </c>
      <c r="G246" s="178" t="n">
        <f aca="false">IF(C246="M.O.",VLOOKUP(A246,INSUMOS_AUX!A:F,6,0),0)</f>
        <v>0</v>
      </c>
    </row>
    <row r="247" customFormat="false" ht="15" hidden="false" customHeight="false" outlineLevel="0" collapsed="false">
      <c r="A247" s="178" t="n">
        <v>37373</v>
      </c>
      <c r="B247" s="179" t="s">
        <v>662</v>
      </c>
      <c r="C247" s="180" t="s">
        <v>74</v>
      </c>
      <c r="D247" s="180" t="s">
        <v>594</v>
      </c>
      <c r="E247" s="178" t="n">
        <v>1.705</v>
      </c>
      <c r="F247" s="181" t="n">
        <f aca="false">IF(C247="MAT.",VLOOKUP(A247,INSUMOS_AUX!A:F,6,0),0)</f>
        <v>0.05</v>
      </c>
      <c r="G247" s="178" t="n">
        <f aca="false">IF(C247="M.O.",VLOOKUP(A247,INSUMOS_AUX!A:F,6,0),0)</f>
        <v>0</v>
      </c>
    </row>
    <row r="248" customFormat="false" ht="15" hidden="false" customHeight="false" outlineLevel="0" collapsed="false">
      <c r="A248" s="178" t="n">
        <v>38382</v>
      </c>
      <c r="B248" s="179" t="s">
        <v>664</v>
      </c>
      <c r="C248" s="180" t="s">
        <v>74</v>
      </c>
      <c r="D248" s="180" t="s">
        <v>30</v>
      </c>
      <c r="E248" s="178" t="n">
        <v>0.004315696</v>
      </c>
      <c r="F248" s="181" t="n">
        <f aca="false">IF(C248="MAT.",VLOOKUP(A248,INSUMOS_AUX!A:F,6,0),0)</f>
        <v>7.62</v>
      </c>
      <c r="G248" s="178" t="n">
        <f aca="false">IF(C248="M.O.",VLOOKUP(A248,INSUMOS_AUX!A:F,6,0),0)</f>
        <v>0</v>
      </c>
    </row>
    <row r="249" customFormat="false" ht="15" hidden="false" customHeight="false" outlineLevel="0" collapsed="false">
      <c r="A249" s="178" t="n">
        <v>38390</v>
      </c>
      <c r="B249" s="179" t="s">
        <v>665</v>
      </c>
      <c r="C249" s="180" t="s">
        <v>74</v>
      </c>
      <c r="D249" s="180" t="s">
        <v>30</v>
      </c>
      <c r="E249" s="178" t="n">
        <v>0.002268161</v>
      </c>
      <c r="F249" s="181" t="n">
        <f aca="false">IF(C249="MAT.",VLOOKUP(A249,INSUMOS_AUX!A:F,6,0),0)</f>
        <v>22.97</v>
      </c>
      <c r="G249" s="178" t="n">
        <f aca="false">IF(C249="M.O.",VLOOKUP(A249,INSUMOS_AUX!A:F,6,0),0)</f>
        <v>0</v>
      </c>
    </row>
    <row r="250" customFormat="false" ht="15" hidden="false" customHeight="false" outlineLevel="0" collapsed="false">
      <c r="A250" s="178" t="n">
        <v>38393</v>
      </c>
      <c r="B250" s="179" t="s">
        <v>666</v>
      </c>
      <c r="C250" s="180" t="s">
        <v>74</v>
      </c>
      <c r="D250" s="180" t="s">
        <v>30</v>
      </c>
      <c r="E250" s="178" t="n">
        <v>0.002268161</v>
      </c>
      <c r="F250" s="181" t="n">
        <f aca="false">IF(C250="MAT.",VLOOKUP(A250,INSUMOS_AUX!A:F,6,0),0)</f>
        <v>10.36</v>
      </c>
      <c r="G250" s="178" t="n">
        <f aca="false">IF(C250="M.O.",VLOOKUP(A250,INSUMOS_AUX!A:F,6,0),0)</f>
        <v>0</v>
      </c>
    </row>
    <row r="251" customFormat="false" ht="15" hidden="false" customHeight="false" outlineLevel="0" collapsed="false">
      <c r="A251" s="178" t="n">
        <v>38396</v>
      </c>
      <c r="B251" s="179" t="s">
        <v>667</v>
      </c>
      <c r="C251" s="180" t="s">
        <v>74</v>
      </c>
      <c r="D251" s="180" t="s">
        <v>30</v>
      </c>
      <c r="E251" s="178" t="n">
        <v>7.7237E-005</v>
      </c>
      <c r="F251" s="181" t="n">
        <f aca="false">IF(C251="MAT.",VLOOKUP(A251,INSUMOS_AUX!A:F,6,0),0)</f>
        <v>276.64</v>
      </c>
      <c r="G251" s="178" t="n">
        <f aca="false">IF(C251="M.O.",VLOOKUP(A251,INSUMOS_AUX!A:F,6,0),0)</f>
        <v>0</v>
      </c>
    </row>
    <row r="252" customFormat="false" ht="15" hidden="false" customHeight="false" outlineLevel="0" collapsed="false">
      <c r="A252" s="178" t="n">
        <v>38399</v>
      </c>
      <c r="B252" s="179" t="s">
        <v>668</v>
      </c>
      <c r="C252" s="180" t="s">
        <v>74</v>
      </c>
      <c r="D252" s="180" t="s">
        <v>30</v>
      </c>
      <c r="E252" s="178" t="n">
        <v>0.000385842</v>
      </c>
      <c r="F252" s="181" t="n">
        <f aca="false">IF(C252="MAT.",VLOOKUP(A252,INSUMOS_AUX!A:F,6,0),0)</f>
        <v>135.25</v>
      </c>
      <c r="G252" s="178" t="n">
        <f aca="false">IF(C252="M.O.",VLOOKUP(A252,INSUMOS_AUX!A:F,6,0),0)</f>
        <v>0</v>
      </c>
    </row>
    <row r="253" customFormat="false" ht="15" hidden="false" customHeight="false" outlineLevel="0" collapsed="false">
      <c r="A253" s="178" t="n">
        <v>38412</v>
      </c>
      <c r="B253" s="179" t="s">
        <v>669</v>
      </c>
      <c r="C253" s="180" t="s">
        <v>74</v>
      </c>
      <c r="D253" s="180" t="s">
        <v>30</v>
      </c>
      <c r="E253" s="178" t="n">
        <v>6.7518E-005</v>
      </c>
      <c r="F253" s="181" t="n">
        <f aca="false">IF(C253="MAT.",VLOOKUP(A253,INSUMOS_AUX!A:F,6,0),0)</f>
        <v>837.62</v>
      </c>
      <c r="G253" s="178" t="n">
        <f aca="false">IF(C253="M.O.",VLOOKUP(A253,INSUMOS_AUX!A:F,6,0),0)</f>
        <v>0</v>
      </c>
    </row>
    <row r="254" customFormat="false" ht="15" hidden="false" customHeight="false" outlineLevel="0" collapsed="false">
      <c r="A254" s="178" t="n">
        <v>38413</v>
      </c>
      <c r="B254" s="179" t="s">
        <v>670</v>
      </c>
      <c r="C254" s="180" t="s">
        <v>74</v>
      </c>
      <c r="D254" s="180" t="s">
        <v>30</v>
      </c>
      <c r="E254" s="178" t="n">
        <v>6.6154E-005</v>
      </c>
      <c r="F254" s="181" t="n">
        <f aca="false">IF(C254="MAT.",VLOOKUP(A254,INSUMOS_AUX!A:F,6,0),0)</f>
        <v>589.49</v>
      </c>
      <c r="G254" s="178" t="n">
        <f aca="false">IF(C254="M.O.",VLOOKUP(A254,INSUMOS_AUX!A:F,6,0),0)</f>
        <v>0</v>
      </c>
    </row>
    <row r="255" customFormat="false" ht="15" hidden="false" customHeight="false" outlineLevel="0" collapsed="false">
      <c r="A255" s="178" t="n">
        <v>38476</v>
      </c>
      <c r="B255" s="179" t="s">
        <v>671</v>
      </c>
      <c r="C255" s="180" t="s">
        <v>74</v>
      </c>
      <c r="D255" s="180" t="s">
        <v>30</v>
      </c>
      <c r="E255" s="178" t="n">
        <v>0.000308776</v>
      </c>
      <c r="F255" s="181" t="n">
        <f aca="false">IF(C255="MAT.",VLOOKUP(A255,INSUMOS_AUX!A:F,6,0),0)</f>
        <v>203.78</v>
      </c>
      <c r="G255" s="178" t="n">
        <f aca="false">IF(C255="M.O.",VLOOKUP(A255,INSUMOS_AUX!A:F,6,0),0)</f>
        <v>0</v>
      </c>
    </row>
    <row r="256" customFormat="false" ht="15" hidden="false" customHeight="false" outlineLevel="0" collapsed="false">
      <c r="A256" s="178" t="n">
        <v>38477</v>
      </c>
      <c r="B256" s="179" t="s">
        <v>672</v>
      </c>
      <c r="C256" s="180" t="s">
        <v>74</v>
      </c>
      <c r="D256" s="180" t="s">
        <v>30</v>
      </c>
      <c r="E256" s="178" t="n">
        <v>6.6154E-005</v>
      </c>
      <c r="F256" s="181" t="n">
        <f aca="false">IF(C256="MAT.",VLOOKUP(A256,INSUMOS_AUX!A:F,6,0),0)</f>
        <v>577.1</v>
      </c>
      <c r="G256" s="178" t="n">
        <f aca="false">IF(C256="M.O.",VLOOKUP(A256,INSUMOS_AUX!A:F,6,0),0)</f>
        <v>0</v>
      </c>
    </row>
    <row r="257" customFormat="false" ht="15" hidden="false" customHeight="false" outlineLevel="0" collapsed="false">
      <c r="A257" s="178" t="n">
        <v>6111</v>
      </c>
      <c r="B257" s="179" t="s">
        <v>678</v>
      </c>
      <c r="C257" s="180" t="s">
        <v>636</v>
      </c>
      <c r="D257" s="180" t="s">
        <v>594</v>
      </c>
      <c r="E257" s="178" t="n">
        <v>0.254275</v>
      </c>
      <c r="F257" s="181" t="n">
        <f aca="false">IF(C257="MAT.",VLOOKUP(A257,INSUMOS_AUX!A:F,6,0),0)</f>
        <v>0</v>
      </c>
      <c r="G257" s="178" t="n">
        <f aca="false">IF(C257="M.O.",VLOOKUP(A257,INSUMOS_AUX!A:F,6,0),0)</f>
        <v>8.51</v>
      </c>
    </row>
    <row r="258" customFormat="false" ht="15" hidden="false" customHeight="false" outlineLevel="0" collapsed="false">
      <c r="A258" s="178" t="n">
        <v>6117</v>
      </c>
      <c r="B258" s="179" t="s">
        <v>686</v>
      </c>
      <c r="C258" s="180" t="s">
        <v>636</v>
      </c>
      <c r="D258" s="180" t="s">
        <v>594</v>
      </c>
      <c r="E258" s="178" t="n">
        <v>1.31547</v>
      </c>
      <c r="F258" s="181" t="n">
        <f aca="false">IF(C258="MAT.",VLOOKUP(A258,INSUMOS_AUX!A:F,6,0),0)</f>
        <v>0</v>
      </c>
      <c r="G258" s="178" t="n">
        <f aca="false">IF(C258="M.O.",VLOOKUP(A258,INSUMOS_AUX!A:F,6,0),0)</f>
        <v>10.46</v>
      </c>
    </row>
    <row r="259" customFormat="false" ht="15" hidden="false" customHeight="false" outlineLevel="0" collapsed="false">
      <c r="A259" s="172"/>
      <c r="B259" s="173"/>
      <c r="C259" s="173"/>
      <c r="D259" s="173"/>
      <c r="E259" s="173"/>
      <c r="F259" s="173"/>
      <c r="G259" s="173"/>
    </row>
    <row r="260" customFormat="false" ht="15" hidden="false" customHeight="false" outlineLevel="0" collapsed="false">
      <c r="A260" s="174" t="s">
        <v>101</v>
      </c>
      <c r="B260" s="174" t="s">
        <v>102</v>
      </c>
      <c r="C260" s="175" t="s">
        <v>60</v>
      </c>
      <c r="D260" s="175" t="s">
        <v>30</v>
      </c>
      <c r="E260" s="176" t="n">
        <v>200</v>
      </c>
      <c r="F260" s="176" t="n">
        <f aca="false">SUMPRODUCT($E261:$E287,F261:F287)</f>
        <v>0.23032835511</v>
      </c>
      <c r="G260" s="176" t="n">
        <f aca="false">SUMPRODUCT($E261:$E287,G261:G287)</f>
        <v>0.5614492429</v>
      </c>
    </row>
    <row r="261" customFormat="false" ht="15" hidden="false" customHeight="false" outlineLevel="0" collapsed="false">
      <c r="A261" s="178" t="n">
        <v>10</v>
      </c>
      <c r="B261" s="179" t="s">
        <v>647</v>
      </c>
      <c r="C261" s="180" t="s">
        <v>74</v>
      </c>
      <c r="D261" s="180" t="s">
        <v>30</v>
      </c>
      <c r="E261" s="178" t="n">
        <v>0.000380078</v>
      </c>
      <c r="F261" s="181" t="n">
        <f aca="false">IF(C261="MAT.",VLOOKUP(A261,INSUMOS_AUX!A:F,6,0),0)</f>
        <v>6.92</v>
      </c>
      <c r="G261" s="178" t="n">
        <f aca="false">IF(C261="M.O.",VLOOKUP(A261,INSUMOS_AUX!A:F,6,0),0)</f>
        <v>0</v>
      </c>
    </row>
    <row r="262" customFormat="false" ht="15" hidden="false" customHeight="false" outlineLevel="0" collapsed="false">
      <c r="A262" s="178" t="n">
        <v>11359</v>
      </c>
      <c r="B262" s="179" t="s">
        <v>649</v>
      </c>
      <c r="C262" s="180" t="s">
        <v>74</v>
      </c>
      <c r="D262" s="180" t="s">
        <v>30</v>
      </c>
      <c r="E262" s="178" t="n">
        <v>3.068E-006</v>
      </c>
      <c r="F262" s="181" t="n">
        <f aca="false">IF(C262="MAT.",VLOOKUP(A262,INSUMOS_AUX!A:F,6,0),0)</f>
        <v>571.77</v>
      </c>
      <c r="G262" s="178" t="n">
        <f aca="false">IF(C262="M.O.",VLOOKUP(A262,INSUMOS_AUX!A:F,6,0),0)</f>
        <v>0</v>
      </c>
    </row>
    <row r="263" customFormat="false" ht="15" hidden="false" customHeight="false" outlineLevel="0" collapsed="false">
      <c r="A263" s="178" t="n">
        <v>12815</v>
      </c>
      <c r="B263" s="179" t="s">
        <v>651</v>
      </c>
      <c r="C263" s="180" t="s">
        <v>74</v>
      </c>
      <c r="D263" s="180" t="s">
        <v>30</v>
      </c>
      <c r="E263" s="178" t="n">
        <v>0.000432602</v>
      </c>
      <c r="F263" s="181" t="n">
        <f aca="false">IF(C263="MAT.",VLOOKUP(A263,INSUMOS_AUX!A:F,6,0),0)</f>
        <v>5.84</v>
      </c>
      <c r="G263" s="178" t="n">
        <f aca="false">IF(C263="M.O.",VLOOKUP(A263,INSUMOS_AUX!A:F,6,0),0)</f>
        <v>0</v>
      </c>
    </row>
    <row r="264" customFormat="false" ht="15" hidden="false" customHeight="false" outlineLevel="0" collapsed="false">
      <c r="A264" s="178" t="n">
        <v>12892</v>
      </c>
      <c r="B264" s="179" t="s">
        <v>627</v>
      </c>
      <c r="C264" s="180" t="s">
        <v>74</v>
      </c>
      <c r="D264" s="180" t="s">
        <v>628</v>
      </c>
      <c r="E264" s="178" t="n">
        <v>0.000744643</v>
      </c>
      <c r="F264" s="181" t="n">
        <f aca="false">IF(C264="MAT.",VLOOKUP(A264,INSUMOS_AUX!A:F,6,0),0)</f>
        <v>9</v>
      </c>
      <c r="G264" s="178" t="n">
        <f aca="false">IF(C264="M.O.",VLOOKUP(A264,INSUMOS_AUX!A:F,6,0),0)</f>
        <v>0</v>
      </c>
    </row>
    <row r="265" customFormat="false" ht="15" hidden="false" customHeight="false" outlineLevel="0" collapsed="false">
      <c r="A265" s="178" t="n">
        <v>12893</v>
      </c>
      <c r="B265" s="179" t="s">
        <v>629</v>
      </c>
      <c r="C265" s="180" t="s">
        <v>74</v>
      </c>
      <c r="D265" s="180" t="s">
        <v>628</v>
      </c>
      <c r="E265" s="178" t="n">
        <v>8.6877E-005</v>
      </c>
      <c r="F265" s="181" t="n">
        <f aca="false">IF(C265="MAT.",VLOOKUP(A265,INSUMOS_AUX!A:F,6,0),0)</f>
        <v>48</v>
      </c>
      <c r="G265" s="178" t="n">
        <f aca="false">IF(C265="M.O.",VLOOKUP(A265,INSUMOS_AUX!A:F,6,0),0)</f>
        <v>0</v>
      </c>
    </row>
    <row r="266" customFormat="false" ht="15" hidden="false" customHeight="false" outlineLevel="0" collapsed="false">
      <c r="A266" s="178" t="n">
        <v>2436</v>
      </c>
      <c r="B266" s="179" t="s">
        <v>683</v>
      </c>
      <c r="C266" s="180" t="s">
        <v>636</v>
      </c>
      <c r="D266" s="180" t="s">
        <v>594</v>
      </c>
      <c r="E266" s="178" t="n">
        <v>0.01885083</v>
      </c>
      <c r="F266" s="181" t="n">
        <f aca="false">IF(C266="MAT.",VLOOKUP(A266,INSUMOS_AUX!A:F,6,0),0)</f>
        <v>0</v>
      </c>
      <c r="G266" s="178" t="n">
        <f aca="false">IF(C266="M.O.",VLOOKUP(A266,INSUMOS_AUX!A:F,6,0),0)</f>
        <v>13.3</v>
      </c>
    </row>
    <row r="267" customFormat="false" ht="15" hidden="false" customHeight="false" outlineLevel="0" collapsed="false">
      <c r="A267" s="178" t="n">
        <v>25966</v>
      </c>
      <c r="B267" s="179" t="s">
        <v>653</v>
      </c>
      <c r="C267" s="180" t="s">
        <v>74</v>
      </c>
      <c r="D267" s="180" t="s">
        <v>654</v>
      </c>
      <c r="E267" s="178" t="n">
        <v>7.2102E-005</v>
      </c>
      <c r="F267" s="181" t="n">
        <f aca="false">IF(C267="MAT.",VLOOKUP(A267,INSUMOS_AUX!A:F,6,0),0)</f>
        <v>15.03</v>
      </c>
      <c r="G267" s="178" t="n">
        <f aca="false">IF(C267="M.O.",VLOOKUP(A267,INSUMOS_AUX!A:F,6,0),0)</f>
        <v>0</v>
      </c>
    </row>
    <row r="268" customFormat="false" ht="15" hidden="false" customHeight="false" outlineLevel="0" collapsed="false">
      <c r="A268" s="178" t="n">
        <v>2711</v>
      </c>
      <c r="B268" s="179" t="s">
        <v>657</v>
      </c>
      <c r="C268" s="180" t="s">
        <v>74</v>
      </c>
      <c r="D268" s="180" t="s">
        <v>30</v>
      </c>
      <c r="E268" s="178" t="n">
        <v>3.2179E-005</v>
      </c>
      <c r="F268" s="181" t="n">
        <f aca="false">IF(C268="MAT.",VLOOKUP(A268,INSUMOS_AUX!A:F,6,0),0)</f>
        <v>109.45</v>
      </c>
      <c r="G268" s="178" t="n">
        <f aca="false">IF(C268="M.O.",VLOOKUP(A268,INSUMOS_AUX!A:F,6,0),0)</f>
        <v>0</v>
      </c>
    </row>
    <row r="269" customFormat="false" ht="15" hidden="false" customHeight="false" outlineLevel="0" collapsed="false">
      <c r="A269" s="178" t="n">
        <v>36144</v>
      </c>
      <c r="B269" s="179" t="s">
        <v>630</v>
      </c>
      <c r="C269" s="180" t="s">
        <v>74</v>
      </c>
      <c r="D269" s="180" t="s">
        <v>30</v>
      </c>
      <c r="E269" s="178" t="n">
        <v>0.006057978</v>
      </c>
      <c r="F269" s="181" t="n">
        <f aca="false">IF(C269="MAT.",VLOOKUP(A269,INSUMOS_AUX!A:F,6,0),0)</f>
        <v>1.12</v>
      </c>
      <c r="G269" s="178" t="n">
        <f aca="false">IF(C269="M.O.",VLOOKUP(A269,INSUMOS_AUX!A:F,6,0),0)</f>
        <v>0</v>
      </c>
    </row>
    <row r="270" customFormat="false" ht="15" hidden="false" customHeight="false" outlineLevel="0" collapsed="false">
      <c r="A270" s="178" t="n">
        <v>36146</v>
      </c>
      <c r="B270" s="179" t="s">
        <v>631</v>
      </c>
      <c r="C270" s="180" t="s">
        <v>74</v>
      </c>
      <c r="D270" s="180" t="s">
        <v>30</v>
      </c>
      <c r="E270" s="178" t="n">
        <v>6.7392E-005</v>
      </c>
      <c r="F270" s="181" t="n">
        <f aca="false">IF(C270="MAT.",VLOOKUP(A270,INSUMOS_AUX!A:F,6,0),0)</f>
        <v>170</v>
      </c>
      <c r="G270" s="178" t="n">
        <f aca="false">IF(C270="M.O.",VLOOKUP(A270,INSUMOS_AUX!A:F,6,0),0)</f>
        <v>0</v>
      </c>
    </row>
    <row r="271" customFormat="false" ht="15" hidden="false" customHeight="false" outlineLevel="0" collapsed="false">
      <c r="A271" s="178" t="n">
        <v>36149</v>
      </c>
      <c r="B271" s="179" t="s">
        <v>632</v>
      </c>
      <c r="C271" s="180" t="s">
        <v>74</v>
      </c>
      <c r="D271" s="180" t="s">
        <v>30</v>
      </c>
      <c r="E271" s="178" t="n">
        <v>3.9024E-005</v>
      </c>
      <c r="F271" s="181" t="n">
        <f aca="false">IF(C271="MAT.",VLOOKUP(A271,INSUMOS_AUX!A:F,6,0),0)</f>
        <v>117.5</v>
      </c>
      <c r="G271" s="178" t="n">
        <f aca="false">IF(C271="M.O.",VLOOKUP(A271,INSUMOS_AUX!A:F,6,0),0)</f>
        <v>0</v>
      </c>
    </row>
    <row r="272" customFormat="false" ht="15" hidden="false" customHeight="false" outlineLevel="0" collapsed="false">
      <c r="A272" s="178" t="n">
        <v>36150</v>
      </c>
      <c r="B272" s="179" t="s">
        <v>633</v>
      </c>
      <c r="C272" s="180" t="s">
        <v>74</v>
      </c>
      <c r="D272" s="180" t="s">
        <v>30</v>
      </c>
      <c r="E272" s="178" t="n">
        <v>0.000144411</v>
      </c>
      <c r="F272" s="181" t="n">
        <f aca="false">IF(C272="MAT.",VLOOKUP(A272,INSUMOS_AUX!A:F,6,0),0)</f>
        <v>29.7</v>
      </c>
      <c r="G272" s="178" t="n">
        <f aca="false">IF(C272="M.O.",VLOOKUP(A272,INSUMOS_AUX!A:F,6,0),0)</f>
        <v>0</v>
      </c>
    </row>
    <row r="273" customFormat="false" ht="15" hidden="false" customHeight="false" outlineLevel="0" collapsed="false">
      <c r="A273" s="178" t="n">
        <v>36153</v>
      </c>
      <c r="B273" s="179" t="s">
        <v>634</v>
      </c>
      <c r="C273" s="180" t="s">
        <v>74</v>
      </c>
      <c r="D273" s="180" t="s">
        <v>30</v>
      </c>
      <c r="E273" s="178" t="n">
        <v>5.8406E-005</v>
      </c>
      <c r="F273" s="181" t="n">
        <f aca="false">IF(C273="MAT.",VLOOKUP(A273,INSUMOS_AUX!A:F,6,0),0)</f>
        <v>133.75</v>
      </c>
      <c r="G273" s="178" t="n">
        <f aca="false">IF(C273="M.O.",VLOOKUP(A273,INSUMOS_AUX!A:F,6,0),0)</f>
        <v>0</v>
      </c>
    </row>
    <row r="274" customFormat="false" ht="15" hidden="false" customHeight="false" outlineLevel="0" collapsed="false">
      <c r="A274" s="178" t="n">
        <v>37370</v>
      </c>
      <c r="B274" s="179" t="s">
        <v>659</v>
      </c>
      <c r="C274" s="180" t="s">
        <v>74</v>
      </c>
      <c r="D274" s="180" t="s">
        <v>594</v>
      </c>
      <c r="E274" s="178" t="n">
        <v>0.0542</v>
      </c>
      <c r="F274" s="181" t="n">
        <f aca="false">IF(C274="MAT.",VLOOKUP(A274,INSUMOS_AUX!A:F,6,0),0)</f>
        <v>1.87</v>
      </c>
      <c r="G274" s="178" t="n">
        <f aca="false">IF(C274="M.O.",VLOOKUP(A274,INSUMOS_AUX!A:F,6,0),0)</f>
        <v>0</v>
      </c>
    </row>
    <row r="275" customFormat="false" ht="15" hidden="false" customHeight="false" outlineLevel="0" collapsed="false">
      <c r="A275" s="178" t="n">
        <v>37371</v>
      </c>
      <c r="B275" s="179" t="s">
        <v>660</v>
      </c>
      <c r="C275" s="180" t="s">
        <v>74</v>
      </c>
      <c r="D275" s="180" t="s">
        <v>594</v>
      </c>
      <c r="E275" s="178" t="n">
        <v>0.0542</v>
      </c>
      <c r="F275" s="181" t="n">
        <f aca="false">IF(C275="MAT.",VLOOKUP(A275,INSUMOS_AUX!A:F,6,0),0)</f>
        <v>0.71</v>
      </c>
      <c r="G275" s="178" t="n">
        <f aca="false">IF(C275="M.O.",VLOOKUP(A275,INSUMOS_AUX!A:F,6,0),0)</f>
        <v>0</v>
      </c>
    </row>
    <row r="276" customFormat="false" ht="15" hidden="false" customHeight="false" outlineLevel="0" collapsed="false">
      <c r="A276" s="178" t="n">
        <v>37372</v>
      </c>
      <c r="B276" s="179" t="s">
        <v>661</v>
      </c>
      <c r="C276" s="180" t="s">
        <v>74</v>
      </c>
      <c r="D276" s="180" t="s">
        <v>594</v>
      </c>
      <c r="E276" s="178" t="n">
        <v>0.0542</v>
      </c>
      <c r="F276" s="181" t="n">
        <f aca="false">IF(C276="MAT.",VLOOKUP(A276,INSUMOS_AUX!A:F,6,0),0)</f>
        <v>0.34</v>
      </c>
      <c r="G276" s="178" t="n">
        <f aca="false">IF(C276="M.O.",VLOOKUP(A276,INSUMOS_AUX!A:F,6,0),0)</f>
        <v>0</v>
      </c>
    </row>
    <row r="277" customFormat="false" ht="15" hidden="false" customHeight="false" outlineLevel="0" collapsed="false">
      <c r="A277" s="178" t="n">
        <v>37373</v>
      </c>
      <c r="B277" s="179" t="s">
        <v>662</v>
      </c>
      <c r="C277" s="180" t="s">
        <v>74</v>
      </c>
      <c r="D277" s="180" t="s">
        <v>594</v>
      </c>
      <c r="E277" s="178" t="n">
        <v>0.0542</v>
      </c>
      <c r="F277" s="181" t="n">
        <f aca="false">IF(C277="MAT.",VLOOKUP(A277,INSUMOS_AUX!A:F,6,0),0)</f>
        <v>0.05</v>
      </c>
      <c r="G277" s="178" t="n">
        <f aca="false">IF(C277="M.O.",VLOOKUP(A277,INSUMOS_AUX!A:F,6,0),0)</f>
        <v>0</v>
      </c>
    </row>
    <row r="278" customFormat="false" ht="15" hidden="false" customHeight="false" outlineLevel="0" collapsed="false">
      <c r="A278" s="178" t="n">
        <v>38382</v>
      </c>
      <c r="B278" s="179" t="s">
        <v>664</v>
      </c>
      <c r="C278" s="180" t="s">
        <v>74</v>
      </c>
      <c r="D278" s="180" t="s">
        <v>30</v>
      </c>
      <c r="E278" s="178" t="n">
        <v>0.000137191</v>
      </c>
      <c r="F278" s="181" t="n">
        <f aca="false">IF(C278="MAT.",VLOOKUP(A278,INSUMOS_AUX!A:F,6,0),0)</f>
        <v>7.62</v>
      </c>
      <c r="G278" s="178" t="n">
        <f aca="false">IF(C278="M.O.",VLOOKUP(A278,INSUMOS_AUX!A:F,6,0),0)</f>
        <v>0</v>
      </c>
    </row>
    <row r="279" customFormat="false" ht="15" hidden="false" customHeight="false" outlineLevel="0" collapsed="false">
      <c r="A279" s="178" t="n">
        <v>38390</v>
      </c>
      <c r="B279" s="179" t="s">
        <v>665</v>
      </c>
      <c r="C279" s="180" t="s">
        <v>74</v>
      </c>
      <c r="D279" s="180" t="s">
        <v>30</v>
      </c>
      <c r="E279" s="178" t="n">
        <v>7.2102E-005</v>
      </c>
      <c r="F279" s="181" t="n">
        <f aca="false">IF(C279="MAT.",VLOOKUP(A279,INSUMOS_AUX!A:F,6,0),0)</f>
        <v>22.97</v>
      </c>
      <c r="G279" s="178" t="n">
        <f aca="false">IF(C279="M.O.",VLOOKUP(A279,INSUMOS_AUX!A:F,6,0),0)</f>
        <v>0</v>
      </c>
    </row>
    <row r="280" customFormat="false" ht="15" hidden="false" customHeight="false" outlineLevel="0" collapsed="false">
      <c r="A280" s="178" t="n">
        <v>38393</v>
      </c>
      <c r="B280" s="179" t="s">
        <v>666</v>
      </c>
      <c r="C280" s="180" t="s">
        <v>74</v>
      </c>
      <c r="D280" s="180" t="s">
        <v>30</v>
      </c>
      <c r="E280" s="178" t="n">
        <v>7.2102E-005</v>
      </c>
      <c r="F280" s="181" t="n">
        <f aca="false">IF(C280="MAT.",VLOOKUP(A280,INSUMOS_AUX!A:F,6,0),0)</f>
        <v>10.36</v>
      </c>
      <c r="G280" s="178" t="n">
        <f aca="false">IF(C280="M.O.",VLOOKUP(A280,INSUMOS_AUX!A:F,6,0),0)</f>
        <v>0</v>
      </c>
    </row>
    <row r="281" customFormat="false" ht="15" hidden="false" customHeight="false" outlineLevel="0" collapsed="false">
      <c r="A281" s="178" t="n">
        <v>38396</v>
      </c>
      <c r="B281" s="179" t="s">
        <v>667</v>
      </c>
      <c r="C281" s="180" t="s">
        <v>74</v>
      </c>
      <c r="D281" s="180" t="s">
        <v>30</v>
      </c>
      <c r="E281" s="178" t="n">
        <v>2.455E-006</v>
      </c>
      <c r="F281" s="181" t="n">
        <f aca="false">IF(C281="MAT.",VLOOKUP(A281,INSUMOS_AUX!A:F,6,0),0)</f>
        <v>276.64</v>
      </c>
      <c r="G281" s="178" t="n">
        <f aca="false">IF(C281="M.O.",VLOOKUP(A281,INSUMOS_AUX!A:F,6,0),0)</f>
        <v>0</v>
      </c>
    </row>
    <row r="282" customFormat="false" ht="15" hidden="false" customHeight="false" outlineLevel="0" collapsed="false">
      <c r="A282" s="178" t="n">
        <v>38399</v>
      </c>
      <c r="B282" s="179" t="s">
        <v>668</v>
      </c>
      <c r="C282" s="180" t="s">
        <v>74</v>
      </c>
      <c r="D282" s="180" t="s">
        <v>30</v>
      </c>
      <c r="E282" s="178" t="n">
        <v>1.2265E-005</v>
      </c>
      <c r="F282" s="181" t="n">
        <f aca="false">IF(C282="MAT.",VLOOKUP(A282,INSUMOS_AUX!A:F,6,0),0)</f>
        <v>135.25</v>
      </c>
      <c r="G282" s="178" t="n">
        <f aca="false">IF(C282="M.O.",VLOOKUP(A282,INSUMOS_AUX!A:F,6,0),0)</f>
        <v>0</v>
      </c>
    </row>
    <row r="283" customFormat="false" ht="15" hidden="false" customHeight="false" outlineLevel="0" collapsed="false">
      <c r="A283" s="178" t="n">
        <v>38412</v>
      </c>
      <c r="B283" s="179" t="s">
        <v>669</v>
      </c>
      <c r="C283" s="180" t="s">
        <v>74</v>
      </c>
      <c r="D283" s="180" t="s">
        <v>30</v>
      </c>
      <c r="E283" s="178" t="n">
        <v>2.147E-006</v>
      </c>
      <c r="F283" s="181" t="n">
        <f aca="false">IF(C283="MAT.",VLOOKUP(A283,INSUMOS_AUX!A:F,6,0),0)</f>
        <v>837.62</v>
      </c>
      <c r="G283" s="178" t="n">
        <f aca="false">IF(C283="M.O.",VLOOKUP(A283,INSUMOS_AUX!A:F,6,0),0)</f>
        <v>0</v>
      </c>
    </row>
    <row r="284" customFormat="false" ht="15" hidden="false" customHeight="false" outlineLevel="0" collapsed="false">
      <c r="A284" s="178" t="n">
        <v>38413</v>
      </c>
      <c r="B284" s="179" t="s">
        <v>670</v>
      </c>
      <c r="C284" s="180" t="s">
        <v>74</v>
      </c>
      <c r="D284" s="180" t="s">
        <v>30</v>
      </c>
      <c r="E284" s="178" t="n">
        <v>2.103E-006</v>
      </c>
      <c r="F284" s="181" t="n">
        <f aca="false">IF(C284="MAT.",VLOOKUP(A284,INSUMOS_AUX!A:F,6,0),0)</f>
        <v>589.49</v>
      </c>
      <c r="G284" s="178" t="n">
        <f aca="false">IF(C284="M.O.",VLOOKUP(A284,INSUMOS_AUX!A:F,6,0),0)</f>
        <v>0</v>
      </c>
    </row>
    <row r="285" customFormat="false" ht="15" hidden="false" customHeight="false" outlineLevel="0" collapsed="false">
      <c r="A285" s="178" t="n">
        <v>38476</v>
      </c>
      <c r="B285" s="179" t="s">
        <v>671</v>
      </c>
      <c r="C285" s="180" t="s">
        <v>74</v>
      </c>
      <c r="D285" s="180" t="s">
        <v>30</v>
      </c>
      <c r="E285" s="178" t="n">
        <v>9.815E-006</v>
      </c>
      <c r="F285" s="181" t="n">
        <f aca="false">IF(C285="MAT.",VLOOKUP(A285,INSUMOS_AUX!A:F,6,0),0)</f>
        <v>203.78</v>
      </c>
      <c r="G285" s="178" t="n">
        <f aca="false">IF(C285="M.O.",VLOOKUP(A285,INSUMOS_AUX!A:F,6,0),0)</f>
        <v>0</v>
      </c>
    </row>
    <row r="286" customFormat="false" ht="15" hidden="false" customHeight="false" outlineLevel="0" collapsed="false">
      <c r="A286" s="178" t="n">
        <v>38477</v>
      </c>
      <c r="B286" s="179" t="s">
        <v>672</v>
      </c>
      <c r="C286" s="180" t="s">
        <v>74</v>
      </c>
      <c r="D286" s="180" t="s">
        <v>30</v>
      </c>
      <c r="E286" s="178" t="n">
        <v>2.103E-006</v>
      </c>
      <c r="F286" s="181" t="n">
        <f aca="false">IF(C286="MAT.",VLOOKUP(A286,INSUMOS_AUX!A:F,6,0),0)</f>
        <v>577.1</v>
      </c>
      <c r="G286" s="178" t="n">
        <f aca="false">IF(C286="M.O.",VLOOKUP(A286,INSUMOS_AUX!A:F,6,0),0)</f>
        <v>0</v>
      </c>
    </row>
    <row r="287" customFormat="false" ht="15" hidden="false" customHeight="false" outlineLevel="0" collapsed="false">
      <c r="A287" s="178" t="n">
        <v>6111</v>
      </c>
      <c r="B287" s="179" t="s">
        <v>678</v>
      </c>
      <c r="C287" s="180" t="s">
        <v>636</v>
      </c>
      <c r="D287" s="180" t="s">
        <v>594</v>
      </c>
      <c r="E287" s="178" t="n">
        <v>0.03651389</v>
      </c>
      <c r="F287" s="181" t="n">
        <f aca="false">IF(C287="MAT.",VLOOKUP(A287,INSUMOS_AUX!A:F,6,0),0)</f>
        <v>0</v>
      </c>
      <c r="G287" s="178" t="n">
        <f aca="false">IF(C287="M.O.",VLOOKUP(A287,INSUMOS_AUX!A:F,6,0),0)</f>
        <v>8.51</v>
      </c>
    </row>
    <row r="288" customFormat="false" ht="15" hidden="false" customHeight="false" outlineLevel="0" collapsed="false">
      <c r="A288" s="172"/>
      <c r="B288" s="173"/>
      <c r="C288" s="173"/>
      <c r="D288" s="173"/>
      <c r="E288" s="173"/>
      <c r="F288" s="173"/>
      <c r="G288" s="173"/>
    </row>
    <row r="289" customFormat="false" ht="15" hidden="false" customHeight="false" outlineLevel="0" collapsed="false">
      <c r="A289" s="174" t="s">
        <v>104</v>
      </c>
      <c r="B289" s="174" t="s">
        <v>105</v>
      </c>
      <c r="C289" s="175" t="s">
        <v>60</v>
      </c>
      <c r="D289" s="175" t="s">
        <v>79</v>
      </c>
      <c r="E289" s="176" t="n">
        <v>84</v>
      </c>
      <c r="F289" s="176" t="n">
        <f aca="false">SUMPRODUCT($E290:$E316,F290:F316)</f>
        <v>6.374386482</v>
      </c>
      <c r="G289" s="176" t="n">
        <f aca="false">SUMPRODUCT($E290:$E316,G290:G316)</f>
        <v>15.367366</v>
      </c>
    </row>
    <row r="290" customFormat="false" ht="15" hidden="false" customHeight="false" outlineLevel="0" collapsed="false">
      <c r="A290" s="178" t="n">
        <v>10</v>
      </c>
      <c r="B290" s="179" t="s">
        <v>647</v>
      </c>
      <c r="C290" s="180" t="s">
        <v>74</v>
      </c>
      <c r="D290" s="180" t="s">
        <v>30</v>
      </c>
      <c r="E290" s="178" t="n">
        <v>0.01051875</v>
      </c>
      <c r="F290" s="181" t="n">
        <f aca="false">IF(C290="MAT.",VLOOKUP(A290,INSUMOS_AUX!A:F,6,0),0)</f>
        <v>6.92</v>
      </c>
      <c r="G290" s="178" t="n">
        <f aca="false">IF(C290="M.O.",VLOOKUP(A290,INSUMOS_AUX!A:F,6,0),0)</f>
        <v>0</v>
      </c>
    </row>
    <row r="291" customFormat="false" ht="15" hidden="false" customHeight="false" outlineLevel="0" collapsed="false">
      <c r="A291" s="178" t="n">
        <v>11359</v>
      </c>
      <c r="B291" s="179" t="s">
        <v>649</v>
      </c>
      <c r="C291" s="180" t="s">
        <v>74</v>
      </c>
      <c r="D291" s="180" t="s">
        <v>30</v>
      </c>
      <c r="E291" s="178" t="n">
        <v>8.49E-005</v>
      </c>
      <c r="F291" s="181" t="n">
        <f aca="false">IF(C291="MAT.",VLOOKUP(A291,INSUMOS_AUX!A:F,6,0),0)</f>
        <v>571.77</v>
      </c>
      <c r="G291" s="178" t="n">
        <f aca="false">IF(C291="M.O.",VLOOKUP(A291,INSUMOS_AUX!A:F,6,0),0)</f>
        <v>0</v>
      </c>
    </row>
    <row r="292" customFormat="false" ht="15" hidden="false" customHeight="false" outlineLevel="0" collapsed="false">
      <c r="A292" s="178" t="n">
        <v>12815</v>
      </c>
      <c r="B292" s="179" t="s">
        <v>651</v>
      </c>
      <c r="C292" s="180" t="s">
        <v>74</v>
      </c>
      <c r="D292" s="180" t="s">
        <v>30</v>
      </c>
      <c r="E292" s="178" t="n">
        <v>0.0119724</v>
      </c>
      <c r="F292" s="181" t="n">
        <f aca="false">IF(C292="MAT.",VLOOKUP(A292,INSUMOS_AUX!A:F,6,0),0)</f>
        <v>5.84</v>
      </c>
      <c r="G292" s="178" t="n">
        <f aca="false">IF(C292="M.O.",VLOOKUP(A292,INSUMOS_AUX!A:F,6,0),0)</f>
        <v>0</v>
      </c>
    </row>
    <row r="293" customFormat="false" ht="15" hidden="false" customHeight="false" outlineLevel="0" collapsed="false">
      <c r="A293" s="178" t="n">
        <v>12892</v>
      </c>
      <c r="B293" s="179" t="s">
        <v>627</v>
      </c>
      <c r="C293" s="180" t="s">
        <v>74</v>
      </c>
      <c r="D293" s="180" t="s">
        <v>628</v>
      </c>
      <c r="E293" s="178" t="n">
        <v>0.0206082</v>
      </c>
      <c r="F293" s="181" t="n">
        <f aca="false">IF(C293="MAT.",VLOOKUP(A293,INSUMOS_AUX!A:F,6,0),0)</f>
        <v>9</v>
      </c>
      <c r="G293" s="178" t="n">
        <f aca="false">IF(C293="M.O.",VLOOKUP(A293,INSUMOS_AUX!A:F,6,0),0)</f>
        <v>0</v>
      </c>
    </row>
    <row r="294" customFormat="false" ht="15" hidden="false" customHeight="false" outlineLevel="0" collapsed="false">
      <c r="A294" s="178" t="n">
        <v>12893</v>
      </c>
      <c r="B294" s="179" t="s">
        <v>629</v>
      </c>
      <c r="C294" s="180" t="s">
        <v>74</v>
      </c>
      <c r="D294" s="180" t="s">
        <v>628</v>
      </c>
      <c r="E294" s="178" t="n">
        <v>0.00240435</v>
      </c>
      <c r="F294" s="181" t="n">
        <f aca="false">IF(C294="MAT.",VLOOKUP(A294,INSUMOS_AUX!A:F,6,0),0)</f>
        <v>48</v>
      </c>
      <c r="G294" s="178" t="n">
        <f aca="false">IF(C294="M.O.",VLOOKUP(A294,INSUMOS_AUX!A:F,6,0),0)</f>
        <v>0</v>
      </c>
    </row>
    <row r="295" customFormat="false" ht="15" hidden="false" customHeight="false" outlineLevel="0" collapsed="false">
      <c r="A295" s="178" t="n">
        <v>25966</v>
      </c>
      <c r="B295" s="179" t="s">
        <v>653</v>
      </c>
      <c r="C295" s="180" t="s">
        <v>74</v>
      </c>
      <c r="D295" s="180" t="s">
        <v>654</v>
      </c>
      <c r="E295" s="178" t="n">
        <v>0.00199545</v>
      </c>
      <c r="F295" s="181" t="n">
        <f aca="false">IF(C295="MAT.",VLOOKUP(A295,INSUMOS_AUX!A:F,6,0),0)</f>
        <v>15.03</v>
      </c>
      <c r="G295" s="178" t="n">
        <f aca="false">IF(C295="M.O.",VLOOKUP(A295,INSUMOS_AUX!A:F,6,0),0)</f>
        <v>0</v>
      </c>
    </row>
    <row r="296" customFormat="false" ht="15" hidden="false" customHeight="false" outlineLevel="0" collapsed="false">
      <c r="A296" s="178" t="n">
        <v>2711</v>
      </c>
      <c r="B296" s="179" t="s">
        <v>657</v>
      </c>
      <c r="C296" s="180" t="s">
        <v>74</v>
      </c>
      <c r="D296" s="180" t="s">
        <v>30</v>
      </c>
      <c r="E296" s="178" t="n">
        <v>0.00089055</v>
      </c>
      <c r="F296" s="181" t="n">
        <f aca="false">IF(C296="MAT.",VLOOKUP(A296,INSUMOS_AUX!A:F,6,0),0)</f>
        <v>109.45</v>
      </c>
      <c r="G296" s="178" t="n">
        <f aca="false">IF(C296="M.O.",VLOOKUP(A296,INSUMOS_AUX!A:F,6,0),0)</f>
        <v>0</v>
      </c>
    </row>
    <row r="297" customFormat="false" ht="15" hidden="false" customHeight="false" outlineLevel="0" collapsed="false">
      <c r="A297" s="178" t="n">
        <v>36144</v>
      </c>
      <c r="B297" s="179" t="s">
        <v>630</v>
      </c>
      <c r="C297" s="180" t="s">
        <v>74</v>
      </c>
      <c r="D297" s="180" t="s">
        <v>30</v>
      </c>
      <c r="E297" s="178" t="n">
        <v>0.1676562</v>
      </c>
      <c r="F297" s="181" t="n">
        <f aca="false">IF(C297="MAT.",VLOOKUP(A297,INSUMOS_AUX!A:F,6,0),0)</f>
        <v>1.12</v>
      </c>
      <c r="G297" s="178" t="n">
        <f aca="false">IF(C297="M.O.",VLOOKUP(A297,INSUMOS_AUX!A:F,6,0),0)</f>
        <v>0</v>
      </c>
    </row>
    <row r="298" customFormat="false" ht="15" hidden="false" customHeight="false" outlineLevel="0" collapsed="false">
      <c r="A298" s="178" t="n">
        <v>36146</v>
      </c>
      <c r="B298" s="179" t="s">
        <v>631</v>
      </c>
      <c r="C298" s="180" t="s">
        <v>74</v>
      </c>
      <c r="D298" s="180" t="s">
        <v>30</v>
      </c>
      <c r="E298" s="178" t="n">
        <v>0.0018651</v>
      </c>
      <c r="F298" s="181" t="n">
        <f aca="false">IF(C298="MAT.",VLOOKUP(A298,INSUMOS_AUX!A:F,6,0),0)</f>
        <v>170</v>
      </c>
      <c r="G298" s="178" t="n">
        <f aca="false">IF(C298="M.O.",VLOOKUP(A298,INSUMOS_AUX!A:F,6,0),0)</f>
        <v>0</v>
      </c>
    </row>
    <row r="299" customFormat="false" ht="15" hidden="false" customHeight="false" outlineLevel="0" collapsed="false">
      <c r="A299" s="178" t="n">
        <v>36149</v>
      </c>
      <c r="B299" s="179" t="s">
        <v>632</v>
      </c>
      <c r="C299" s="180" t="s">
        <v>74</v>
      </c>
      <c r="D299" s="180" t="s">
        <v>30</v>
      </c>
      <c r="E299" s="178" t="n">
        <v>0.00108</v>
      </c>
      <c r="F299" s="181" t="n">
        <f aca="false">IF(C299="MAT.",VLOOKUP(A299,INSUMOS_AUX!A:F,6,0),0)</f>
        <v>117.5</v>
      </c>
      <c r="G299" s="178" t="n">
        <f aca="false">IF(C299="M.O.",VLOOKUP(A299,INSUMOS_AUX!A:F,6,0),0)</f>
        <v>0</v>
      </c>
    </row>
    <row r="300" customFormat="false" ht="15" hidden="false" customHeight="false" outlineLevel="0" collapsed="false">
      <c r="A300" s="178" t="n">
        <v>36150</v>
      </c>
      <c r="B300" s="179" t="s">
        <v>633</v>
      </c>
      <c r="C300" s="180" t="s">
        <v>74</v>
      </c>
      <c r="D300" s="180" t="s">
        <v>30</v>
      </c>
      <c r="E300" s="178" t="n">
        <v>0.0039966</v>
      </c>
      <c r="F300" s="181" t="n">
        <f aca="false">IF(C300="MAT.",VLOOKUP(A300,INSUMOS_AUX!A:F,6,0),0)</f>
        <v>29.7</v>
      </c>
      <c r="G300" s="178" t="n">
        <f aca="false">IF(C300="M.O.",VLOOKUP(A300,INSUMOS_AUX!A:F,6,0),0)</f>
        <v>0</v>
      </c>
    </row>
    <row r="301" customFormat="false" ht="15" hidden="false" customHeight="false" outlineLevel="0" collapsed="false">
      <c r="A301" s="178" t="n">
        <v>36153</v>
      </c>
      <c r="B301" s="179" t="s">
        <v>634</v>
      </c>
      <c r="C301" s="180" t="s">
        <v>74</v>
      </c>
      <c r="D301" s="180" t="s">
        <v>30</v>
      </c>
      <c r="E301" s="178" t="n">
        <v>0.0016164</v>
      </c>
      <c r="F301" s="181" t="n">
        <f aca="false">IF(C301="MAT.",VLOOKUP(A301,INSUMOS_AUX!A:F,6,0),0)</f>
        <v>133.75</v>
      </c>
      <c r="G301" s="178" t="n">
        <f aca="false">IF(C301="M.O.",VLOOKUP(A301,INSUMOS_AUX!A:F,6,0),0)</f>
        <v>0</v>
      </c>
    </row>
    <row r="302" customFormat="false" ht="15" hidden="false" customHeight="false" outlineLevel="0" collapsed="false">
      <c r="A302" s="178" t="n">
        <v>37370</v>
      </c>
      <c r="B302" s="179" t="s">
        <v>659</v>
      </c>
      <c r="C302" s="180" t="s">
        <v>74</v>
      </c>
      <c r="D302" s="180" t="s">
        <v>594</v>
      </c>
      <c r="E302" s="178" t="n">
        <v>1.5</v>
      </c>
      <c r="F302" s="181" t="n">
        <f aca="false">IF(C302="MAT.",VLOOKUP(A302,INSUMOS_AUX!A:F,6,0),0)</f>
        <v>1.87</v>
      </c>
      <c r="G302" s="178" t="n">
        <f aca="false">IF(C302="M.O.",VLOOKUP(A302,INSUMOS_AUX!A:F,6,0),0)</f>
        <v>0</v>
      </c>
    </row>
    <row r="303" customFormat="false" ht="15" hidden="false" customHeight="false" outlineLevel="0" collapsed="false">
      <c r="A303" s="178" t="n">
        <v>37371</v>
      </c>
      <c r="B303" s="179" t="s">
        <v>660</v>
      </c>
      <c r="C303" s="180" t="s">
        <v>74</v>
      </c>
      <c r="D303" s="180" t="s">
        <v>594</v>
      </c>
      <c r="E303" s="178" t="n">
        <v>1.5</v>
      </c>
      <c r="F303" s="181" t="n">
        <f aca="false">IF(C303="MAT.",VLOOKUP(A303,INSUMOS_AUX!A:F,6,0),0)</f>
        <v>0.71</v>
      </c>
      <c r="G303" s="178" t="n">
        <f aca="false">IF(C303="M.O.",VLOOKUP(A303,INSUMOS_AUX!A:F,6,0),0)</f>
        <v>0</v>
      </c>
    </row>
    <row r="304" customFormat="false" ht="15" hidden="false" customHeight="false" outlineLevel="0" collapsed="false">
      <c r="A304" s="178" t="n">
        <v>37372</v>
      </c>
      <c r="B304" s="179" t="s">
        <v>661</v>
      </c>
      <c r="C304" s="180" t="s">
        <v>74</v>
      </c>
      <c r="D304" s="180" t="s">
        <v>594</v>
      </c>
      <c r="E304" s="178" t="n">
        <v>1.5</v>
      </c>
      <c r="F304" s="181" t="n">
        <f aca="false">IF(C304="MAT.",VLOOKUP(A304,INSUMOS_AUX!A:F,6,0),0)</f>
        <v>0.34</v>
      </c>
      <c r="G304" s="178" t="n">
        <f aca="false">IF(C304="M.O.",VLOOKUP(A304,INSUMOS_AUX!A:F,6,0),0)</f>
        <v>0</v>
      </c>
    </row>
    <row r="305" customFormat="false" ht="15" hidden="false" customHeight="false" outlineLevel="0" collapsed="false">
      <c r="A305" s="178" t="n">
        <v>37373</v>
      </c>
      <c r="B305" s="179" t="s">
        <v>662</v>
      </c>
      <c r="C305" s="180" t="s">
        <v>74</v>
      </c>
      <c r="D305" s="180" t="s">
        <v>594</v>
      </c>
      <c r="E305" s="178" t="n">
        <v>1.5</v>
      </c>
      <c r="F305" s="181" t="n">
        <f aca="false">IF(C305="MAT.",VLOOKUP(A305,INSUMOS_AUX!A:F,6,0),0)</f>
        <v>0.05</v>
      </c>
      <c r="G305" s="178" t="n">
        <f aca="false">IF(C305="M.O.",VLOOKUP(A305,INSUMOS_AUX!A:F,6,0),0)</f>
        <v>0</v>
      </c>
    </row>
    <row r="306" customFormat="false" ht="15" hidden="false" customHeight="false" outlineLevel="0" collapsed="false">
      <c r="A306" s="178" t="n">
        <v>38382</v>
      </c>
      <c r="B306" s="179" t="s">
        <v>664</v>
      </c>
      <c r="C306" s="180" t="s">
        <v>74</v>
      </c>
      <c r="D306" s="180" t="s">
        <v>30</v>
      </c>
      <c r="E306" s="178" t="n">
        <v>0.0037968</v>
      </c>
      <c r="F306" s="181" t="n">
        <f aca="false">IF(C306="MAT.",VLOOKUP(A306,INSUMOS_AUX!A:F,6,0),0)</f>
        <v>7.62</v>
      </c>
      <c r="G306" s="178" t="n">
        <f aca="false">IF(C306="M.O.",VLOOKUP(A306,INSUMOS_AUX!A:F,6,0),0)</f>
        <v>0</v>
      </c>
    </row>
    <row r="307" customFormat="false" ht="15" hidden="false" customHeight="false" outlineLevel="0" collapsed="false">
      <c r="A307" s="178" t="n">
        <v>38390</v>
      </c>
      <c r="B307" s="179" t="s">
        <v>665</v>
      </c>
      <c r="C307" s="180" t="s">
        <v>74</v>
      </c>
      <c r="D307" s="180" t="s">
        <v>30</v>
      </c>
      <c r="E307" s="178" t="n">
        <v>0.00199545</v>
      </c>
      <c r="F307" s="181" t="n">
        <f aca="false">IF(C307="MAT.",VLOOKUP(A307,INSUMOS_AUX!A:F,6,0),0)</f>
        <v>22.97</v>
      </c>
      <c r="G307" s="178" t="n">
        <f aca="false">IF(C307="M.O.",VLOOKUP(A307,INSUMOS_AUX!A:F,6,0),0)</f>
        <v>0</v>
      </c>
    </row>
    <row r="308" customFormat="false" ht="15" hidden="false" customHeight="false" outlineLevel="0" collapsed="false">
      <c r="A308" s="178" t="n">
        <v>38393</v>
      </c>
      <c r="B308" s="179" t="s">
        <v>666</v>
      </c>
      <c r="C308" s="180" t="s">
        <v>74</v>
      </c>
      <c r="D308" s="180" t="s">
        <v>30</v>
      </c>
      <c r="E308" s="178" t="n">
        <v>0.00199545</v>
      </c>
      <c r="F308" s="181" t="n">
        <f aca="false">IF(C308="MAT.",VLOOKUP(A308,INSUMOS_AUX!A:F,6,0),0)</f>
        <v>10.36</v>
      </c>
      <c r="G308" s="178" t="n">
        <f aca="false">IF(C308="M.O.",VLOOKUP(A308,INSUMOS_AUX!A:F,6,0),0)</f>
        <v>0</v>
      </c>
    </row>
    <row r="309" customFormat="false" ht="15" hidden="false" customHeight="false" outlineLevel="0" collapsed="false">
      <c r="A309" s="178" t="n">
        <v>38396</v>
      </c>
      <c r="B309" s="179" t="s">
        <v>667</v>
      </c>
      <c r="C309" s="180" t="s">
        <v>74</v>
      </c>
      <c r="D309" s="180" t="s">
        <v>30</v>
      </c>
      <c r="E309" s="178" t="n">
        <v>6.795E-005</v>
      </c>
      <c r="F309" s="181" t="n">
        <f aca="false">IF(C309="MAT.",VLOOKUP(A309,INSUMOS_AUX!A:F,6,0),0)</f>
        <v>276.64</v>
      </c>
      <c r="G309" s="178" t="n">
        <f aca="false">IF(C309="M.O.",VLOOKUP(A309,INSUMOS_AUX!A:F,6,0),0)</f>
        <v>0</v>
      </c>
    </row>
    <row r="310" customFormat="false" ht="15" hidden="false" customHeight="false" outlineLevel="0" collapsed="false">
      <c r="A310" s="178" t="n">
        <v>38399</v>
      </c>
      <c r="B310" s="179" t="s">
        <v>668</v>
      </c>
      <c r="C310" s="180" t="s">
        <v>74</v>
      </c>
      <c r="D310" s="180" t="s">
        <v>30</v>
      </c>
      <c r="E310" s="178" t="n">
        <v>0.00033945</v>
      </c>
      <c r="F310" s="181" t="n">
        <f aca="false">IF(C310="MAT.",VLOOKUP(A310,INSUMOS_AUX!A:F,6,0),0)</f>
        <v>135.25</v>
      </c>
      <c r="G310" s="178" t="n">
        <f aca="false">IF(C310="M.O.",VLOOKUP(A310,INSUMOS_AUX!A:F,6,0),0)</f>
        <v>0</v>
      </c>
    </row>
    <row r="311" customFormat="false" ht="15" hidden="false" customHeight="false" outlineLevel="0" collapsed="false">
      <c r="A311" s="178" t="n">
        <v>38412</v>
      </c>
      <c r="B311" s="179" t="s">
        <v>669</v>
      </c>
      <c r="C311" s="180" t="s">
        <v>74</v>
      </c>
      <c r="D311" s="180" t="s">
        <v>30</v>
      </c>
      <c r="E311" s="178" t="n">
        <v>5.94E-005</v>
      </c>
      <c r="F311" s="181" t="n">
        <f aca="false">IF(C311="MAT.",VLOOKUP(A311,INSUMOS_AUX!A:F,6,0),0)</f>
        <v>837.62</v>
      </c>
      <c r="G311" s="178" t="n">
        <f aca="false">IF(C311="M.O.",VLOOKUP(A311,INSUMOS_AUX!A:F,6,0),0)</f>
        <v>0</v>
      </c>
    </row>
    <row r="312" customFormat="false" ht="15" hidden="false" customHeight="false" outlineLevel="0" collapsed="false">
      <c r="A312" s="178" t="n">
        <v>38413</v>
      </c>
      <c r="B312" s="179" t="s">
        <v>670</v>
      </c>
      <c r="C312" s="180" t="s">
        <v>74</v>
      </c>
      <c r="D312" s="180" t="s">
        <v>30</v>
      </c>
      <c r="E312" s="178" t="n">
        <v>5.82E-005</v>
      </c>
      <c r="F312" s="181" t="n">
        <f aca="false">IF(C312="MAT.",VLOOKUP(A312,INSUMOS_AUX!A:F,6,0),0)</f>
        <v>589.49</v>
      </c>
      <c r="G312" s="178" t="n">
        <f aca="false">IF(C312="M.O.",VLOOKUP(A312,INSUMOS_AUX!A:F,6,0),0)</f>
        <v>0</v>
      </c>
    </row>
    <row r="313" customFormat="false" ht="15" hidden="false" customHeight="false" outlineLevel="0" collapsed="false">
      <c r="A313" s="178" t="n">
        <v>38476</v>
      </c>
      <c r="B313" s="179" t="s">
        <v>671</v>
      </c>
      <c r="C313" s="180" t="s">
        <v>74</v>
      </c>
      <c r="D313" s="180" t="s">
        <v>30</v>
      </c>
      <c r="E313" s="178" t="n">
        <v>0.00027165</v>
      </c>
      <c r="F313" s="181" t="n">
        <f aca="false">IF(C313="MAT.",VLOOKUP(A313,INSUMOS_AUX!A:F,6,0),0)</f>
        <v>203.78</v>
      </c>
      <c r="G313" s="178" t="n">
        <f aca="false">IF(C313="M.O.",VLOOKUP(A313,INSUMOS_AUX!A:F,6,0),0)</f>
        <v>0</v>
      </c>
    </row>
    <row r="314" customFormat="false" ht="15" hidden="false" customHeight="false" outlineLevel="0" collapsed="false">
      <c r="A314" s="178" t="n">
        <v>38477</v>
      </c>
      <c r="B314" s="179" t="s">
        <v>672</v>
      </c>
      <c r="C314" s="180" t="s">
        <v>74</v>
      </c>
      <c r="D314" s="180" t="s">
        <v>30</v>
      </c>
      <c r="E314" s="178" t="n">
        <v>5.82E-005</v>
      </c>
      <c r="F314" s="181" t="n">
        <f aca="false">IF(C314="MAT.",VLOOKUP(A314,INSUMOS_AUX!A:F,6,0),0)</f>
        <v>577.1</v>
      </c>
      <c r="G314" s="178" t="n">
        <f aca="false">IF(C314="M.O.",VLOOKUP(A314,INSUMOS_AUX!A:F,6,0),0)</f>
        <v>0</v>
      </c>
    </row>
    <row r="315" customFormat="false" ht="15" hidden="false" customHeight="false" outlineLevel="0" collapsed="false">
      <c r="A315" s="178" t="n">
        <v>6110</v>
      </c>
      <c r="B315" s="179" t="s">
        <v>687</v>
      </c>
      <c r="C315" s="180" t="s">
        <v>636</v>
      </c>
      <c r="D315" s="180" t="s">
        <v>594</v>
      </c>
      <c r="E315" s="178" t="n">
        <v>0.50465</v>
      </c>
      <c r="F315" s="181" t="n">
        <f aca="false">IF(C315="MAT.",VLOOKUP(A315,INSUMOS_AUX!A:F,6,0),0)</f>
        <v>0</v>
      </c>
      <c r="G315" s="178" t="n">
        <f aca="false">IF(C315="M.O.",VLOOKUP(A315,INSUMOS_AUX!A:F,6,0),0)</f>
        <v>13.3</v>
      </c>
    </row>
    <row r="316" customFormat="false" ht="15" hidden="false" customHeight="false" outlineLevel="0" collapsed="false">
      <c r="A316" s="178" t="n">
        <v>6111</v>
      </c>
      <c r="B316" s="179" t="s">
        <v>678</v>
      </c>
      <c r="C316" s="180" t="s">
        <v>636</v>
      </c>
      <c r="D316" s="180" t="s">
        <v>594</v>
      </c>
      <c r="E316" s="178" t="n">
        <v>1.0171</v>
      </c>
      <c r="F316" s="181" t="n">
        <f aca="false">IF(C316="MAT.",VLOOKUP(A316,INSUMOS_AUX!A:F,6,0),0)</f>
        <v>0</v>
      </c>
      <c r="G316" s="178" t="n">
        <f aca="false">IF(C316="M.O.",VLOOKUP(A316,INSUMOS_AUX!A:F,6,0),0)</f>
        <v>8.51</v>
      </c>
    </row>
    <row r="317" customFormat="false" ht="15" hidden="false" customHeight="false" outlineLevel="0" collapsed="false">
      <c r="A317" s="172"/>
      <c r="B317" s="173"/>
      <c r="C317" s="173"/>
      <c r="D317" s="173"/>
      <c r="E317" s="173"/>
      <c r="F317" s="173"/>
      <c r="G317" s="173"/>
    </row>
    <row r="318" customFormat="false" ht="15" hidden="false" customHeight="false" outlineLevel="0" collapsed="false">
      <c r="A318" s="174" t="s">
        <v>107</v>
      </c>
      <c r="B318" s="174" t="s">
        <v>108</v>
      </c>
      <c r="C318" s="175" t="s">
        <v>60</v>
      </c>
      <c r="D318" s="175" t="s">
        <v>30</v>
      </c>
      <c r="E318" s="176" t="n">
        <v>13</v>
      </c>
      <c r="F318" s="176" t="n">
        <f aca="false">SUMPRODUCT($E319:$E345,F319:F345)</f>
        <v>2.03980367424</v>
      </c>
      <c r="G318" s="176" t="n">
        <f aca="false">SUMPRODUCT($E319:$E345,G319:G345)</f>
        <v>4.5444028</v>
      </c>
    </row>
    <row r="319" customFormat="false" ht="15" hidden="false" customHeight="false" outlineLevel="0" collapsed="false">
      <c r="A319" s="178" t="n">
        <v>10</v>
      </c>
      <c r="B319" s="179" t="s">
        <v>647</v>
      </c>
      <c r="C319" s="180" t="s">
        <v>74</v>
      </c>
      <c r="D319" s="180" t="s">
        <v>30</v>
      </c>
      <c r="E319" s="178" t="n">
        <v>0.003366</v>
      </c>
      <c r="F319" s="181" t="n">
        <f aca="false">IF(C319="MAT.",VLOOKUP(A319,INSUMOS_AUX!A:F,6,0),0)</f>
        <v>6.92</v>
      </c>
      <c r="G319" s="178" t="n">
        <f aca="false">IF(C319="M.O.",VLOOKUP(A319,INSUMOS_AUX!A:F,6,0),0)</f>
        <v>0</v>
      </c>
    </row>
    <row r="320" customFormat="false" ht="15" hidden="false" customHeight="false" outlineLevel="0" collapsed="false">
      <c r="A320" s="178" t="n">
        <v>11359</v>
      </c>
      <c r="B320" s="179" t="s">
        <v>649</v>
      </c>
      <c r="C320" s="180" t="s">
        <v>74</v>
      </c>
      <c r="D320" s="180" t="s">
        <v>30</v>
      </c>
      <c r="E320" s="178" t="n">
        <v>2.7168E-005</v>
      </c>
      <c r="F320" s="181" t="n">
        <f aca="false">IF(C320="MAT.",VLOOKUP(A320,INSUMOS_AUX!A:F,6,0),0)</f>
        <v>571.77</v>
      </c>
      <c r="G320" s="178" t="n">
        <f aca="false">IF(C320="M.O.",VLOOKUP(A320,INSUMOS_AUX!A:F,6,0),0)</f>
        <v>0</v>
      </c>
    </row>
    <row r="321" customFormat="false" ht="15" hidden="false" customHeight="false" outlineLevel="0" collapsed="false">
      <c r="A321" s="178" t="n">
        <v>12815</v>
      </c>
      <c r="B321" s="179" t="s">
        <v>651</v>
      </c>
      <c r="C321" s="180" t="s">
        <v>74</v>
      </c>
      <c r="D321" s="180" t="s">
        <v>30</v>
      </c>
      <c r="E321" s="178" t="n">
        <v>0.003831168</v>
      </c>
      <c r="F321" s="181" t="n">
        <f aca="false">IF(C321="MAT.",VLOOKUP(A321,INSUMOS_AUX!A:F,6,0),0)</f>
        <v>5.84</v>
      </c>
      <c r="G321" s="178" t="n">
        <f aca="false">IF(C321="M.O.",VLOOKUP(A321,INSUMOS_AUX!A:F,6,0),0)</f>
        <v>0</v>
      </c>
    </row>
    <row r="322" customFormat="false" ht="15" hidden="false" customHeight="false" outlineLevel="0" collapsed="false">
      <c r="A322" s="178" t="n">
        <v>12892</v>
      </c>
      <c r="B322" s="179" t="s">
        <v>627</v>
      </c>
      <c r="C322" s="180" t="s">
        <v>74</v>
      </c>
      <c r="D322" s="180" t="s">
        <v>628</v>
      </c>
      <c r="E322" s="178" t="n">
        <v>0.006594624</v>
      </c>
      <c r="F322" s="181" t="n">
        <f aca="false">IF(C322="MAT.",VLOOKUP(A322,INSUMOS_AUX!A:F,6,0),0)</f>
        <v>9</v>
      </c>
      <c r="G322" s="178" t="n">
        <f aca="false">IF(C322="M.O.",VLOOKUP(A322,INSUMOS_AUX!A:F,6,0),0)</f>
        <v>0</v>
      </c>
    </row>
    <row r="323" customFormat="false" ht="15" hidden="false" customHeight="false" outlineLevel="0" collapsed="false">
      <c r="A323" s="178" t="n">
        <v>12893</v>
      </c>
      <c r="B323" s="179" t="s">
        <v>629</v>
      </c>
      <c r="C323" s="180" t="s">
        <v>74</v>
      </c>
      <c r="D323" s="180" t="s">
        <v>628</v>
      </c>
      <c r="E323" s="178" t="n">
        <v>0.000769392</v>
      </c>
      <c r="F323" s="181" t="n">
        <f aca="false">IF(C323="MAT.",VLOOKUP(A323,INSUMOS_AUX!A:F,6,0),0)</f>
        <v>48</v>
      </c>
      <c r="G323" s="178" t="n">
        <f aca="false">IF(C323="M.O.",VLOOKUP(A323,INSUMOS_AUX!A:F,6,0),0)</f>
        <v>0</v>
      </c>
    </row>
    <row r="324" customFormat="false" ht="15" hidden="false" customHeight="false" outlineLevel="0" collapsed="false">
      <c r="A324" s="178" t="n">
        <v>25966</v>
      </c>
      <c r="B324" s="179" t="s">
        <v>653</v>
      </c>
      <c r="C324" s="180" t="s">
        <v>74</v>
      </c>
      <c r="D324" s="180" t="s">
        <v>654</v>
      </c>
      <c r="E324" s="178" t="n">
        <v>0.000638544</v>
      </c>
      <c r="F324" s="181" t="n">
        <f aca="false">IF(C324="MAT.",VLOOKUP(A324,INSUMOS_AUX!A:F,6,0),0)</f>
        <v>15.03</v>
      </c>
      <c r="G324" s="178" t="n">
        <f aca="false">IF(C324="M.O.",VLOOKUP(A324,INSUMOS_AUX!A:F,6,0),0)</f>
        <v>0</v>
      </c>
    </row>
    <row r="325" customFormat="false" ht="15" hidden="false" customHeight="false" outlineLevel="0" collapsed="false">
      <c r="A325" s="178" t="n">
        <v>2711</v>
      </c>
      <c r="B325" s="179" t="s">
        <v>657</v>
      </c>
      <c r="C325" s="180" t="s">
        <v>74</v>
      </c>
      <c r="D325" s="180" t="s">
        <v>30</v>
      </c>
      <c r="E325" s="178" t="n">
        <v>0.000284976</v>
      </c>
      <c r="F325" s="181" t="n">
        <f aca="false">IF(C325="MAT.",VLOOKUP(A325,INSUMOS_AUX!A:F,6,0),0)</f>
        <v>109.45</v>
      </c>
      <c r="G325" s="178" t="n">
        <f aca="false">IF(C325="M.O.",VLOOKUP(A325,INSUMOS_AUX!A:F,6,0),0)</f>
        <v>0</v>
      </c>
    </row>
    <row r="326" customFormat="false" ht="15" hidden="false" customHeight="false" outlineLevel="0" collapsed="false">
      <c r="A326" s="178" t="n">
        <v>36144</v>
      </c>
      <c r="B326" s="179" t="s">
        <v>630</v>
      </c>
      <c r="C326" s="180" t="s">
        <v>74</v>
      </c>
      <c r="D326" s="180" t="s">
        <v>30</v>
      </c>
      <c r="E326" s="178" t="n">
        <v>0.053649984</v>
      </c>
      <c r="F326" s="181" t="n">
        <f aca="false">IF(C326="MAT.",VLOOKUP(A326,INSUMOS_AUX!A:F,6,0),0)</f>
        <v>1.12</v>
      </c>
      <c r="G326" s="178" t="n">
        <f aca="false">IF(C326="M.O.",VLOOKUP(A326,INSUMOS_AUX!A:F,6,0),0)</f>
        <v>0</v>
      </c>
    </row>
    <row r="327" customFormat="false" ht="15" hidden="false" customHeight="false" outlineLevel="0" collapsed="false">
      <c r="A327" s="178" t="n">
        <v>36146</v>
      </c>
      <c r="B327" s="179" t="s">
        <v>631</v>
      </c>
      <c r="C327" s="180" t="s">
        <v>74</v>
      </c>
      <c r="D327" s="180" t="s">
        <v>30</v>
      </c>
      <c r="E327" s="178" t="n">
        <v>0.000596832</v>
      </c>
      <c r="F327" s="181" t="n">
        <f aca="false">IF(C327="MAT.",VLOOKUP(A327,INSUMOS_AUX!A:F,6,0),0)</f>
        <v>170</v>
      </c>
      <c r="G327" s="178" t="n">
        <f aca="false">IF(C327="M.O.",VLOOKUP(A327,INSUMOS_AUX!A:F,6,0),0)</f>
        <v>0</v>
      </c>
    </row>
    <row r="328" customFormat="false" ht="15" hidden="false" customHeight="false" outlineLevel="0" collapsed="false">
      <c r="A328" s="178" t="n">
        <v>36149</v>
      </c>
      <c r="B328" s="179" t="s">
        <v>632</v>
      </c>
      <c r="C328" s="180" t="s">
        <v>74</v>
      </c>
      <c r="D328" s="180" t="s">
        <v>30</v>
      </c>
      <c r="E328" s="178" t="n">
        <v>0.0003456</v>
      </c>
      <c r="F328" s="181" t="n">
        <f aca="false">IF(C328="MAT.",VLOOKUP(A328,INSUMOS_AUX!A:F,6,0),0)</f>
        <v>117.5</v>
      </c>
      <c r="G328" s="178" t="n">
        <f aca="false">IF(C328="M.O.",VLOOKUP(A328,INSUMOS_AUX!A:F,6,0),0)</f>
        <v>0</v>
      </c>
    </row>
    <row r="329" customFormat="false" ht="15" hidden="false" customHeight="false" outlineLevel="0" collapsed="false">
      <c r="A329" s="178" t="n">
        <v>36150</v>
      </c>
      <c r="B329" s="179" t="s">
        <v>633</v>
      </c>
      <c r="C329" s="180" t="s">
        <v>74</v>
      </c>
      <c r="D329" s="180" t="s">
        <v>30</v>
      </c>
      <c r="E329" s="178" t="n">
        <v>0.001278912</v>
      </c>
      <c r="F329" s="181" t="n">
        <f aca="false">IF(C329="MAT.",VLOOKUP(A329,INSUMOS_AUX!A:F,6,0),0)</f>
        <v>29.7</v>
      </c>
      <c r="G329" s="178" t="n">
        <f aca="false">IF(C329="M.O.",VLOOKUP(A329,INSUMOS_AUX!A:F,6,0),0)</f>
        <v>0</v>
      </c>
    </row>
    <row r="330" customFormat="false" ht="15" hidden="false" customHeight="false" outlineLevel="0" collapsed="false">
      <c r="A330" s="178" t="n">
        <v>36153</v>
      </c>
      <c r="B330" s="179" t="s">
        <v>634</v>
      </c>
      <c r="C330" s="180" t="s">
        <v>74</v>
      </c>
      <c r="D330" s="180" t="s">
        <v>30</v>
      </c>
      <c r="E330" s="178" t="n">
        <v>0.000517248</v>
      </c>
      <c r="F330" s="181" t="n">
        <f aca="false">IF(C330="MAT.",VLOOKUP(A330,INSUMOS_AUX!A:F,6,0),0)</f>
        <v>133.75</v>
      </c>
      <c r="G330" s="178" t="n">
        <f aca="false">IF(C330="M.O.",VLOOKUP(A330,INSUMOS_AUX!A:F,6,0),0)</f>
        <v>0</v>
      </c>
    </row>
    <row r="331" customFormat="false" ht="15" hidden="false" customHeight="false" outlineLevel="0" collapsed="false">
      <c r="A331" s="178" t="n">
        <v>37370</v>
      </c>
      <c r="B331" s="179" t="s">
        <v>659</v>
      </c>
      <c r="C331" s="180" t="s">
        <v>74</v>
      </c>
      <c r="D331" s="180" t="s">
        <v>594</v>
      </c>
      <c r="E331" s="178" t="n">
        <v>0.48</v>
      </c>
      <c r="F331" s="181" t="n">
        <f aca="false">IF(C331="MAT.",VLOOKUP(A331,INSUMOS_AUX!A:F,6,0),0)</f>
        <v>1.87</v>
      </c>
      <c r="G331" s="178" t="n">
        <f aca="false">IF(C331="M.O.",VLOOKUP(A331,INSUMOS_AUX!A:F,6,0),0)</f>
        <v>0</v>
      </c>
    </row>
    <row r="332" customFormat="false" ht="15" hidden="false" customHeight="false" outlineLevel="0" collapsed="false">
      <c r="A332" s="178" t="n">
        <v>37371</v>
      </c>
      <c r="B332" s="179" t="s">
        <v>660</v>
      </c>
      <c r="C332" s="180" t="s">
        <v>74</v>
      </c>
      <c r="D332" s="180" t="s">
        <v>594</v>
      </c>
      <c r="E332" s="178" t="n">
        <v>0.48</v>
      </c>
      <c r="F332" s="181" t="n">
        <f aca="false">IF(C332="MAT.",VLOOKUP(A332,INSUMOS_AUX!A:F,6,0),0)</f>
        <v>0.71</v>
      </c>
      <c r="G332" s="178" t="n">
        <f aca="false">IF(C332="M.O.",VLOOKUP(A332,INSUMOS_AUX!A:F,6,0),0)</f>
        <v>0</v>
      </c>
    </row>
    <row r="333" customFormat="false" ht="15" hidden="false" customHeight="false" outlineLevel="0" collapsed="false">
      <c r="A333" s="178" t="n">
        <v>37372</v>
      </c>
      <c r="B333" s="179" t="s">
        <v>661</v>
      </c>
      <c r="C333" s="180" t="s">
        <v>74</v>
      </c>
      <c r="D333" s="180" t="s">
        <v>594</v>
      </c>
      <c r="E333" s="178" t="n">
        <v>0.48</v>
      </c>
      <c r="F333" s="181" t="n">
        <f aca="false">IF(C333="MAT.",VLOOKUP(A333,INSUMOS_AUX!A:F,6,0),0)</f>
        <v>0.34</v>
      </c>
      <c r="G333" s="178" t="n">
        <f aca="false">IF(C333="M.O.",VLOOKUP(A333,INSUMOS_AUX!A:F,6,0),0)</f>
        <v>0</v>
      </c>
    </row>
    <row r="334" customFormat="false" ht="15" hidden="false" customHeight="false" outlineLevel="0" collapsed="false">
      <c r="A334" s="178" t="n">
        <v>37373</v>
      </c>
      <c r="B334" s="179" t="s">
        <v>662</v>
      </c>
      <c r="C334" s="180" t="s">
        <v>74</v>
      </c>
      <c r="D334" s="180" t="s">
        <v>594</v>
      </c>
      <c r="E334" s="178" t="n">
        <v>0.48</v>
      </c>
      <c r="F334" s="181" t="n">
        <f aca="false">IF(C334="MAT.",VLOOKUP(A334,INSUMOS_AUX!A:F,6,0),0)</f>
        <v>0.05</v>
      </c>
      <c r="G334" s="178" t="n">
        <f aca="false">IF(C334="M.O.",VLOOKUP(A334,INSUMOS_AUX!A:F,6,0),0)</f>
        <v>0</v>
      </c>
    </row>
    <row r="335" customFormat="false" ht="15" hidden="false" customHeight="false" outlineLevel="0" collapsed="false">
      <c r="A335" s="178" t="n">
        <v>38382</v>
      </c>
      <c r="B335" s="179" t="s">
        <v>664</v>
      </c>
      <c r="C335" s="180" t="s">
        <v>74</v>
      </c>
      <c r="D335" s="180" t="s">
        <v>30</v>
      </c>
      <c r="E335" s="178" t="n">
        <v>0.001214976</v>
      </c>
      <c r="F335" s="181" t="n">
        <f aca="false">IF(C335="MAT.",VLOOKUP(A335,INSUMOS_AUX!A:F,6,0),0)</f>
        <v>7.62</v>
      </c>
      <c r="G335" s="178" t="n">
        <f aca="false">IF(C335="M.O.",VLOOKUP(A335,INSUMOS_AUX!A:F,6,0),0)</f>
        <v>0</v>
      </c>
    </row>
    <row r="336" customFormat="false" ht="15" hidden="false" customHeight="false" outlineLevel="0" collapsed="false">
      <c r="A336" s="178" t="n">
        <v>38390</v>
      </c>
      <c r="B336" s="179" t="s">
        <v>665</v>
      </c>
      <c r="C336" s="180" t="s">
        <v>74</v>
      </c>
      <c r="D336" s="180" t="s">
        <v>30</v>
      </c>
      <c r="E336" s="178" t="n">
        <v>0.000638544</v>
      </c>
      <c r="F336" s="181" t="n">
        <f aca="false">IF(C336="MAT.",VLOOKUP(A336,INSUMOS_AUX!A:F,6,0),0)</f>
        <v>22.97</v>
      </c>
      <c r="G336" s="178" t="n">
        <f aca="false">IF(C336="M.O.",VLOOKUP(A336,INSUMOS_AUX!A:F,6,0),0)</f>
        <v>0</v>
      </c>
    </row>
    <row r="337" customFormat="false" ht="15" hidden="false" customHeight="false" outlineLevel="0" collapsed="false">
      <c r="A337" s="178" t="n">
        <v>38393</v>
      </c>
      <c r="B337" s="179" t="s">
        <v>666</v>
      </c>
      <c r="C337" s="180" t="s">
        <v>74</v>
      </c>
      <c r="D337" s="180" t="s">
        <v>30</v>
      </c>
      <c r="E337" s="178" t="n">
        <v>0.000638544</v>
      </c>
      <c r="F337" s="181" t="n">
        <f aca="false">IF(C337="MAT.",VLOOKUP(A337,INSUMOS_AUX!A:F,6,0),0)</f>
        <v>10.36</v>
      </c>
      <c r="G337" s="178" t="n">
        <f aca="false">IF(C337="M.O.",VLOOKUP(A337,INSUMOS_AUX!A:F,6,0),0)</f>
        <v>0</v>
      </c>
    </row>
    <row r="338" customFormat="false" ht="15" hidden="false" customHeight="false" outlineLevel="0" collapsed="false">
      <c r="A338" s="178" t="n">
        <v>38396</v>
      </c>
      <c r="B338" s="179" t="s">
        <v>667</v>
      </c>
      <c r="C338" s="180" t="s">
        <v>74</v>
      </c>
      <c r="D338" s="180" t="s">
        <v>30</v>
      </c>
      <c r="E338" s="178" t="n">
        <v>2.1744E-005</v>
      </c>
      <c r="F338" s="181" t="n">
        <f aca="false">IF(C338="MAT.",VLOOKUP(A338,INSUMOS_AUX!A:F,6,0),0)</f>
        <v>276.64</v>
      </c>
      <c r="G338" s="178" t="n">
        <f aca="false">IF(C338="M.O.",VLOOKUP(A338,INSUMOS_AUX!A:F,6,0),0)</f>
        <v>0</v>
      </c>
    </row>
    <row r="339" customFormat="false" ht="15" hidden="false" customHeight="false" outlineLevel="0" collapsed="false">
      <c r="A339" s="178" t="n">
        <v>38399</v>
      </c>
      <c r="B339" s="179" t="s">
        <v>668</v>
      </c>
      <c r="C339" s="180" t="s">
        <v>74</v>
      </c>
      <c r="D339" s="180" t="s">
        <v>30</v>
      </c>
      <c r="E339" s="178" t="n">
        <v>0.000108624</v>
      </c>
      <c r="F339" s="181" t="n">
        <f aca="false">IF(C339="MAT.",VLOOKUP(A339,INSUMOS_AUX!A:F,6,0),0)</f>
        <v>135.25</v>
      </c>
      <c r="G339" s="178" t="n">
        <f aca="false">IF(C339="M.O.",VLOOKUP(A339,INSUMOS_AUX!A:F,6,0),0)</f>
        <v>0</v>
      </c>
    </row>
    <row r="340" customFormat="false" ht="15" hidden="false" customHeight="false" outlineLevel="0" collapsed="false">
      <c r="A340" s="178" t="n">
        <v>38412</v>
      </c>
      <c r="B340" s="179" t="s">
        <v>669</v>
      </c>
      <c r="C340" s="180" t="s">
        <v>74</v>
      </c>
      <c r="D340" s="180" t="s">
        <v>30</v>
      </c>
      <c r="E340" s="178" t="n">
        <v>1.9008E-005</v>
      </c>
      <c r="F340" s="181" t="n">
        <f aca="false">IF(C340="MAT.",VLOOKUP(A340,INSUMOS_AUX!A:F,6,0),0)</f>
        <v>837.62</v>
      </c>
      <c r="G340" s="178" t="n">
        <f aca="false">IF(C340="M.O.",VLOOKUP(A340,INSUMOS_AUX!A:F,6,0),0)</f>
        <v>0</v>
      </c>
    </row>
    <row r="341" customFormat="false" ht="15" hidden="false" customHeight="false" outlineLevel="0" collapsed="false">
      <c r="A341" s="178" t="n">
        <v>38413</v>
      </c>
      <c r="B341" s="179" t="s">
        <v>670</v>
      </c>
      <c r="C341" s="180" t="s">
        <v>74</v>
      </c>
      <c r="D341" s="180" t="s">
        <v>30</v>
      </c>
      <c r="E341" s="178" t="n">
        <v>1.8624E-005</v>
      </c>
      <c r="F341" s="181" t="n">
        <f aca="false">IF(C341="MAT.",VLOOKUP(A341,INSUMOS_AUX!A:F,6,0),0)</f>
        <v>589.49</v>
      </c>
      <c r="G341" s="178" t="n">
        <f aca="false">IF(C341="M.O.",VLOOKUP(A341,INSUMOS_AUX!A:F,6,0),0)</f>
        <v>0</v>
      </c>
    </row>
    <row r="342" customFormat="false" ht="15" hidden="false" customHeight="false" outlineLevel="0" collapsed="false">
      <c r="A342" s="178" t="n">
        <v>38476</v>
      </c>
      <c r="B342" s="179" t="s">
        <v>671</v>
      </c>
      <c r="C342" s="180" t="s">
        <v>74</v>
      </c>
      <c r="D342" s="180" t="s">
        <v>30</v>
      </c>
      <c r="E342" s="178" t="n">
        <v>8.6928E-005</v>
      </c>
      <c r="F342" s="181" t="n">
        <f aca="false">IF(C342="MAT.",VLOOKUP(A342,INSUMOS_AUX!A:F,6,0),0)</f>
        <v>203.78</v>
      </c>
      <c r="G342" s="178" t="n">
        <f aca="false">IF(C342="M.O.",VLOOKUP(A342,INSUMOS_AUX!A:F,6,0),0)</f>
        <v>0</v>
      </c>
    </row>
    <row r="343" customFormat="false" ht="15" hidden="false" customHeight="false" outlineLevel="0" collapsed="false">
      <c r="A343" s="178" t="n">
        <v>38477</v>
      </c>
      <c r="B343" s="179" t="s">
        <v>672</v>
      </c>
      <c r="C343" s="180" t="s">
        <v>74</v>
      </c>
      <c r="D343" s="180" t="s">
        <v>30</v>
      </c>
      <c r="E343" s="178" t="n">
        <v>1.8624E-005</v>
      </c>
      <c r="F343" s="181" t="n">
        <f aca="false">IF(C343="MAT.",VLOOKUP(A343,INSUMOS_AUX!A:F,6,0),0)</f>
        <v>577.1</v>
      </c>
      <c r="G343" s="178" t="n">
        <f aca="false">IF(C343="M.O.",VLOOKUP(A343,INSUMOS_AUX!A:F,6,0),0)</f>
        <v>0</v>
      </c>
    </row>
    <row r="344" customFormat="false" ht="15" hidden="false" customHeight="false" outlineLevel="0" collapsed="false">
      <c r="A344" s="178" t="n">
        <v>4750</v>
      </c>
      <c r="B344" s="179" t="s">
        <v>688</v>
      </c>
      <c r="C344" s="180" t="s">
        <v>636</v>
      </c>
      <c r="D344" s="180" t="s">
        <v>594</v>
      </c>
      <c r="E344" s="178" t="n">
        <v>0.081368</v>
      </c>
      <c r="F344" s="181" t="n">
        <f aca="false">IF(C344="MAT.",VLOOKUP(A344,INSUMOS_AUX!A:F,6,0),0)</f>
        <v>0</v>
      </c>
      <c r="G344" s="178" t="n">
        <f aca="false">IF(C344="M.O.",VLOOKUP(A344,INSUMOS_AUX!A:F,6,0),0)</f>
        <v>13.3</v>
      </c>
    </row>
    <row r="345" customFormat="false" ht="15" hidden="false" customHeight="false" outlineLevel="0" collapsed="false">
      <c r="A345" s="178" t="n">
        <v>6111</v>
      </c>
      <c r="B345" s="179" t="s">
        <v>678</v>
      </c>
      <c r="C345" s="180" t="s">
        <v>636</v>
      </c>
      <c r="D345" s="180" t="s">
        <v>594</v>
      </c>
      <c r="E345" s="178" t="n">
        <v>0.40684</v>
      </c>
      <c r="F345" s="181" t="n">
        <f aca="false">IF(C345="MAT.",VLOOKUP(A345,INSUMOS_AUX!A:F,6,0),0)</f>
        <v>0</v>
      </c>
      <c r="G345" s="178" t="n">
        <f aca="false">IF(C345="M.O.",VLOOKUP(A345,INSUMOS_AUX!A:F,6,0),0)</f>
        <v>8.51</v>
      </c>
    </row>
    <row r="346" customFormat="false" ht="15" hidden="false" customHeight="false" outlineLevel="0" collapsed="false">
      <c r="A346" s="172"/>
      <c r="B346" s="173"/>
      <c r="C346" s="173"/>
      <c r="D346" s="173"/>
      <c r="E346" s="173"/>
      <c r="F346" s="173"/>
      <c r="G346" s="173"/>
    </row>
    <row r="347" customFormat="false" ht="15" hidden="false" customHeight="false" outlineLevel="0" collapsed="false">
      <c r="A347" s="174" t="s">
        <v>110</v>
      </c>
      <c r="B347" s="174" t="s">
        <v>111</v>
      </c>
      <c r="C347" s="175" t="s">
        <v>60</v>
      </c>
      <c r="D347" s="175" t="s">
        <v>79</v>
      </c>
      <c r="E347" s="176" t="n">
        <v>15</v>
      </c>
      <c r="F347" s="176" t="n">
        <f aca="false">SUMPRODUCT($E348:$E373,F348:F373)</f>
        <v>2.124795494</v>
      </c>
      <c r="G347" s="176" t="n">
        <f aca="false">SUMPRODUCT($E348:$E373,G348:G373)</f>
        <v>6.711845</v>
      </c>
    </row>
    <row r="348" customFormat="false" ht="15" hidden="false" customHeight="false" outlineLevel="0" collapsed="false">
      <c r="A348" s="178" t="n">
        <v>10</v>
      </c>
      <c r="B348" s="179" t="s">
        <v>647</v>
      </c>
      <c r="C348" s="180" t="s">
        <v>74</v>
      </c>
      <c r="D348" s="180" t="s">
        <v>30</v>
      </c>
      <c r="E348" s="178" t="n">
        <v>0.00350625</v>
      </c>
      <c r="F348" s="181" t="n">
        <f aca="false">IF(C348="MAT.",VLOOKUP(A348,INSUMOS_AUX!A:F,6,0),0)</f>
        <v>6.92</v>
      </c>
      <c r="G348" s="178" t="n">
        <f aca="false">IF(C348="M.O.",VLOOKUP(A348,INSUMOS_AUX!A:F,6,0),0)</f>
        <v>0</v>
      </c>
    </row>
    <row r="349" customFormat="false" ht="15" hidden="false" customHeight="false" outlineLevel="0" collapsed="false">
      <c r="A349" s="178" t="n">
        <v>11359</v>
      </c>
      <c r="B349" s="179" t="s">
        <v>649</v>
      </c>
      <c r="C349" s="180" t="s">
        <v>74</v>
      </c>
      <c r="D349" s="180" t="s">
        <v>30</v>
      </c>
      <c r="E349" s="178" t="n">
        <v>2.83E-005</v>
      </c>
      <c r="F349" s="181" t="n">
        <f aca="false">IF(C349="MAT.",VLOOKUP(A349,INSUMOS_AUX!A:F,6,0),0)</f>
        <v>571.77</v>
      </c>
      <c r="G349" s="178" t="n">
        <f aca="false">IF(C349="M.O.",VLOOKUP(A349,INSUMOS_AUX!A:F,6,0),0)</f>
        <v>0</v>
      </c>
    </row>
    <row r="350" customFormat="false" ht="15" hidden="false" customHeight="false" outlineLevel="0" collapsed="false">
      <c r="A350" s="178" t="n">
        <v>12815</v>
      </c>
      <c r="B350" s="179" t="s">
        <v>651</v>
      </c>
      <c r="C350" s="180" t="s">
        <v>74</v>
      </c>
      <c r="D350" s="180" t="s">
        <v>30</v>
      </c>
      <c r="E350" s="178" t="n">
        <v>0.0039908</v>
      </c>
      <c r="F350" s="181" t="n">
        <f aca="false">IF(C350="MAT.",VLOOKUP(A350,INSUMOS_AUX!A:F,6,0),0)</f>
        <v>5.84</v>
      </c>
      <c r="G350" s="178" t="n">
        <f aca="false">IF(C350="M.O.",VLOOKUP(A350,INSUMOS_AUX!A:F,6,0),0)</f>
        <v>0</v>
      </c>
    </row>
    <row r="351" customFormat="false" ht="15" hidden="false" customHeight="false" outlineLevel="0" collapsed="false">
      <c r="A351" s="178" t="n">
        <v>12892</v>
      </c>
      <c r="B351" s="179" t="s">
        <v>627</v>
      </c>
      <c r="C351" s="180" t="s">
        <v>74</v>
      </c>
      <c r="D351" s="180" t="s">
        <v>628</v>
      </c>
      <c r="E351" s="178" t="n">
        <v>0.0068694</v>
      </c>
      <c r="F351" s="181" t="n">
        <f aca="false">IF(C351="MAT.",VLOOKUP(A351,INSUMOS_AUX!A:F,6,0),0)</f>
        <v>9</v>
      </c>
      <c r="G351" s="178" t="n">
        <f aca="false">IF(C351="M.O.",VLOOKUP(A351,INSUMOS_AUX!A:F,6,0),0)</f>
        <v>0</v>
      </c>
    </row>
    <row r="352" customFormat="false" ht="15" hidden="false" customHeight="false" outlineLevel="0" collapsed="false">
      <c r="A352" s="178" t="n">
        <v>12893</v>
      </c>
      <c r="B352" s="179" t="s">
        <v>629</v>
      </c>
      <c r="C352" s="180" t="s">
        <v>74</v>
      </c>
      <c r="D352" s="180" t="s">
        <v>628</v>
      </c>
      <c r="E352" s="178" t="n">
        <v>0.00080145</v>
      </c>
      <c r="F352" s="181" t="n">
        <f aca="false">IF(C352="MAT.",VLOOKUP(A352,INSUMOS_AUX!A:F,6,0),0)</f>
        <v>48</v>
      </c>
      <c r="G352" s="178" t="n">
        <f aca="false">IF(C352="M.O.",VLOOKUP(A352,INSUMOS_AUX!A:F,6,0),0)</f>
        <v>0</v>
      </c>
    </row>
    <row r="353" customFormat="false" ht="15" hidden="false" customHeight="false" outlineLevel="0" collapsed="false">
      <c r="A353" s="178" t="n">
        <v>25966</v>
      </c>
      <c r="B353" s="179" t="s">
        <v>653</v>
      </c>
      <c r="C353" s="180" t="s">
        <v>74</v>
      </c>
      <c r="D353" s="180" t="s">
        <v>654</v>
      </c>
      <c r="E353" s="178" t="n">
        <v>0.00066515</v>
      </c>
      <c r="F353" s="181" t="n">
        <f aca="false">IF(C353="MAT.",VLOOKUP(A353,INSUMOS_AUX!A:F,6,0),0)</f>
        <v>15.03</v>
      </c>
      <c r="G353" s="178" t="n">
        <f aca="false">IF(C353="M.O.",VLOOKUP(A353,INSUMOS_AUX!A:F,6,0),0)</f>
        <v>0</v>
      </c>
    </row>
    <row r="354" customFormat="false" ht="15" hidden="false" customHeight="false" outlineLevel="0" collapsed="false">
      <c r="A354" s="178" t="n">
        <v>2711</v>
      </c>
      <c r="B354" s="179" t="s">
        <v>657</v>
      </c>
      <c r="C354" s="180" t="s">
        <v>74</v>
      </c>
      <c r="D354" s="180" t="s">
        <v>30</v>
      </c>
      <c r="E354" s="178" t="n">
        <v>0.00029685</v>
      </c>
      <c r="F354" s="181" t="n">
        <f aca="false">IF(C354="MAT.",VLOOKUP(A354,INSUMOS_AUX!A:F,6,0),0)</f>
        <v>109.45</v>
      </c>
      <c r="G354" s="178" t="n">
        <f aca="false">IF(C354="M.O.",VLOOKUP(A354,INSUMOS_AUX!A:F,6,0),0)</f>
        <v>0</v>
      </c>
    </row>
    <row r="355" customFormat="false" ht="15" hidden="false" customHeight="false" outlineLevel="0" collapsed="false">
      <c r="A355" s="178" t="n">
        <v>36144</v>
      </c>
      <c r="B355" s="179" t="s">
        <v>630</v>
      </c>
      <c r="C355" s="180" t="s">
        <v>74</v>
      </c>
      <c r="D355" s="180" t="s">
        <v>30</v>
      </c>
      <c r="E355" s="178" t="n">
        <v>0.0558854</v>
      </c>
      <c r="F355" s="181" t="n">
        <f aca="false">IF(C355="MAT.",VLOOKUP(A355,INSUMOS_AUX!A:F,6,0),0)</f>
        <v>1.12</v>
      </c>
      <c r="G355" s="178" t="n">
        <f aca="false">IF(C355="M.O.",VLOOKUP(A355,INSUMOS_AUX!A:F,6,0),0)</f>
        <v>0</v>
      </c>
    </row>
    <row r="356" customFormat="false" ht="15" hidden="false" customHeight="false" outlineLevel="0" collapsed="false">
      <c r="A356" s="178" t="n">
        <v>36146</v>
      </c>
      <c r="B356" s="179" t="s">
        <v>631</v>
      </c>
      <c r="C356" s="180" t="s">
        <v>74</v>
      </c>
      <c r="D356" s="180" t="s">
        <v>30</v>
      </c>
      <c r="E356" s="178" t="n">
        <v>0.0006217</v>
      </c>
      <c r="F356" s="181" t="n">
        <f aca="false">IF(C356="MAT.",VLOOKUP(A356,INSUMOS_AUX!A:F,6,0),0)</f>
        <v>170</v>
      </c>
      <c r="G356" s="178" t="n">
        <f aca="false">IF(C356="M.O.",VLOOKUP(A356,INSUMOS_AUX!A:F,6,0),0)</f>
        <v>0</v>
      </c>
    </row>
    <row r="357" customFormat="false" ht="15" hidden="false" customHeight="false" outlineLevel="0" collapsed="false">
      <c r="A357" s="178" t="n">
        <v>36149</v>
      </c>
      <c r="B357" s="179" t="s">
        <v>632</v>
      </c>
      <c r="C357" s="180" t="s">
        <v>74</v>
      </c>
      <c r="D357" s="180" t="s">
        <v>30</v>
      </c>
      <c r="E357" s="178" t="n">
        <v>0.00036</v>
      </c>
      <c r="F357" s="181" t="n">
        <f aca="false">IF(C357="MAT.",VLOOKUP(A357,INSUMOS_AUX!A:F,6,0),0)</f>
        <v>117.5</v>
      </c>
      <c r="G357" s="178" t="n">
        <f aca="false">IF(C357="M.O.",VLOOKUP(A357,INSUMOS_AUX!A:F,6,0),0)</f>
        <v>0</v>
      </c>
    </row>
    <row r="358" customFormat="false" ht="15" hidden="false" customHeight="false" outlineLevel="0" collapsed="false">
      <c r="A358" s="178" t="n">
        <v>36150</v>
      </c>
      <c r="B358" s="179" t="s">
        <v>633</v>
      </c>
      <c r="C358" s="180" t="s">
        <v>74</v>
      </c>
      <c r="D358" s="180" t="s">
        <v>30</v>
      </c>
      <c r="E358" s="178" t="n">
        <v>0.0013322</v>
      </c>
      <c r="F358" s="181" t="n">
        <f aca="false">IF(C358="MAT.",VLOOKUP(A358,INSUMOS_AUX!A:F,6,0),0)</f>
        <v>29.7</v>
      </c>
      <c r="G358" s="178" t="n">
        <f aca="false">IF(C358="M.O.",VLOOKUP(A358,INSUMOS_AUX!A:F,6,0),0)</f>
        <v>0</v>
      </c>
    </row>
    <row r="359" customFormat="false" ht="15" hidden="false" customHeight="false" outlineLevel="0" collapsed="false">
      <c r="A359" s="178" t="n">
        <v>36153</v>
      </c>
      <c r="B359" s="179" t="s">
        <v>634</v>
      </c>
      <c r="C359" s="180" t="s">
        <v>74</v>
      </c>
      <c r="D359" s="180" t="s">
        <v>30</v>
      </c>
      <c r="E359" s="178" t="n">
        <v>0.0005388</v>
      </c>
      <c r="F359" s="181" t="n">
        <f aca="false">IF(C359="MAT.",VLOOKUP(A359,INSUMOS_AUX!A:F,6,0),0)</f>
        <v>133.75</v>
      </c>
      <c r="G359" s="178" t="n">
        <f aca="false">IF(C359="M.O.",VLOOKUP(A359,INSUMOS_AUX!A:F,6,0),0)</f>
        <v>0</v>
      </c>
    </row>
    <row r="360" customFormat="false" ht="15" hidden="false" customHeight="false" outlineLevel="0" collapsed="false">
      <c r="A360" s="178" t="n">
        <v>37370</v>
      </c>
      <c r="B360" s="179" t="s">
        <v>659</v>
      </c>
      <c r="C360" s="180" t="s">
        <v>74</v>
      </c>
      <c r="D360" s="180" t="s">
        <v>594</v>
      </c>
      <c r="E360" s="178" t="n">
        <v>0.5</v>
      </c>
      <c r="F360" s="181" t="n">
        <f aca="false">IF(C360="MAT.",VLOOKUP(A360,INSUMOS_AUX!A:F,6,0),0)</f>
        <v>1.87</v>
      </c>
      <c r="G360" s="178" t="n">
        <f aca="false">IF(C360="M.O.",VLOOKUP(A360,INSUMOS_AUX!A:F,6,0),0)</f>
        <v>0</v>
      </c>
    </row>
    <row r="361" customFormat="false" ht="15" hidden="false" customHeight="false" outlineLevel="0" collapsed="false">
      <c r="A361" s="178" t="n">
        <v>37371</v>
      </c>
      <c r="B361" s="179" t="s">
        <v>660</v>
      </c>
      <c r="C361" s="180" t="s">
        <v>74</v>
      </c>
      <c r="D361" s="180" t="s">
        <v>594</v>
      </c>
      <c r="E361" s="178" t="n">
        <v>0.5</v>
      </c>
      <c r="F361" s="181" t="n">
        <f aca="false">IF(C361="MAT.",VLOOKUP(A361,INSUMOS_AUX!A:F,6,0),0)</f>
        <v>0.71</v>
      </c>
      <c r="G361" s="178" t="n">
        <f aca="false">IF(C361="M.O.",VLOOKUP(A361,INSUMOS_AUX!A:F,6,0),0)</f>
        <v>0</v>
      </c>
    </row>
    <row r="362" customFormat="false" ht="15" hidden="false" customHeight="false" outlineLevel="0" collapsed="false">
      <c r="A362" s="178" t="n">
        <v>37372</v>
      </c>
      <c r="B362" s="179" t="s">
        <v>661</v>
      </c>
      <c r="C362" s="180" t="s">
        <v>74</v>
      </c>
      <c r="D362" s="180" t="s">
        <v>594</v>
      </c>
      <c r="E362" s="178" t="n">
        <v>0.5</v>
      </c>
      <c r="F362" s="181" t="n">
        <f aca="false">IF(C362="MAT.",VLOOKUP(A362,INSUMOS_AUX!A:F,6,0),0)</f>
        <v>0.34</v>
      </c>
      <c r="G362" s="178" t="n">
        <f aca="false">IF(C362="M.O.",VLOOKUP(A362,INSUMOS_AUX!A:F,6,0),0)</f>
        <v>0</v>
      </c>
    </row>
    <row r="363" customFormat="false" ht="15" hidden="false" customHeight="false" outlineLevel="0" collapsed="false">
      <c r="A363" s="178" t="n">
        <v>37373</v>
      </c>
      <c r="B363" s="179" t="s">
        <v>662</v>
      </c>
      <c r="C363" s="180" t="s">
        <v>74</v>
      </c>
      <c r="D363" s="180" t="s">
        <v>594</v>
      </c>
      <c r="E363" s="178" t="n">
        <v>0.5</v>
      </c>
      <c r="F363" s="181" t="n">
        <f aca="false">IF(C363="MAT.",VLOOKUP(A363,INSUMOS_AUX!A:F,6,0),0)</f>
        <v>0.05</v>
      </c>
      <c r="G363" s="178" t="n">
        <f aca="false">IF(C363="M.O.",VLOOKUP(A363,INSUMOS_AUX!A:F,6,0),0)</f>
        <v>0</v>
      </c>
    </row>
    <row r="364" customFormat="false" ht="15" hidden="false" customHeight="false" outlineLevel="0" collapsed="false">
      <c r="A364" s="178" t="n">
        <v>38382</v>
      </c>
      <c r="B364" s="179" t="s">
        <v>664</v>
      </c>
      <c r="C364" s="180" t="s">
        <v>74</v>
      </c>
      <c r="D364" s="180" t="s">
        <v>30</v>
      </c>
      <c r="E364" s="178" t="n">
        <v>0.0012656</v>
      </c>
      <c r="F364" s="181" t="n">
        <f aca="false">IF(C364="MAT.",VLOOKUP(A364,INSUMOS_AUX!A:F,6,0),0)</f>
        <v>7.62</v>
      </c>
      <c r="G364" s="178" t="n">
        <f aca="false">IF(C364="M.O.",VLOOKUP(A364,INSUMOS_AUX!A:F,6,0),0)</f>
        <v>0</v>
      </c>
    </row>
    <row r="365" customFormat="false" ht="15" hidden="false" customHeight="false" outlineLevel="0" collapsed="false">
      <c r="A365" s="178" t="n">
        <v>38390</v>
      </c>
      <c r="B365" s="179" t="s">
        <v>665</v>
      </c>
      <c r="C365" s="180" t="s">
        <v>74</v>
      </c>
      <c r="D365" s="180" t="s">
        <v>30</v>
      </c>
      <c r="E365" s="178" t="n">
        <v>0.00066515</v>
      </c>
      <c r="F365" s="181" t="n">
        <f aca="false">IF(C365="MAT.",VLOOKUP(A365,INSUMOS_AUX!A:F,6,0),0)</f>
        <v>22.97</v>
      </c>
      <c r="G365" s="178" t="n">
        <f aca="false">IF(C365="M.O.",VLOOKUP(A365,INSUMOS_AUX!A:F,6,0),0)</f>
        <v>0</v>
      </c>
    </row>
    <row r="366" customFormat="false" ht="15" hidden="false" customHeight="false" outlineLevel="0" collapsed="false">
      <c r="A366" s="178" t="n">
        <v>38393</v>
      </c>
      <c r="B366" s="179" t="s">
        <v>666</v>
      </c>
      <c r="C366" s="180" t="s">
        <v>74</v>
      </c>
      <c r="D366" s="180" t="s">
        <v>30</v>
      </c>
      <c r="E366" s="178" t="n">
        <v>0.00066515</v>
      </c>
      <c r="F366" s="181" t="n">
        <f aca="false">IF(C366="MAT.",VLOOKUP(A366,INSUMOS_AUX!A:F,6,0),0)</f>
        <v>10.36</v>
      </c>
      <c r="G366" s="178" t="n">
        <f aca="false">IF(C366="M.O.",VLOOKUP(A366,INSUMOS_AUX!A:F,6,0),0)</f>
        <v>0</v>
      </c>
    </row>
    <row r="367" customFormat="false" ht="15" hidden="false" customHeight="false" outlineLevel="0" collapsed="false">
      <c r="A367" s="178" t="n">
        <v>38396</v>
      </c>
      <c r="B367" s="179" t="s">
        <v>667</v>
      </c>
      <c r="C367" s="180" t="s">
        <v>74</v>
      </c>
      <c r="D367" s="180" t="s">
        <v>30</v>
      </c>
      <c r="E367" s="178" t="n">
        <v>2.265E-005</v>
      </c>
      <c r="F367" s="181" t="n">
        <f aca="false">IF(C367="MAT.",VLOOKUP(A367,INSUMOS_AUX!A:F,6,0),0)</f>
        <v>276.64</v>
      </c>
      <c r="G367" s="178" t="n">
        <f aca="false">IF(C367="M.O.",VLOOKUP(A367,INSUMOS_AUX!A:F,6,0),0)</f>
        <v>0</v>
      </c>
    </row>
    <row r="368" customFormat="false" ht="15" hidden="false" customHeight="false" outlineLevel="0" collapsed="false">
      <c r="A368" s="178" t="n">
        <v>38399</v>
      </c>
      <c r="B368" s="179" t="s">
        <v>668</v>
      </c>
      <c r="C368" s="180" t="s">
        <v>74</v>
      </c>
      <c r="D368" s="180" t="s">
        <v>30</v>
      </c>
      <c r="E368" s="178" t="n">
        <v>0.00011315</v>
      </c>
      <c r="F368" s="181" t="n">
        <f aca="false">IF(C368="MAT.",VLOOKUP(A368,INSUMOS_AUX!A:F,6,0),0)</f>
        <v>135.25</v>
      </c>
      <c r="G368" s="178" t="n">
        <f aca="false">IF(C368="M.O.",VLOOKUP(A368,INSUMOS_AUX!A:F,6,0),0)</f>
        <v>0</v>
      </c>
    </row>
    <row r="369" customFormat="false" ht="15" hidden="false" customHeight="false" outlineLevel="0" collapsed="false">
      <c r="A369" s="178" t="n">
        <v>38412</v>
      </c>
      <c r="B369" s="179" t="s">
        <v>669</v>
      </c>
      <c r="C369" s="180" t="s">
        <v>74</v>
      </c>
      <c r="D369" s="180" t="s">
        <v>30</v>
      </c>
      <c r="E369" s="178" t="n">
        <v>1.98E-005</v>
      </c>
      <c r="F369" s="181" t="n">
        <f aca="false">IF(C369="MAT.",VLOOKUP(A369,INSUMOS_AUX!A:F,6,0),0)</f>
        <v>837.62</v>
      </c>
      <c r="G369" s="178" t="n">
        <f aca="false">IF(C369="M.O.",VLOOKUP(A369,INSUMOS_AUX!A:F,6,0),0)</f>
        <v>0</v>
      </c>
    </row>
    <row r="370" customFormat="false" ht="15" hidden="false" customHeight="false" outlineLevel="0" collapsed="false">
      <c r="A370" s="178" t="n">
        <v>38413</v>
      </c>
      <c r="B370" s="179" t="s">
        <v>670</v>
      </c>
      <c r="C370" s="180" t="s">
        <v>74</v>
      </c>
      <c r="D370" s="180" t="s">
        <v>30</v>
      </c>
      <c r="E370" s="178" t="n">
        <v>1.94E-005</v>
      </c>
      <c r="F370" s="181" t="n">
        <f aca="false">IF(C370="MAT.",VLOOKUP(A370,INSUMOS_AUX!A:F,6,0),0)</f>
        <v>589.49</v>
      </c>
      <c r="G370" s="178" t="n">
        <f aca="false">IF(C370="M.O.",VLOOKUP(A370,INSUMOS_AUX!A:F,6,0),0)</f>
        <v>0</v>
      </c>
    </row>
    <row r="371" customFormat="false" ht="15" hidden="false" customHeight="false" outlineLevel="0" collapsed="false">
      <c r="A371" s="178" t="n">
        <v>38476</v>
      </c>
      <c r="B371" s="179" t="s">
        <v>671</v>
      </c>
      <c r="C371" s="180" t="s">
        <v>74</v>
      </c>
      <c r="D371" s="180" t="s">
        <v>30</v>
      </c>
      <c r="E371" s="178" t="n">
        <v>9.055E-005</v>
      </c>
      <c r="F371" s="181" t="n">
        <f aca="false">IF(C371="MAT.",VLOOKUP(A371,INSUMOS_AUX!A:F,6,0),0)</f>
        <v>203.78</v>
      </c>
      <c r="G371" s="178" t="n">
        <f aca="false">IF(C371="M.O.",VLOOKUP(A371,INSUMOS_AUX!A:F,6,0),0)</f>
        <v>0</v>
      </c>
    </row>
    <row r="372" customFormat="false" ht="15" hidden="false" customHeight="false" outlineLevel="0" collapsed="false">
      <c r="A372" s="178" t="n">
        <v>38477</v>
      </c>
      <c r="B372" s="179" t="s">
        <v>672</v>
      </c>
      <c r="C372" s="180" t="s">
        <v>74</v>
      </c>
      <c r="D372" s="180" t="s">
        <v>30</v>
      </c>
      <c r="E372" s="178" t="n">
        <v>1.94E-005</v>
      </c>
      <c r="F372" s="181" t="n">
        <f aca="false">IF(C372="MAT.",VLOOKUP(A372,INSUMOS_AUX!A:F,6,0),0)</f>
        <v>577.1</v>
      </c>
      <c r="G372" s="178" t="n">
        <f aca="false">IF(C372="M.O.",VLOOKUP(A372,INSUMOS_AUX!A:F,6,0),0)</f>
        <v>0</v>
      </c>
    </row>
    <row r="373" customFormat="false" ht="15" hidden="false" customHeight="false" outlineLevel="0" collapsed="false">
      <c r="A373" s="178" t="n">
        <v>6110</v>
      </c>
      <c r="B373" s="179" t="s">
        <v>687</v>
      </c>
      <c r="C373" s="180" t="s">
        <v>636</v>
      </c>
      <c r="D373" s="180" t="s">
        <v>594</v>
      </c>
      <c r="E373" s="178" t="n">
        <v>0.50465</v>
      </c>
      <c r="F373" s="181" t="n">
        <f aca="false">IF(C373="MAT.",VLOOKUP(A373,INSUMOS_AUX!A:F,6,0),0)</f>
        <v>0</v>
      </c>
      <c r="G373" s="178" t="n">
        <f aca="false">IF(C373="M.O.",VLOOKUP(A373,INSUMOS_AUX!A:F,6,0),0)</f>
        <v>13.3</v>
      </c>
    </row>
    <row r="374" customFormat="false" ht="15" hidden="false" customHeight="false" outlineLevel="0" collapsed="false">
      <c r="A374" s="172"/>
      <c r="B374" s="173"/>
      <c r="C374" s="173"/>
      <c r="D374" s="173"/>
      <c r="E374" s="173"/>
      <c r="F374" s="173"/>
      <c r="G374" s="173"/>
    </row>
    <row r="375" customFormat="false" ht="15" hidden="false" customHeight="false" outlineLevel="0" collapsed="false">
      <c r="A375" s="169" t="s">
        <v>689</v>
      </c>
      <c r="B375" s="170" t="s">
        <v>112</v>
      </c>
      <c r="C375" s="171"/>
      <c r="D375" s="171"/>
      <c r="E375" s="171"/>
      <c r="F375" s="171"/>
      <c r="G375" s="171"/>
    </row>
    <row r="376" customFormat="false" ht="15" hidden="false" customHeight="false" outlineLevel="0" collapsed="false">
      <c r="A376" s="172"/>
      <c r="B376" s="173"/>
      <c r="C376" s="173"/>
      <c r="D376" s="173"/>
      <c r="E376" s="173"/>
      <c r="F376" s="173"/>
      <c r="G376" s="173"/>
    </row>
    <row r="377" customFormat="false" ht="15" hidden="false" customHeight="false" outlineLevel="0" collapsed="false">
      <c r="A377" s="174" t="s">
        <v>114</v>
      </c>
      <c r="B377" s="174" t="s">
        <v>115</v>
      </c>
      <c r="C377" s="175" t="s">
        <v>60</v>
      </c>
      <c r="D377" s="175" t="s">
        <v>116</v>
      </c>
      <c r="E377" s="176" t="n">
        <v>175</v>
      </c>
      <c r="F377" s="176" t="n">
        <f aca="false">SUMPRODUCT($E378:$E406,F378:F406)</f>
        <v>7.4946007051</v>
      </c>
      <c r="G377" s="176" t="n">
        <f aca="false">SUMPRODUCT($E378:$E406,G378:G406)</f>
        <v>10.8986267</v>
      </c>
    </row>
    <row r="378" customFormat="false" ht="15" hidden="false" customHeight="false" outlineLevel="0" collapsed="false">
      <c r="A378" s="178" t="n">
        <v>10</v>
      </c>
      <c r="B378" s="179" t="s">
        <v>647</v>
      </c>
      <c r="C378" s="180" t="s">
        <v>74</v>
      </c>
      <c r="D378" s="180" t="s">
        <v>30</v>
      </c>
      <c r="E378" s="178" t="n">
        <v>0.00490875</v>
      </c>
      <c r="F378" s="181" t="n">
        <f aca="false">IF(C378="MAT.",VLOOKUP(A378,INSUMOS_AUX!A:F,6,0),0)</f>
        <v>6.92</v>
      </c>
      <c r="G378" s="178" t="n">
        <f aca="false">IF(C378="M.O.",VLOOKUP(A378,INSUMOS_AUX!A:F,6,0),0)</f>
        <v>0</v>
      </c>
    </row>
    <row r="379" customFormat="false" ht="15" hidden="false" customHeight="false" outlineLevel="0" collapsed="false">
      <c r="A379" s="178" t="n">
        <v>11359</v>
      </c>
      <c r="B379" s="179" t="s">
        <v>649</v>
      </c>
      <c r="C379" s="180" t="s">
        <v>74</v>
      </c>
      <c r="D379" s="180" t="s">
        <v>30</v>
      </c>
      <c r="E379" s="178" t="n">
        <v>3.962E-005</v>
      </c>
      <c r="F379" s="181" t="n">
        <f aca="false">IF(C379="MAT.",VLOOKUP(A379,INSUMOS_AUX!A:F,6,0),0)</f>
        <v>571.77</v>
      </c>
      <c r="G379" s="178" t="n">
        <f aca="false">IF(C379="M.O.",VLOOKUP(A379,INSUMOS_AUX!A:F,6,0),0)</f>
        <v>0</v>
      </c>
    </row>
    <row r="380" customFormat="false" ht="15" hidden="false" customHeight="false" outlineLevel="0" collapsed="false">
      <c r="A380" s="178" t="n">
        <v>12815</v>
      </c>
      <c r="B380" s="179" t="s">
        <v>651</v>
      </c>
      <c r="C380" s="180" t="s">
        <v>74</v>
      </c>
      <c r="D380" s="180" t="s">
        <v>30</v>
      </c>
      <c r="E380" s="178" t="n">
        <v>0.00558712</v>
      </c>
      <c r="F380" s="181" t="n">
        <f aca="false">IF(C380="MAT.",VLOOKUP(A380,INSUMOS_AUX!A:F,6,0),0)</f>
        <v>5.84</v>
      </c>
      <c r="G380" s="178" t="n">
        <f aca="false">IF(C380="M.O.",VLOOKUP(A380,INSUMOS_AUX!A:F,6,0),0)</f>
        <v>0</v>
      </c>
    </row>
    <row r="381" customFormat="false" ht="15" hidden="false" customHeight="false" outlineLevel="0" collapsed="false">
      <c r="A381" s="178" t="n">
        <v>12892</v>
      </c>
      <c r="B381" s="179" t="s">
        <v>627</v>
      </c>
      <c r="C381" s="180" t="s">
        <v>74</v>
      </c>
      <c r="D381" s="180" t="s">
        <v>628</v>
      </c>
      <c r="E381" s="178" t="n">
        <v>0.00961716</v>
      </c>
      <c r="F381" s="181" t="n">
        <f aca="false">IF(C381="MAT.",VLOOKUP(A381,INSUMOS_AUX!A:F,6,0),0)</f>
        <v>9</v>
      </c>
      <c r="G381" s="178" t="n">
        <f aca="false">IF(C381="M.O.",VLOOKUP(A381,INSUMOS_AUX!A:F,6,0),0)</f>
        <v>0</v>
      </c>
    </row>
    <row r="382" customFormat="false" ht="15" hidden="false" customHeight="false" outlineLevel="0" collapsed="false">
      <c r="A382" s="178" t="n">
        <v>12893</v>
      </c>
      <c r="B382" s="179" t="s">
        <v>629</v>
      </c>
      <c r="C382" s="180" t="s">
        <v>74</v>
      </c>
      <c r="D382" s="180" t="s">
        <v>628</v>
      </c>
      <c r="E382" s="178" t="n">
        <v>0.00112203</v>
      </c>
      <c r="F382" s="181" t="n">
        <f aca="false">IF(C382="MAT.",VLOOKUP(A382,INSUMOS_AUX!A:F,6,0),0)</f>
        <v>48</v>
      </c>
      <c r="G382" s="178" t="n">
        <f aca="false">IF(C382="M.O.",VLOOKUP(A382,INSUMOS_AUX!A:F,6,0),0)</f>
        <v>0</v>
      </c>
    </row>
    <row r="383" customFormat="false" ht="15" hidden="false" customHeight="false" outlineLevel="0" collapsed="false">
      <c r="A383" s="178" t="n">
        <v>20020</v>
      </c>
      <c r="B383" s="179" t="s">
        <v>690</v>
      </c>
      <c r="C383" s="180" t="s">
        <v>636</v>
      </c>
      <c r="D383" s="180" t="s">
        <v>594</v>
      </c>
      <c r="E383" s="178" t="n">
        <v>0.251025</v>
      </c>
      <c r="F383" s="181" t="n">
        <f aca="false">IF(C383="MAT.",VLOOKUP(A383,INSUMOS_AUX!A:F,6,0),0)</f>
        <v>0</v>
      </c>
      <c r="G383" s="178" t="n">
        <f aca="false">IF(C383="M.O.",VLOOKUP(A383,INSUMOS_AUX!A:F,6,0),0)</f>
        <v>19.28</v>
      </c>
    </row>
    <row r="384" customFormat="false" ht="15" hidden="false" customHeight="false" outlineLevel="0" collapsed="false">
      <c r="A384" s="178" t="n">
        <v>25966</v>
      </c>
      <c r="B384" s="179" t="s">
        <v>653</v>
      </c>
      <c r="C384" s="180" t="s">
        <v>74</v>
      </c>
      <c r="D384" s="180" t="s">
        <v>654</v>
      </c>
      <c r="E384" s="178" t="n">
        <v>0.00093121</v>
      </c>
      <c r="F384" s="181" t="n">
        <f aca="false">IF(C384="MAT.",VLOOKUP(A384,INSUMOS_AUX!A:F,6,0),0)</f>
        <v>15.03</v>
      </c>
      <c r="G384" s="178" t="n">
        <f aca="false">IF(C384="M.O.",VLOOKUP(A384,INSUMOS_AUX!A:F,6,0),0)</f>
        <v>0</v>
      </c>
    </row>
    <row r="385" customFormat="false" ht="15" hidden="false" customHeight="false" outlineLevel="0" collapsed="false">
      <c r="A385" s="178" t="n">
        <v>2711</v>
      </c>
      <c r="B385" s="179" t="s">
        <v>657</v>
      </c>
      <c r="C385" s="180" t="s">
        <v>74</v>
      </c>
      <c r="D385" s="180" t="s">
        <v>30</v>
      </c>
      <c r="E385" s="178" t="n">
        <v>0.00041559</v>
      </c>
      <c r="F385" s="181" t="n">
        <f aca="false">IF(C385="MAT.",VLOOKUP(A385,INSUMOS_AUX!A:F,6,0),0)</f>
        <v>109.45</v>
      </c>
      <c r="G385" s="178" t="n">
        <f aca="false">IF(C385="M.O.",VLOOKUP(A385,INSUMOS_AUX!A:F,6,0),0)</f>
        <v>0</v>
      </c>
    </row>
    <row r="386" customFormat="false" ht="15" hidden="false" customHeight="false" outlineLevel="0" collapsed="false">
      <c r="A386" s="178" t="n">
        <v>36144</v>
      </c>
      <c r="B386" s="179" t="s">
        <v>630</v>
      </c>
      <c r="C386" s="180" t="s">
        <v>74</v>
      </c>
      <c r="D386" s="180" t="s">
        <v>30</v>
      </c>
      <c r="E386" s="178" t="n">
        <v>0.07823956</v>
      </c>
      <c r="F386" s="181" t="n">
        <f aca="false">IF(C386="MAT.",VLOOKUP(A386,INSUMOS_AUX!A:F,6,0),0)</f>
        <v>1.12</v>
      </c>
      <c r="G386" s="178" t="n">
        <f aca="false">IF(C386="M.O.",VLOOKUP(A386,INSUMOS_AUX!A:F,6,0),0)</f>
        <v>0</v>
      </c>
    </row>
    <row r="387" customFormat="false" ht="15" hidden="false" customHeight="false" outlineLevel="0" collapsed="false">
      <c r="A387" s="178" t="n">
        <v>36146</v>
      </c>
      <c r="B387" s="179" t="s">
        <v>631</v>
      </c>
      <c r="C387" s="180" t="s">
        <v>74</v>
      </c>
      <c r="D387" s="180" t="s">
        <v>30</v>
      </c>
      <c r="E387" s="178" t="n">
        <v>0.00087038</v>
      </c>
      <c r="F387" s="181" t="n">
        <f aca="false">IF(C387="MAT.",VLOOKUP(A387,INSUMOS_AUX!A:F,6,0),0)</f>
        <v>170</v>
      </c>
      <c r="G387" s="178" t="n">
        <f aca="false">IF(C387="M.O.",VLOOKUP(A387,INSUMOS_AUX!A:F,6,0),0)</f>
        <v>0</v>
      </c>
    </row>
    <row r="388" customFormat="false" ht="15" hidden="false" customHeight="false" outlineLevel="0" collapsed="false">
      <c r="A388" s="178" t="n">
        <v>36149</v>
      </c>
      <c r="B388" s="179" t="s">
        <v>632</v>
      </c>
      <c r="C388" s="180" t="s">
        <v>74</v>
      </c>
      <c r="D388" s="180" t="s">
        <v>30</v>
      </c>
      <c r="E388" s="178" t="n">
        <v>0.000504</v>
      </c>
      <c r="F388" s="181" t="n">
        <f aca="false">IF(C388="MAT.",VLOOKUP(A388,INSUMOS_AUX!A:F,6,0),0)</f>
        <v>117.5</v>
      </c>
      <c r="G388" s="178" t="n">
        <f aca="false">IF(C388="M.O.",VLOOKUP(A388,INSUMOS_AUX!A:F,6,0),0)</f>
        <v>0</v>
      </c>
    </row>
    <row r="389" customFormat="false" ht="15" hidden="false" customHeight="false" outlineLevel="0" collapsed="false">
      <c r="A389" s="178" t="n">
        <v>36150</v>
      </c>
      <c r="B389" s="179" t="s">
        <v>633</v>
      </c>
      <c r="C389" s="180" t="s">
        <v>74</v>
      </c>
      <c r="D389" s="180" t="s">
        <v>30</v>
      </c>
      <c r="E389" s="178" t="n">
        <v>0.00186508</v>
      </c>
      <c r="F389" s="181" t="n">
        <f aca="false">IF(C389="MAT.",VLOOKUP(A389,INSUMOS_AUX!A:F,6,0),0)</f>
        <v>29.7</v>
      </c>
      <c r="G389" s="178" t="n">
        <f aca="false">IF(C389="M.O.",VLOOKUP(A389,INSUMOS_AUX!A:F,6,0),0)</f>
        <v>0</v>
      </c>
    </row>
    <row r="390" customFormat="false" ht="15" hidden="false" customHeight="false" outlineLevel="0" collapsed="false">
      <c r="A390" s="178" t="n">
        <v>36153</v>
      </c>
      <c r="B390" s="179" t="s">
        <v>634</v>
      </c>
      <c r="C390" s="180" t="s">
        <v>74</v>
      </c>
      <c r="D390" s="180" t="s">
        <v>30</v>
      </c>
      <c r="E390" s="178" t="n">
        <v>0.00075432</v>
      </c>
      <c r="F390" s="181" t="n">
        <f aca="false">IF(C390="MAT.",VLOOKUP(A390,INSUMOS_AUX!A:F,6,0),0)</f>
        <v>133.75</v>
      </c>
      <c r="G390" s="178" t="n">
        <f aca="false">IF(C390="M.O.",VLOOKUP(A390,INSUMOS_AUX!A:F,6,0),0)</f>
        <v>0</v>
      </c>
    </row>
    <row r="391" customFormat="false" ht="15" hidden="false" customHeight="false" outlineLevel="0" collapsed="false">
      <c r="A391" s="178" t="n">
        <v>37370</v>
      </c>
      <c r="B391" s="179" t="s">
        <v>659</v>
      </c>
      <c r="C391" s="180" t="s">
        <v>74</v>
      </c>
      <c r="D391" s="180" t="s">
        <v>594</v>
      </c>
      <c r="E391" s="178" t="n">
        <v>0.95</v>
      </c>
      <c r="F391" s="181" t="n">
        <f aca="false">IF(C391="MAT.",VLOOKUP(A391,INSUMOS_AUX!A:F,6,0),0)</f>
        <v>1.87</v>
      </c>
      <c r="G391" s="178" t="n">
        <f aca="false">IF(C391="M.O.",VLOOKUP(A391,INSUMOS_AUX!A:F,6,0),0)</f>
        <v>0</v>
      </c>
    </row>
    <row r="392" customFormat="false" ht="15" hidden="false" customHeight="false" outlineLevel="0" collapsed="false">
      <c r="A392" s="178" t="n">
        <v>37371</v>
      </c>
      <c r="B392" s="179" t="s">
        <v>660</v>
      </c>
      <c r="C392" s="180" t="s">
        <v>74</v>
      </c>
      <c r="D392" s="180" t="s">
        <v>594</v>
      </c>
      <c r="E392" s="178" t="n">
        <v>0.95</v>
      </c>
      <c r="F392" s="181" t="n">
        <f aca="false">IF(C392="MAT.",VLOOKUP(A392,INSUMOS_AUX!A:F,6,0),0)</f>
        <v>0.71</v>
      </c>
      <c r="G392" s="178" t="n">
        <f aca="false">IF(C392="M.O.",VLOOKUP(A392,INSUMOS_AUX!A:F,6,0),0)</f>
        <v>0</v>
      </c>
    </row>
    <row r="393" customFormat="false" ht="15" hidden="false" customHeight="false" outlineLevel="0" collapsed="false">
      <c r="A393" s="178" t="n">
        <v>37372</v>
      </c>
      <c r="B393" s="179" t="s">
        <v>661</v>
      </c>
      <c r="C393" s="180" t="s">
        <v>74</v>
      </c>
      <c r="D393" s="180" t="s">
        <v>594</v>
      </c>
      <c r="E393" s="178" t="n">
        <v>0.95</v>
      </c>
      <c r="F393" s="181" t="n">
        <f aca="false">IF(C393="MAT.",VLOOKUP(A393,INSUMOS_AUX!A:F,6,0),0)</f>
        <v>0.34</v>
      </c>
      <c r="G393" s="178" t="n">
        <f aca="false">IF(C393="M.O.",VLOOKUP(A393,INSUMOS_AUX!A:F,6,0),0)</f>
        <v>0</v>
      </c>
    </row>
    <row r="394" customFormat="false" ht="15" hidden="false" customHeight="false" outlineLevel="0" collapsed="false">
      <c r="A394" s="178" t="n">
        <v>37373</v>
      </c>
      <c r="B394" s="179" t="s">
        <v>662</v>
      </c>
      <c r="C394" s="180" t="s">
        <v>74</v>
      </c>
      <c r="D394" s="180" t="s">
        <v>594</v>
      </c>
      <c r="E394" s="178" t="n">
        <v>0.95</v>
      </c>
      <c r="F394" s="181" t="n">
        <f aca="false">IF(C394="MAT.",VLOOKUP(A394,INSUMOS_AUX!A:F,6,0),0)</f>
        <v>0.05</v>
      </c>
      <c r="G394" s="178" t="n">
        <f aca="false">IF(C394="M.O.",VLOOKUP(A394,INSUMOS_AUX!A:F,6,0),0)</f>
        <v>0</v>
      </c>
    </row>
    <row r="395" customFormat="false" ht="15" hidden="false" customHeight="false" outlineLevel="0" collapsed="false">
      <c r="A395" s="178" t="n">
        <v>37733</v>
      </c>
      <c r="B395" s="179" t="s">
        <v>691</v>
      </c>
      <c r="C395" s="180" t="s">
        <v>74</v>
      </c>
      <c r="D395" s="180" t="s">
        <v>30</v>
      </c>
      <c r="E395" s="178" t="n">
        <v>1.4225E-005</v>
      </c>
      <c r="F395" s="181" t="n">
        <f aca="false">IF(C395="MAT.",VLOOKUP(A395,INSUMOS_AUX!A:F,6,0),0)</f>
        <v>30559.44</v>
      </c>
      <c r="G395" s="178" t="n">
        <f aca="false">IF(C395="M.O.",VLOOKUP(A395,INSUMOS_AUX!A:F,6,0),0)</f>
        <v>0</v>
      </c>
    </row>
    <row r="396" customFormat="false" ht="15" hidden="false" customHeight="false" outlineLevel="0" collapsed="false">
      <c r="A396" s="178" t="n">
        <v>37760</v>
      </c>
      <c r="B396" s="179" t="s">
        <v>692</v>
      </c>
      <c r="C396" s="180" t="s">
        <v>74</v>
      </c>
      <c r="D396" s="180" t="s">
        <v>30</v>
      </c>
      <c r="E396" s="178" t="n">
        <v>1.4225E-005</v>
      </c>
      <c r="F396" s="181" t="n">
        <f aca="false">IF(C396="MAT.",VLOOKUP(A396,INSUMOS_AUX!A:F,6,0),0)</f>
        <v>234986.22</v>
      </c>
      <c r="G396" s="178" t="n">
        <f aca="false">IF(C396="M.O.",VLOOKUP(A396,INSUMOS_AUX!A:F,6,0),0)</f>
        <v>0</v>
      </c>
    </row>
    <row r="397" customFormat="false" ht="15" hidden="false" customHeight="false" outlineLevel="0" collapsed="false">
      <c r="A397" s="178" t="n">
        <v>38382</v>
      </c>
      <c r="B397" s="179" t="s">
        <v>664</v>
      </c>
      <c r="C397" s="180" t="s">
        <v>74</v>
      </c>
      <c r="D397" s="180" t="s">
        <v>30</v>
      </c>
      <c r="E397" s="178" t="n">
        <v>0.00177184</v>
      </c>
      <c r="F397" s="181" t="n">
        <f aca="false">IF(C397="MAT.",VLOOKUP(A397,INSUMOS_AUX!A:F,6,0),0)</f>
        <v>7.62</v>
      </c>
      <c r="G397" s="178" t="n">
        <f aca="false">IF(C397="M.O.",VLOOKUP(A397,INSUMOS_AUX!A:F,6,0),0)</f>
        <v>0</v>
      </c>
    </row>
    <row r="398" customFormat="false" ht="15" hidden="false" customHeight="false" outlineLevel="0" collapsed="false">
      <c r="A398" s="178" t="n">
        <v>38390</v>
      </c>
      <c r="B398" s="179" t="s">
        <v>665</v>
      </c>
      <c r="C398" s="180" t="s">
        <v>74</v>
      </c>
      <c r="D398" s="180" t="s">
        <v>30</v>
      </c>
      <c r="E398" s="178" t="n">
        <v>0.00093121</v>
      </c>
      <c r="F398" s="181" t="n">
        <f aca="false">IF(C398="MAT.",VLOOKUP(A398,INSUMOS_AUX!A:F,6,0),0)</f>
        <v>22.97</v>
      </c>
      <c r="G398" s="178" t="n">
        <f aca="false">IF(C398="M.O.",VLOOKUP(A398,INSUMOS_AUX!A:F,6,0),0)</f>
        <v>0</v>
      </c>
    </row>
    <row r="399" customFormat="false" ht="15" hidden="false" customHeight="false" outlineLevel="0" collapsed="false">
      <c r="A399" s="178" t="n">
        <v>38393</v>
      </c>
      <c r="B399" s="179" t="s">
        <v>666</v>
      </c>
      <c r="C399" s="180" t="s">
        <v>74</v>
      </c>
      <c r="D399" s="180" t="s">
        <v>30</v>
      </c>
      <c r="E399" s="178" t="n">
        <v>0.00093121</v>
      </c>
      <c r="F399" s="181" t="n">
        <f aca="false">IF(C399="MAT.",VLOOKUP(A399,INSUMOS_AUX!A:F,6,0),0)</f>
        <v>10.36</v>
      </c>
      <c r="G399" s="178" t="n">
        <f aca="false">IF(C399="M.O.",VLOOKUP(A399,INSUMOS_AUX!A:F,6,0),0)</f>
        <v>0</v>
      </c>
    </row>
    <row r="400" customFormat="false" ht="15" hidden="false" customHeight="false" outlineLevel="0" collapsed="false">
      <c r="A400" s="178" t="n">
        <v>38396</v>
      </c>
      <c r="B400" s="179" t="s">
        <v>667</v>
      </c>
      <c r="C400" s="180" t="s">
        <v>74</v>
      </c>
      <c r="D400" s="180" t="s">
        <v>30</v>
      </c>
      <c r="E400" s="178" t="n">
        <v>3.171E-005</v>
      </c>
      <c r="F400" s="181" t="n">
        <f aca="false">IF(C400="MAT.",VLOOKUP(A400,INSUMOS_AUX!A:F,6,0),0)</f>
        <v>276.64</v>
      </c>
      <c r="G400" s="178" t="n">
        <f aca="false">IF(C400="M.O.",VLOOKUP(A400,INSUMOS_AUX!A:F,6,0),0)</f>
        <v>0</v>
      </c>
    </row>
    <row r="401" customFormat="false" ht="15" hidden="false" customHeight="false" outlineLevel="0" collapsed="false">
      <c r="A401" s="178" t="n">
        <v>38399</v>
      </c>
      <c r="B401" s="179" t="s">
        <v>668</v>
      </c>
      <c r="C401" s="180" t="s">
        <v>74</v>
      </c>
      <c r="D401" s="180" t="s">
        <v>30</v>
      </c>
      <c r="E401" s="178" t="n">
        <v>0.00015841</v>
      </c>
      <c r="F401" s="181" t="n">
        <f aca="false">IF(C401="MAT.",VLOOKUP(A401,INSUMOS_AUX!A:F,6,0),0)</f>
        <v>135.25</v>
      </c>
      <c r="G401" s="178" t="n">
        <f aca="false">IF(C401="M.O.",VLOOKUP(A401,INSUMOS_AUX!A:F,6,0),0)</f>
        <v>0</v>
      </c>
    </row>
    <row r="402" customFormat="false" ht="15" hidden="false" customHeight="false" outlineLevel="0" collapsed="false">
      <c r="A402" s="178" t="n">
        <v>38412</v>
      </c>
      <c r="B402" s="179" t="s">
        <v>669</v>
      </c>
      <c r="C402" s="180" t="s">
        <v>74</v>
      </c>
      <c r="D402" s="180" t="s">
        <v>30</v>
      </c>
      <c r="E402" s="178" t="n">
        <v>2.772E-005</v>
      </c>
      <c r="F402" s="181" t="n">
        <f aca="false">IF(C402="MAT.",VLOOKUP(A402,INSUMOS_AUX!A:F,6,0),0)</f>
        <v>837.62</v>
      </c>
      <c r="G402" s="178" t="n">
        <f aca="false">IF(C402="M.O.",VLOOKUP(A402,INSUMOS_AUX!A:F,6,0),0)</f>
        <v>0</v>
      </c>
    </row>
    <row r="403" customFormat="false" ht="15" hidden="false" customHeight="false" outlineLevel="0" collapsed="false">
      <c r="A403" s="178" t="n">
        <v>38413</v>
      </c>
      <c r="B403" s="179" t="s">
        <v>670</v>
      </c>
      <c r="C403" s="180" t="s">
        <v>74</v>
      </c>
      <c r="D403" s="180" t="s">
        <v>30</v>
      </c>
      <c r="E403" s="178" t="n">
        <v>2.716E-005</v>
      </c>
      <c r="F403" s="181" t="n">
        <f aca="false">IF(C403="MAT.",VLOOKUP(A403,INSUMOS_AUX!A:F,6,0),0)</f>
        <v>589.49</v>
      </c>
      <c r="G403" s="178" t="n">
        <f aca="false">IF(C403="M.O.",VLOOKUP(A403,INSUMOS_AUX!A:F,6,0),0)</f>
        <v>0</v>
      </c>
    </row>
    <row r="404" customFormat="false" ht="15" hidden="false" customHeight="false" outlineLevel="0" collapsed="false">
      <c r="A404" s="178" t="n">
        <v>38476</v>
      </c>
      <c r="B404" s="179" t="s">
        <v>671</v>
      </c>
      <c r="C404" s="180" t="s">
        <v>74</v>
      </c>
      <c r="D404" s="180" t="s">
        <v>30</v>
      </c>
      <c r="E404" s="178" t="n">
        <v>0.00012677</v>
      </c>
      <c r="F404" s="181" t="n">
        <f aca="false">IF(C404="MAT.",VLOOKUP(A404,INSUMOS_AUX!A:F,6,0),0)</f>
        <v>203.78</v>
      </c>
      <c r="G404" s="178" t="n">
        <f aca="false">IF(C404="M.O.",VLOOKUP(A404,INSUMOS_AUX!A:F,6,0),0)</f>
        <v>0</v>
      </c>
    </row>
    <row r="405" customFormat="false" ht="15" hidden="false" customHeight="false" outlineLevel="0" collapsed="false">
      <c r="A405" s="178" t="n">
        <v>38477</v>
      </c>
      <c r="B405" s="179" t="s">
        <v>672</v>
      </c>
      <c r="C405" s="180" t="s">
        <v>74</v>
      </c>
      <c r="D405" s="180" t="s">
        <v>30</v>
      </c>
      <c r="E405" s="178" t="n">
        <v>2.716E-005</v>
      </c>
      <c r="F405" s="181" t="n">
        <f aca="false">IF(C405="MAT.",VLOOKUP(A405,INSUMOS_AUX!A:F,6,0),0)</f>
        <v>577.1</v>
      </c>
      <c r="G405" s="178" t="n">
        <f aca="false">IF(C405="M.O.",VLOOKUP(A405,INSUMOS_AUX!A:F,6,0),0)</f>
        <v>0</v>
      </c>
    </row>
    <row r="406" customFormat="false" ht="15" hidden="false" customHeight="false" outlineLevel="0" collapsed="false">
      <c r="A406" s="178" t="n">
        <v>6111</v>
      </c>
      <c r="B406" s="179" t="s">
        <v>678</v>
      </c>
      <c r="C406" s="180" t="s">
        <v>636</v>
      </c>
      <c r="D406" s="180" t="s">
        <v>594</v>
      </c>
      <c r="E406" s="178" t="n">
        <v>0.71197</v>
      </c>
      <c r="F406" s="181" t="n">
        <f aca="false">IF(C406="MAT.",VLOOKUP(A406,INSUMOS_AUX!A:F,6,0),0)</f>
        <v>0</v>
      </c>
      <c r="G406" s="178" t="n">
        <f aca="false">IF(C406="M.O.",VLOOKUP(A406,INSUMOS_AUX!A:F,6,0),0)</f>
        <v>8.51</v>
      </c>
    </row>
    <row r="407" customFormat="false" ht="15" hidden="false" customHeight="false" outlineLevel="0" collapsed="false">
      <c r="A407" s="172"/>
      <c r="B407" s="173"/>
      <c r="C407" s="173"/>
      <c r="D407" s="173"/>
      <c r="E407" s="173"/>
      <c r="F407" s="173"/>
      <c r="G407" s="173"/>
    </row>
    <row r="408" customFormat="false" ht="15" hidden="false" customHeight="false" outlineLevel="0" collapsed="false">
      <c r="A408" s="174" t="s">
        <v>118</v>
      </c>
      <c r="B408" s="174" t="s">
        <v>119</v>
      </c>
      <c r="C408" s="175" t="s">
        <v>60</v>
      </c>
      <c r="D408" s="175" t="s">
        <v>120</v>
      </c>
      <c r="E408" s="176" t="n">
        <v>50</v>
      </c>
      <c r="F408" s="176" t="n">
        <f aca="false">SUMPRODUCT($E409:$E434,F409:F434)</f>
        <v>6.374386482</v>
      </c>
      <c r="G408" s="176" t="n">
        <f aca="false">SUMPRODUCT($E409:$E434,G409:G434)</f>
        <v>12.9832815</v>
      </c>
    </row>
    <row r="409" customFormat="false" ht="15" hidden="false" customHeight="false" outlineLevel="0" collapsed="false">
      <c r="A409" s="178" t="n">
        <v>10</v>
      </c>
      <c r="B409" s="179" t="s">
        <v>647</v>
      </c>
      <c r="C409" s="180" t="s">
        <v>74</v>
      </c>
      <c r="D409" s="180" t="s">
        <v>30</v>
      </c>
      <c r="E409" s="178" t="n">
        <v>0.01051875</v>
      </c>
      <c r="F409" s="181" t="n">
        <f aca="false">IF(C409="MAT.",VLOOKUP(A409,INSUMOS_AUX!A:F,6,0),0)</f>
        <v>6.92</v>
      </c>
      <c r="G409" s="178" t="n">
        <f aca="false">IF(C409="M.O.",VLOOKUP(A409,INSUMOS_AUX!A:F,6,0),0)</f>
        <v>0</v>
      </c>
    </row>
    <row r="410" customFormat="false" ht="15" hidden="false" customHeight="false" outlineLevel="0" collapsed="false">
      <c r="A410" s="178" t="n">
        <v>11359</v>
      </c>
      <c r="B410" s="179" t="s">
        <v>649</v>
      </c>
      <c r="C410" s="180" t="s">
        <v>74</v>
      </c>
      <c r="D410" s="180" t="s">
        <v>30</v>
      </c>
      <c r="E410" s="178" t="n">
        <v>8.49E-005</v>
      </c>
      <c r="F410" s="181" t="n">
        <f aca="false">IF(C410="MAT.",VLOOKUP(A410,INSUMOS_AUX!A:F,6,0),0)</f>
        <v>571.77</v>
      </c>
      <c r="G410" s="178" t="n">
        <f aca="false">IF(C410="M.O.",VLOOKUP(A410,INSUMOS_AUX!A:F,6,0),0)</f>
        <v>0</v>
      </c>
    </row>
    <row r="411" customFormat="false" ht="15" hidden="false" customHeight="false" outlineLevel="0" collapsed="false">
      <c r="A411" s="178" t="n">
        <v>12815</v>
      </c>
      <c r="B411" s="179" t="s">
        <v>651</v>
      </c>
      <c r="C411" s="180" t="s">
        <v>74</v>
      </c>
      <c r="D411" s="180" t="s">
        <v>30</v>
      </c>
      <c r="E411" s="178" t="n">
        <v>0.0119724</v>
      </c>
      <c r="F411" s="181" t="n">
        <f aca="false">IF(C411="MAT.",VLOOKUP(A411,INSUMOS_AUX!A:F,6,0),0)</f>
        <v>5.84</v>
      </c>
      <c r="G411" s="178" t="n">
        <f aca="false">IF(C411="M.O.",VLOOKUP(A411,INSUMOS_AUX!A:F,6,0),0)</f>
        <v>0</v>
      </c>
    </row>
    <row r="412" customFormat="false" ht="15" hidden="false" customHeight="false" outlineLevel="0" collapsed="false">
      <c r="A412" s="178" t="n">
        <v>12892</v>
      </c>
      <c r="B412" s="179" t="s">
        <v>627</v>
      </c>
      <c r="C412" s="180" t="s">
        <v>74</v>
      </c>
      <c r="D412" s="180" t="s">
        <v>628</v>
      </c>
      <c r="E412" s="178" t="n">
        <v>0.0206082</v>
      </c>
      <c r="F412" s="181" t="n">
        <f aca="false">IF(C412="MAT.",VLOOKUP(A412,INSUMOS_AUX!A:F,6,0),0)</f>
        <v>9</v>
      </c>
      <c r="G412" s="178" t="n">
        <f aca="false">IF(C412="M.O.",VLOOKUP(A412,INSUMOS_AUX!A:F,6,0),0)</f>
        <v>0</v>
      </c>
    </row>
    <row r="413" customFormat="false" ht="15" hidden="false" customHeight="false" outlineLevel="0" collapsed="false">
      <c r="A413" s="178" t="n">
        <v>12893</v>
      </c>
      <c r="B413" s="179" t="s">
        <v>629</v>
      </c>
      <c r="C413" s="180" t="s">
        <v>74</v>
      </c>
      <c r="D413" s="180" t="s">
        <v>628</v>
      </c>
      <c r="E413" s="178" t="n">
        <v>0.00240435</v>
      </c>
      <c r="F413" s="181" t="n">
        <f aca="false">IF(C413="MAT.",VLOOKUP(A413,INSUMOS_AUX!A:F,6,0),0)</f>
        <v>48</v>
      </c>
      <c r="G413" s="178" t="n">
        <f aca="false">IF(C413="M.O.",VLOOKUP(A413,INSUMOS_AUX!A:F,6,0),0)</f>
        <v>0</v>
      </c>
    </row>
    <row r="414" customFormat="false" ht="15" hidden="false" customHeight="false" outlineLevel="0" collapsed="false">
      <c r="A414" s="178" t="n">
        <v>25966</v>
      </c>
      <c r="B414" s="179" t="s">
        <v>653</v>
      </c>
      <c r="C414" s="180" t="s">
        <v>74</v>
      </c>
      <c r="D414" s="180" t="s">
        <v>654</v>
      </c>
      <c r="E414" s="178" t="n">
        <v>0.00199545</v>
      </c>
      <c r="F414" s="181" t="n">
        <f aca="false">IF(C414="MAT.",VLOOKUP(A414,INSUMOS_AUX!A:F,6,0),0)</f>
        <v>15.03</v>
      </c>
      <c r="G414" s="178" t="n">
        <f aca="false">IF(C414="M.O.",VLOOKUP(A414,INSUMOS_AUX!A:F,6,0),0)</f>
        <v>0</v>
      </c>
    </row>
    <row r="415" customFormat="false" ht="15" hidden="false" customHeight="false" outlineLevel="0" collapsed="false">
      <c r="A415" s="178" t="n">
        <v>2711</v>
      </c>
      <c r="B415" s="179" t="s">
        <v>657</v>
      </c>
      <c r="C415" s="180" t="s">
        <v>74</v>
      </c>
      <c r="D415" s="180" t="s">
        <v>30</v>
      </c>
      <c r="E415" s="178" t="n">
        <v>0.00089055</v>
      </c>
      <c r="F415" s="181" t="n">
        <f aca="false">IF(C415="MAT.",VLOOKUP(A415,INSUMOS_AUX!A:F,6,0),0)</f>
        <v>109.45</v>
      </c>
      <c r="G415" s="178" t="n">
        <f aca="false">IF(C415="M.O.",VLOOKUP(A415,INSUMOS_AUX!A:F,6,0),0)</f>
        <v>0</v>
      </c>
    </row>
    <row r="416" customFormat="false" ht="15" hidden="false" customHeight="false" outlineLevel="0" collapsed="false">
      <c r="A416" s="178" t="n">
        <v>36144</v>
      </c>
      <c r="B416" s="179" t="s">
        <v>630</v>
      </c>
      <c r="C416" s="180" t="s">
        <v>74</v>
      </c>
      <c r="D416" s="180" t="s">
        <v>30</v>
      </c>
      <c r="E416" s="178" t="n">
        <v>0.1676562</v>
      </c>
      <c r="F416" s="181" t="n">
        <f aca="false">IF(C416="MAT.",VLOOKUP(A416,INSUMOS_AUX!A:F,6,0),0)</f>
        <v>1.12</v>
      </c>
      <c r="G416" s="178" t="n">
        <f aca="false">IF(C416="M.O.",VLOOKUP(A416,INSUMOS_AUX!A:F,6,0),0)</f>
        <v>0</v>
      </c>
    </row>
    <row r="417" customFormat="false" ht="15" hidden="false" customHeight="false" outlineLevel="0" collapsed="false">
      <c r="A417" s="178" t="n">
        <v>36146</v>
      </c>
      <c r="B417" s="179" t="s">
        <v>631</v>
      </c>
      <c r="C417" s="180" t="s">
        <v>74</v>
      </c>
      <c r="D417" s="180" t="s">
        <v>30</v>
      </c>
      <c r="E417" s="178" t="n">
        <v>0.0018651</v>
      </c>
      <c r="F417" s="181" t="n">
        <f aca="false">IF(C417="MAT.",VLOOKUP(A417,INSUMOS_AUX!A:F,6,0),0)</f>
        <v>170</v>
      </c>
      <c r="G417" s="178" t="n">
        <f aca="false">IF(C417="M.O.",VLOOKUP(A417,INSUMOS_AUX!A:F,6,0),0)</f>
        <v>0</v>
      </c>
    </row>
    <row r="418" customFormat="false" ht="15" hidden="false" customHeight="false" outlineLevel="0" collapsed="false">
      <c r="A418" s="178" t="n">
        <v>36149</v>
      </c>
      <c r="B418" s="179" t="s">
        <v>632</v>
      </c>
      <c r="C418" s="180" t="s">
        <v>74</v>
      </c>
      <c r="D418" s="180" t="s">
        <v>30</v>
      </c>
      <c r="E418" s="178" t="n">
        <v>0.00108</v>
      </c>
      <c r="F418" s="181" t="n">
        <f aca="false">IF(C418="MAT.",VLOOKUP(A418,INSUMOS_AUX!A:F,6,0),0)</f>
        <v>117.5</v>
      </c>
      <c r="G418" s="178" t="n">
        <f aca="false">IF(C418="M.O.",VLOOKUP(A418,INSUMOS_AUX!A:F,6,0),0)</f>
        <v>0</v>
      </c>
    </row>
    <row r="419" customFormat="false" ht="15" hidden="false" customHeight="false" outlineLevel="0" collapsed="false">
      <c r="A419" s="178" t="n">
        <v>36150</v>
      </c>
      <c r="B419" s="179" t="s">
        <v>633</v>
      </c>
      <c r="C419" s="180" t="s">
        <v>74</v>
      </c>
      <c r="D419" s="180" t="s">
        <v>30</v>
      </c>
      <c r="E419" s="178" t="n">
        <v>0.0039966</v>
      </c>
      <c r="F419" s="181" t="n">
        <f aca="false">IF(C419="MAT.",VLOOKUP(A419,INSUMOS_AUX!A:F,6,0),0)</f>
        <v>29.7</v>
      </c>
      <c r="G419" s="178" t="n">
        <f aca="false">IF(C419="M.O.",VLOOKUP(A419,INSUMOS_AUX!A:F,6,0),0)</f>
        <v>0</v>
      </c>
    </row>
    <row r="420" customFormat="false" ht="15" hidden="false" customHeight="false" outlineLevel="0" collapsed="false">
      <c r="A420" s="178" t="n">
        <v>36153</v>
      </c>
      <c r="B420" s="179" t="s">
        <v>634</v>
      </c>
      <c r="C420" s="180" t="s">
        <v>74</v>
      </c>
      <c r="D420" s="180" t="s">
        <v>30</v>
      </c>
      <c r="E420" s="178" t="n">
        <v>0.0016164</v>
      </c>
      <c r="F420" s="181" t="n">
        <f aca="false">IF(C420="MAT.",VLOOKUP(A420,INSUMOS_AUX!A:F,6,0),0)</f>
        <v>133.75</v>
      </c>
      <c r="G420" s="178" t="n">
        <f aca="false">IF(C420="M.O.",VLOOKUP(A420,INSUMOS_AUX!A:F,6,0),0)</f>
        <v>0</v>
      </c>
    </row>
    <row r="421" customFormat="false" ht="15" hidden="false" customHeight="false" outlineLevel="0" collapsed="false">
      <c r="A421" s="178" t="n">
        <v>37370</v>
      </c>
      <c r="B421" s="179" t="s">
        <v>659</v>
      </c>
      <c r="C421" s="180" t="s">
        <v>74</v>
      </c>
      <c r="D421" s="180" t="s">
        <v>594</v>
      </c>
      <c r="E421" s="178" t="n">
        <v>1.5</v>
      </c>
      <c r="F421" s="181" t="n">
        <f aca="false">IF(C421="MAT.",VLOOKUP(A421,INSUMOS_AUX!A:F,6,0),0)</f>
        <v>1.87</v>
      </c>
      <c r="G421" s="178" t="n">
        <f aca="false">IF(C421="M.O.",VLOOKUP(A421,INSUMOS_AUX!A:F,6,0),0)</f>
        <v>0</v>
      </c>
    </row>
    <row r="422" customFormat="false" ht="15" hidden="false" customHeight="false" outlineLevel="0" collapsed="false">
      <c r="A422" s="178" t="n">
        <v>37371</v>
      </c>
      <c r="B422" s="179" t="s">
        <v>660</v>
      </c>
      <c r="C422" s="180" t="s">
        <v>74</v>
      </c>
      <c r="D422" s="180" t="s">
        <v>594</v>
      </c>
      <c r="E422" s="178" t="n">
        <v>1.5</v>
      </c>
      <c r="F422" s="181" t="n">
        <f aca="false">IF(C422="MAT.",VLOOKUP(A422,INSUMOS_AUX!A:F,6,0),0)</f>
        <v>0.71</v>
      </c>
      <c r="G422" s="178" t="n">
        <f aca="false">IF(C422="M.O.",VLOOKUP(A422,INSUMOS_AUX!A:F,6,0),0)</f>
        <v>0</v>
      </c>
    </row>
    <row r="423" customFormat="false" ht="15" hidden="false" customHeight="false" outlineLevel="0" collapsed="false">
      <c r="A423" s="178" t="n">
        <v>37372</v>
      </c>
      <c r="B423" s="179" t="s">
        <v>661</v>
      </c>
      <c r="C423" s="180" t="s">
        <v>74</v>
      </c>
      <c r="D423" s="180" t="s">
        <v>594</v>
      </c>
      <c r="E423" s="178" t="n">
        <v>1.5</v>
      </c>
      <c r="F423" s="181" t="n">
        <f aca="false">IF(C423="MAT.",VLOOKUP(A423,INSUMOS_AUX!A:F,6,0),0)</f>
        <v>0.34</v>
      </c>
      <c r="G423" s="178" t="n">
        <f aca="false">IF(C423="M.O.",VLOOKUP(A423,INSUMOS_AUX!A:F,6,0),0)</f>
        <v>0</v>
      </c>
    </row>
    <row r="424" customFormat="false" ht="15" hidden="false" customHeight="false" outlineLevel="0" collapsed="false">
      <c r="A424" s="178" t="n">
        <v>37373</v>
      </c>
      <c r="B424" s="179" t="s">
        <v>662</v>
      </c>
      <c r="C424" s="180" t="s">
        <v>74</v>
      </c>
      <c r="D424" s="180" t="s">
        <v>594</v>
      </c>
      <c r="E424" s="178" t="n">
        <v>1.5</v>
      </c>
      <c r="F424" s="181" t="n">
        <f aca="false">IF(C424="MAT.",VLOOKUP(A424,INSUMOS_AUX!A:F,6,0),0)</f>
        <v>0.05</v>
      </c>
      <c r="G424" s="178" t="n">
        <f aca="false">IF(C424="M.O.",VLOOKUP(A424,INSUMOS_AUX!A:F,6,0),0)</f>
        <v>0</v>
      </c>
    </row>
    <row r="425" customFormat="false" ht="15" hidden="false" customHeight="false" outlineLevel="0" collapsed="false">
      <c r="A425" s="178" t="n">
        <v>38382</v>
      </c>
      <c r="B425" s="179" t="s">
        <v>664</v>
      </c>
      <c r="C425" s="180" t="s">
        <v>74</v>
      </c>
      <c r="D425" s="180" t="s">
        <v>30</v>
      </c>
      <c r="E425" s="178" t="n">
        <v>0.0037968</v>
      </c>
      <c r="F425" s="181" t="n">
        <f aca="false">IF(C425="MAT.",VLOOKUP(A425,INSUMOS_AUX!A:F,6,0),0)</f>
        <v>7.62</v>
      </c>
      <c r="G425" s="178" t="n">
        <f aca="false">IF(C425="M.O.",VLOOKUP(A425,INSUMOS_AUX!A:F,6,0),0)</f>
        <v>0</v>
      </c>
    </row>
    <row r="426" customFormat="false" ht="15" hidden="false" customHeight="false" outlineLevel="0" collapsed="false">
      <c r="A426" s="178" t="n">
        <v>38390</v>
      </c>
      <c r="B426" s="179" t="s">
        <v>665</v>
      </c>
      <c r="C426" s="180" t="s">
        <v>74</v>
      </c>
      <c r="D426" s="180" t="s">
        <v>30</v>
      </c>
      <c r="E426" s="178" t="n">
        <v>0.00199545</v>
      </c>
      <c r="F426" s="181" t="n">
        <f aca="false">IF(C426="MAT.",VLOOKUP(A426,INSUMOS_AUX!A:F,6,0),0)</f>
        <v>22.97</v>
      </c>
      <c r="G426" s="178" t="n">
        <f aca="false">IF(C426="M.O.",VLOOKUP(A426,INSUMOS_AUX!A:F,6,0),0)</f>
        <v>0</v>
      </c>
    </row>
    <row r="427" customFormat="false" ht="15" hidden="false" customHeight="false" outlineLevel="0" collapsed="false">
      <c r="A427" s="178" t="n">
        <v>38393</v>
      </c>
      <c r="B427" s="179" t="s">
        <v>666</v>
      </c>
      <c r="C427" s="180" t="s">
        <v>74</v>
      </c>
      <c r="D427" s="180" t="s">
        <v>30</v>
      </c>
      <c r="E427" s="178" t="n">
        <v>0.00199545</v>
      </c>
      <c r="F427" s="181" t="n">
        <f aca="false">IF(C427="MAT.",VLOOKUP(A427,INSUMOS_AUX!A:F,6,0),0)</f>
        <v>10.36</v>
      </c>
      <c r="G427" s="178" t="n">
        <f aca="false">IF(C427="M.O.",VLOOKUP(A427,INSUMOS_AUX!A:F,6,0),0)</f>
        <v>0</v>
      </c>
    </row>
    <row r="428" customFormat="false" ht="15" hidden="false" customHeight="false" outlineLevel="0" collapsed="false">
      <c r="A428" s="178" t="n">
        <v>38396</v>
      </c>
      <c r="B428" s="179" t="s">
        <v>667</v>
      </c>
      <c r="C428" s="180" t="s">
        <v>74</v>
      </c>
      <c r="D428" s="180" t="s">
        <v>30</v>
      </c>
      <c r="E428" s="178" t="n">
        <v>6.795E-005</v>
      </c>
      <c r="F428" s="181" t="n">
        <f aca="false">IF(C428="MAT.",VLOOKUP(A428,INSUMOS_AUX!A:F,6,0),0)</f>
        <v>276.64</v>
      </c>
      <c r="G428" s="178" t="n">
        <f aca="false">IF(C428="M.O.",VLOOKUP(A428,INSUMOS_AUX!A:F,6,0),0)</f>
        <v>0</v>
      </c>
    </row>
    <row r="429" customFormat="false" ht="15" hidden="false" customHeight="false" outlineLevel="0" collapsed="false">
      <c r="A429" s="178" t="n">
        <v>38399</v>
      </c>
      <c r="B429" s="179" t="s">
        <v>668</v>
      </c>
      <c r="C429" s="180" t="s">
        <v>74</v>
      </c>
      <c r="D429" s="180" t="s">
        <v>30</v>
      </c>
      <c r="E429" s="178" t="n">
        <v>0.00033945</v>
      </c>
      <c r="F429" s="181" t="n">
        <f aca="false">IF(C429="MAT.",VLOOKUP(A429,INSUMOS_AUX!A:F,6,0),0)</f>
        <v>135.25</v>
      </c>
      <c r="G429" s="178" t="n">
        <f aca="false">IF(C429="M.O.",VLOOKUP(A429,INSUMOS_AUX!A:F,6,0),0)</f>
        <v>0</v>
      </c>
    </row>
    <row r="430" customFormat="false" ht="15" hidden="false" customHeight="false" outlineLevel="0" collapsed="false">
      <c r="A430" s="178" t="n">
        <v>38412</v>
      </c>
      <c r="B430" s="179" t="s">
        <v>669</v>
      </c>
      <c r="C430" s="180" t="s">
        <v>74</v>
      </c>
      <c r="D430" s="180" t="s">
        <v>30</v>
      </c>
      <c r="E430" s="178" t="n">
        <v>5.94E-005</v>
      </c>
      <c r="F430" s="181" t="n">
        <f aca="false">IF(C430="MAT.",VLOOKUP(A430,INSUMOS_AUX!A:F,6,0),0)</f>
        <v>837.62</v>
      </c>
      <c r="G430" s="178" t="n">
        <f aca="false">IF(C430="M.O.",VLOOKUP(A430,INSUMOS_AUX!A:F,6,0),0)</f>
        <v>0</v>
      </c>
    </row>
    <row r="431" customFormat="false" ht="15" hidden="false" customHeight="false" outlineLevel="0" collapsed="false">
      <c r="A431" s="178" t="n">
        <v>38413</v>
      </c>
      <c r="B431" s="179" t="s">
        <v>670</v>
      </c>
      <c r="C431" s="180" t="s">
        <v>74</v>
      </c>
      <c r="D431" s="180" t="s">
        <v>30</v>
      </c>
      <c r="E431" s="178" t="n">
        <v>5.82E-005</v>
      </c>
      <c r="F431" s="181" t="n">
        <f aca="false">IF(C431="MAT.",VLOOKUP(A431,INSUMOS_AUX!A:F,6,0),0)</f>
        <v>589.49</v>
      </c>
      <c r="G431" s="178" t="n">
        <f aca="false">IF(C431="M.O.",VLOOKUP(A431,INSUMOS_AUX!A:F,6,0),0)</f>
        <v>0</v>
      </c>
    </row>
    <row r="432" customFormat="false" ht="15" hidden="false" customHeight="false" outlineLevel="0" collapsed="false">
      <c r="A432" s="178" t="n">
        <v>38476</v>
      </c>
      <c r="B432" s="179" t="s">
        <v>671</v>
      </c>
      <c r="C432" s="180" t="s">
        <v>74</v>
      </c>
      <c r="D432" s="180" t="s">
        <v>30</v>
      </c>
      <c r="E432" s="178" t="n">
        <v>0.00027165</v>
      </c>
      <c r="F432" s="181" t="n">
        <f aca="false">IF(C432="MAT.",VLOOKUP(A432,INSUMOS_AUX!A:F,6,0),0)</f>
        <v>203.78</v>
      </c>
      <c r="G432" s="178" t="n">
        <f aca="false">IF(C432="M.O.",VLOOKUP(A432,INSUMOS_AUX!A:F,6,0),0)</f>
        <v>0</v>
      </c>
    </row>
    <row r="433" customFormat="false" ht="15" hidden="false" customHeight="false" outlineLevel="0" collapsed="false">
      <c r="A433" s="178" t="n">
        <v>38477</v>
      </c>
      <c r="B433" s="179" t="s">
        <v>672</v>
      </c>
      <c r="C433" s="180" t="s">
        <v>74</v>
      </c>
      <c r="D433" s="180" t="s">
        <v>30</v>
      </c>
      <c r="E433" s="178" t="n">
        <v>5.82E-005</v>
      </c>
      <c r="F433" s="181" t="n">
        <f aca="false">IF(C433="MAT.",VLOOKUP(A433,INSUMOS_AUX!A:F,6,0),0)</f>
        <v>577.1</v>
      </c>
      <c r="G433" s="178" t="n">
        <f aca="false">IF(C433="M.O.",VLOOKUP(A433,INSUMOS_AUX!A:F,6,0),0)</f>
        <v>0</v>
      </c>
    </row>
    <row r="434" customFormat="false" ht="15" hidden="false" customHeight="false" outlineLevel="0" collapsed="false">
      <c r="A434" s="178" t="n">
        <v>6111</v>
      </c>
      <c r="B434" s="179" t="s">
        <v>678</v>
      </c>
      <c r="C434" s="180" t="s">
        <v>636</v>
      </c>
      <c r="D434" s="180" t="s">
        <v>594</v>
      </c>
      <c r="E434" s="178" t="n">
        <v>1.52565</v>
      </c>
      <c r="F434" s="181" t="n">
        <f aca="false">IF(C434="MAT.",VLOOKUP(A434,INSUMOS_AUX!A:F,6,0),0)</f>
        <v>0</v>
      </c>
      <c r="G434" s="178" t="n">
        <f aca="false">IF(C434="M.O.",VLOOKUP(A434,INSUMOS_AUX!A:F,6,0),0)</f>
        <v>8.51</v>
      </c>
    </row>
    <row r="435" customFormat="false" ht="15" hidden="false" customHeight="false" outlineLevel="0" collapsed="false">
      <c r="A435" s="172"/>
      <c r="B435" s="173"/>
      <c r="C435" s="173"/>
      <c r="D435" s="173"/>
      <c r="E435" s="173"/>
      <c r="F435" s="173"/>
      <c r="G435" s="173"/>
    </row>
    <row r="436" customFormat="false" ht="15" hidden="false" customHeight="false" outlineLevel="0" collapsed="false">
      <c r="A436" s="174" t="s">
        <v>122</v>
      </c>
      <c r="B436" s="174" t="s">
        <v>123</v>
      </c>
      <c r="C436" s="175" t="s">
        <v>60</v>
      </c>
      <c r="D436" s="175" t="s">
        <v>30</v>
      </c>
      <c r="E436" s="176" t="n">
        <v>35</v>
      </c>
      <c r="F436" s="176" t="n">
        <f aca="false">SUMPRODUCT($E437:$E437,F437:F437)</f>
        <v>259.9152</v>
      </c>
      <c r="G436" s="176" t="n">
        <f aca="false">SUMPRODUCT($E437:$E437,G437:G437)</f>
        <v>0</v>
      </c>
    </row>
    <row r="437" customFormat="false" ht="15" hidden="false" customHeight="false" outlineLevel="0" collapsed="false">
      <c r="A437" s="178" t="n">
        <v>4221</v>
      </c>
      <c r="B437" s="179" t="s">
        <v>693</v>
      </c>
      <c r="C437" s="180" t="s">
        <v>74</v>
      </c>
      <c r="D437" s="180" t="s">
        <v>654</v>
      </c>
      <c r="E437" s="178" t="n">
        <v>75.12</v>
      </c>
      <c r="F437" s="181" t="n">
        <f aca="false">IF(C437="MAT.",VLOOKUP(A437,INSUMOS_AUX!A:F,6,0),0)</f>
        <v>3.46</v>
      </c>
      <c r="G437" s="178" t="n">
        <f aca="false">IF(C437="M.O.",VLOOKUP(A437,INSUMOS_AUX!A:F,6,0),0)</f>
        <v>0</v>
      </c>
    </row>
    <row r="438" customFormat="false" ht="15" hidden="false" customHeight="false" outlineLevel="0" collapsed="false">
      <c r="A438" s="172"/>
      <c r="B438" s="173"/>
      <c r="C438" s="173"/>
      <c r="D438" s="173"/>
      <c r="E438" s="173"/>
      <c r="F438" s="173"/>
      <c r="G438" s="173"/>
    </row>
    <row r="439" customFormat="false" ht="15" hidden="false" customHeight="false" outlineLevel="0" collapsed="false">
      <c r="A439" s="169" t="s">
        <v>694</v>
      </c>
      <c r="B439" s="170" t="s">
        <v>124</v>
      </c>
      <c r="C439" s="171"/>
      <c r="D439" s="171"/>
      <c r="E439" s="171"/>
      <c r="F439" s="171"/>
      <c r="G439" s="171"/>
    </row>
    <row r="440" customFormat="false" ht="15" hidden="false" customHeight="false" outlineLevel="0" collapsed="false">
      <c r="A440" s="172"/>
      <c r="B440" s="173"/>
      <c r="C440" s="173"/>
      <c r="D440" s="173"/>
      <c r="E440" s="173"/>
      <c r="F440" s="173"/>
      <c r="G440" s="173"/>
    </row>
    <row r="441" customFormat="false" ht="15" hidden="false" customHeight="false" outlineLevel="0" collapsed="false">
      <c r="A441" s="174" t="s">
        <v>126</v>
      </c>
      <c r="B441" s="174" t="s">
        <v>127</v>
      </c>
      <c r="C441" s="175" t="s">
        <v>60</v>
      </c>
      <c r="D441" s="175" t="s">
        <v>79</v>
      </c>
      <c r="E441" s="176" t="n">
        <v>50</v>
      </c>
      <c r="F441" s="176" t="n">
        <f aca="false">SUMPRODUCT($E442:$E473,F442:F473)</f>
        <v>16.28946492348</v>
      </c>
      <c r="G441" s="176" t="n">
        <f aca="false">SUMPRODUCT($E442:$E473,G442:G473)</f>
        <v>9.6832190195</v>
      </c>
    </row>
    <row r="442" customFormat="false" ht="15" hidden="false" customHeight="false" outlineLevel="0" collapsed="false">
      <c r="A442" s="178" t="n">
        <v>10</v>
      </c>
      <c r="B442" s="179" t="s">
        <v>647</v>
      </c>
      <c r="C442" s="180" t="s">
        <v>74</v>
      </c>
      <c r="D442" s="180" t="s">
        <v>30</v>
      </c>
      <c r="E442" s="178" t="n">
        <v>0.006640136</v>
      </c>
      <c r="F442" s="181" t="n">
        <f aca="false">IF(C442="MAT.",VLOOKUP(A442,INSUMOS_AUX!A:F,6,0),0)</f>
        <v>6.92</v>
      </c>
      <c r="G442" s="178" t="n">
        <f aca="false">IF(C442="M.O.",VLOOKUP(A442,INSUMOS_AUX!A:F,6,0),0)</f>
        <v>0</v>
      </c>
    </row>
    <row r="443" customFormat="false" ht="15" hidden="false" customHeight="false" outlineLevel="0" collapsed="false">
      <c r="A443" s="178" t="n">
        <v>11359</v>
      </c>
      <c r="B443" s="179" t="s">
        <v>649</v>
      </c>
      <c r="C443" s="180" t="s">
        <v>74</v>
      </c>
      <c r="D443" s="180" t="s">
        <v>30</v>
      </c>
      <c r="E443" s="178" t="n">
        <v>5.3595E-005</v>
      </c>
      <c r="F443" s="181" t="n">
        <f aca="false">IF(C443="MAT.",VLOOKUP(A443,INSUMOS_AUX!A:F,6,0),0)</f>
        <v>571.77</v>
      </c>
      <c r="G443" s="178" t="n">
        <f aca="false">IF(C443="M.O.",VLOOKUP(A443,INSUMOS_AUX!A:F,6,0),0)</f>
        <v>0</v>
      </c>
    </row>
    <row r="444" customFormat="false" ht="15" hidden="false" customHeight="false" outlineLevel="0" collapsed="false">
      <c r="A444" s="178" t="n">
        <v>12815</v>
      </c>
      <c r="B444" s="179" t="s">
        <v>651</v>
      </c>
      <c r="C444" s="180" t="s">
        <v>74</v>
      </c>
      <c r="D444" s="180" t="s">
        <v>30</v>
      </c>
      <c r="E444" s="178" t="n">
        <v>0.007557777</v>
      </c>
      <c r="F444" s="181" t="n">
        <f aca="false">IF(C444="MAT.",VLOOKUP(A444,INSUMOS_AUX!A:F,6,0),0)</f>
        <v>5.84</v>
      </c>
      <c r="G444" s="178" t="n">
        <f aca="false">IF(C444="M.O.",VLOOKUP(A444,INSUMOS_AUX!A:F,6,0),0)</f>
        <v>0</v>
      </c>
    </row>
    <row r="445" customFormat="false" ht="15" hidden="false" customHeight="false" outlineLevel="0" collapsed="false">
      <c r="A445" s="178" t="n">
        <v>12872</v>
      </c>
      <c r="B445" s="179" t="s">
        <v>695</v>
      </c>
      <c r="C445" s="180" t="s">
        <v>636</v>
      </c>
      <c r="D445" s="180" t="s">
        <v>594</v>
      </c>
      <c r="E445" s="178" t="n">
        <v>0.63717109</v>
      </c>
      <c r="F445" s="181" t="n">
        <f aca="false">IF(C445="MAT.",VLOOKUP(A445,INSUMOS_AUX!A:F,6,0),0)</f>
        <v>0</v>
      </c>
      <c r="G445" s="178" t="n">
        <f aca="false">IF(C445="M.O.",VLOOKUP(A445,INSUMOS_AUX!A:F,6,0),0)</f>
        <v>10.91</v>
      </c>
    </row>
    <row r="446" customFormat="false" ht="15" hidden="false" customHeight="false" outlineLevel="0" collapsed="false">
      <c r="A446" s="178" t="n">
        <v>12892</v>
      </c>
      <c r="B446" s="179" t="s">
        <v>627</v>
      </c>
      <c r="C446" s="180" t="s">
        <v>74</v>
      </c>
      <c r="D446" s="180" t="s">
        <v>628</v>
      </c>
      <c r="E446" s="178" t="n">
        <v>0.013009269</v>
      </c>
      <c r="F446" s="181" t="n">
        <f aca="false">IF(C446="MAT.",VLOOKUP(A446,INSUMOS_AUX!A:F,6,0),0)</f>
        <v>9</v>
      </c>
      <c r="G446" s="178" t="n">
        <f aca="false">IF(C446="M.O.",VLOOKUP(A446,INSUMOS_AUX!A:F,6,0),0)</f>
        <v>0</v>
      </c>
    </row>
    <row r="447" customFormat="false" ht="15" hidden="false" customHeight="false" outlineLevel="0" collapsed="false">
      <c r="A447" s="178" t="n">
        <v>12893</v>
      </c>
      <c r="B447" s="179" t="s">
        <v>629</v>
      </c>
      <c r="C447" s="180" t="s">
        <v>74</v>
      </c>
      <c r="D447" s="180" t="s">
        <v>628</v>
      </c>
      <c r="E447" s="178" t="n">
        <v>0.001517786</v>
      </c>
      <c r="F447" s="181" t="n">
        <f aca="false">IF(C447="MAT.",VLOOKUP(A447,INSUMOS_AUX!A:F,6,0),0)</f>
        <v>48</v>
      </c>
      <c r="G447" s="178" t="n">
        <f aca="false">IF(C447="M.O.",VLOOKUP(A447,INSUMOS_AUX!A:F,6,0),0)</f>
        <v>0</v>
      </c>
    </row>
    <row r="448" customFormat="false" ht="15" hidden="false" customHeight="false" outlineLevel="0" collapsed="false">
      <c r="A448" s="178" t="n">
        <v>20250</v>
      </c>
      <c r="B448" s="179" t="s">
        <v>696</v>
      </c>
      <c r="C448" s="180" t="s">
        <v>74</v>
      </c>
      <c r="D448" s="180" t="s">
        <v>285</v>
      </c>
      <c r="E448" s="178" t="n">
        <v>0.0078</v>
      </c>
      <c r="F448" s="181" t="n">
        <f aca="false">IF(C448="MAT.",VLOOKUP(A448,INSUMOS_AUX!A:F,6,0),0)</f>
        <v>8.07</v>
      </c>
      <c r="G448" s="178" t="n">
        <f aca="false">IF(C448="M.O.",VLOOKUP(A448,INSUMOS_AUX!A:F,6,0),0)</f>
        <v>0</v>
      </c>
    </row>
    <row r="449" customFormat="false" ht="15" hidden="false" customHeight="false" outlineLevel="0" collapsed="false">
      <c r="A449" s="178" t="n">
        <v>25966</v>
      </c>
      <c r="B449" s="179" t="s">
        <v>653</v>
      </c>
      <c r="C449" s="180" t="s">
        <v>74</v>
      </c>
      <c r="D449" s="180" t="s">
        <v>654</v>
      </c>
      <c r="E449" s="178" t="n">
        <v>0.001259661</v>
      </c>
      <c r="F449" s="181" t="n">
        <f aca="false">IF(C449="MAT.",VLOOKUP(A449,INSUMOS_AUX!A:F,6,0),0)</f>
        <v>15.03</v>
      </c>
      <c r="G449" s="178" t="n">
        <f aca="false">IF(C449="M.O.",VLOOKUP(A449,INSUMOS_AUX!A:F,6,0),0)</f>
        <v>0</v>
      </c>
    </row>
    <row r="450" customFormat="false" ht="15" hidden="false" customHeight="false" outlineLevel="0" collapsed="false">
      <c r="A450" s="178" t="n">
        <v>2711</v>
      </c>
      <c r="B450" s="179" t="s">
        <v>657</v>
      </c>
      <c r="C450" s="180" t="s">
        <v>74</v>
      </c>
      <c r="D450" s="180" t="s">
        <v>30</v>
      </c>
      <c r="E450" s="178" t="n">
        <v>0.000562175</v>
      </c>
      <c r="F450" s="181" t="n">
        <f aca="false">IF(C450="MAT.",VLOOKUP(A450,INSUMOS_AUX!A:F,6,0),0)</f>
        <v>109.45</v>
      </c>
      <c r="G450" s="178" t="n">
        <f aca="false">IF(C450="M.O.",VLOOKUP(A450,INSUMOS_AUX!A:F,6,0),0)</f>
        <v>0</v>
      </c>
    </row>
    <row r="451" customFormat="false" ht="15" hidden="false" customHeight="false" outlineLevel="0" collapsed="false">
      <c r="A451" s="178" t="n">
        <v>3315</v>
      </c>
      <c r="B451" s="179" t="s">
        <v>697</v>
      </c>
      <c r="C451" s="180" t="s">
        <v>74</v>
      </c>
      <c r="D451" s="180" t="s">
        <v>285</v>
      </c>
      <c r="E451" s="178" t="n">
        <v>0.9964</v>
      </c>
      <c r="F451" s="181" t="n">
        <f aca="false">IF(C451="MAT.",VLOOKUP(A451,INSUMOS_AUX!A:F,6,0),0)</f>
        <v>0.44</v>
      </c>
      <c r="G451" s="178" t="n">
        <f aca="false">IF(C451="M.O.",VLOOKUP(A451,INSUMOS_AUX!A:F,6,0),0)</f>
        <v>0</v>
      </c>
    </row>
    <row r="452" customFormat="false" ht="15" hidden="false" customHeight="false" outlineLevel="0" collapsed="false">
      <c r="A452" s="178" t="n">
        <v>345</v>
      </c>
      <c r="B452" s="179" t="s">
        <v>698</v>
      </c>
      <c r="C452" s="180" t="s">
        <v>74</v>
      </c>
      <c r="D452" s="180" t="s">
        <v>285</v>
      </c>
      <c r="E452" s="178" t="n">
        <v>0.025</v>
      </c>
      <c r="F452" s="181" t="n">
        <f aca="false">IF(C452="MAT.",VLOOKUP(A452,INSUMOS_AUX!A:F,6,0),0)</f>
        <v>16.19</v>
      </c>
      <c r="G452" s="178" t="n">
        <f aca="false">IF(C452="M.O.",VLOOKUP(A452,INSUMOS_AUX!A:F,6,0),0)</f>
        <v>0</v>
      </c>
    </row>
    <row r="453" customFormat="false" ht="15" hidden="false" customHeight="false" outlineLevel="0" collapsed="false">
      <c r="A453" s="178" t="n">
        <v>36144</v>
      </c>
      <c r="B453" s="179" t="s">
        <v>630</v>
      </c>
      <c r="C453" s="180" t="s">
        <v>74</v>
      </c>
      <c r="D453" s="180" t="s">
        <v>30</v>
      </c>
      <c r="E453" s="178" t="n">
        <v>0.10583577</v>
      </c>
      <c r="F453" s="181" t="n">
        <f aca="false">IF(C453="MAT.",VLOOKUP(A453,INSUMOS_AUX!A:F,6,0),0)</f>
        <v>1.12</v>
      </c>
      <c r="G453" s="178" t="n">
        <f aca="false">IF(C453="M.O.",VLOOKUP(A453,INSUMOS_AUX!A:F,6,0),0)</f>
        <v>0</v>
      </c>
    </row>
    <row r="454" customFormat="false" ht="15" hidden="false" customHeight="false" outlineLevel="0" collapsed="false">
      <c r="A454" s="178" t="n">
        <v>36146</v>
      </c>
      <c r="B454" s="179" t="s">
        <v>631</v>
      </c>
      <c r="C454" s="180" t="s">
        <v>74</v>
      </c>
      <c r="D454" s="180" t="s">
        <v>30</v>
      </c>
      <c r="E454" s="178" t="n">
        <v>0.001177375</v>
      </c>
      <c r="F454" s="181" t="n">
        <f aca="false">IF(C454="MAT.",VLOOKUP(A454,INSUMOS_AUX!A:F,6,0),0)</f>
        <v>170</v>
      </c>
      <c r="G454" s="178" t="n">
        <f aca="false">IF(C454="M.O.",VLOOKUP(A454,INSUMOS_AUX!A:F,6,0),0)</f>
        <v>0</v>
      </c>
    </row>
    <row r="455" customFormat="false" ht="15" hidden="false" customHeight="false" outlineLevel="0" collapsed="false">
      <c r="A455" s="178" t="n">
        <v>36149</v>
      </c>
      <c r="B455" s="179" t="s">
        <v>632</v>
      </c>
      <c r="C455" s="180" t="s">
        <v>74</v>
      </c>
      <c r="D455" s="180" t="s">
        <v>30</v>
      </c>
      <c r="E455" s="178" t="n">
        <v>0.000681768</v>
      </c>
      <c r="F455" s="181" t="n">
        <f aca="false">IF(C455="MAT.",VLOOKUP(A455,INSUMOS_AUX!A:F,6,0),0)</f>
        <v>117.5</v>
      </c>
      <c r="G455" s="178" t="n">
        <f aca="false">IF(C455="M.O.",VLOOKUP(A455,INSUMOS_AUX!A:F,6,0),0)</f>
        <v>0</v>
      </c>
    </row>
    <row r="456" customFormat="false" ht="15" hidden="false" customHeight="false" outlineLevel="0" collapsed="false">
      <c r="A456" s="178" t="n">
        <v>36150</v>
      </c>
      <c r="B456" s="179" t="s">
        <v>633</v>
      </c>
      <c r="C456" s="180" t="s">
        <v>74</v>
      </c>
      <c r="D456" s="180" t="s">
        <v>30</v>
      </c>
      <c r="E456" s="178" t="n">
        <v>0.002522921</v>
      </c>
      <c r="F456" s="181" t="n">
        <f aca="false">IF(C456="MAT.",VLOOKUP(A456,INSUMOS_AUX!A:F,6,0),0)</f>
        <v>29.7</v>
      </c>
      <c r="G456" s="178" t="n">
        <f aca="false">IF(C456="M.O.",VLOOKUP(A456,INSUMOS_AUX!A:F,6,0),0)</f>
        <v>0</v>
      </c>
    </row>
    <row r="457" customFormat="false" ht="15" hidden="false" customHeight="false" outlineLevel="0" collapsed="false">
      <c r="A457" s="178" t="n">
        <v>36153</v>
      </c>
      <c r="B457" s="179" t="s">
        <v>634</v>
      </c>
      <c r="C457" s="180" t="s">
        <v>74</v>
      </c>
      <c r="D457" s="180" t="s">
        <v>30</v>
      </c>
      <c r="E457" s="178" t="n">
        <v>0.00102038</v>
      </c>
      <c r="F457" s="181" t="n">
        <f aca="false">IF(C457="MAT.",VLOOKUP(A457,INSUMOS_AUX!A:F,6,0),0)</f>
        <v>133.75</v>
      </c>
      <c r="G457" s="178" t="n">
        <f aca="false">IF(C457="M.O.",VLOOKUP(A457,INSUMOS_AUX!A:F,6,0),0)</f>
        <v>0</v>
      </c>
    </row>
    <row r="458" customFormat="false" ht="15" hidden="false" customHeight="false" outlineLevel="0" collapsed="false">
      <c r="A458" s="178" t="n">
        <v>37370</v>
      </c>
      <c r="B458" s="179" t="s">
        <v>659</v>
      </c>
      <c r="C458" s="180" t="s">
        <v>74</v>
      </c>
      <c r="D458" s="180" t="s">
        <v>594</v>
      </c>
      <c r="E458" s="178" t="n">
        <v>0.9469</v>
      </c>
      <c r="F458" s="181" t="n">
        <f aca="false">IF(C458="MAT.",VLOOKUP(A458,INSUMOS_AUX!A:F,6,0),0)</f>
        <v>1.87</v>
      </c>
      <c r="G458" s="178" t="n">
        <f aca="false">IF(C458="M.O.",VLOOKUP(A458,INSUMOS_AUX!A:F,6,0),0)</f>
        <v>0</v>
      </c>
    </row>
    <row r="459" customFormat="false" ht="15" hidden="false" customHeight="false" outlineLevel="0" collapsed="false">
      <c r="A459" s="178" t="n">
        <v>37371</v>
      </c>
      <c r="B459" s="179" t="s">
        <v>660</v>
      </c>
      <c r="C459" s="180" t="s">
        <v>74</v>
      </c>
      <c r="D459" s="180" t="s">
        <v>594</v>
      </c>
      <c r="E459" s="178" t="n">
        <v>0.9469</v>
      </c>
      <c r="F459" s="181" t="n">
        <f aca="false">IF(C459="MAT.",VLOOKUP(A459,INSUMOS_AUX!A:F,6,0),0)</f>
        <v>0.71</v>
      </c>
      <c r="G459" s="178" t="n">
        <f aca="false">IF(C459="M.O.",VLOOKUP(A459,INSUMOS_AUX!A:F,6,0),0)</f>
        <v>0</v>
      </c>
    </row>
    <row r="460" customFormat="false" ht="15" hidden="false" customHeight="false" outlineLevel="0" collapsed="false">
      <c r="A460" s="178" t="n">
        <v>37372</v>
      </c>
      <c r="B460" s="179" t="s">
        <v>661</v>
      </c>
      <c r="C460" s="180" t="s">
        <v>74</v>
      </c>
      <c r="D460" s="180" t="s">
        <v>594</v>
      </c>
      <c r="E460" s="178" t="n">
        <v>0.9469</v>
      </c>
      <c r="F460" s="181" t="n">
        <f aca="false">IF(C460="MAT.",VLOOKUP(A460,INSUMOS_AUX!A:F,6,0),0)</f>
        <v>0.34</v>
      </c>
      <c r="G460" s="178" t="n">
        <f aca="false">IF(C460="M.O.",VLOOKUP(A460,INSUMOS_AUX!A:F,6,0),0)</f>
        <v>0</v>
      </c>
    </row>
    <row r="461" customFormat="false" ht="15" hidden="false" customHeight="false" outlineLevel="0" collapsed="false">
      <c r="A461" s="178" t="n">
        <v>37373</v>
      </c>
      <c r="B461" s="179" t="s">
        <v>662</v>
      </c>
      <c r="C461" s="180" t="s">
        <v>74</v>
      </c>
      <c r="D461" s="180" t="s">
        <v>594</v>
      </c>
      <c r="E461" s="178" t="n">
        <v>0.9469</v>
      </c>
      <c r="F461" s="181" t="n">
        <f aca="false">IF(C461="MAT.",VLOOKUP(A461,INSUMOS_AUX!A:F,6,0),0)</f>
        <v>0.05</v>
      </c>
      <c r="G461" s="178" t="n">
        <f aca="false">IF(C461="M.O.",VLOOKUP(A461,INSUMOS_AUX!A:F,6,0),0)</f>
        <v>0</v>
      </c>
    </row>
    <row r="462" customFormat="false" ht="15" hidden="false" customHeight="false" outlineLevel="0" collapsed="false">
      <c r="A462" s="178" t="n">
        <v>38382</v>
      </c>
      <c r="B462" s="179" t="s">
        <v>664</v>
      </c>
      <c r="C462" s="180" t="s">
        <v>74</v>
      </c>
      <c r="D462" s="180" t="s">
        <v>30</v>
      </c>
      <c r="E462" s="178" t="n">
        <v>0.002396794</v>
      </c>
      <c r="F462" s="181" t="n">
        <f aca="false">IF(C462="MAT.",VLOOKUP(A462,INSUMOS_AUX!A:F,6,0),0)</f>
        <v>7.62</v>
      </c>
      <c r="G462" s="178" t="n">
        <f aca="false">IF(C462="M.O.",VLOOKUP(A462,INSUMOS_AUX!A:F,6,0),0)</f>
        <v>0</v>
      </c>
    </row>
    <row r="463" customFormat="false" ht="15" hidden="false" customHeight="false" outlineLevel="0" collapsed="false">
      <c r="A463" s="178" t="n">
        <v>38390</v>
      </c>
      <c r="B463" s="179" t="s">
        <v>665</v>
      </c>
      <c r="C463" s="180" t="s">
        <v>74</v>
      </c>
      <c r="D463" s="180" t="s">
        <v>30</v>
      </c>
      <c r="E463" s="178" t="n">
        <v>0.001259661</v>
      </c>
      <c r="F463" s="181" t="n">
        <f aca="false">IF(C463="MAT.",VLOOKUP(A463,INSUMOS_AUX!A:F,6,0),0)</f>
        <v>22.97</v>
      </c>
      <c r="G463" s="178" t="n">
        <f aca="false">IF(C463="M.O.",VLOOKUP(A463,INSUMOS_AUX!A:F,6,0),0)</f>
        <v>0</v>
      </c>
    </row>
    <row r="464" customFormat="false" ht="15" hidden="false" customHeight="false" outlineLevel="0" collapsed="false">
      <c r="A464" s="178" t="n">
        <v>38393</v>
      </c>
      <c r="B464" s="179" t="s">
        <v>666</v>
      </c>
      <c r="C464" s="180" t="s">
        <v>74</v>
      </c>
      <c r="D464" s="180" t="s">
        <v>30</v>
      </c>
      <c r="E464" s="178" t="n">
        <v>0.001259661</v>
      </c>
      <c r="F464" s="181" t="n">
        <f aca="false">IF(C464="MAT.",VLOOKUP(A464,INSUMOS_AUX!A:F,6,0),0)</f>
        <v>10.36</v>
      </c>
      <c r="G464" s="178" t="n">
        <f aca="false">IF(C464="M.O.",VLOOKUP(A464,INSUMOS_AUX!A:F,6,0),0)</f>
        <v>0</v>
      </c>
    </row>
    <row r="465" customFormat="false" ht="15" hidden="false" customHeight="false" outlineLevel="0" collapsed="false">
      <c r="A465" s="178" t="n">
        <v>38396</v>
      </c>
      <c r="B465" s="179" t="s">
        <v>667</v>
      </c>
      <c r="C465" s="180" t="s">
        <v>74</v>
      </c>
      <c r="D465" s="180" t="s">
        <v>30</v>
      </c>
      <c r="E465" s="178" t="n">
        <v>4.2895E-005</v>
      </c>
      <c r="F465" s="181" t="n">
        <f aca="false">IF(C465="MAT.",VLOOKUP(A465,INSUMOS_AUX!A:F,6,0),0)</f>
        <v>276.64</v>
      </c>
      <c r="G465" s="178" t="n">
        <f aca="false">IF(C465="M.O.",VLOOKUP(A465,INSUMOS_AUX!A:F,6,0),0)</f>
        <v>0</v>
      </c>
    </row>
    <row r="466" customFormat="false" ht="15" hidden="false" customHeight="false" outlineLevel="0" collapsed="false">
      <c r="A466" s="178" t="n">
        <v>38399</v>
      </c>
      <c r="B466" s="179" t="s">
        <v>668</v>
      </c>
      <c r="C466" s="180" t="s">
        <v>74</v>
      </c>
      <c r="D466" s="180" t="s">
        <v>30</v>
      </c>
      <c r="E466" s="178" t="n">
        <v>0.000214283</v>
      </c>
      <c r="F466" s="181" t="n">
        <f aca="false">IF(C466="MAT.",VLOOKUP(A466,INSUMOS_AUX!A:F,6,0),0)</f>
        <v>135.25</v>
      </c>
      <c r="G466" s="178" t="n">
        <f aca="false">IF(C466="M.O.",VLOOKUP(A466,INSUMOS_AUX!A:F,6,0),0)</f>
        <v>0</v>
      </c>
    </row>
    <row r="467" customFormat="false" ht="15" hidden="false" customHeight="false" outlineLevel="0" collapsed="false">
      <c r="A467" s="178" t="n">
        <v>38412</v>
      </c>
      <c r="B467" s="179" t="s">
        <v>669</v>
      </c>
      <c r="C467" s="180" t="s">
        <v>74</v>
      </c>
      <c r="D467" s="180" t="s">
        <v>30</v>
      </c>
      <c r="E467" s="178" t="n">
        <v>3.7497E-005</v>
      </c>
      <c r="F467" s="181" t="n">
        <f aca="false">IF(C467="MAT.",VLOOKUP(A467,INSUMOS_AUX!A:F,6,0),0)</f>
        <v>837.62</v>
      </c>
      <c r="G467" s="178" t="n">
        <f aca="false">IF(C467="M.O.",VLOOKUP(A467,INSUMOS_AUX!A:F,6,0),0)</f>
        <v>0</v>
      </c>
    </row>
    <row r="468" customFormat="false" ht="15" hidden="false" customHeight="false" outlineLevel="0" collapsed="false">
      <c r="A468" s="178" t="n">
        <v>38413</v>
      </c>
      <c r="B468" s="179" t="s">
        <v>670</v>
      </c>
      <c r="C468" s="180" t="s">
        <v>74</v>
      </c>
      <c r="D468" s="180" t="s">
        <v>30</v>
      </c>
      <c r="E468" s="178" t="n">
        <v>3.6739E-005</v>
      </c>
      <c r="F468" s="181" t="n">
        <f aca="false">IF(C468="MAT.",VLOOKUP(A468,INSUMOS_AUX!A:F,6,0),0)</f>
        <v>589.49</v>
      </c>
      <c r="G468" s="178" t="n">
        <f aca="false">IF(C468="M.O.",VLOOKUP(A468,INSUMOS_AUX!A:F,6,0),0)</f>
        <v>0</v>
      </c>
    </row>
    <row r="469" customFormat="false" ht="15" hidden="false" customHeight="false" outlineLevel="0" collapsed="false">
      <c r="A469" s="178" t="n">
        <v>38476</v>
      </c>
      <c r="B469" s="179" t="s">
        <v>671</v>
      </c>
      <c r="C469" s="180" t="s">
        <v>74</v>
      </c>
      <c r="D469" s="180" t="s">
        <v>30</v>
      </c>
      <c r="E469" s="178" t="n">
        <v>0.000171483</v>
      </c>
      <c r="F469" s="181" t="n">
        <f aca="false">IF(C469="MAT.",VLOOKUP(A469,INSUMOS_AUX!A:F,6,0),0)</f>
        <v>203.78</v>
      </c>
      <c r="G469" s="178" t="n">
        <f aca="false">IF(C469="M.O.",VLOOKUP(A469,INSUMOS_AUX!A:F,6,0),0)</f>
        <v>0</v>
      </c>
    </row>
    <row r="470" customFormat="false" ht="15" hidden="false" customHeight="false" outlineLevel="0" collapsed="false">
      <c r="A470" s="178" t="n">
        <v>38477</v>
      </c>
      <c r="B470" s="179" t="s">
        <v>672</v>
      </c>
      <c r="C470" s="180" t="s">
        <v>74</v>
      </c>
      <c r="D470" s="180" t="s">
        <v>30</v>
      </c>
      <c r="E470" s="178" t="n">
        <v>3.6739E-005</v>
      </c>
      <c r="F470" s="181" t="n">
        <f aca="false">IF(C470="MAT.",VLOOKUP(A470,INSUMOS_AUX!A:F,6,0),0)</f>
        <v>577.1</v>
      </c>
      <c r="G470" s="178" t="n">
        <f aca="false">IF(C470="M.O.",VLOOKUP(A470,INSUMOS_AUX!A:F,6,0),0)</f>
        <v>0</v>
      </c>
    </row>
    <row r="471" customFormat="false" ht="15" hidden="false" customHeight="false" outlineLevel="0" collapsed="false">
      <c r="A471" s="178" t="n">
        <v>40547</v>
      </c>
      <c r="B471" s="179" t="s">
        <v>699</v>
      </c>
      <c r="C471" s="180" t="s">
        <v>74</v>
      </c>
      <c r="D471" s="180" t="s">
        <v>700</v>
      </c>
      <c r="E471" s="178" t="n">
        <v>0.0308</v>
      </c>
      <c r="F471" s="181" t="n">
        <f aca="false">IF(C471="MAT.",VLOOKUP(A471,INSUMOS_AUX!A:F,6,0),0)</f>
        <v>17.67</v>
      </c>
      <c r="G471" s="178" t="n">
        <f aca="false">IF(C471="M.O.",VLOOKUP(A471,INSUMOS_AUX!A:F,6,0),0)</f>
        <v>0</v>
      </c>
    </row>
    <row r="472" customFormat="false" ht="15" hidden="false" customHeight="false" outlineLevel="0" collapsed="false">
      <c r="A472" s="178" t="n">
        <v>4812</v>
      </c>
      <c r="B472" s="179" t="s">
        <v>701</v>
      </c>
      <c r="C472" s="180" t="s">
        <v>74</v>
      </c>
      <c r="D472" s="180" t="s">
        <v>79</v>
      </c>
      <c r="E472" s="178" t="n">
        <v>1.074</v>
      </c>
      <c r="F472" s="181" t="n">
        <f aca="false">IF(C472="MAT.",VLOOKUP(A472,INSUMOS_AUX!A:F,6,0),0)</f>
        <v>10.07</v>
      </c>
      <c r="G472" s="178" t="n">
        <f aca="false">IF(C472="M.O.",VLOOKUP(A472,INSUMOS_AUX!A:F,6,0),0)</f>
        <v>0</v>
      </c>
    </row>
    <row r="473" customFormat="false" ht="15" hidden="false" customHeight="false" outlineLevel="0" collapsed="false">
      <c r="A473" s="178" t="n">
        <v>6111</v>
      </c>
      <c r="B473" s="179" t="s">
        <v>678</v>
      </c>
      <c r="C473" s="180" t="s">
        <v>636</v>
      </c>
      <c r="D473" s="180" t="s">
        <v>594</v>
      </c>
      <c r="E473" s="178" t="n">
        <v>0.32099676</v>
      </c>
      <c r="F473" s="181" t="n">
        <f aca="false">IF(C473="MAT.",VLOOKUP(A473,INSUMOS_AUX!A:F,6,0),0)</f>
        <v>0</v>
      </c>
      <c r="G473" s="178" t="n">
        <f aca="false">IF(C473="M.O.",VLOOKUP(A473,INSUMOS_AUX!A:F,6,0),0)</f>
        <v>8.51</v>
      </c>
    </row>
    <row r="474" customFormat="false" ht="15" hidden="false" customHeight="false" outlineLevel="0" collapsed="false">
      <c r="A474" s="172"/>
      <c r="B474" s="173"/>
      <c r="C474" s="173"/>
      <c r="D474" s="173"/>
      <c r="E474" s="173"/>
      <c r="F474" s="173"/>
      <c r="G474" s="173"/>
    </row>
    <row r="475" customFormat="false" ht="15" hidden="false" customHeight="false" outlineLevel="0" collapsed="false">
      <c r="A475" s="169" t="s">
        <v>702</v>
      </c>
      <c r="B475" s="170" t="s">
        <v>128</v>
      </c>
      <c r="C475" s="171"/>
      <c r="D475" s="171"/>
      <c r="E475" s="171"/>
      <c r="F475" s="171"/>
      <c r="G475" s="171"/>
    </row>
    <row r="476" customFormat="false" ht="15" hidden="false" customHeight="false" outlineLevel="0" collapsed="false">
      <c r="A476" s="172"/>
      <c r="B476" s="173"/>
      <c r="C476" s="173"/>
      <c r="D476" s="173"/>
      <c r="E476" s="173"/>
      <c r="F476" s="173"/>
      <c r="G476" s="173"/>
    </row>
    <row r="477" customFormat="false" ht="15" hidden="false" customHeight="false" outlineLevel="0" collapsed="false">
      <c r="A477" s="174" t="s">
        <v>130</v>
      </c>
      <c r="B477" s="174" t="s">
        <v>131</v>
      </c>
      <c r="C477" s="175" t="s">
        <v>60</v>
      </c>
      <c r="D477" s="175" t="s">
        <v>79</v>
      </c>
      <c r="E477" s="176" t="n">
        <v>10</v>
      </c>
      <c r="F477" s="176" t="n">
        <f aca="false">SUMPRODUCT($E478:$E503,F478:F503)</f>
        <v>1.2748772964</v>
      </c>
      <c r="G477" s="176" t="n">
        <f aca="false">SUMPRODUCT($E478:$E503,G478:G503)</f>
        <v>3.3428016</v>
      </c>
    </row>
    <row r="478" customFormat="false" ht="15" hidden="false" customHeight="false" outlineLevel="0" collapsed="false">
      <c r="A478" s="178" t="n">
        <v>10</v>
      </c>
      <c r="B478" s="179" t="s">
        <v>647</v>
      </c>
      <c r="C478" s="180" t="s">
        <v>74</v>
      </c>
      <c r="D478" s="180" t="s">
        <v>30</v>
      </c>
      <c r="E478" s="178" t="n">
        <v>0.00210375</v>
      </c>
      <c r="F478" s="181" t="n">
        <f aca="false">IF(C478="MAT.",VLOOKUP(A478,INSUMOS_AUX!A:F,6,0),0)</f>
        <v>6.92</v>
      </c>
      <c r="G478" s="178" t="n">
        <f aca="false">IF(C478="M.O.",VLOOKUP(A478,INSUMOS_AUX!A:F,6,0),0)</f>
        <v>0</v>
      </c>
    </row>
    <row r="479" customFormat="false" ht="15" hidden="false" customHeight="false" outlineLevel="0" collapsed="false">
      <c r="A479" s="178" t="n">
        <v>11359</v>
      </c>
      <c r="B479" s="179" t="s">
        <v>649</v>
      </c>
      <c r="C479" s="180" t="s">
        <v>74</v>
      </c>
      <c r="D479" s="180" t="s">
        <v>30</v>
      </c>
      <c r="E479" s="178" t="n">
        <v>1.698E-005</v>
      </c>
      <c r="F479" s="181" t="n">
        <f aca="false">IF(C479="MAT.",VLOOKUP(A479,INSUMOS_AUX!A:F,6,0),0)</f>
        <v>571.77</v>
      </c>
      <c r="G479" s="178" t="n">
        <f aca="false">IF(C479="M.O.",VLOOKUP(A479,INSUMOS_AUX!A:F,6,0),0)</f>
        <v>0</v>
      </c>
    </row>
    <row r="480" customFormat="false" ht="15" hidden="false" customHeight="false" outlineLevel="0" collapsed="false">
      <c r="A480" s="178" t="n">
        <v>12815</v>
      </c>
      <c r="B480" s="179" t="s">
        <v>651</v>
      </c>
      <c r="C480" s="180" t="s">
        <v>74</v>
      </c>
      <c r="D480" s="180" t="s">
        <v>30</v>
      </c>
      <c r="E480" s="178" t="n">
        <v>0.00239448</v>
      </c>
      <c r="F480" s="181" t="n">
        <f aca="false">IF(C480="MAT.",VLOOKUP(A480,INSUMOS_AUX!A:F,6,0),0)</f>
        <v>5.84</v>
      </c>
      <c r="G480" s="178" t="n">
        <f aca="false">IF(C480="M.O.",VLOOKUP(A480,INSUMOS_AUX!A:F,6,0),0)</f>
        <v>0</v>
      </c>
    </row>
    <row r="481" customFormat="false" ht="15" hidden="false" customHeight="false" outlineLevel="0" collapsed="false">
      <c r="A481" s="178" t="n">
        <v>12892</v>
      </c>
      <c r="B481" s="179" t="s">
        <v>627</v>
      </c>
      <c r="C481" s="180" t="s">
        <v>74</v>
      </c>
      <c r="D481" s="180" t="s">
        <v>628</v>
      </c>
      <c r="E481" s="178" t="n">
        <v>0.00412164</v>
      </c>
      <c r="F481" s="181" t="n">
        <f aca="false">IF(C481="MAT.",VLOOKUP(A481,INSUMOS_AUX!A:F,6,0),0)</f>
        <v>9</v>
      </c>
      <c r="G481" s="178" t="n">
        <f aca="false">IF(C481="M.O.",VLOOKUP(A481,INSUMOS_AUX!A:F,6,0),0)</f>
        <v>0</v>
      </c>
    </row>
    <row r="482" customFormat="false" ht="15" hidden="false" customHeight="false" outlineLevel="0" collapsed="false">
      <c r="A482" s="178" t="n">
        <v>12893</v>
      </c>
      <c r="B482" s="179" t="s">
        <v>629</v>
      </c>
      <c r="C482" s="180" t="s">
        <v>74</v>
      </c>
      <c r="D482" s="180" t="s">
        <v>628</v>
      </c>
      <c r="E482" s="178" t="n">
        <v>0.00048087</v>
      </c>
      <c r="F482" s="181" t="n">
        <f aca="false">IF(C482="MAT.",VLOOKUP(A482,INSUMOS_AUX!A:F,6,0),0)</f>
        <v>48</v>
      </c>
      <c r="G482" s="178" t="n">
        <f aca="false">IF(C482="M.O.",VLOOKUP(A482,INSUMOS_AUX!A:F,6,0),0)</f>
        <v>0</v>
      </c>
    </row>
    <row r="483" customFormat="false" ht="15" hidden="false" customHeight="false" outlineLevel="0" collapsed="false">
      <c r="A483" s="178" t="n">
        <v>242</v>
      </c>
      <c r="B483" s="179" t="s">
        <v>703</v>
      </c>
      <c r="C483" s="180" t="s">
        <v>636</v>
      </c>
      <c r="D483" s="180" t="s">
        <v>594</v>
      </c>
      <c r="E483" s="178" t="n">
        <v>0.30279</v>
      </c>
      <c r="F483" s="181" t="n">
        <f aca="false">IF(C483="MAT.",VLOOKUP(A483,INSUMOS_AUX!A:F,6,0),0)</f>
        <v>0</v>
      </c>
      <c r="G483" s="178" t="n">
        <f aca="false">IF(C483="M.O.",VLOOKUP(A483,INSUMOS_AUX!A:F,6,0),0)</f>
        <v>11.04</v>
      </c>
    </row>
    <row r="484" customFormat="false" ht="15" hidden="false" customHeight="false" outlineLevel="0" collapsed="false">
      <c r="A484" s="178" t="n">
        <v>25966</v>
      </c>
      <c r="B484" s="179" t="s">
        <v>653</v>
      </c>
      <c r="C484" s="180" t="s">
        <v>74</v>
      </c>
      <c r="D484" s="180" t="s">
        <v>654</v>
      </c>
      <c r="E484" s="178" t="n">
        <v>0.00039909</v>
      </c>
      <c r="F484" s="181" t="n">
        <f aca="false">IF(C484="MAT.",VLOOKUP(A484,INSUMOS_AUX!A:F,6,0),0)</f>
        <v>15.03</v>
      </c>
      <c r="G484" s="178" t="n">
        <f aca="false">IF(C484="M.O.",VLOOKUP(A484,INSUMOS_AUX!A:F,6,0),0)</f>
        <v>0</v>
      </c>
    </row>
    <row r="485" customFormat="false" ht="15" hidden="false" customHeight="false" outlineLevel="0" collapsed="false">
      <c r="A485" s="178" t="n">
        <v>2711</v>
      </c>
      <c r="B485" s="179" t="s">
        <v>657</v>
      </c>
      <c r="C485" s="180" t="s">
        <v>74</v>
      </c>
      <c r="D485" s="180" t="s">
        <v>30</v>
      </c>
      <c r="E485" s="178" t="n">
        <v>0.00017811</v>
      </c>
      <c r="F485" s="181" t="n">
        <f aca="false">IF(C485="MAT.",VLOOKUP(A485,INSUMOS_AUX!A:F,6,0),0)</f>
        <v>109.45</v>
      </c>
      <c r="G485" s="178" t="n">
        <f aca="false">IF(C485="M.O.",VLOOKUP(A485,INSUMOS_AUX!A:F,6,0),0)</f>
        <v>0</v>
      </c>
    </row>
    <row r="486" customFormat="false" ht="15" hidden="false" customHeight="false" outlineLevel="0" collapsed="false">
      <c r="A486" s="178" t="n">
        <v>36144</v>
      </c>
      <c r="B486" s="179" t="s">
        <v>630</v>
      </c>
      <c r="C486" s="180" t="s">
        <v>74</v>
      </c>
      <c r="D486" s="180" t="s">
        <v>30</v>
      </c>
      <c r="E486" s="178" t="n">
        <v>0.03353124</v>
      </c>
      <c r="F486" s="181" t="n">
        <f aca="false">IF(C486="MAT.",VLOOKUP(A486,INSUMOS_AUX!A:F,6,0),0)</f>
        <v>1.12</v>
      </c>
      <c r="G486" s="178" t="n">
        <f aca="false">IF(C486="M.O.",VLOOKUP(A486,INSUMOS_AUX!A:F,6,0),0)</f>
        <v>0</v>
      </c>
    </row>
    <row r="487" customFormat="false" ht="15" hidden="false" customHeight="false" outlineLevel="0" collapsed="false">
      <c r="A487" s="178" t="n">
        <v>36146</v>
      </c>
      <c r="B487" s="179" t="s">
        <v>631</v>
      </c>
      <c r="C487" s="180" t="s">
        <v>74</v>
      </c>
      <c r="D487" s="180" t="s">
        <v>30</v>
      </c>
      <c r="E487" s="178" t="n">
        <v>0.00037302</v>
      </c>
      <c r="F487" s="181" t="n">
        <f aca="false">IF(C487="MAT.",VLOOKUP(A487,INSUMOS_AUX!A:F,6,0),0)</f>
        <v>170</v>
      </c>
      <c r="G487" s="178" t="n">
        <f aca="false">IF(C487="M.O.",VLOOKUP(A487,INSUMOS_AUX!A:F,6,0),0)</f>
        <v>0</v>
      </c>
    </row>
    <row r="488" customFormat="false" ht="15" hidden="false" customHeight="false" outlineLevel="0" collapsed="false">
      <c r="A488" s="178" t="n">
        <v>36149</v>
      </c>
      <c r="B488" s="179" t="s">
        <v>632</v>
      </c>
      <c r="C488" s="180" t="s">
        <v>74</v>
      </c>
      <c r="D488" s="180" t="s">
        <v>30</v>
      </c>
      <c r="E488" s="178" t="n">
        <v>0.000216</v>
      </c>
      <c r="F488" s="181" t="n">
        <f aca="false">IF(C488="MAT.",VLOOKUP(A488,INSUMOS_AUX!A:F,6,0),0)</f>
        <v>117.5</v>
      </c>
      <c r="G488" s="178" t="n">
        <f aca="false">IF(C488="M.O.",VLOOKUP(A488,INSUMOS_AUX!A:F,6,0),0)</f>
        <v>0</v>
      </c>
    </row>
    <row r="489" customFormat="false" ht="15" hidden="false" customHeight="false" outlineLevel="0" collapsed="false">
      <c r="A489" s="178" t="n">
        <v>36150</v>
      </c>
      <c r="B489" s="179" t="s">
        <v>633</v>
      </c>
      <c r="C489" s="180" t="s">
        <v>74</v>
      </c>
      <c r="D489" s="180" t="s">
        <v>30</v>
      </c>
      <c r="E489" s="178" t="n">
        <v>0.00079932</v>
      </c>
      <c r="F489" s="181" t="n">
        <f aca="false">IF(C489="MAT.",VLOOKUP(A489,INSUMOS_AUX!A:F,6,0),0)</f>
        <v>29.7</v>
      </c>
      <c r="G489" s="178" t="n">
        <f aca="false">IF(C489="M.O.",VLOOKUP(A489,INSUMOS_AUX!A:F,6,0),0)</f>
        <v>0</v>
      </c>
    </row>
    <row r="490" customFormat="false" ht="15" hidden="false" customHeight="false" outlineLevel="0" collapsed="false">
      <c r="A490" s="178" t="n">
        <v>36153</v>
      </c>
      <c r="B490" s="179" t="s">
        <v>634</v>
      </c>
      <c r="C490" s="180" t="s">
        <v>74</v>
      </c>
      <c r="D490" s="180" t="s">
        <v>30</v>
      </c>
      <c r="E490" s="178" t="n">
        <v>0.00032328</v>
      </c>
      <c r="F490" s="181" t="n">
        <f aca="false">IF(C490="MAT.",VLOOKUP(A490,INSUMOS_AUX!A:F,6,0),0)</f>
        <v>133.75</v>
      </c>
      <c r="G490" s="178" t="n">
        <f aca="false">IF(C490="M.O.",VLOOKUP(A490,INSUMOS_AUX!A:F,6,0),0)</f>
        <v>0</v>
      </c>
    </row>
    <row r="491" customFormat="false" ht="15" hidden="false" customHeight="false" outlineLevel="0" collapsed="false">
      <c r="A491" s="178" t="n">
        <v>37370</v>
      </c>
      <c r="B491" s="179" t="s">
        <v>659</v>
      </c>
      <c r="C491" s="180" t="s">
        <v>74</v>
      </c>
      <c r="D491" s="180" t="s">
        <v>594</v>
      </c>
      <c r="E491" s="178" t="n">
        <v>0.3</v>
      </c>
      <c r="F491" s="181" t="n">
        <f aca="false">IF(C491="MAT.",VLOOKUP(A491,INSUMOS_AUX!A:F,6,0),0)</f>
        <v>1.87</v>
      </c>
      <c r="G491" s="178" t="n">
        <f aca="false">IF(C491="M.O.",VLOOKUP(A491,INSUMOS_AUX!A:F,6,0),0)</f>
        <v>0</v>
      </c>
    </row>
    <row r="492" customFormat="false" ht="15" hidden="false" customHeight="false" outlineLevel="0" collapsed="false">
      <c r="A492" s="178" t="n">
        <v>37371</v>
      </c>
      <c r="B492" s="179" t="s">
        <v>660</v>
      </c>
      <c r="C492" s="180" t="s">
        <v>74</v>
      </c>
      <c r="D492" s="180" t="s">
        <v>594</v>
      </c>
      <c r="E492" s="178" t="n">
        <v>0.3</v>
      </c>
      <c r="F492" s="181" t="n">
        <f aca="false">IF(C492="MAT.",VLOOKUP(A492,INSUMOS_AUX!A:F,6,0),0)</f>
        <v>0.71</v>
      </c>
      <c r="G492" s="178" t="n">
        <f aca="false">IF(C492="M.O.",VLOOKUP(A492,INSUMOS_AUX!A:F,6,0),0)</f>
        <v>0</v>
      </c>
    </row>
    <row r="493" customFormat="false" ht="15" hidden="false" customHeight="false" outlineLevel="0" collapsed="false">
      <c r="A493" s="178" t="n">
        <v>37372</v>
      </c>
      <c r="B493" s="179" t="s">
        <v>661</v>
      </c>
      <c r="C493" s="180" t="s">
        <v>74</v>
      </c>
      <c r="D493" s="180" t="s">
        <v>594</v>
      </c>
      <c r="E493" s="178" t="n">
        <v>0.3</v>
      </c>
      <c r="F493" s="181" t="n">
        <f aca="false">IF(C493="MAT.",VLOOKUP(A493,INSUMOS_AUX!A:F,6,0),0)</f>
        <v>0.34</v>
      </c>
      <c r="G493" s="178" t="n">
        <f aca="false">IF(C493="M.O.",VLOOKUP(A493,INSUMOS_AUX!A:F,6,0),0)</f>
        <v>0</v>
      </c>
    </row>
    <row r="494" customFormat="false" ht="15" hidden="false" customHeight="false" outlineLevel="0" collapsed="false">
      <c r="A494" s="178" t="n">
        <v>37373</v>
      </c>
      <c r="B494" s="179" t="s">
        <v>662</v>
      </c>
      <c r="C494" s="180" t="s">
        <v>74</v>
      </c>
      <c r="D494" s="180" t="s">
        <v>594</v>
      </c>
      <c r="E494" s="178" t="n">
        <v>0.3</v>
      </c>
      <c r="F494" s="181" t="n">
        <f aca="false">IF(C494="MAT.",VLOOKUP(A494,INSUMOS_AUX!A:F,6,0),0)</f>
        <v>0.05</v>
      </c>
      <c r="G494" s="178" t="n">
        <f aca="false">IF(C494="M.O.",VLOOKUP(A494,INSUMOS_AUX!A:F,6,0),0)</f>
        <v>0</v>
      </c>
    </row>
    <row r="495" customFormat="false" ht="15" hidden="false" customHeight="false" outlineLevel="0" collapsed="false">
      <c r="A495" s="178" t="n">
        <v>38382</v>
      </c>
      <c r="B495" s="179" t="s">
        <v>664</v>
      </c>
      <c r="C495" s="180" t="s">
        <v>74</v>
      </c>
      <c r="D495" s="180" t="s">
        <v>30</v>
      </c>
      <c r="E495" s="178" t="n">
        <v>0.00075936</v>
      </c>
      <c r="F495" s="181" t="n">
        <f aca="false">IF(C495="MAT.",VLOOKUP(A495,INSUMOS_AUX!A:F,6,0),0)</f>
        <v>7.62</v>
      </c>
      <c r="G495" s="178" t="n">
        <f aca="false">IF(C495="M.O.",VLOOKUP(A495,INSUMOS_AUX!A:F,6,0),0)</f>
        <v>0</v>
      </c>
    </row>
    <row r="496" customFormat="false" ht="15" hidden="false" customHeight="false" outlineLevel="0" collapsed="false">
      <c r="A496" s="178" t="n">
        <v>38390</v>
      </c>
      <c r="B496" s="179" t="s">
        <v>665</v>
      </c>
      <c r="C496" s="180" t="s">
        <v>74</v>
      </c>
      <c r="D496" s="180" t="s">
        <v>30</v>
      </c>
      <c r="E496" s="178" t="n">
        <v>0.00039909</v>
      </c>
      <c r="F496" s="181" t="n">
        <f aca="false">IF(C496="MAT.",VLOOKUP(A496,INSUMOS_AUX!A:F,6,0),0)</f>
        <v>22.97</v>
      </c>
      <c r="G496" s="178" t="n">
        <f aca="false">IF(C496="M.O.",VLOOKUP(A496,INSUMOS_AUX!A:F,6,0),0)</f>
        <v>0</v>
      </c>
    </row>
    <row r="497" customFormat="false" ht="15" hidden="false" customHeight="false" outlineLevel="0" collapsed="false">
      <c r="A497" s="178" t="n">
        <v>38393</v>
      </c>
      <c r="B497" s="179" t="s">
        <v>666</v>
      </c>
      <c r="C497" s="180" t="s">
        <v>74</v>
      </c>
      <c r="D497" s="180" t="s">
        <v>30</v>
      </c>
      <c r="E497" s="178" t="n">
        <v>0.00039909</v>
      </c>
      <c r="F497" s="181" t="n">
        <f aca="false">IF(C497="MAT.",VLOOKUP(A497,INSUMOS_AUX!A:F,6,0),0)</f>
        <v>10.36</v>
      </c>
      <c r="G497" s="178" t="n">
        <f aca="false">IF(C497="M.O.",VLOOKUP(A497,INSUMOS_AUX!A:F,6,0),0)</f>
        <v>0</v>
      </c>
    </row>
    <row r="498" customFormat="false" ht="15" hidden="false" customHeight="false" outlineLevel="0" collapsed="false">
      <c r="A498" s="178" t="n">
        <v>38396</v>
      </c>
      <c r="B498" s="179" t="s">
        <v>667</v>
      </c>
      <c r="C498" s="180" t="s">
        <v>74</v>
      </c>
      <c r="D498" s="180" t="s">
        <v>30</v>
      </c>
      <c r="E498" s="178" t="n">
        <v>1.359E-005</v>
      </c>
      <c r="F498" s="181" t="n">
        <f aca="false">IF(C498="MAT.",VLOOKUP(A498,INSUMOS_AUX!A:F,6,0),0)</f>
        <v>276.64</v>
      </c>
      <c r="G498" s="178" t="n">
        <f aca="false">IF(C498="M.O.",VLOOKUP(A498,INSUMOS_AUX!A:F,6,0),0)</f>
        <v>0</v>
      </c>
    </row>
    <row r="499" customFormat="false" ht="15" hidden="false" customHeight="false" outlineLevel="0" collapsed="false">
      <c r="A499" s="178" t="n">
        <v>38399</v>
      </c>
      <c r="B499" s="179" t="s">
        <v>668</v>
      </c>
      <c r="C499" s="180" t="s">
        <v>74</v>
      </c>
      <c r="D499" s="180" t="s">
        <v>30</v>
      </c>
      <c r="E499" s="178" t="n">
        <v>6.789E-005</v>
      </c>
      <c r="F499" s="181" t="n">
        <f aca="false">IF(C499="MAT.",VLOOKUP(A499,INSUMOS_AUX!A:F,6,0),0)</f>
        <v>135.25</v>
      </c>
      <c r="G499" s="178" t="n">
        <f aca="false">IF(C499="M.O.",VLOOKUP(A499,INSUMOS_AUX!A:F,6,0),0)</f>
        <v>0</v>
      </c>
    </row>
    <row r="500" customFormat="false" ht="15" hidden="false" customHeight="false" outlineLevel="0" collapsed="false">
      <c r="A500" s="178" t="n">
        <v>38412</v>
      </c>
      <c r="B500" s="179" t="s">
        <v>669</v>
      </c>
      <c r="C500" s="180" t="s">
        <v>74</v>
      </c>
      <c r="D500" s="180" t="s">
        <v>30</v>
      </c>
      <c r="E500" s="178" t="n">
        <v>1.188E-005</v>
      </c>
      <c r="F500" s="181" t="n">
        <f aca="false">IF(C500="MAT.",VLOOKUP(A500,INSUMOS_AUX!A:F,6,0),0)</f>
        <v>837.62</v>
      </c>
      <c r="G500" s="178" t="n">
        <f aca="false">IF(C500="M.O.",VLOOKUP(A500,INSUMOS_AUX!A:F,6,0),0)</f>
        <v>0</v>
      </c>
    </row>
    <row r="501" customFormat="false" ht="15" hidden="false" customHeight="false" outlineLevel="0" collapsed="false">
      <c r="A501" s="178" t="n">
        <v>38413</v>
      </c>
      <c r="B501" s="179" t="s">
        <v>670</v>
      </c>
      <c r="C501" s="180" t="s">
        <v>74</v>
      </c>
      <c r="D501" s="180" t="s">
        <v>30</v>
      </c>
      <c r="E501" s="178" t="n">
        <v>1.164E-005</v>
      </c>
      <c r="F501" s="181" t="n">
        <f aca="false">IF(C501="MAT.",VLOOKUP(A501,INSUMOS_AUX!A:F,6,0),0)</f>
        <v>589.49</v>
      </c>
      <c r="G501" s="178" t="n">
        <f aca="false">IF(C501="M.O.",VLOOKUP(A501,INSUMOS_AUX!A:F,6,0),0)</f>
        <v>0</v>
      </c>
    </row>
    <row r="502" customFormat="false" ht="15" hidden="false" customHeight="false" outlineLevel="0" collapsed="false">
      <c r="A502" s="178" t="n">
        <v>38476</v>
      </c>
      <c r="B502" s="179" t="s">
        <v>671</v>
      </c>
      <c r="C502" s="180" t="s">
        <v>74</v>
      </c>
      <c r="D502" s="180" t="s">
        <v>30</v>
      </c>
      <c r="E502" s="178" t="n">
        <v>5.433E-005</v>
      </c>
      <c r="F502" s="181" t="n">
        <f aca="false">IF(C502="MAT.",VLOOKUP(A502,INSUMOS_AUX!A:F,6,0),0)</f>
        <v>203.78</v>
      </c>
      <c r="G502" s="178" t="n">
        <f aca="false">IF(C502="M.O.",VLOOKUP(A502,INSUMOS_AUX!A:F,6,0),0)</f>
        <v>0</v>
      </c>
    </row>
    <row r="503" customFormat="false" ht="15" hidden="false" customHeight="false" outlineLevel="0" collapsed="false">
      <c r="A503" s="178" t="n">
        <v>38477</v>
      </c>
      <c r="B503" s="179" t="s">
        <v>672</v>
      </c>
      <c r="C503" s="180" t="s">
        <v>74</v>
      </c>
      <c r="D503" s="180" t="s">
        <v>30</v>
      </c>
      <c r="E503" s="178" t="n">
        <v>1.164E-005</v>
      </c>
      <c r="F503" s="181" t="n">
        <f aca="false">IF(C503="MAT.",VLOOKUP(A503,INSUMOS_AUX!A:F,6,0),0)</f>
        <v>577.1</v>
      </c>
      <c r="G503" s="178" t="n">
        <f aca="false">IF(C503="M.O.",VLOOKUP(A503,INSUMOS_AUX!A:F,6,0),0)</f>
        <v>0</v>
      </c>
    </row>
    <row r="504" customFormat="false" ht="15" hidden="false" customHeight="false" outlineLevel="0" collapsed="false">
      <c r="A504" s="172"/>
      <c r="B504" s="173"/>
      <c r="C504" s="173"/>
      <c r="D504" s="173"/>
      <c r="E504" s="173"/>
      <c r="F504" s="173"/>
      <c r="G504" s="173"/>
    </row>
    <row r="505" customFormat="false" ht="15" hidden="false" customHeight="false" outlineLevel="0" collapsed="false">
      <c r="A505" s="174" t="s">
        <v>133</v>
      </c>
      <c r="B505" s="174" t="s">
        <v>134</v>
      </c>
      <c r="C505" s="175" t="s">
        <v>60</v>
      </c>
      <c r="D505" s="175" t="s">
        <v>79</v>
      </c>
      <c r="E505" s="176" t="n">
        <v>10</v>
      </c>
      <c r="F505" s="176" t="n">
        <f aca="false">SUMPRODUCT($E506:$E506,F506:F506)</f>
        <v>86.94</v>
      </c>
      <c r="G505" s="176" t="n">
        <f aca="false">SUMPRODUCT($E506:$E506,G506:G506)</f>
        <v>0</v>
      </c>
    </row>
    <row r="506" customFormat="false" ht="15" hidden="false" customHeight="false" outlineLevel="0" collapsed="false">
      <c r="A506" s="178" t="n">
        <v>2410</v>
      </c>
      <c r="B506" s="179" t="s">
        <v>704</v>
      </c>
      <c r="C506" s="180" t="s">
        <v>74</v>
      </c>
      <c r="D506" s="180" t="s">
        <v>79</v>
      </c>
      <c r="E506" s="178" t="n">
        <v>1</v>
      </c>
      <c r="F506" s="181" t="n">
        <f aca="false">IF(C506="MAT.",VLOOKUP(A506,INSUMOS_AUX!A:F,6,0),0)</f>
        <v>86.94</v>
      </c>
      <c r="G506" s="178" t="n">
        <f aca="false">IF(C506="M.O.",VLOOKUP(A506,INSUMOS_AUX!A:F,6,0),0)</f>
        <v>0</v>
      </c>
    </row>
    <row r="507" customFormat="false" ht="15" hidden="false" customHeight="false" outlineLevel="0" collapsed="false">
      <c r="A507" s="172"/>
      <c r="B507" s="173"/>
      <c r="C507" s="173"/>
      <c r="D507" s="173"/>
      <c r="E507" s="173"/>
      <c r="F507" s="173"/>
      <c r="G507" s="173"/>
    </row>
    <row r="508" customFormat="false" ht="15" hidden="false" customHeight="false" outlineLevel="0" collapsed="false">
      <c r="A508" s="169" t="s">
        <v>705</v>
      </c>
      <c r="B508" s="170" t="s">
        <v>135</v>
      </c>
      <c r="C508" s="171"/>
      <c r="D508" s="171"/>
      <c r="E508" s="171"/>
      <c r="F508" s="171"/>
      <c r="G508" s="171"/>
    </row>
    <row r="509" customFormat="false" ht="15" hidden="false" customHeight="false" outlineLevel="0" collapsed="false">
      <c r="A509" s="172"/>
      <c r="B509" s="173"/>
      <c r="C509" s="173"/>
      <c r="D509" s="173"/>
      <c r="E509" s="173"/>
      <c r="F509" s="173"/>
      <c r="G509" s="173"/>
    </row>
    <row r="510" customFormat="false" ht="15" hidden="false" customHeight="false" outlineLevel="0" collapsed="false">
      <c r="A510" s="174" t="s">
        <v>137</v>
      </c>
      <c r="B510" s="174" t="s">
        <v>138</v>
      </c>
      <c r="C510" s="175" t="s">
        <v>60</v>
      </c>
      <c r="D510" s="175" t="s">
        <v>86</v>
      </c>
      <c r="E510" s="176" t="n">
        <v>200</v>
      </c>
      <c r="F510" s="176" t="n">
        <f aca="false">SUMPRODUCT($E511:$E549,F511:F549)</f>
        <v>14.11637497404</v>
      </c>
      <c r="G510" s="176" t="n">
        <f aca="false">SUMPRODUCT($E511:$E549,G511:G549)</f>
        <v>10.26539619602</v>
      </c>
    </row>
    <row r="511" customFormat="false" ht="15" hidden="false" customHeight="false" outlineLevel="0" collapsed="false">
      <c r="A511" s="178" t="n">
        <v>10</v>
      </c>
      <c r="B511" s="179" t="s">
        <v>647</v>
      </c>
      <c r="C511" s="180" t="s">
        <v>74</v>
      </c>
      <c r="D511" s="180" t="s">
        <v>30</v>
      </c>
      <c r="E511" s="178" t="n">
        <v>0.006370295</v>
      </c>
      <c r="F511" s="181" t="n">
        <f aca="false">IF(C511="MAT.",VLOOKUP(A511,INSUMOS_AUX!A:F,6,0),0)</f>
        <v>6.92</v>
      </c>
      <c r="G511" s="178" t="n">
        <f aca="false">IF(C511="M.O.",VLOOKUP(A511,INSUMOS_AUX!A:F,6,0),0)</f>
        <v>0</v>
      </c>
    </row>
    <row r="512" customFormat="false" ht="15" hidden="false" customHeight="false" outlineLevel="0" collapsed="false">
      <c r="A512" s="178" t="n">
        <v>10567</v>
      </c>
      <c r="B512" s="179" t="s">
        <v>706</v>
      </c>
      <c r="C512" s="180" t="s">
        <v>74</v>
      </c>
      <c r="D512" s="180" t="s">
        <v>86</v>
      </c>
      <c r="E512" s="178" t="n">
        <v>0.18</v>
      </c>
      <c r="F512" s="181" t="n">
        <f aca="false">IF(C512="MAT.",VLOOKUP(A512,INSUMOS_AUX!A:F,6,0),0)</f>
        <v>4.82</v>
      </c>
      <c r="G512" s="178" t="n">
        <f aca="false">IF(C512="M.O.",VLOOKUP(A512,INSUMOS_AUX!A:F,6,0),0)</f>
        <v>0</v>
      </c>
    </row>
    <row r="513" customFormat="false" ht="15" hidden="false" customHeight="false" outlineLevel="0" collapsed="false">
      <c r="A513" s="178" t="n">
        <v>11359</v>
      </c>
      <c r="B513" s="179" t="s">
        <v>649</v>
      </c>
      <c r="C513" s="180" t="s">
        <v>74</v>
      </c>
      <c r="D513" s="180" t="s">
        <v>30</v>
      </c>
      <c r="E513" s="178" t="n">
        <v>5.1417E-005</v>
      </c>
      <c r="F513" s="181" t="n">
        <f aca="false">IF(C513="MAT.",VLOOKUP(A513,INSUMOS_AUX!A:F,6,0),0)</f>
        <v>571.77</v>
      </c>
      <c r="G513" s="178" t="n">
        <f aca="false">IF(C513="M.O.",VLOOKUP(A513,INSUMOS_AUX!A:F,6,0),0)</f>
        <v>0</v>
      </c>
    </row>
    <row r="514" customFormat="false" ht="15" hidden="false" customHeight="false" outlineLevel="0" collapsed="false">
      <c r="A514" s="178" t="n">
        <v>1213</v>
      </c>
      <c r="B514" s="179" t="s">
        <v>650</v>
      </c>
      <c r="C514" s="180" t="s">
        <v>636</v>
      </c>
      <c r="D514" s="180" t="s">
        <v>594</v>
      </c>
      <c r="E514" s="178" t="n">
        <v>0.131209</v>
      </c>
      <c r="F514" s="181" t="n">
        <f aca="false">IF(C514="MAT.",VLOOKUP(A514,INSUMOS_AUX!A:F,6,0),0)</f>
        <v>0</v>
      </c>
      <c r="G514" s="178" t="n">
        <f aca="false">IF(C514="M.O.",VLOOKUP(A514,INSUMOS_AUX!A:F,6,0),0)</f>
        <v>13.3</v>
      </c>
    </row>
    <row r="515" customFormat="false" ht="15" hidden="false" customHeight="false" outlineLevel="0" collapsed="false">
      <c r="A515" s="178" t="n">
        <v>12815</v>
      </c>
      <c r="B515" s="179" t="s">
        <v>651</v>
      </c>
      <c r="C515" s="180" t="s">
        <v>74</v>
      </c>
      <c r="D515" s="180" t="s">
        <v>30</v>
      </c>
      <c r="E515" s="178" t="n">
        <v>0.007250645</v>
      </c>
      <c r="F515" s="181" t="n">
        <f aca="false">IF(C515="MAT.",VLOOKUP(A515,INSUMOS_AUX!A:F,6,0),0)</f>
        <v>5.84</v>
      </c>
      <c r="G515" s="178" t="n">
        <f aca="false">IF(C515="M.O.",VLOOKUP(A515,INSUMOS_AUX!A:F,6,0),0)</f>
        <v>0</v>
      </c>
    </row>
    <row r="516" customFormat="false" ht="15" hidden="false" customHeight="false" outlineLevel="0" collapsed="false">
      <c r="A516" s="178" t="n">
        <v>12892</v>
      </c>
      <c r="B516" s="179" t="s">
        <v>627</v>
      </c>
      <c r="C516" s="180" t="s">
        <v>74</v>
      </c>
      <c r="D516" s="180" t="s">
        <v>628</v>
      </c>
      <c r="E516" s="178" t="n">
        <v>0.0127268</v>
      </c>
      <c r="F516" s="181" t="n">
        <f aca="false">IF(C516="MAT.",VLOOKUP(A516,INSUMOS_AUX!A:F,6,0),0)</f>
        <v>9</v>
      </c>
      <c r="G516" s="178" t="n">
        <f aca="false">IF(C516="M.O.",VLOOKUP(A516,INSUMOS_AUX!A:F,6,0),0)</f>
        <v>0</v>
      </c>
    </row>
    <row r="517" customFormat="false" ht="15" hidden="false" customHeight="false" outlineLevel="0" collapsed="false">
      <c r="A517" s="178" t="n">
        <v>12893</v>
      </c>
      <c r="B517" s="179" t="s">
        <v>629</v>
      </c>
      <c r="C517" s="180" t="s">
        <v>74</v>
      </c>
      <c r="D517" s="180" t="s">
        <v>628</v>
      </c>
      <c r="E517" s="178" t="n">
        <v>0.00148483</v>
      </c>
      <c r="F517" s="181" t="n">
        <f aca="false">IF(C517="MAT.",VLOOKUP(A517,INSUMOS_AUX!A:F,6,0),0)</f>
        <v>48</v>
      </c>
      <c r="G517" s="178" t="n">
        <f aca="false">IF(C517="M.O.",VLOOKUP(A517,INSUMOS_AUX!A:F,6,0),0)</f>
        <v>0</v>
      </c>
    </row>
    <row r="518" customFormat="false" ht="15" hidden="false" customHeight="false" outlineLevel="0" collapsed="false">
      <c r="A518" s="178" t="n">
        <v>1346</v>
      </c>
      <c r="B518" s="179" t="s">
        <v>707</v>
      </c>
      <c r="C518" s="180" t="s">
        <v>74</v>
      </c>
      <c r="D518" s="180" t="s">
        <v>79</v>
      </c>
      <c r="E518" s="178" t="n">
        <v>0.2</v>
      </c>
      <c r="F518" s="181" t="n">
        <f aca="false">IF(C518="MAT.",VLOOKUP(A518,INSUMOS_AUX!A:F,6,0),0)</f>
        <v>23.62</v>
      </c>
      <c r="G518" s="178" t="n">
        <f aca="false">IF(C518="M.O.",VLOOKUP(A518,INSUMOS_AUX!A:F,6,0),0)</f>
        <v>0</v>
      </c>
    </row>
    <row r="519" customFormat="false" ht="15" hidden="false" customHeight="false" outlineLevel="0" collapsed="false">
      <c r="A519" s="178" t="n">
        <v>1379</v>
      </c>
      <c r="B519" s="179" t="s">
        <v>652</v>
      </c>
      <c r="C519" s="180" t="s">
        <v>74</v>
      </c>
      <c r="D519" s="180" t="s">
        <v>285</v>
      </c>
      <c r="E519" s="178" t="n">
        <v>3.83684</v>
      </c>
      <c r="F519" s="181" t="n">
        <f aca="false">IF(C519="MAT.",VLOOKUP(A519,INSUMOS_AUX!A:F,6,0),0)</f>
        <v>0.42</v>
      </c>
      <c r="G519" s="178" t="n">
        <f aca="false">IF(C519="M.O.",VLOOKUP(A519,INSUMOS_AUX!A:F,6,0),0)</f>
        <v>0</v>
      </c>
    </row>
    <row r="520" customFormat="false" ht="15" hidden="false" customHeight="false" outlineLevel="0" collapsed="false">
      <c r="A520" s="178" t="n">
        <v>25966</v>
      </c>
      <c r="B520" s="179" t="s">
        <v>653</v>
      </c>
      <c r="C520" s="180" t="s">
        <v>74</v>
      </c>
      <c r="D520" s="180" t="s">
        <v>654</v>
      </c>
      <c r="E520" s="178" t="n">
        <v>0.001208471</v>
      </c>
      <c r="F520" s="181" t="n">
        <f aca="false">IF(C520="MAT.",VLOOKUP(A520,INSUMOS_AUX!A:F,6,0),0)</f>
        <v>15.03</v>
      </c>
      <c r="G520" s="178" t="n">
        <f aca="false">IF(C520="M.O.",VLOOKUP(A520,INSUMOS_AUX!A:F,6,0),0)</f>
        <v>0</v>
      </c>
    </row>
    <row r="521" customFormat="false" ht="15" hidden="false" customHeight="false" outlineLevel="0" collapsed="false">
      <c r="A521" s="178" t="n">
        <v>2705</v>
      </c>
      <c r="B521" s="179" t="s">
        <v>655</v>
      </c>
      <c r="C521" s="180" t="s">
        <v>74</v>
      </c>
      <c r="D521" s="180" t="s">
        <v>656</v>
      </c>
      <c r="E521" s="178" t="n">
        <v>0.0231</v>
      </c>
      <c r="F521" s="181" t="n">
        <f aca="false">IF(C521="MAT.",VLOOKUP(A521,INSUMOS_AUX!A:F,6,0),0)</f>
        <v>0.85</v>
      </c>
      <c r="G521" s="178" t="n">
        <f aca="false">IF(C521="M.O.",VLOOKUP(A521,INSUMOS_AUX!A:F,6,0),0)</f>
        <v>0</v>
      </c>
    </row>
    <row r="522" customFormat="false" ht="15" hidden="false" customHeight="false" outlineLevel="0" collapsed="false">
      <c r="A522" s="178" t="n">
        <v>2711</v>
      </c>
      <c r="B522" s="179" t="s">
        <v>657</v>
      </c>
      <c r="C522" s="180" t="s">
        <v>74</v>
      </c>
      <c r="D522" s="180" t="s">
        <v>30</v>
      </c>
      <c r="E522" s="178" t="n">
        <v>0.000539329</v>
      </c>
      <c r="F522" s="181" t="n">
        <f aca="false">IF(C522="MAT.",VLOOKUP(A522,INSUMOS_AUX!A:F,6,0),0)</f>
        <v>109.45</v>
      </c>
      <c r="G522" s="178" t="n">
        <f aca="false">IF(C522="M.O.",VLOOKUP(A522,INSUMOS_AUX!A:F,6,0),0)</f>
        <v>0</v>
      </c>
    </row>
    <row r="523" customFormat="false" ht="15" hidden="false" customHeight="false" outlineLevel="0" collapsed="false">
      <c r="A523" s="178" t="n">
        <v>337</v>
      </c>
      <c r="B523" s="179" t="s">
        <v>708</v>
      </c>
      <c r="C523" s="180" t="s">
        <v>74</v>
      </c>
      <c r="D523" s="180" t="s">
        <v>285</v>
      </c>
      <c r="E523" s="178" t="n">
        <v>0.02</v>
      </c>
      <c r="F523" s="181" t="n">
        <f aca="false">IF(C523="MAT.",VLOOKUP(A523,INSUMOS_AUX!A:F,6,0),0)</f>
        <v>12.01</v>
      </c>
      <c r="G523" s="178" t="n">
        <f aca="false">IF(C523="M.O.",VLOOKUP(A523,INSUMOS_AUX!A:F,6,0),0)</f>
        <v>0</v>
      </c>
    </row>
    <row r="524" customFormat="false" ht="15" hidden="false" customHeight="false" outlineLevel="0" collapsed="false">
      <c r="A524" s="178" t="n">
        <v>36144</v>
      </c>
      <c r="B524" s="179" t="s">
        <v>630</v>
      </c>
      <c r="C524" s="180" t="s">
        <v>74</v>
      </c>
      <c r="D524" s="180" t="s">
        <v>30</v>
      </c>
      <c r="E524" s="178" t="n">
        <v>0.103537763</v>
      </c>
      <c r="F524" s="181" t="n">
        <f aca="false">IF(C524="MAT.",VLOOKUP(A524,INSUMOS_AUX!A:F,6,0),0)</f>
        <v>1.12</v>
      </c>
      <c r="G524" s="178" t="n">
        <f aca="false">IF(C524="M.O.",VLOOKUP(A524,INSUMOS_AUX!A:F,6,0),0)</f>
        <v>0</v>
      </c>
    </row>
    <row r="525" customFormat="false" ht="15" hidden="false" customHeight="false" outlineLevel="0" collapsed="false">
      <c r="A525" s="178" t="n">
        <v>36146</v>
      </c>
      <c r="B525" s="179" t="s">
        <v>631</v>
      </c>
      <c r="C525" s="180" t="s">
        <v>74</v>
      </c>
      <c r="D525" s="180" t="s">
        <v>30</v>
      </c>
      <c r="E525" s="178" t="n">
        <v>0.001151811</v>
      </c>
      <c r="F525" s="181" t="n">
        <f aca="false">IF(C525="MAT.",VLOOKUP(A525,INSUMOS_AUX!A:F,6,0),0)</f>
        <v>170</v>
      </c>
      <c r="G525" s="178" t="n">
        <f aca="false">IF(C525="M.O.",VLOOKUP(A525,INSUMOS_AUX!A:F,6,0),0)</f>
        <v>0</v>
      </c>
    </row>
    <row r="526" customFormat="false" ht="15" hidden="false" customHeight="false" outlineLevel="0" collapsed="false">
      <c r="A526" s="178" t="n">
        <v>36149</v>
      </c>
      <c r="B526" s="179" t="s">
        <v>632</v>
      </c>
      <c r="C526" s="180" t="s">
        <v>74</v>
      </c>
      <c r="D526" s="180" t="s">
        <v>30</v>
      </c>
      <c r="E526" s="178" t="n">
        <v>0.000666964</v>
      </c>
      <c r="F526" s="181" t="n">
        <f aca="false">IF(C526="MAT.",VLOOKUP(A526,INSUMOS_AUX!A:F,6,0),0)</f>
        <v>117.5</v>
      </c>
      <c r="G526" s="178" t="n">
        <f aca="false">IF(C526="M.O.",VLOOKUP(A526,INSUMOS_AUX!A:F,6,0),0)</f>
        <v>0</v>
      </c>
    </row>
    <row r="527" customFormat="false" ht="15" hidden="false" customHeight="false" outlineLevel="0" collapsed="false">
      <c r="A527" s="178" t="n">
        <v>36150</v>
      </c>
      <c r="B527" s="179" t="s">
        <v>633</v>
      </c>
      <c r="C527" s="180" t="s">
        <v>74</v>
      </c>
      <c r="D527" s="180" t="s">
        <v>30</v>
      </c>
      <c r="E527" s="178" t="n">
        <v>0.00246814</v>
      </c>
      <c r="F527" s="181" t="n">
        <f aca="false">IF(C527="MAT.",VLOOKUP(A527,INSUMOS_AUX!A:F,6,0),0)</f>
        <v>29.7</v>
      </c>
      <c r="G527" s="178" t="n">
        <f aca="false">IF(C527="M.O.",VLOOKUP(A527,INSUMOS_AUX!A:F,6,0),0)</f>
        <v>0</v>
      </c>
    </row>
    <row r="528" customFormat="false" ht="15" hidden="false" customHeight="false" outlineLevel="0" collapsed="false">
      <c r="A528" s="178" t="n">
        <v>36153</v>
      </c>
      <c r="B528" s="179" t="s">
        <v>634</v>
      </c>
      <c r="C528" s="180" t="s">
        <v>74</v>
      </c>
      <c r="D528" s="180" t="s">
        <v>30</v>
      </c>
      <c r="E528" s="178" t="n">
        <v>0.000998224</v>
      </c>
      <c r="F528" s="181" t="n">
        <f aca="false">IF(C528="MAT.",VLOOKUP(A528,INSUMOS_AUX!A:F,6,0),0)</f>
        <v>133.75</v>
      </c>
      <c r="G528" s="178" t="n">
        <f aca="false">IF(C528="M.O.",VLOOKUP(A528,INSUMOS_AUX!A:F,6,0),0)</f>
        <v>0</v>
      </c>
    </row>
    <row r="529" customFormat="false" ht="15" hidden="false" customHeight="false" outlineLevel="0" collapsed="false">
      <c r="A529" s="178" t="n">
        <v>36397</v>
      </c>
      <c r="B529" s="179" t="s">
        <v>709</v>
      </c>
      <c r="C529" s="180" t="s">
        <v>74</v>
      </c>
      <c r="D529" s="180" t="s">
        <v>30</v>
      </c>
      <c r="E529" s="178" t="n">
        <v>1.959E-006</v>
      </c>
      <c r="F529" s="181" t="n">
        <f aca="false">IF(C529="MAT.",VLOOKUP(A529,INSUMOS_AUX!A:F,6,0),0)</f>
        <v>12105.76</v>
      </c>
      <c r="G529" s="178" t="n">
        <f aca="false">IF(C529="M.O.",VLOOKUP(A529,INSUMOS_AUX!A:F,6,0),0)</f>
        <v>0</v>
      </c>
    </row>
    <row r="530" customFormat="false" ht="15" hidden="false" customHeight="false" outlineLevel="0" collapsed="false">
      <c r="A530" s="178" t="n">
        <v>370</v>
      </c>
      <c r="B530" s="179" t="s">
        <v>658</v>
      </c>
      <c r="C530" s="180" t="s">
        <v>74</v>
      </c>
      <c r="D530" s="180" t="s">
        <v>116</v>
      </c>
      <c r="E530" s="178" t="n">
        <v>0.011746</v>
      </c>
      <c r="F530" s="181" t="n">
        <f aca="false">IF(C530="MAT.",VLOOKUP(A530,INSUMOS_AUX!A:F,6,0),0)</f>
        <v>72.5</v>
      </c>
      <c r="G530" s="178" t="n">
        <f aca="false">IF(C530="M.O.",VLOOKUP(A530,INSUMOS_AUX!A:F,6,0),0)</f>
        <v>0</v>
      </c>
    </row>
    <row r="531" customFormat="false" ht="15" hidden="false" customHeight="false" outlineLevel="0" collapsed="false">
      <c r="A531" s="178" t="n">
        <v>37370</v>
      </c>
      <c r="B531" s="179" t="s">
        <v>659</v>
      </c>
      <c r="C531" s="180" t="s">
        <v>74</v>
      </c>
      <c r="D531" s="180" t="s">
        <v>594</v>
      </c>
      <c r="E531" s="178" t="n">
        <v>0.92634</v>
      </c>
      <c r="F531" s="181" t="n">
        <f aca="false">IF(C531="MAT.",VLOOKUP(A531,INSUMOS_AUX!A:F,6,0),0)</f>
        <v>1.87</v>
      </c>
      <c r="G531" s="178" t="n">
        <f aca="false">IF(C531="M.O.",VLOOKUP(A531,INSUMOS_AUX!A:F,6,0),0)</f>
        <v>0</v>
      </c>
    </row>
    <row r="532" customFormat="false" ht="15" hidden="false" customHeight="false" outlineLevel="0" collapsed="false">
      <c r="A532" s="178" t="n">
        <v>37371</v>
      </c>
      <c r="B532" s="179" t="s">
        <v>660</v>
      </c>
      <c r="C532" s="180" t="s">
        <v>74</v>
      </c>
      <c r="D532" s="180" t="s">
        <v>594</v>
      </c>
      <c r="E532" s="178" t="n">
        <v>0.92634</v>
      </c>
      <c r="F532" s="181" t="n">
        <f aca="false">IF(C532="MAT.",VLOOKUP(A532,INSUMOS_AUX!A:F,6,0),0)</f>
        <v>0.71</v>
      </c>
      <c r="G532" s="178" t="n">
        <f aca="false">IF(C532="M.O.",VLOOKUP(A532,INSUMOS_AUX!A:F,6,0),0)</f>
        <v>0</v>
      </c>
    </row>
    <row r="533" customFormat="false" ht="15" hidden="false" customHeight="false" outlineLevel="0" collapsed="false">
      <c r="A533" s="178" t="n">
        <v>37372</v>
      </c>
      <c r="B533" s="179" t="s">
        <v>661</v>
      </c>
      <c r="C533" s="180" t="s">
        <v>74</v>
      </c>
      <c r="D533" s="180" t="s">
        <v>594</v>
      </c>
      <c r="E533" s="178" t="n">
        <v>0.92634</v>
      </c>
      <c r="F533" s="181" t="n">
        <f aca="false">IF(C533="MAT.",VLOOKUP(A533,INSUMOS_AUX!A:F,6,0),0)</f>
        <v>0.34</v>
      </c>
      <c r="G533" s="178" t="n">
        <f aca="false">IF(C533="M.O.",VLOOKUP(A533,INSUMOS_AUX!A:F,6,0),0)</f>
        <v>0</v>
      </c>
    </row>
    <row r="534" customFormat="false" ht="15" hidden="false" customHeight="false" outlineLevel="0" collapsed="false">
      <c r="A534" s="178" t="n">
        <v>37373</v>
      </c>
      <c r="B534" s="179" t="s">
        <v>662</v>
      </c>
      <c r="C534" s="180" t="s">
        <v>74</v>
      </c>
      <c r="D534" s="180" t="s">
        <v>594</v>
      </c>
      <c r="E534" s="178" t="n">
        <v>0.92634</v>
      </c>
      <c r="F534" s="181" t="n">
        <f aca="false">IF(C534="MAT.",VLOOKUP(A534,INSUMOS_AUX!A:F,6,0),0)</f>
        <v>0.05</v>
      </c>
      <c r="G534" s="178" t="n">
        <f aca="false">IF(C534="M.O.",VLOOKUP(A534,INSUMOS_AUX!A:F,6,0),0)</f>
        <v>0</v>
      </c>
    </row>
    <row r="535" customFormat="false" ht="15" hidden="false" customHeight="false" outlineLevel="0" collapsed="false">
      <c r="A535" s="178" t="n">
        <v>37666</v>
      </c>
      <c r="B535" s="179" t="s">
        <v>663</v>
      </c>
      <c r="C535" s="180" t="s">
        <v>636</v>
      </c>
      <c r="D535" s="180" t="s">
        <v>594</v>
      </c>
      <c r="E535" s="178" t="n">
        <v>0.018040064</v>
      </c>
      <c r="F535" s="181" t="n">
        <f aca="false">IF(C535="MAT.",VLOOKUP(A535,INSUMOS_AUX!A:F,6,0),0)</f>
        <v>0</v>
      </c>
      <c r="G535" s="178" t="n">
        <f aca="false">IF(C535="M.O.",VLOOKUP(A535,INSUMOS_AUX!A:F,6,0),0)</f>
        <v>17.8</v>
      </c>
    </row>
    <row r="536" customFormat="false" ht="15" hidden="false" customHeight="false" outlineLevel="0" collapsed="false">
      <c r="A536" s="178" t="n">
        <v>38382</v>
      </c>
      <c r="B536" s="179" t="s">
        <v>664</v>
      </c>
      <c r="C536" s="180" t="s">
        <v>74</v>
      </c>
      <c r="D536" s="180" t="s">
        <v>30</v>
      </c>
      <c r="E536" s="178" t="n">
        <v>0.002299393</v>
      </c>
      <c r="F536" s="181" t="n">
        <f aca="false">IF(C536="MAT.",VLOOKUP(A536,INSUMOS_AUX!A:F,6,0),0)</f>
        <v>7.62</v>
      </c>
      <c r="G536" s="178" t="n">
        <f aca="false">IF(C536="M.O.",VLOOKUP(A536,INSUMOS_AUX!A:F,6,0),0)</f>
        <v>0</v>
      </c>
    </row>
    <row r="537" customFormat="false" ht="15" hidden="false" customHeight="false" outlineLevel="0" collapsed="false">
      <c r="A537" s="178" t="n">
        <v>38390</v>
      </c>
      <c r="B537" s="179" t="s">
        <v>665</v>
      </c>
      <c r="C537" s="180" t="s">
        <v>74</v>
      </c>
      <c r="D537" s="180" t="s">
        <v>30</v>
      </c>
      <c r="E537" s="178" t="n">
        <v>0.001208471</v>
      </c>
      <c r="F537" s="181" t="n">
        <f aca="false">IF(C537="MAT.",VLOOKUP(A537,INSUMOS_AUX!A:F,6,0),0)</f>
        <v>22.97</v>
      </c>
      <c r="G537" s="178" t="n">
        <f aca="false">IF(C537="M.O.",VLOOKUP(A537,INSUMOS_AUX!A:F,6,0),0)</f>
        <v>0</v>
      </c>
    </row>
    <row r="538" customFormat="false" ht="15" hidden="false" customHeight="false" outlineLevel="0" collapsed="false">
      <c r="A538" s="178" t="n">
        <v>38393</v>
      </c>
      <c r="B538" s="179" t="s">
        <v>666</v>
      </c>
      <c r="C538" s="180" t="s">
        <v>74</v>
      </c>
      <c r="D538" s="180" t="s">
        <v>30</v>
      </c>
      <c r="E538" s="178" t="n">
        <v>0.001208471</v>
      </c>
      <c r="F538" s="181" t="n">
        <f aca="false">IF(C538="MAT.",VLOOKUP(A538,INSUMOS_AUX!A:F,6,0),0)</f>
        <v>10.36</v>
      </c>
      <c r="G538" s="178" t="n">
        <f aca="false">IF(C538="M.O.",VLOOKUP(A538,INSUMOS_AUX!A:F,6,0),0)</f>
        <v>0</v>
      </c>
    </row>
    <row r="539" customFormat="false" ht="15" hidden="false" customHeight="false" outlineLevel="0" collapsed="false">
      <c r="A539" s="178" t="n">
        <v>38396</v>
      </c>
      <c r="B539" s="179" t="s">
        <v>667</v>
      </c>
      <c r="C539" s="180" t="s">
        <v>74</v>
      </c>
      <c r="D539" s="180" t="s">
        <v>30</v>
      </c>
      <c r="E539" s="178" t="n">
        <v>4.1151E-005</v>
      </c>
      <c r="F539" s="181" t="n">
        <f aca="false">IF(C539="MAT.",VLOOKUP(A539,INSUMOS_AUX!A:F,6,0),0)</f>
        <v>276.64</v>
      </c>
      <c r="G539" s="178" t="n">
        <f aca="false">IF(C539="M.O.",VLOOKUP(A539,INSUMOS_AUX!A:F,6,0),0)</f>
        <v>0</v>
      </c>
    </row>
    <row r="540" customFormat="false" ht="15" hidden="false" customHeight="false" outlineLevel="0" collapsed="false">
      <c r="A540" s="178" t="n">
        <v>38399</v>
      </c>
      <c r="B540" s="179" t="s">
        <v>668</v>
      </c>
      <c r="C540" s="180" t="s">
        <v>74</v>
      </c>
      <c r="D540" s="180" t="s">
        <v>30</v>
      </c>
      <c r="E540" s="178" t="n">
        <v>0.000205575</v>
      </c>
      <c r="F540" s="181" t="n">
        <f aca="false">IF(C540="MAT.",VLOOKUP(A540,INSUMOS_AUX!A:F,6,0),0)</f>
        <v>135.25</v>
      </c>
      <c r="G540" s="178" t="n">
        <f aca="false">IF(C540="M.O.",VLOOKUP(A540,INSUMOS_AUX!A:F,6,0),0)</f>
        <v>0</v>
      </c>
    </row>
    <row r="541" customFormat="false" ht="15" hidden="false" customHeight="false" outlineLevel="0" collapsed="false">
      <c r="A541" s="178" t="n">
        <v>38412</v>
      </c>
      <c r="B541" s="179" t="s">
        <v>669</v>
      </c>
      <c r="C541" s="180" t="s">
        <v>74</v>
      </c>
      <c r="D541" s="180" t="s">
        <v>30</v>
      </c>
      <c r="E541" s="178" t="n">
        <v>3.5973E-005</v>
      </c>
      <c r="F541" s="181" t="n">
        <f aca="false">IF(C541="MAT.",VLOOKUP(A541,INSUMOS_AUX!A:F,6,0),0)</f>
        <v>837.62</v>
      </c>
      <c r="G541" s="178" t="n">
        <f aca="false">IF(C541="M.O.",VLOOKUP(A541,INSUMOS_AUX!A:F,6,0),0)</f>
        <v>0</v>
      </c>
    </row>
    <row r="542" customFormat="false" ht="15" hidden="false" customHeight="false" outlineLevel="0" collapsed="false">
      <c r="A542" s="178" t="n">
        <v>38413</v>
      </c>
      <c r="B542" s="179" t="s">
        <v>670</v>
      </c>
      <c r="C542" s="180" t="s">
        <v>74</v>
      </c>
      <c r="D542" s="180" t="s">
        <v>30</v>
      </c>
      <c r="E542" s="178" t="n">
        <v>3.5247E-005</v>
      </c>
      <c r="F542" s="181" t="n">
        <f aca="false">IF(C542="MAT.",VLOOKUP(A542,INSUMOS_AUX!A:F,6,0),0)</f>
        <v>589.49</v>
      </c>
      <c r="G542" s="178" t="n">
        <f aca="false">IF(C542="M.O.",VLOOKUP(A542,INSUMOS_AUX!A:F,6,0),0)</f>
        <v>0</v>
      </c>
    </row>
    <row r="543" customFormat="false" ht="15" hidden="false" customHeight="false" outlineLevel="0" collapsed="false">
      <c r="A543" s="178" t="n">
        <v>38476</v>
      </c>
      <c r="B543" s="179" t="s">
        <v>671</v>
      </c>
      <c r="C543" s="180" t="s">
        <v>74</v>
      </c>
      <c r="D543" s="180" t="s">
        <v>30</v>
      </c>
      <c r="E543" s="178" t="n">
        <v>0.000164515</v>
      </c>
      <c r="F543" s="181" t="n">
        <f aca="false">IF(C543="MAT.",VLOOKUP(A543,INSUMOS_AUX!A:F,6,0),0)</f>
        <v>203.78</v>
      </c>
      <c r="G543" s="178" t="n">
        <f aca="false">IF(C543="M.O.",VLOOKUP(A543,INSUMOS_AUX!A:F,6,0),0)</f>
        <v>0</v>
      </c>
    </row>
    <row r="544" customFormat="false" ht="15" hidden="false" customHeight="false" outlineLevel="0" collapsed="false">
      <c r="A544" s="178" t="n">
        <v>38477</v>
      </c>
      <c r="B544" s="179" t="s">
        <v>672</v>
      </c>
      <c r="C544" s="180" t="s">
        <v>74</v>
      </c>
      <c r="D544" s="180" t="s">
        <v>30</v>
      </c>
      <c r="E544" s="178" t="n">
        <v>3.5247E-005</v>
      </c>
      <c r="F544" s="181" t="n">
        <f aca="false">IF(C544="MAT.",VLOOKUP(A544,INSUMOS_AUX!A:F,6,0),0)</f>
        <v>577.1</v>
      </c>
      <c r="G544" s="178" t="n">
        <f aca="false">IF(C544="M.O.",VLOOKUP(A544,INSUMOS_AUX!A:F,6,0),0)</f>
        <v>0</v>
      </c>
    </row>
    <row r="545" customFormat="false" ht="15" hidden="false" customHeight="false" outlineLevel="0" collapsed="false">
      <c r="A545" s="178" t="n">
        <v>4721</v>
      </c>
      <c r="B545" s="179" t="s">
        <v>675</v>
      </c>
      <c r="C545" s="180" t="s">
        <v>74</v>
      </c>
      <c r="D545" s="180" t="s">
        <v>116</v>
      </c>
      <c r="E545" s="178" t="n">
        <v>0.008134</v>
      </c>
      <c r="F545" s="181" t="n">
        <f aca="false">IF(C545="MAT.",VLOOKUP(A545,INSUMOS_AUX!A:F,6,0),0)</f>
        <v>52.9</v>
      </c>
      <c r="G545" s="178" t="n">
        <f aca="false">IF(C545="M.O.",VLOOKUP(A545,INSUMOS_AUX!A:F,6,0),0)</f>
        <v>0</v>
      </c>
    </row>
    <row r="546" customFormat="false" ht="15" hidden="false" customHeight="false" outlineLevel="0" collapsed="false">
      <c r="A546" s="178" t="n">
        <v>4750</v>
      </c>
      <c r="B546" s="179" t="s">
        <v>688</v>
      </c>
      <c r="C546" s="180" t="s">
        <v>636</v>
      </c>
      <c r="D546" s="180" t="s">
        <v>594</v>
      </c>
      <c r="E546" s="178" t="n">
        <v>0.30513</v>
      </c>
      <c r="F546" s="181" t="n">
        <f aca="false">IF(C546="MAT.",VLOOKUP(A546,INSUMOS_AUX!A:F,6,0),0)</f>
        <v>0</v>
      </c>
      <c r="G546" s="178" t="n">
        <f aca="false">IF(C546="M.O.",VLOOKUP(A546,INSUMOS_AUX!A:F,6,0),0)</f>
        <v>13.3</v>
      </c>
    </row>
    <row r="547" customFormat="false" ht="15" hidden="false" customHeight="false" outlineLevel="0" collapsed="false">
      <c r="A547" s="178" t="n">
        <v>5075</v>
      </c>
      <c r="B547" s="179" t="s">
        <v>677</v>
      </c>
      <c r="C547" s="180" t="s">
        <v>74</v>
      </c>
      <c r="D547" s="180" t="s">
        <v>285</v>
      </c>
      <c r="E547" s="178" t="n">
        <v>0.02</v>
      </c>
      <c r="F547" s="181" t="n">
        <f aca="false">IF(C547="MAT.",VLOOKUP(A547,INSUMOS_AUX!A:F,6,0),0)</f>
        <v>11.87</v>
      </c>
      <c r="G547" s="178" t="n">
        <f aca="false">IF(C547="M.O.",VLOOKUP(A547,INSUMOS_AUX!A:F,6,0),0)</f>
        <v>0</v>
      </c>
    </row>
    <row r="548" customFormat="false" ht="15" hidden="false" customHeight="false" outlineLevel="0" collapsed="false">
      <c r="A548" s="178" t="n">
        <v>6111</v>
      </c>
      <c r="B548" s="179" t="s">
        <v>678</v>
      </c>
      <c r="C548" s="180" t="s">
        <v>636</v>
      </c>
      <c r="D548" s="180" t="s">
        <v>594</v>
      </c>
      <c r="E548" s="178" t="n">
        <v>0.486600982</v>
      </c>
      <c r="F548" s="181" t="n">
        <f aca="false">IF(C548="MAT.",VLOOKUP(A548,INSUMOS_AUX!A:F,6,0),0)</f>
        <v>0</v>
      </c>
      <c r="G548" s="178" t="n">
        <f aca="false">IF(C548="M.O.",VLOOKUP(A548,INSUMOS_AUX!A:F,6,0),0)</f>
        <v>8.51</v>
      </c>
    </row>
    <row r="549" customFormat="false" ht="15" hidden="false" customHeight="false" outlineLevel="0" collapsed="false">
      <c r="A549" s="178" t="n">
        <v>6189</v>
      </c>
      <c r="B549" s="179" t="s">
        <v>680</v>
      </c>
      <c r="C549" s="180" t="s">
        <v>74</v>
      </c>
      <c r="D549" s="180" t="s">
        <v>86</v>
      </c>
      <c r="E549" s="178" t="n">
        <v>0.13</v>
      </c>
      <c r="F549" s="181" t="n">
        <f aca="false">IF(C549="MAT.",VLOOKUP(A549,INSUMOS_AUX!A:F,6,0),0)</f>
        <v>9.09</v>
      </c>
      <c r="G549" s="178" t="n">
        <f aca="false">IF(C549="M.O.",VLOOKUP(A549,INSUMOS_AUX!A:F,6,0),0)</f>
        <v>0</v>
      </c>
    </row>
    <row r="550" customFormat="false" ht="15" hidden="false" customHeight="false" outlineLevel="0" collapsed="false">
      <c r="A550" s="172"/>
      <c r="B550" s="173"/>
      <c r="C550" s="173"/>
      <c r="D550" s="173"/>
      <c r="E550" s="173"/>
      <c r="F550" s="173"/>
      <c r="G550" s="173"/>
    </row>
    <row r="551" customFormat="false" ht="15" hidden="false" customHeight="false" outlineLevel="0" collapsed="false">
      <c r="A551" s="174" t="s">
        <v>140</v>
      </c>
      <c r="B551" s="174" t="s">
        <v>141</v>
      </c>
      <c r="C551" s="175" t="s">
        <v>60</v>
      </c>
      <c r="D551" s="175" t="s">
        <v>79</v>
      </c>
      <c r="E551" s="176" t="n">
        <v>80</v>
      </c>
      <c r="F551" s="176" t="n">
        <f aca="false">SUMPRODUCT($E552:$E587,F552:F587)</f>
        <v>56.13942999368</v>
      </c>
      <c r="G551" s="176" t="n">
        <f aca="false">SUMPRODUCT($E552:$E587,G552:G587)</f>
        <v>12.0077434135</v>
      </c>
    </row>
    <row r="552" customFormat="false" ht="15" hidden="false" customHeight="false" outlineLevel="0" collapsed="false">
      <c r="A552" s="178" t="n">
        <v>10</v>
      </c>
      <c r="B552" s="179" t="s">
        <v>647</v>
      </c>
      <c r="C552" s="180" t="s">
        <v>74</v>
      </c>
      <c r="D552" s="180" t="s">
        <v>30</v>
      </c>
      <c r="E552" s="178" t="n">
        <v>0.004776213</v>
      </c>
      <c r="F552" s="181" t="n">
        <f aca="false">IF(C552="MAT.",VLOOKUP(A552,INSUMOS_AUX!A:F,6,0),0)</f>
        <v>6.92</v>
      </c>
      <c r="G552" s="178" t="n">
        <f aca="false">IF(C552="M.O.",VLOOKUP(A552,INSUMOS_AUX!A:F,6,0),0)</f>
        <v>0</v>
      </c>
    </row>
    <row r="553" customFormat="false" ht="15" hidden="false" customHeight="false" outlineLevel="0" collapsed="false">
      <c r="A553" s="178" t="n">
        <v>11359</v>
      </c>
      <c r="B553" s="179" t="s">
        <v>649</v>
      </c>
      <c r="C553" s="180" t="s">
        <v>74</v>
      </c>
      <c r="D553" s="180" t="s">
        <v>30</v>
      </c>
      <c r="E553" s="178" t="n">
        <v>3.855E-005</v>
      </c>
      <c r="F553" s="181" t="n">
        <f aca="false">IF(C553="MAT.",VLOOKUP(A553,INSUMOS_AUX!A:F,6,0),0)</f>
        <v>571.77</v>
      </c>
      <c r="G553" s="178" t="n">
        <f aca="false">IF(C553="M.O.",VLOOKUP(A553,INSUMOS_AUX!A:F,6,0),0)</f>
        <v>0</v>
      </c>
    </row>
    <row r="554" customFormat="false" ht="15" hidden="false" customHeight="false" outlineLevel="0" collapsed="false">
      <c r="A554" s="178" t="n">
        <v>12815</v>
      </c>
      <c r="B554" s="179" t="s">
        <v>651</v>
      </c>
      <c r="C554" s="180" t="s">
        <v>74</v>
      </c>
      <c r="D554" s="180" t="s">
        <v>30</v>
      </c>
      <c r="E554" s="178" t="n">
        <v>0.005436268</v>
      </c>
      <c r="F554" s="181" t="n">
        <f aca="false">IF(C554="MAT.",VLOOKUP(A554,INSUMOS_AUX!A:F,6,0),0)</f>
        <v>5.84</v>
      </c>
      <c r="G554" s="178" t="n">
        <f aca="false">IF(C554="M.O.",VLOOKUP(A554,INSUMOS_AUX!A:F,6,0),0)</f>
        <v>0</v>
      </c>
    </row>
    <row r="555" customFormat="false" ht="15" hidden="false" customHeight="false" outlineLevel="0" collapsed="false">
      <c r="A555" s="178" t="n">
        <v>12892</v>
      </c>
      <c r="B555" s="179" t="s">
        <v>627</v>
      </c>
      <c r="C555" s="180" t="s">
        <v>74</v>
      </c>
      <c r="D555" s="180" t="s">
        <v>628</v>
      </c>
      <c r="E555" s="178" t="n">
        <v>0.009357497</v>
      </c>
      <c r="F555" s="181" t="n">
        <f aca="false">IF(C555="MAT.",VLOOKUP(A555,INSUMOS_AUX!A:F,6,0),0)</f>
        <v>9</v>
      </c>
      <c r="G555" s="178" t="n">
        <f aca="false">IF(C555="M.O.",VLOOKUP(A555,INSUMOS_AUX!A:F,6,0),0)</f>
        <v>0</v>
      </c>
    </row>
    <row r="556" customFormat="false" ht="15" hidden="false" customHeight="false" outlineLevel="0" collapsed="false">
      <c r="A556" s="178" t="n">
        <v>12893</v>
      </c>
      <c r="B556" s="179" t="s">
        <v>629</v>
      </c>
      <c r="C556" s="180" t="s">
        <v>74</v>
      </c>
      <c r="D556" s="180" t="s">
        <v>628</v>
      </c>
      <c r="E556" s="178" t="n">
        <v>0.001091735</v>
      </c>
      <c r="F556" s="181" t="n">
        <f aca="false">IF(C556="MAT.",VLOOKUP(A556,INSUMOS_AUX!A:F,6,0),0)</f>
        <v>48</v>
      </c>
      <c r="G556" s="178" t="n">
        <f aca="false">IF(C556="M.O.",VLOOKUP(A556,INSUMOS_AUX!A:F,6,0),0)</f>
        <v>0</v>
      </c>
    </row>
    <row r="557" customFormat="false" ht="15" hidden="false" customHeight="false" outlineLevel="0" collapsed="false">
      <c r="A557" s="178" t="n">
        <v>25957</v>
      </c>
      <c r="B557" s="179" t="s">
        <v>679</v>
      </c>
      <c r="C557" s="180" t="s">
        <v>636</v>
      </c>
      <c r="D557" s="180" t="s">
        <v>594</v>
      </c>
      <c r="E557" s="178" t="n">
        <v>0.54996757</v>
      </c>
      <c r="F557" s="181" t="n">
        <f aca="false">IF(C557="MAT.",VLOOKUP(A557,INSUMOS_AUX!A:F,6,0),0)</f>
        <v>0</v>
      </c>
      <c r="G557" s="178" t="n">
        <f aca="false">IF(C557="M.O.",VLOOKUP(A557,INSUMOS_AUX!A:F,6,0),0)</f>
        <v>19.69</v>
      </c>
    </row>
    <row r="558" customFormat="false" ht="15" hidden="false" customHeight="false" outlineLevel="0" collapsed="false">
      <c r="A558" s="178" t="n">
        <v>25966</v>
      </c>
      <c r="B558" s="179" t="s">
        <v>653</v>
      </c>
      <c r="C558" s="180" t="s">
        <v>74</v>
      </c>
      <c r="D558" s="180" t="s">
        <v>654</v>
      </c>
      <c r="E558" s="178" t="n">
        <v>0.000906067</v>
      </c>
      <c r="F558" s="181" t="n">
        <f aca="false">IF(C558="MAT.",VLOOKUP(A558,INSUMOS_AUX!A:F,6,0),0)</f>
        <v>15.03</v>
      </c>
      <c r="G558" s="178" t="n">
        <f aca="false">IF(C558="M.O.",VLOOKUP(A558,INSUMOS_AUX!A:F,6,0),0)</f>
        <v>0</v>
      </c>
    </row>
    <row r="559" customFormat="false" ht="15" hidden="false" customHeight="false" outlineLevel="0" collapsed="false">
      <c r="A559" s="178" t="n">
        <v>2711</v>
      </c>
      <c r="B559" s="179" t="s">
        <v>657</v>
      </c>
      <c r="C559" s="180" t="s">
        <v>74</v>
      </c>
      <c r="D559" s="180" t="s">
        <v>30</v>
      </c>
      <c r="E559" s="178" t="n">
        <v>0.000404369</v>
      </c>
      <c r="F559" s="181" t="n">
        <f aca="false">IF(C559="MAT.",VLOOKUP(A559,INSUMOS_AUX!A:F,6,0),0)</f>
        <v>109.45</v>
      </c>
      <c r="G559" s="178" t="n">
        <f aca="false">IF(C559="M.O.",VLOOKUP(A559,INSUMOS_AUX!A:F,6,0),0)</f>
        <v>0</v>
      </c>
    </row>
    <row r="560" customFormat="false" ht="15" hidden="false" customHeight="false" outlineLevel="0" collapsed="false">
      <c r="A560" s="178" t="n">
        <v>36144</v>
      </c>
      <c r="B560" s="179" t="s">
        <v>630</v>
      </c>
      <c r="C560" s="180" t="s">
        <v>74</v>
      </c>
      <c r="D560" s="180" t="s">
        <v>30</v>
      </c>
      <c r="E560" s="178" t="n">
        <v>0.076127092</v>
      </c>
      <c r="F560" s="181" t="n">
        <f aca="false">IF(C560="MAT.",VLOOKUP(A560,INSUMOS_AUX!A:F,6,0),0)</f>
        <v>1.12</v>
      </c>
      <c r="G560" s="178" t="n">
        <f aca="false">IF(C560="M.O.",VLOOKUP(A560,INSUMOS_AUX!A:F,6,0),0)</f>
        <v>0</v>
      </c>
    </row>
    <row r="561" customFormat="false" ht="15" hidden="false" customHeight="false" outlineLevel="0" collapsed="false">
      <c r="A561" s="178" t="n">
        <v>36146</v>
      </c>
      <c r="B561" s="179" t="s">
        <v>631</v>
      </c>
      <c r="C561" s="180" t="s">
        <v>74</v>
      </c>
      <c r="D561" s="180" t="s">
        <v>30</v>
      </c>
      <c r="E561" s="178" t="n">
        <v>0.00084688</v>
      </c>
      <c r="F561" s="181" t="n">
        <f aca="false">IF(C561="MAT.",VLOOKUP(A561,INSUMOS_AUX!A:F,6,0),0)</f>
        <v>170</v>
      </c>
      <c r="G561" s="178" t="n">
        <f aca="false">IF(C561="M.O.",VLOOKUP(A561,INSUMOS_AUX!A:F,6,0),0)</f>
        <v>0</v>
      </c>
    </row>
    <row r="562" customFormat="false" ht="15" hidden="false" customHeight="false" outlineLevel="0" collapsed="false">
      <c r="A562" s="178" t="n">
        <v>36149</v>
      </c>
      <c r="B562" s="179" t="s">
        <v>632</v>
      </c>
      <c r="C562" s="180" t="s">
        <v>74</v>
      </c>
      <c r="D562" s="180" t="s">
        <v>30</v>
      </c>
      <c r="E562" s="178" t="n">
        <v>0.000490392</v>
      </c>
      <c r="F562" s="181" t="n">
        <f aca="false">IF(C562="MAT.",VLOOKUP(A562,INSUMOS_AUX!A:F,6,0),0)</f>
        <v>117.5</v>
      </c>
      <c r="G562" s="178" t="n">
        <f aca="false">IF(C562="M.O.",VLOOKUP(A562,INSUMOS_AUX!A:F,6,0),0)</f>
        <v>0</v>
      </c>
    </row>
    <row r="563" customFormat="false" ht="15" hidden="false" customHeight="false" outlineLevel="0" collapsed="false">
      <c r="A563" s="178" t="n">
        <v>36150</v>
      </c>
      <c r="B563" s="179" t="s">
        <v>633</v>
      </c>
      <c r="C563" s="180" t="s">
        <v>74</v>
      </c>
      <c r="D563" s="180" t="s">
        <v>30</v>
      </c>
      <c r="E563" s="178" t="n">
        <v>0.001814723</v>
      </c>
      <c r="F563" s="181" t="n">
        <f aca="false">IF(C563="MAT.",VLOOKUP(A563,INSUMOS_AUX!A:F,6,0),0)</f>
        <v>29.7</v>
      </c>
      <c r="G563" s="178" t="n">
        <f aca="false">IF(C563="M.O.",VLOOKUP(A563,INSUMOS_AUX!A:F,6,0),0)</f>
        <v>0</v>
      </c>
    </row>
    <row r="564" customFormat="false" ht="15" hidden="false" customHeight="false" outlineLevel="0" collapsed="false">
      <c r="A564" s="178" t="n">
        <v>36153</v>
      </c>
      <c r="B564" s="179" t="s">
        <v>634</v>
      </c>
      <c r="C564" s="180" t="s">
        <v>74</v>
      </c>
      <c r="D564" s="180" t="s">
        <v>30</v>
      </c>
      <c r="E564" s="178" t="n">
        <v>0.000733953</v>
      </c>
      <c r="F564" s="181" t="n">
        <f aca="false">IF(C564="MAT.",VLOOKUP(A564,INSUMOS_AUX!A:F,6,0),0)</f>
        <v>133.75</v>
      </c>
      <c r="G564" s="178" t="n">
        <f aca="false">IF(C564="M.O.",VLOOKUP(A564,INSUMOS_AUX!A:F,6,0),0)</f>
        <v>0</v>
      </c>
    </row>
    <row r="565" customFormat="false" ht="15" hidden="false" customHeight="false" outlineLevel="0" collapsed="false">
      <c r="A565" s="178" t="n">
        <v>37370</v>
      </c>
      <c r="B565" s="179" t="s">
        <v>659</v>
      </c>
      <c r="C565" s="180" t="s">
        <v>74</v>
      </c>
      <c r="D565" s="180" t="s">
        <v>594</v>
      </c>
      <c r="E565" s="178" t="n">
        <v>0.6811</v>
      </c>
      <c r="F565" s="181" t="n">
        <f aca="false">IF(C565="MAT.",VLOOKUP(A565,INSUMOS_AUX!A:F,6,0),0)</f>
        <v>1.87</v>
      </c>
      <c r="G565" s="178" t="n">
        <f aca="false">IF(C565="M.O.",VLOOKUP(A565,INSUMOS_AUX!A:F,6,0),0)</f>
        <v>0</v>
      </c>
    </row>
    <row r="566" customFormat="false" ht="15" hidden="false" customHeight="false" outlineLevel="0" collapsed="false">
      <c r="A566" s="178" t="n">
        <v>37371</v>
      </c>
      <c r="B566" s="179" t="s">
        <v>660</v>
      </c>
      <c r="C566" s="180" t="s">
        <v>74</v>
      </c>
      <c r="D566" s="180" t="s">
        <v>594</v>
      </c>
      <c r="E566" s="178" t="n">
        <v>0.6811</v>
      </c>
      <c r="F566" s="181" t="n">
        <f aca="false">IF(C566="MAT.",VLOOKUP(A566,INSUMOS_AUX!A:F,6,0),0)</f>
        <v>0.71</v>
      </c>
      <c r="G566" s="178" t="n">
        <f aca="false">IF(C566="M.O.",VLOOKUP(A566,INSUMOS_AUX!A:F,6,0),0)</f>
        <v>0</v>
      </c>
    </row>
    <row r="567" customFormat="false" ht="15" hidden="false" customHeight="false" outlineLevel="0" collapsed="false">
      <c r="A567" s="178" t="n">
        <v>37372</v>
      </c>
      <c r="B567" s="179" t="s">
        <v>661</v>
      </c>
      <c r="C567" s="180" t="s">
        <v>74</v>
      </c>
      <c r="D567" s="180" t="s">
        <v>594</v>
      </c>
      <c r="E567" s="178" t="n">
        <v>0.6811</v>
      </c>
      <c r="F567" s="181" t="n">
        <f aca="false">IF(C567="MAT.",VLOOKUP(A567,INSUMOS_AUX!A:F,6,0),0)</f>
        <v>0.34</v>
      </c>
      <c r="G567" s="178" t="n">
        <f aca="false">IF(C567="M.O.",VLOOKUP(A567,INSUMOS_AUX!A:F,6,0),0)</f>
        <v>0</v>
      </c>
    </row>
    <row r="568" customFormat="false" ht="15" hidden="false" customHeight="false" outlineLevel="0" collapsed="false">
      <c r="A568" s="178" t="n">
        <v>37373</v>
      </c>
      <c r="B568" s="179" t="s">
        <v>662</v>
      </c>
      <c r="C568" s="180" t="s">
        <v>74</v>
      </c>
      <c r="D568" s="180" t="s">
        <v>594</v>
      </c>
      <c r="E568" s="178" t="n">
        <v>0.6811</v>
      </c>
      <c r="F568" s="181" t="n">
        <f aca="false">IF(C568="MAT.",VLOOKUP(A568,INSUMOS_AUX!A:F,6,0),0)</f>
        <v>0.05</v>
      </c>
      <c r="G568" s="178" t="n">
        <f aca="false">IF(C568="M.O.",VLOOKUP(A568,INSUMOS_AUX!A:F,6,0),0)</f>
        <v>0</v>
      </c>
    </row>
    <row r="569" customFormat="false" ht="15" hidden="false" customHeight="false" outlineLevel="0" collapsed="false">
      <c r="A569" s="178" t="n">
        <v>37586</v>
      </c>
      <c r="B569" s="179" t="s">
        <v>710</v>
      </c>
      <c r="C569" s="180" t="s">
        <v>74</v>
      </c>
      <c r="D569" s="180" t="s">
        <v>700</v>
      </c>
      <c r="E569" s="178" t="n">
        <v>0.0243</v>
      </c>
      <c r="F569" s="181" t="n">
        <f aca="false">IF(C569="MAT.",VLOOKUP(A569,INSUMOS_AUX!A:F,6,0),0)</f>
        <v>30.9</v>
      </c>
      <c r="G569" s="178" t="n">
        <f aca="false">IF(C569="M.O.",VLOOKUP(A569,INSUMOS_AUX!A:F,6,0),0)</f>
        <v>0</v>
      </c>
    </row>
    <row r="570" customFormat="false" ht="15" hidden="false" customHeight="false" outlineLevel="0" collapsed="false">
      <c r="A570" s="178" t="n">
        <v>38382</v>
      </c>
      <c r="B570" s="179" t="s">
        <v>664</v>
      </c>
      <c r="C570" s="180" t="s">
        <v>74</v>
      </c>
      <c r="D570" s="180" t="s">
        <v>30</v>
      </c>
      <c r="E570" s="178" t="n">
        <v>0.001724</v>
      </c>
      <c r="F570" s="181" t="n">
        <f aca="false">IF(C570="MAT.",VLOOKUP(A570,INSUMOS_AUX!A:F,6,0),0)</f>
        <v>7.62</v>
      </c>
      <c r="G570" s="178" t="n">
        <f aca="false">IF(C570="M.O.",VLOOKUP(A570,INSUMOS_AUX!A:F,6,0),0)</f>
        <v>0</v>
      </c>
    </row>
    <row r="571" customFormat="false" ht="15" hidden="false" customHeight="false" outlineLevel="0" collapsed="false">
      <c r="A571" s="178" t="n">
        <v>38390</v>
      </c>
      <c r="B571" s="179" t="s">
        <v>665</v>
      </c>
      <c r="C571" s="180" t="s">
        <v>74</v>
      </c>
      <c r="D571" s="180" t="s">
        <v>30</v>
      </c>
      <c r="E571" s="178" t="n">
        <v>0.000906067</v>
      </c>
      <c r="F571" s="181" t="n">
        <f aca="false">IF(C571="MAT.",VLOOKUP(A571,INSUMOS_AUX!A:F,6,0),0)</f>
        <v>22.97</v>
      </c>
      <c r="G571" s="178" t="n">
        <f aca="false">IF(C571="M.O.",VLOOKUP(A571,INSUMOS_AUX!A:F,6,0),0)</f>
        <v>0</v>
      </c>
    </row>
    <row r="572" customFormat="false" ht="15" hidden="false" customHeight="false" outlineLevel="0" collapsed="false">
      <c r="A572" s="178" t="n">
        <v>38393</v>
      </c>
      <c r="B572" s="179" t="s">
        <v>666</v>
      </c>
      <c r="C572" s="180" t="s">
        <v>74</v>
      </c>
      <c r="D572" s="180" t="s">
        <v>30</v>
      </c>
      <c r="E572" s="178" t="n">
        <v>0.000906067</v>
      </c>
      <c r="F572" s="181" t="n">
        <f aca="false">IF(C572="MAT.",VLOOKUP(A572,INSUMOS_AUX!A:F,6,0),0)</f>
        <v>10.36</v>
      </c>
      <c r="G572" s="178" t="n">
        <f aca="false">IF(C572="M.O.",VLOOKUP(A572,INSUMOS_AUX!A:F,6,0),0)</f>
        <v>0</v>
      </c>
    </row>
    <row r="573" customFormat="false" ht="15" hidden="false" customHeight="false" outlineLevel="0" collapsed="false">
      <c r="A573" s="178" t="n">
        <v>38396</v>
      </c>
      <c r="B573" s="179" t="s">
        <v>667</v>
      </c>
      <c r="C573" s="180" t="s">
        <v>74</v>
      </c>
      <c r="D573" s="180" t="s">
        <v>30</v>
      </c>
      <c r="E573" s="178" t="n">
        <v>3.0854E-005</v>
      </c>
      <c r="F573" s="181" t="n">
        <f aca="false">IF(C573="MAT.",VLOOKUP(A573,INSUMOS_AUX!A:F,6,0),0)</f>
        <v>276.64</v>
      </c>
      <c r="G573" s="178" t="n">
        <f aca="false">IF(C573="M.O.",VLOOKUP(A573,INSUMOS_AUX!A:F,6,0),0)</f>
        <v>0</v>
      </c>
    </row>
    <row r="574" customFormat="false" ht="15" hidden="false" customHeight="false" outlineLevel="0" collapsed="false">
      <c r="A574" s="178" t="n">
        <v>38399</v>
      </c>
      <c r="B574" s="179" t="s">
        <v>668</v>
      </c>
      <c r="C574" s="180" t="s">
        <v>74</v>
      </c>
      <c r="D574" s="180" t="s">
        <v>30</v>
      </c>
      <c r="E574" s="178" t="n">
        <v>0.000154133</v>
      </c>
      <c r="F574" s="181" t="n">
        <f aca="false">IF(C574="MAT.",VLOOKUP(A574,INSUMOS_AUX!A:F,6,0),0)</f>
        <v>135.25</v>
      </c>
      <c r="G574" s="178" t="n">
        <f aca="false">IF(C574="M.O.",VLOOKUP(A574,INSUMOS_AUX!A:F,6,0),0)</f>
        <v>0</v>
      </c>
    </row>
    <row r="575" customFormat="false" ht="15" hidden="false" customHeight="false" outlineLevel="0" collapsed="false">
      <c r="A575" s="178" t="n">
        <v>38412</v>
      </c>
      <c r="B575" s="179" t="s">
        <v>669</v>
      </c>
      <c r="C575" s="180" t="s">
        <v>74</v>
      </c>
      <c r="D575" s="180" t="s">
        <v>30</v>
      </c>
      <c r="E575" s="178" t="n">
        <v>2.6972E-005</v>
      </c>
      <c r="F575" s="181" t="n">
        <f aca="false">IF(C575="MAT.",VLOOKUP(A575,INSUMOS_AUX!A:F,6,0),0)</f>
        <v>837.62</v>
      </c>
      <c r="G575" s="178" t="n">
        <f aca="false">IF(C575="M.O.",VLOOKUP(A575,INSUMOS_AUX!A:F,6,0),0)</f>
        <v>0</v>
      </c>
    </row>
    <row r="576" customFormat="false" ht="15" hidden="false" customHeight="false" outlineLevel="0" collapsed="false">
      <c r="A576" s="178" t="n">
        <v>38413</v>
      </c>
      <c r="B576" s="179" t="s">
        <v>670</v>
      </c>
      <c r="C576" s="180" t="s">
        <v>74</v>
      </c>
      <c r="D576" s="180" t="s">
        <v>30</v>
      </c>
      <c r="E576" s="178" t="n">
        <v>2.6427E-005</v>
      </c>
      <c r="F576" s="181" t="n">
        <f aca="false">IF(C576="MAT.",VLOOKUP(A576,INSUMOS_AUX!A:F,6,0),0)</f>
        <v>589.49</v>
      </c>
      <c r="G576" s="178" t="n">
        <f aca="false">IF(C576="M.O.",VLOOKUP(A576,INSUMOS_AUX!A:F,6,0),0)</f>
        <v>0</v>
      </c>
    </row>
    <row r="577" customFormat="false" ht="15" hidden="false" customHeight="false" outlineLevel="0" collapsed="false">
      <c r="A577" s="178" t="n">
        <v>38476</v>
      </c>
      <c r="B577" s="179" t="s">
        <v>671</v>
      </c>
      <c r="C577" s="180" t="s">
        <v>74</v>
      </c>
      <c r="D577" s="180" t="s">
        <v>30</v>
      </c>
      <c r="E577" s="178" t="n">
        <v>0.000123347</v>
      </c>
      <c r="F577" s="181" t="n">
        <f aca="false">IF(C577="MAT.",VLOOKUP(A577,INSUMOS_AUX!A:F,6,0),0)</f>
        <v>203.78</v>
      </c>
      <c r="G577" s="178" t="n">
        <f aca="false">IF(C577="M.O.",VLOOKUP(A577,INSUMOS_AUX!A:F,6,0),0)</f>
        <v>0</v>
      </c>
    </row>
    <row r="578" customFormat="false" ht="15" hidden="false" customHeight="false" outlineLevel="0" collapsed="false">
      <c r="A578" s="178" t="n">
        <v>38477</v>
      </c>
      <c r="B578" s="179" t="s">
        <v>672</v>
      </c>
      <c r="C578" s="180" t="s">
        <v>74</v>
      </c>
      <c r="D578" s="180" t="s">
        <v>30</v>
      </c>
      <c r="E578" s="178" t="n">
        <v>2.6427E-005</v>
      </c>
      <c r="F578" s="181" t="n">
        <f aca="false">IF(C578="MAT.",VLOOKUP(A578,INSUMOS_AUX!A:F,6,0),0)</f>
        <v>577.1</v>
      </c>
      <c r="G578" s="178" t="n">
        <f aca="false">IF(C578="M.O.",VLOOKUP(A578,INSUMOS_AUX!A:F,6,0),0)</f>
        <v>0</v>
      </c>
    </row>
    <row r="579" customFormat="false" ht="15" hidden="false" customHeight="false" outlineLevel="0" collapsed="false">
      <c r="A579" s="178" t="n">
        <v>39413</v>
      </c>
      <c r="B579" s="179" t="s">
        <v>711</v>
      </c>
      <c r="C579" s="180" t="s">
        <v>74</v>
      </c>
      <c r="D579" s="180" t="s">
        <v>79</v>
      </c>
      <c r="E579" s="178" t="n">
        <v>2.106</v>
      </c>
      <c r="F579" s="181" t="n">
        <f aca="false">IF(C579="MAT.",VLOOKUP(A579,INSUMOS_AUX!A:F,6,0),0)</f>
        <v>15.4</v>
      </c>
      <c r="G579" s="178" t="n">
        <f aca="false">IF(C579="M.O.",VLOOKUP(A579,INSUMOS_AUX!A:F,6,0),0)</f>
        <v>0</v>
      </c>
    </row>
    <row r="580" customFormat="false" ht="15" hidden="false" customHeight="false" outlineLevel="0" collapsed="false">
      <c r="A580" s="178" t="n">
        <v>39419</v>
      </c>
      <c r="B580" s="179" t="s">
        <v>712</v>
      </c>
      <c r="C580" s="180" t="s">
        <v>74</v>
      </c>
      <c r="D580" s="180" t="s">
        <v>86</v>
      </c>
      <c r="E580" s="178" t="n">
        <v>0.7604</v>
      </c>
      <c r="F580" s="181" t="n">
        <f aca="false">IF(C580="MAT.",VLOOKUP(A580,INSUMOS_AUX!A:F,6,0),0)</f>
        <v>4.46</v>
      </c>
      <c r="G580" s="178" t="n">
        <f aca="false">IF(C580="M.O.",VLOOKUP(A580,INSUMOS_AUX!A:F,6,0),0)</f>
        <v>0</v>
      </c>
    </row>
    <row r="581" customFormat="false" ht="15" hidden="false" customHeight="false" outlineLevel="0" collapsed="false">
      <c r="A581" s="178" t="n">
        <v>39422</v>
      </c>
      <c r="B581" s="179" t="s">
        <v>713</v>
      </c>
      <c r="C581" s="180" t="s">
        <v>74</v>
      </c>
      <c r="D581" s="180" t="s">
        <v>86</v>
      </c>
      <c r="E581" s="178" t="n">
        <v>1.991</v>
      </c>
      <c r="F581" s="181" t="n">
        <f aca="false">IF(C581="MAT.",VLOOKUP(A581,INSUMOS_AUX!A:F,6,0),0)</f>
        <v>5.06</v>
      </c>
      <c r="G581" s="178" t="n">
        <f aca="false">IF(C581="M.O.",VLOOKUP(A581,INSUMOS_AUX!A:F,6,0),0)</f>
        <v>0</v>
      </c>
    </row>
    <row r="582" customFormat="false" ht="15" hidden="false" customHeight="false" outlineLevel="0" collapsed="false">
      <c r="A582" s="178" t="n">
        <v>39431</v>
      </c>
      <c r="B582" s="179" t="s">
        <v>714</v>
      </c>
      <c r="C582" s="180" t="s">
        <v>74</v>
      </c>
      <c r="D582" s="180" t="s">
        <v>86</v>
      </c>
      <c r="E582" s="178" t="n">
        <v>2.5027</v>
      </c>
      <c r="F582" s="181" t="n">
        <f aca="false">IF(C582="MAT.",VLOOKUP(A582,INSUMOS_AUX!A:F,6,0),0)</f>
        <v>0.17</v>
      </c>
      <c r="G582" s="178" t="n">
        <f aca="false">IF(C582="M.O.",VLOOKUP(A582,INSUMOS_AUX!A:F,6,0),0)</f>
        <v>0</v>
      </c>
    </row>
    <row r="583" customFormat="false" ht="15" hidden="false" customHeight="false" outlineLevel="0" collapsed="false">
      <c r="A583" s="178" t="n">
        <v>39432</v>
      </c>
      <c r="B583" s="179" t="s">
        <v>715</v>
      </c>
      <c r="C583" s="180" t="s">
        <v>74</v>
      </c>
      <c r="D583" s="180" t="s">
        <v>86</v>
      </c>
      <c r="E583" s="178" t="n">
        <v>0.7407</v>
      </c>
      <c r="F583" s="181" t="n">
        <f aca="false">IF(C583="MAT.",VLOOKUP(A583,INSUMOS_AUX!A:F,6,0),0)</f>
        <v>2.28</v>
      </c>
      <c r="G583" s="178" t="n">
        <f aca="false">IF(C583="M.O.",VLOOKUP(A583,INSUMOS_AUX!A:F,6,0),0)</f>
        <v>0</v>
      </c>
    </row>
    <row r="584" customFormat="false" ht="15" hidden="false" customHeight="false" outlineLevel="0" collapsed="false">
      <c r="A584" s="178" t="n">
        <v>39434</v>
      </c>
      <c r="B584" s="179" t="s">
        <v>716</v>
      </c>
      <c r="C584" s="180" t="s">
        <v>74</v>
      </c>
      <c r="D584" s="180" t="s">
        <v>285</v>
      </c>
      <c r="E584" s="178" t="n">
        <v>1.0327</v>
      </c>
      <c r="F584" s="181" t="n">
        <f aca="false">IF(C584="MAT.",VLOOKUP(A584,INSUMOS_AUX!A:F,6,0),0)</f>
        <v>3.06</v>
      </c>
      <c r="G584" s="178" t="n">
        <f aca="false">IF(C584="M.O.",VLOOKUP(A584,INSUMOS_AUX!A:F,6,0),0)</f>
        <v>0</v>
      </c>
    </row>
    <row r="585" customFormat="false" ht="15" hidden="false" customHeight="false" outlineLevel="0" collapsed="false">
      <c r="A585" s="178" t="n">
        <v>39435</v>
      </c>
      <c r="B585" s="179" t="s">
        <v>717</v>
      </c>
      <c r="C585" s="180" t="s">
        <v>74</v>
      </c>
      <c r="D585" s="180" t="s">
        <v>30</v>
      </c>
      <c r="E585" s="178" t="n">
        <v>20.0077</v>
      </c>
      <c r="F585" s="181" t="n">
        <f aca="false">IF(C585="MAT.",VLOOKUP(A585,INSUMOS_AUX!A:F,6,0),0)</f>
        <v>0.06</v>
      </c>
      <c r="G585" s="178" t="n">
        <f aca="false">IF(C585="M.O.",VLOOKUP(A585,INSUMOS_AUX!A:F,6,0),0)</f>
        <v>0</v>
      </c>
    </row>
    <row r="586" customFormat="false" ht="15" hidden="false" customHeight="false" outlineLevel="0" collapsed="false">
      <c r="A586" s="178" t="n">
        <v>39443</v>
      </c>
      <c r="B586" s="179" t="s">
        <v>718</v>
      </c>
      <c r="C586" s="180" t="s">
        <v>74</v>
      </c>
      <c r="D586" s="180" t="s">
        <v>30</v>
      </c>
      <c r="E586" s="178" t="n">
        <v>0.8076</v>
      </c>
      <c r="F586" s="181" t="n">
        <f aca="false">IF(C586="MAT.",VLOOKUP(A586,INSUMOS_AUX!A:F,6,0),0)</f>
        <v>0.15</v>
      </c>
      <c r="G586" s="178" t="n">
        <f aca="false">IF(C586="M.O.",VLOOKUP(A586,INSUMOS_AUX!A:F,6,0),0)</f>
        <v>0</v>
      </c>
    </row>
    <row r="587" customFormat="false" ht="15" hidden="false" customHeight="false" outlineLevel="0" collapsed="false">
      <c r="A587" s="178" t="n">
        <v>6111</v>
      </c>
      <c r="B587" s="179" t="s">
        <v>678</v>
      </c>
      <c r="C587" s="180" t="s">
        <v>636</v>
      </c>
      <c r="D587" s="180" t="s">
        <v>594</v>
      </c>
      <c r="E587" s="178" t="n">
        <v>0.13852902</v>
      </c>
      <c r="F587" s="181" t="n">
        <f aca="false">IF(C587="MAT.",VLOOKUP(A587,INSUMOS_AUX!A:F,6,0),0)</f>
        <v>0</v>
      </c>
      <c r="G587" s="178" t="n">
        <f aca="false">IF(C587="M.O.",VLOOKUP(A587,INSUMOS_AUX!A:F,6,0),0)</f>
        <v>8.51</v>
      </c>
    </row>
    <row r="588" customFormat="false" ht="15" hidden="false" customHeight="false" outlineLevel="0" collapsed="false">
      <c r="A588" s="172"/>
      <c r="B588" s="173"/>
      <c r="C588" s="173"/>
      <c r="D588" s="173"/>
      <c r="E588" s="173"/>
      <c r="F588" s="173"/>
      <c r="G588" s="173"/>
    </row>
    <row r="589" customFormat="false" ht="15" hidden="false" customHeight="false" outlineLevel="0" collapsed="false">
      <c r="A589" s="169" t="s">
        <v>719</v>
      </c>
      <c r="B589" s="170" t="s">
        <v>142</v>
      </c>
      <c r="C589" s="171"/>
      <c r="D589" s="171"/>
      <c r="E589" s="171"/>
      <c r="F589" s="171"/>
      <c r="G589" s="171"/>
    </row>
    <row r="590" customFormat="false" ht="15" hidden="false" customHeight="false" outlineLevel="0" collapsed="false">
      <c r="A590" s="172"/>
      <c r="B590" s="173"/>
      <c r="C590" s="173"/>
      <c r="D590" s="173"/>
      <c r="E590" s="173"/>
      <c r="F590" s="173"/>
      <c r="G590" s="173"/>
    </row>
    <row r="591" customFormat="false" ht="15" hidden="false" customHeight="false" outlineLevel="0" collapsed="false">
      <c r="A591" s="174" t="s">
        <v>144</v>
      </c>
      <c r="B591" s="174" t="s">
        <v>145</v>
      </c>
      <c r="C591" s="175" t="s">
        <v>60</v>
      </c>
      <c r="D591" s="175" t="s">
        <v>86</v>
      </c>
      <c r="E591" s="176" t="n">
        <v>25</v>
      </c>
      <c r="F591" s="176" t="n">
        <f aca="false">SUMPRODUCT($E592:$E620,F592:F620)</f>
        <v>41.97070592724</v>
      </c>
      <c r="G591" s="176" t="n">
        <f aca="false">SUMPRODUCT($E592:$E620,G592:G620)</f>
        <v>2.624118</v>
      </c>
    </row>
    <row r="592" customFormat="false" ht="15" hidden="false" customHeight="false" outlineLevel="0" collapsed="false">
      <c r="A592" s="178" t="n">
        <v>10</v>
      </c>
      <c r="B592" s="179" t="s">
        <v>647</v>
      </c>
      <c r="C592" s="180" t="s">
        <v>74</v>
      </c>
      <c r="D592" s="180" t="s">
        <v>30</v>
      </c>
      <c r="E592" s="178" t="n">
        <v>0.001612875</v>
      </c>
      <c r="F592" s="181" t="n">
        <f aca="false">IF(C592="MAT.",VLOOKUP(A592,INSUMOS_AUX!A:F,6,0),0)</f>
        <v>6.92</v>
      </c>
      <c r="G592" s="178" t="n">
        <f aca="false">IF(C592="M.O.",VLOOKUP(A592,INSUMOS_AUX!A:F,6,0),0)</f>
        <v>0</v>
      </c>
    </row>
    <row r="593" customFormat="false" ht="15" hidden="false" customHeight="false" outlineLevel="0" collapsed="false">
      <c r="A593" s="178" t="n">
        <v>11359</v>
      </c>
      <c r="B593" s="179" t="s">
        <v>649</v>
      </c>
      <c r="C593" s="180" t="s">
        <v>74</v>
      </c>
      <c r="D593" s="180" t="s">
        <v>30</v>
      </c>
      <c r="E593" s="178" t="n">
        <v>1.3018E-005</v>
      </c>
      <c r="F593" s="181" t="n">
        <f aca="false">IF(C593="MAT.",VLOOKUP(A593,INSUMOS_AUX!A:F,6,0),0)</f>
        <v>571.77</v>
      </c>
      <c r="G593" s="178" t="n">
        <f aca="false">IF(C593="M.O.",VLOOKUP(A593,INSUMOS_AUX!A:F,6,0),0)</f>
        <v>0</v>
      </c>
    </row>
    <row r="594" customFormat="false" ht="15" hidden="false" customHeight="false" outlineLevel="0" collapsed="false">
      <c r="A594" s="178" t="n">
        <v>12815</v>
      </c>
      <c r="B594" s="179" t="s">
        <v>651</v>
      </c>
      <c r="C594" s="180" t="s">
        <v>74</v>
      </c>
      <c r="D594" s="180" t="s">
        <v>30</v>
      </c>
      <c r="E594" s="178" t="n">
        <v>0.001835768</v>
      </c>
      <c r="F594" s="181" t="n">
        <f aca="false">IF(C594="MAT.",VLOOKUP(A594,INSUMOS_AUX!A:F,6,0),0)</f>
        <v>5.84</v>
      </c>
      <c r="G594" s="178" t="n">
        <f aca="false">IF(C594="M.O.",VLOOKUP(A594,INSUMOS_AUX!A:F,6,0),0)</f>
        <v>0</v>
      </c>
    </row>
    <row r="595" customFormat="false" ht="15" hidden="false" customHeight="false" outlineLevel="0" collapsed="false">
      <c r="A595" s="178" t="n">
        <v>12892</v>
      </c>
      <c r="B595" s="179" t="s">
        <v>627</v>
      </c>
      <c r="C595" s="180" t="s">
        <v>74</v>
      </c>
      <c r="D595" s="180" t="s">
        <v>628</v>
      </c>
      <c r="E595" s="178" t="n">
        <v>0.003159924</v>
      </c>
      <c r="F595" s="181" t="n">
        <f aca="false">IF(C595="MAT.",VLOOKUP(A595,INSUMOS_AUX!A:F,6,0),0)</f>
        <v>9</v>
      </c>
      <c r="G595" s="178" t="n">
        <f aca="false">IF(C595="M.O.",VLOOKUP(A595,INSUMOS_AUX!A:F,6,0),0)</f>
        <v>0</v>
      </c>
    </row>
    <row r="596" customFormat="false" ht="15" hidden="false" customHeight="false" outlineLevel="0" collapsed="false">
      <c r="A596" s="178" t="n">
        <v>12893</v>
      </c>
      <c r="B596" s="179" t="s">
        <v>629</v>
      </c>
      <c r="C596" s="180" t="s">
        <v>74</v>
      </c>
      <c r="D596" s="180" t="s">
        <v>628</v>
      </c>
      <c r="E596" s="178" t="n">
        <v>0.000368667</v>
      </c>
      <c r="F596" s="181" t="n">
        <f aca="false">IF(C596="MAT.",VLOOKUP(A596,INSUMOS_AUX!A:F,6,0),0)</f>
        <v>48</v>
      </c>
      <c r="G596" s="178" t="n">
        <f aca="false">IF(C596="M.O.",VLOOKUP(A596,INSUMOS_AUX!A:F,6,0),0)</f>
        <v>0</v>
      </c>
    </row>
    <row r="597" customFormat="false" ht="15" hidden="false" customHeight="false" outlineLevel="0" collapsed="false">
      <c r="A597" s="178" t="n">
        <v>1381</v>
      </c>
      <c r="B597" s="179" t="s">
        <v>720</v>
      </c>
      <c r="C597" s="180" t="s">
        <v>74</v>
      </c>
      <c r="D597" s="180" t="s">
        <v>285</v>
      </c>
      <c r="E597" s="178" t="n">
        <v>0.084</v>
      </c>
      <c r="F597" s="181" t="n">
        <f aca="false">IF(C597="MAT.",VLOOKUP(A597,INSUMOS_AUX!A:F,6,0),0)</f>
        <v>0.45</v>
      </c>
      <c r="G597" s="178" t="n">
        <f aca="false">IF(C597="M.O.",VLOOKUP(A597,INSUMOS_AUX!A:F,6,0),0)</f>
        <v>0</v>
      </c>
    </row>
    <row r="598" customFormat="false" ht="15" hidden="false" customHeight="false" outlineLevel="0" collapsed="false">
      <c r="A598" s="178" t="n">
        <v>20232</v>
      </c>
      <c r="B598" s="179" t="s">
        <v>721</v>
      </c>
      <c r="C598" s="180" t="s">
        <v>74</v>
      </c>
      <c r="D598" s="180" t="s">
        <v>86</v>
      </c>
      <c r="E598" s="178" t="n">
        <v>1.01</v>
      </c>
      <c r="F598" s="181" t="n">
        <f aca="false">IF(C598="MAT.",VLOOKUP(A598,INSUMOS_AUX!A:F,6,0),0)</f>
        <v>40.55</v>
      </c>
      <c r="G598" s="178" t="n">
        <f aca="false">IF(C598="M.O.",VLOOKUP(A598,INSUMOS_AUX!A:F,6,0),0)</f>
        <v>0</v>
      </c>
    </row>
    <row r="599" customFormat="false" ht="15" hidden="false" customHeight="false" outlineLevel="0" collapsed="false">
      <c r="A599" s="178" t="n">
        <v>25966</v>
      </c>
      <c r="B599" s="179" t="s">
        <v>653</v>
      </c>
      <c r="C599" s="180" t="s">
        <v>74</v>
      </c>
      <c r="D599" s="180" t="s">
        <v>654</v>
      </c>
      <c r="E599" s="178" t="n">
        <v>0.000305969</v>
      </c>
      <c r="F599" s="181" t="n">
        <f aca="false">IF(C599="MAT.",VLOOKUP(A599,INSUMOS_AUX!A:F,6,0),0)</f>
        <v>15.03</v>
      </c>
      <c r="G599" s="178" t="n">
        <f aca="false">IF(C599="M.O.",VLOOKUP(A599,INSUMOS_AUX!A:F,6,0),0)</f>
        <v>0</v>
      </c>
    </row>
    <row r="600" customFormat="false" ht="15" hidden="false" customHeight="false" outlineLevel="0" collapsed="false">
      <c r="A600" s="178" t="n">
        <v>2711</v>
      </c>
      <c r="B600" s="179" t="s">
        <v>657</v>
      </c>
      <c r="C600" s="180" t="s">
        <v>74</v>
      </c>
      <c r="D600" s="180" t="s">
        <v>30</v>
      </c>
      <c r="E600" s="178" t="n">
        <v>0.000136551</v>
      </c>
      <c r="F600" s="181" t="n">
        <f aca="false">IF(C600="MAT.",VLOOKUP(A600,INSUMOS_AUX!A:F,6,0),0)</f>
        <v>109.45</v>
      </c>
      <c r="G600" s="178" t="n">
        <f aca="false">IF(C600="M.O.",VLOOKUP(A600,INSUMOS_AUX!A:F,6,0),0)</f>
        <v>0</v>
      </c>
    </row>
    <row r="601" customFormat="false" ht="15" hidden="false" customHeight="false" outlineLevel="0" collapsed="false">
      <c r="A601" s="178" t="n">
        <v>36144</v>
      </c>
      <c r="B601" s="179" t="s">
        <v>630</v>
      </c>
      <c r="C601" s="180" t="s">
        <v>74</v>
      </c>
      <c r="D601" s="180" t="s">
        <v>30</v>
      </c>
      <c r="E601" s="178" t="n">
        <v>0.025707284</v>
      </c>
      <c r="F601" s="181" t="n">
        <f aca="false">IF(C601="MAT.",VLOOKUP(A601,INSUMOS_AUX!A:F,6,0),0)</f>
        <v>1.12</v>
      </c>
      <c r="G601" s="178" t="n">
        <f aca="false">IF(C601="M.O.",VLOOKUP(A601,INSUMOS_AUX!A:F,6,0),0)</f>
        <v>0</v>
      </c>
    </row>
    <row r="602" customFormat="false" ht="15" hidden="false" customHeight="false" outlineLevel="0" collapsed="false">
      <c r="A602" s="178" t="n">
        <v>36146</v>
      </c>
      <c r="B602" s="179" t="s">
        <v>631</v>
      </c>
      <c r="C602" s="180" t="s">
        <v>74</v>
      </c>
      <c r="D602" s="180" t="s">
        <v>30</v>
      </c>
      <c r="E602" s="178" t="n">
        <v>0.000285982</v>
      </c>
      <c r="F602" s="181" t="n">
        <f aca="false">IF(C602="MAT.",VLOOKUP(A602,INSUMOS_AUX!A:F,6,0),0)</f>
        <v>170</v>
      </c>
      <c r="G602" s="178" t="n">
        <f aca="false">IF(C602="M.O.",VLOOKUP(A602,INSUMOS_AUX!A:F,6,0),0)</f>
        <v>0</v>
      </c>
    </row>
    <row r="603" customFormat="false" ht="15" hidden="false" customHeight="false" outlineLevel="0" collapsed="false">
      <c r="A603" s="178" t="n">
        <v>36149</v>
      </c>
      <c r="B603" s="179" t="s">
        <v>632</v>
      </c>
      <c r="C603" s="180" t="s">
        <v>74</v>
      </c>
      <c r="D603" s="180" t="s">
        <v>30</v>
      </c>
      <c r="E603" s="178" t="n">
        <v>0.0001656</v>
      </c>
      <c r="F603" s="181" t="n">
        <f aca="false">IF(C603="MAT.",VLOOKUP(A603,INSUMOS_AUX!A:F,6,0),0)</f>
        <v>117.5</v>
      </c>
      <c r="G603" s="178" t="n">
        <f aca="false">IF(C603="M.O.",VLOOKUP(A603,INSUMOS_AUX!A:F,6,0),0)</f>
        <v>0</v>
      </c>
    </row>
    <row r="604" customFormat="false" ht="15" hidden="false" customHeight="false" outlineLevel="0" collapsed="false">
      <c r="A604" s="178" t="n">
        <v>36150</v>
      </c>
      <c r="B604" s="179" t="s">
        <v>633</v>
      </c>
      <c r="C604" s="180" t="s">
        <v>74</v>
      </c>
      <c r="D604" s="180" t="s">
        <v>30</v>
      </c>
      <c r="E604" s="178" t="n">
        <v>0.000612812</v>
      </c>
      <c r="F604" s="181" t="n">
        <f aca="false">IF(C604="MAT.",VLOOKUP(A604,INSUMOS_AUX!A:F,6,0),0)</f>
        <v>29.7</v>
      </c>
      <c r="G604" s="178" t="n">
        <f aca="false">IF(C604="M.O.",VLOOKUP(A604,INSUMOS_AUX!A:F,6,0),0)</f>
        <v>0</v>
      </c>
    </row>
    <row r="605" customFormat="false" ht="15" hidden="false" customHeight="false" outlineLevel="0" collapsed="false">
      <c r="A605" s="178" t="n">
        <v>36153</v>
      </c>
      <c r="B605" s="179" t="s">
        <v>634</v>
      </c>
      <c r="C605" s="180" t="s">
        <v>74</v>
      </c>
      <c r="D605" s="180" t="s">
        <v>30</v>
      </c>
      <c r="E605" s="178" t="n">
        <v>0.000247848</v>
      </c>
      <c r="F605" s="181" t="n">
        <f aca="false">IF(C605="MAT.",VLOOKUP(A605,INSUMOS_AUX!A:F,6,0),0)</f>
        <v>133.75</v>
      </c>
      <c r="G605" s="178" t="n">
        <f aca="false">IF(C605="M.O.",VLOOKUP(A605,INSUMOS_AUX!A:F,6,0),0)</f>
        <v>0</v>
      </c>
    </row>
    <row r="606" customFormat="false" ht="15" hidden="false" customHeight="false" outlineLevel="0" collapsed="false">
      <c r="A606" s="178" t="n">
        <v>37370</v>
      </c>
      <c r="B606" s="179" t="s">
        <v>659</v>
      </c>
      <c r="C606" s="180" t="s">
        <v>74</v>
      </c>
      <c r="D606" s="180" t="s">
        <v>594</v>
      </c>
      <c r="E606" s="178" t="n">
        <v>0.23</v>
      </c>
      <c r="F606" s="181" t="n">
        <f aca="false">IF(C606="MAT.",VLOOKUP(A606,INSUMOS_AUX!A:F,6,0),0)</f>
        <v>1.87</v>
      </c>
      <c r="G606" s="178" t="n">
        <f aca="false">IF(C606="M.O.",VLOOKUP(A606,INSUMOS_AUX!A:F,6,0),0)</f>
        <v>0</v>
      </c>
    </row>
    <row r="607" customFormat="false" ht="15" hidden="false" customHeight="false" outlineLevel="0" collapsed="false">
      <c r="A607" s="178" t="n">
        <v>37371</v>
      </c>
      <c r="B607" s="179" t="s">
        <v>660</v>
      </c>
      <c r="C607" s="180" t="s">
        <v>74</v>
      </c>
      <c r="D607" s="180" t="s">
        <v>594</v>
      </c>
      <c r="E607" s="178" t="n">
        <v>0.23</v>
      </c>
      <c r="F607" s="181" t="n">
        <f aca="false">IF(C607="MAT.",VLOOKUP(A607,INSUMOS_AUX!A:F,6,0),0)</f>
        <v>0.71</v>
      </c>
      <c r="G607" s="178" t="n">
        <f aca="false">IF(C607="M.O.",VLOOKUP(A607,INSUMOS_AUX!A:F,6,0),0)</f>
        <v>0</v>
      </c>
    </row>
    <row r="608" customFormat="false" ht="15" hidden="false" customHeight="false" outlineLevel="0" collapsed="false">
      <c r="A608" s="178" t="n">
        <v>37372</v>
      </c>
      <c r="B608" s="179" t="s">
        <v>661</v>
      </c>
      <c r="C608" s="180" t="s">
        <v>74</v>
      </c>
      <c r="D608" s="180" t="s">
        <v>594</v>
      </c>
      <c r="E608" s="178" t="n">
        <v>0.23</v>
      </c>
      <c r="F608" s="181" t="n">
        <f aca="false">IF(C608="MAT.",VLOOKUP(A608,INSUMOS_AUX!A:F,6,0),0)</f>
        <v>0.34</v>
      </c>
      <c r="G608" s="178" t="n">
        <f aca="false">IF(C608="M.O.",VLOOKUP(A608,INSUMOS_AUX!A:F,6,0),0)</f>
        <v>0</v>
      </c>
    </row>
    <row r="609" customFormat="false" ht="15" hidden="false" customHeight="false" outlineLevel="0" collapsed="false">
      <c r="A609" s="178" t="n">
        <v>37373</v>
      </c>
      <c r="B609" s="179" t="s">
        <v>662</v>
      </c>
      <c r="C609" s="180" t="s">
        <v>74</v>
      </c>
      <c r="D609" s="180" t="s">
        <v>594</v>
      </c>
      <c r="E609" s="178" t="n">
        <v>0.23</v>
      </c>
      <c r="F609" s="181" t="n">
        <f aca="false">IF(C609="MAT.",VLOOKUP(A609,INSUMOS_AUX!A:F,6,0),0)</f>
        <v>0.05</v>
      </c>
      <c r="G609" s="178" t="n">
        <f aca="false">IF(C609="M.O.",VLOOKUP(A609,INSUMOS_AUX!A:F,6,0),0)</f>
        <v>0</v>
      </c>
    </row>
    <row r="610" customFormat="false" ht="15" hidden="false" customHeight="false" outlineLevel="0" collapsed="false">
      <c r="A610" s="178" t="n">
        <v>38382</v>
      </c>
      <c r="B610" s="179" t="s">
        <v>664</v>
      </c>
      <c r="C610" s="180" t="s">
        <v>74</v>
      </c>
      <c r="D610" s="180" t="s">
        <v>30</v>
      </c>
      <c r="E610" s="178" t="n">
        <v>0.000582176</v>
      </c>
      <c r="F610" s="181" t="n">
        <f aca="false">IF(C610="MAT.",VLOOKUP(A610,INSUMOS_AUX!A:F,6,0),0)</f>
        <v>7.62</v>
      </c>
      <c r="G610" s="178" t="n">
        <f aca="false">IF(C610="M.O.",VLOOKUP(A610,INSUMOS_AUX!A:F,6,0),0)</f>
        <v>0</v>
      </c>
    </row>
    <row r="611" customFormat="false" ht="15" hidden="false" customHeight="false" outlineLevel="0" collapsed="false">
      <c r="A611" s="178" t="n">
        <v>38390</v>
      </c>
      <c r="B611" s="179" t="s">
        <v>665</v>
      </c>
      <c r="C611" s="180" t="s">
        <v>74</v>
      </c>
      <c r="D611" s="180" t="s">
        <v>30</v>
      </c>
      <c r="E611" s="178" t="n">
        <v>0.000305969</v>
      </c>
      <c r="F611" s="181" t="n">
        <f aca="false">IF(C611="MAT.",VLOOKUP(A611,INSUMOS_AUX!A:F,6,0),0)</f>
        <v>22.97</v>
      </c>
      <c r="G611" s="178" t="n">
        <f aca="false">IF(C611="M.O.",VLOOKUP(A611,INSUMOS_AUX!A:F,6,0),0)</f>
        <v>0</v>
      </c>
    </row>
    <row r="612" customFormat="false" ht="15" hidden="false" customHeight="false" outlineLevel="0" collapsed="false">
      <c r="A612" s="178" t="n">
        <v>38393</v>
      </c>
      <c r="B612" s="179" t="s">
        <v>666</v>
      </c>
      <c r="C612" s="180" t="s">
        <v>74</v>
      </c>
      <c r="D612" s="180" t="s">
        <v>30</v>
      </c>
      <c r="E612" s="178" t="n">
        <v>0.000305969</v>
      </c>
      <c r="F612" s="181" t="n">
        <f aca="false">IF(C612="MAT.",VLOOKUP(A612,INSUMOS_AUX!A:F,6,0),0)</f>
        <v>10.36</v>
      </c>
      <c r="G612" s="178" t="n">
        <f aca="false">IF(C612="M.O.",VLOOKUP(A612,INSUMOS_AUX!A:F,6,0),0)</f>
        <v>0</v>
      </c>
    </row>
    <row r="613" customFormat="false" ht="15" hidden="false" customHeight="false" outlineLevel="0" collapsed="false">
      <c r="A613" s="178" t="n">
        <v>38396</v>
      </c>
      <c r="B613" s="179" t="s">
        <v>667</v>
      </c>
      <c r="C613" s="180" t="s">
        <v>74</v>
      </c>
      <c r="D613" s="180" t="s">
        <v>30</v>
      </c>
      <c r="E613" s="178" t="n">
        <v>1.0419E-005</v>
      </c>
      <c r="F613" s="181" t="n">
        <f aca="false">IF(C613="MAT.",VLOOKUP(A613,INSUMOS_AUX!A:F,6,0),0)</f>
        <v>276.64</v>
      </c>
      <c r="G613" s="178" t="n">
        <f aca="false">IF(C613="M.O.",VLOOKUP(A613,INSUMOS_AUX!A:F,6,0),0)</f>
        <v>0</v>
      </c>
    </row>
    <row r="614" customFormat="false" ht="15" hidden="false" customHeight="false" outlineLevel="0" collapsed="false">
      <c r="A614" s="178" t="n">
        <v>38399</v>
      </c>
      <c r="B614" s="179" t="s">
        <v>668</v>
      </c>
      <c r="C614" s="180" t="s">
        <v>74</v>
      </c>
      <c r="D614" s="180" t="s">
        <v>30</v>
      </c>
      <c r="E614" s="178" t="n">
        <v>5.2049E-005</v>
      </c>
      <c r="F614" s="181" t="n">
        <f aca="false">IF(C614="MAT.",VLOOKUP(A614,INSUMOS_AUX!A:F,6,0),0)</f>
        <v>135.25</v>
      </c>
      <c r="G614" s="178" t="n">
        <f aca="false">IF(C614="M.O.",VLOOKUP(A614,INSUMOS_AUX!A:F,6,0),0)</f>
        <v>0</v>
      </c>
    </row>
    <row r="615" customFormat="false" ht="15" hidden="false" customHeight="false" outlineLevel="0" collapsed="false">
      <c r="A615" s="178" t="n">
        <v>38412</v>
      </c>
      <c r="B615" s="179" t="s">
        <v>669</v>
      </c>
      <c r="C615" s="180" t="s">
        <v>74</v>
      </c>
      <c r="D615" s="180" t="s">
        <v>30</v>
      </c>
      <c r="E615" s="178" t="n">
        <v>9.108E-006</v>
      </c>
      <c r="F615" s="181" t="n">
        <f aca="false">IF(C615="MAT.",VLOOKUP(A615,INSUMOS_AUX!A:F,6,0),0)</f>
        <v>837.62</v>
      </c>
      <c r="G615" s="178" t="n">
        <f aca="false">IF(C615="M.O.",VLOOKUP(A615,INSUMOS_AUX!A:F,6,0),0)</f>
        <v>0</v>
      </c>
    </row>
    <row r="616" customFormat="false" ht="15" hidden="false" customHeight="false" outlineLevel="0" collapsed="false">
      <c r="A616" s="178" t="n">
        <v>38413</v>
      </c>
      <c r="B616" s="179" t="s">
        <v>670</v>
      </c>
      <c r="C616" s="180" t="s">
        <v>74</v>
      </c>
      <c r="D616" s="180" t="s">
        <v>30</v>
      </c>
      <c r="E616" s="178" t="n">
        <v>8.924E-006</v>
      </c>
      <c r="F616" s="181" t="n">
        <f aca="false">IF(C616="MAT.",VLOOKUP(A616,INSUMOS_AUX!A:F,6,0),0)</f>
        <v>589.49</v>
      </c>
      <c r="G616" s="178" t="n">
        <f aca="false">IF(C616="M.O.",VLOOKUP(A616,INSUMOS_AUX!A:F,6,0),0)</f>
        <v>0</v>
      </c>
    </row>
    <row r="617" customFormat="false" ht="15" hidden="false" customHeight="false" outlineLevel="0" collapsed="false">
      <c r="A617" s="178" t="n">
        <v>38476</v>
      </c>
      <c r="B617" s="179" t="s">
        <v>671</v>
      </c>
      <c r="C617" s="180" t="s">
        <v>74</v>
      </c>
      <c r="D617" s="180" t="s">
        <v>30</v>
      </c>
      <c r="E617" s="178" t="n">
        <v>4.1653E-005</v>
      </c>
      <c r="F617" s="181" t="n">
        <f aca="false">IF(C617="MAT.",VLOOKUP(A617,INSUMOS_AUX!A:F,6,0),0)</f>
        <v>203.78</v>
      </c>
      <c r="G617" s="178" t="n">
        <f aca="false">IF(C617="M.O.",VLOOKUP(A617,INSUMOS_AUX!A:F,6,0),0)</f>
        <v>0</v>
      </c>
    </row>
    <row r="618" customFormat="false" ht="15" hidden="false" customHeight="false" outlineLevel="0" collapsed="false">
      <c r="A618" s="178" t="n">
        <v>38477</v>
      </c>
      <c r="B618" s="179" t="s">
        <v>672</v>
      </c>
      <c r="C618" s="180" t="s">
        <v>74</v>
      </c>
      <c r="D618" s="180" t="s">
        <v>30</v>
      </c>
      <c r="E618" s="178" t="n">
        <v>8.924E-006</v>
      </c>
      <c r="F618" s="181" t="n">
        <f aca="false">IF(C618="MAT.",VLOOKUP(A618,INSUMOS_AUX!A:F,6,0),0)</f>
        <v>577.1</v>
      </c>
      <c r="G618" s="178" t="n">
        <f aca="false">IF(C618="M.O.",VLOOKUP(A618,INSUMOS_AUX!A:F,6,0),0)</f>
        <v>0</v>
      </c>
    </row>
    <row r="619" customFormat="false" ht="15" hidden="false" customHeight="false" outlineLevel="0" collapsed="false">
      <c r="A619" s="178" t="n">
        <v>4750</v>
      </c>
      <c r="B619" s="179" t="s">
        <v>688</v>
      </c>
      <c r="C619" s="180" t="s">
        <v>636</v>
      </c>
      <c r="D619" s="180" t="s">
        <v>594</v>
      </c>
      <c r="E619" s="178" t="n">
        <v>0.132223</v>
      </c>
      <c r="F619" s="181" t="n">
        <f aca="false">IF(C619="MAT.",VLOOKUP(A619,INSUMOS_AUX!A:F,6,0),0)</f>
        <v>0</v>
      </c>
      <c r="G619" s="178" t="n">
        <f aca="false">IF(C619="M.O.",VLOOKUP(A619,INSUMOS_AUX!A:F,6,0),0)</f>
        <v>13.3</v>
      </c>
    </row>
    <row r="620" customFormat="false" ht="15" hidden="false" customHeight="false" outlineLevel="0" collapsed="false">
      <c r="A620" s="178" t="n">
        <v>6111</v>
      </c>
      <c r="B620" s="179" t="s">
        <v>678</v>
      </c>
      <c r="C620" s="180" t="s">
        <v>636</v>
      </c>
      <c r="D620" s="180" t="s">
        <v>594</v>
      </c>
      <c r="E620" s="178" t="n">
        <v>0.10171</v>
      </c>
      <c r="F620" s="181" t="n">
        <f aca="false">IF(C620="MAT.",VLOOKUP(A620,INSUMOS_AUX!A:F,6,0),0)</f>
        <v>0</v>
      </c>
      <c r="G620" s="178" t="n">
        <f aca="false">IF(C620="M.O.",VLOOKUP(A620,INSUMOS_AUX!A:F,6,0),0)</f>
        <v>8.51</v>
      </c>
    </row>
    <row r="621" customFormat="false" ht="15" hidden="false" customHeight="false" outlineLevel="0" collapsed="false">
      <c r="A621" s="172"/>
      <c r="B621" s="173"/>
      <c r="C621" s="173"/>
      <c r="D621" s="173"/>
      <c r="E621" s="173"/>
      <c r="F621" s="173"/>
      <c r="G621" s="173"/>
    </row>
    <row r="622" customFormat="false" ht="15" hidden="false" customHeight="false" outlineLevel="0" collapsed="false">
      <c r="A622" s="169" t="s">
        <v>722</v>
      </c>
      <c r="B622" s="170" t="s">
        <v>146</v>
      </c>
      <c r="C622" s="171"/>
      <c r="D622" s="171"/>
      <c r="E622" s="171"/>
      <c r="F622" s="171"/>
      <c r="G622" s="171"/>
    </row>
    <row r="623" customFormat="false" ht="15" hidden="false" customHeight="false" outlineLevel="0" collapsed="false">
      <c r="A623" s="172"/>
      <c r="B623" s="173"/>
      <c r="C623" s="173"/>
      <c r="D623" s="173"/>
      <c r="E623" s="173"/>
      <c r="F623" s="173"/>
      <c r="G623" s="173"/>
    </row>
    <row r="624" customFormat="false" ht="15" hidden="false" customHeight="false" outlineLevel="0" collapsed="false">
      <c r="A624" s="174" t="s">
        <v>148</v>
      </c>
      <c r="B624" s="174" t="s">
        <v>149</v>
      </c>
      <c r="C624" s="175" t="s">
        <v>60</v>
      </c>
      <c r="D624" s="175" t="s">
        <v>79</v>
      </c>
      <c r="E624" s="176" t="n">
        <v>499.2</v>
      </c>
      <c r="F624" s="176" t="n">
        <f aca="false">SUMPRODUCT($E625:$E656,F625:F656)</f>
        <v>29.42317480238</v>
      </c>
      <c r="G624" s="176" t="n">
        <f aca="false">SUMPRODUCT($E625:$E656,G625:G656)</f>
        <v>5.373461674</v>
      </c>
    </row>
    <row r="625" customFormat="false" ht="15" hidden="false" customHeight="false" outlineLevel="0" collapsed="false">
      <c r="A625" s="178" t="n">
        <v>10</v>
      </c>
      <c r="B625" s="179" t="s">
        <v>647</v>
      </c>
      <c r="C625" s="180" t="s">
        <v>74</v>
      </c>
      <c r="D625" s="180" t="s">
        <v>30</v>
      </c>
      <c r="E625" s="178" t="n">
        <v>0.002229976</v>
      </c>
      <c r="F625" s="181" t="n">
        <f aca="false">IF(C625="MAT.",VLOOKUP(A625,INSUMOS_AUX!A:F,6,0),0)</f>
        <v>6.92</v>
      </c>
      <c r="G625" s="178" t="n">
        <f aca="false">IF(C625="M.O.",VLOOKUP(A625,INSUMOS_AUX!A:F,6,0),0)</f>
        <v>0</v>
      </c>
    </row>
    <row r="626" customFormat="false" ht="15" hidden="false" customHeight="false" outlineLevel="0" collapsed="false">
      <c r="A626" s="178" t="n">
        <v>11359</v>
      </c>
      <c r="B626" s="179" t="s">
        <v>649</v>
      </c>
      <c r="C626" s="180" t="s">
        <v>74</v>
      </c>
      <c r="D626" s="180" t="s">
        <v>30</v>
      </c>
      <c r="E626" s="178" t="n">
        <v>1.7999E-005</v>
      </c>
      <c r="F626" s="181" t="n">
        <f aca="false">IF(C626="MAT.",VLOOKUP(A626,INSUMOS_AUX!A:F,6,0),0)</f>
        <v>571.77</v>
      </c>
      <c r="G626" s="178" t="n">
        <f aca="false">IF(C626="M.O.",VLOOKUP(A626,INSUMOS_AUX!A:F,6,0),0)</f>
        <v>0</v>
      </c>
    </row>
    <row r="627" customFormat="false" ht="15" hidden="false" customHeight="false" outlineLevel="0" collapsed="false">
      <c r="A627" s="178" t="n">
        <v>12815</v>
      </c>
      <c r="B627" s="179" t="s">
        <v>651</v>
      </c>
      <c r="C627" s="180" t="s">
        <v>74</v>
      </c>
      <c r="D627" s="180" t="s">
        <v>30</v>
      </c>
      <c r="E627" s="178" t="n">
        <v>0.002538149</v>
      </c>
      <c r="F627" s="181" t="n">
        <f aca="false">IF(C627="MAT.",VLOOKUP(A627,INSUMOS_AUX!A:F,6,0),0)</f>
        <v>5.84</v>
      </c>
      <c r="G627" s="178" t="n">
        <f aca="false">IF(C627="M.O.",VLOOKUP(A627,INSUMOS_AUX!A:F,6,0),0)</f>
        <v>0</v>
      </c>
    </row>
    <row r="628" customFormat="false" ht="15" hidden="false" customHeight="false" outlineLevel="0" collapsed="false">
      <c r="A628" s="178" t="n">
        <v>12892</v>
      </c>
      <c r="B628" s="179" t="s">
        <v>627</v>
      </c>
      <c r="C628" s="180" t="s">
        <v>74</v>
      </c>
      <c r="D628" s="180" t="s">
        <v>628</v>
      </c>
      <c r="E628" s="178" t="n">
        <v>0.004588759</v>
      </c>
      <c r="F628" s="181" t="n">
        <f aca="false">IF(C628="MAT.",VLOOKUP(A628,INSUMOS_AUX!A:F,6,0),0)</f>
        <v>9</v>
      </c>
      <c r="G628" s="178" t="n">
        <f aca="false">IF(C628="M.O.",VLOOKUP(A628,INSUMOS_AUX!A:F,6,0),0)</f>
        <v>0</v>
      </c>
    </row>
    <row r="629" customFormat="false" ht="15" hidden="false" customHeight="false" outlineLevel="0" collapsed="false">
      <c r="A629" s="178" t="n">
        <v>12893</v>
      </c>
      <c r="B629" s="179" t="s">
        <v>629</v>
      </c>
      <c r="C629" s="180" t="s">
        <v>74</v>
      </c>
      <c r="D629" s="180" t="s">
        <v>628</v>
      </c>
      <c r="E629" s="178" t="n">
        <v>0.000535369</v>
      </c>
      <c r="F629" s="181" t="n">
        <f aca="false">IF(C629="MAT.",VLOOKUP(A629,INSUMOS_AUX!A:F,6,0),0)</f>
        <v>48</v>
      </c>
      <c r="G629" s="178" t="n">
        <f aca="false">IF(C629="M.O.",VLOOKUP(A629,INSUMOS_AUX!A:F,6,0),0)</f>
        <v>0</v>
      </c>
    </row>
    <row r="630" customFormat="false" ht="15" hidden="false" customHeight="false" outlineLevel="0" collapsed="false">
      <c r="A630" s="178" t="n">
        <v>25957</v>
      </c>
      <c r="B630" s="179" t="s">
        <v>679</v>
      </c>
      <c r="C630" s="180" t="s">
        <v>636</v>
      </c>
      <c r="D630" s="180" t="s">
        <v>594</v>
      </c>
      <c r="E630" s="178" t="n">
        <v>0.2149809</v>
      </c>
      <c r="F630" s="181" t="n">
        <f aca="false">IF(C630="MAT.",VLOOKUP(A630,INSUMOS_AUX!A:F,6,0),0)</f>
        <v>0</v>
      </c>
      <c r="G630" s="178" t="n">
        <f aca="false">IF(C630="M.O.",VLOOKUP(A630,INSUMOS_AUX!A:F,6,0),0)</f>
        <v>19.69</v>
      </c>
    </row>
    <row r="631" customFormat="false" ht="15" hidden="false" customHeight="false" outlineLevel="0" collapsed="false">
      <c r="A631" s="178" t="n">
        <v>25966</v>
      </c>
      <c r="B631" s="179" t="s">
        <v>653</v>
      </c>
      <c r="C631" s="180" t="s">
        <v>74</v>
      </c>
      <c r="D631" s="180" t="s">
        <v>654</v>
      </c>
      <c r="E631" s="178" t="n">
        <v>0.000423036</v>
      </c>
      <c r="F631" s="181" t="n">
        <f aca="false">IF(C631="MAT.",VLOOKUP(A631,INSUMOS_AUX!A:F,6,0),0)</f>
        <v>15.03</v>
      </c>
      <c r="G631" s="178" t="n">
        <f aca="false">IF(C631="M.O.",VLOOKUP(A631,INSUMOS_AUX!A:F,6,0),0)</f>
        <v>0</v>
      </c>
    </row>
    <row r="632" customFormat="false" ht="15" hidden="false" customHeight="false" outlineLevel="0" collapsed="false">
      <c r="A632" s="178" t="n">
        <v>2705</v>
      </c>
      <c r="B632" s="179" t="s">
        <v>655</v>
      </c>
      <c r="C632" s="180" t="s">
        <v>74</v>
      </c>
      <c r="D632" s="180" t="s">
        <v>656</v>
      </c>
      <c r="E632" s="178" t="n">
        <v>0.005226</v>
      </c>
      <c r="F632" s="181" t="n">
        <f aca="false">IF(C632="MAT.",VLOOKUP(A632,INSUMOS_AUX!A:F,6,0),0)</f>
        <v>0.85</v>
      </c>
      <c r="G632" s="178" t="n">
        <f aca="false">IF(C632="M.O.",VLOOKUP(A632,INSUMOS_AUX!A:F,6,0),0)</f>
        <v>0</v>
      </c>
    </row>
    <row r="633" customFormat="false" ht="15" hidden="false" customHeight="false" outlineLevel="0" collapsed="false">
      <c r="A633" s="178" t="n">
        <v>2711</v>
      </c>
      <c r="B633" s="179" t="s">
        <v>657</v>
      </c>
      <c r="C633" s="180" t="s">
        <v>74</v>
      </c>
      <c r="D633" s="180" t="s">
        <v>30</v>
      </c>
      <c r="E633" s="178" t="n">
        <v>0.000188796</v>
      </c>
      <c r="F633" s="181" t="n">
        <f aca="false">IF(C633="MAT.",VLOOKUP(A633,INSUMOS_AUX!A:F,6,0),0)</f>
        <v>109.45</v>
      </c>
      <c r="G633" s="178" t="n">
        <f aca="false">IF(C633="M.O.",VLOOKUP(A633,INSUMOS_AUX!A:F,6,0),0)</f>
        <v>0</v>
      </c>
    </row>
    <row r="634" customFormat="false" ht="15" hidden="false" customHeight="false" outlineLevel="0" collapsed="false">
      <c r="A634" s="178" t="n">
        <v>36144</v>
      </c>
      <c r="B634" s="179" t="s">
        <v>630</v>
      </c>
      <c r="C634" s="180" t="s">
        <v>74</v>
      </c>
      <c r="D634" s="180" t="s">
        <v>30</v>
      </c>
      <c r="E634" s="178" t="n">
        <v>0.037331446</v>
      </c>
      <c r="F634" s="181" t="n">
        <f aca="false">IF(C634="MAT.",VLOOKUP(A634,INSUMOS_AUX!A:F,6,0),0)</f>
        <v>1.12</v>
      </c>
      <c r="G634" s="178" t="n">
        <f aca="false">IF(C634="M.O.",VLOOKUP(A634,INSUMOS_AUX!A:F,6,0),0)</f>
        <v>0</v>
      </c>
    </row>
    <row r="635" customFormat="false" ht="15" hidden="false" customHeight="false" outlineLevel="0" collapsed="false">
      <c r="A635" s="178" t="n">
        <v>36146</v>
      </c>
      <c r="B635" s="179" t="s">
        <v>631</v>
      </c>
      <c r="C635" s="180" t="s">
        <v>74</v>
      </c>
      <c r="D635" s="180" t="s">
        <v>30</v>
      </c>
      <c r="E635" s="178" t="n">
        <v>0.000415296</v>
      </c>
      <c r="F635" s="181" t="n">
        <f aca="false">IF(C635="MAT.",VLOOKUP(A635,INSUMOS_AUX!A:F,6,0),0)</f>
        <v>170</v>
      </c>
      <c r="G635" s="178" t="n">
        <f aca="false">IF(C635="M.O.",VLOOKUP(A635,INSUMOS_AUX!A:F,6,0),0)</f>
        <v>0</v>
      </c>
    </row>
    <row r="636" customFormat="false" ht="15" hidden="false" customHeight="false" outlineLevel="0" collapsed="false">
      <c r="A636" s="178" t="n">
        <v>36149</v>
      </c>
      <c r="B636" s="179" t="s">
        <v>632</v>
      </c>
      <c r="C636" s="180" t="s">
        <v>74</v>
      </c>
      <c r="D636" s="180" t="s">
        <v>30</v>
      </c>
      <c r="E636" s="178" t="n">
        <v>0.00024048</v>
      </c>
      <c r="F636" s="181" t="n">
        <f aca="false">IF(C636="MAT.",VLOOKUP(A636,INSUMOS_AUX!A:F,6,0),0)</f>
        <v>117.5</v>
      </c>
      <c r="G636" s="178" t="n">
        <f aca="false">IF(C636="M.O.",VLOOKUP(A636,INSUMOS_AUX!A:F,6,0),0)</f>
        <v>0</v>
      </c>
    </row>
    <row r="637" customFormat="false" ht="15" hidden="false" customHeight="false" outlineLevel="0" collapsed="false">
      <c r="A637" s="178" t="n">
        <v>36150</v>
      </c>
      <c r="B637" s="179" t="s">
        <v>633</v>
      </c>
      <c r="C637" s="180" t="s">
        <v>74</v>
      </c>
      <c r="D637" s="180" t="s">
        <v>30</v>
      </c>
      <c r="E637" s="178" t="n">
        <v>0.000889909</v>
      </c>
      <c r="F637" s="181" t="n">
        <f aca="false">IF(C637="MAT.",VLOOKUP(A637,INSUMOS_AUX!A:F,6,0),0)</f>
        <v>29.7</v>
      </c>
      <c r="G637" s="178" t="n">
        <f aca="false">IF(C637="M.O.",VLOOKUP(A637,INSUMOS_AUX!A:F,6,0),0)</f>
        <v>0</v>
      </c>
    </row>
    <row r="638" customFormat="false" ht="15" hidden="false" customHeight="false" outlineLevel="0" collapsed="false">
      <c r="A638" s="178" t="n">
        <v>36153</v>
      </c>
      <c r="B638" s="179" t="s">
        <v>634</v>
      </c>
      <c r="C638" s="180" t="s">
        <v>74</v>
      </c>
      <c r="D638" s="180" t="s">
        <v>30</v>
      </c>
      <c r="E638" s="178" t="n">
        <v>0.000359919</v>
      </c>
      <c r="F638" s="181" t="n">
        <f aca="false">IF(C638="MAT.",VLOOKUP(A638,INSUMOS_AUX!A:F,6,0),0)</f>
        <v>133.75</v>
      </c>
      <c r="G638" s="178" t="n">
        <f aca="false">IF(C638="M.O.",VLOOKUP(A638,INSUMOS_AUX!A:F,6,0),0)</f>
        <v>0</v>
      </c>
    </row>
    <row r="639" customFormat="false" ht="15" hidden="false" customHeight="false" outlineLevel="0" collapsed="false">
      <c r="A639" s="178" t="n">
        <v>36487</v>
      </c>
      <c r="B639" s="179" t="s">
        <v>723</v>
      </c>
      <c r="C639" s="180" t="s">
        <v>74</v>
      </c>
      <c r="D639" s="180" t="s">
        <v>30</v>
      </c>
      <c r="E639" s="178" t="n">
        <v>1.656E-006</v>
      </c>
      <c r="F639" s="181" t="n">
        <f aca="false">IF(C639="MAT.",VLOOKUP(A639,INSUMOS_AUX!A:F,6,0),0)</f>
        <v>4494.18</v>
      </c>
      <c r="G639" s="178" t="n">
        <f aca="false">IF(C639="M.O.",VLOOKUP(A639,INSUMOS_AUX!A:F,6,0),0)</f>
        <v>0</v>
      </c>
    </row>
    <row r="640" customFormat="false" ht="15" hidden="false" customHeight="false" outlineLevel="0" collapsed="false">
      <c r="A640" s="178" t="n">
        <v>37370</v>
      </c>
      <c r="B640" s="179" t="s">
        <v>659</v>
      </c>
      <c r="C640" s="180" t="s">
        <v>74</v>
      </c>
      <c r="D640" s="180" t="s">
        <v>594</v>
      </c>
      <c r="E640" s="178" t="n">
        <v>0.334</v>
      </c>
      <c r="F640" s="181" t="n">
        <f aca="false">IF(C640="MAT.",VLOOKUP(A640,INSUMOS_AUX!A:F,6,0),0)</f>
        <v>1.87</v>
      </c>
      <c r="G640" s="178" t="n">
        <f aca="false">IF(C640="M.O.",VLOOKUP(A640,INSUMOS_AUX!A:F,6,0),0)</f>
        <v>0</v>
      </c>
    </row>
    <row r="641" customFormat="false" ht="15" hidden="false" customHeight="false" outlineLevel="0" collapsed="false">
      <c r="A641" s="178" t="n">
        <v>37371</v>
      </c>
      <c r="B641" s="179" t="s">
        <v>660</v>
      </c>
      <c r="C641" s="180" t="s">
        <v>74</v>
      </c>
      <c r="D641" s="180" t="s">
        <v>594</v>
      </c>
      <c r="E641" s="178" t="n">
        <v>0.334</v>
      </c>
      <c r="F641" s="181" t="n">
        <f aca="false">IF(C641="MAT.",VLOOKUP(A641,INSUMOS_AUX!A:F,6,0),0)</f>
        <v>0.71</v>
      </c>
      <c r="G641" s="178" t="n">
        <f aca="false">IF(C641="M.O.",VLOOKUP(A641,INSUMOS_AUX!A:F,6,0),0)</f>
        <v>0</v>
      </c>
    </row>
    <row r="642" customFormat="false" ht="15" hidden="false" customHeight="false" outlineLevel="0" collapsed="false">
      <c r="A642" s="178" t="n">
        <v>37372</v>
      </c>
      <c r="B642" s="179" t="s">
        <v>661</v>
      </c>
      <c r="C642" s="180" t="s">
        <v>74</v>
      </c>
      <c r="D642" s="180" t="s">
        <v>594</v>
      </c>
      <c r="E642" s="178" t="n">
        <v>0.334</v>
      </c>
      <c r="F642" s="181" t="n">
        <f aca="false">IF(C642="MAT.",VLOOKUP(A642,INSUMOS_AUX!A:F,6,0),0)</f>
        <v>0.34</v>
      </c>
      <c r="G642" s="178" t="n">
        <f aca="false">IF(C642="M.O.",VLOOKUP(A642,INSUMOS_AUX!A:F,6,0),0)</f>
        <v>0</v>
      </c>
    </row>
    <row r="643" customFormat="false" ht="15" hidden="false" customHeight="false" outlineLevel="0" collapsed="false">
      <c r="A643" s="178" t="n">
        <v>37373</v>
      </c>
      <c r="B643" s="179" t="s">
        <v>662</v>
      </c>
      <c r="C643" s="180" t="s">
        <v>74</v>
      </c>
      <c r="D643" s="180" t="s">
        <v>594</v>
      </c>
      <c r="E643" s="178" t="n">
        <v>0.334</v>
      </c>
      <c r="F643" s="181" t="n">
        <f aca="false">IF(C643="MAT.",VLOOKUP(A643,INSUMOS_AUX!A:F,6,0),0)</f>
        <v>0.05</v>
      </c>
      <c r="G643" s="178" t="n">
        <f aca="false">IF(C643="M.O.",VLOOKUP(A643,INSUMOS_AUX!A:F,6,0),0)</f>
        <v>0</v>
      </c>
    </row>
    <row r="644" customFormat="false" ht="15" hidden="false" customHeight="false" outlineLevel="0" collapsed="false">
      <c r="A644" s="178" t="n">
        <v>38382</v>
      </c>
      <c r="B644" s="179" t="s">
        <v>664</v>
      </c>
      <c r="C644" s="180" t="s">
        <v>74</v>
      </c>
      <c r="D644" s="180" t="s">
        <v>30</v>
      </c>
      <c r="E644" s="178" t="n">
        <v>0.000804922</v>
      </c>
      <c r="F644" s="181" t="n">
        <f aca="false">IF(C644="MAT.",VLOOKUP(A644,INSUMOS_AUX!A:F,6,0),0)</f>
        <v>7.62</v>
      </c>
      <c r="G644" s="178" t="n">
        <f aca="false">IF(C644="M.O.",VLOOKUP(A644,INSUMOS_AUX!A:F,6,0),0)</f>
        <v>0</v>
      </c>
    </row>
    <row r="645" customFormat="false" ht="15" hidden="false" customHeight="false" outlineLevel="0" collapsed="false">
      <c r="A645" s="178" t="n">
        <v>38390</v>
      </c>
      <c r="B645" s="179" t="s">
        <v>665</v>
      </c>
      <c r="C645" s="180" t="s">
        <v>74</v>
      </c>
      <c r="D645" s="180" t="s">
        <v>30</v>
      </c>
      <c r="E645" s="178" t="n">
        <v>0.000423036</v>
      </c>
      <c r="F645" s="181" t="n">
        <f aca="false">IF(C645="MAT.",VLOOKUP(A645,INSUMOS_AUX!A:F,6,0),0)</f>
        <v>22.97</v>
      </c>
      <c r="G645" s="178" t="n">
        <f aca="false">IF(C645="M.O.",VLOOKUP(A645,INSUMOS_AUX!A:F,6,0),0)</f>
        <v>0</v>
      </c>
    </row>
    <row r="646" customFormat="false" ht="15" hidden="false" customHeight="false" outlineLevel="0" collapsed="false">
      <c r="A646" s="178" t="n">
        <v>38393</v>
      </c>
      <c r="B646" s="179" t="s">
        <v>666</v>
      </c>
      <c r="C646" s="180" t="s">
        <v>74</v>
      </c>
      <c r="D646" s="180" t="s">
        <v>30</v>
      </c>
      <c r="E646" s="178" t="n">
        <v>0.000423036</v>
      </c>
      <c r="F646" s="181" t="n">
        <f aca="false">IF(C646="MAT.",VLOOKUP(A646,INSUMOS_AUX!A:F,6,0),0)</f>
        <v>10.36</v>
      </c>
      <c r="G646" s="178" t="n">
        <f aca="false">IF(C646="M.O.",VLOOKUP(A646,INSUMOS_AUX!A:F,6,0),0)</f>
        <v>0</v>
      </c>
    </row>
    <row r="647" customFormat="false" ht="15" hidden="false" customHeight="false" outlineLevel="0" collapsed="false">
      <c r="A647" s="178" t="n">
        <v>38396</v>
      </c>
      <c r="B647" s="179" t="s">
        <v>667</v>
      </c>
      <c r="C647" s="180" t="s">
        <v>74</v>
      </c>
      <c r="D647" s="180" t="s">
        <v>30</v>
      </c>
      <c r="E647" s="178" t="n">
        <v>1.4406E-005</v>
      </c>
      <c r="F647" s="181" t="n">
        <f aca="false">IF(C647="MAT.",VLOOKUP(A647,INSUMOS_AUX!A:F,6,0),0)</f>
        <v>276.64</v>
      </c>
      <c r="G647" s="178" t="n">
        <f aca="false">IF(C647="M.O.",VLOOKUP(A647,INSUMOS_AUX!A:F,6,0),0)</f>
        <v>0</v>
      </c>
    </row>
    <row r="648" customFormat="false" ht="15" hidden="false" customHeight="false" outlineLevel="0" collapsed="false">
      <c r="A648" s="178" t="n">
        <v>38399</v>
      </c>
      <c r="B648" s="179" t="s">
        <v>668</v>
      </c>
      <c r="C648" s="180" t="s">
        <v>74</v>
      </c>
      <c r="D648" s="180" t="s">
        <v>30</v>
      </c>
      <c r="E648" s="178" t="n">
        <v>7.1964E-005</v>
      </c>
      <c r="F648" s="181" t="n">
        <f aca="false">IF(C648="MAT.",VLOOKUP(A648,INSUMOS_AUX!A:F,6,0),0)</f>
        <v>135.25</v>
      </c>
      <c r="G648" s="178" t="n">
        <f aca="false">IF(C648="M.O.",VLOOKUP(A648,INSUMOS_AUX!A:F,6,0),0)</f>
        <v>0</v>
      </c>
    </row>
    <row r="649" customFormat="false" ht="15" hidden="false" customHeight="false" outlineLevel="0" collapsed="false">
      <c r="A649" s="178" t="n">
        <v>38412</v>
      </c>
      <c r="B649" s="179" t="s">
        <v>669</v>
      </c>
      <c r="C649" s="180" t="s">
        <v>74</v>
      </c>
      <c r="D649" s="180" t="s">
        <v>30</v>
      </c>
      <c r="E649" s="178" t="n">
        <v>1.2593E-005</v>
      </c>
      <c r="F649" s="181" t="n">
        <f aca="false">IF(C649="MAT.",VLOOKUP(A649,INSUMOS_AUX!A:F,6,0),0)</f>
        <v>837.62</v>
      </c>
      <c r="G649" s="178" t="n">
        <f aca="false">IF(C649="M.O.",VLOOKUP(A649,INSUMOS_AUX!A:F,6,0),0)</f>
        <v>0</v>
      </c>
    </row>
    <row r="650" customFormat="false" ht="15" hidden="false" customHeight="false" outlineLevel="0" collapsed="false">
      <c r="A650" s="178" t="n">
        <v>38413</v>
      </c>
      <c r="B650" s="179" t="s">
        <v>670</v>
      </c>
      <c r="C650" s="180" t="s">
        <v>74</v>
      </c>
      <c r="D650" s="180" t="s">
        <v>30</v>
      </c>
      <c r="E650" s="178" t="n">
        <v>1.2338E-005</v>
      </c>
      <c r="F650" s="181" t="n">
        <f aca="false">IF(C650="MAT.",VLOOKUP(A650,INSUMOS_AUX!A:F,6,0),0)</f>
        <v>589.49</v>
      </c>
      <c r="G650" s="178" t="n">
        <f aca="false">IF(C650="M.O.",VLOOKUP(A650,INSUMOS_AUX!A:F,6,0),0)</f>
        <v>0</v>
      </c>
    </row>
    <row r="651" customFormat="false" ht="15" hidden="false" customHeight="false" outlineLevel="0" collapsed="false">
      <c r="A651" s="178" t="n">
        <v>38476</v>
      </c>
      <c r="B651" s="179" t="s">
        <v>671</v>
      </c>
      <c r="C651" s="180" t="s">
        <v>74</v>
      </c>
      <c r="D651" s="180" t="s">
        <v>30</v>
      </c>
      <c r="E651" s="178" t="n">
        <v>5.759E-005</v>
      </c>
      <c r="F651" s="181" t="n">
        <f aca="false">IF(C651="MAT.",VLOOKUP(A651,INSUMOS_AUX!A:F,6,0),0)</f>
        <v>203.78</v>
      </c>
      <c r="G651" s="178" t="n">
        <f aca="false">IF(C651="M.O.",VLOOKUP(A651,INSUMOS_AUX!A:F,6,0),0)</f>
        <v>0</v>
      </c>
    </row>
    <row r="652" customFormat="false" ht="15" hidden="false" customHeight="false" outlineLevel="0" collapsed="false">
      <c r="A652" s="178" t="n">
        <v>38477</v>
      </c>
      <c r="B652" s="179" t="s">
        <v>672</v>
      </c>
      <c r="C652" s="180" t="s">
        <v>74</v>
      </c>
      <c r="D652" s="180" t="s">
        <v>30</v>
      </c>
      <c r="E652" s="178" t="n">
        <v>1.2338E-005</v>
      </c>
      <c r="F652" s="181" t="n">
        <f aca="false">IF(C652="MAT.",VLOOKUP(A652,INSUMOS_AUX!A:F,6,0),0)</f>
        <v>577.1</v>
      </c>
      <c r="G652" s="178" t="n">
        <f aca="false">IF(C652="M.O.",VLOOKUP(A652,INSUMOS_AUX!A:F,6,0),0)</f>
        <v>0</v>
      </c>
    </row>
    <row r="653" customFormat="false" ht="15" hidden="false" customHeight="false" outlineLevel="0" collapsed="false">
      <c r="A653" s="178" t="n">
        <v>40536</v>
      </c>
      <c r="B653" s="179" t="s">
        <v>724</v>
      </c>
      <c r="C653" s="180" t="s">
        <v>74</v>
      </c>
      <c r="D653" s="180" t="s">
        <v>285</v>
      </c>
      <c r="E653" s="178" t="n">
        <v>4.311</v>
      </c>
      <c r="F653" s="181" t="n">
        <f aca="false">IF(C653="MAT.",VLOOKUP(A653,INSUMOS_AUX!A:F,6,0),0)</f>
        <v>6.3</v>
      </c>
      <c r="G653" s="178" t="n">
        <f aca="false">IF(C653="M.O.",VLOOKUP(A653,INSUMOS_AUX!A:F,6,0),0)</f>
        <v>0</v>
      </c>
    </row>
    <row r="654" customFormat="false" ht="15" hidden="false" customHeight="false" outlineLevel="0" collapsed="false">
      <c r="A654" s="178" t="n">
        <v>40549</v>
      </c>
      <c r="B654" s="179" t="s">
        <v>725</v>
      </c>
      <c r="C654" s="180" t="s">
        <v>74</v>
      </c>
      <c r="D654" s="180" t="s">
        <v>700</v>
      </c>
      <c r="E654" s="178" t="n">
        <v>0.007</v>
      </c>
      <c r="F654" s="181" t="n">
        <f aca="false">IF(C654="MAT.",VLOOKUP(A654,INSUMOS_AUX!A:F,6,0),0)</f>
        <v>119.94</v>
      </c>
      <c r="G654" s="178" t="n">
        <f aca="false">IF(C654="M.O.",VLOOKUP(A654,INSUMOS_AUX!A:F,6,0),0)</f>
        <v>0</v>
      </c>
    </row>
    <row r="655" customFormat="false" ht="15" hidden="false" customHeight="false" outlineLevel="0" collapsed="false">
      <c r="A655" s="178" t="n">
        <v>4253</v>
      </c>
      <c r="B655" s="179" t="s">
        <v>726</v>
      </c>
      <c r="C655" s="180" t="s">
        <v>636</v>
      </c>
      <c r="D655" s="180" t="s">
        <v>594</v>
      </c>
      <c r="E655" s="178" t="n">
        <v>0.0162112</v>
      </c>
      <c r="F655" s="181" t="n">
        <f aca="false">IF(C655="MAT.",VLOOKUP(A655,INSUMOS_AUX!A:F,6,0),0)</f>
        <v>0</v>
      </c>
      <c r="G655" s="178" t="n">
        <f aca="false">IF(C655="M.O.",VLOOKUP(A655,INSUMOS_AUX!A:F,6,0),0)</f>
        <v>14.29</v>
      </c>
    </row>
    <row r="656" customFormat="false" ht="15" hidden="false" customHeight="false" outlineLevel="0" collapsed="false">
      <c r="A656" s="178" t="n">
        <v>6111</v>
      </c>
      <c r="B656" s="179" t="s">
        <v>678</v>
      </c>
      <c r="C656" s="180" t="s">
        <v>636</v>
      </c>
      <c r="D656" s="180" t="s">
        <v>594</v>
      </c>
      <c r="E656" s="178" t="n">
        <v>0.1067955</v>
      </c>
      <c r="F656" s="181" t="n">
        <f aca="false">IF(C656="MAT.",VLOOKUP(A656,INSUMOS_AUX!A:F,6,0),0)</f>
        <v>0</v>
      </c>
      <c r="G656" s="178" t="n">
        <f aca="false">IF(C656="M.O.",VLOOKUP(A656,INSUMOS_AUX!A:F,6,0),0)</f>
        <v>8.51</v>
      </c>
    </row>
    <row r="657" customFormat="false" ht="15" hidden="false" customHeight="false" outlineLevel="0" collapsed="false">
      <c r="A657" s="172"/>
      <c r="B657" s="173"/>
      <c r="C657" s="173"/>
      <c r="D657" s="173"/>
      <c r="E657" s="173"/>
      <c r="F657" s="173"/>
      <c r="G657" s="173"/>
    </row>
    <row r="658" customFormat="false" ht="15" hidden="false" customHeight="false" outlineLevel="0" collapsed="false">
      <c r="A658" s="174" t="s">
        <v>151</v>
      </c>
      <c r="B658" s="174" t="s">
        <v>152</v>
      </c>
      <c r="C658" s="175" t="s">
        <v>60</v>
      </c>
      <c r="D658" s="175" t="s">
        <v>86</v>
      </c>
      <c r="E658" s="176" t="n">
        <v>120</v>
      </c>
      <c r="F658" s="176" t="n">
        <f aca="false">SUMPRODUCT($E659:$E693,F659:F693)</f>
        <v>22.41036043527</v>
      </c>
      <c r="G658" s="176" t="n">
        <f aca="false">SUMPRODUCT($E659:$E693,G659:G693)</f>
        <v>3.889133661</v>
      </c>
    </row>
    <row r="659" customFormat="false" ht="15" hidden="false" customHeight="false" outlineLevel="0" collapsed="false">
      <c r="A659" s="178" t="n">
        <v>10</v>
      </c>
      <c r="B659" s="179" t="s">
        <v>647</v>
      </c>
      <c r="C659" s="180" t="s">
        <v>74</v>
      </c>
      <c r="D659" s="180" t="s">
        <v>30</v>
      </c>
      <c r="E659" s="178" t="n">
        <v>0.002236987</v>
      </c>
      <c r="F659" s="181" t="n">
        <f aca="false">IF(C659="MAT.",VLOOKUP(A659,INSUMOS_AUX!A:F,6,0),0)</f>
        <v>6.92</v>
      </c>
      <c r="G659" s="178" t="n">
        <f aca="false">IF(C659="M.O.",VLOOKUP(A659,INSUMOS_AUX!A:F,6,0),0)</f>
        <v>0</v>
      </c>
    </row>
    <row r="660" customFormat="false" ht="15" hidden="false" customHeight="false" outlineLevel="0" collapsed="false">
      <c r="A660" s="178" t="n">
        <v>11359</v>
      </c>
      <c r="B660" s="179" t="s">
        <v>649</v>
      </c>
      <c r="C660" s="180" t="s">
        <v>74</v>
      </c>
      <c r="D660" s="180" t="s">
        <v>30</v>
      </c>
      <c r="E660" s="178" t="n">
        <v>1.8055E-005</v>
      </c>
      <c r="F660" s="181" t="n">
        <f aca="false">IF(C660="MAT.",VLOOKUP(A660,INSUMOS_AUX!A:F,6,0),0)</f>
        <v>571.77</v>
      </c>
      <c r="G660" s="178" t="n">
        <f aca="false">IF(C660="M.O.",VLOOKUP(A660,INSUMOS_AUX!A:F,6,0),0)</f>
        <v>0</v>
      </c>
    </row>
    <row r="661" customFormat="false" ht="15" hidden="false" customHeight="false" outlineLevel="0" collapsed="false">
      <c r="A661" s="178" t="n">
        <v>12815</v>
      </c>
      <c r="B661" s="179" t="s">
        <v>651</v>
      </c>
      <c r="C661" s="180" t="s">
        <v>74</v>
      </c>
      <c r="D661" s="180" t="s">
        <v>30</v>
      </c>
      <c r="E661" s="178" t="n">
        <v>0.00254613</v>
      </c>
      <c r="F661" s="181" t="n">
        <f aca="false">IF(C661="MAT.",VLOOKUP(A661,INSUMOS_AUX!A:F,6,0),0)</f>
        <v>5.84</v>
      </c>
      <c r="G661" s="178" t="n">
        <f aca="false">IF(C661="M.O.",VLOOKUP(A661,INSUMOS_AUX!A:F,6,0),0)</f>
        <v>0</v>
      </c>
    </row>
    <row r="662" customFormat="false" ht="15" hidden="false" customHeight="false" outlineLevel="0" collapsed="false">
      <c r="A662" s="178" t="n">
        <v>12869</v>
      </c>
      <c r="B662" s="179" t="s">
        <v>685</v>
      </c>
      <c r="C662" s="180" t="s">
        <v>636</v>
      </c>
      <c r="D662" s="180" t="s">
        <v>594</v>
      </c>
      <c r="E662" s="178" t="n">
        <v>0.1130416</v>
      </c>
      <c r="F662" s="181" t="n">
        <f aca="false">IF(C662="MAT.",VLOOKUP(A662,INSUMOS_AUX!A:F,6,0),0)</f>
        <v>0</v>
      </c>
      <c r="G662" s="178" t="n">
        <f aca="false">IF(C662="M.O.",VLOOKUP(A662,INSUMOS_AUX!A:F,6,0),0)</f>
        <v>14.52</v>
      </c>
    </row>
    <row r="663" customFormat="false" ht="15" hidden="false" customHeight="false" outlineLevel="0" collapsed="false">
      <c r="A663" s="178" t="n">
        <v>12892</v>
      </c>
      <c r="B663" s="179" t="s">
        <v>627</v>
      </c>
      <c r="C663" s="180" t="s">
        <v>74</v>
      </c>
      <c r="D663" s="180" t="s">
        <v>628</v>
      </c>
      <c r="E663" s="178" t="n">
        <v>0.00481545</v>
      </c>
      <c r="F663" s="181" t="n">
        <f aca="false">IF(C663="MAT.",VLOOKUP(A663,INSUMOS_AUX!A:F,6,0),0)</f>
        <v>9</v>
      </c>
      <c r="G663" s="178" t="n">
        <f aca="false">IF(C663="M.O.",VLOOKUP(A663,INSUMOS_AUX!A:F,6,0),0)</f>
        <v>0</v>
      </c>
    </row>
    <row r="664" customFormat="false" ht="15" hidden="false" customHeight="false" outlineLevel="0" collapsed="false">
      <c r="A664" s="178" t="n">
        <v>12893</v>
      </c>
      <c r="B664" s="179" t="s">
        <v>629</v>
      </c>
      <c r="C664" s="180" t="s">
        <v>74</v>
      </c>
      <c r="D664" s="180" t="s">
        <v>628</v>
      </c>
      <c r="E664" s="178" t="n">
        <v>0.000561816</v>
      </c>
      <c r="F664" s="181" t="n">
        <f aca="false">IF(C664="MAT.",VLOOKUP(A664,INSUMOS_AUX!A:F,6,0),0)</f>
        <v>48</v>
      </c>
      <c r="G664" s="178" t="n">
        <f aca="false">IF(C664="M.O.",VLOOKUP(A664,INSUMOS_AUX!A:F,6,0),0)</f>
        <v>0</v>
      </c>
    </row>
    <row r="665" customFormat="false" ht="15" hidden="false" customHeight="false" outlineLevel="0" collapsed="false">
      <c r="A665" s="178" t="n">
        <v>13388</v>
      </c>
      <c r="B665" s="179" t="s">
        <v>727</v>
      </c>
      <c r="C665" s="180" t="s">
        <v>74</v>
      </c>
      <c r="D665" s="180" t="s">
        <v>285</v>
      </c>
      <c r="E665" s="178" t="n">
        <v>0.045</v>
      </c>
      <c r="F665" s="181" t="n">
        <f aca="false">IF(C665="MAT.",VLOOKUP(A665,INSUMOS_AUX!A:F,6,0),0)</f>
        <v>79.76</v>
      </c>
      <c r="G665" s="178" t="n">
        <f aca="false">IF(C665="M.O.",VLOOKUP(A665,INSUMOS_AUX!A:F,6,0),0)</f>
        <v>0</v>
      </c>
    </row>
    <row r="666" customFormat="false" ht="15" hidden="false" customHeight="false" outlineLevel="0" collapsed="false">
      <c r="A666" s="178" t="n">
        <v>142</v>
      </c>
      <c r="B666" s="179" t="s">
        <v>728</v>
      </c>
      <c r="C666" s="180" t="s">
        <v>74</v>
      </c>
      <c r="D666" s="180" t="s">
        <v>729</v>
      </c>
      <c r="E666" s="178" t="n">
        <v>0.04</v>
      </c>
      <c r="F666" s="181" t="n">
        <f aca="false">IF(C666="MAT.",VLOOKUP(A666,INSUMOS_AUX!A:F,6,0),0)</f>
        <v>30.46</v>
      </c>
      <c r="G666" s="178" t="n">
        <f aca="false">IF(C666="M.O.",VLOOKUP(A666,INSUMOS_AUX!A:F,6,0),0)</f>
        <v>0</v>
      </c>
    </row>
    <row r="667" customFormat="false" ht="15" hidden="false" customHeight="false" outlineLevel="0" collapsed="false">
      <c r="A667" s="178" t="n">
        <v>25966</v>
      </c>
      <c r="B667" s="179" t="s">
        <v>653</v>
      </c>
      <c r="C667" s="180" t="s">
        <v>74</v>
      </c>
      <c r="D667" s="180" t="s">
        <v>654</v>
      </c>
      <c r="E667" s="178" t="n">
        <v>0.000424366</v>
      </c>
      <c r="F667" s="181" t="n">
        <f aca="false">IF(C667="MAT.",VLOOKUP(A667,INSUMOS_AUX!A:F,6,0),0)</f>
        <v>15.03</v>
      </c>
      <c r="G667" s="178" t="n">
        <f aca="false">IF(C667="M.O.",VLOOKUP(A667,INSUMOS_AUX!A:F,6,0),0)</f>
        <v>0</v>
      </c>
    </row>
    <row r="668" customFormat="false" ht="15" hidden="false" customHeight="false" outlineLevel="0" collapsed="false">
      <c r="A668" s="178" t="n">
        <v>2705</v>
      </c>
      <c r="B668" s="179" t="s">
        <v>655</v>
      </c>
      <c r="C668" s="180" t="s">
        <v>74</v>
      </c>
      <c r="D668" s="180" t="s">
        <v>656</v>
      </c>
      <c r="E668" s="178" t="n">
        <v>0.010296</v>
      </c>
      <c r="F668" s="181" t="n">
        <f aca="false">IF(C668="MAT.",VLOOKUP(A668,INSUMOS_AUX!A:F,6,0),0)</f>
        <v>0.85</v>
      </c>
      <c r="G668" s="178" t="n">
        <f aca="false">IF(C668="M.O.",VLOOKUP(A668,INSUMOS_AUX!A:F,6,0),0)</f>
        <v>0</v>
      </c>
    </row>
    <row r="669" customFormat="false" ht="15" hidden="false" customHeight="false" outlineLevel="0" collapsed="false">
      <c r="A669" s="178" t="n">
        <v>2711</v>
      </c>
      <c r="B669" s="179" t="s">
        <v>657</v>
      </c>
      <c r="C669" s="180" t="s">
        <v>74</v>
      </c>
      <c r="D669" s="180" t="s">
        <v>30</v>
      </c>
      <c r="E669" s="178" t="n">
        <v>0.00018939</v>
      </c>
      <c r="F669" s="181" t="n">
        <f aca="false">IF(C669="MAT.",VLOOKUP(A669,INSUMOS_AUX!A:F,6,0),0)</f>
        <v>109.45</v>
      </c>
      <c r="G669" s="178" t="n">
        <f aca="false">IF(C669="M.O.",VLOOKUP(A669,INSUMOS_AUX!A:F,6,0),0)</f>
        <v>0</v>
      </c>
    </row>
    <row r="670" customFormat="false" ht="15" hidden="false" customHeight="false" outlineLevel="0" collapsed="false">
      <c r="A670" s="178" t="n">
        <v>36144</v>
      </c>
      <c r="B670" s="179" t="s">
        <v>630</v>
      </c>
      <c r="C670" s="180" t="s">
        <v>74</v>
      </c>
      <c r="D670" s="180" t="s">
        <v>30</v>
      </c>
      <c r="E670" s="178" t="n">
        <v>0.039175667</v>
      </c>
      <c r="F670" s="181" t="n">
        <f aca="false">IF(C670="MAT.",VLOOKUP(A670,INSUMOS_AUX!A:F,6,0),0)</f>
        <v>1.12</v>
      </c>
      <c r="G670" s="178" t="n">
        <f aca="false">IF(C670="M.O.",VLOOKUP(A670,INSUMOS_AUX!A:F,6,0),0)</f>
        <v>0</v>
      </c>
    </row>
    <row r="671" customFormat="false" ht="15" hidden="false" customHeight="false" outlineLevel="0" collapsed="false">
      <c r="A671" s="178" t="n">
        <v>36146</v>
      </c>
      <c r="B671" s="179" t="s">
        <v>631</v>
      </c>
      <c r="C671" s="180" t="s">
        <v>74</v>
      </c>
      <c r="D671" s="180" t="s">
        <v>30</v>
      </c>
      <c r="E671" s="178" t="n">
        <v>0.000435812</v>
      </c>
      <c r="F671" s="181" t="n">
        <f aca="false">IF(C671="MAT.",VLOOKUP(A671,INSUMOS_AUX!A:F,6,0),0)</f>
        <v>170</v>
      </c>
      <c r="G671" s="178" t="n">
        <f aca="false">IF(C671="M.O.",VLOOKUP(A671,INSUMOS_AUX!A:F,6,0),0)</f>
        <v>0</v>
      </c>
    </row>
    <row r="672" customFormat="false" ht="15" hidden="false" customHeight="false" outlineLevel="0" collapsed="false">
      <c r="A672" s="178" t="n">
        <v>36149</v>
      </c>
      <c r="B672" s="179" t="s">
        <v>632</v>
      </c>
      <c r="C672" s="180" t="s">
        <v>74</v>
      </c>
      <c r="D672" s="180" t="s">
        <v>30</v>
      </c>
      <c r="E672" s="178" t="n">
        <v>0.00025236</v>
      </c>
      <c r="F672" s="181" t="n">
        <f aca="false">IF(C672="MAT.",VLOOKUP(A672,INSUMOS_AUX!A:F,6,0),0)</f>
        <v>117.5</v>
      </c>
      <c r="G672" s="178" t="n">
        <f aca="false">IF(C672="M.O.",VLOOKUP(A672,INSUMOS_AUX!A:F,6,0),0)</f>
        <v>0</v>
      </c>
    </row>
    <row r="673" customFormat="false" ht="15" hidden="false" customHeight="false" outlineLevel="0" collapsed="false">
      <c r="A673" s="178" t="n">
        <v>36150</v>
      </c>
      <c r="B673" s="179" t="s">
        <v>633</v>
      </c>
      <c r="C673" s="180" t="s">
        <v>74</v>
      </c>
      <c r="D673" s="180" t="s">
        <v>30</v>
      </c>
      <c r="E673" s="178" t="n">
        <v>0.000933873</v>
      </c>
      <c r="F673" s="181" t="n">
        <f aca="false">IF(C673="MAT.",VLOOKUP(A673,INSUMOS_AUX!A:F,6,0),0)</f>
        <v>29.7</v>
      </c>
      <c r="G673" s="178" t="n">
        <f aca="false">IF(C673="M.O.",VLOOKUP(A673,INSUMOS_AUX!A:F,6,0),0)</f>
        <v>0</v>
      </c>
    </row>
    <row r="674" customFormat="false" ht="15" hidden="false" customHeight="false" outlineLevel="0" collapsed="false">
      <c r="A674" s="178" t="n">
        <v>36153</v>
      </c>
      <c r="B674" s="179" t="s">
        <v>634</v>
      </c>
      <c r="C674" s="180" t="s">
        <v>74</v>
      </c>
      <c r="D674" s="180" t="s">
        <v>30</v>
      </c>
      <c r="E674" s="178" t="n">
        <v>0.000377698</v>
      </c>
      <c r="F674" s="181" t="n">
        <f aca="false">IF(C674="MAT.",VLOOKUP(A674,INSUMOS_AUX!A:F,6,0),0)</f>
        <v>133.75</v>
      </c>
      <c r="G674" s="178" t="n">
        <f aca="false">IF(C674="M.O.",VLOOKUP(A674,INSUMOS_AUX!A:F,6,0),0)</f>
        <v>0</v>
      </c>
    </row>
    <row r="675" customFormat="false" ht="15" hidden="false" customHeight="false" outlineLevel="0" collapsed="false">
      <c r="A675" s="178" t="n">
        <v>36487</v>
      </c>
      <c r="B675" s="179" t="s">
        <v>723</v>
      </c>
      <c r="C675" s="180" t="s">
        <v>74</v>
      </c>
      <c r="D675" s="180" t="s">
        <v>30</v>
      </c>
      <c r="E675" s="178" t="n">
        <v>3.262E-006</v>
      </c>
      <c r="F675" s="181" t="n">
        <f aca="false">IF(C675="MAT.",VLOOKUP(A675,INSUMOS_AUX!A:F,6,0),0)</f>
        <v>4494.18</v>
      </c>
      <c r="G675" s="178" t="n">
        <f aca="false">IF(C675="M.O.",VLOOKUP(A675,INSUMOS_AUX!A:F,6,0),0)</f>
        <v>0</v>
      </c>
    </row>
    <row r="676" customFormat="false" ht="15" hidden="false" customHeight="false" outlineLevel="0" collapsed="false">
      <c r="A676" s="178" t="n">
        <v>37370</v>
      </c>
      <c r="B676" s="179" t="s">
        <v>659</v>
      </c>
      <c r="C676" s="180" t="s">
        <v>74</v>
      </c>
      <c r="D676" s="180" t="s">
        <v>594</v>
      </c>
      <c r="E676" s="178" t="n">
        <v>0.3505</v>
      </c>
      <c r="F676" s="181" t="n">
        <f aca="false">IF(C676="MAT.",VLOOKUP(A676,INSUMOS_AUX!A:F,6,0),0)</f>
        <v>1.87</v>
      </c>
      <c r="G676" s="178" t="n">
        <f aca="false">IF(C676="M.O.",VLOOKUP(A676,INSUMOS_AUX!A:F,6,0),0)</f>
        <v>0</v>
      </c>
    </row>
    <row r="677" customFormat="false" ht="15" hidden="false" customHeight="false" outlineLevel="0" collapsed="false">
      <c r="A677" s="178" t="n">
        <v>37371</v>
      </c>
      <c r="B677" s="179" t="s">
        <v>660</v>
      </c>
      <c r="C677" s="180" t="s">
        <v>74</v>
      </c>
      <c r="D677" s="180" t="s">
        <v>594</v>
      </c>
      <c r="E677" s="178" t="n">
        <v>0.3505</v>
      </c>
      <c r="F677" s="181" t="n">
        <f aca="false">IF(C677="MAT.",VLOOKUP(A677,INSUMOS_AUX!A:F,6,0),0)</f>
        <v>0.71</v>
      </c>
      <c r="G677" s="178" t="n">
        <f aca="false">IF(C677="M.O.",VLOOKUP(A677,INSUMOS_AUX!A:F,6,0),0)</f>
        <v>0</v>
      </c>
    </row>
    <row r="678" customFormat="false" ht="15" hidden="false" customHeight="false" outlineLevel="0" collapsed="false">
      <c r="A678" s="178" t="n">
        <v>37372</v>
      </c>
      <c r="B678" s="179" t="s">
        <v>661</v>
      </c>
      <c r="C678" s="180" t="s">
        <v>74</v>
      </c>
      <c r="D678" s="180" t="s">
        <v>594</v>
      </c>
      <c r="E678" s="178" t="n">
        <v>0.3505</v>
      </c>
      <c r="F678" s="181" t="n">
        <f aca="false">IF(C678="MAT.",VLOOKUP(A678,INSUMOS_AUX!A:F,6,0),0)</f>
        <v>0.34</v>
      </c>
      <c r="G678" s="178" t="n">
        <f aca="false">IF(C678="M.O.",VLOOKUP(A678,INSUMOS_AUX!A:F,6,0),0)</f>
        <v>0</v>
      </c>
    </row>
    <row r="679" customFormat="false" ht="15" hidden="false" customHeight="false" outlineLevel="0" collapsed="false">
      <c r="A679" s="178" t="n">
        <v>37373</v>
      </c>
      <c r="B679" s="179" t="s">
        <v>662</v>
      </c>
      <c r="C679" s="180" t="s">
        <v>74</v>
      </c>
      <c r="D679" s="180" t="s">
        <v>594</v>
      </c>
      <c r="E679" s="178" t="n">
        <v>0.3505</v>
      </c>
      <c r="F679" s="181" t="n">
        <f aca="false">IF(C679="MAT.",VLOOKUP(A679,INSUMOS_AUX!A:F,6,0),0)</f>
        <v>0.05</v>
      </c>
      <c r="G679" s="178" t="n">
        <f aca="false">IF(C679="M.O.",VLOOKUP(A679,INSUMOS_AUX!A:F,6,0),0)</f>
        <v>0</v>
      </c>
    </row>
    <row r="680" customFormat="false" ht="15" hidden="false" customHeight="false" outlineLevel="0" collapsed="false">
      <c r="A680" s="178" t="n">
        <v>38382</v>
      </c>
      <c r="B680" s="179" t="s">
        <v>664</v>
      </c>
      <c r="C680" s="180" t="s">
        <v>74</v>
      </c>
      <c r="D680" s="180" t="s">
        <v>30</v>
      </c>
      <c r="E680" s="178" t="n">
        <v>0.000807452</v>
      </c>
      <c r="F680" s="181" t="n">
        <f aca="false">IF(C680="MAT.",VLOOKUP(A680,INSUMOS_AUX!A:F,6,0),0)</f>
        <v>7.62</v>
      </c>
      <c r="G680" s="178" t="n">
        <f aca="false">IF(C680="M.O.",VLOOKUP(A680,INSUMOS_AUX!A:F,6,0),0)</f>
        <v>0</v>
      </c>
    </row>
    <row r="681" customFormat="false" ht="15" hidden="false" customHeight="false" outlineLevel="0" collapsed="false">
      <c r="A681" s="178" t="n">
        <v>38390</v>
      </c>
      <c r="B681" s="179" t="s">
        <v>665</v>
      </c>
      <c r="C681" s="180" t="s">
        <v>74</v>
      </c>
      <c r="D681" s="180" t="s">
        <v>30</v>
      </c>
      <c r="E681" s="178" t="n">
        <v>0.000424366</v>
      </c>
      <c r="F681" s="181" t="n">
        <f aca="false">IF(C681="MAT.",VLOOKUP(A681,INSUMOS_AUX!A:F,6,0),0)</f>
        <v>22.97</v>
      </c>
      <c r="G681" s="178" t="n">
        <f aca="false">IF(C681="M.O.",VLOOKUP(A681,INSUMOS_AUX!A:F,6,0),0)</f>
        <v>0</v>
      </c>
    </row>
    <row r="682" customFormat="false" ht="15" hidden="false" customHeight="false" outlineLevel="0" collapsed="false">
      <c r="A682" s="178" t="n">
        <v>38393</v>
      </c>
      <c r="B682" s="179" t="s">
        <v>666</v>
      </c>
      <c r="C682" s="180" t="s">
        <v>74</v>
      </c>
      <c r="D682" s="180" t="s">
        <v>30</v>
      </c>
      <c r="E682" s="178" t="n">
        <v>0.000424366</v>
      </c>
      <c r="F682" s="181" t="n">
        <f aca="false">IF(C682="MAT.",VLOOKUP(A682,INSUMOS_AUX!A:F,6,0),0)</f>
        <v>10.36</v>
      </c>
      <c r="G682" s="178" t="n">
        <f aca="false">IF(C682="M.O.",VLOOKUP(A682,INSUMOS_AUX!A:F,6,0),0)</f>
        <v>0</v>
      </c>
    </row>
    <row r="683" customFormat="false" ht="15" hidden="false" customHeight="false" outlineLevel="0" collapsed="false">
      <c r="A683" s="178" t="n">
        <v>38396</v>
      </c>
      <c r="B683" s="179" t="s">
        <v>667</v>
      </c>
      <c r="C683" s="180" t="s">
        <v>74</v>
      </c>
      <c r="D683" s="180" t="s">
        <v>30</v>
      </c>
      <c r="E683" s="178" t="n">
        <v>1.4451E-005</v>
      </c>
      <c r="F683" s="181" t="n">
        <f aca="false">IF(C683="MAT.",VLOOKUP(A683,INSUMOS_AUX!A:F,6,0),0)</f>
        <v>276.64</v>
      </c>
      <c r="G683" s="178" t="n">
        <f aca="false">IF(C683="M.O.",VLOOKUP(A683,INSUMOS_AUX!A:F,6,0),0)</f>
        <v>0</v>
      </c>
    </row>
    <row r="684" customFormat="false" ht="15" hidden="false" customHeight="false" outlineLevel="0" collapsed="false">
      <c r="A684" s="178" t="n">
        <v>38399</v>
      </c>
      <c r="B684" s="179" t="s">
        <v>668</v>
      </c>
      <c r="C684" s="180" t="s">
        <v>74</v>
      </c>
      <c r="D684" s="180" t="s">
        <v>30</v>
      </c>
      <c r="E684" s="178" t="n">
        <v>7.219E-005</v>
      </c>
      <c r="F684" s="181" t="n">
        <f aca="false">IF(C684="MAT.",VLOOKUP(A684,INSUMOS_AUX!A:F,6,0),0)</f>
        <v>135.25</v>
      </c>
      <c r="G684" s="178" t="n">
        <f aca="false">IF(C684="M.O.",VLOOKUP(A684,INSUMOS_AUX!A:F,6,0),0)</f>
        <v>0</v>
      </c>
    </row>
    <row r="685" customFormat="false" ht="15" hidden="false" customHeight="false" outlineLevel="0" collapsed="false">
      <c r="A685" s="178" t="n">
        <v>38412</v>
      </c>
      <c r="B685" s="179" t="s">
        <v>669</v>
      </c>
      <c r="C685" s="180" t="s">
        <v>74</v>
      </c>
      <c r="D685" s="180" t="s">
        <v>30</v>
      </c>
      <c r="E685" s="178" t="n">
        <v>1.2632E-005</v>
      </c>
      <c r="F685" s="181" t="n">
        <f aca="false">IF(C685="MAT.",VLOOKUP(A685,INSUMOS_AUX!A:F,6,0),0)</f>
        <v>837.62</v>
      </c>
      <c r="G685" s="178" t="n">
        <f aca="false">IF(C685="M.O.",VLOOKUP(A685,INSUMOS_AUX!A:F,6,0),0)</f>
        <v>0</v>
      </c>
    </row>
    <row r="686" customFormat="false" ht="15" hidden="false" customHeight="false" outlineLevel="0" collapsed="false">
      <c r="A686" s="178" t="n">
        <v>38413</v>
      </c>
      <c r="B686" s="179" t="s">
        <v>670</v>
      </c>
      <c r="C686" s="180" t="s">
        <v>74</v>
      </c>
      <c r="D686" s="180" t="s">
        <v>30</v>
      </c>
      <c r="E686" s="178" t="n">
        <v>1.2378E-005</v>
      </c>
      <c r="F686" s="181" t="n">
        <f aca="false">IF(C686="MAT.",VLOOKUP(A686,INSUMOS_AUX!A:F,6,0),0)</f>
        <v>589.49</v>
      </c>
      <c r="G686" s="178" t="n">
        <f aca="false">IF(C686="M.O.",VLOOKUP(A686,INSUMOS_AUX!A:F,6,0),0)</f>
        <v>0</v>
      </c>
    </row>
    <row r="687" customFormat="false" ht="15" hidden="false" customHeight="false" outlineLevel="0" collapsed="false">
      <c r="A687" s="178" t="n">
        <v>38476</v>
      </c>
      <c r="B687" s="179" t="s">
        <v>671</v>
      </c>
      <c r="C687" s="180" t="s">
        <v>74</v>
      </c>
      <c r="D687" s="180" t="s">
        <v>30</v>
      </c>
      <c r="E687" s="178" t="n">
        <v>5.7771E-005</v>
      </c>
      <c r="F687" s="181" t="n">
        <f aca="false">IF(C687="MAT.",VLOOKUP(A687,INSUMOS_AUX!A:F,6,0),0)</f>
        <v>203.78</v>
      </c>
      <c r="G687" s="178" t="n">
        <f aca="false">IF(C687="M.O.",VLOOKUP(A687,INSUMOS_AUX!A:F,6,0),0)</f>
        <v>0</v>
      </c>
    </row>
    <row r="688" customFormat="false" ht="15" hidden="false" customHeight="false" outlineLevel="0" collapsed="false">
      <c r="A688" s="178" t="n">
        <v>38477</v>
      </c>
      <c r="B688" s="179" t="s">
        <v>672</v>
      </c>
      <c r="C688" s="180" t="s">
        <v>74</v>
      </c>
      <c r="D688" s="180" t="s">
        <v>30</v>
      </c>
      <c r="E688" s="178" t="n">
        <v>1.2378E-005</v>
      </c>
      <c r="F688" s="181" t="n">
        <f aca="false">IF(C688="MAT.",VLOOKUP(A688,INSUMOS_AUX!A:F,6,0),0)</f>
        <v>577.1</v>
      </c>
      <c r="G688" s="178" t="n">
        <f aca="false">IF(C688="M.O.",VLOOKUP(A688,INSUMOS_AUX!A:F,6,0),0)</f>
        <v>0</v>
      </c>
    </row>
    <row r="689" customFormat="false" ht="15" hidden="false" customHeight="false" outlineLevel="0" collapsed="false">
      <c r="A689" s="178" t="n">
        <v>40872</v>
      </c>
      <c r="B689" s="179" t="s">
        <v>730</v>
      </c>
      <c r="C689" s="180" t="s">
        <v>74</v>
      </c>
      <c r="D689" s="180" t="s">
        <v>86</v>
      </c>
      <c r="E689" s="178" t="n">
        <v>1.05</v>
      </c>
      <c r="F689" s="181" t="n">
        <f aca="false">IF(C689="MAT.",VLOOKUP(A689,INSUMOS_AUX!A:F,6,0),0)</f>
        <v>15.23</v>
      </c>
      <c r="G689" s="178" t="n">
        <f aca="false">IF(C689="M.O.",VLOOKUP(A689,INSUMOS_AUX!A:F,6,0),0)</f>
        <v>0</v>
      </c>
    </row>
    <row r="690" customFormat="false" ht="15" hidden="false" customHeight="false" outlineLevel="0" collapsed="false">
      <c r="A690" s="178" t="n">
        <v>4253</v>
      </c>
      <c r="B690" s="179" t="s">
        <v>726</v>
      </c>
      <c r="C690" s="180" t="s">
        <v>636</v>
      </c>
      <c r="D690" s="180" t="s">
        <v>594</v>
      </c>
      <c r="E690" s="178" t="n">
        <v>0.0319158</v>
      </c>
      <c r="F690" s="181" t="n">
        <f aca="false">IF(C690="MAT.",VLOOKUP(A690,INSUMOS_AUX!A:F,6,0),0)</f>
        <v>0</v>
      </c>
      <c r="G690" s="178" t="n">
        <f aca="false">IF(C690="M.O.",VLOOKUP(A690,INSUMOS_AUX!A:F,6,0),0)</f>
        <v>14.29</v>
      </c>
    </row>
    <row r="691" customFormat="false" ht="15" hidden="false" customHeight="false" outlineLevel="0" collapsed="false">
      <c r="A691" s="178" t="n">
        <v>5061</v>
      </c>
      <c r="B691" s="179" t="s">
        <v>731</v>
      </c>
      <c r="C691" s="180" t="s">
        <v>74</v>
      </c>
      <c r="D691" s="180" t="s">
        <v>285</v>
      </c>
      <c r="E691" s="178" t="n">
        <v>0.006</v>
      </c>
      <c r="F691" s="181" t="n">
        <f aca="false">IF(C691="MAT.",VLOOKUP(A691,INSUMOS_AUX!A:F,6,0),0)</f>
        <v>11.67</v>
      </c>
      <c r="G691" s="178" t="n">
        <f aca="false">IF(C691="M.O.",VLOOKUP(A691,INSUMOS_AUX!A:F,6,0),0)</f>
        <v>0</v>
      </c>
    </row>
    <row r="692" customFormat="false" ht="15" hidden="false" customHeight="false" outlineLevel="0" collapsed="false">
      <c r="A692" s="178" t="n">
        <v>5104</v>
      </c>
      <c r="B692" s="179" t="s">
        <v>732</v>
      </c>
      <c r="C692" s="180" t="s">
        <v>74</v>
      </c>
      <c r="D692" s="180" t="s">
        <v>285</v>
      </c>
      <c r="E692" s="178" t="n">
        <v>0.0012</v>
      </c>
      <c r="F692" s="181" t="n">
        <f aca="false">IF(C692="MAT.",VLOOKUP(A692,INSUMOS_AUX!A:F,6,0),0)</f>
        <v>35.03</v>
      </c>
      <c r="G692" s="178" t="n">
        <f aca="false">IF(C692="M.O.",VLOOKUP(A692,INSUMOS_AUX!A:F,6,0),0)</f>
        <v>0</v>
      </c>
    </row>
    <row r="693" customFormat="false" ht="15" hidden="false" customHeight="false" outlineLevel="0" collapsed="false">
      <c r="A693" s="178" t="n">
        <v>6111</v>
      </c>
      <c r="B693" s="179" t="s">
        <v>678</v>
      </c>
      <c r="C693" s="180" t="s">
        <v>636</v>
      </c>
      <c r="D693" s="180" t="s">
        <v>594</v>
      </c>
      <c r="E693" s="178" t="n">
        <v>0.2105397</v>
      </c>
      <c r="F693" s="181" t="n">
        <f aca="false">IF(C693="MAT.",VLOOKUP(A693,INSUMOS_AUX!A:F,6,0),0)</f>
        <v>0</v>
      </c>
      <c r="G693" s="178" t="n">
        <f aca="false">IF(C693="M.O.",VLOOKUP(A693,INSUMOS_AUX!A:F,6,0),0)</f>
        <v>8.51</v>
      </c>
    </row>
    <row r="694" customFormat="false" ht="15" hidden="false" customHeight="false" outlineLevel="0" collapsed="false">
      <c r="A694" s="172"/>
      <c r="B694" s="173"/>
      <c r="C694" s="173"/>
      <c r="D694" s="173"/>
      <c r="E694" s="173"/>
      <c r="F694" s="173"/>
      <c r="G694" s="173"/>
    </row>
    <row r="695" customFormat="false" ht="15" hidden="false" customHeight="false" outlineLevel="0" collapsed="false">
      <c r="A695" s="174" t="s">
        <v>154</v>
      </c>
      <c r="B695" s="174" t="s">
        <v>155</v>
      </c>
      <c r="C695" s="175" t="s">
        <v>60</v>
      </c>
      <c r="D695" s="175" t="s">
        <v>79</v>
      </c>
      <c r="E695" s="176" t="n">
        <v>25</v>
      </c>
      <c r="F695" s="176" t="n">
        <f aca="false">SUMPRODUCT($E696:$E725,F696:F725)</f>
        <v>164.378472964</v>
      </c>
      <c r="G695" s="176" t="n">
        <f aca="false">SUMPRODUCT($E696:$E725,G696:G725)</f>
        <v>33.1188165</v>
      </c>
    </row>
    <row r="696" customFormat="false" ht="15" hidden="false" customHeight="false" outlineLevel="0" collapsed="false">
      <c r="A696" s="178" t="n">
        <v>10</v>
      </c>
      <c r="B696" s="179" t="s">
        <v>647</v>
      </c>
      <c r="C696" s="180" t="s">
        <v>74</v>
      </c>
      <c r="D696" s="180" t="s">
        <v>30</v>
      </c>
      <c r="E696" s="178" t="n">
        <v>0.0210375</v>
      </c>
      <c r="F696" s="181" t="n">
        <f aca="false">IF(C696="MAT.",VLOOKUP(A696,INSUMOS_AUX!A:F,6,0),0)</f>
        <v>6.92</v>
      </c>
      <c r="G696" s="178" t="n">
        <f aca="false">IF(C696="M.O.",VLOOKUP(A696,INSUMOS_AUX!A:F,6,0),0)</f>
        <v>0</v>
      </c>
    </row>
    <row r="697" customFormat="false" ht="15" hidden="false" customHeight="false" outlineLevel="0" collapsed="false">
      <c r="A697" s="178" t="n">
        <v>11359</v>
      </c>
      <c r="B697" s="179" t="s">
        <v>649</v>
      </c>
      <c r="C697" s="180" t="s">
        <v>74</v>
      </c>
      <c r="D697" s="180" t="s">
        <v>30</v>
      </c>
      <c r="E697" s="178" t="n">
        <v>0.0001698</v>
      </c>
      <c r="F697" s="181" t="n">
        <f aca="false">IF(C697="MAT.",VLOOKUP(A697,INSUMOS_AUX!A:F,6,0),0)</f>
        <v>571.77</v>
      </c>
      <c r="G697" s="178" t="n">
        <f aca="false">IF(C697="M.O.",VLOOKUP(A697,INSUMOS_AUX!A:F,6,0),0)</f>
        <v>0</v>
      </c>
    </row>
    <row r="698" customFormat="false" ht="15" hidden="false" customHeight="false" outlineLevel="0" collapsed="false">
      <c r="A698" s="178" t="n">
        <v>12815</v>
      </c>
      <c r="B698" s="179" t="s">
        <v>651</v>
      </c>
      <c r="C698" s="180" t="s">
        <v>74</v>
      </c>
      <c r="D698" s="180" t="s">
        <v>30</v>
      </c>
      <c r="E698" s="178" t="n">
        <v>0.0239448</v>
      </c>
      <c r="F698" s="181" t="n">
        <f aca="false">IF(C698="MAT.",VLOOKUP(A698,INSUMOS_AUX!A:F,6,0),0)</f>
        <v>5.84</v>
      </c>
      <c r="G698" s="178" t="n">
        <f aca="false">IF(C698="M.O.",VLOOKUP(A698,INSUMOS_AUX!A:F,6,0),0)</f>
        <v>0</v>
      </c>
    </row>
    <row r="699" customFormat="false" ht="15" hidden="false" customHeight="false" outlineLevel="0" collapsed="false">
      <c r="A699" s="178" t="n">
        <v>12892</v>
      </c>
      <c r="B699" s="179" t="s">
        <v>627</v>
      </c>
      <c r="C699" s="180" t="s">
        <v>74</v>
      </c>
      <c r="D699" s="180" t="s">
        <v>628</v>
      </c>
      <c r="E699" s="178" t="n">
        <v>0.0412164</v>
      </c>
      <c r="F699" s="181" t="n">
        <f aca="false">IF(C699="MAT.",VLOOKUP(A699,INSUMOS_AUX!A:F,6,0),0)</f>
        <v>9</v>
      </c>
      <c r="G699" s="178" t="n">
        <f aca="false">IF(C699="M.O.",VLOOKUP(A699,INSUMOS_AUX!A:F,6,0),0)</f>
        <v>0</v>
      </c>
    </row>
    <row r="700" customFormat="false" ht="15" hidden="false" customHeight="false" outlineLevel="0" collapsed="false">
      <c r="A700" s="178" t="n">
        <v>12893</v>
      </c>
      <c r="B700" s="179" t="s">
        <v>629</v>
      </c>
      <c r="C700" s="180" t="s">
        <v>74</v>
      </c>
      <c r="D700" s="180" t="s">
        <v>628</v>
      </c>
      <c r="E700" s="178" t="n">
        <v>0.0048087</v>
      </c>
      <c r="F700" s="181" t="n">
        <f aca="false">IF(C700="MAT.",VLOOKUP(A700,INSUMOS_AUX!A:F,6,0),0)</f>
        <v>48</v>
      </c>
      <c r="G700" s="178" t="n">
        <f aca="false">IF(C700="M.O.",VLOOKUP(A700,INSUMOS_AUX!A:F,6,0),0)</f>
        <v>0</v>
      </c>
    </row>
    <row r="701" customFormat="false" ht="15" hidden="false" customHeight="false" outlineLevel="0" collapsed="false">
      <c r="A701" s="178" t="n">
        <v>1321</v>
      </c>
      <c r="B701" s="179" t="s">
        <v>733</v>
      </c>
      <c r="C701" s="180" t="s">
        <v>74</v>
      </c>
      <c r="D701" s="180" t="s">
        <v>285</v>
      </c>
      <c r="E701" s="178" t="n">
        <v>18</v>
      </c>
      <c r="F701" s="181" t="n">
        <f aca="false">IF(C701="MAT.",VLOOKUP(A701,INSUMOS_AUX!A:F,6,0),0)</f>
        <v>6.35</v>
      </c>
      <c r="G701" s="178" t="n">
        <f aca="false">IF(C701="M.O.",VLOOKUP(A701,INSUMOS_AUX!A:F,6,0),0)</f>
        <v>0</v>
      </c>
    </row>
    <row r="702" customFormat="false" ht="15" hidden="false" customHeight="false" outlineLevel="0" collapsed="false">
      <c r="A702" s="178" t="n">
        <v>13388</v>
      </c>
      <c r="B702" s="179" t="s">
        <v>727</v>
      </c>
      <c r="C702" s="180" t="s">
        <v>74</v>
      </c>
      <c r="D702" s="180" t="s">
        <v>285</v>
      </c>
      <c r="E702" s="178" t="n">
        <v>0.3</v>
      </c>
      <c r="F702" s="181" t="n">
        <f aca="false">IF(C702="MAT.",VLOOKUP(A702,INSUMOS_AUX!A:F,6,0),0)</f>
        <v>79.76</v>
      </c>
      <c r="G702" s="178" t="n">
        <f aca="false">IF(C702="M.O.",VLOOKUP(A702,INSUMOS_AUX!A:F,6,0),0)</f>
        <v>0</v>
      </c>
    </row>
    <row r="703" customFormat="false" ht="15" hidden="false" customHeight="false" outlineLevel="0" collapsed="false">
      <c r="A703" s="178" t="n">
        <v>25931</v>
      </c>
      <c r="B703" s="179" t="s">
        <v>734</v>
      </c>
      <c r="C703" s="180" t="s">
        <v>74</v>
      </c>
      <c r="D703" s="180" t="s">
        <v>30</v>
      </c>
      <c r="E703" s="178" t="n">
        <v>0.13</v>
      </c>
      <c r="F703" s="181" t="n">
        <f aca="false">IF(C703="MAT.",VLOOKUP(A703,INSUMOS_AUX!A:F,6,0),0)</f>
        <v>103.09</v>
      </c>
      <c r="G703" s="178" t="n">
        <f aca="false">IF(C703="M.O.",VLOOKUP(A703,INSUMOS_AUX!A:F,6,0),0)</f>
        <v>0</v>
      </c>
    </row>
    <row r="704" customFormat="false" ht="15" hidden="false" customHeight="false" outlineLevel="0" collapsed="false">
      <c r="A704" s="178" t="n">
        <v>25966</v>
      </c>
      <c r="B704" s="179" t="s">
        <v>653</v>
      </c>
      <c r="C704" s="180" t="s">
        <v>74</v>
      </c>
      <c r="D704" s="180" t="s">
        <v>654</v>
      </c>
      <c r="E704" s="178" t="n">
        <v>0.0039909</v>
      </c>
      <c r="F704" s="181" t="n">
        <f aca="false">IF(C704="MAT.",VLOOKUP(A704,INSUMOS_AUX!A:F,6,0),0)</f>
        <v>15.03</v>
      </c>
      <c r="G704" s="178" t="n">
        <f aca="false">IF(C704="M.O.",VLOOKUP(A704,INSUMOS_AUX!A:F,6,0),0)</f>
        <v>0</v>
      </c>
    </row>
    <row r="705" customFormat="false" ht="15" hidden="false" customHeight="false" outlineLevel="0" collapsed="false">
      <c r="A705" s="178" t="n">
        <v>2711</v>
      </c>
      <c r="B705" s="179" t="s">
        <v>657</v>
      </c>
      <c r="C705" s="180" t="s">
        <v>74</v>
      </c>
      <c r="D705" s="180" t="s">
        <v>30</v>
      </c>
      <c r="E705" s="178" t="n">
        <v>0.0017811</v>
      </c>
      <c r="F705" s="181" t="n">
        <f aca="false">IF(C705="MAT.",VLOOKUP(A705,INSUMOS_AUX!A:F,6,0),0)</f>
        <v>109.45</v>
      </c>
      <c r="G705" s="178" t="n">
        <f aca="false">IF(C705="M.O.",VLOOKUP(A705,INSUMOS_AUX!A:F,6,0),0)</f>
        <v>0</v>
      </c>
    </row>
    <row r="706" customFormat="false" ht="15" hidden="false" customHeight="false" outlineLevel="0" collapsed="false">
      <c r="A706" s="178" t="n">
        <v>36144</v>
      </c>
      <c r="B706" s="179" t="s">
        <v>630</v>
      </c>
      <c r="C706" s="180" t="s">
        <v>74</v>
      </c>
      <c r="D706" s="180" t="s">
        <v>30</v>
      </c>
      <c r="E706" s="178" t="n">
        <v>0.3353124</v>
      </c>
      <c r="F706" s="181" t="n">
        <f aca="false">IF(C706="MAT.",VLOOKUP(A706,INSUMOS_AUX!A:F,6,0),0)</f>
        <v>1.12</v>
      </c>
      <c r="G706" s="178" t="n">
        <f aca="false">IF(C706="M.O.",VLOOKUP(A706,INSUMOS_AUX!A:F,6,0),0)</f>
        <v>0</v>
      </c>
    </row>
    <row r="707" customFormat="false" ht="15" hidden="false" customHeight="false" outlineLevel="0" collapsed="false">
      <c r="A707" s="178" t="n">
        <v>36146</v>
      </c>
      <c r="B707" s="179" t="s">
        <v>631</v>
      </c>
      <c r="C707" s="180" t="s">
        <v>74</v>
      </c>
      <c r="D707" s="180" t="s">
        <v>30</v>
      </c>
      <c r="E707" s="178" t="n">
        <v>0.0037302</v>
      </c>
      <c r="F707" s="181" t="n">
        <f aca="false">IF(C707="MAT.",VLOOKUP(A707,INSUMOS_AUX!A:F,6,0),0)</f>
        <v>170</v>
      </c>
      <c r="G707" s="178" t="n">
        <f aca="false">IF(C707="M.O.",VLOOKUP(A707,INSUMOS_AUX!A:F,6,0),0)</f>
        <v>0</v>
      </c>
    </row>
    <row r="708" customFormat="false" ht="15" hidden="false" customHeight="false" outlineLevel="0" collapsed="false">
      <c r="A708" s="178" t="n">
        <v>36149</v>
      </c>
      <c r="B708" s="179" t="s">
        <v>632</v>
      </c>
      <c r="C708" s="180" t="s">
        <v>74</v>
      </c>
      <c r="D708" s="180" t="s">
        <v>30</v>
      </c>
      <c r="E708" s="178" t="n">
        <v>0.00216</v>
      </c>
      <c r="F708" s="181" t="n">
        <f aca="false">IF(C708="MAT.",VLOOKUP(A708,INSUMOS_AUX!A:F,6,0),0)</f>
        <v>117.5</v>
      </c>
      <c r="G708" s="178" t="n">
        <f aca="false">IF(C708="M.O.",VLOOKUP(A708,INSUMOS_AUX!A:F,6,0),0)</f>
        <v>0</v>
      </c>
    </row>
    <row r="709" customFormat="false" ht="15" hidden="false" customHeight="false" outlineLevel="0" collapsed="false">
      <c r="A709" s="178" t="n">
        <v>36150</v>
      </c>
      <c r="B709" s="179" t="s">
        <v>633</v>
      </c>
      <c r="C709" s="180" t="s">
        <v>74</v>
      </c>
      <c r="D709" s="180" t="s">
        <v>30</v>
      </c>
      <c r="E709" s="178" t="n">
        <v>0.0079932</v>
      </c>
      <c r="F709" s="181" t="n">
        <f aca="false">IF(C709="MAT.",VLOOKUP(A709,INSUMOS_AUX!A:F,6,0),0)</f>
        <v>29.7</v>
      </c>
      <c r="G709" s="178" t="n">
        <f aca="false">IF(C709="M.O.",VLOOKUP(A709,INSUMOS_AUX!A:F,6,0),0)</f>
        <v>0</v>
      </c>
    </row>
    <row r="710" customFormat="false" ht="15" hidden="false" customHeight="false" outlineLevel="0" collapsed="false">
      <c r="A710" s="178" t="n">
        <v>36153</v>
      </c>
      <c r="B710" s="179" t="s">
        <v>634</v>
      </c>
      <c r="C710" s="180" t="s">
        <v>74</v>
      </c>
      <c r="D710" s="180" t="s">
        <v>30</v>
      </c>
      <c r="E710" s="178" t="n">
        <v>0.0032328</v>
      </c>
      <c r="F710" s="181" t="n">
        <f aca="false">IF(C710="MAT.",VLOOKUP(A710,INSUMOS_AUX!A:F,6,0),0)</f>
        <v>133.75</v>
      </c>
      <c r="G710" s="178" t="n">
        <f aca="false">IF(C710="M.O.",VLOOKUP(A710,INSUMOS_AUX!A:F,6,0),0)</f>
        <v>0</v>
      </c>
    </row>
    <row r="711" customFormat="false" ht="15" hidden="false" customHeight="false" outlineLevel="0" collapsed="false">
      <c r="A711" s="178" t="n">
        <v>37370</v>
      </c>
      <c r="B711" s="179" t="s">
        <v>659</v>
      </c>
      <c r="C711" s="180" t="s">
        <v>74</v>
      </c>
      <c r="D711" s="180" t="s">
        <v>594</v>
      </c>
      <c r="E711" s="178" t="n">
        <v>3</v>
      </c>
      <c r="F711" s="181" t="n">
        <f aca="false">IF(C711="MAT.",VLOOKUP(A711,INSUMOS_AUX!A:F,6,0),0)</f>
        <v>1.87</v>
      </c>
      <c r="G711" s="178" t="n">
        <f aca="false">IF(C711="M.O.",VLOOKUP(A711,INSUMOS_AUX!A:F,6,0),0)</f>
        <v>0</v>
      </c>
    </row>
    <row r="712" customFormat="false" ht="15" hidden="false" customHeight="false" outlineLevel="0" collapsed="false">
      <c r="A712" s="178" t="n">
        <v>37371</v>
      </c>
      <c r="B712" s="179" t="s">
        <v>660</v>
      </c>
      <c r="C712" s="180" t="s">
        <v>74</v>
      </c>
      <c r="D712" s="180" t="s">
        <v>594</v>
      </c>
      <c r="E712" s="178" t="n">
        <v>3</v>
      </c>
      <c r="F712" s="181" t="n">
        <f aca="false">IF(C712="MAT.",VLOOKUP(A712,INSUMOS_AUX!A:F,6,0),0)</f>
        <v>0.71</v>
      </c>
      <c r="G712" s="178" t="n">
        <f aca="false">IF(C712="M.O.",VLOOKUP(A712,INSUMOS_AUX!A:F,6,0),0)</f>
        <v>0</v>
      </c>
    </row>
    <row r="713" customFormat="false" ht="15" hidden="false" customHeight="false" outlineLevel="0" collapsed="false">
      <c r="A713" s="178" t="n">
        <v>37372</v>
      </c>
      <c r="B713" s="179" t="s">
        <v>661</v>
      </c>
      <c r="C713" s="180" t="s">
        <v>74</v>
      </c>
      <c r="D713" s="180" t="s">
        <v>594</v>
      </c>
      <c r="E713" s="178" t="n">
        <v>3</v>
      </c>
      <c r="F713" s="181" t="n">
        <f aca="false">IF(C713="MAT.",VLOOKUP(A713,INSUMOS_AUX!A:F,6,0),0)</f>
        <v>0.34</v>
      </c>
      <c r="G713" s="178" t="n">
        <f aca="false">IF(C713="M.O.",VLOOKUP(A713,INSUMOS_AUX!A:F,6,0),0)</f>
        <v>0</v>
      </c>
    </row>
    <row r="714" customFormat="false" ht="15" hidden="false" customHeight="false" outlineLevel="0" collapsed="false">
      <c r="A714" s="178" t="n">
        <v>37373</v>
      </c>
      <c r="B714" s="179" t="s">
        <v>662</v>
      </c>
      <c r="C714" s="180" t="s">
        <v>74</v>
      </c>
      <c r="D714" s="180" t="s">
        <v>594</v>
      </c>
      <c r="E714" s="178" t="n">
        <v>3</v>
      </c>
      <c r="F714" s="181" t="n">
        <f aca="false">IF(C714="MAT.",VLOOKUP(A714,INSUMOS_AUX!A:F,6,0),0)</f>
        <v>0.05</v>
      </c>
      <c r="G714" s="178" t="n">
        <f aca="false">IF(C714="M.O.",VLOOKUP(A714,INSUMOS_AUX!A:F,6,0),0)</f>
        <v>0</v>
      </c>
    </row>
    <row r="715" customFormat="false" ht="15" hidden="false" customHeight="false" outlineLevel="0" collapsed="false">
      <c r="A715" s="178" t="n">
        <v>38382</v>
      </c>
      <c r="B715" s="179" t="s">
        <v>664</v>
      </c>
      <c r="C715" s="180" t="s">
        <v>74</v>
      </c>
      <c r="D715" s="180" t="s">
        <v>30</v>
      </c>
      <c r="E715" s="178" t="n">
        <v>0.0075936</v>
      </c>
      <c r="F715" s="181" t="n">
        <f aca="false">IF(C715="MAT.",VLOOKUP(A715,INSUMOS_AUX!A:F,6,0),0)</f>
        <v>7.62</v>
      </c>
      <c r="G715" s="178" t="n">
        <f aca="false">IF(C715="M.O.",VLOOKUP(A715,INSUMOS_AUX!A:F,6,0),0)</f>
        <v>0</v>
      </c>
    </row>
    <row r="716" customFormat="false" ht="15" hidden="false" customHeight="false" outlineLevel="0" collapsed="false">
      <c r="A716" s="178" t="n">
        <v>38390</v>
      </c>
      <c r="B716" s="179" t="s">
        <v>665</v>
      </c>
      <c r="C716" s="180" t="s">
        <v>74</v>
      </c>
      <c r="D716" s="180" t="s">
        <v>30</v>
      </c>
      <c r="E716" s="178" t="n">
        <v>0.0039909</v>
      </c>
      <c r="F716" s="181" t="n">
        <f aca="false">IF(C716="MAT.",VLOOKUP(A716,INSUMOS_AUX!A:F,6,0),0)</f>
        <v>22.97</v>
      </c>
      <c r="G716" s="178" t="n">
        <f aca="false">IF(C716="M.O.",VLOOKUP(A716,INSUMOS_AUX!A:F,6,0),0)</f>
        <v>0</v>
      </c>
    </row>
    <row r="717" customFormat="false" ht="15" hidden="false" customHeight="false" outlineLevel="0" collapsed="false">
      <c r="A717" s="178" t="n">
        <v>38393</v>
      </c>
      <c r="B717" s="179" t="s">
        <v>666</v>
      </c>
      <c r="C717" s="180" t="s">
        <v>74</v>
      </c>
      <c r="D717" s="180" t="s">
        <v>30</v>
      </c>
      <c r="E717" s="178" t="n">
        <v>0.0039909</v>
      </c>
      <c r="F717" s="181" t="n">
        <f aca="false">IF(C717="MAT.",VLOOKUP(A717,INSUMOS_AUX!A:F,6,0),0)</f>
        <v>10.36</v>
      </c>
      <c r="G717" s="178" t="n">
        <f aca="false">IF(C717="M.O.",VLOOKUP(A717,INSUMOS_AUX!A:F,6,0),0)</f>
        <v>0</v>
      </c>
    </row>
    <row r="718" customFormat="false" ht="15" hidden="false" customHeight="false" outlineLevel="0" collapsed="false">
      <c r="A718" s="178" t="n">
        <v>38396</v>
      </c>
      <c r="B718" s="179" t="s">
        <v>667</v>
      </c>
      <c r="C718" s="180" t="s">
        <v>74</v>
      </c>
      <c r="D718" s="180" t="s">
        <v>30</v>
      </c>
      <c r="E718" s="178" t="n">
        <v>0.0001359</v>
      </c>
      <c r="F718" s="181" t="n">
        <f aca="false">IF(C718="MAT.",VLOOKUP(A718,INSUMOS_AUX!A:F,6,0),0)</f>
        <v>276.64</v>
      </c>
      <c r="G718" s="178" t="n">
        <f aca="false">IF(C718="M.O.",VLOOKUP(A718,INSUMOS_AUX!A:F,6,0),0)</f>
        <v>0</v>
      </c>
    </row>
    <row r="719" customFormat="false" ht="15" hidden="false" customHeight="false" outlineLevel="0" collapsed="false">
      <c r="A719" s="178" t="n">
        <v>38399</v>
      </c>
      <c r="B719" s="179" t="s">
        <v>668</v>
      </c>
      <c r="C719" s="180" t="s">
        <v>74</v>
      </c>
      <c r="D719" s="180" t="s">
        <v>30</v>
      </c>
      <c r="E719" s="178" t="n">
        <v>0.0006789</v>
      </c>
      <c r="F719" s="181" t="n">
        <f aca="false">IF(C719="MAT.",VLOOKUP(A719,INSUMOS_AUX!A:F,6,0),0)</f>
        <v>135.25</v>
      </c>
      <c r="G719" s="178" t="n">
        <f aca="false">IF(C719="M.O.",VLOOKUP(A719,INSUMOS_AUX!A:F,6,0),0)</f>
        <v>0</v>
      </c>
    </row>
    <row r="720" customFormat="false" ht="15" hidden="false" customHeight="false" outlineLevel="0" collapsed="false">
      <c r="A720" s="178" t="n">
        <v>38412</v>
      </c>
      <c r="B720" s="179" t="s">
        <v>669</v>
      </c>
      <c r="C720" s="180" t="s">
        <v>74</v>
      </c>
      <c r="D720" s="180" t="s">
        <v>30</v>
      </c>
      <c r="E720" s="178" t="n">
        <v>0.0001188</v>
      </c>
      <c r="F720" s="181" t="n">
        <f aca="false">IF(C720="MAT.",VLOOKUP(A720,INSUMOS_AUX!A:F,6,0),0)</f>
        <v>837.62</v>
      </c>
      <c r="G720" s="178" t="n">
        <f aca="false">IF(C720="M.O.",VLOOKUP(A720,INSUMOS_AUX!A:F,6,0),0)</f>
        <v>0</v>
      </c>
    </row>
    <row r="721" customFormat="false" ht="15" hidden="false" customHeight="false" outlineLevel="0" collapsed="false">
      <c r="A721" s="178" t="n">
        <v>38413</v>
      </c>
      <c r="B721" s="179" t="s">
        <v>670</v>
      </c>
      <c r="C721" s="180" t="s">
        <v>74</v>
      </c>
      <c r="D721" s="180" t="s">
        <v>30</v>
      </c>
      <c r="E721" s="178" t="n">
        <v>0.0001164</v>
      </c>
      <c r="F721" s="181" t="n">
        <f aca="false">IF(C721="MAT.",VLOOKUP(A721,INSUMOS_AUX!A:F,6,0),0)</f>
        <v>589.49</v>
      </c>
      <c r="G721" s="178" t="n">
        <f aca="false">IF(C721="M.O.",VLOOKUP(A721,INSUMOS_AUX!A:F,6,0),0)</f>
        <v>0</v>
      </c>
    </row>
    <row r="722" customFormat="false" ht="15" hidden="false" customHeight="false" outlineLevel="0" collapsed="false">
      <c r="A722" s="178" t="n">
        <v>38476</v>
      </c>
      <c r="B722" s="179" t="s">
        <v>671</v>
      </c>
      <c r="C722" s="180" t="s">
        <v>74</v>
      </c>
      <c r="D722" s="180" t="s">
        <v>30</v>
      </c>
      <c r="E722" s="178" t="n">
        <v>0.0005433</v>
      </c>
      <c r="F722" s="181" t="n">
        <f aca="false">IF(C722="MAT.",VLOOKUP(A722,INSUMOS_AUX!A:F,6,0),0)</f>
        <v>203.78</v>
      </c>
      <c r="G722" s="178" t="n">
        <f aca="false">IF(C722="M.O.",VLOOKUP(A722,INSUMOS_AUX!A:F,6,0),0)</f>
        <v>0</v>
      </c>
    </row>
    <row r="723" customFormat="false" ht="15" hidden="false" customHeight="false" outlineLevel="0" collapsed="false">
      <c r="A723" s="178" t="n">
        <v>38477</v>
      </c>
      <c r="B723" s="179" t="s">
        <v>672</v>
      </c>
      <c r="C723" s="180" t="s">
        <v>74</v>
      </c>
      <c r="D723" s="180" t="s">
        <v>30</v>
      </c>
      <c r="E723" s="178" t="n">
        <v>0.0001164</v>
      </c>
      <c r="F723" s="181" t="n">
        <f aca="false">IF(C723="MAT.",VLOOKUP(A723,INSUMOS_AUX!A:F,6,0),0)</f>
        <v>577.1</v>
      </c>
      <c r="G723" s="178" t="n">
        <f aca="false">IF(C723="M.O.",VLOOKUP(A723,INSUMOS_AUX!A:F,6,0),0)</f>
        <v>0</v>
      </c>
    </row>
    <row r="724" customFormat="false" ht="15" hidden="false" customHeight="false" outlineLevel="0" collapsed="false">
      <c r="A724" s="178" t="n">
        <v>6110</v>
      </c>
      <c r="B724" s="179" t="s">
        <v>687</v>
      </c>
      <c r="C724" s="180" t="s">
        <v>636</v>
      </c>
      <c r="D724" s="180" t="s">
        <v>594</v>
      </c>
      <c r="E724" s="178" t="n">
        <v>1.51395</v>
      </c>
      <c r="F724" s="181" t="n">
        <f aca="false">IF(C724="MAT.",VLOOKUP(A724,INSUMOS_AUX!A:F,6,0),0)</f>
        <v>0</v>
      </c>
      <c r="G724" s="178" t="n">
        <f aca="false">IF(C724="M.O.",VLOOKUP(A724,INSUMOS_AUX!A:F,6,0),0)</f>
        <v>13.3</v>
      </c>
    </row>
    <row r="725" customFormat="false" ht="15" hidden="false" customHeight="false" outlineLevel="0" collapsed="false">
      <c r="A725" s="178" t="n">
        <v>6111</v>
      </c>
      <c r="B725" s="179" t="s">
        <v>678</v>
      </c>
      <c r="C725" s="180" t="s">
        <v>636</v>
      </c>
      <c r="D725" s="180" t="s">
        <v>594</v>
      </c>
      <c r="E725" s="178" t="n">
        <v>1.52565</v>
      </c>
      <c r="F725" s="181" t="n">
        <f aca="false">IF(C725="MAT.",VLOOKUP(A725,INSUMOS_AUX!A:F,6,0),0)</f>
        <v>0</v>
      </c>
      <c r="G725" s="178" t="n">
        <f aca="false">IF(C725="M.O.",VLOOKUP(A725,INSUMOS_AUX!A:F,6,0),0)</f>
        <v>8.51</v>
      </c>
    </row>
    <row r="726" customFormat="false" ht="15" hidden="false" customHeight="false" outlineLevel="0" collapsed="false">
      <c r="A726" s="172"/>
      <c r="B726" s="173"/>
      <c r="C726" s="173"/>
      <c r="D726" s="173"/>
      <c r="E726" s="173"/>
      <c r="F726" s="173"/>
      <c r="G726" s="173"/>
    </row>
    <row r="727" customFormat="false" ht="15" hidden="false" customHeight="false" outlineLevel="0" collapsed="false">
      <c r="A727" s="174" t="s">
        <v>157</v>
      </c>
      <c r="B727" s="174" t="s">
        <v>158</v>
      </c>
      <c r="C727" s="175" t="s">
        <v>60</v>
      </c>
      <c r="D727" s="175" t="s">
        <v>79</v>
      </c>
      <c r="E727" s="176" t="n">
        <v>499.2</v>
      </c>
      <c r="F727" s="176" t="n">
        <f aca="false">SUMPRODUCT($E728:$E759,F728:F759)</f>
        <v>66.62541694021</v>
      </c>
      <c r="G727" s="176" t="n">
        <f aca="false">SUMPRODUCT($E728:$E759,G728:G759)</f>
        <v>1.3833587386</v>
      </c>
    </row>
    <row r="728" customFormat="false" ht="15" hidden="false" customHeight="false" outlineLevel="0" collapsed="false">
      <c r="A728" s="178" t="n">
        <v>10</v>
      </c>
      <c r="B728" s="179" t="s">
        <v>647</v>
      </c>
      <c r="C728" s="180" t="s">
        <v>74</v>
      </c>
      <c r="D728" s="180" t="s">
        <v>30</v>
      </c>
      <c r="E728" s="178" t="n">
        <v>0.000820462</v>
      </c>
      <c r="F728" s="181" t="n">
        <f aca="false">IF(C728="MAT.",VLOOKUP(A728,INSUMOS_AUX!A:F,6,0),0)</f>
        <v>6.92</v>
      </c>
      <c r="G728" s="178" t="n">
        <f aca="false">IF(C728="M.O.",VLOOKUP(A728,INSUMOS_AUX!A:F,6,0),0)</f>
        <v>0</v>
      </c>
    </row>
    <row r="729" customFormat="false" ht="15" hidden="false" customHeight="false" outlineLevel="0" collapsed="false">
      <c r="A729" s="178" t="n">
        <v>11029</v>
      </c>
      <c r="B729" s="179" t="s">
        <v>735</v>
      </c>
      <c r="C729" s="180" t="s">
        <v>74</v>
      </c>
      <c r="D729" s="180" t="s">
        <v>275</v>
      </c>
      <c r="E729" s="178" t="n">
        <v>4.15</v>
      </c>
      <c r="F729" s="181" t="n">
        <f aca="false">IF(C729="MAT.",VLOOKUP(A729,INSUMOS_AUX!A:F,6,0),0)</f>
        <v>1.13</v>
      </c>
      <c r="G729" s="178" t="n">
        <f aca="false">IF(C729="M.O.",VLOOKUP(A729,INSUMOS_AUX!A:F,6,0),0)</f>
        <v>0</v>
      </c>
    </row>
    <row r="730" customFormat="false" ht="15" hidden="false" customHeight="false" outlineLevel="0" collapsed="false">
      <c r="A730" s="178" t="n">
        <v>11359</v>
      </c>
      <c r="B730" s="179" t="s">
        <v>649</v>
      </c>
      <c r="C730" s="180" t="s">
        <v>74</v>
      </c>
      <c r="D730" s="180" t="s">
        <v>30</v>
      </c>
      <c r="E730" s="178" t="n">
        <v>6.623E-006</v>
      </c>
      <c r="F730" s="181" t="n">
        <f aca="false">IF(C730="MAT.",VLOOKUP(A730,INSUMOS_AUX!A:F,6,0),0)</f>
        <v>571.77</v>
      </c>
      <c r="G730" s="178" t="n">
        <f aca="false">IF(C730="M.O.",VLOOKUP(A730,INSUMOS_AUX!A:F,6,0),0)</f>
        <v>0</v>
      </c>
    </row>
    <row r="731" customFormat="false" ht="15" hidden="false" customHeight="false" outlineLevel="0" collapsed="false">
      <c r="A731" s="178" t="n">
        <v>12815</v>
      </c>
      <c r="B731" s="179" t="s">
        <v>651</v>
      </c>
      <c r="C731" s="180" t="s">
        <v>74</v>
      </c>
      <c r="D731" s="180" t="s">
        <v>30</v>
      </c>
      <c r="E731" s="178" t="n">
        <v>0.000933848</v>
      </c>
      <c r="F731" s="181" t="n">
        <f aca="false">IF(C731="MAT.",VLOOKUP(A731,INSUMOS_AUX!A:F,6,0),0)</f>
        <v>5.84</v>
      </c>
      <c r="G731" s="178" t="n">
        <f aca="false">IF(C731="M.O.",VLOOKUP(A731,INSUMOS_AUX!A:F,6,0),0)</f>
        <v>0</v>
      </c>
    </row>
    <row r="732" customFormat="false" ht="15" hidden="false" customHeight="false" outlineLevel="0" collapsed="false">
      <c r="A732" s="178" t="n">
        <v>12869</v>
      </c>
      <c r="B732" s="179" t="s">
        <v>685</v>
      </c>
      <c r="C732" s="180" t="s">
        <v>636</v>
      </c>
      <c r="D732" s="180" t="s">
        <v>594</v>
      </c>
      <c r="E732" s="178" t="n">
        <v>0.0565208</v>
      </c>
      <c r="F732" s="181" t="n">
        <f aca="false">IF(C732="MAT.",VLOOKUP(A732,INSUMOS_AUX!A:F,6,0),0)</f>
        <v>0</v>
      </c>
      <c r="G732" s="178" t="n">
        <f aca="false">IF(C732="M.O.",VLOOKUP(A732,INSUMOS_AUX!A:F,6,0),0)</f>
        <v>14.52</v>
      </c>
    </row>
    <row r="733" customFormat="false" ht="15" hidden="false" customHeight="false" outlineLevel="0" collapsed="false">
      <c r="A733" s="178" t="n">
        <v>12892</v>
      </c>
      <c r="B733" s="179" t="s">
        <v>627</v>
      </c>
      <c r="C733" s="180" t="s">
        <v>74</v>
      </c>
      <c r="D733" s="180" t="s">
        <v>628</v>
      </c>
      <c r="E733" s="178" t="n">
        <v>0.001630796</v>
      </c>
      <c r="F733" s="181" t="n">
        <f aca="false">IF(C733="MAT.",VLOOKUP(A733,INSUMOS_AUX!A:F,6,0),0)</f>
        <v>9</v>
      </c>
      <c r="G733" s="178" t="n">
        <f aca="false">IF(C733="M.O.",VLOOKUP(A733,INSUMOS_AUX!A:F,6,0),0)</f>
        <v>0</v>
      </c>
    </row>
    <row r="734" customFormat="false" ht="15" hidden="false" customHeight="false" outlineLevel="0" collapsed="false">
      <c r="A734" s="178" t="n">
        <v>12893</v>
      </c>
      <c r="B734" s="179" t="s">
        <v>629</v>
      </c>
      <c r="C734" s="180" t="s">
        <v>74</v>
      </c>
      <c r="D734" s="180" t="s">
        <v>628</v>
      </c>
      <c r="E734" s="178" t="n">
        <v>0.000190264</v>
      </c>
      <c r="F734" s="181" t="n">
        <f aca="false">IF(C734="MAT.",VLOOKUP(A734,INSUMOS_AUX!A:F,6,0),0)</f>
        <v>48</v>
      </c>
      <c r="G734" s="178" t="n">
        <f aca="false">IF(C734="M.O.",VLOOKUP(A734,INSUMOS_AUX!A:F,6,0),0)</f>
        <v>0</v>
      </c>
    </row>
    <row r="735" customFormat="false" ht="15" hidden="false" customHeight="false" outlineLevel="0" collapsed="false">
      <c r="A735" s="178" t="n">
        <v>25954</v>
      </c>
      <c r="B735" s="179" t="s">
        <v>736</v>
      </c>
      <c r="C735" s="180" t="s">
        <v>74</v>
      </c>
      <c r="D735" s="180" t="s">
        <v>30</v>
      </c>
      <c r="E735" s="178" t="n">
        <v>1.42E-007</v>
      </c>
      <c r="F735" s="181" t="n">
        <f aca="false">IF(C735="MAT.",VLOOKUP(A735,INSUMOS_AUX!A:F,6,0),0)</f>
        <v>1299667.97</v>
      </c>
      <c r="G735" s="178" t="n">
        <f aca="false">IF(C735="M.O.",VLOOKUP(A735,INSUMOS_AUX!A:F,6,0),0)</f>
        <v>0</v>
      </c>
    </row>
    <row r="736" customFormat="false" ht="15" hidden="false" customHeight="false" outlineLevel="0" collapsed="false">
      <c r="A736" s="178" t="n">
        <v>25966</v>
      </c>
      <c r="B736" s="179" t="s">
        <v>653</v>
      </c>
      <c r="C736" s="180" t="s">
        <v>74</v>
      </c>
      <c r="D736" s="180" t="s">
        <v>654</v>
      </c>
      <c r="E736" s="178" t="n">
        <v>0.000155645</v>
      </c>
      <c r="F736" s="181" t="n">
        <f aca="false">IF(C736="MAT.",VLOOKUP(A736,INSUMOS_AUX!A:F,6,0),0)</f>
        <v>15.03</v>
      </c>
      <c r="G736" s="178" t="n">
        <f aca="false">IF(C736="M.O.",VLOOKUP(A736,INSUMOS_AUX!A:F,6,0),0)</f>
        <v>0</v>
      </c>
    </row>
    <row r="737" customFormat="false" ht="15" hidden="false" customHeight="false" outlineLevel="0" collapsed="false">
      <c r="A737" s="178" t="n">
        <v>2705</v>
      </c>
      <c r="B737" s="179" t="s">
        <v>655</v>
      </c>
      <c r="C737" s="180" t="s">
        <v>74</v>
      </c>
      <c r="D737" s="180" t="s">
        <v>656</v>
      </c>
      <c r="E737" s="178" t="n">
        <v>0.1547</v>
      </c>
      <c r="F737" s="181" t="n">
        <f aca="false">IF(C737="MAT.",VLOOKUP(A737,INSUMOS_AUX!A:F,6,0),0)</f>
        <v>0.85</v>
      </c>
      <c r="G737" s="178" t="n">
        <f aca="false">IF(C737="M.O.",VLOOKUP(A737,INSUMOS_AUX!A:F,6,0),0)</f>
        <v>0</v>
      </c>
    </row>
    <row r="738" customFormat="false" ht="15" hidden="false" customHeight="false" outlineLevel="0" collapsed="false">
      <c r="A738" s="178" t="n">
        <v>2711</v>
      </c>
      <c r="B738" s="179" t="s">
        <v>657</v>
      </c>
      <c r="C738" s="180" t="s">
        <v>74</v>
      </c>
      <c r="D738" s="180" t="s">
        <v>30</v>
      </c>
      <c r="E738" s="178" t="n">
        <v>6.9463E-005</v>
      </c>
      <c r="F738" s="181" t="n">
        <f aca="false">IF(C738="MAT.",VLOOKUP(A738,INSUMOS_AUX!A:F,6,0),0)</f>
        <v>109.45</v>
      </c>
      <c r="G738" s="178" t="n">
        <f aca="false">IF(C738="M.O.",VLOOKUP(A738,INSUMOS_AUX!A:F,6,0),0)</f>
        <v>0</v>
      </c>
    </row>
    <row r="739" customFormat="false" ht="15" hidden="false" customHeight="false" outlineLevel="0" collapsed="false">
      <c r="A739" s="178" t="n">
        <v>36144</v>
      </c>
      <c r="B739" s="179" t="s">
        <v>630</v>
      </c>
      <c r="C739" s="180" t="s">
        <v>74</v>
      </c>
      <c r="D739" s="180" t="s">
        <v>30</v>
      </c>
      <c r="E739" s="178" t="n">
        <v>0.013267195</v>
      </c>
      <c r="F739" s="181" t="n">
        <f aca="false">IF(C739="MAT.",VLOOKUP(A739,INSUMOS_AUX!A:F,6,0),0)</f>
        <v>1.12</v>
      </c>
      <c r="G739" s="178" t="n">
        <f aca="false">IF(C739="M.O.",VLOOKUP(A739,INSUMOS_AUX!A:F,6,0),0)</f>
        <v>0</v>
      </c>
    </row>
    <row r="740" customFormat="false" ht="15" hidden="false" customHeight="false" outlineLevel="0" collapsed="false">
      <c r="A740" s="178" t="n">
        <v>36146</v>
      </c>
      <c r="B740" s="179" t="s">
        <v>631</v>
      </c>
      <c r="C740" s="180" t="s">
        <v>74</v>
      </c>
      <c r="D740" s="180" t="s">
        <v>30</v>
      </c>
      <c r="E740" s="178" t="n">
        <v>0.00014759</v>
      </c>
      <c r="F740" s="181" t="n">
        <f aca="false">IF(C740="MAT.",VLOOKUP(A740,INSUMOS_AUX!A:F,6,0),0)</f>
        <v>170</v>
      </c>
      <c r="G740" s="178" t="n">
        <f aca="false">IF(C740="M.O.",VLOOKUP(A740,INSUMOS_AUX!A:F,6,0),0)</f>
        <v>0</v>
      </c>
    </row>
    <row r="741" customFormat="false" ht="15" hidden="false" customHeight="false" outlineLevel="0" collapsed="false">
      <c r="A741" s="178" t="n">
        <v>36149</v>
      </c>
      <c r="B741" s="179" t="s">
        <v>632</v>
      </c>
      <c r="C741" s="180" t="s">
        <v>74</v>
      </c>
      <c r="D741" s="180" t="s">
        <v>30</v>
      </c>
      <c r="E741" s="178" t="n">
        <v>8.5464E-005</v>
      </c>
      <c r="F741" s="181" t="n">
        <f aca="false">IF(C741="MAT.",VLOOKUP(A741,INSUMOS_AUX!A:F,6,0),0)</f>
        <v>117.5</v>
      </c>
      <c r="G741" s="178" t="n">
        <f aca="false">IF(C741="M.O.",VLOOKUP(A741,INSUMOS_AUX!A:F,6,0),0)</f>
        <v>0</v>
      </c>
    </row>
    <row r="742" customFormat="false" ht="15" hidden="false" customHeight="false" outlineLevel="0" collapsed="false">
      <c r="A742" s="178" t="n">
        <v>36150</v>
      </c>
      <c r="B742" s="179" t="s">
        <v>633</v>
      </c>
      <c r="C742" s="180" t="s">
        <v>74</v>
      </c>
      <c r="D742" s="180" t="s">
        <v>30</v>
      </c>
      <c r="E742" s="178" t="n">
        <v>0.000316263</v>
      </c>
      <c r="F742" s="181" t="n">
        <f aca="false">IF(C742="MAT.",VLOOKUP(A742,INSUMOS_AUX!A:F,6,0),0)</f>
        <v>29.7</v>
      </c>
      <c r="G742" s="178" t="n">
        <f aca="false">IF(C742="M.O.",VLOOKUP(A742,INSUMOS_AUX!A:F,6,0),0)</f>
        <v>0</v>
      </c>
    </row>
    <row r="743" customFormat="false" ht="15" hidden="false" customHeight="false" outlineLevel="0" collapsed="false">
      <c r="A743" s="178" t="n">
        <v>36153</v>
      </c>
      <c r="B743" s="179" t="s">
        <v>634</v>
      </c>
      <c r="C743" s="180" t="s">
        <v>74</v>
      </c>
      <c r="D743" s="180" t="s">
        <v>30</v>
      </c>
      <c r="E743" s="178" t="n">
        <v>0.000127912</v>
      </c>
      <c r="F743" s="181" t="n">
        <f aca="false">IF(C743="MAT.",VLOOKUP(A743,INSUMOS_AUX!A:F,6,0),0)</f>
        <v>133.75</v>
      </c>
      <c r="G743" s="178" t="n">
        <f aca="false">IF(C743="M.O.",VLOOKUP(A743,INSUMOS_AUX!A:F,6,0),0)</f>
        <v>0</v>
      </c>
    </row>
    <row r="744" customFormat="false" ht="15" hidden="false" customHeight="false" outlineLevel="0" collapsed="false">
      <c r="A744" s="178" t="n">
        <v>37370</v>
      </c>
      <c r="B744" s="179" t="s">
        <v>659</v>
      </c>
      <c r="C744" s="180" t="s">
        <v>74</v>
      </c>
      <c r="D744" s="180" t="s">
        <v>594</v>
      </c>
      <c r="E744" s="178" t="n">
        <v>0.1187</v>
      </c>
      <c r="F744" s="181" t="n">
        <f aca="false">IF(C744="MAT.",VLOOKUP(A744,INSUMOS_AUX!A:F,6,0),0)</f>
        <v>1.87</v>
      </c>
      <c r="G744" s="178" t="n">
        <f aca="false">IF(C744="M.O.",VLOOKUP(A744,INSUMOS_AUX!A:F,6,0),0)</f>
        <v>0</v>
      </c>
    </row>
    <row r="745" customFormat="false" ht="15" hidden="false" customHeight="false" outlineLevel="0" collapsed="false">
      <c r="A745" s="178" t="n">
        <v>37371</v>
      </c>
      <c r="B745" s="179" t="s">
        <v>660</v>
      </c>
      <c r="C745" s="180" t="s">
        <v>74</v>
      </c>
      <c r="D745" s="180" t="s">
        <v>594</v>
      </c>
      <c r="E745" s="178" t="n">
        <v>0.1187</v>
      </c>
      <c r="F745" s="181" t="n">
        <f aca="false">IF(C745="MAT.",VLOOKUP(A745,INSUMOS_AUX!A:F,6,0),0)</f>
        <v>0.71</v>
      </c>
      <c r="G745" s="178" t="n">
        <f aca="false">IF(C745="M.O.",VLOOKUP(A745,INSUMOS_AUX!A:F,6,0),0)</f>
        <v>0</v>
      </c>
    </row>
    <row r="746" customFormat="false" ht="15" hidden="false" customHeight="false" outlineLevel="0" collapsed="false">
      <c r="A746" s="178" t="n">
        <v>37372</v>
      </c>
      <c r="B746" s="179" t="s">
        <v>661</v>
      </c>
      <c r="C746" s="180" t="s">
        <v>74</v>
      </c>
      <c r="D746" s="180" t="s">
        <v>594</v>
      </c>
      <c r="E746" s="178" t="n">
        <v>0.1187</v>
      </c>
      <c r="F746" s="181" t="n">
        <f aca="false">IF(C746="MAT.",VLOOKUP(A746,INSUMOS_AUX!A:F,6,0),0)</f>
        <v>0.34</v>
      </c>
      <c r="G746" s="178" t="n">
        <f aca="false">IF(C746="M.O.",VLOOKUP(A746,INSUMOS_AUX!A:F,6,0),0)</f>
        <v>0</v>
      </c>
    </row>
    <row r="747" customFormat="false" ht="15" hidden="false" customHeight="false" outlineLevel="0" collapsed="false">
      <c r="A747" s="178" t="n">
        <v>37373</v>
      </c>
      <c r="B747" s="179" t="s">
        <v>662</v>
      </c>
      <c r="C747" s="180" t="s">
        <v>74</v>
      </c>
      <c r="D747" s="180" t="s">
        <v>594</v>
      </c>
      <c r="E747" s="178" t="n">
        <v>0.1187</v>
      </c>
      <c r="F747" s="181" t="n">
        <f aca="false">IF(C747="MAT.",VLOOKUP(A747,INSUMOS_AUX!A:F,6,0),0)</f>
        <v>0.05</v>
      </c>
      <c r="G747" s="178" t="n">
        <f aca="false">IF(C747="M.O.",VLOOKUP(A747,INSUMOS_AUX!A:F,6,0),0)</f>
        <v>0</v>
      </c>
    </row>
    <row r="748" customFormat="false" ht="15" hidden="false" customHeight="false" outlineLevel="0" collapsed="false">
      <c r="A748" s="178" t="n">
        <v>38382</v>
      </c>
      <c r="B748" s="179" t="s">
        <v>664</v>
      </c>
      <c r="C748" s="180" t="s">
        <v>74</v>
      </c>
      <c r="D748" s="180" t="s">
        <v>30</v>
      </c>
      <c r="E748" s="178" t="n">
        <v>0.00029615</v>
      </c>
      <c r="F748" s="181" t="n">
        <f aca="false">IF(C748="MAT.",VLOOKUP(A748,INSUMOS_AUX!A:F,6,0),0)</f>
        <v>7.62</v>
      </c>
      <c r="G748" s="178" t="n">
        <f aca="false">IF(C748="M.O.",VLOOKUP(A748,INSUMOS_AUX!A:F,6,0),0)</f>
        <v>0</v>
      </c>
    </row>
    <row r="749" customFormat="false" ht="15" hidden="false" customHeight="false" outlineLevel="0" collapsed="false">
      <c r="A749" s="178" t="n">
        <v>38390</v>
      </c>
      <c r="B749" s="179" t="s">
        <v>665</v>
      </c>
      <c r="C749" s="180" t="s">
        <v>74</v>
      </c>
      <c r="D749" s="180" t="s">
        <v>30</v>
      </c>
      <c r="E749" s="178" t="n">
        <v>0.000155645</v>
      </c>
      <c r="F749" s="181" t="n">
        <f aca="false">IF(C749="MAT.",VLOOKUP(A749,INSUMOS_AUX!A:F,6,0),0)</f>
        <v>22.97</v>
      </c>
      <c r="G749" s="178" t="n">
        <f aca="false">IF(C749="M.O.",VLOOKUP(A749,INSUMOS_AUX!A:F,6,0),0)</f>
        <v>0</v>
      </c>
    </row>
    <row r="750" customFormat="false" ht="15" hidden="false" customHeight="false" outlineLevel="0" collapsed="false">
      <c r="A750" s="178" t="n">
        <v>38393</v>
      </c>
      <c r="B750" s="179" t="s">
        <v>666</v>
      </c>
      <c r="C750" s="180" t="s">
        <v>74</v>
      </c>
      <c r="D750" s="180" t="s">
        <v>30</v>
      </c>
      <c r="E750" s="178" t="n">
        <v>0.000155645</v>
      </c>
      <c r="F750" s="181" t="n">
        <f aca="false">IF(C750="MAT.",VLOOKUP(A750,INSUMOS_AUX!A:F,6,0),0)</f>
        <v>10.36</v>
      </c>
      <c r="G750" s="178" t="n">
        <f aca="false">IF(C750="M.O.",VLOOKUP(A750,INSUMOS_AUX!A:F,6,0),0)</f>
        <v>0</v>
      </c>
    </row>
    <row r="751" customFormat="false" ht="15" hidden="false" customHeight="false" outlineLevel="0" collapsed="false">
      <c r="A751" s="178" t="n">
        <v>38396</v>
      </c>
      <c r="B751" s="179" t="s">
        <v>667</v>
      </c>
      <c r="C751" s="180" t="s">
        <v>74</v>
      </c>
      <c r="D751" s="180" t="s">
        <v>30</v>
      </c>
      <c r="E751" s="178" t="n">
        <v>5.3E-006</v>
      </c>
      <c r="F751" s="181" t="n">
        <f aca="false">IF(C751="MAT.",VLOOKUP(A751,INSUMOS_AUX!A:F,6,0),0)</f>
        <v>276.64</v>
      </c>
      <c r="G751" s="178" t="n">
        <f aca="false">IF(C751="M.O.",VLOOKUP(A751,INSUMOS_AUX!A:F,6,0),0)</f>
        <v>0</v>
      </c>
    </row>
    <row r="752" customFormat="false" ht="15" hidden="false" customHeight="false" outlineLevel="0" collapsed="false">
      <c r="A752" s="178" t="n">
        <v>38399</v>
      </c>
      <c r="B752" s="179" t="s">
        <v>668</v>
      </c>
      <c r="C752" s="180" t="s">
        <v>74</v>
      </c>
      <c r="D752" s="180" t="s">
        <v>30</v>
      </c>
      <c r="E752" s="178" t="n">
        <v>2.6477E-005</v>
      </c>
      <c r="F752" s="181" t="n">
        <f aca="false">IF(C752="MAT.",VLOOKUP(A752,INSUMOS_AUX!A:F,6,0),0)</f>
        <v>135.25</v>
      </c>
      <c r="G752" s="178" t="n">
        <f aca="false">IF(C752="M.O.",VLOOKUP(A752,INSUMOS_AUX!A:F,6,0),0)</f>
        <v>0</v>
      </c>
    </row>
    <row r="753" customFormat="false" ht="15" hidden="false" customHeight="false" outlineLevel="0" collapsed="false">
      <c r="A753" s="178" t="n">
        <v>38412</v>
      </c>
      <c r="B753" s="179" t="s">
        <v>669</v>
      </c>
      <c r="C753" s="180" t="s">
        <v>74</v>
      </c>
      <c r="D753" s="180" t="s">
        <v>30</v>
      </c>
      <c r="E753" s="178" t="n">
        <v>4.634E-006</v>
      </c>
      <c r="F753" s="181" t="n">
        <f aca="false">IF(C753="MAT.",VLOOKUP(A753,INSUMOS_AUX!A:F,6,0),0)</f>
        <v>837.62</v>
      </c>
      <c r="G753" s="178" t="n">
        <f aca="false">IF(C753="M.O.",VLOOKUP(A753,INSUMOS_AUX!A:F,6,0),0)</f>
        <v>0</v>
      </c>
    </row>
    <row r="754" customFormat="false" ht="15" hidden="false" customHeight="false" outlineLevel="0" collapsed="false">
      <c r="A754" s="178" t="n">
        <v>38413</v>
      </c>
      <c r="B754" s="179" t="s">
        <v>670</v>
      </c>
      <c r="C754" s="180" t="s">
        <v>74</v>
      </c>
      <c r="D754" s="180" t="s">
        <v>30</v>
      </c>
      <c r="E754" s="178" t="n">
        <v>4.54E-006</v>
      </c>
      <c r="F754" s="181" t="n">
        <f aca="false">IF(C754="MAT.",VLOOKUP(A754,INSUMOS_AUX!A:F,6,0),0)</f>
        <v>589.49</v>
      </c>
      <c r="G754" s="178" t="n">
        <f aca="false">IF(C754="M.O.",VLOOKUP(A754,INSUMOS_AUX!A:F,6,0),0)</f>
        <v>0</v>
      </c>
    </row>
    <row r="755" customFormat="false" ht="15" hidden="false" customHeight="false" outlineLevel="0" collapsed="false">
      <c r="A755" s="178" t="n">
        <v>38476</v>
      </c>
      <c r="B755" s="179" t="s">
        <v>671</v>
      </c>
      <c r="C755" s="180" t="s">
        <v>74</v>
      </c>
      <c r="D755" s="180" t="s">
        <v>30</v>
      </c>
      <c r="E755" s="178" t="n">
        <v>2.1189E-005</v>
      </c>
      <c r="F755" s="181" t="n">
        <f aca="false">IF(C755="MAT.",VLOOKUP(A755,INSUMOS_AUX!A:F,6,0),0)</f>
        <v>203.78</v>
      </c>
      <c r="G755" s="178" t="n">
        <f aca="false">IF(C755="M.O.",VLOOKUP(A755,INSUMOS_AUX!A:F,6,0),0)</f>
        <v>0</v>
      </c>
    </row>
    <row r="756" customFormat="false" ht="15" hidden="false" customHeight="false" outlineLevel="0" collapsed="false">
      <c r="A756" s="178" t="n">
        <v>38477</v>
      </c>
      <c r="B756" s="179" t="s">
        <v>672</v>
      </c>
      <c r="C756" s="180" t="s">
        <v>74</v>
      </c>
      <c r="D756" s="180" t="s">
        <v>30</v>
      </c>
      <c r="E756" s="178" t="n">
        <v>4.54E-006</v>
      </c>
      <c r="F756" s="181" t="n">
        <f aca="false">IF(C756="MAT.",VLOOKUP(A756,INSUMOS_AUX!A:F,6,0),0)</f>
        <v>577.1</v>
      </c>
      <c r="G756" s="178" t="n">
        <f aca="false">IF(C756="M.O.",VLOOKUP(A756,INSUMOS_AUX!A:F,6,0),0)</f>
        <v>0</v>
      </c>
    </row>
    <row r="757" customFormat="false" ht="15" hidden="false" customHeight="false" outlineLevel="0" collapsed="false">
      <c r="A757" s="178" t="n">
        <v>4254</v>
      </c>
      <c r="B757" s="179" t="s">
        <v>737</v>
      </c>
      <c r="C757" s="180" t="s">
        <v>636</v>
      </c>
      <c r="D757" s="180" t="s">
        <v>594</v>
      </c>
      <c r="E757" s="178" t="n">
        <v>0.00172244</v>
      </c>
      <c r="F757" s="181" t="n">
        <f aca="false">IF(C757="MAT.",VLOOKUP(A757,INSUMOS_AUX!A:F,6,0),0)</f>
        <v>0</v>
      </c>
      <c r="G757" s="178" t="n">
        <f aca="false">IF(C757="M.O.",VLOOKUP(A757,INSUMOS_AUX!A:F,6,0),0)</f>
        <v>20.14</v>
      </c>
    </row>
    <row r="758" customFormat="false" ht="15" hidden="false" customHeight="false" outlineLevel="0" collapsed="false">
      <c r="A758" s="178" t="n">
        <v>6111</v>
      </c>
      <c r="B758" s="179" t="s">
        <v>678</v>
      </c>
      <c r="C758" s="180" t="s">
        <v>636</v>
      </c>
      <c r="D758" s="180" t="s">
        <v>594</v>
      </c>
      <c r="E758" s="178" t="n">
        <v>0.0620431</v>
      </c>
      <c r="F758" s="181" t="n">
        <f aca="false">IF(C758="MAT.",VLOOKUP(A758,INSUMOS_AUX!A:F,6,0),0)</f>
        <v>0</v>
      </c>
      <c r="G758" s="178" t="n">
        <f aca="false">IF(C758="M.O.",VLOOKUP(A758,INSUMOS_AUX!A:F,6,0),0)</f>
        <v>8.51</v>
      </c>
    </row>
    <row r="759" customFormat="false" ht="15" hidden="false" customHeight="false" outlineLevel="0" collapsed="false">
      <c r="A759" s="178" t="s">
        <v>738</v>
      </c>
      <c r="B759" s="179" t="s">
        <v>739</v>
      </c>
      <c r="C759" s="180" t="s">
        <v>74</v>
      </c>
      <c r="D759" s="180" t="s">
        <v>79</v>
      </c>
      <c r="E759" s="178" t="n">
        <v>1.146</v>
      </c>
      <c r="F759" s="181" t="n">
        <f aca="false">IF(C759="MAT.",VLOOKUP(A759,INSUMOS_AUX!A:F,6,0),0)</f>
        <v>53.33</v>
      </c>
      <c r="G759" s="178" t="n">
        <f aca="false">IF(C759="M.O.",VLOOKUP(A759,INSUMOS_AUX!A:F,6,0),0)</f>
        <v>0</v>
      </c>
    </row>
    <row r="760" customFormat="false" ht="15" hidden="false" customHeight="false" outlineLevel="0" collapsed="false">
      <c r="A760" s="172"/>
      <c r="B760" s="173"/>
      <c r="C760" s="173"/>
      <c r="D760" s="173"/>
      <c r="E760" s="173"/>
      <c r="F760" s="173"/>
      <c r="G760" s="173"/>
    </row>
    <row r="761" customFormat="false" ht="15" hidden="false" customHeight="false" outlineLevel="0" collapsed="false">
      <c r="A761" s="169" t="s">
        <v>740</v>
      </c>
      <c r="B761" s="170" t="s">
        <v>159</v>
      </c>
      <c r="C761" s="171"/>
      <c r="D761" s="171"/>
      <c r="E761" s="171"/>
      <c r="F761" s="171"/>
      <c r="G761" s="171"/>
    </row>
    <row r="762" customFormat="false" ht="15" hidden="false" customHeight="false" outlineLevel="0" collapsed="false">
      <c r="A762" s="172"/>
      <c r="B762" s="173"/>
      <c r="C762" s="173"/>
      <c r="D762" s="173"/>
      <c r="E762" s="173"/>
      <c r="F762" s="173"/>
      <c r="G762" s="173"/>
    </row>
    <row r="763" customFormat="false" ht="15" hidden="false" customHeight="false" outlineLevel="0" collapsed="false">
      <c r="A763" s="174" t="s">
        <v>161</v>
      </c>
      <c r="B763" s="174" t="s">
        <v>162</v>
      </c>
      <c r="C763" s="175" t="s">
        <v>60</v>
      </c>
      <c r="D763" s="175" t="s">
        <v>79</v>
      </c>
      <c r="E763" s="176" t="n">
        <v>2</v>
      </c>
      <c r="F763" s="176" t="n">
        <f aca="false">SUMPRODUCT($E764:$E793,F764:F793)</f>
        <v>85.80756391715</v>
      </c>
      <c r="G763" s="176" t="n">
        <f aca="false">SUMPRODUCT($E764:$E793,G764:G793)</f>
        <v>19.20782267338</v>
      </c>
    </row>
    <row r="764" customFormat="false" ht="15" hidden="false" customHeight="false" outlineLevel="0" collapsed="false">
      <c r="A764" s="178" t="n">
        <v>10</v>
      </c>
      <c r="B764" s="179" t="s">
        <v>647</v>
      </c>
      <c r="C764" s="180" t="s">
        <v>74</v>
      </c>
      <c r="D764" s="180" t="s">
        <v>30</v>
      </c>
      <c r="E764" s="178" t="n">
        <v>0.012206687</v>
      </c>
      <c r="F764" s="181" t="n">
        <f aca="false">IF(C764="MAT.",VLOOKUP(A764,INSUMOS_AUX!A:F,6,0),0)</f>
        <v>6.92</v>
      </c>
      <c r="G764" s="178" t="n">
        <f aca="false">IF(C764="M.O.",VLOOKUP(A764,INSUMOS_AUX!A:F,6,0),0)</f>
        <v>0</v>
      </c>
    </row>
    <row r="765" customFormat="false" ht="15" hidden="false" customHeight="false" outlineLevel="0" collapsed="false">
      <c r="A765" s="178" t="n">
        <v>11359</v>
      </c>
      <c r="B765" s="179" t="s">
        <v>649</v>
      </c>
      <c r="C765" s="180" t="s">
        <v>74</v>
      </c>
      <c r="D765" s="180" t="s">
        <v>30</v>
      </c>
      <c r="E765" s="178" t="n">
        <v>9.8524E-005</v>
      </c>
      <c r="F765" s="181" t="n">
        <f aca="false">IF(C765="MAT.",VLOOKUP(A765,INSUMOS_AUX!A:F,6,0),0)</f>
        <v>571.77</v>
      </c>
      <c r="G765" s="178" t="n">
        <f aca="false">IF(C765="M.O.",VLOOKUP(A765,INSUMOS_AUX!A:F,6,0),0)</f>
        <v>0</v>
      </c>
    </row>
    <row r="766" customFormat="false" ht="15" hidden="false" customHeight="false" outlineLevel="0" collapsed="false">
      <c r="A766" s="178" t="n">
        <v>12815</v>
      </c>
      <c r="B766" s="179" t="s">
        <v>651</v>
      </c>
      <c r="C766" s="180" t="s">
        <v>74</v>
      </c>
      <c r="D766" s="180" t="s">
        <v>30</v>
      </c>
      <c r="E766" s="178" t="n">
        <v>0.013893603</v>
      </c>
      <c r="F766" s="181" t="n">
        <f aca="false">IF(C766="MAT.",VLOOKUP(A766,INSUMOS_AUX!A:F,6,0),0)</f>
        <v>5.84</v>
      </c>
      <c r="G766" s="178" t="n">
        <f aca="false">IF(C766="M.O.",VLOOKUP(A766,INSUMOS_AUX!A:F,6,0),0)</f>
        <v>0</v>
      </c>
    </row>
    <row r="767" customFormat="false" ht="15" hidden="false" customHeight="false" outlineLevel="0" collapsed="false">
      <c r="A767" s="178" t="n">
        <v>12892</v>
      </c>
      <c r="B767" s="179" t="s">
        <v>627</v>
      </c>
      <c r="C767" s="180" t="s">
        <v>74</v>
      </c>
      <c r="D767" s="180" t="s">
        <v>628</v>
      </c>
      <c r="E767" s="178" t="n">
        <v>0.023915184</v>
      </c>
      <c r="F767" s="181" t="n">
        <f aca="false">IF(C767="MAT.",VLOOKUP(A767,INSUMOS_AUX!A:F,6,0),0)</f>
        <v>9</v>
      </c>
      <c r="G767" s="178" t="n">
        <f aca="false">IF(C767="M.O.",VLOOKUP(A767,INSUMOS_AUX!A:F,6,0),0)</f>
        <v>0</v>
      </c>
    </row>
    <row r="768" customFormat="false" ht="15" hidden="false" customHeight="false" outlineLevel="0" collapsed="false">
      <c r="A768" s="178" t="n">
        <v>12893</v>
      </c>
      <c r="B768" s="179" t="s">
        <v>629</v>
      </c>
      <c r="C768" s="180" t="s">
        <v>74</v>
      </c>
      <c r="D768" s="180" t="s">
        <v>628</v>
      </c>
      <c r="E768" s="178" t="n">
        <v>0.002790174</v>
      </c>
      <c r="F768" s="181" t="n">
        <f aca="false">IF(C768="MAT.",VLOOKUP(A768,INSUMOS_AUX!A:F,6,0),0)</f>
        <v>48</v>
      </c>
      <c r="G768" s="178" t="n">
        <f aca="false">IF(C768="M.O.",VLOOKUP(A768,INSUMOS_AUX!A:F,6,0),0)</f>
        <v>0</v>
      </c>
    </row>
    <row r="769" customFormat="false" ht="15" hidden="false" customHeight="false" outlineLevel="0" collapsed="false">
      <c r="A769" s="178" t="n">
        <v>1379</v>
      </c>
      <c r="B769" s="179" t="s">
        <v>652</v>
      </c>
      <c r="C769" s="180" t="s">
        <v>74</v>
      </c>
      <c r="D769" s="180" t="s">
        <v>285</v>
      </c>
      <c r="E769" s="178" t="n">
        <v>2.119248</v>
      </c>
      <c r="F769" s="181" t="n">
        <f aca="false">IF(C769="MAT.",VLOOKUP(A769,INSUMOS_AUX!A:F,6,0),0)</f>
        <v>0.42</v>
      </c>
      <c r="G769" s="178" t="n">
        <f aca="false">IF(C769="M.O.",VLOOKUP(A769,INSUMOS_AUX!A:F,6,0),0)</f>
        <v>0</v>
      </c>
    </row>
    <row r="770" customFormat="false" ht="15" hidden="false" customHeight="false" outlineLevel="0" collapsed="false">
      <c r="A770" s="178" t="n">
        <v>25966</v>
      </c>
      <c r="B770" s="179" t="s">
        <v>653</v>
      </c>
      <c r="C770" s="180" t="s">
        <v>74</v>
      </c>
      <c r="D770" s="180" t="s">
        <v>654</v>
      </c>
      <c r="E770" s="178" t="n">
        <v>0.002315659</v>
      </c>
      <c r="F770" s="181" t="n">
        <f aca="false">IF(C770="MAT.",VLOOKUP(A770,INSUMOS_AUX!A:F,6,0),0)</f>
        <v>15.03</v>
      </c>
      <c r="G770" s="178" t="n">
        <f aca="false">IF(C770="M.O.",VLOOKUP(A770,INSUMOS_AUX!A:F,6,0),0)</f>
        <v>0</v>
      </c>
    </row>
    <row r="771" customFormat="false" ht="15" hidden="false" customHeight="false" outlineLevel="0" collapsed="false">
      <c r="A771" s="178" t="n">
        <v>2711</v>
      </c>
      <c r="B771" s="179" t="s">
        <v>657</v>
      </c>
      <c r="C771" s="180" t="s">
        <v>74</v>
      </c>
      <c r="D771" s="180" t="s">
        <v>30</v>
      </c>
      <c r="E771" s="178" t="n">
        <v>0.001033456</v>
      </c>
      <c r="F771" s="181" t="n">
        <f aca="false">IF(C771="MAT.",VLOOKUP(A771,INSUMOS_AUX!A:F,6,0),0)</f>
        <v>109.45</v>
      </c>
      <c r="G771" s="178" t="n">
        <f aca="false">IF(C771="M.O.",VLOOKUP(A771,INSUMOS_AUX!A:F,6,0),0)</f>
        <v>0</v>
      </c>
    </row>
    <row r="772" customFormat="false" ht="15" hidden="false" customHeight="false" outlineLevel="0" collapsed="false">
      <c r="A772" s="178" t="n">
        <v>36144</v>
      </c>
      <c r="B772" s="179" t="s">
        <v>630</v>
      </c>
      <c r="C772" s="180" t="s">
        <v>74</v>
      </c>
      <c r="D772" s="180" t="s">
        <v>30</v>
      </c>
      <c r="E772" s="178" t="n">
        <v>0.194559879</v>
      </c>
      <c r="F772" s="181" t="n">
        <f aca="false">IF(C772="MAT.",VLOOKUP(A772,INSUMOS_AUX!A:F,6,0),0)</f>
        <v>1.12</v>
      </c>
      <c r="G772" s="178" t="n">
        <f aca="false">IF(C772="M.O.",VLOOKUP(A772,INSUMOS_AUX!A:F,6,0),0)</f>
        <v>0</v>
      </c>
    </row>
    <row r="773" customFormat="false" ht="15" hidden="false" customHeight="false" outlineLevel="0" collapsed="false">
      <c r="A773" s="178" t="n">
        <v>36146</v>
      </c>
      <c r="B773" s="179" t="s">
        <v>631</v>
      </c>
      <c r="C773" s="180" t="s">
        <v>74</v>
      </c>
      <c r="D773" s="180" t="s">
        <v>30</v>
      </c>
      <c r="E773" s="178" t="n">
        <v>0.002164391</v>
      </c>
      <c r="F773" s="181" t="n">
        <f aca="false">IF(C773="MAT.",VLOOKUP(A773,INSUMOS_AUX!A:F,6,0),0)</f>
        <v>170</v>
      </c>
      <c r="G773" s="178" t="n">
        <f aca="false">IF(C773="M.O.",VLOOKUP(A773,INSUMOS_AUX!A:F,6,0),0)</f>
        <v>0</v>
      </c>
    </row>
    <row r="774" customFormat="false" ht="15" hidden="false" customHeight="false" outlineLevel="0" collapsed="false">
      <c r="A774" s="178" t="n">
        <v>36149</v>
      </c>
      <c r="B774" s="179" t="s">
        <v>632</v>
      </c>
      <c r="C774" s="180" t="s">
        <v>74</v>
      </c>
      <c r="D774" s="180" t="s">
        <v>30</v>
      </c>
      <c r="E774" s="178" t="n">
        <v>0.001253307</v>
      </c>
      <c r="F774" s="181" t="n">
        <f aca="false">IF(C774="MAT.",VLOOKUP(A774,INSUMOS_AUX!A:F,6,0),0)</f>
        <v>117.5</v>
      </c>
      <c r="G774" s="178" t="n">
        <f aca="false">IF(C774="M.O.",VLOOKUP(A774,INSUMOS_AUX!A:F,6,0),0)</f>
        <v>0</v>
      </c>
    </row>
    <row r="775" customFormat="false" ht="15" hidden="false" customHeight="false" outlineLevel="0" collapsed="false">
      <c r="A775" s="178" t="n">
        <v>36150</v>
      </c>
      <c r="B775" s="179" t="s">
        <v>633</v>
      </c>
      <c r="C775" s="180" t="s">
        <v>74</v>
      </c>
      <c r="D775" s="180" t="s">
        <v>30</v>
      </c>
      <c r="E775" s="178" t="n">
        <v>0.004637932</v>
      </c>
      <c r="F775" s="181" t="n">
        <f aca="false">IF(C775="MAT.",VLOOKUP(A775,INSUMOS_AUX!A:F,6,0),0)</f>
        <v>29.7</v>
      </c>
      <c r="G775" s="178" t="n">
        <f aca="false">IF(C775="M.O.",VLOOKUP(A775,INSUMOS_AUX!A:F,6,0),0)</f>
        <v>0</v>
      </c>
    </row>
    <row r="776" customFormat="false" ht="15" hidden="false" customHeight="false" outlineLevel="0" collapsed="false">
      <c r="A776" s="178" t="n">
        <v>36153</v>
      </c>
      <c r="B776" s="179" t="s">
        <v>634</v>
      </c>
      <c r="C776" s="180" t="s">
        <v>74</v>
      </c>
      <c r="D776" s="180" t="s">
        <v>30</v>
      </c>
      <c r="E776" s="178" t="n">
        <v>0.001875783</v>
      </c>
      <c r="F776" s="181" t="n">
        <f aca="false">IF(C776="MAT.",VLOOKUP(A776,INSUMOS_AUX!A:F,6,0),0)</f>
        <v>133.75</v>
      </c>
      <c r="G776" s="178" t="n">
        <f aca="false">IF(C776="M.O.",VLOOKUP(A776,INSUMOS_AUX!A:F,6,0),0)</f>
        <v>0</v>
      </c>
    </row>
    <row r="777" customFormat="false" ht="15" hidden="false" customHeight="false" outlineLevel="0" collapsed="false">
      <c r="A777" s="178" t="n">
        <v>370</v>
      </c>
      <c r="B777" s="179" t="s">
        <v>658</v>
      </c>
      <c r="C777" s="180" t="s">
        <v>74</v>
      </c>
      <c r="D777" s="180" t="s">
        <v>116</v>
      </c>
      <c r="E777" s="178" t="n">
        <v>0.00552</v>
      </c>
      <c r="F777" s="181" t="n">
        <f aca="false">IF(C777="MAT.",VLOOKUP(A777,INSUMOS_AUX!A:F,6,0),0)</f>
        <v>72.5</v>
      </c>
      <c r="G777" s="178" t="n">
        <f aca="false">IF(C777="M.O.",VLOOKUP(A777,INSUMOS_AUX!A:F,6,0),0)</f>
        <v>0</v>
      </c>
    </row>
    <row r="778" customFormat="false" ht="15" hidden="false" customHeight="false" outlineLevel="0" collapsed="false">
      <c r="A778" s="178" t="n">
        <v>37370</v>
      </c>
      <c r="B778" s="179" t="s">
        <v>659</v>
      </c>
      <c r="C778" s="180" t="s">
        <v>74</v>
      </c>
      <c r="D778" s="180" t="s">
        <v>594</v>
      </c>
      <c r="E778" s="178" t="n">
        <v>1.740704</v>
      </c>
      <c r="F778" s="181" t="n">
        <f aca="false">IF(C778="MAT.",VLOOKUP(A778,INSUMOS_AUX!A:F,6,0),0)</f>
        <v>1.87</v>
      </c>
      <c r="G778" s="178" t="n">
        <f aca="false">IF(C778="M.O.",VLOOKUP(A778,INSUMOS_AUX!A:F,6,0),0)</f>
        <v>0</v>
      </c>
    </row>
    <row r="779" customFormat="false" ht="15" hidden="false" customHeight="false" outlineLevel="0" collapsed="false">
      <c r="A779" s="178" t="n">
        <v>37371</v>
      </c>
      <c r="B779" s="179" t="s">
        <v>660</v>
      </c>
      <c r="C779" s="180" t="s">
        <v>74</v>
      </c>
      <c r="D779" s="180" t="s">
        <v>594</v>
      </c>
      <c r="E779" s="178" t="n">
        <v>1.740704</v>
      </c>
      <c r="F779" s="181" t="n">
        <f aca="false">IF(C779="MAT.",VLOOKUP(A779,INSUMOS_AUX!A:F,6,0),0)</f>
        <v>0.71</v>
      </c>
      <c r="G779" s="178" t="n">
        <f aca="false">IF(C779="M.O.",VLOOKUP(A779,INSUMOS_AUX!A:F,6,0),0)</f>
        <v>0</v>
      </c>
    </row>
    <row r="780" customFormat="false" ht="15" hidden="false" customHeight="false" outlineLevel="0" collapsed="false">
      <c r="A780" s="178" t="n">
        <v>37372</v>
      </c>
      <c r="B780" s="179" t="s">
        <v>661</v>
      </c>
      <c r="C780" s="180" t="s">
        <v>74</v>
      </c>
      <c r="D780" s="180" t="s">
        <v>594</v>
      </c>
      <c r="E780" s="178" t="n">
        <v>1.740704</v>
      </c>
      <c r="F780" s="181" t="n">
        <f aca="false">IF(C780="MAT.",VLOOKUP(A780,INSUMOS_AUX!A:F,6,0),0)</f>
        <v>0.34</v>
      </c>
      <c r="G780" s="178" t="n">
        <f aca="false">IF(C780="M.O.",VLOOKUP(A780,INSUMOS_AUX!A:F,6,0),0)</f>
        <v>0</v>
      </c>
    </row>
    <row r="781" customFormat="false" ht="15" hidden="false" customHeight="false" outlineLevel="0" collapsed="false">
      <c r="A781" s="178" t="n">
        <v>37373</v>
      </c>
      <c r="B781" s="179" t="s">
        <v>662</v>
      </c>
      <c r="C781" s="180" t="s">
        <v>74</v>
      </c>
      <c r="D781" s="180" t="s">
        <v>594</v>
      </c>
      <c r="E781" s="178" t="n">
        <v>1.740704</v>
      </c>
      <c r="F781" s="181" t="n">
        <f aca="false">IF(C781="MAT.",VLOOKUP(A781,INSUMOS_AUX!A:F,6,0),0)</f>
        <v>0.05</v>
      </c>
      <c r="G781" s="178" t="n">
        <f aca="false">IF(C781="M.O.",VLOOKUP(A781,INSUMOS_AUX!A:F,6,0),0)</f>
        <v>0</v>
      </c>
    </row>
    <row r="782" customFormat="false" ht="15" hidden="false" customHeight="false" outlineLevel="0" collapsed="false">
      <c r="A782" s="178" t="n">
        <v>38382</v>
      </c>
      <c r="B782" s="179" t="s">
        <v>664</v>
      </c>
      <c r="C782" s="180" t="s">
        <v>74</v>
      </c>
      <c r="D782" s="180" t="s">
        <v>30</v>
      </c>
      <c r="E782" s="178" t="n">
        <v>0.00440607</v>
      </c>
      <c r="F782" s="181" t="n">
        <f aca="false">IF(C782="MAT.",VLOOKUP(A782,INSUMOS_AUX!A:F,6,0),0)</f>
        <v>7.62</v>
      </c>
      <c r="G782" s="178" t="n">
        <f aca="false">IF(C782="M.O.",VLOOKUP(A782,INSUMOS_AUX!A:F,6,0),0)</f>
        <v>0</v>
      </c>
    </row>
    <row r="783" customFormat="false" ht="15" hidden="false" customHeight="false" outlineLevel="0" collapsed="false">
      <c r="A783" s="178" t="n">
        <v>38390</v>
      </c>
      <c r="B783" s="179" t="s">
        <v>665</v>
      </c>
      <c r="C783" s="180" t="s">
        <v>74</v>
      </c>
      <c r="D783" s="180" t="s">
        <v>30</v>
      </c>
      <c r="E783" s="178" t="n">
        <v>0.002315659</v>
      </c>
      <c r="F783" s="181" t="n">
        <f aca="false">IF(C783="MAT.",VLOOKUP(A783,INSUMOS_AUX!A:F,6,0),0)</f>
        <v>22.97</v>
      </c>
      <c r="G783" s="178" t="n">
        <f aca="false">IF(C783="M.O.",VLOOKUP(A783,INSUMOS_AUX!A:F,6,0),0)</f>
        <v>0</v>
      </c>
    </row>
    <row r="784" customFormat="false" ht="15" hidden="false" customHeight="false" outlineLevel="0" collapsed="false">
      <c r="A784" s="178" t="n">
        <v>38393</v>
      </c>
      <c r="B784" s="179" t="s">
        <v>666</v>
      </c>
      <c r="C784" s="180" t="s">
        <v>74</v>
      </c>
      <c r="D784" s="180" t="s">
        <v>30</v>
      </c>
      <c r="E784" s="178" t="n">
        <v>0.002315659</v>
      </c>
      <c r="F784" s="181" t="n">
        <f aca="false">IF(C784="MAT.",VLOOKUP(A784,INSUMOS_AUX!A:F,6,0),0)</f>
        <v>10.36</v>
      </c>
      <c r="G784" s="178" t="n">
        <f aca="false">IF(C784="M.O.",VLOOKUP(A784,INSUMOS_AUX!A:F,6,0),0)</f>
        <v>0</v>
      </c>
    </row>
    <row r="785" customFormat="false" ht="15" hidden="false" customHeight="false" outlineLevel="0" collapsed="false">
      <c r="A785" s="178" t="n">
        <v>38396</v>
      </c>
      <c r="B785" s="179" t="s">
        <v>667</v>
      </c>
      <c r="C785" s="180" t="s">
        <v>74</v>
      </c>
      <c r="D785" s="180" t="s">
        <v>30</v>
      </c>
      <c r="E785" s="178" t="n">
        <v>7.8854E-005</v>
      </c>
      <c r="F785" s="181" t="n">
        <f aca="false">IF(C785="MAT.",VLOOKUP(A785,INSUMOS_AUX!A:F,6,0),0)</f>
        <v>276.64</v>
      </c>
      <c r="G785" s="178" t="n">
        <f aca="false">IF(C785="M.O.",VLOOKUP(A785,INSUMOS_AUX!A:F,6,0),0)</f>
        <v>0</v>
      </c>
    </row>
    <row r="786" customFormat="false" ht="15" hidden="false" customHeight="false" outlineLevel="0" collapsed="false">
      <c r="A786" s="178" t="n">
        <v>38399</v>
      </c>
      <c r="B786" s="179" t="s">
        <v>668</v>
      </c>
      <c r="C786" s="180" t="s">
        <v>74</v>
      </c>
      <c r="D786" s="180" t="s">
        <v>30</v>
      </c>
      <c r="E786" s="178" t="n">
        <v>0.000393921</v>
      </c>
      <c r="F786" s="181" t="n">
        <f aca="false">IF(C786="MAT.",VLOOKUP(A786,INSUMOS_AUX!A:F,6,0),0)</f>
        <v>135.25</v>
      </c>
      <c r="G786" s="178" t="n">
        <f aca="false">IF(C786="M.O.",VLOOKUP(A786,INSUMOS_AUX!A:F,6,0),0)</f>
        <v>0</v>
      </c>
    </row>
    <row r="787" customFormat="false" ht="15" hidden="false" customHeight="false" outlineLevel="0" collapsed="false">
      <c r="A787" s="178" t="n">
        <v>38412</v>
      </c>
      <c r="B787" s="179" t="s">
        <v>669</v>
      </c>
      <c r="C787" s="180" t="s">
        <v>74</v>
      </c>
      <c r="D787" s="180" t="s">
        <v>30</v>
      </c>
      <c r="E787" s="178" t="n">
        <v>6.8932E-005</v>
      </c>
      <c r="F787" s="181" t="n">
        <f aca="false">IF(C787="MAT.",VLOOKUP(A787,INSUMOS_AUX!A:F,6,0),0)</f>
        <v>837.62</v>
      </c>
      <c r="G787" s="178" t="n">
        <f aca="false">IF(C787="M.O.",VLOOKUP(A787,INSUMOS_AUX!A:F,6,0),0)</f>
        <v>0</v>
      </c>
    </row>
    <row r="788" customFormat="false" ht="15" hidden="false" customHeight="false" outlineLevel="0" collapsed="false">
      <c r="A788" s="178" t="n">
        <v>38413</v>
      </c>
      <c r="B788" s="179" t="s">
        <v>670</v>
      </c>
      <c r="C788" s="180" t="s">
        <v>74</v>
      </c>
      <c r="D788" s="180" t="s">
        <v>30</v>
      </c>
      <c r="E788" s="178" t="n">
        <v>6.7539E-005</v>
      </c>
      <c r="F788" s="181" t="n">
        <f aca="false">IF(C788="MAT.",VLOOKUP(A788,INSUMOS_AUX!A:F,6,0),0)</f>
        <v>589.49</v>
      </c>
      <c r="G788" s="178" t="n">
        <f aca="false">IF(C788="M.O.",VLOOKUP(A788,INSUMOS_AUX!A:F,6,0),0)</f>
        <v>0</v>
      </c>
    </row>
    <row r="789" customFormat="false" ht="15" hidden="false" customHeight="false" outlineLevel="0" collapsed="false">
      <c r="A789" s="178" t="n">
        <v>38476</v>
      </c>
      <c r="B789" s="179" t="s">
        <v>671</v>
      </c>
      <c r="C789" s="180" t="s">
        <v>74</v>
      </c>
      <c r="D789" s="180" t="s">
        <v>30</v>
      </c>
      <c r="E789" s="178" t="n">
        <v>0.000315241</v>
      </c>
      <c r="F789" s="181" t="n">
        <f aca="false">IF(C789="MAT.",VLOOKUP(A789,INSUMOS_AUX!A:F,6,0),0)</f>
        <v>203.78</v>
      </c>
      <c r="G789" s="178" t="n">
        <f aca="false">IF(C789="M.O.",VLOOKUP(A789,INSUMOS_AUX!A:F,6,0),0)</f>
        <v>0</v>
      </c>
    </row>
    <row r="790" customFormat="false" ht="15" hidden="false" customHeight="false" outlineLevel="0" collapsed="false">
      <c r="A790" s="178" t="n">
        <v>38477</v>
      </c>
      <c r="B790" s="179" t="s">
        <v>672</v>
      </c>
      <c r="C790" s="180" t="s">
        <v>74</v>
      </c>
      <c r="D790" s="180" t="s">
        <v>30</v>
      </c>
      <c r="E790" s="178" t="n">
        <v>6.7539E-005</v>
      </c>
      <c r="F790" s="181" t="n">
        <f aca="false">IF(C790="MAT.",VLOOKUP(A790,INSUMOS_AUX!A:F,6,0),0)</f>
        <v>577.1</v>
      </c>
      <c r="G790" s="178" t="n">
        <f aca="false">IF(C790="M.O.",VLOOKUP(A790,INSUMOS_AUX!A:F,6,0),0)</f>
        <v>0</v>
      </c>
    </row>
    <row r="791" customFormat="false" ht="15" hidden="false" customHeight="false" outlineLevel="0" collapsed="false">
      <c r="A791" s="178" t="n">
        <v>4750</v>
      </c>
      <c r="B791" s="179" t="s">
        <v>688</v>
      </c>
      <c r="C791" s="180" t="s">
        <v>636</v>
      </c>
      <c r="D791" s="180" t="s">
        <v>594</v>
      </c>
      <c r="E791" s="178" t="n">
        <v>0.864535</v>
      </c>
      <c r="F791" s="181" t="n">
        <f aca="false">IF(C791="MAT.",VLOOKUP(A791,INSUMOS_AUX!A:F,6,0),0)</f>
        <v>0</v>
      </c>
      <c r="G791" s="178" t="n">
        <f aca="false">IF(C791="M.O.",VLOOKUP(A791,INSUMOS_AUX!A:F,6,0),0)</f>
        <v>13.3</v>
      </c>
    </row>
    <row r="792" customFormat="false" ht="15" hidden="false" customHeight="false" outlineLevel="0" collapsed="false">
      <c r="A792" s="178" t="n">
        <v>6111</v>
      </c>
      <c r="B792" s="179" t="s">
        <v>678</v>
      </c>
      <c r="C792" s="180" t="s">
        <v>636</v>
      </c>
      <c r="D792" s="180" t="s">
        <v>594</v>
      </c>
      <c r="E792" s="178" t="n">
        <v>0.905935038</v>
      </c>
      <c r="F792" s="181" t="n">
        <f aca="false">IF(C792="MAT.",VLOOKUP(A792,INSUMOS_AUX!A:F,6,0),0)</f>
        <v>0</v>
      </c>
      <c r="G792" s="178" t="n">
        <f aca="false">IF(C792="M.O.",VLOOKUP(A792,INSUMOS_AUX!A:F,6,0),0)</f>
        <v>8.51</v>
      </c>
    </row>
    <row r="793" customFormat="false" ht="15" hidden="false" customHeight="false" outlineLevel="0" collapsed="false">
      <c r="A793" s="178" t="n">
        <v>665</v>
      </c>
      <c r="B793" s="179" t="s">
        <v>741</v>
      </c>
      <c r="C793" s="180" t="s">
        <v>74</v>
      </c>
      <c r="D793" s="180" t="s">
        <v>30</v>
      </c>
      <c r="E793" s="178" t="n">
        <v>4</v>
      </c>
      <c r="F793" s="181" t="n">
        <f aca="false">IF(C793="MAT.",VLOOKUP(A793,INSUMOS_AUX!A:F,6,0),0)</f>
        <v>19.28</v>
      </c>
      <c r="G793" s="178" t="n">
        <f aca="false">IF(C793="M.O.",VLOOKUP(A793,INSUMOS_AUX!A:F,6,0),0)</f>
        <v>0</v>
      </c>
    </row>
    <row r="794" customFormat="false" ht="15" hidden="false" customHeight="false" outlineLevel="0" collapsed="false">
      <c r="A794" s="172"/>
      <c r="B794" s="173"/>
      <c r="C794" s="173"/>
      <c r="D794" s="173"/>
      <c r="E794" s="173"/>
      <c r="F794" s="173"/>
      <c r="G794" s="173"/>
    </row>
    <row r="795" customFormat="false" ht="15" hidden="false" customHeight="false" outlineLevel="0" collapsed="false">
      <c r="A795" s="174" t="s">
        <v>164</v>
      </c>
      <c r="B795" s="174" t="s">
        <v>165</v>
      </c>
      <c r="C795" s="175" t="s">
        <v>60</v>
      </c>
      <c r="D795" s="175" t="s">
        <v>79</v>
      </c>
      <c r="E795" s="176" t="n">
        <v>10</v>
      </c>
      <c r="F795" s="176" t="n">
        <f aca="false">SUMPRODUCT($E796:$E828,F796:F828)</f>
        <v>14.31669674893</v>
      </c>
      <c r="G795" s="176" t="n">
        <f aca="false">SUMPRODUCT($E796:$E828,G796:G828)</f>
        <v>11.038366027</v>
      </c>
    </row>
    <row r="796" customFormat="false" ht="15" hidden="false" customHeight="false" outlineLevel="0" collapsed="false">
      <c r="A796" s="178" t="n">
        <v>10</v>
      </c>
      <c r="B796" s="179" t="s">
        <v>647</v>
      </c>
      <c r="C796" s="180" t="s">
        <v>74</v>
      </c>
      <c r="D796" s="180" t="s">
        <v>30</v>
      </c>
      <c r="E796" s="178" t="n">
        <v>0.004495013</v>
      </c>
      <c r="F796" s="181" t="n">
        <f aca="false">IF(C796="MAT.",VLOOKUP(A796,INSUMOS_AUX!A:F,6,0),0)</f>
        <v>6.92</v>
      </c>
      <c r="G796" s="178" t="n">
        <f aca="false">IF(C796="M.O.",VLOOKUP(A796,INSUMOS_AUX!A:F,6,0),0)</f>
        <v>0</v>
      </c>
    </row>
    <row r="797" customFormat="false" ht="15" hidden="false" customHeight="false" outlineLevel="0" collapsed="false">
      <c r="A797" s="178" t="n">
        <v>10535</v>
      </c>
      <c r="B797" s="179" t="s">
        <v>648</v>
      </c>
      <c r="C797" s="180" t="s">
        <v>74</v>
      </c>
      <c r="D797" s="180" t="s">
        <v>30</v>
      </c>
      <c r="E797" s="178" t="n">
        <v>1.6506E-005</v>
      </c>
      <c r="F797" s="181" t="n">
        <f aca="false">IF(C797="MAT.",VLOOKUP(A797,INSUMOS_AUX!A:F,6,0),0)</f>
        <v>2976</v>
      </c>
      <c r="G797" s="178" t="n">
        <f aca="false">IF(C797="M.O.",VLOOKUP(A797,INSUMOS_AUX!A:F,6,0),0)</f>
        <v>0</v>
      </c>
    </row>
    <row r="798" customFormat="false" ht="15" hidden="false" customHeight="false" outlineLevel="0" collapsed="false">
      <c r="A798" s="178" t="n">
        <v>1106</v>
      </c>
      <c r="B798" s="179" t="s">
        <v>742</v>
      </c>
      <c r="C798" s="180" t="s">
        <v>74</v>
      </c>
      <c r="D798" s="180" t="s">
        <v>285</v>
      </c>
      <c r="E798" s="178" t="n">
        <v>7.28312</v>
      </c>
      <c r="F798" s="181" t="n">
        <f aca="false">IF(C798="MAT.",VLOOKUP(A798,INSUMOS_AUX!A:F,6,0),0)</f>
        <v>0.6</v>
      </c>
      <c r="G798" s="178" t="n">
        <f aca="false">IF(C798="M.O.",VLOOKUP(A798,INSUMOS_AUX!A:F,6,0),0)</f>
        <v>0</v>
      </c>
    </row>
    <row r="799" customFormat="false" ht="15" hidden="false" customHeight="false" outlineLevel="0" collapsed="false">
      <c r="A799" s="178" t="n">
        <v>11359</v>
      </c>
      <c r="B799" s="179" t="s">
        <v>649</v>
      </c>
      <c r="C799" s="180" t="s">
        <v>74</v>
      </c>
      <c r="D799" s="180" t="s">
        <v>30</v>
      </c>
      <c r="E799" s="178" t="n">
        <v>3.6281E-005</v>
      </c>
      <c r="F799" s="181" t="n">
        <f aca="false">IF(C799="MAT.",VLOOKUP(A799,INSUMOS_AUX!A:F,6,0),0)</f>
        <v>571.77</v>
      </c>
      <c r="G799" s="178" t="n">
        <f aca="false">IF(C799="M.O.",VLOOKUP(A799,INSUMOS_AUX!A:F,6,0),0)</f>
        <v>0</v>
      </c>
    </row>
    <row r="800" customFormat="false" ht="15" hidden="false" customHeight="false" outlineLevel="0" collapsed="false">
      <c r="A800" s="178" t="n">
        <v>12815</v>
      </c>
      <c r="B800" s="179" t="s">
        <v>651</v>
      </c>
      <c r="C800" s="180" t="s">
        <v>74</v>
      </c>
      <c r="D800" s="180" t="s">
        <v>30</v>
      </c>
      <c r="E800" s="178" t="n">
        <v>0.005116206</v>
      </c>
      <c r="F800" s="181" t="n">
        <f aca="false">IF(C800="MAT.",VLOOKUP(A800,INSUMOS_AUX!A:F,6,0),0)</f>
        <v>5.84</v>
      </c>
      <c r="G800" s="178" t="n">
        <f aca="false">IF(C800="M.O.",VLOOKUP(A800,INSUMOS_AUX!A:F,6,0),0)</f>
        <v>0</v>
      </c>
    </row>
    <row r="801" customFormat="false" ht="15" hidden="false" customHeight="false" outlineLevel="0" collapsed="false">
      <c r="A801" s="178" t="n">
        <v>12892</v>
      </c>
      <c r="B801" s="179" t="s">
        <v>627</v>
      </c>
      <c r="C801" s="180" t="s">
        <v>74</v>
      </c>
      <c r="D801" s="180" t="s">
        <v>628</v>
      </c>
      <c r="E801" s="178" t="n">
        <v>0.011260321</v>
      </c>
      <c r="F801" s="181" t="n">
        <f aca="false">IF(C801="MAT.",VLOOKUP(A801,INSUMOS_AUX!A:F,6,0),0)</f>
        <v>9</v>
      </c>
      <c r="G801" s="178" t="n">
        <f aca="false">IF(C801="M.O.",VLOOKUP(A801,INSUMOS_AUX!A:F,6,0),0)</f>
        <v>0</v>
      </c>
    </row>
    <row r="802" customFormat="false" ht="15" hidden="false" customHeight="false" outlineLevel="0" collapsed="false">
      <c r="A802" s="178" t="n">
        <v>12893</v>
      </c>
      <c r="B802" s="179" t="s">
        <v>629</v>
      </c>
      <c r="C802" s="180" t="s">
        <v>74</v>
      </c>
      <c r="D802" s="180" t="s">
        <v>628</v>
      </c>
      <c r="E802" s="178" t="n">
        <v>0.001313737</v>
      </c>
      <c r="F802" s="181" t="n">
        <f aca="false">IF(C802="MAT.",VLOOKUP(A802,INSUMOS_AUX!A:F,6,0),0)</f>
        <v>48</v>
      </c>
      <c r="G802" s="178" t="n">
        <f aca="false">IF(C802="M.O.",VLOOKUP(A802,INSUMOS_AUX!A:F,6,0),0)</f>
        <v>0</v>
      </c>
    </row>
    <row r="803" customFormat="false" ht="15" hidden="false" customHeight="false" outlineLevel="0" collapsed="false">
      <c r="A803" s="178" t="n">
        <v>1379</v>
      </c>
      <c r="B803" s="179" t="s">
        <v>652</v>
      </c>
      <c r="C803" s="180" t="s">
        <v>74</v>
      </c>
      <c r="D803" s="180" t="s">
        <v>285</v>
      </c>
      <c r="E803" s="178" t="n">
        <v>6.979688</v>
      </c>
      <c r="F803" s="181" t="n">
        <f aca="false">IF(C803="MAT.",VLOOKUP(A803,INSUMOS_AUX!A:F,6,0),0)</f>
        <v>0.42</v>
      </c>
      <c r="G803" s="178" t="n">
        <f aca="false">IF(C803="M.O.",VLOOKUP(A803,INSUMOS_AUX!A:F,6,0),0)</f>
        <v>0</v>
      </c>
    </row>
    <row r="804" customFormat="false" ht="15" hidden="false" customHeight="false" outlineLevel="0" collapsed="false">
      <c r="A804" s="178" t="n">
        <v>25966</v>
      </c>
      <c r="B804" s="179" t="s">
        <v>653</v>
      </c>
      <c r="C804" s="180" t="s">
        <v>74</v>
      </c>
      <c r="D804" s="180" t="s">
        <v>654</v>
      </c>
      <c r="E804" s="178" t="n">
        <v>0.000852722</v>
      </c>
      <c r="F804" s="181" t="n">
        <f aca="false">IF(C804="MAT.",VLOOKUP(A804,INSUMOS_AUX!A:F,6,0),0)</f>
        <v>15.03</v>
      </c>
      <c r="G804" s="178" t="n">
        <f aca="false">IF(C804="M.O.",VLOOKUP(A804,INSUMOS_AUX!A:F,6,0),0)</f>
        <v>0</v>
      </c>
    </row>
    <row r="805" customFormat="false" ht="15" hidden="false" customHeight="false" outlineLevel="0" collapsed="false">
      <c r="A805" s="178" t="n">
        <v>2705</v>
      </c>
      <c r="B805" s="179" t="s">
        <v>655</v>
      </c>
      <c r="C805" s="180" t="s">
        <v>74</v>
      </c>
      <c r="D805" s="180" t="s">
        <v>656</v>
      </c>
      <c r="E805" s="178" t="n">
        <v>0.05217</v>
      </c>
      <c r="F805" s="181" t="n">
        <f aca="false">IF(C805="MAT.",VLOOKUP(A805,INSUMOS_AUX!A:F,6,0),0)</f>
        <v>0.85</v>
      </c>
      <c r="G805" s="178" t="n">
        <f aca="false">IF(C805="M.O.",VLOOKUP(A805,INSUMOS_AUX!A:F,6,0),0)</f>
        <v>0</v>
      </c>
    </row>
    <row r="806" customFormat="false" ht="15" hidden="false" customHeight="false" outlineLevel="0" collapsed="false">
      <c r="A806" s="178" t="n">
        <v>2711</v>
      </c>
      <c r="B806" s="179" t="s">
        <v>657</v>
      </c>
      <c r="C806" s="180" t="s">
        <v>74</v>
      </c>
      <c r="D806" s="180" t="s">
        <v>30</v>
      </c>
      <c r="E806" s="178" t="n">
        <v>0.000380562</v>
      </c>
      <c r="F806" s="181" t="n">
        <f aca="false">IF(C806="MAT.",VLOOKUP(A806,INSUMOS_AUX!A:F,6,0),0)</f>
        <v>109.45</v>
      </c>
      <c r="G806" s="178" t="n">
        <f aca="false">IF(C806="M.O.",VLOOKUP(A806,INSUMOS_AUX!A:F,6,0),0)</f>
        <v>0</v>
      </c>
    </row>
    <row r="807" customFormat="false" ht="15" hidden="false" customHeight="false" outlineLevel="0" collapsed="false">
      <c r="A807" s="178" t="n">
        <v>36144</v>
      </c>
      <c r="B807" s="179" t="s">
        <v>630</v>
      </c>
      <c r="C807" s="180" t="s">
        <v>74</v>
      </c>
      <c r="D807" s="180" t="s">
        <v>30</v>
      </c>
      <c r="E807" s="178" t="n">
        <v>0.091607348</v>
      </c>
      <c r="F807" s="181" t="n">
        <f aca="false">IF(C807="MAT.",VLOOKUP(A807,INSUMOS_AUX!A:F,6,0),0)</f>
        <v>1.12</v>
      </c>
      <c r="G807" s="178" t="n">
        <f aca="false">IF(C807="M.O.",VLOOKUP(A807,INSUMOS_AUX!A:F,6,0),0)</f>
        <v>0</v>
      </c>
    </row>
    <row r="808" customFormat="false" ht="15" hidden="false" customHeight="false" outlineLevel="0" collapsed="false">
      <c r="A808" s="178" t="n">
        <v>36146</v>
      </c>
      <c r="B808" s="179" t="s">
        <v>631</v>
      </c>
      <c r="C808" s="180" t="s">
        <v>74</v>
      </c>
      <c r="D808" s="180" t="s">
        <v>30</v>
      </c>
      <c r="E808" s="178" t="n">
        <v>0.00101909</v>
      </c>
      <c r="F808" s="181" t="n">
        <f aca="false">IF(C808="MAT.",VLOOKUP(A808,INSUMOS_AUX!A:F,6,0),0)</f>
        <v>170</v>
      </c>
      <c r="G808" s="178" t="n">
        <f aca="false">IF(C808="M.O.",VLOOKUP(A808,INSUMOS_AUX!A:F,6,0),0)</f>
        <v>0</v>
      </c>
    </row>
    <row r="809" customFormat="false" ht="15" hidden="false" customHeight="false" outlineLevel="0" collapsed="false">
      <c r="A809" s="178" t="n">
        <v>36149</v>
      </c>
      <c r="B809" s="179" t="s">
        <v>632</v>
      </c>
      <c r="C809" s="180" t="s">
        <v>74</v>
      </c>
      <c r="D809" s="180" t="s">
        <v>30</v>
      </c>
      <c r="E809" s="178" t="n">
        <v>0.000590112</v>
      </c>
      <c r="F809" s="181" t="n">
        <f aca="false">IF(C809="MAT.",VLOOKUP(A809,INSUMOS_AUX!A:F,6,0),0)</f>
        <v>117.5</v>
      </c>
      <c r="G809" s="178" t="n">
        <f aca="false">IF(C809="M.O.",VLOOKUP(A809,INSUMOS_AUX!A:F,6,0),0)</f>
        <v>0</v>
      </c>
    </row>
    <row r="810" customFormat="false" ht="15" hidden="false" customHeight="false" outlineLevel="0" collapsed="false">
      <c r="A810" s="178" t="n">
        <v>36150</v>
      </c>
      <c r="B810" s="179" t="s">
        <v>633</v>
      </c>
      <c r="C810" s="180" t="s">
        <v>74</v>
      </c>
      <c r="D810" s="180" t="s">
        <v>30</v>
      </c>
      <c r="E810" s="178" t="n">
        <v>0.002183742</v>
      </c>
      <c r="F810" s="181" t="n">
        <f aca="false">IF(C810="MAT.",VLOOKUP(A810,INSUMOS_AUX!A:F,6,0),0)</f>
        <v>29.7</v>
      </c>
      <c r="G810" s="178" t="n">
        <f aca="false">IF(C810="M.O.",VLOOKUP(A810,INSUMOS_AUX!A:F,6,0),0)</f>
        <v>0</v>
      </c>
    </row>
    <row r="811" customFormat="false" ht="15" hidden="false" customHeight="false" outlineLevel="0" collapsed="false">
      <c r="A811" s="178" t="n">
        <v>36153</v>
      </c>
      <c r="B811" s="179" t="s">
        <v>634</v>
      </c>
      <c r="C811" s="180" t="s">
        <v>74</v>
      </c>
      <c r="D811" s="180" t="s">
        <v>30</v>
      </c>
      <c r="E811" s="178" t="n">
        <v>0.000883201</v>
      </c>
      <c r="F811" s="181" t="n">
        <f aca="false">IF(C811="MAT.",VLOOKUP(A811,INSUMOS_AUX!A:F,6,0),0)</f>
        <v>133.75</v>
      </c>
      <c r="G811" s="178" t="n">
        <f aca="false">IF(C811="M.O.",VLOOKUP(A811,INSUMOS_AUX!A:F,6,0),0)</f>
        <v>0</v>
      </c>
    </row>
    <row r="812" customFormat="false" ht="15" hidden="false" customHeight="false" outlineLevel="0" collapsed="false">
      <c r="A812" s="178" t="n">
        <v>370</v>
      </c>
      <c r="B812" s="179" t="s">
        <v>658</v>
      </c>
      <c r="C812" s="180" t="s">
        <v>74</v>
      </c>
      <c r="D812" s="180" t="s">
        <v>116</v>
      </c>
      <c r="E812" s="178" t="n">
        <v>0.048504</v>
      </c>
      <c r="F812" s="181" t="n">
        <f aca="false">IF(C812="MAT.",VLOOKUP(A812,INSUMOS_AUX!A:F,6,0),0)</f>
        <v>72.5</v>
      </c>
      <c r="G812" s="178" t="n">
        <f aca="false">IF(C812="M.O.",VLOOKUP(A812,INSUMOS_AUX!A:F,6,0),0)</f>
        <v>0</v>
      </c>
    </row>
    <row r="813" customFormat="false" ht="15" hidden="false" customHeight="false" outlineLevel="0" collapsed="false">
      <c r="A813" s="178" t="n">
        <v>37370</v>
      </c>
      <c r="B813" s="179" t="s">
        <v>659</v>
      </c>
      <c r="C813" s="180" t="s">
        <v>74</v>
      </c>
      <c r="D813" s="180" t="s">
        <v>594</v>
      </c>
      <c r="E813" s="178" t="n">
        <v>0.8196</v>
      </c>
      <c r="F813" s="181" t="n">
        <f aca="false">IF(C813="MAT.",VLOOKUP(A813,INSUMOS_AUX!A:F,6,0),0)</f>
        <v>1.87</v>
      </c>
      <c r="G813" s="178" t="n">
        <f aca="false">IF(C813="M.O.",VLOOKUP(A813,INSUMOS_AUX!A:F,6,0),0)</f>
        <v>0</v>
      </c>
    </row>
    <row r="814" customFormat="false" ht="15" hidden="false" customHeight="false" outlineLevel="0" collapsed="false">
      <c r="A814" s="178" t="n">
        <v>37371</v>
      </c>
      <c r="B814" s="179" t="s">
        <v>660</v>
      </c>
      <c r="C814" s="180" t="s">
        <v>74</v>
      </c>
      <c r="D814" s="180" t="s">
        <v>594</v>
      </c>
      <c r="E814" s="178" t="n">
        <v>0.8196</v>
      </c>
      <c r="F814" s="181" t="n">
        <f aca="false">IF(C814="MAT.",VLOOKUP(A814,INSUMOS_AUX!A:F,6,0),0)</f>
        <v>0.71</v>
      </c>
      <c r="G814" s="178" t="n">
        <f aca="false">IF(C814="M.O.",VLOOKUP(A814,INSUMOS_AUX!A:F,6,0),0)</f>
        <v>0</v>
      </c>
    </row>
    <row r="815" customFormat="false" ht="15" hidden="false" customHeight="false" outlineLevel="0" collapsed="false">
      <c r="A815" s="178" t="n">
        <v>37372</v>
      </c>
      <c r="B815" s="179" t="s">
        <v>661</v>
      </c>
      <c r="C815" s="180" t="s">
        <v>74</v>
      </c>
      <c r="D815" s="180" t="s">
        <v>594</v>
      </c>
      <c r="E815" s="178" t="n">
        <v>0.8196</v>
      </c>
      <c r="F815" s="181" t="n">
        <f aca="false">IF(C815="MAT.",VLOOKUP(A815,INSUMOS_AUX!A:F,6,0),0)</f>
        <v>0.34</v>
      </c>
      <c r="G815" s="178" t="n">
        <f aca="false">IF(C815="M.O.",VLOOKUP(A815,INSUMOS_AUX!A:F,6,0),0)</f>
        <v>0</v>
      </c>
    </row>
    <row r="816" customFormat="false" ht="15" hidden="false" customHeight="false" outlineLevel="0" collapsed="false">
      <c r="A816" s="178" t="n">
        <v>37373</v>
      </c>
      <c r="B816" s="179" t="s">
        <v>662</v>
      </c>
      <c r="C816" s="180" t="s">
        <v>74</v>
      </c>
      <c r="D816" s="180" t="s">
        <v>594</v>
      </c>
      <c r="E816" s="178" t="n">
        <v>0.8196</v>
      </c>
      <c r="F816" s="181" t="n">
        <f aca="false">IF(C816="MAT.",VLOOKUP(A816,INSUMOS_AUX!A:F,6,0),0)</f>
        <v>0.05</v>
      </c>
      <c r="G816" s="178" t="n">
        <f aca="false">IF(C816="M.O.",VLOOKUP(A816,INSUMOS_AUX!A:F,6,0),0)</f>
        <v>0</v>
      </c>
    </row>
    <row r="817" customFormat="false" ht="15" hidden="false" customHeight="false" outlineLevel="0" collapsed="false">
      <c r="A817" s="178" t="n">
        <v>37666</v>
      </c>
      <c r="B817" s="179" t="s">
        <v>663</v>
      </c>
      <c r="C817" s="180" t="s">
        <v>636</v>
      </c>
      <c r="D817" s="180" t="s">
        <v>594</v>
      </c>
      <c r="E817" s="178" t="n">
        <v>0.17979662</v>
      </c>
      <c r="F817" s="181" t="n">
        <f aca="false">IF(C817="MAT.",VLOOKUP(A817,INSUMOS_AUX!A:F,6,0),0)</f>
        <v>0</v>
      </c>
      <c r="G817" s="178" t="n">
        <f aca="false">IF(C817="M.O.",VLOOKUP(A817,INSUMOS_AUX!A:F,6,0),0)</f>
        <v>17.8</v>
      </c>
    </row>
    <row r="818" customFormat="false" ht="15" hidden="false" customHeight="false" outlineLevel="0" collapsed="false">
      <c r="A818" s="178" t="n">
        <v>38382</v>
      </c>
      <c r="B818" s="179" t="s">
        <v>664</v>
      </c>
      <c r="C818" s="180" t="s">
        <v>74</v>
      </c>
      <c r="D818" s="180" t="s">
        <v>30</v>
      </c>
      <c r="E818" s="178" t="n">
        <v>0.001622499</v>
      </c>
      <c r="F818" s="181" t="n">
        <f aca="false">IF(C818="MAT.",VLOOKUP(A818,INSUMOS_AUX!A:F,6,0),0)</f>
        <v>7.62</v>
      </c>
      <c r="G818" s="178" t="n">
        <f aca="false">IF(C818="M.O.",VLOOKUP(A818,INSUMOS_AUX!A:F,6,0),0)</f>
        <v>0</v>
      </c>
    </row>
    <row r="819" customFormat="false" ht="15" hidden="false" customHeight="false" outlineLevel="0" collapsed="false">
      <c r="A819" s="178" t="n">
        <v>38390</v>
      </c>
      <c r="B819" s="179" t="s">
        <v>665</v>
      </c>
      <c r="C819" s="180" t="s">
        <v>74</v>
      </c>
      <c r="D819" s="180" t="s">
        <v>30</v>
      </c>
      <c r="E819" s="178" t="n">
        <v>0.000852722</v>
      </c>
      <c r="F819" s="181" t="n">
        <f aca="false">IF(C819="MAT.",VLOOKUP(A819,INSUMOS_AUX!A:F,6,0),0)</f>
        <v>22.97</v>
      </c>
      <c r="G819" s="178" t="n">
        <f aca="false">IF(C819="M.O.",VLOOKUP(A819,INSUMOS_AUX!A:F,6,0),0)</f>
        <v>0</v>
      </c>
    </row>
    <row r="820" customFormat="false" ht="15" hidden="false" customHeight="false" outlineLevel="0" collapsed="false">
      <c r="A820" s="178" t="n">
        <v>38393</v>
      </c>
      <c r="B820" s="179" t="s">
        <v>666</v>
      </c>
      <c r="C820" s="180" t="s">
        <v>74</v>
      </c>
      <c r="D820" s="180" t="s">
        <v>30</v>
      </c>
      <c r="E820" s="178" t="n">
        <v>0.000852722</v>
      </c>
      <c r="F820" s="181" t="n">
        <f aca="false">IF(C820="MAT.",VLOOKUP(A820,INSUMOS_AUX!A:F,6,0),0)</f>
        <v>10.36</v>
      </c>
      <c r="G820" s="178" t="n">
        <f aca="false">IF(C820="M.O.",VLOOKUP(A820,INSUMOS_AUX!A:F,6,0),0)</f>
        <v>0</v>
      </c>
    </row>
    <row r="821" customFormat="false" ht="15" hidden="false" customHeight="false" outlineLevel="0" collapsed="false">
      <c r="A821" s="178" t="n">
        <v>38396</v>
      </c>
      <c r="B821" s="179" t="s">
        <v>667</v>
      </c>
      <c r="C821" s="180" t="s">
        <v>74</v>
      </c>
      <c r="D821" s="180" t="s">
        <v>30</v>
      </c>
      <c r="E821" s="178" t="n">
        <v>2.9037E-005</v>
      </c>
      <c r="F821" s="181" t="n">
        <f aca="false">IF(C821="MAT.",VLOOKUP(A821,INSUMOS_AUX!A:F,6,0),0)</f>
        <v>276.64</v>
      </c>
      <c r="G821" s="178" t="n">
        <f aca="false">IF(C821="M.O.",VLOOKUP(A821,INSUMOS_AUX!A:F,6,0),0)</f>
        <v>0</v>
      </c>
    </row>
    <row r="822" customFormat="false" ht="15" hidden="false" customHeight="false" outlineLevel="0" collapsed="false">
      <c r="A822" s="178" t="n">
        <v>38399</v>
      </c>
      <c r="B822" s="179" t="s">
        <v>668</v>
      </c>
      <c r="C822" s="180" t="s">
        <v>74</v>
      </c>
      <c r="D822" s="180" t="s">
        <v>30</v>
      </c>
      <c r="E822" s="178" t="n">
        <v>0.000145058</v>
      </c>
      <c r="F822" s="181" t="n">
        <f aca="false">IF(C822="MAT.",VLOOKUP(A822,INSUMOS_AUX!A:F,6,0),0)</f>
        <v>135.25</v>
      </c>
      <c r="G822" s="178" t="n">
        <f aca="false">IF(C822="M.O.",VLOOKUP(A822,INSUMOS_AUX!A:F,6,0),0)</f>
        <v>0</v>
      </c>
    </row>
    <row r="823" customFormat="false" ht="15" hidden="false" customHeight="false" outlineLevel="0" collapsed="false">
      <c r="A823" s="178" t="n">
        <v>38412</v>
      </c>
      <c r="B823" s="179" t="s">
        <v>669</v>
      </c>
      <c r="C823" s="180" t="s">
        <v>74</v>
      </c>
      <c r="D823" s="180" t="s">
        <v>30</v>
      </c>
      <c r="E823" s="178" t="n">
        <v>2.5384E-005</v>
      </c>
      <c r="F823" s="181" t="n">
        <f aca="false">IF(C823="MAT.",VLOOKUP(A823,INSUMOS_AUX!A:F,6,0),0)</f>
        <v>837.62</v>
      </c>
      <c r="G823" s="178" t="n">
        <f aca="false">IF(C823="M.O.",VLOOKUP(A823,INSUMOS_AUX!A:F,6,0),0)</f>
        <v>0</v>
      </c>
    </row>
    <row r="824" customFormat="false" ht="15" hidden="false" customHeight="false" outlineLevel="0" collapsed="false">
      <c r="A824" s="178" t="n">
        <v>38413</v>
      </c>
      <c r="B824" s="179" t="s">
        <v>670</v>
      </c>
      <c r="C824" s="180" t="s">
        <v>74</v>
      </c>
      <c r="D824" s="180" t="s">
        <v>30</v>
      </c>
      <c r="E824" s="178" t="n">
        <v>2.4871E-005</v>
      </c>
      <c r="F824" s="181" t="n">
        <f aca="false">IF(C824="MAT.",VLOOKUP(A824,INSUMOS_AUX!A:F,6,0),0)</f>
        <v>589.49</v>
      </c>
      <c r="G824" s="178" t="n">
        <f aca="false">IF(C824="M.O.",VLOOKUP(A824,INSUMOS_AUX!A:F,6,0),0)</f>
        <v>0</v>
      </c>
    </row>
    <row r="825" customFormat="false" ht="15" hidden="false" customHeight="false" outlineLevel="0" collapsed="false">
      <c r="A825" s="178" t="n">
        <v>38476</v>
      </c>
      <c r="B825" s="179" t="s">
        <v>671</v>
      </c>
      <c r="C825" s="180" t="s">
        <v>74</v>
      </c>
      <c r="D825" s="180" t="s">
        <v>30</v>
      </c>
      <c r="E825" s="178" t="n">
        <v>0.000116085</v>
      </c>
      <c r="F825" s="181" t="n">
        <f aca="false">IF(C825="MAT.",VLOOKUP(A825,INSUMOS_AUX!A:F,6,0),0)</f>
        <v>203.78</v>
      </c>
      <c r="G825" s="178" t="n">
        <f aca="false">IF(C825="M.O.",VLOOKUP(A825,INSUMOS_AUX!A:F,6,0),0)</f>
        <v>0</v>
      </c>
    </row>
    <row r="826" customFormat="false" ht="15" hidden="false" customHeight="false" outlineLevel="0" collapsed="false">
      <c r="A826" s="178" t="n">
        <v>38477</v>
      </c>
      <c r="B826" s="179" t="s">
        <v>672</v>
      </c>
      <c r="C826" s="180" t="s">
        <v>74</v>
      </c>
      <c r="D826" s="180" t="s">
        <v>30</v>
      </c>
      <c r="E826" s="178" t="n">
        <v>2.4871E-005</v>
      </c>
      <c r="F826" s="181" t="n">
        <f aca="false">IF(C826="MAT.",VLOOKUP(A826,INSUMOS_AUX!A:F,6,0),0)</f>
        <v>577.1</v>
      </c>
      <c r="G826" s="178" t="n">
        <f aca="false">IF(C826="M.O.",VLOOKUP(A826,INSUMOS_AUX!A:F,6,0),0)</f>
        <v>0</v>
      </c>
    </row>
    <row r="827" customFormat="false" ht="15" hidden="false" customHeight="false" outlineLevel="0" collapsed="false">
      <c r="A827" s="178" t="n">
        <v>4750</v>
      </c>
      <c r="B827" s="179" t="s">
        <v>688</v>
      </c>
      <c r="C827" s="180" t="s">
        <v>636</v>
      </c>
      <c r="D827" s="180" t="s">
        <v>594</v>
      </c>
      <c r="E827" s="178" t="n">
        <v>0.478037</v>
      </c>
      <c r="F827" s="181" t="n">
        <f aca="false">IF(C827="MAT.",VLOOKUP(A827,INSUMOS_AUX!A:F,6,0),0)</f>
        <v>0</v>
      </c>
      <c r="G827" s="178" t="n">
        <f aca="false">IF(C827="M.O.",VLOOKUP(A827,INSUMOS_AUX!A:F,6,0),0)</f>
        <v>13.3</v>
      </c>
    </row>
    <row r="828" customFormat="false" ht="15" hidden="false" customHeight="false" outlineLevel="0" collapsed="false">
      <c r="A828" s="178" t="n">
        <v>6111</v>
      </c>
      <c r="B828" s="179" t="s">
        <v>678</v>
      </c>
      <c r="C828" s="180" t="s">
        <v>636</v>
      </c>
      <c r="D828" s="180" t="s">
        <v>594</v>
      </c>
      <c r="E828" s="178" t="n">
        <v>0.1739241</v>
      </c>
      <c r="F828" s="181" t="n">
        <f aca="false">IF(C828="MAT.",VLOOKUP(A828,INSUMOS_AUX!A:F,6,0),0)</f>
        <v>0</v>
      </c>
      <c r="G828" s="178" t="n">
        <f aca="false">IF(C828="M.O.",VLOOKUP(A828,INSUMOS_AUX!A:F,6,0),0)</f>
        <v>8.51</v>
      </c>
    </row>
    <row r="829" customFormat="false" ht="15" hidden="false" customHeight="false" outlineLevel="0" collapsed="false">
      <c r="A829" s="172"/>
      <c r="B829" s="173"/>
      <c r="C829" s="173"/>
      <c r="D829" s="173"/>
      <c r="E829" s="173"/>
      <c r="F829" s="173"/>
      <c r="G829" s="173"/>
    </row>
    <row r="830" customFormat="false" ht="15" hidden="false" customHeight="false" outlineLevel="0" collapsed="false">
      <c r="A830" s="174" t="s">
        <v>167</v>
      </c>
      <c r="B830" s="174" t="s">
        <v>168</v>
      </c>
      <c r="C830" s="175" t="s">
        <v>60</v>
      </c>
      <c r="D830" s="175" t="s">
        <v>79</v>
      </c>
      <c r="E830" s="176" t="n">
        <v>4</v>
      </c>
      <c r="F830" s="176" t="n">
        <f aca="false">SUMPRODUCT($E831:$E862,F831:F862)</f>
        <v>23.45480733502</v>
      </c>
      <c r="G830" s="176" t="n">
        <f aca="false">SUMPRODUCT($E831:$E862,G831:G862)</f>
        <v>12.5524251696</v>
      </c>
    </row>
    <row r="831" customFormat="false" ht="15" hidden="false" customHeight="false" outlineLevel="0" collapsed="false">
      <c r="A831" s="178" t="n">
        <v>10</v>
      </c>
      <c r="B831" s="179" t="s">
        <v>647</v>
      </c>
      <c r="C831" s="180" t="s">
        <v>74</v>
      </c>
      <c r="D831" s="180" t="s">
        <v>30</v>
      </c>
      <c r="E831" s="178" t="n">
        <v>0.003891937</v>
      </c>
      <c r="F831" s="181" t="n">
        <f aca="false">IF(C831="MAT.",VLOOKUP(A831,INSUMOS_AUX!A:F,6,0),0)</f>
        <v>6.92</v>
      </c>
      <c r="G831" s="178" t="n">
        <f aca="false">IF(C831="M.O.",VLOOKUP(A831,INSUMOS_AUX!A:F,6,0),0)</f>
        <v>0</v>
      </c>
    </row>
    <row r="832" customFormat="false" ht="15" hidden="false" customHeight="false" outlineLevel="0" collapsed="false">
      <c r="A832" s="178" t="n">
        <v>10535</v>
      </c>
      <c r="B832" s="179" t="s">
        <v>648</v>
      </c>
      <c r="C832" s="180" t="s">
        <v>74</v>
      </c>
      <c r="D832" s="180" t="s">
        <v>30</v>
      </c>
      <c r="E832" s="178" t="n">
        <v>3.0656E-005</v>
      </c>
      <c r="F832" s="181" t="n">
        <f aca="false">IF(C832="MAT.",VLOOKUP(A832,INSUMOS_AUX!A:F,6,0),0)</f>
        <v>2976</v>
      </c>
      <c r="G832" s="178" t="n">
        <f aca="false">IF(C832="M.O.",VLOOKUP(A832,INSUMOS_AUX!A:F,6,0),0)</f>
        <v>0</v>
      </c>
    </row>
    <row r="833" customFormat="false" ht="15" hidden="false" customHeight="false" outlineLevel="0" collapsed="false">
      <c r="A833" s="178" t="n">
        <v>11359</v>
      </c>
      <c r="B833" s="179" t="s">
        <v>649</v>
      </c>
      <c r="C833" s="180" t="s">
        <v>74</v>
      </c>
      <c r="D833" s="180" t="s">
        <v>30</v>
      </c>
      <c r="E833" s="178" t="n">
        <v>3.1413E-005</v>
      </c>
      <c r="F833" s="181" t="n">
        <f aca="false">IF(C833="MAT.",VLOOKUP(A833,INSUMOS_AUX!A:F,6,0),0)</f>
        <v>571.77</v>
      </c>
      <c r="G833" s="178" t="n">
        <f aca="false">IF(C833="M.O.",VLOOKUP(A833,INSUMOS_AUX!A:F,6,0),0)</f>
        <v>0</v>
      </c>
    </row>
    <row r="834" customFormat="false" ht="15" hidden="false" customHeight="false" outlineLevel="0" collapsed="false">
      <c r="A834" s="178" t="n">
        <v>12815</v>
      </c>
      <c r="B834" s="179" t="s">
        <v>651</v>
      </c>
      <c r="C834" s="180" t="s">
        <v>74</v>
      </c>
      <c r="D834" s="180" t="s">
        <v>30</v>
      </c>
      <c r="E834" s="178" t="n">
        <v>0.004429788</v>
      </c>
      <c r="F834" s="181" t="n">
        <f aca="false">IF(C834="MAT.",VLOOKUP(A834,INSUMOS_AUX!A:F,6,0),0)</f>
        <v>5.84</v>
      </c>
      <c r="G834" s="178" t="n">
        <f aca="false">IF(C834="M.O.",VLOOKUP(A834,INSUMOS_AUX!A:F,6,0),0)</f>
        <v>0</v>
      </c>
    </row>
    <row r="835" customFormat="false" ht="15" hidden="false" customHeight="false" outlineLevel="0" collapsed="false">
      <c r="A835" s="178" t="n">
        <v>12892</v>
      </c>
      <c r="B835" s="179" t="s">
        <v>627</v>
      </c>
      <c r="C835" s="180" t="s">
        <v>74</v>
      </c>
      <c r="D835" s="180" t="s">
        <v>628</v>
      </c>
      <c r="E835" s="178" t="n">
        <v>0.01218387</v>
      </c>
      <c r="F835" s="181" t="n">
        <f aca="false">IF(C835="MAT.",VLOOKUP(A835,INSUMOS_AUX!A:F,6,0),0)</f>
        <v>9</v>
      </c>
      <c r="G835" s="178" t="n">
        <f aca="false">IF(C835="M.O.",VLOOKUP(A835,INSUMOS_AUX!A:F,6,0),0)</f>
        <v>0</v>
      </c>
    </row>
    <row r="836" customFormat="false" ht="15" hidden="false" customHeight="false" outlineLevel="0" collapsed="false">
      <c r="A836" s="178" t="n">
        <v>12893</v>
      </c>
      <c r="B836" s="179" t="s">
        <v>629</v>
      </c>
      <c r="C836" s="180" t="s">
        <v>74</v>
      </c>
      <c r="D836" s="180" t="s">
        <v>628</v>
      </c>
      <c r="E836" s="178" t="n">
        <v>0.001421487</v>
      </c>
      <c r="F836" s="181" t="n">
        <f aca="false">IF(C836="MAT.",VLOOKUP(A836,INSUMOS_AUX!A:F,6,0),0)</f>
        <v>48</v>
      </c>
      <c r="G836" s="178" t="n">
        <f aca="false">IF(C836="M.O.",VLOOKUP(A836,INSUMOS_AUX!A:F,6,0),0)</f>
        <v>0</v>
      </c>
    </row>
    <row r="837" customFormat="false" ht="15" hidden="false" customHeight="false" outlineLevel="0" collapsed="false">
      <c r="A837" s="178" t="n">
        <v>1379</v>
      </c>
      <c r="B837" s="179" t="s">
        <v>652</v>
      </c>
      <c r="C837" s="180" t="s">
        <v>74</v>
      </c>
      <c r="D837" s="180" t="s">
        <v>285</v>
      </c>
      <c r="E837" s="178" t="n">
        <v>29.230742</v>
      </c>
      <c r="F837" s="181" t="n">
        <f aca="false">IF(C837="MAT.",VLOOKUP(A837,INSUMOS_AUX!A:F,6,0),0)</f>
        <v>0.42</v>
      </c>
      <c r="G837" s="178" t="n">
        <f aca="false">IF(C837="M.O.",VLOOKUP(A837,INSUMOS_AUX!A:F,6,0),0)</f>
        <v>0</v>
      </c>
    </row>
    <row r="838" customFormat="false" ht="15" hidden="false" customHeight="false" outlineLevel="0" collapsed="false">
      <c r="A838" s="178" t="n">
        <v>25966</v>
      </c>
      <c r="B838" s="179" t="s">
        <v>653</v>
      </c>
      <c r="C838" s="180" t="s">
        <v>74</v>
      </c>
      <c r="D838" s="180" t="s">
        <v>654</v>
      </c>
      <c r="E838" s="178" t="n">
        <v>0.000738317</v>
      </c>
      <c r="F838" s="181" t="n">
        <f aca="false">IF(C838="MAT.",VLOOKUP(A838,INSUMOS_AUX!A:F,6,0),0)</f>
        <v>15.03</v>
      </c>
      <c r="G838" s="178" t="n">
        <f aca="false">IF(C838="M.O.",VLOOKUP(A838,INSUMOS_AUX!A:F,6,0),0)</f>
        <v>0</v>
      </c>
    </row>
    <row r="839" customFormat="false" ht="15" hidden="false" customHeight="false" outlineLevel="0" collapsed="false">
      <c r="A839" s="178" t="n">
        <v>2705</v>
      </c>
      <c r="B839" s="179" t="s">
        <v>655</v>
      </c>
      <c r="C839" s="180" t="s">
        <v>74</v>
      </c>
      <c r="D839" s="180" t="s">
        <v>656</v>
      </c>
      <c r="E839" s="178" t="n">
        <v>0.09667125</v>
      </c>
      <c r="F839" s="181" t="n">
        <f aca="false">IF(C839="MAT.",VLOOKUP(A839,INSUMOS_AUX!A:F,6,0),0)</f>
        <v>0.85</v>
      </c>
      <c r="G839" s="178" t="n">
        <f aca="false">IF(C839="M.O.",VLOOKUP(A839,INSUMOS_AUX!A:F,6,0),0)</f>
        <v>0</v>
      </c>
    </row>
    <row r="840" customFormat="false" ht="15" hidden="false" customHeight="false" outlineLevel="0" collapsed="false">
      <c r="A840" s="178" t="n">
        <v>2711</v>
      </c>
      <c r="B840" s="179" t="s">
        <v>657</v>
      </c>
      <c r="C840" s="180" t="s">
        <v>74</v>
      </c>
      <c r="D840" s="180" t="s">
        <v>30</v>
      </c>
      <c r="E840" s="178" t="n">
        <v>0.000329503</v>
      </c>
      <c r="F840" s="181" t="n">
        <f aca="false">IF(C840="MAT.",VLOOKUP(A840,INSUMOS_AUX!A:F,6,0),0)</f>
        <v>109.45</v>
      </c>
      <c r="G840" s="178" t="n">
        <f aca="false">IF(C840="M.O.",VLOOKUP(A840,INSUMOS_AUX!A:F,6,0),0)</f>
        <v>0</v>
      </c>
    </row>
    <row r="841" customFormat="false" ht="15" hidden="false" customHeight="false" outlineLevel="0" collapsed="false">
      <c r="A841" s="178" t="n">
        <v>36144</v>
      </c>
      <c r="B841" s="179" t="s">
        <v>630</v>
      </c>
      <c r="C841" s="180" t="s">
        <v>74</v>
      </c>
      <c r="D841" s="180" t="s">
        <v>30</v>
      </c>
      <c r="E841" s="178" t="n">
        <v>0.099120804</v>
      </c>
      <c r="F841" s="181" t="n">
        <f aca="false">IF(C841="MAT.",VLOOKUP(A841,INSUMOS_AUX!A:F,6,0),0)</f>
        <v>1.12</v>
      </c>
      <c r="G841" s="178" t="n">
        <f aca="false">IF(C841="M.O.",VLOOKUP(A841,INSUMOS_AUX!A:F,6,0),0)</f>
        <v>0</v>
      </c>
    </row>
    <row r="842" customFormat="false" ht="15" hidden="false" customHeight="false" outlineLevel="0" collapsed="false">
      <c r="A842" s="178" t="n">
        <v>36146</v>
      </c>
      <c r="B842" s="179" t="s">
        <v>631</v>
      </c>
      <c r="C842" s="180" t="s">
        <v>74</v>
      </c>
      <c r="D842" s="180" t="s">
        <v>30</v>
      </c>
      <c r="E842" s="178" t="n">
        <v>0.001102674</v>
      </c>
      <c r="F842" s="181" t="n">
        <f aca="false">IF(C842="MAT.",VLOOKUP(A842,INSUMOS_AUX!A:F,6,0),0)</f>
        <v>170</v>
      </c>
      <c r="G842" s="178" t="n">
        <f aca="false">IF(C842="M.O.",VLOOKUP(A842,INSUMOS_AUX!A:F,6,0),0)</f>
        <v>0</v>
      </c>
    </row>
    <row r="843" customFormat="false" ht="15" hidden="false" customHeight="false" outlineLevel="0" collapsed="false">
      <c r="A843" s="178" t="n">
        <v>36149</v>
      </c>
      <c r="B843" s="179" t="s">
        <v>632</v>
      </c>
      <c r="C843" s="180" t="s">
        <v>74</v>
      </c>
      <c r="D843" s="180" t="s">
        <v>30</v>
      </c>
      <c r="E843" s="178" t="n">
        <v>0.000638512</v>
      </c>
      <c r="F843" s="181" t="n">
        <f aca="false">IF(C843="MAT.",VLOOKUP(A843,INSUMOS_AUX!A:F,6,0),0)</f>
        <v>117.5</v>
      </c>
      <c r="G843" s="178" t="n">
        <f aca="false">IF(C843="M.O.",VLOOKUP(A843,INSUMOS_AUX!A:F,6,0),0)</f>
        <v>0</v>
      </c>
    </row>
    <row r="844" customFormat="false" ht="15" hidden="false" customHeight="false" outlineLevel="0" collapsed="false">
      <c r="A844" s="178" t="n">
        <v>36150</v>
      </c>
      <c r="B844" s="179" t="s">
        <v>633</v>
      </c>
      <c r="C844" s="180" t="s">
        <v>74</v>
      </c>
      <c r="D844" s="180" t="s">
        <v>30</v>
      </c>
      <c r="E844" s="178" t="n">
        <v>0.002362849</v>
      </c>
      <c r="F844" s="181" t="n">
        <f aca="false">IF(C844="MAT.",VLOOKUP(A844,INSUMOS_AUX!A:F,6,0),0)</f>
        <v>29.7</v>
      </c>
      <c r="G844" s="178" t="n">
        <f aca="false">IF(C844="M.O.",VLOOKUP(A844,INSUMOS_AUX!A:F,6,0),0)</f>
        <v>0</v>
      </c>
    </row>
    <row r="845" customFormat="false" ht="15" hidden="false" customHeight="false" outlineLevel="0" collapsed="false">
      <c r="A845" s="178" t="n">
        <v>36153</v>
      </c>
      <c r="B845" s="179" t="s">
        <v>634</v>
      </c>
      <c r="C845" s="180" t="s">
        <v>74</v>
      </c>
      <c r="D845" s="180" t="s">
        <v>30</v>
      </c>
      <c r="E845" s="178" t="n">
        <v>0.000955639</v>
      </c>
      <c r="F845" s="181" t="n">
        <f aca="false">IF(C845="MAT.",VLOOKUP(A845,INSUMOS_AUX!A:F,6,0),0)</f>
        <v>133.75</v>
      </c>
      <c r="G845" s="178" t="n">
        <f aca="false">IF(C845="M.O.",VLOOKUP(A845,INSUMOS_AUX!A:F,6,0),0)</f>
        <v>0</v>
      </c>
    </row>
    <row r="846" customFormat="false" ht="15" hidden="false" customHeight="false" outlineLevel="0" collapsed="false">
      <c r="A846" s="178" t="n">
        <v>370</v>
      </c>
      <c r="B846" s="179" t="s">
        <v>658</v>
      </c>
      <c r="C846" s="180" t="s">
        <v>74</v>
      </c>
      <c r="D846" s="180" t="s">
        <v>116</v>
      </c>
      <c r="E846" s="178" t="n">
        <v>0.101794</v>
      </c>
      <c r="F846" s="181" t="n">
        <f aca="false">IF(C846="MAT.",VLOOKUP(A846,INSUMOS_AUX!A:F,6,0),0)</f>
        <v>72.5</v>
      </c>
      <c r="G846" s="178" t="n">
        <f aca="false">IF(C846="M.O.",VLOOKUP(A846,INSUMOS_AUX!A:F,6,0),0)</f>
        <v>0</v>
      </c>
    </row>
    <row r="847" customFormat="false" ht="15" hidden="false" customHeight="false" outlineLevel="0" collapsed="false">
      <c r="A847" s="178" t="n">
        <v>37370</v>
      </c>
      <c r="B847" s="179" t="s">
        <v>659</v>
      </c>
      <c r="C847" s="180" t="s">
        <v>74</v>
      </c>
      <c r="D847" s="180" t="s">
        <v>594</v>
      </c>
      <c r="E847" s="178" t="n">
        <v>0.886822</v>
      </c>
      <c r="F847" s="181" t="n">
        <f aca="false">IF(C847="MAT.",VLOOKUP(A847,INSUMOS_AUX!A:F,6,0),0)</f>
        <v>1.87</v>
      </c>
      <c r="G847" s="178" t="n">
        <f aca="false">IF(C847="M.O.",VLOOKUP(A847,INSUMOS_AUX!A:F,6,0),0)</f>
        <v>0</v>
      </c>
    </row>
    <row r="848" customFormat="false" ht="15" hidden="false" customHeight="false" outlineLevel="0" collapsed="false">
      <c r="A848" s="178" t="n">
        <v>37371</v>
      </c>
      <c r="B848" s="179" t="s">
        <v>660</v>
      </c>
      <c r="C848" s="180" t="s">
        <v>74</v>
      </c>
      <c r="D848" s="180" t="s">
        <v>594</v>
      </c>
      <c r="E848" s="178" t="n">
        <v>0.886822</v>
      </c>
      <c r="F848" s="181" t="n">
        <f aca="false">IF(C848="MAT.",VLOOKUP(A848,INSUMOS_AUX!A:F,6,0),0)</f>
        <v>0.71</v>
      </c>
      <c r="G848" s="178" t="n">
        <f aca="false">IF(C848="M.O.",VLOOKUP(A848,INSUMOS_AUX!A:F,6,0),0)</f>
        <v>0</v>
      </c>
    </row>
    <row r="849" customFormat="false" ht="15" hidden="false" customHeight="false" outlineLevel="0" collapsed="false">
      <c r="A849" s="178" t="n">
        <v>37372</v>
      </c>
      <c r="B849" s="179" t="s">
        <v>661</v>
      </c>
      <c r="C849" s="180" t="s">
        <v>74</v>
      </c>
      <c r="D849" s="180" t="s">
        <v>594</v>
      </c>
      <c r="E849" s="178" t="n">
        <v>0.886822</v>
      </c>
      <c r="F849" s="181" t="n">
        <f aca="false">IF(C849="MAT.",VLOOKUP(A849,INSUMOS_AUX!A:F,6,0),0)</f>
        <v>0.34</v>
      </c>
      <c r="G849" s="178" t="n">
        <f aca="false">IF(C849="M.O.",VLOOKUP(A849,INSUMOS_AUX!A:F,6,0),0)</f>
        <v>0</v>
      </c>
    </row>
    <row r="850" customFormat="false" ht="15" hidden="false" customHeight="false" outlineLevel="0" collapsed="false">
      <c r="A850" s="178" t="n">
        <v>37373</v>
      </c>
      <c r="B850" s="179" t="s">
        <v>662</v>
      </c>
      <c r="C850" s="180" t="s">
        <v>74</v>
      </c>
      <c r="D850" s="180" t="s">
        <v>594</v>
      </c>
      <c r="E850" s="178" t="n">
        <v>0.886822</v>
      </c>
      <c r="F850" s="181" t="n">
        <f aca="false">IF(C850="MAT.",VLOOKUP(A850,INSUMOS_AUX!A:F,6,0),0)</f>
        <v>0.05</v>
      </c>
      <c r="G850" s="178" t="n">
        <f aca="false">IF(C850="M.O.",VLOOKUP(A850,INSUMOS_AUX!A:F,6,0),0)</f>
        <v>0</v>
      </c>
    </row>
    <row r="851" customFormat="false" ht="15" hidden="false" customHeight="false" outlineLevel="0" collapsed="false">
      <c r="A851" s="178" t="n">
        <v>37666</v>
      </c>
      <c r="B851" s="179" t="s">
        <v>663</v>
      </c>
      <c r="C851" s="180" t="s">
        <v>636</v>
      </c>
      <c r="D851" s="180" t="s">
        <v>594</v>
      </c>
      <c r="E851" s="178" t="n">
        <v>0.334045207</v>
      </c>
      <c r="F851" s="181" t="n">
        <f aca="false">IF(C851="MAT.",VLOOKUP(A851,INSUMOS_AUX!A:F,6,0),0)</f>
        <v>0</v>
      </c>
      <c r="G851" s="178" t="n">
        <f aca="false">IF(C851="M.O.",VLOOKUP(A851,INSUMOS_AUX!A:F,6,0),0)</f>
        <v>17.8</v>
      </c>
    </row>
    <row r="852" customFormat="false" ht="15" hidden="false" customHeight="false" outlineLevel="0" collapsed="false">
      <c r="A852" s="178" t="n">
        <v>38382</v>
      </c>
      <c r="B852" s="179" t="s">
        <v>664</v>
      </c>
      <c r="C852" s="180" t="s">
        <v>74</v>
      </c>
      <c r="D852" s="180" t="s">
        <v>30</v>
      </c>
      <c r="E852" s="178" t="n">
        <v>0.001404816</v>
      </c>
      <c r="F852" s="181" t="n">
        <f aca="false">IF(C852="MAT.",VLOOKUP(A852,INSUMOS_AUX!A:F,6,0),0)</f>
        <v>7.62</v>
      </c>
      <c r="G852" s="178" t="n">
        <f aca="false">IF(C852="M.O.",VLOOKUP(A852,INSUMOS_AUX!A:F,6,0),0)</f>
        <v>0</v>
      </c>
    </row>
    <row r="853" customFormat="false" ht="15" hidden="false" customHeight="false" outlineLevel="0" collapsed="false">
      <c r="A853" s="178" t="n">
        <v>38390</v>
      </c>
      <c r="B853" s="179" t="s">
        <v>665</v>
      </c>
      <c r="C853" s="180" t="s">
        <v>74</v>
      </c>
      <c r="D853" s="180" t="s">
        <v>30</v>
      </c>
      <c r="E853" s="178" t="n">
        <v>0.000738317</v>
      </c>
      <c r="F853" s="181" t="n">
        <f aca="false">IF(C853="MAT.",VLOOKUP(A853,INSUMOS_AUX!A:F,6,0),0)</f>
        <v>22.97</v>
      </c>
      <c r="G853" s="178" t="n">
        <f aca="false">IF(C853="M.O.",VLOOKUP(A853,INSUMOS_AUX!A:F,6,0),0)</f>
        <v>0</v>
      </c>
    </row>
    <row r="854" customFormat="false" ht="15" hidden="false" customHeight="false" outlineLevel="0" collapsed="false">
      <c r="A854" s="178" t="n">
        <v>38393</v>
      </c>
      <c r="B854" s="179" t="s">
        <v>666</v>
      </c>
      <c r="C854" s="180" t="s">
        <v>74</v>
      </c>
      <c r="D854" s="180" t="s">
        <v>30</v>
      </c>
      <c r="E854" s="178" t="n">
        <v>0.000738317</v>
      </c>
      <c r="F854" s="181" t="n">
        <f aca="false">IF(C854="MAT.",VLOOKUP(A854,INSUMOS_AUX!A:F,6,0),0)</f>
        <v>10.36</v>
      </c>
      <c r="G854" s="178" t="n">
        <f aca="false">IF(C854="M.O.",VLOOKUP(A854,INSUMOS_AUX!A:F,6,0),0)</f>
        <v>0</v>
      </c>
    </row>
    <row r="855" customFormat="false" ht="15" hidden="false" customHeight="false" outlineLevel="0" collapsed="false">
      <c r="A855" s="178" t="n">
        <v>38396</v>
      </c>
      <c r="B855" s="179" t="s">
        <v>667</v>
      </c>
      <c r="C855" s="180" t="s">
        <v>74</v>
      </c>
      <c r="D855" s="180" t="s">
        <v>30</v>
      </c>
      <c r="E855" s="178" t="n">
        <v>2.5142E-005</v>
      </c>
      <c r="F855" s="181" t="n">
        <f aca="false">IF(C855="MAT.",VLOOKUP(A855,INSUMOS_AUX!A:F,6,0),0)</f>
        <v>276.64</v>
      </c>
      <c r="G855" s="178" t="n">
        <f aca="false">IF(C855="M.O.",VLOOKUP(A855,INSUMOS_AUX!A:F,6,0),0)</f>
        <v>0</v>
      </c>
    </row>
    <row r="856" customFormat="false" ht="15" hidden="false" customHeight="false" outlineLevel="0" collapsed="false">
      <c r="A856" s="178" t="n">
        <v>38399</v>
      </c>
      <c r="B856" s="179" t="s">
        <v>668</v>
      </c>
      <c r="C856" s="180" t="s">
        <v>74</v>
      </c>
      <c r="D856" s="180" t="s">
        <v>30</v>
      </c>
      <c r="E856" s="178" t="n">
        <v>0.000125597</v>
      </c>
      <c r="F856" s="181" t="n">
        <f aca="false">IF(C856="MAT.",VLOOKUP(A856,INSUMOS_AUX!A:F,6,0),0)</f>
        <v>135.25</v>
      </c>
      <c r="G856" s="178" t="n">
        <f aca="false">IF(C856="M.O.",VLOOKUP(A856,INSUMOS_AUX!A:F,6,0),0)</f>
        <v>0</v>
      </c>
    </row>
    <row r="857" customFormat="false" ht="15" hidden="false" customHeight="false" outlineLevel="0" collapsed="false">
      <c r="A857" s="178" t="n">
        <v>38412</v>
      </c>
      <c r="B857" s="179" t="s">
        <v>669</v>
      </c>
      <c r="C857" s="180" t="s">
        <v>74</v>
      </c>
      <c r="D857" s="180" t="s">
        <v>30</v>
      </c>
      <c r="E857" s="178" t="n">
        <v>2.1978E-005</v>
      </c>
      <c r="F857" s="181" t="n">
        <f aca="false">IF(C857="MAT.",VLOOKUP(A857,INSUMOS_AUX!A:F,6,0),0)</f>
        <v>837.62</v>
      </c>
      <c r="G857" s="178" t="n">
        <f aca="false">IF(C857="M.O.",VLOOKUP(A857,INSUMOS_AUX!A:F,6,0),0)</f>
        <v>0</v>
      </c>
    </row>
    <row r="858" customFormat="false" ht="15" hidden="false" customHeight="false" outlineLevel="0" collapsed="false">
      <c r="A858" s="178" t="n">
        <v>38413</v>
      </c>
      <c r="B858" s="179" t="s">
        <v>670</v>
      </c>
      <c r="C858" s="180" t="s">
        <v>74</v>
      </c>
      <c r="D858" s="180" t="s">
        <v>30</v>
      </c>
      <c r="E858" s="178" t="n">
        <v>2.1534E-005</v>
      </c>
      <c r="F858" s="181" t="n">
        <f aca="false">IF(C858="MAT.",VLOOKUP(A858,INSUMOS_AUX!A:F,6,0),0)</f>
        <v>589.49</v>
      </c>
      <c r="G858" s="178" t="n">
        <f aca="false">IF(C858="M.O.",VLOOKUP(A858,INSUMOS_AUX!A:F,6,0),0)</f>
        <v>0</v>
      </c>
    </row>
    <row r="859" customFormat="false" ht="15" hidden="false" customHeight="false" outlineLevel="0" collapsed="false">
      <c r="A859" s="178" t="n">
        <v>38476</v>
      </c>
      <c r="B859" s="179" t="s">
        <v>671</v>
      </c>
      <c r="C859" s="180" t="s">
        <v>74</v>
      </c>
      <c r="D859" s="180" t="s">
        <v>30</v>
      </c>
      <c r="E859" s="178" t="n">
        <v>0.000100511</v>
      </c>
      <c r="F859" s="181" t="n">
        <f aca="false">IF(C859="MAT.",VLOOKUP(A859,INSUMOS_AUX!A:F,6,0),0)</f>
        <v>203.78</v>
      </c>
      <c r="G859" s="178" t="n">
        <f aca="false">IF(C859="M.O.",VLOOKUP(A859,INSUMOS_AUX!A:F,6,0),0)</f>
        <v>0</v>
      </c>
    </row>
    <row r="860" customFormat="false" ht="15" hidden="false" customHeight="false" outlineLevel="0" collapsed="false">
      <c r="A860" s="178" t="n">
        <v>38477</v>
      </c>
      <c r="B860" s="179" t="s">
        <v>672</v>
      </c>
      <c r="C860" s="180" t="s">
        <v>74</v>
      </c>
      <c r="D860" s="180" t="s">
        <v>30</v>
      </c>
      <c r="E860" s="178" t="n">
        <v>2.1534E-005</v>
      </c>
      <c r="F860" s="181" t="n">
        <f aca="false">IF(C860="MAT.",VLOOKUP(A860,INSUMOS_AUX!A:F,6,0),0)</f>
        <v>577.1</v>
      </c>
      <c r="G860" s="178" t="n">
        <f aca="false">IF(C860="M.O.",VLOOKUP(A860,INSUMOS_AUX!A:F,6,0),0)</f>
        <v>0</v>
      </c>
    </row>
    <row r="861" customFormat="false" ht="15" hidden="false" customHeight="false" outlineLevel="0" collapsed="false">
      <c r="A861" s="178" t="n">
        <v>4750</v>
      </c>
      <c r="B861" s="179" t="s">
        <v>688</v>
      </c>
      <c r="C861" s="180" t="s">
        <v>636</v>
      </c>
      <c r="D861" s="180" t="s">
        <v>594</v>
      </c>
      <c r="E861" s="178" t="n">
        <v>0.376327</v>
      </c>
      <c r="F861" s="181" t="n">
        <f aca="false">IF(C861="MAT.",VLOOKUP(A861,INSUMOS_AUX!A:F,6,0),0)</f>
        <v>0</v>
      </c>
      <c r="G861" s="178" t="n">
        <f aca="false">IF(C861="M.O.",VLOOKUP(A861,INSUMOS_AUX!A:F,6,0),0)</f>
        <v>13.3</v>
      </c>
    </row>
    <row r="862" customFormat="false" ht="15" hidden="false" customHeight="false" outlineLevel="0" collapsed="false">
      <c r="A862" s="178" t="n">
        <v>6111</v>
      </c>
      <c r="B862" s="179" t="s">
        <v>678</v>
      </c>
      <c r="C862" s="180" t="s">
        <v>636</v>
      </c>
      <c r="D862" s="180" t="s">
        <v>594</v>
      </c>
      <c r="E862" s="178" t="n">
        <v>0.1881635</v>
      </c>
      <c r="F862" s="181" t="n">
        <f aca="false">IF(C862="MAT.",VLOOKUP(A862,INSUMOS_AUX!A:F,6,0),0)</f>
        <v>0</v>
      </c>
      <c r="G862" s="178" t="n">
        <f aca="false">IF(C862="M.O.",VLOOKUP(A862,INSUMOS_AUX!A:F,6,0),0)</f>
        <v>8.51</v>
      </c>
    </row>
    <row r="863" customFormat="false" ht="15" hidden="false" customHeight="false" outlineLevel="0" collapsed="false">
      <c r="A863" s="172"/>
      <c r="B863" s="173"/>
      <c r="C863" s="173"/>
      <c r="D863" s="173"/>
      <c r="E863" s="173"/>
      <c r="F863" s="173"/>
      <c r="G863" s="173"/>
    </row>
    <row r="864" customFormat="false" ht="15" hidden="false" customHeight="false" outlineLevel="0" collapsed="false">
      <c r="A864" s="174" t="s">
        <v>170</v>
      </c>
      <c r="B864" s="174" t="s">
        <v>171</v>
      </c>
      <c r="C864" s="175" t="s">
        <v>60</v>
      </c>
      <c r="D864" s="175" t="s">
        <v>79</v>
      </c>
      <c r="E864" s="176" t="n">
        <v>10</v>
      </c>
      <c r="F864" s="176" t="n">
        <f aca="false">SUMPRODUCT($E865:$E896,F865:F896)</f>
        <v>1.906920594</v>
      </c>
      <c r="G864" s="176" t="n">
        <f aca="false">SUMPRODUCT($E865:$E896,G865:G896)</f>
        <v>2.5361602362</v>
      </c>
    </row>
    <row r="865" customFormat="false" ht="15" hidden="false" customHeight="false" outlineLevel="0" collapsed="false">
      <c r="A865" s="178" t="n">
        <v>10</v>
      </c>
      <c r="B865" s="179" t="s">
        <v>647</v>
      </c>
      <c r="C865" s="180" t="s">
        <v>74</v>
      </c>
      <c r="D865" s="180" t="s">
        <v>30</v>
      </c>
      <c r="E865" s="178" t="n">
        <v>0.001304325</v>
      </c>
      <c r="F865" s="181" t="n">
        <f aca="false">IF(C865="MAT.",VLOOKUP(A865,INSUMOS_AUX!A:F,6,0),0)</f>
        <v>6.92</v>
      </c>
      <c r="G865" s="178" t="n">
        <f aca="false">IF(C865="M.O.",VLOOKUP(A865,INSUMOS_AUX!A:F,6,0),0)</f>
        <v>0</v>
      </c>
    </row>
    <row r="866" customFormat="false" ht="15" hidden="false" customHeight="false" outlineLevel="0" collapsed="false">
      <c r="A866" s="178" t="n">
        <v>10535</v>
      </c>
      <c r="B866" s="179" t="s">
        <v>648</v>
      </c>
      <c r="C866" s="180" t="s">
        <v>74</v>
      </c>
      <c r="D866" s="180" t="s">
        <v>30</v>
      </c>
      <c r="E866" s="178" t="n">
        <v>1.661E-006</v>
      </c>
      <c r="F866" s="181" t="n">
        <f aca="false">IF(C866="MAT.",VLOOKUP(A866,INSUMOS_AUX!A:F,6,0),0)</f>
        <v>2976</v>
      </c>
      <c r="G866" s="178" t="n">
        <f aca="false">IF(C866="M.O.",VLOOKUP(A866,INSUMOS_AUX!A:F,6,0),0)</f>
        <v>0</v>
      </c>
    </row>
    <row r="867" customFormat="false" ht="15" hidden="false" customHeight="false" outlineLevel="0" collapsed="false">
      <c r="A867" s="178" t="n">
        <v>11359</v>
      </c>
      <c r="B867" s="179" t="s">
        <v>649</v>
      </c>
      <c r="C867" s="180" t="s">
        <v>74</v>
      </c>
      <c r="D867" s="180" t="s">
        <v>30</v>
      </c>
      <c r="E867" s="178" t="n">
        <v>1.0527E-005</v>
      </c>
      <c r="F867" s="181" t="n">
        <f aca="false">IF(C867="MAT.",VLOOKUP(A867,INSUMOS_AUX!A:F,6,0),0)</f>
        <v>571.77</v>
      </c>
      <c r="G867" s="178" t="n">
        <f aca="false">IF(C867="M.O.",VLOOKUP(A867,INSUMOS_AUX!A:F,6,0),0)</f>
        <v>0</v>
      </c>
    </row>
    <row r="868" customFormat="false" ht="15" hidden="false" customHeight="false" outlineLevel="0" collapsed="false">
      <c r="A868" s="178" t="n">
        <v>12815</v>
      </c>
      <c r="B868" s="179" t="s">
        <v>651</v>
      </c>
      <c r="C868" s="180" t="s">
        <v>74</v>
      </c>
      <c r="D868" s="180" t="s">
        <v>30</v>
      </c>
      <c r="E868" s="178" t="n">
        <v>0.001484577</v>
      </c>
      <c r="F868" s="181" t="n">
        <f aca="false">IF(C868="MAT.",VLOOKUP(A868,INSUMOS_AUX!A:F,6,0),0)</f>
        <v>5.84</v>
      </c>
      <c r="G868" s="178" t="n">
        <f aca="false">IF(C868="M.O.",VLOOKUP(A868,INSUMOS_AUX!A:F,6,0),0)</f>
        <v>0</v>
      </c>
    </row>
    <row r="869" customFormat="false" ht="15" hidden="false" customHeight="false" outlineLevel="0" collapsed="false">
      <c r="A869" s="178" t="n">
        <v>12892</v>
      </c>
      <c r="B869" s="179" t="s">
        <v>627</v>
      </c>
      <c r="C869" s="180" t="s">
        <v>74</v>
      </c>
      <c r="D869" s="180" t="s">
        <v>628</v>
      </c>
      <c r="E869" s="178" t="n">
        <v>0.002802386</v>
      </c>
      <c r="F869" s="181" t="n">
        <f aca="false">IF(C869="MAT.",VLOOKUP(A869,INSUMOS_AUX!A:F,6,0),0)</f>
        <v>9</v>
      </c>
      <c r="G869" s="178" t="n">
        <f aca="false">IF(C869="M.O.",VLOOKUP(A869,INSUMOS_AUX!A:F,6,0),0)</f>
        <v>0</v>
      </c>
    </row>
    <row r="870" customFormat="false" ht="15" hidden="false" customHeight="false" outlineLevel="0" collapsed="false">
      <c r="A870" s="178" t="n">
        <v>12893</v>
      </c>
      <c r="B870" s="179" t="s">
        <v>629</v>
      </c>
      <c r="C870" s="180" t="s">
        <v>74</v>
      </c>
      <c r="D870" s="180" t="s">
        <v>628</v>
      </c>
      <c r="E870" s="178" t="n">
        <v>0.000326954</v>
      </c>
      <c r="F870" s="181" t="n">
        <f aca="false">IF(C870="MAT.",VLOOKUP(A870,INSUMOS_AUX!A:F,6,0),0)</f>
        <v>48</v>
      </c>
      <c r="G870" s="178" t="n">
        <f aca="false">IF(C870="M.O.",VLOOKUP(A870,INSUMOS_AUX!A:F,6,0),0)</f>
        <v>0</v>
      </c>
    </row>
    <row r="871" customFormat="false" ht="15" hidden="false" customHeight="false" outlineLevel="0" collapsed="false">
      <c r="A871" s="178" t="n">
        <v>1379</v>
      </c>
      <c r="B871" s="179" t="s">
        <v>652</v>
      </c>
      <c r="C871" s="180" t="s">
        <v>74</v>
      </c>
      <c r="D871" s="180" t="s">
        <v>285</v>
      </c>
      <c r="E871" s="178" t="n">
        <v>1.70415</v>
      </c>
      <c r="F871" s="181" t="n">
        <f aca="false">IF(C871="MAT.",VLOOKUP(A871,INSUMOS_AUX!A:F,6,0),0)</f>
        <v>0.42</v>
      </c>
      <c r="G871" s="178" t="n">
        <f aca="false">IF(C871="M.O.",VLOOKUP(A871,INSUMOS_AUX!A:F,6,0),0)</f>
        <v>0</v>
      </c>
    </row>
    <row r="872" customFormat="false" ht="15" hidden="false" customHeight="false" outlineLevel="0" collapsed="false">
      <c r="A872" s="178" t="n">
        <v>25966</v>
      </c>
      <c r="B872" s="179" t="s">
        <v>653</v>
      </c>
      <c r="C872" s="180" t="s">
        <v>74</v>
      </c>
      <c r="D872" s="180" t="s">
        <v>654</v>
      </c>
      <c r="E872" s="178" t="n">
        <v>0.000247436</v>
      </c>
      <c r="F872" s="181" t="n">
        <f aca="false">IF(C872="MAT.",VLOOKUP(A872,INSUMOS_AUX!A:F,6,0),0)</f>
        <v>15.03</v>
      </c>
      <c r="G872" s="178" t="n">
        <f aca="false">IF(C872="M.O.",VLOOKUP(A872,INSUMOS_AUX!A:F,6,0),0)</f>
        <v>0</v>
      </c>
    </row>
    <row r="873" customFormat="false" ht="15" hidden="false" customHeight="false" outlineLevel="0" collapsed="false">
      <c r="A873" s="178" t="n">
        <v>2705</v>
      </c>
      <c r="B873" s="179" t="s">
        <v>655</v>
      </c>
      <c r="C873" s="180" t="s">
        <v>74</v>
      </c>
      <c r="D873" s="180" t="s">
        <v>656</v>
      </c>
      <c r="E873" s="178" t="n">
        <v>0.00525</v>
      </c>
      <c r="F873" s="181" t="n">
        <f aca="false">IF(C873="MAT.",VLOOKUP(A873,INSUMOS_AUX!A:F,6,0),0)</f>
        <v>0.85</v>
      </c>
      <c r="G873" s="178" t="n">
        <f aca="false">IF(C873="M.O.",VLOOKUP(A873,INSUMOS_AUX!A:F,6,0),0)</f>
        <v>0</v>
      </c>
    </row>
    <row r="874" customFormat="false" ht="15" hidden="false" customHeight="false" outlineLevel="0" collapsed="false">
      <c r="A874" s="178" t="n">
        <v>2711</v>
      </c>
      <c r="B874" s="179" t="s">
        <v>657</v>
      </c>
      <c r="C874" s="180" t="s">
        <v>74</v>
      </c>
      <c r="D874" s="180" t="s">
        <v>30</v>
      </c>
      <c r="E874" s="178" t="n">
        <v>0.000110428</v>
      </c>
      <c r="F874" s="181" t="n">
        <f aca="false">IF(C874="MAT.",VLOOKUP(A874,INSUMOS_AUX!A:F,6,0),0)</f>
        <v>109.45</v>
      </c>
      <c r="G874" s="178" t="n">
        <f aca="false">IF(C874="M.O.",VLOOKUP(A874,INSUMOS_AUX!A:F,6,0),0)</f>
        <v>0</v>
      </c>
    </row>
    <row r="875" customFormat="false" ht="15" hidden="false" customHeight="false" outlineLevel="0" collapsed="false">
      <c r="A875" s="178" t="n">
        <v>36144</v>
      </c>
      <c r="B875" s="179" t="s">
        <v>630</v>
      </c>
      <c r="C875" s="180" t="s">
        <v>74</v>
      </c>
      <c r="D875" s="180" t="s">
        <v>30</v>
      </c>
      <c r="E875" s="178" t="n">
        <v>0.022798561</v>
      </c>
      <c r="F875" s="181" t="n">
        <f aca="false">IF(C875="MAT.",VLOOKUP(A875,INSUMOS_AUX!A:F,6,0),0)</f>
        <v>1.12</v>
      </c>
      <c r="G875" s="178" t="n">
        <f aca="false">IF(C875="M.O.",VLOOKUP(A875,INSUMOS_AUX!A:F,6,0),0)</f>
        <v>0</v>
      </c>
    </row>
    <row r="876" customFormat="false" ht="15" hidden="false" customHeight="false" outlineLevel="0" collapsed="false">
      <c r="A876" s="178" t="n">
        <v>36146</v>
      </c>
      <c r="B876" s="179" t="s">
        <v>631</v>
      </c>
      <c r="C876" s="180" t="s">
        <v>74</v>
      </c>
      <c r="D876" s="180" t="s">
        <v>30</v>
      </c>
      <c r="E876" s="178" t="n">
        <v>0.000253624</v>
      </c>
      <c r="F876" s="181" t="n">
        <f aca="false">IF(C876="MAT.",VLOOKUP(A876,INSUMOS_AUX!A:F,6,0),0)</f>
        <v>170</v>
      </c>
      <c r="G876" s="178" t="n">
        <f aca="false">IF(C876="M.O.",VLOOKUP(A876,INSUMOS_AUX!A:F,6,0),0)</f>
        <v>0</v>
      </c>
    </row>
    <row r="877" customFormat="false" ht="15" hidden="false" customHeight="false" outlineLevel="0" collapsed="false">
      <c r="A877" s="178" t="n">
        <v>36149</v>
      </c>
      <c r="B877" s="179" t="s">
        <v>632</v>
      </c>
      <c r="C877" s="180" t="s">
        <v>74</v>
      </c>
      <c r="D877" s="180" t="s">
        <v>30</v>
      </c>
      <c r="E877" s="178" t="n">
        <v>0.000146863</v>
      </c>
      <c r="F877" s="181" t="n">
        <f aca="false">IF(C877="MAT.",VLOOKUP(A877,INSUMOS_AUX!A:F,6,0),0)</f>
        <v>117.5</v>
      </c>
      <c r="G877" s="178" t="n">
        <f aca="false">IF(C877="M.O.",VLOOKUP(A877,INSUMOS_AUX!A:F,6,0),0)</f>
        <v>0</v>
      </c>
    </row>
    <row r="878" customFormat="false" ht="15" hidden="false" customHeight="false" outlineLevel="0" collapsed="false">
      <c r="A878" s="178" t="n">
        <v>36150</v>
      </c>
      <c r="B878" s="179" t="s">
        <v>633</v>
      </c>
      <c r="C878" s="180" t="s">
        <v>74</v>
      </c>
      <c r="D878" s="180" t="s">
        <v>30</v>
      </c>
      <c r="E878" s="178" t="n">
        <v>0.000543474</v>
      </c>
      <c r="F878" s="181" t="n">
        <f aca="false">IF(C878="MAT.",VLOOKUP(A878,INSUMOS_AUX!A:F,6,0),0)</f>
        <v>29.7</v>
      </c>
      <c r="G878" s="178" t="n">
        <f aca="false">IF(C878="M.O.",VLOOKUP(A878,INSUMOS_AUX!A:F,6,0),0)</f>
        <v>0</v>
      </c>
    </row>
    <row r="879" customFormat="false" ht="15" hidden="false" customHeight="false" outlineLevel="0" collapsed="false">
      <c r="A879" s="178" t="n">
        <v>36153</v>
      </c>
      <c r="B879" s="179" t="s">
        <v>634</v>
      </c>
      <c r="C879" s="180" t="s">
        <v>74</v>
      </c>
      <c r="D879" s="180" t="s">
        <v>30</v>
      </c>
      <c r="E879" s="178" t="n">
        <v>0.000219804</v>
      </c>
      <c r="F879" s="181" t="n">
        <f aca="false">IF(C879="MAT.",VLOOKUP(A879,INSUMOS_AUX!A:F,6,0),0)</f>
        <v>133.75</v>
      </c>
      <c r="G879" s="178" t="n">
        <f aca="false">IF(C879="M.O.",VLOOKUP(A879,INSUMOS_AUX!A:F,6,0),0)</f>
        <v>0</v>
      </c>
    </row>
    <row r="880" customFormat="false" ht="15" hidden="false" customHeight="false" outlineLevel="0" collapsed="false">
      <c r="A880" s="178" t="n">
        <v>367</v>
      </c>
      <c r="B880" s="179" t="s">
        <v>743</v>
      </c>
      <c r="C880" s="180" t="s">
        <v>74</v>
      </c>
      <c r="D880" s="180" t="s">
        <v>116</v>
      </c>
      <c r="E880" s="178" t="n">
        <v>0.004452</v>
      </c>
      <c r="F880" s="181" t="n">
        <f aca="false">IF(C880="MAT.",VLOOKUP(A880,INSUMOS_AUX!A:F,6,0),0)</f>
        <v>72.5</v>
      </c>
      <c r="G880" s="178" t="n">
        <f aca="false">IF(C880="M.O.",VLOOKUP(A880,INSUMOS_AUX!A:F,6,0),0)</f>
        <v>0</v>
      </c>
    </row>
    <row r="881" customFormat="false" ht="15" hidden="false" customHeight="false" outlineLevel="0" collapsed="false">
      <c r="A881" s="178" t="n">
        <v>37370</v>
      </c>
      <c r="B881" s="179" t="s">
        <v>659</v>
      </c>
      <c r="C881" s="180" t="s">
        <v>74</v>
      </c>
      <c r="D881" s="180" t="s">
        <v>594</v>
      </c>
      <c r="E881" s="178" t="n">
        <v>0.203976</v>
      </c>
      <c r="F881" s="181" t="n">
        <f aca="false">IF(C881="MAT.",VLOOKUP(A881,INSUMOS_AUX!A:F,6,0),0)</f>
        <v>1.87</v>
      </c>
      <c r="G881" s="178" t="n">
        <f aca="false">IF(C881="M.O.",VLOOKUP(A881,INSUMOS_AUX!A:F,6,0),0)</f>
        <v>0</v>
      </c>
    </row>
    <row r="882" customFormat="false" ht="15" hidden="false" customHeight="false" outlineLevel="0" collapsed="false">
      <c r="A882" s="178" t="n">
        <v>37371</v>
      </c>
      <c r="B882" s="179" t="s">
        <v>660</v>
      </c>
      <c r="C882" s="180" t="s">
        <v>74</v>
      </c>
      <c r="D882" s="180" t="s">
        <v>594</v>
      </c>
      <c r="E882" s="178" t="n">
        <v>0.203976</v>
      </c>
      <c r="F882" s="181" t="n">
        <f aca="false">IF(C882="MAT.",VLOOKUP(A882,INSUMOS_AUX!A:F,6,0),0)</f>
        <v>0.71</v>
      </c>
      <c r="G882" s="178" t="n">
        <f aca="false">IF(C882="M.O.",VLOOKUP(A882,INSUMOS_AUX!A:F,6,0),0)</f>
        <v>0</v>
      </c>
    </row>
    <row r="883" customFormat="false" ht="15" hidden="false" customHeight="false" outlineLevel="0" collapsed="false">
      <c r="A883" s="178" t="n">
        <v>37372</v>
      </c>
      <c r="B883" s="179" t="s">
        <v>661</v>
      </c>
      <c r="C883" s="180" t="s">
        <v>74</v>
      </c>
      <c r="D883" s="180" t="s">
        <v>594</v>
      </c>
      <c r="E883" s="178" t="n">
        <v>0.203976</v>
      </c>
      <c r="F883" s="181" t="n">
        <f aca="false">IF(C883="MAT.",VLOOKUP(A883,INSUMOS_AUX!A:F,6,0),0)</f>
        <v>0.34</v>
      </c>
      <c r="G883" s="178" t="n">
        <f aca="false">IF(C883="M.O.",VLOOKUP(A883,INSUMOS_AUX!A:F,6,0),0)</f>
        <v>0</v>
      </c>
    </row>
    <row r="884" customFormat="false" ht="15" hidden="false" customHeight="false" outlineLevel="0" collapsed="false">
      <c r="A884" s="178" t="n">
        <v>37373</v>
      </c>
      <c r="B884" s="179" t="s">
        <v>662</v>
      </c>
      <c r="C884" s="180" t="s">
        <v>74</v>
      </c>
      <c r="D884" s="180" t="s">
        <v>594</v>
      </c>
      <c r="E884" s="178" t="n">
        <v>0.203976</v>
      </c>
      <c r="F884" s="181" t="n">
        <f aca="false">IF(C884="MAT.",VLOOKUP(A884,INSUMOS_AUX!A:F,6,0),0)</f>
        <v>0.05</v>
      </c>
      <c r="G884" s="178" t="n">
        <f aca="false">IF(C884="M.O.",VLOOKUP(A884,INSUMOS_AUX!A:F,6,0),0)</f>
        <v>0</v>
      </c>
    </row>
    <row r="885" customFormat="false" ht="15" hidden="false" customHeight="false" outlineLevel="0" collapsed="false">
      <c r="A885" s="178" t="n">
        <v>37666</v>
      </c>
      <c r="B885" s="179" t="s">
        <v>663</v>
      </c>
      <c r="C885" s="180" t="s">
        <v>636</v>
      </c>
      <c r="D885" s="180" t="s">
        <v>594</v>
      </c>
      <c r="E885" s="178" t="n">
        <v>0.018096439</v>
      </c>
      <c r="F885" s="181" t="n">
        <f aca="false">IF(C885="MAT.",VLOOKUP(A885,INSUMOS_AUX!A:F,6,0),0)</f>
        <v>0</v>
      </c>
      <c r="G885" s="178" t="n">
        <f aca="false">IF(C885="M.O.",VLOOKUP(A885,INSUMOS_AUX!A:F,6,0),0)</f>
        <v>17.8</v>
      </c>
    </row>
    <row r="886" customFormat="false" ht="15" hidden="false" customHeight="false" outlineLevel="0" collapsed="false">
      <c r="A886" s="178" t="n">
        <v>38382</v>
      </c>
      <c r="B886" s="179" t="s">
        <v>664</v>
      </c>
      <c r="C886" s="180" t="s">
        <v>74</v>
      </c>
      <c r="D886" s="180" t="s">
        <v>30</v>
      </c>
      <c r="E886" s="178" t="n">
        <v>0.000470803</v>
      </c>
      <c r="F886" s="181" t="n">
        <f aca="false">IF(C886="MAT.",VLOOKUP(A886,INSUMOS_AUX!A:F,6,0),0)</f>
        <v>7.62</v>
      </c>
      <c r="G886" s="178" t="n">
        <f aca="false">IF(C886="M.O.",VLOOKUP(A886,INSUMOS_AUX!A:F,6,0),0)</f>
        <v>0</v>
      </c>
    </row>
    <row r="887" customFormat="false" ht="15" hidden="false" customHeight="false" outlineLevel="0" collapsed="false">
      <c r="A887" s="178" t="n">
        <v>38390</v>
      </c>
      <c r="B887" s="179" t="s">
        <v>665</v>
      </c>
      <c r="C887" s="180" t="s">
        <v>74</v>
      </c>
      <c r="D887" s="180" t="s">
        <v>30</v>
      </c>
      <c r="E887" s="178" t="n">
        <v>0.000247436</v>
      </c>
      <c r="F887" s="181" t="n">
        <f aca="false">IF(C887="MAT.",VLOOKUP(A887,INSUMOS_AUX!A:F,6,0),0)</f>
        <v>22.97</v>
      </c>
      <c r="G887" s="178" t="n">
        <f aca="false">IF(C887="M.O.",VLOOKUP(A887,INSUMOS_AUX!A:F,6,0),0)</f>
        <v>0</v>
      </c>
    </row>
    <row r="888" customFormat="false" ht="15" hidden="false" customHeight="false" outlineLevel="0" collapsed="false">
      <c r="A888" s="178" t="n">
        <v>38393</v>
      </c>
      <c r="B888" s="179" t="s">
        <v>666</v>
      </c>
      <c r="C888" s="180" t="s">
        <v>74</v>
      </c>
      <c r="D888" s="180" t="s">
        <v>30</v>
      </c>
      <c r="E888" s="178" t="n">
        <v>0.000247436</v>
      </c>
      <c r="F888" s="181" t="n">
        <f aca="false">IF(C888="MAT.",VLOOKUP(A888,INSUMOS_AUX!A:F,6,0),0)</f>
        <v>10.36</v>
      </c>
      <c r="G888" s="178" t="n">
        <f aca="false">IF(C888="M.O.",VLOOKUP(A888,INSUMOS_AUX!A:F,6,0),0)</f>
        <v>0</v>
      </c>
    </row>
    <row r="889" customFormat="false" ht="15" hidden="false" customHeight="false" outlineLevel="0" collapsed="false">
      <c r="A889" s="178" t="n">
        <v>38396</v>
      </c>
      <c r="B889" s="179" t="s">
        <v>667</v>
      </c>
      <c r="C889" s="180" t="s">
        <v>74</v>
      </c>
      <c r="D889" s="180" t="s">
        <v>30</v>
      </c>
      <c r="E889" s="178" t="n">
        <v>8.426E-006</v>
      </c>
      <c r="F889" s="181" t="n">
        <f aca="false">IF(C889="MAT.",VLOOKUP(A889,INSUMOS_AUX!A:F,6,0),0)</f>
        <v>276.64</v>
      </c>
      <c r="G889" s="178" t="n">
        <f aca="false">IF(C889="M.O.",VLOOKUP(A889,INSUMOS_AUX!A:F,6,0),0)</f>
        <v>0</v>
      </c>
    </row>
    <row r="890" customFormat="false" ht="15" hidden="false" customHeight="false" outlineLevel="0" collapsed="false">
      <c r="A890" s="178" t="n">
        <v>38399</v>
      </c>
      <c r="B890" s="179" t="s">
        <v>668</v>
      </c>
      <c r="C890" s="180" t="s">
        <v>74</v>
      </c>
      <c r="D890" s="180" t="s">
        <v>30</v>
      </c>
      <c r="E890" s="178" t="n">
        <v>4.2092E-005</v>
      </c>
      <c r="F890" s="181" t="n">
        <f aca="false">IF(C890="MAT.",VLOOKUP(A890,INSUMOS_AUX!A:F,6,0),0)</f>
        <v>135.25</v>
      </c>
      <c r="G890" s="178" t="n">
        <f aca="false">IF(C890="M.O.",VLOOKUP(A890,INSUMOS_AUX!A:F,6,0),0)</f>
        <v>0</v>
      </c>
    </row>
    <row r="891" customFormat="false" ht="15" hidden="false" customHeight="false" outlineLevel="0" collapsed="false">
      <c r="A891" s="178" t="n">
        <v>38412</v>
      </c>
      <c r="B891" s="179" t="s">
        <v>669</v>
      </c>
      <c r="C891" s="180" t="s">
        <v>74</v>
      </c>
      <c r="D891" s="180" t="s">
        <v>30</v>
      </c>
      <c r="E891" s="178" t="n">
        <v>7.365E-006</v>
      </c>
      <c r="F891" s="181" t="n">
        <f aca="false">IF(C891="MAT.",VLOOKUP(A891,INSUMOS_AUX!A:F,6,0),0)</f>
        <v>837.62</v>
      </c>
      <c r="G891" s="178" t="n">
        <f aca="false">IF(C891="M.O.",VLOOKUP(A891,INSUMOS_AUX!A:F,6,0),0)</f>
        <v>0</v>
      </c>
    </row>
    <row r="892" customFormat="false" ht="15" hidden="false" customHeight="false" outlineLevel="0" collapsed="false">
      <c r="A892" s="178" t="n">
        <v>38413</v>
      </c>
      <c r="B892" s="179" t="s">
        <v>670</v>
      </c>
      <c r="C892" s="180" t="s">
        <v>74</v>
      </c>
      <c r="D892" s="180" t="s">
        <v>30</v>
      </c>
      <c r="E892" s="178" t="n">
        <v>7.217E-006</v>
      </c>
      <c r="F892" s="181" t="n">
        <f aca="false">IF(C892="MAT.",VLOOKUP(A892,INSUMOS_AUX!A:F,6,0),0)</f>
        <v>589.49</v>
      </c>
      <c r="G892" s="178" t="n">
        <f aca="false">IF(C892="M.O.",VLOOKUP(A892,INSUMOS_AUX!A:F,6,0),0)</f>
        <v>0</v>
      </c>
    </row>
    <row r="893" customFormat="false" ht="15" hidden="false" customHeight="false" outlineLevel="0" collapsed="false">
      <c r="A893" s="178" t="n">
        <v>38476</v>
      </c>
      <c r="B893" s="179" t="s">
        <v>671</v>
      </c>
      <c r="C893" s="180" t="s">
        <v>74</v>
      </c>
      <c r="D893" s="180" t="s">
        <v>30</v>
      </c>
      <c r="E893" s="178" t="n">
        <v>3.3684E-005</v>
      </c>
      <c r="F893" s="181" t="n">
        <f aca="false">IF(C893="MAT.",VLOOKUP(A893,INSUMOS_AUX!A:F,6,0),0)</f>
        <v>203.78</v>
      </c>
      <c r="G893" s="178" t="n">
        <f aca="false">IF(C893="M.O.",VLOOKUP(A893,INSUMOS_AUX!A:F,6,0),0)</f>
        <v>0</v>
      </c>
    </row>
    <row r="894" customFormat="false" ht="15" hidden="false" customHeight="false" outlineLevel="0" collapsed="false">
      <c r="A894" s="178" t="n">
        <v>38477</v>
      </c>
      <c r="B894" s="179" t="s">
        <v>672</v>
      </c>
      <c r="C894" s="180" t="s">
        <v>74</v>
      </c>
      <c r="D894" s="180" t="s">
        <v>30</v>
      </c>
      <c r="E894" s="178" t="n">
        <v>7.217E-006</v>
      </c>
      <c r="F894" s="181" t="n">
        <f aca="false">IF(C894="MAT.",VLOOKUP(A894,INSUMOS_AUX!A:F,6,0),0)</f>
        <v>577.1</v>
      </c>
      <c r="G894" s="178" t="n">
        <f aca="false">IF(C894="M.O.",VLOOKUP(A894,INSUMOS_AUX!A:F,6,0),0)</f>
        <v>0</v>
      </c>
    </row>
    <row r="895" customFormat="false" ht="15" hidden="false" customHeight="false" outlineLevel="0" collapsed="false">
      <c r="A895" s="178" t="n">
        <v>4750</v>
      </c>
      <c r="B895" s="179" t="s">
        <v>688</v>
      </c>
      <c r="C895" s="180" t="s">
        <v>636</v>
      </c>
      <c r="D895" s="180" t="s">
        <v>594</v>
      </c>
      <c r="E895" s="178" t="n">
        <v>0.1261204</v>
      </c>
      <c r="F895" s="181" t="n">
        <f aca="false">IF(C895="MAT.",VLOOKUP(A895,INSUMOS_AUX!A:F,6,0),0)</f>
        <v>0</v>
      </c>
      <c r="G895" s="178" t="n">
        <f aca="false">IF(C895="M.O.",VLOOKUP(A895,INSUMOS_AUX!A:F,6,0),0)</f>
        <v>13.3</v>
      </c>
    </row>
    <row r="896" customFormat="false" ht="15" hidden="false" customHeight="false" outlineLevel="0" collapsed="false">
      <c r="A896" s="178" t="n">
        <v>6111</v>
      </c>
      <c r="B896" s="179" t="s">
        <v>678</v>
      </c>
      <c r="C896" s="180" t="s">
        <v>636</v>
      </c>
      <c r="D896" s="180" t="s">
        <v>594</v>
      </c>
      <c r="E896" s="178" t="n">
        <v>0.0630602</v>
      </c>
      <c r="F896" s="181" t="n">
        <f aca="false">IF(C896="MAT.",VLOOKUP(A896,INSUMOS_AUX!A:F,6,0),0)</f>
        <v>0</v>
      </c>
      <c r="G896" s="178" t="n">
        <f aca="false">IF(C896="M.O.",VLOOKUP(A896,INSUMOS_AUX!A:F,6,0),0)</f>
        <v>8.51</v>
      </c>
    </row>
    <row r="897" customFormat="false" ht="15" hidden="false" customHeight="false" outlineLevel="0" collapsed="false">
      <c r="A897" s="172"/>
      <c r="B897" s="173"/>
      <c r="C897" s="173"/>
      <c r="D897" s="173"/>
      <c r="E897" s="173"/>
      <c r="F897" s="173"/>
      <c r="G897" s="173"/>
    </row>
    <row r="898" customFormat="false" ht="15" hidden="false" customHeight="false" outlineLevel="0" collapsed="false">
      <c r="A898" s="174" t="s">
        <v>173</v>
      </c>
      <c r="B898" s="174" t="s">
        <v>174</v>
      </c>
      <c r="C898" s="175" t="s">
        <v>60</v>
      </c>
      <c r="D898" s="175" t="s">
        <v>79</v>
      </c>
      <c r="E898" s="176" t="n">
        <v>10</v>
      </c>
      <c r="F898" s="176" t="n">
        <f aca="false">SUMPRODUCT($E899:$E926,F899:F926)</f>
        <v>11.98151001736</v>
      </c>
      <c r="G898" s="176" t="n">
        <f aca="false">SUMPRODUCT($E899:$E926,G899:G926)</f>
        <v>2.749498444</v>
      </c>
    </row>
    <row r="899" customFormat="false" ht="15" hidden="false" customHeight="false" outlineLevel="0" collapsed="false">
      <c r="A899" s="178" t="n">
        <v>10</v>
      </c>
      <c r="B899" s="179" t="s">
        <v>647</v>
      </c>
      <c r="C899" s="180" t="s">
        <v>74</v>
      </c>
      <c r="D899" s="180" t="s">
        <v>30</v>
      </c>
      <c r="E899" s="178" t="n">
        <v>0.00154275</v>
      </c>
      <c r="F899" s="181" t="n">
        <f aca="false">IF(C899="MAT.",VLOOKUP(A899,INSUMOS_AUX!A:F,6,0),0)</f>
        <v>6.92</v>
      </c>
      <c r="G899" s="178" t="n">
        <f aca="false">IF(C899="M.O.",VLOOKUP(A899,INSUMOS_AUX!A:F,6,0),0)</f>
        <v>0</v>
      </c>
    </row>
    <row r="900" customFormat="false" ht="15" hidden="false" customHeight="false" outlineLevel="0" collapsed="false">
      <c r="A900" s="178" t="n">
        <v>11359</v>
      </c>
      <c r="B900" s="179" t="s">
        <v>649</v>
      </c>
      <c r="C900" s="180" t="s">
        <v>74</v>
      </c>
      <c r="D900" s="180" t="s">
        <v>30</v>
      </c>
      <c r="E900" s="178" t="n">
        <v>1.2452E-005</v>
      </c>
      <c r="F900" s="181" t="n">
        <f aca="false">IF(C900="MAT.",VLOOKUP(A900,INSUMOS_AUX!A:F,6,0),0)</f>
        <v>571.77</v>
      </c>
      <c r="G900" s="178" t="n">
        <f aca="false">IF(C900="M.O.",VLOOKUP(A900,INSUMOS_AUX!A:F,6,0),0)</f>
        <v>0</v>
      </c>
    </row>
    <row r="901" customFormat="false" ht="15" hidden="false" customHeight="false" outlineLevel="0" collapsed="false">
      <c r="A901" s="178" t="n">
        <v>12815</v>
      </c>
      <c r="B901" s="179" t="s">
        <v>651</v>
      </c>
      <c r="C901" s="180" t="s">
        <v>74</v>
      </c>
      <c r="D901" s="180" t="s">
        <v>30</v>
      </c>
      <c r="E901" s="178" t="n">
        <v>0.001755952</v>
      </c>
      <c r="F901" s="181" t="n">
        <f aca="false">IF(C901="MAT.",VLOOKUP(A901,INSUMOS_AUX!A:F,6,0),0)</f>
        <v>5.84</v>
      </c>
      <c r="G901" s="178" t="n">
        <f aca="false">IF(C901="M.O.",VLOOKUP(A901,INSUMOS_AUX!A:F,6,0),0)</f>
        <v>0</v>
      </c>
    </row>
    <row r="902" customFormat="false" ht="15" hidden="false" customHeight="false" outlineLevel="0" collapsed="false">
      <c r="A902" s="178" t="n">
        <v>12892</v>
      </c>
      <c r="B902" s="179" t="s">
        <v>627</v>
      </c>
      <c r="C902" s="180" t="s">
        <v>74</v>
      </c>
      <c r="D902" s="180" t="s">
        <v>628</v>
      </c>
      <c r="E902" s="178" t="n">
        <v>0.003022536</v>
      </c>
      <c r="F902" s="181" t="n">
        <f aca="false">IF(C902="MAT.",VLOOKUP(A902,INSUMOS_AUX!A:F,6,0),0)</f>
        <v>9</v>
      </c>
      <c r="G902" s="178" t="n">
        <f aca="false">IF(C902="M.O.",VLOOKUP(A902,INSUMOS_AUX!A:F,6,0),0)</f>
        <v>0</v>
      </c>
    </row>
    <row r="903" customFormat="false" ht="15" hidden="false" customHeight="false" outlineLevel="0" collapsed="false">
      <c r="A903" s="178" t="n">
        <v>12893</v>
      </c>
      <c r="B903" s="179" t="s">
        <v>629</v>
      </c>
      <c r="C903" s="180" t="s">
        <v>74</v>
      </c>
      <c r="D903" s="180" t="s">
        <v>628</v>
      </c>
      <c r="E903" s="178" t="n">
        <v>0.000352638</v>
      </c>
      <c r="F903" s="181" t="n">
        <f aca="false">IF(C903="MAT.",VLOOKUP(A903,INSUMOS_AUX!A:F,6,0),0)</f>
        <v>48</v>
      </c>
      <c r="G903" s="178" t="n">
        <f aca="false">IF(C903="M.O.",VLOOKUP(A903,INSUMOS_AUX!A:F,6,0),0)</f>
        <v>0</v>
      </c>
    </row>
    <row r="904" customFormat="false" ht="15" hidden="false" customHeight="false" outlineLevel="0" collapsed="false">
      <c r="A904" s="178" t="n">
        <v>25966</v>
      </c>
      <c r="B904" s="179" t="s">
        <v>653</v>
      </c>
      <c r="C904" s="180" t="s">
        <v>74</v>
      </c>
      <c r="D904" s="180" t="s">
        <v>654</v>
      </c>
      <c r="E904" s="178" t="n">
        <v>0.000292666</v>
      </c>
      <c r="F904" s="181" t="n">
        <f aca="false">IF(C904="MAT.",VLOOKUP(A904,INSUMOS_AUX!A:F,6,0),0)</f>
        <v>15.03</v>
      </c>
      <c r="G904" s="178" t="n">
        <f aca="false">IF(C904="M.O.",VLOOKUP(A904,INSUMOS_AUX!A:F,6,0),0)</f>
        <v>0</v>
      </c>
    </row>
    <row r="905" customFormat="false" ht="15" hidden="false" customHeight="false" outlineLevel="0" collapsed="false">
      <c r="A905" s="178" t="n">
        <v>2711</v>
      </c>
      <c r="B905" s="179" t="s">
        <v>657</v>
      </c>
      <c r="C905" s="180" t="s">
        <v>74</v>
      </c>
      <c r="D905" s="180" t="s">
        <v>30</v>
      </c>
      <c r="E905" s="178" t="n">
        <v>0.000130614</v>
      </c>
      <c r="F905" s="181" t="n">
        <f aca="false">IF(C905="MAT.",VLOOKUP(A905,INSUMOS_AUX!A:F,6,0),0)</f>
        <v>109.45</v>
      </c>
      <c r="G905" s="178" t="n">
        <f aca="false">IF(C905="M.O.",VLOOKUP(A905,INSUMOS_AUX!A:F,6,0),0)</f>
        <v>0</v>
      </c>
    </row>
    <row r="906" customFormat="false" ht="15" hidden="false" customHeight="false" outlineLevel="0" collapsed="false">
      <c r="A906" s="178" t="n">
        <v>36144</v>
      </c>
      <c r="B906" s="179" t="s">
        <v>630</v>
      </c>
      <c r="C906" s="180" t="s">
        <v>74</v>
      </c>
      <c r="D906" s="180" t="s">
        <v>30</v>
      </c>
      <c r="E906" s="178" t="n">
        <v>0.024589576</v>
      </c>
      <c r="F906" s="181" t="n">
        <f aca="false">IF(C906="MAT.",VLOOKUP(A906,INSUMOS_AUX!A:F,6,0),0)</f>
        <v>1.12</v>
      </c>
      <c r="G906" s="178" t="n">
        <f aca="false">IF(C906="M.O.",VLOOKUP(A906,INSUMOS_AUX!A:F,6,0),0)</f>
        <v>0</v>
      </c>
    </row>
    <row r="907" customFormat="false" ht="15" hidden="false" customHeight="false" outlineLevel="0" collapsed="false">
      <c r="A907" s="178" t="n">
        <v>36146</v>
      </c>
      <c r="B907" s="179" t="s">
        <v>631</v>
      </c>
      <c r="C907" s="180" t="s">
        <v>74</v>
      </c>
      <c r="D907" s="180" t="s">
        <v>30</v>
      </c>
      <c r="E907" s="178" t="n">
        <v>0.000273548</v>
      </c>
      <c r="F907" s="181" t="n">
        <f aca="false">IF(C907="MAT.",VLOOKUP(A907,INSUMOS_AUX!A:F,6,0),0)</f>
        <v>170</v>
      </c>
      <c r="G907" s="178" t="n">
        <f aca="false">IF(C907="M.O.",VLOOKUP(A907,INSUMOS_AUX!A:F,6,0),0)</f>
        <v>0</v>
      </c>
    </row>
    <row r="908" customFormat="false" ht="15" hidden="false" customHeight="false" outlineLevel="0" collapsed="false">
      <c r="A908" s="178" t="n">
        <v>36149</v>
      </c>
      <c r="B908" s="179" t="s">
        <v>632</v>
      </c>
      <c r="C908" s="180" t="s">
        <v>74</v>
      </c>
      <c r="D908" s="180" t="s">
        <v>30</v>
      </c>
      <c r="E908" s="178" t="n">
        <v>0.0001584</v>
      </c>
      <c r="F908" s="181" t="n">
        <f aca="false">IF(C908="MAT.",VLOOKUP(A908,INSUMOS_AUX!A:F,6,0),0)</f>
        <v>117.5</v>
      </c>
      <c r="G908" s="178" t="n">
        <f aca="false">IF(C908="M.O.",VLOOKUP(A908,INSUMOS_AUX!A:F,6,0),0)</f>
        <v>0</v>
      </c>
    </row>
    <row r="909" customFormat="false" ht="15" hidden="false" customHeight="false" outlineLevel="0" collapsed="false">
      <c r="A909" s="178" t="n">
        <v>36150</v>
      </c>
      <c r="B909" s="179" t="s">
        <v>633</v>
      </c>
      <c r="C909" s="180" t="s">
        <v>74</v>
      </c>
      <c r="D909" s="180" t="s">
        <v>30</v>
      </c>
      <c r="E909" s="178" t="n">
        <v>0.000586168</v>
      </c>
      <c r="F909" s="181" t="n">
        <f aca="false">IF(C909="MAT.",VLOOKUP(A909,INSUMOS_AUX!A:F,6,0),0)</f>
        <v>29.7</v>
      </c>
      <c r="G909" s="178" t="n">
        <f aca="false">IF(C909="M.O.",VLOOKUP(A909,INSUMOS_AUX!A:F,6,0),0)</f>
        <v>0</v>
      </c>
    </row>
    <row r="910" customFormat="false" ht="15" hidden="false" customHeight="false" outlineLevel="0" collapsed="false">
      <c r="A910" s="178" t="n">
        <v>36153</v>
      </c>
      <c r="B910" s="179" t="s">
        <v>634</v>
      </c>
      <c r="C910" s="180" t="s">
        <v>74</v>
      </c>
      <c r="D910" s="180" t="s">
        <v>30</v>
      </c>
      <c r="E910" s="178" t="n">
        <v>0.000237072</v>
      </c>
      <c r="F910" s="181" t="n">
        <f aca="false">IF(C910="MAT.",VLOOKUP(A910,INSUMOS_AUX!A:F,6,0),0)</f>
        <v>133.75</v>
      </c>
      <c r="G910" s="178" t="n">
        <f aca="false">IF(C910="M.O.",VLOOKUP(A910,INSUMOS_AUX!A:F,6,0),0)</f>
        <v>0</v>
      </c>
    </row>
    <row r="911" customFormat="false" ht="15" hidden="false" customHeight="false" outlineLevel="0" collapsed="false">
      <c r="A911" s="178" t="n">
        <v>37370</v>
      </c>
      <c r="B911" s="179" t="s">
        <v>659</v>
      </c>
      <c r="C911" s="180" t="s">
        <v>74</v>
      </c>
      <c r="D911" s="180" t="s">
        <v>594</v>
      </c>
      <c r="E911" s="178" t="n">
        <v>0.22</v>
      </c>
      <c r="F911" s="181" t="n">
        <f aca="false">IF(C911="MAT.",VLOOKUP(A911,INSUMOS_AUX!A:F,6,0),0)</f>
        <v>1.87</v>
      </c>
      <c r="G911" s="178" t="n">
        <f aca="false">IF(C911="M.O.",VLOOKUP(A911,INSUMOS_AUX!A:F,6,0),0)</f>
        <v>0</v>
      </c>
    </row>
    <row r="912" customFormat="false" ht="15" hidden="false" customHeight="false" outlineLevel="0" collapsed="false">
      <c r="A912" s="178" t="n">
        <v>37371</v>
      </c>
      <c r="B912" s="179" t="s">
        <v>660</v>
      </c>
      <c r="C912" s="180" t="s">
        <v>74</v>
      </c>
      <c r="D912" s="180" t="s">
        <v>594</v>
      </c>
      <c r="E912" s="178" t="n">
        <v>0.22</v>
      </c>
      <c r="F912" s="181" t="n">
        <f aca="false">IF(C912="MAT.",VLOOKUP(A912,INSUMOS_AUX!A:F,6,0),0)</f>
        <v>0.71</v>
      </c>
      <c r="G912" s="178" t="n">
        <f aca="false">IF(C912="M.O.",VLOOKUP(A912,INSUMOS_AUX!A:F,6,0),0)</f>
        <v>0</v>
      </c>
    </row>
    <row r="913" customFormat="false" ht="15" hidden="false" customHeight="false" outlineLevel="0" collapsed="false">
      <c r="A913" s="178" t="n">
        <v>37372</v>
      </c>
      <c r="B913" s="179" t="s">
        <v>661</v>
      </c>
      <c r="C913" s="180" t="s">
        <v>74</v>
      </c>
      <c r="D913" s="180" t="s">
        <v>594</v>
      </c>
      <c r="E913" s="178" t="n">
        <v>0.22</v>
      </c>
      <c r="F913" s="181" t="n">
        <f aca="false">IF(C913="MAT.",VLOOKUP(A913,INSUMOS_AUX!A:F,6,0),0)</f>
        <v>0.34</v>
      </c>
      <c r="G913" s="178" t="n">
        <f aca="false">IF(C913="M.O.",VLOOKUP(A913,INSUMOS_AUX!A:F,6,0),0)</f>
        <v>0</v>
      </c>
    </row>
    <row r="914" customFormat="false" ht="15" hidden="false" customHeight="false" outlineLevel="0" collapsed="false">
      <c r="A914" s="178" t="n">
        <v>37373</v>
      </c>
      <c r="B914" s="179" t="s">
        <v>662</v>
      </c>
      <c r="C914" s="180" t="s">
        <v>74</v>
      </c>
      <c r="D914" s="180" t="s">
        <v>594</v>
      </c>
      <c r="E914" s="178" t="n">
        <v>0.22</v>
      </c>
      <c r="F914" s="181" t="n">
        <f aca="false">IF(C914="MAT.",VLOOKUP(A914,INSUMOS_AUX!A:F,6,0),0)</f>
        <v>0.05</v>
      </c>
      <c r="G914" s="178" t="n">
        <f aca="false">IF(C914="M.O.",VLOOKUP(A914,INSUMOS_AUX!A:F,6,0),0)</f>
        <v>0</v>
      </c>
    </row>
    <row r="915" customFormat="false" ht="15" hidden="false" customHeight="false" outlineLevel="0" collapsed="false">
      <c r="A915" s="178" t="n">
        <v>38382</v>
      </c>
      <c r="B915" s="179" t="s">
        <v>664</v>
      </c>
      <c r="C915" s="180" t="s">
        <v>74</v>
      </c>
      <c r="D915" s="180" t="s">
        <v>30</v>
      </c>
      <c r="E915" s="178" t="n">
        <v>0.000556864</v>
      </c>
      <c r="F915" s="181" t="n">
        <f aca="false">IF(C915="MAT.",VLOOKUP(A915,INSUMOS_AUX!A:F,6,0),0)</f>
        <v>7.62</v>
      </c>
      <c r="G915" s="178" t="n">
        <f aca="false">IF(C915="M.O.",VLOOKUP(A915,INSUMOS_AUX!A:F,6,0),0)</f>
        <v>0</v>
      </c>
    </row>
    <row r="916" customFormat="false" ht="15" hidden="false" customHeight="false" outlineLevel="0" collapsed="false">
      <c r="A916" s="178" t="n">
        <v>38390</v>
      </c>
      <c r="B916" s="179" t="s">
        <v>665</v>
      </c>
      <c r="C916" s="180" t="s">
        <v>74</v>
      </c>
      <c r="D916" s="180" t="s">
        <v>30</v>
      </c>
      <c r="E916" s="178" t="n">
        <v>0.000292666</v>
      </c>
      <c r="F916" s="181" t="n">
        <f aca="false">IF(C916="MAT.",VLOOKUP(A916,INSUMOS_AUX!A:F,6,0),0)</f>
        <v>22.97</v>
      </c>
      <c r="G916" s="178" t="n">
        <f aca="false">IF(C916="M.O.",VLOOKUP(A916,INSUMOS_AUX!A:F,6,0),0)</f>
        <v>0</v>
      </c>
    </row>
    <row r="917" customFormat="false" ht="15" hidden="false" customHeight="false" outlineLevel="0" collapsed="false">
      <c r="A917" s="178" t="n">
        <v>38393</v>
      </c>
      <c r="B917" s="179" t="s">
        <v>666</v>
      </c>
      <c r="C917" s="180" t="s">
        <v>74</v>
      </c>
      <c r="D917" s="180" t="s">
        <v>30</v>
      </c>
      <c r="E917" s="178" t="n">
        <v>0.000292666</v>
      </c>
      <c r="F917" s="181" t="n">
        <f aca="false">IF(C917="MAT.",VLOOKUP(A917,INSUMOS_AUX!A:F,6,0),0)</f>
        <v>10.36</v>
      </c>
      <c r="G917" s="178" t="n">
        <f aca="false">IF(C917="M.O.",VLOOKUP(A917,INSUMOS_AUX!A:F,6,0),0)</f>
        <v>0</v>
      </c>
    </row>
    <row r="918" customFormat="false" ht="15" hidden="false" customHeight="false" outlineLevel="0" collapsed="false">
      <c r="A918" s="178" t="n">
        <v>38396</v>
      </c>
      <c r="B918" s="179" t="s">
        <v>667</v>
      </c>
      <c r="C918" s="180" t="s">
        <v>74</v>
      </c>
      <c r="D918" s="180" t="s">
        <v>30</v>
      </c>
      <c r="E918" s="178" t="n">
        <v>9.966E-006</v>
      </c>
      <c r="F918" s="181" t="n">
        <f aca="false">IF(C918="MAT.",VLOOKUP(A918,INSUMOS_AUX!A:F,6,0),0)</f>
        <v>276.64</v>
      </c>
      <c r="G918" s="178" t="n">
        <f aca="false">IF(C918="M.O.",VLOOKUP(A918,INSUMOS_AUX!A:F,6,0),0)</f>
        <v>0</v>
      </c>
    </row>
    <row r="919" customFormat="false" ht="15" hidden="false" customHeight="false" outlineLevel="0" collapsed="false">
      <c r="A919" s="178" t="n">
        <v>38399</v>
      </c>
      <c r="B919" s="179" t="s">
        <v>668</v>
      </c>
      <c r="C919" s="180" t="s">
        <v>74</v>
      </c>
      <c r="D919" s="180" t="s">
        <v>30</v>
      </c>
      <c r="E919" s="178" t="n">
        <v>4.9786E-005</v>
      </c>
      <c r="F919" s="181" t="n">
        <f aca="false">IF(C919="MAT.",VLOOKUP(A919,INSUMOS_AUX!A:F,6,0),0)</f>
        <v>135.25</v>
      </c>
      <c r="G919" s="178" t="n">
        <f aca="false">IF(C919="M.O.",VLOOKUP(A919,INSUMOS_AUX!A:F,6,0),0)</f>
        <v>0</v>
      </c>
    </row>
    <row r="920" customFormat="false" ht="15" hidden="false" customHeight="false" outlineLevel="0" collapsed="false">
      <c r="A920" s="178" t="n">
        <v>38412</v>
      </c>
      <c r="B920" s="179" t="s">
        <v>669</v>
      </c>
      <c r="C920" s="180" t="s">
        <v>74</v>
      </c>
      <c r="D920" s="180" t="s">
        <v>30</v>
      </c>
      <c r="E920" s="178" t="n">
        <v>8.712E-006</v>
      </c>
      <c r="F920" s="181" t="n">
        <f aca="false">IF(C920="MAT.",VLOOKUP(A920,INSUMOS_AUX!A:F,6,0),0)</f>
        <v>837.62</v>
      </c>
      <c r="G920" s="178" t="n">
        <f aca="false">IF(C920="M.O.",VLOOKUP(A920,INSUMOS_AUX!A:F,6,0),0)</f>
        <v>0</v>
      </c>
    </row>
    <row r="921" customFormat="false" ht="15" hidden="false" customHeight="false" outlineLevel="0" collapsed="false">
      <c r="A921" s="178" t="n">
        <v>38413</v>
      </c>
      <c r="B921" s="179" t="s">
        <v>670</v>
      </c>
      <c r="C921" s="180" t="s">
        <v>74</v>
      </c>
      <c r="D921" s="180" t="s">
        <v>30</v>
      </c>
      <c r="E921" s="178" t="n">
        <v>8.536E-006</v>
      </c>
      <c r="F921" s="181" t="n">
        <f aca="false">IF(C921="MAT.",VLOOKUP(A921,INSUMOS_AUX!A:F,6,0),0)</f>
        <v>589.49</v>
      </c>
      <c r="G921" s="178" t="n">
        <f aca="false">IF(C921="M.O.",VLOOKUP(A921,INSUMOS_AUX!A:F,6,0),0)</f>
        <v>0</v>
      </c>
    </row>
    <row r="922" customFormat="false" ht="15" hidden="false" customHeight="false" outlineLevel="0" collapsed="false">
      <c r="A922" s="178" t="n">
        <v>38476</v>
      </c>
      <c r="B922" s="179" t="s">
        <v>671</v>
      </c>
      <c r="C922" s="180" t="s">
        <v>74</v>
      </c>
      <c r="D922" s="180" t="s">
        <v>30</v>
      </c>
      <c r="E922" s="178" t="n">
        <v>3.9842E-005</v>
      </c>
      <c r="F922" s="181" t="n">
        <f aca="false">IF(C922="MAT.",VLOOKUP(A922,INSUMOS_AUX!A:F,6,0),0)</f>
        <v>203.78</v>
      </c>
      <c r="G922" s="178" t="n">
        <f aca="false">IF(C922="M.O.",VLOOKUP(A922,INSUMOS_AUX!A:F,6,0),0)</f>
        <v>0</v>
      </c>
    </row>
    <row r="923" customFormat="false" ht="15" hidden="false" customHeight="false" outlineLevel="0" collapsed="false">
      <c r="A923" s="178" t="n">
        <v>38477</v>
      </c>
      <c r="B923" s="179" t="s">
        <v>672</v>
      </c>
      <c r="C923" s="180" t="s">
        <v>74</v>
      </c>
      <c r="D923" s="180" t="s">
        <v>30</v>
      </c>
      <c r="E923" s="178" t="n">
        <v>8.536E-006</v>
      </c>
      <c r="F923" s="181" t="n">
        <f aca="false">IF(C923="MAT.",VLOOKUP(A923,INSUMOS_AUX!A:F,6,0),0)</f>
        <v>577.1</v>
      </c>
      <c r="G923" s="178" t="n">
        <f aca="false">IF(C923="M.O.",VLOOKUP(A923,INSUMOS_AUX!A:F,6,0),0)</f>
        <v>0</v>
      </c>
    </row>
    <row r="924" customFormat="false" ht="15" hidden="false" customHeight="false" outlineLevel="0" collapsed="false">
      <c r="A924" s="178" t="n">
        <v>38877</v>
      </c>
      <c r="B924" s="179" t="s">
        <v>744</v>
      </c>
      <c r="C924" s="180" t="s">
        <v>74</v>
      </c>
      <c r="D924" s="180" t="s">
        <v>285</v>
      </c>
      <c r="E924" s="178" t="n">
        <v>1.938</v>
      </c>
      <c r="F924" s="181" t="n">
        <f aca="false">IF(C924="MAT.",VLOOKUP(A924,INSUMOS_AUX!A:F,6,0),0)</f>
        <v>5.7</v>
      </c>
      <c r="G924" s="178" t="n">
        <f aca="false">IF(C924="M.O.",VLOOKUP(A924,INSUMOS_AUX!A:F,6,0),0)</f>
        <v>0</v>
      </c>
    </row>
    <row r="925" customFormat="false" ht="15" hidden="false" customHeight="false" outlineLevel="0" collapsed="false">
      <c r="A925" s="178" t="n">
        <v>4783</v>
      </c>
      <c r="B925" s="179" t="s">
        <v>745</v>
      </c>
      <c r="C925" s="180" t="s">
        <v>636</v>
      </c>
      <c r="D925" s="180" t="s">
        <v>594</v>
      </c>
      <c r="E925" s="178" t="n">
        <v>0.1780944</v>
      </c>
      <c r="F925" s="181" t="n">
        <f aca="false">IF(C925="MAT.",VLOOKUP(A925,INSUMOS_AUX!A:F,6,0),0)</f>
        <v>0</v>
      </c>
      <c r="G925" s="178" t="n">
        <f aca="false">IF(C925="M.O.",VLOOKUP(A925,INSUMOS_AUX!A:F,6,0),0)</f>
        <v>13.3</v>
      </c>
    </row>
    <row r="926" customFormat="false" ht="15" hidden="false" customHeight="false" outlineLevel="0" collapsed="false">
      <c r="A926" s="178" t="n">
        <v>6111</v>
      </c>
      <c r="B926" s="179" t="s">
        <v>678</v>
      </c>
      <c r="C926" s="180" t="s">
        <v>636</v>
      </c>
      <c r="D926" s="180" t="s">
        <v>594</v>
      </c>
      <c r="E926" s="178" t="n">
        <v>0.0447524</v>
      </c>
      <c r="F926" s="181" t="n">
        <f aca="false">IF(C926="MAT.",VLOOKUP(A926,INSUMOS_AUX!A:F,6,0),0)</f>
        <v>0</v>
      </c>
      <c r="G926" s="178" t="n">
        <f aca="false">IF(C926="M.O.",VLOOKUP(A926,INSUMOS_AUX!A:F,6,0),0)</f>
        <v>8.51</v>
      </c>
    </row>
    <row r="927" customFormat="false" ht="15" hidden="false" customHeight="false" outlineLevel="0" collapsed="false">
      <c r="A927" s="172"/>
      <c r="B927" s="173"/>
      <c r="C927" s="173"/>
      <c r="D927" s="173"/>
      <c r="E927" s="173"/>
      <c r="F927" s="173"/>
      <c r="G927" s="173"/>
    </row>
    <row r="928" customFormat="false" ht="15" hidden="false" customHeight="false" outlineLevel="0" collapsed="false">
      <c r="A928" s="174" t="s">
        <v>176</v>
      </c>
      <c r="B928" s="174" t="s">
        <v>177</v>
      </c>
      <c r="C928" s="175" t="s">
        <v>60</v>
      </c>
      <c r="D928" s="175" t="s">
        <v>116</v>
      </c>
      <c r="E928" s="176" t="n">
        <v>1.5</v>
      </c>
      <c r="F928" s="176" t="n">
        <f aca="false">SUMPRODUCT($E929:$E954,F929:F954)</f>
        <v>16.81138285453</v>
      </c>
      <c r="G928" s="176" t="n">
        <f aca="false">SUMPRODUCT($E929:$E954,G929:G954)</f>
        <v>34.241241076</v>
      </c>
    </row>
    <row r="929" customFormat="false" ht="15" hidden="false" customHeight="false" outlineLevel="0" collapsed="false">
      <c r="A929" s="178" t="n">
        <v>10</v>
      </c>
      <c r="B929" s="179" t="s">
        <v>647</v>
      </c>
      <c r="C929" s="180" t="s">
        <v>74</v>
      </c>
      <c r="D929" s="180" t="s">
        <v>30</v>
      </c>
      <c r="E929" s="178" t="n">
        <v>0.02774145</v>
      </c>
      <c r="F929" s="181" t="n">
        <f aca="false">IF(C929="MAT.",VLOOKUP(A929,INSUMOS_AUX!A:F,6,0),0)</f>
        <v>6.92</v>
      </c>
      <c r="G929" s="178" t="n">
        <f aca="false">IF(C929="M.O.",VLOOKUP(A929,INSUMOS_AUX!A:F,6,0),0)</f>
        <v>0</v>
      </c>
    </row>
    <row r="930" customFormat="false" ht="15" hidden="false" customHeight="false" outlineLevel="0" collapsed="false">
      <c r="A930" s="178" t="n">
        <v>11359</v>
      </c>
      <c r="B930" s="179" t="s">
        <v>649</v>
      </c>
      <c r="C930" s="180" t="s">
        <v>74</v>
      </c>
      <c r="D930" s="180" t="s">
        <v>30</v>
      </c>
      <c r="E930" s="178" t="n">
        <v>0.00022391</v>
      </c>
      <c r="F930" s="181" t="n">
        <f aca="false">IF(C930="MAT.",VLOOKUP(A930,INSUMOS_AUX!A:F,6,0),0)</f>
        <v>571.77</v>
      </c>
      <c r="G930" s="178" t="n">
        <f aca="false">IF(C930="M.O.",VLOOKUP(A930,INSUMOS_AUX!A:F,6,0),0)</f>
        <v>0</v>
      </c>
    </row>
    <row r="931" customFormat="false" ht="15" hidden="false" customHeight="false" outlineLevel="0" collapsed="false">
      <c r="A931" s="178" t="n">
        <v>12815</v>
      </c>
      <c r="B931" s="179" t="s">
        <v>651</v>
      </c>
      <c r="C931" s="180" t="s">
        <v>74</v>
      </c>
      <c r="D931" s="180" t="s">
        <v>30</v>
      </c>
      <c r="E931" s="178" t="n">
        <v>0.03157521</v>
      </c>
      <c r="F931" s="181" t="n">
        <f aca="false">IF(C931="MAT.",VLOOKUP(A931,INSUMOS_AUX!A:F,6,0),0)</f>
        <v>5.84</v>
      </c>
      <c r="G931" s="178" t="n">
        <f aca="false">IF(C931="M.O.",VLOOKUP(A931,INSUMOS_AUX!A:F,6,0),0)</f>
        <v>0</v>
      </c>
    </row>
    <row r="932" customFormat="false" ht="15" hidden="false" customHeight="false" outlineLevel="0" collapsed="false">
      <c r="A932" s="178" t="n">
        <v>12892</v>
      </c>
      <c r="B932" s="179" t="s">
        <v>627</v>
      </c>
      <c r="C932" s="180" t="s">
        <v>74</v>
      </c>
      <c r="D932" s="180" t="s">
        <v>628</v>
      </c>
      <c r="E932" s="178" t="n">
        <v>0.054350693</v>
      </c>
      <c r="F932" s="181" t="n">
        <f aca="false">IF(C932="MAT.",VLOOKUP(A932,INSUMOS_AUX!A:F,6,0),0)</f>
        <v>9</v>
      </c>
      <c r="G932" s="178" t="n">
        <f aca="false">IF(C932="M.O.",VLOOKUP(A932,INSUMOS_AUX!A:F,6,0),0)</f>
        <v>0</v>
      </c>
    </row>
    <row r="933" customFormat="false" ht="15" hidden="false" customHeight="false" outlineLevel="0" collapsed="false">
      <c r="A933" s="178" t="n">
        <v>12893</v>
      </c>
      <c r="B933" s="179" t="s">
        <v>629</v>
      </c>
      <c r="C933" s="180" t="s">
        <v>74</v>
      </c>
      <c r="D933" s="180" t="s">
        <v>628</v>
      </c>
      <c r="E933" s="178" t="n">
        <v>0.006341072</v>
      </c>
      <c r="F933" s="181" t="n">
        <f aca="false">IF(C933="MAT.",VLOOKUP(A933,INSUMOS_AUX!A:F,6,0),0)</f>
        <v>48</v>
      </c>
      <c r="G933" s="178" t="n">
        <f aca="false">IF(C933="M.O.",VLOOKUP(A933,INSUMOS_AUX!A:F,6,0),0)</f>
        <v>0</v>
      </c>
    </row>
    <row r="934" customFormat="false" ht="15" hidden="false" customHeight="false" outlineLevel="0" collapsed="false">
      <c r="A934" s="178" t="n">
        <v>25966</v>
      </c>
      <c r="B934" s="179" t="s">
        <v>653</v>
      </c>
      <c r="C934" s="180" t="s">
        <v>74</v>
      </c>
      <c r="D934" s="180" t="s">
        <v>654</v>
      </c>
      <c r="E934" s="178" t="n">
        <v>0.005262667</v>
      </c>
      <c r="F934" s="181" t="n">
        <f aca="false">IF(C934="MAT.",VLOOKUP(A934,INSUMOS_AUX!A:F,6,0),0)</f>
        <v>15.03</v>
      </c>
      <c r="G934" s="178" t="n">
        <f aca="false">IF(C934="M.O.",VLOOKUP(A934,INSUMOS_AUX!A:F,6,0),0)</f>
        <v>0</v>
      </c>
    </row>
    <row r="935" customFormat="false" ht="15" hidden="false" customHeight="false" outlineLevel="0" collapsed="false">
      <c r="A935" s="178" t="n">
        <v>2711</v>
      </c>
      <c r="B935" s="179" t="s">
        <v>657</v>
      </c>
      <c r="C935" s="180" t="s">
        <v>74</v>
      </c>
      <c r="D935" s="180" t="s">
        <v>30</v>
      </c>
      <c r="E935" s="178" t="n">
        <v>0.002348677</v>
      </c>
      <c r="F935" s="181" t="n">
        <f aca="false">IF(C935="MAT.",VLOOKUP(A935,INSUMOS_AUX!A:F,6,0),0)</f>
        <v>109.45</v>
      </c>
      <c r="G935" s="178" t="n">
        <f aca="false">IF(C935="M.O.",VLOOKUP(A935,INSUMOS_AUX!A:F,6,0),0)</f>
        <v>0</v>
      </c>
    </row>
    <row r="936" customFormat="false" ht="15" hidden="false" customHeight="false" outlineLevel="0" collapsed="false">
      <c r="A936" s="178" t="n">
        <v>36144</v>
      </c>
      <c r="B936" s="179" t="s">
        <v>630</v>
      </c>
      <c r="C936" s="180" t="s">
        <v>74</v>
      </c>
      <c r="D936" s="180" t="s">
        <v>30</v>
      </c>
      <c r="E936" s="178" t="n">
        <v>0.442165285</v>
      </c>
      <c r="F936" s="181" t="n">
        <f aca="false">IF(C936="MAT.",VLOOKUP(A936,INSUMOS_AUX!A:F,6,0),0)</f>
        <v>1.12</v>
      </c>
      <c r="G936" s="178" t="n">
        <f aca="false">IF(C936="M.O.",VLOOKUP(A936,INSUMOS_AUX!A:F,6,0),0)</f>
        <v>0</v>
      </c>
    </row>
    <row r="937" customFormat="false" ht="15" hidden="false" customHeight="false" outlineLevel="0" collapsed="false">
      <c r="A937" s="178" t="n">
        <v>36146</v>
      </c>
      <c r="B937" s="179" t="s">
        <v>631</v>
      </c>
      <c r="C937" s="180" t="s">
        <v>74</v>
      </c>
      <c r="D937" s="180" t="s">
        <v>30</v>
      </c>
      <c r="E937" s="178" t="n">
        <v>0.00491889</v>
      </c>
      <c r="F937" s="181" t="n">
        <f aca="false">IF(C937="MAT.",VLOOKUP(A937,INSUMOS_AUX!A:F,6,0),0)</f>
        <v>170</v>
      </c>
      <c r="G937" s="178" t="n">
        <f aca="false">IF(C937="M.O.",VLOOKUP(A937,INSUMOS_AUX!A:F,6,0),0)</f>
        <v>0</v>
      </c>
    </row>
    <row r="938" customFormat="false" ht="15" hidden="false" customHeight="false" outlineLevel="0" collapsed="false">
      <c r="A938" s="178" t="n">
        <v>36149</v>
      </c>
      <c r="B938" s="179" t="s">
        <v>632</v>
      </c>
      <c r="C938" s="180" t="s">
        <v>74</v>
      </c>
      <c r="D938" s="180" t="s">
        <v>30</v>
      </c>
      <c r="E938" s="178" t="n">
        <v>0.00284832</v>
      </c>
      <c r="F938" s="181" t="n">
        <f aca="false">IF(C938="MAT.",VLOOKUP(A938,INSUMOS_AUX!A:F,6,0),0)</f>
        <v>117.5</v>
      </c>
      <c r="G938" s="178" t="n">
        <f aca="false">IF(C938="M.O.",VLOOKUP(A938,INSUMOS_AUX!A:F,6,0),0)</f>
        <v>0</v>
      </c>
    </row>
    <row r="939" customFormat="false" ht="15" hidden="false" customHeight="false" outlineLevel="0" collapsed="false">
      <c r="A939" s="178" t="n">
        <v>36150</v>
      </c>
      <c r="B939" s="179" t="s">
        <v>633</v>
      </c>
      <c r="C939" s="180" t="s">
        <v>74</v>
      </c>
      <c r="D939" s="180" t="s">
        <v>30</v>
      </c>
      <c r="E939" s="178" t="n">
        <v>0.010540366</v>
      </c>
      <c r="F939" s="181" t="n">
        <f aca="false">IF(C939="MAT.",VLOOKUP(A939,INSUMOS_AUX!A:F,6,0),0)</f>
        <v>29.7</v>
      </c>
      <c r="G939" s="178" t="n">
        <f aca="false">IF(C939="M.O.",VLOOKUP(A939,INSUMOS_AUX!A:F,6,0),0)</f>
        <v>0</v>
      </c>
    </row>
    <row r="940" customFormat="false" ht="15" hidden="false" customHeight="false" outlineLevel="0" collapsed="false">
      <c r="A940" s="178" t="n">
        <v>36153</v>
      </c>
      <c r="B940" s="179" t="s">
        <v>634</v>
      </c>
      <c r="C940" s="180" t="s">
        <v>74</v>
      </c>
      <c r="D940" s="180" t="s">
        <v>30</v>
      </c>
      <c r="E940" s="178" t="n">
        <v>0.004262986</v>
      </c>
      <c r="F940" s="181" t="n">
        <f aca="false">IF(C940="MAT.",VLOOKUP(A940,INSUMOS_AUX!A:F,6,0),0)</f>
        <v>133.75</v>
      </c>
      <c r="G940" s="178" t="n">
        <f aca="false">IF(C940="M.O.",VLOOKUP(A940,INSUMOS_AUX!A:F,6,0),0)</f>
        <v>0</v>
      </c>
    </row>
    <row r="941" customFormat="false" ht="15" hidden="false" customHeight="false" outlineLevel="0" collapsed="false">
      <c r="A941" s="178" t="n">
        <v>37370</v>
      </c>
      <c r="B941" s="179" t="s">
        <v>659</v>
      </c>
      <c r="C941" s="180" t="s">
        <v>74</v>
      </c>
      <c r="D941" s="180" t="s">
        <v>594</v>
      </c>
      <c r="E941" s="178" t="n">
        <v>3.956</v>
      </c>
      <c r="F941" s="181" t="n">
        <f aca="false">IF(C941="MAT.",VLOOKUP(A941,INSUMOS_AUX!A:F,6,0),0)</f>
        <v>1.87</v>
      </c>
      <c r="G941" s="178" t="n">
        <f aca="false">IF(C941="M.O.",VLOOKUP(A941,INSUMOS_AUX!A:F,6,0),0)</f>
        <v>0</v>
      </c>
    </row>
    <row r="942" customFormat="false" ht="15" hidden="false" customHeight="false" outlineLevel="0" collapsed="false">
      <c r="A942" s="178" t="n">
        <v>37371</v>
      </c>
      <c r="B942" s="179" t="s">
        <v>660</v>
      </c>
      <c r="C942" s="180" t="s">
        <v>74</v>
      </c>
      <c r="D942" s="180" t="s">
        <v>594</v>
      </c>
      <c r="E942" s="178" t="n">
        <v>3.956</v>
      </c>
      <c r="F942" s="181" t="n">
        <f aca="false">IF(C942="MAT.",VLOOKUP(A942,INSUMOS_AUX!A:F,6,0),0)</f>
        <v>0.71</v>
      </c>
      <c r="G942" s="178" t="n">
        <f aca="false">IF(C942="M.O.",VLOOKUP(A942,INSUMOS_AUX!A:F,6,0),0)</f>
        <v>0</v>
      </c>
    </row>
    <row r="943" customFormat="false" ht="15" hidden="false" customHeight="false" outlineLevel="0" collapsed="false">
      <c r="A943" s="178" t="n">
        <v>37372</v>
      </c>
      <c r="B943" s="179" t="s">
        <v>661</v>
      </c>
      <c r="C943" s="180" t="s">
        <v>74</v>
      </c>
      <c r="D943" s="180" t="s">
        <v>594</v>
      </c>
      <c r="E943" s="178" t="n">
        <v>3.956</v>
      </c>
      <c r="F943" s="181" t="n">
        <f aca="false">IF(C943="MAT.",VLOOKUP(A943,INSUMOS_AUX!A:F,6,0),0)</f>
        <v>0.34</v>
      </c>
      <c r="G943" s="178" t="n">
        <f aca="false">IF(C943="M.O.",VLOOKUP(A943,INSUMOS_AUX!A:F,6,0),0)</f>
        <v>0</v>
      </c>
    </row>
    <row r="944" customFormat="false" ht="15" hidden="false" customHeight="false" outlineLevel="0" collapsed="false">
      <c r="A944" s="178" t="n">
        <v>37373</v>
      </c>
      <c r="B944" s="179" t="s">
        <v>662</v>
      </c>
      <c r="C944" s="180" t="s">
        <v>74</v>
      </c>
      <c r="D944" s="180" t="s">
        <v>594</v>
      </c>
      <c r="E944" s="178" t="n">
        <v>3.956</v>
      </c>
      <c r="F944" s="181" t="n">
        <f aca="false">IF(C944="MAT.",VLOOKUP(A944,INSUMOS_AUX!A:F,6,0),0)</f>
        <v>0.05</v>
      </c>
      <c r="G944" s="178" t="n">
        <f aca="false">IF(C944="M.O.",VLOOKUP(A944,INSUMOS_AUX!A:F,6,0),0)</f>
        <v>0</v>
      </c>
    </row>
    <row r="945" customFormat="false" ht="15" hidden="false" customHeight="false" outlineLevel="0" collapsed="false">
      <c r="A945" s="178" t="n">
        <v>38382</v>
      </c>
      <c r="B945" s="179" t="s">
        <v>664</v>
      </c>
      <c r="C945" s="180" t="s">
        <v>74</v>
      </c>
      <c r="D945" s="180" t="s">
        <v>30</v>
      </c>
      <c r="E945" s="178" t="n">
        <v>0.010013427</v>
      </c>
      <c r="F945" s="181" t="n">
        <f aca="false">IF(C945="MAT.",VLOOKUP(A945,INSUMOS_AUX!A:F,6,0),0)</f>
        <v>7.62</v>
      </c>
      <c r="G945" s="178" t="n">
        <f aca="false">IF(C945="M.O.",VLOOKUP(A945,INSUMOS_AUX!A:F,6,0),0)</f>
        <v>0</v>
      </c>
    </row>
    <row r="946" customFormat="false" ht="15" hidden="false" customHeight="false" outlineLevel="0" collapsed="false">
      <c r="A946" s="178" t="n">
        <v>38390</v>
      </c>
      <c r="B946" s="179" t="s">
        <v>665</v>
      </c>
      <c r="C946" s="180" t="s">
        <v>74</v>
      </c>
      <c r="D946" s="180" t="s">
        <v>30</v>
      </c>
      <c r="E946" s="178" t="n">
        <v>0.005262667</v>
      </c>
      <c r="F946" s="181" t="n">
        <f aca="false">IF(C946="MAT.",VLOOKUP(A946,INSUMOS_AUX!A:F,6,0),0)</f>
        <v>22.97</v>
      </c>
      <c r="G946" s="178" t="n">
        <f aca="false">IF(C946="M.O.",VLOOKUP(A946,INSUMOS_AUX!A:F,6,0),0)</f>
        <v>0</v>
      </c>
    </row>
    <row r="947" customFormat="false" ht="15" hidden="false" customHeight="false" outlineLevel="0" collapsed="false">
      <c r="A947" s="178" t="n">
        <v>38393</v>
      </c>
      <c r="B947" s="179" t="s">
        <v>666</v>
      </c>
      <c r="C947" s="180" t="s">
        <v>74</v>
      </c>
      <c r="D947" s="180" t="s">
        <v>30</v>
      </c>
      <c r="E947" s="178" t="n">
        <v>0.005262667</v>
      </c>
      <c r="F947" s="181" t="n">
        <f aca="false">IF(C947="MAT.",VLOOKUP(A947,INSUMOS_AUX!A:F,6,0),0)</f>
        <v>10.36</v>
      </c>
      <c r="G947" s="178" t="n">
        <f aca="false">IF(C947="M.O.",VLOOKUP(A947,INSUMOS_AUX!A:F,6,0),0)</f>
        <v>0</v>
      </c>
    </row>
    <row r="948" customFormat="false" ht="15" hidden="false" customHeight="false" outlineLevel="0" collapsed="false">
      <c r="A948" s="178" t="n">
        <v>38396</v>
      </c>
      <c r="B948" s="179" t="s">
        <v>667</v>
      </c>
      <c r="C948" s="180" t="s">
        <v>74</v>
      </c>
      <c r="D948" s="180" t="s">
        <v>30</v>
      </c>
      <c r="E948" s="178" t="n">
        <v>0.000179207</v>
      </c>
      <c r="F948" s="181" t="n">
        <f aca="false">IF(C948="MAT.",VLOOKUP(A948,INSUMOS_AUX!A:F,6,0),0)</f>
        <v>276.64</v>
      </c>
      <c r="G948" s="178" t="n">
        <f aca="false">IF(C948="M.O.",VLOOKUP(A948,INSUMOS_AUX!A:F,6,0),0)</f>
        <v>0</v>
      </c>
    </row>
    <row r="949" customFormat="false" ht="15" hidden="false" customHeight="false" outlineLevel="0" collapsed="false">
      <c r="A949" s="178" t="n">
        <v>38399</v>
      </c>
      <c r="B949" s="179" t="s">
        <v>668</v>
      </c>
      <c r="C949" s="180" t="s">
        <v>74</v>
      </c>
      <c r="D949" s="180" t="s">
        <v>30</v>
      </c>
      <c r="E949" s="178" t="n">
        <v>0.000895243</v>
      </c>
      <c r="F949" s="181" t="n">
        <f aca="false">IF(C949="MAT.",VLOOKUP(A949,INSUMOS_AUX!A:F,6,0),0)</f>
        <v>135.25</v>
      </c>
      <c r="G949" s="178" t="n">
        <f aca="false">IF(C949="M.O.",VLOOKUP(A949,INSUMOS_AUX!A:F,6,0),0)</f>
        <v>0</v>
      </c>
    </row>
    <row r="950" customFormat="false" ht="15" hidden="false" customHeight="false" outlineLevel="0" collapsed="false">
      <c r="A950" s="178" t="n">
        <v>38412</v>
      </c>
      <c r="B950" s="179" t="s">
        <v>669</v>
      </c>
      <c r="C950" s="180" t="s">
        <v>74</v>
      </c>
      <c r="D950" s="180" t="s">
        <v>30</v>
      </c>
      <c r="E950" s="178" t="n">
        <v>0.000156658</v>
      </c>
      <c r="F950" s="181" t="n">
        <f aca="false">IF(C950="MAT.",VLOOKUP(A950,INSUMOS_AUX!A:F,6,0),0)</f>
        <v>837.62</v>
      </c>
      <c r="G950" s="178" t="n">
        <f aca="false">IF(C950="M.O.",VLOOKUP(A950,INSUMOS_AUX!A:F,6,0),0)</f>
        <v>0</v>
      </c>
    </row>
    <row r="951" customFormat="false" ht="15" hidden="false" customHeight="false" outlineLevel="0" collapsed="false">
      <c r="A951" s="178" t="n">
        <v>38413</v>
      </c>
      <c r="B951" s="179" t="s">
        <v>670</v>
      </c>
      <c r="C951" s="180" t="s">
        <v>74</v>
      </c>
      <c r="D951" s="180" t="s">
        <v>30</v>
      </c>
      <c r="E951" s="178" t="n">
        <v>0.000153493</v>
      </c>
      <c r="F951" s="181" t="n">
        <f aca="false">IF(C951="MAT.",VLOOKUP(A951,INSUMOS_AUX!A:F,6,0),0)</f>
        <v>589.49</v>
      </c>
      <c r="G951" s="178" t="n">
        <f aca="false">IF(C951="M.O.",VLOOKUP(A951,INSUMOS_AUX!A:F,6,0),0)</f>
        <v>0</v>
      </c>
    </row>
    <row r="952" customFormat="false" ht="15" hidden="false" customHeight="false" outlineLevel="0" collapsed="false">
      <c r="A952" s="178" t="n">
        <v>38476</v>
      </c>
      <c r="B952" s="179" t="s">
        <v>671</v>
      </c>
      <c r="C952" s="180" t="s">
        <v>74</v>
      </c>
      <c r="D952" s="180" t="s">
        <v>30</v>
      </c>
      <c r="E952" s="178" t="n">
        <v>0.000716432</v>
      </c>
      <c r="F952" s="181" t="n">
        <f aca="false">IF(C952="MAT.",VLOOKUP(A952,INSUMOS_AUX!A:F,6,0),0)</f>
        <v>203.78</v>
      </c>
      <c r="G952" s="178" t="n">
        <f aca="false">IF(C952="M.O.",VLOOKUP(A952,INSUMOS_AUX!A:F,6,0),0)</f>
        <v>0</v>
      </c>
    </row>
    <row r="953" customFormat="false" ht="15" hidden="false" customHeight="false" outlineLevel="0" collapsed="false">
      <c r="A953" s="178" t="n">
        <v>38477</v>
      </c>
      <c r="B953" s="179" t="s">
        <v>672</v>
      </c>
      <c r="C953" s="180" t="s">
        <v>74</v>
      </c>
      <c r="D953" s="180" t="s">
        <v>30</v>
      </c>
      <c r="E953" s="178" t="n">
        <v>0.000153493</v>
      </c>
      <c r="F953" s="181" t="n">
        <f aca="false">IF(C953="MAT.",VLOOKUP(A953,INSUMOS_AUX!A:F,6,0),0)</f>
        <v>577.1</v>
      </c>
      <c r="G953" s="178" t="n">
        <f aca="false">IF(C953="M.O.",VLOOKUP(A953,INSUMOS_AUX!A:F,6,0),0)</f>
        <v>0</v>
      </c>
    </row>
    <row r="954" customFormat="false" ht="15" hidden="false" customHeight="false" outlineLevel="0" collapsed="false">
      <c r="A954" s="178" t="n">
        <v>6111</v>
      </c>
      <c r="B954" s="179" t="s">
        <v>678</v>
      </c>
      <c r="C954" s="180" t="s">
        <v>636</v>
      </c>
      <c r="D954" s="180" t="s">
        <v>594</v>
      </c>
      <c r="E954" s="178" t="n">
        <v>4.0236476</v>
      </c>
      <c r="F954" s="181" t="n">
        <f aca="false">IF(C954="MAT.",VLOOKUP(A954,INSUMOS_AUX!A:F,6,0),0)</f>
        <v>0</v>
      </c>
      <c r="G954" s="178" t="n">
        <f aca="false">IF(C954="M.O.",VLOOKUP(A954,INSUMOS_AUX!A:F,6,0),0)</f>
        <v>8.51</v>
      </c>
    </row>
    <row r="955" customFormat="false" ht="15" hidden="false" customHeight="false" outlineLevel="0" collapsed="false">
      <c r="A955" s="172"/>
      <c r="B955" s="173"/>
      <c r="C955" s="173"/>
      <c r="D955" s="173"/>
      <c r="E955" s="173"/>
      <c r="F955" s="173"/>
      <c r="G955" s="173"/>
    </row>
    <row r="956" customFormat="false" ht="15" hidden="false" customHeight="false" outlineLevel="0" collapsed="false">
      <c r="A956" s="174" t="s">
        <v>179</v>
      </c>
      <c r="B956" s="174" t="s">
        <v>180</v>
      </c>
      <c r="C956" s="175" t="s">
        <v>60</v>
      </c>
      <c r="D956" s="175" t="s">
        <v>30</v>
      </c>
      <c r="E956" s="176" t="n">
        <v>1</v>
      </c>
      <c r="F956" s="176" t="n">
        <f aca="false">SUMPRODUCT($E957:$E986,F957:F986)</f>
        <v>526.59438490163</v>
      </c>
      <c r="G956" s="176" t="n">
        <f aca="false">SUMPRODUCT($E957:$E986,G957:G986)</f>
        <v>17.283824404</v>
      </c>
    </row>
    <row r="957" customFormat="false" ht="15" hidden="false" customHeight="false" outlineLevel="0" collapsed="false">
      <c r="A957" s="178" t="n">
        <v>10</v>
      </c>
      <c r="B957" s="179" t="s">
        <v>647</v>
      </c>
      <c r="C957" s="180" t="s">
        <v>74</v>
      </c>
      <c r="D957" s="180" t="s">
        <v>30</v>
      </c>
      <c r="E957" s="178" t="n">
        <v>0.01018215</v>
      </c>
      <c r="F957" s="181" t="n">
        <f aca="false">IF(C957="MAT.",VLOOKUP(A957,INSUMOS_AUX!A:F,6,0),0)</f>
        <v>6.92</v>
      </c>
      <c r="G957" s="178" t="n">
        <f aca="false">IF(C957="M.O.",VLOOKUP(A957,INSUMOS_AUX!A:F,6,0),0)</f>
        <v>0</v>
      </c>
    </row>
    <row r="958" customFormat="false" ht="15" hidden="false" customHeight="false" outlineLevel="0" collapsed="false">
      <c r="A958" s="178" t="n">
        <v>11359</v>
      </c>
      <c r="B958" s="179" t="s">
        <v>649</v>
      </c>
      <c r="C958" s="180" t="s">
        <v>74</v>
      </c>
      <c r="D958" s="180" t="s">
        <v>30</v>
      </c>
      <c r="E958" s="178" t="n">
        <v>8.2183E-005</v>
      </c>
      <c r="F958" s="181" t="n">
        <f aca="false">IF(C958="MAT.",VLOOKUP(A958,INSUMOS_AUX!A:F,6,0),0)</f>
        <v>571.77</v>
      </c>
      <c r="G958" s="178" t="n">
        <f aca="false">IF(C958="M.O.",VLOOKUP(A958,INSUMOS_AUX!A:F,6,0),0)</f>
        <v>0</v>
      </c>
    </row>
    <row r="959" customFormat="false" ht="15" hidden="false" customHeight="false" outlineLevel="0" collapsed="false">
      <c r="A959" s="178" t="n">
        <v>12815</v>
      </c>
      <c r="B959" s="179" t="s">
        <v>651</v>
      </c>
      <c r="C959" s="180" t="s">
        <v>74</v>
      </c>
      <c r="D959" s="180" t="s">
        <v>30</v>
      </c>
      <c r="E959" s="178" t="n">
        <v>0.011589283</v>
      </c>
      <c r="F959" s="181" t="n">
        <f aca="false">IF(C959="MAT.",VLOOKUP(A959,INSUMOS_AUX!A:F,6,0),0)</f>
        <v>5.84</v>
      </c>
      <c r="G959" s="178" t="n">
        <f aca="false">IF(C959="M.O.",VLOOKUP(A959,INSUMOS_AUX!A:F,6,0),0)</f>
        <v>0</v>
      </c>
    </row>
    <row r="960" customFormat="false" ht="15" hidden="false" customHeight="false" outlineLevel="0" collapsed="false">
      <c r="A960" s="178" t="n">
        <v>12892</v>
      </c>
      <c r="B960" s="179" t="s">
        <v>627</v>
      </c>
      <c r="C960" s="180" t="s">
        <v>74</v>
      </c>
      <c r="D960" s="180" t="s">
        <v>628</v>
      </c>
      <c r="E960" s="178" t="n">
        <v>0.019948737</v>
      </c>
      <c r="F960" s="181" t="n">
        <f aca="false">IF(C960="MAT.",VLOOKUP(A960,INSUMOS_AUX!A:F,6,0),0)</f>
        <v>9</v>
      </c>
      <c r="G960" s="178" t="n">
        <f aca="false">IF(C960="M.O.",VLOOKUP(A960,INSUMOS_AUX!A:F,6,0),0)</f>
        <v>0</v>
      </c>
    </row>
    <row r="961" customFormat="false" ht="15" hidden="false" customHeight="false" outlineLevel="0" collapsed="false">
      <c r="A961" s="178" t="n">
        <v>12893</v>
      </c>
      <c r="B961" s="179" t="s">
        <v>629</v>
      </c>
      <c r="C961" s="180" t="s">
        <v>74</v>
      </c>
      <c r="D961" s="180" t="s">
        <v>628</v>
      </c>
      <c r="E961" s="178" t="n">
        <v>0.002327411</v>
      </c>
      <c r="F961" s="181" t="n">
        <f aca="false">IF(C961="MAT.",VLOOKUP(A961,INSUMOS_AUX!A:F,6,0),0)</f>
        <v>48</v>
      </c>
      <c r="G961" s="178" t="n">
        <f aca="false">IF(C961="M.O.",VLOOKUP(A961,INSUMOS_AUX!A:F,6,0),0)</f>
        <v>0</v>
      </c>
    </row>
    <row r="962" customFormat="false" ht="15" hidden="false" customHeight="false" outlineLevel="0" collapsed="false">
      <c r="A962" s="178" t="n">
        <v>142</v>
      </c>
      <c r="B962" s="179" t="s">
        <v>728</v>
      </c>
      <c r="C962" s="180" t="s">
        <v>74</v>
      </c>
      <c r="D962" s="180" t="s">
        <v>729</v>
      </c>
      <c r="E962" s="178" t="n">
        <v>1.613</v>
      </c>
      <c r="F962" s="181" t="n">
        <f aca="false">IF(C962="MAT.",VLOOKUP(A962,INSUMOS_AUX!A:F,6,0),0)</f>
        <v>30.46</v>
      </c>
      <c r="G962" s="178" t="n">
        <f aca="false">IF(C962="M.O.",VLOOKUP(A962,INSUMOS_AUX!A:F,6,0),0)</f>
        <v>0</v>
      </c>
    </row>
    <row r="963" customFormat="false" ht="15" hidden="false" customHeight="false" outlineLevel="0" collapsed="false">
      <c r="A963" s="178" t="n">
        <v>25966</v>
      </c>
      <c r="B963" s="179" t="s">
        <v>653</v>
      </c>
      <c r="C963" s="180" t="s">
        <v>74</v>
      </c>
      <c r="D963" s="180" t="s">
        <v>654</v>
      </c>
      <c r="E963" s="178" t="n">
        <v>0.001931595</v>
      </c>
      <c r="F963" s="181" t="n">
        <f aca="false">IF(C963="MAT.",VLOOKUP(A963,INSUMOS_AUX!A:F,6,0),0)</f>
        <v>15.03</v>
      </c>
      <c r="G963" s="178" t="n">
        <f aca="false">IF(C963="M.O.",VLOOKUP(A963,INSUMOS_AUX!A:F,6,0),0)</f>
        <v>0</v>
      </c>
    </row>
    <row r="964" customFormat="false" ht="15" hidden="false" customHeight="false" outlineLevel="0" collapsed="false">
      <c r="A964" s="178" t="n">
        <v>2711</v>
      </c>
      <c r="B964" s="179" t="s">
        <v>657</v>
      </c>
      <c r="C964" s="180" t="s">
        <v>74</v>
      </c>
      <c r="D964" s="180" t="s">
        <v>30</v>
      </c>
      <c r="E964" s="178" t="n">
        <v>0.000862053</v>
      </c>
      <c r="F964" s="181" t="n">
        <f aca="false">IF(C964="MAT.",VLOOKUP(A964,INSUMOS_AUX!A:F,6,0),0)</f>
        <v>109.45</v>
      </c>
      <c r="G964" s="178" t="n">
        <f aca="false">IF(C964="M.O.",VLOOKUP(A964,INSUMOS_AUX!A:F,6,0),0)</f>
        <v>0</v>
      </c>
    </row>
    <row r="965" customFormat="false" ht="15" hidden="false" customHeight="false" outlineLevel="0" collapsed="false">
      <c r="A965" s="178" t="n">
        <v>36144</v>
      </c>
      <c r="B965" s="179" t="s">
        <v>630</v>
      </c>
      <c r="C965" s="180" t="s">
        <v>74</v>
      </c>
      <c r="D965" s="180" t="s">
        <v>30</v>
      </c>
      <c r="E965" s="178" t="n">
        <v>0.162291201</v>
      </c>
      <c r="F965" s="181" t="n">
        <f aca="false">IF(C965="MAT.",VLOOKUP(A965,INSUMOS_AUX!A:F,6,0),0)</f>
        <v>1.12</v>
      </c>
      <c r="G965" s="178" t="n">
        <f aca="false">IF(C965="M.O.",VLOOKUP(A965,INSUMOS_AUX!A:F,6,0),0)</f>
        <v>0</v>
      </c>
    </row>
    <row r="966" customFormat="false" ht="15" hidden="false" customHeight="false" outlineLevel="0" collapsed="false">
      <c r="A966" s="178" t="n">
        <v>36146</v>
      </c>
      <c r="B966" s="179" t="s">
        <v>631</v>
      </c>
      <c r="C966" s="180" t="s">
        <v>74</v>
      </c>
      <c r="D966" s="180" t="s">
        <v>30</v>
      </c>
      <c r="E966" s="178" t="n">
        <v>0.001805417</v>
      </c>
      <c r="F966" s="181" t="n">
        <f aca="false">IF(C966="MAT.",VLOOKUP(A966,INSUMOS_AUX!A:F,6,0),0)</f>
        <v>170</v>
      </c>
      <c r="G966" s="178" t="n">
        <f aca="false">IF(C966="M.O.",VLOOKUP(A966,INSUMOS_AUX!A:F,6,0),0)</f>
        <v>0</v>
      </c>
    </row>
    <row r="967" customFormat="false" ht="15" hidden="false" customHeight="false" outlineLevel="0" collapsed="false">
      <c r="A967" s="178" t="n">
        <v>36149</v>
      </c>
      <c r="B967" s="179" t="s">
        <v>632</v>
      </c>
      <c r="C967" s="180" t="s">
        <v>74</v>
      </c>
      <c r="D967" s="180" t="s">
        <v>30</v>
      </c>
      <c r="E967" s="178" t="n">
        <v>0.00104544</v>
      </c>
      <c r="F967" s="181" t="n">
        <f aca="false">IF(C967="MAT.",VLOOKUP(A967,INSUMOS_AUX!A:F,6,0),0)</f>
        <v>117.5</v>
      </c>
      <c r="G967" s="178" t="n">
        <f aca="false">IF(C967="M.O.",VLOOKUP(A967,INSUMOS_AUX!A:F,6,0),0)</f>
        <v>0</v>
      </c>
    </row>
    <row r="968" customFormat="false" ht="15" hidden="false" customHeight="false" outlineLevel="0" collapsed="false">
      <c r="A968" s="178" t="n">
        <v>36150</v>
      </c>
      <c r="B968" s="179" t="s">
        <v>633</v>
      </c>
      <c r="C968" s="180" t="s">
        <v>74</v>
      </c>
      <c r="D968" s="180" t="s">
        <v>30</v>
      </c>
      <c r="E968" s="178" t="n">
        <v>0.003868709</v>
      </c>
      <c r="F968" s="181" t="n">
        <f aca="false">IF(C968="MAT.",VLOOKUP(A968,INSUMOS_AUX!A:F,6,0),0)</f>
        <v>29.7</v>
      </c>
      <c r="G968" s="178" t="n">
        <f aca="false">IF(C968="M.O.",VLOOKUP(A968,INSUMOS_AUX!A:F,6,0),0)</f>
        <v>0</v>
      </c>
    </row>
    <row r="969" customFormat="false" ht="15" hidden="false" customHeight="false" outlineLevel="0" collapsed="false">
      <c r="A969" s="178" t="n">
        <v>36153</v>
      </c>
      <c r="B969" s="179" t="s">
        <v>634</v>
      </c>
      <c r="C969" s="180" t="s">
        <v>74</v>
      </c>
      <c r="D969" s="180" t="s">
        <v>30</v>
      </c>
      <c r="E969" s="178" t="n">
        <v>0.001564675</v>
      </c>
      <c r="F969" s="181" t="n">
        <f aca="false">IF(C969="MAT.",VLOOKUP(A969,INSUMOS_AUX!A:F,6,0),0)</f>
        <v>133.75</v>
      </c>
      <c r="G969" s="178" t="n">
        <f aca="false">IF(C969="M.O.",VLOOKUP(A969,INSUMOS_AUX!A:F,6,0),0)</f>
        <v>0</v>
      </c>
    </row>
    <row r="970" customFormat="false" ht="15" hidden="false" customHeight="false" outlineLevel="0" collapsed="false">
      <c r="A970" s="178" t="n">
        <v>37370</v>
      </c>
      <c r="B970" s="179" t="s">
        <v>659</v>
      </c>
      <c r="C970" s="180" t="s">
        <v>74</v>
      </c>
      <c r="D970" s="180" t="s">
        <v>594</v>
      </c>
      <c r="E970" s="178" t="n">
        <v>1.452</v>
      </c>
      <c r="F970" s="181" t="n">
        <f aca="false">IF(C970="MAT.",VLOOKUP(A970,INSUMOS_AUX!A:F,6,0),0)</f>
        <v>1.87</v>
      </c>
      <c r="G970" s="178" t="n">
        <f aca="false">IF(C970="M.O.",VLOOKUP(A970,INSUMOS_AUX!A:F,6,0),0)</f>
        <v>0</v>
      </c>
    </row>
    <row r="971" customFormat="false" ht="15" hidden="false" customHeight="false" outlineLevel="0" collapsed="false">
      <c r="A971" s="178" t="n">
        <v>37371</v>
      </c>
      <c r="B971" s="179" t="s">
        <v>660</v>
      </c>
      <c r="C971" s="180" t="s">
        <v>74</v>
      </c>
      <c r="D971" s="180" t="s">
        <v>594</v>
      </c>
      <c r="E971" s="178" t="n">
        <v>1.452</v>
      </c>
      <c r="F971" s="181" t="n">
        <f aca="false">IF(C971="MAT.",VLOOKUP(A971,INSUMOS_AUX!A:F,6,0),0)</f>
        <v>0.71</v>
      </c>
      <c r="G971" s="178" t="n">
        <f aca="false">IF(C971="M.O.",VLOOKUP(A971,INSUMOS_AUX!A:F,6,0),0)</f>
        <v>0</v>
      </c>
    </row>
    <row r="972" customFormat="false" ht="15" hidden="false" customHeight="false" outlineLevel="0" collapsed="false">
      <c r="A972" s="178" t="n">
        <v>37372</v>
      </c>
      <c r="B972" s="179" t="s">
        <v>661</v>
      </c>
      <c r="C972" s="180" t="s">
        <v>74</v>
      </c>
      <c r="D972" s="180" t="s">
        <v>594</v>
      </c>
      <c r="E972" s="178" t="n">
        <v>1.452</v>
      </c>
      <c r="F972" s="181" t="n">
        <f aca="false">IF(C972="MAT.",VLOOKUP(A972,INSUMOS_AUX!A:F,6,0),0)</f>
        <v>0.34</v>
      </c>
      <c r="G972" s="178" t="n">
        <f aca="false">IF(C972="M.O.",VLOOKUP(A972,INSUMOS_AUX!A:F,6,0),0)</f>
        <v>0</v>
      </c>
    </row>
    <row r="973" customFormat="false" ht="15" hidden="false" customHeight="false" outlineLevel="0" collapsed="false">
      <c r="A973" s="178" t="n">
        <v>37373</v>
      </c>
      <c r="B973" s="179" t="s">
        <v>662</v>
      </c>
      <c r="C973" s="180" t="s">
        <v>74</v>
      </c>
      <c r="D973" s="180" t="s">
        <v>594</v>
      </c>
      <c r="E973" s="178" t="n">
        <v>1.452</v>
      </c>
      <c r="F973" s="181" t="n">
        <f aca="false">IF(C973="MAT.",VLOOKUP(A973,INSUMOS_AUX!A:F,6,0),0)</f>
        <v>0.05</v>
      </c>
      <c r="G973" s="178" t="n">
        <f aca="false">IF(C973="M.O.",VLOOKUP(A973,INSUMOS_AUX!A:F,6,0),0)</f>
        <v>0</v>
      </c>
    </row>
    <row r="974" customFormat="false" ht="15" hidden="false" customHeight="false" outlineLevel="0" collapsed="false">
      <c r="A974" s="178" t="n">
        <v>38382</v>
      </c>
      <c r="B974" s="179" t="s">
        <v>664</v>
      </c>
      <c r="C974" s="180" t="s">
        <v>74</v>
      </c>
      <c r="D974" s="180" t="s">
        <v>30</v>
      </c>
      <c r="E974" s="178" t="n">
        <v>0.003675303</v>
      </c>
      <c r="F974" s="181" t="n">
        <f aca="false">IF(C974="MAT.",VLOOKUP(A974,INSUMOS_AUX!A:F,6,0),0)</f>
        <v>7.62</v>
      </c>
      <c r="G974" s="178" t="n">
        <f aca="false">IF(C974="M.O.",VLOOKUP(A974,INSUMOS_AUX!A:F,6,0),0)</f>
        <v>0</v>
      </c>
    </row>
    <row r="975" customFormat="false" ht="15" hidden="false" customHeight="false" outlineLevel="0" collapsed="false">
      <c r="A975" s="178" t="n">
        <v>38390</v>
      </c>
      <c r="B975" s="179" t="s">
        <v>665</v>
      </c>
      <c r="C975" s="180" t="s">
        <v>74</v>
      </c>
      <c r="D975" s="180" t="s">
        <v>30</v>
      </c>
      <c r="E975" s="178" t="n">
        <v>0.001931595</v>
      </c>
      <c r="F975" s="181" t="n">
        <f aca="false">IF(C975="MAT.",VLOOKUP(A975,INSUMOS_AUX!A:F,6,0),0)</f>
        <v>22.97</v>
      </c>
      <c r="G975" s="178" t="n">
        <f aca="false">IF(C975="M.O.",VLOOKUP(A975,INSUMOS_AUX!A:F,6,0),0)</f>
        <v>0</v>
      </c>
    </row>
    <row r="976" customFormat="false" ht="15" hidden="false" customHeight="false" outlineLevel="0" collapsed="false">
      <c r="A976" s="178" t="n">
        <v>38393</v>
      </c>
      <c r="B976" s="179" t="s">
        <v>666</v>
      </c>
      <c r="C976" s="180" t="s">
        <v>74</v>
      </c>
      <c r="D976" s="180" t="s">
        <v>30</v>
      </c>
      <c r="E976" s="178" t="n">
        <v>0.001931595</v>
      </c>
      <c r="F976" s="181" t="n">
        <f aca="false">IF(C976="MAT.",VLOOKUP(A976,INSUMOS_AUX!A:F,6,0),0)</f>
        <v>10.36</v>
      </c>
      <c r="G976" s="178" t="n">
        <f aca="false">IF(C976="M.O.",VLOOKUP(A976,INSUMOS_AUX!A:F,6,0),0)</f>
        <v>0</v>
      </c>
    </row>
    <row r="977" customFormat="false" ht="15" hidden="false" customHeight="false" outlineLevel="0" collapsed="false">
      <c r="A977" s="178" t="n">
        <v>38396</v>
      </c>
      <c r="B977" s="179" t="s">
        <v>667</v>
      </c>
      <c r="C977" s="180" t="s">
        <v>74</v>
      </c>
      <c r="D977" s="180" t="s">
        <v>30</v>
      </c>
      <c r="E977" s="178" t="n">
        <v>6.5775E-005</v>
      </c>
      <c r="F977" s="181" t="n">
        <f aca="false">IF(C977="MAT.",VLOOKUP(A977,INSUMOS_AUX!A:F,6,0),0)</f>
        <v>276.64</v>
      </c>
      <c r="G977" s="178" t="n">
        <f aca="false">IF(C977="M.O.",VLOOKUP(A977,INSUMOS_AUX!A:F,6,0),0)</f>
        <v>0</v>
      </c>
    </row>
    <row r="978" customFormat="false" ht="15" hidden="false" customHeight="false" outlineLevel="0" collapsed="false">
      <c r="A978" s="178" t="n">
        <v>38399</v>
      </c>
      <c r="B978" s="179" t="s">
        <v>668</v>
      </c>
      <c r="C978" s="180" t="s">
        <v>74</v>
      </c>
      <c r="D978" s="180" t="s">
        <v>30</v>
      </c>
      <c r="E978" s="178" t="n">
        <v>0.000328587</v>
      </c>
      <c r="F978" s="181" t="n">
        <f aca="false">IF(C978="MAT.",VLOOKUP(A978,INSUMOS_AUX!A:F,6,0),0)</f>
        <v>135.25</v>
      </c>
      <c r="G978" s="178" t="n">
        <f aca="false">IF(C978="M.O.",VLOOKUP(A978,INSUMOS_AUX!A:F,6,0),0)</f>
        <v>0</v>
      </c>
    </row>
    <row r="979" customFormat="false" ht="15" hidden="false" customHeight="false" outlineLevel="0" collapsed="false">
      <c r="A979" s="178" t="n">
        <v>38412</v>
      </c>
      <c r="B979" s="179" t="s">
        <v>669</v>
      </c>
      <c r="C979" s="180" t="s">
        <v>74</v>
      </c>
      <c r="D979" s="180" t="s">
        <v>30</v>
      </c>
      <c r="E979" s="178" t="n">
        <v>5.7499E-005</v>
      </c>
      <c r="F979" s="181" t="n">
        <f aca="false">IF(C979="MAT.",VLOOKUP(A979,INSUMOS_AUX!A:F,6,0),0)</f>
        <v>837.62</v>
      </c>
      <c r="G979" s="178" t="n">
        <f aca="false">IF(C979="M.O.",VLOOKUP(A979,INSUMOS_AUX!A:F,6,0),0)</f>
        <v>0</v>
      </c>
    </row>
    <row r="980" customFormat="false" ht="15" hidden="false" customHeight="false" outlineLevel="0" collapsed="false">
      <c r="A980" s="178" t="n">
        <v>38413</v>
      </c>
      <c r="B980" s="179" t="s">
        <v>670</v>
      </c>
      <c r="C980" s="180" t="s">
        <v>74</v>
      </c>
      <c r="D980" s="180" t="s">
        <v>30</v>
      </c>
      <c r="E980" s="178" t="n">
        <v>5.6337E-005</v>
      </c>
      <c r="F980" s="181" t="n">
        <f aca="false">IF(C980="MAT.",VLOOKUP(A980,INSUMOS_AUX!A:F,6,0),0)</f>
        <v>589.49</v>
      </c>
      <c r="G980" s="178" t="n">
        <f aca="false">IF(C980="M.O.",VLOOKUP(A980,INSUMOS_AUX!A:F,6,0),0)</f>
        <v>0</v>
      </c>
    </row>
    <row r="981" customFormat="false" ht="15" hidden="false" customHeight="false" outlineLevel="0" collapsed="false">
      <c r="A981" s="178" t="n">
        <v>38476</v>
      </c>
      <c r="B981" s="179" t="s">
        <v>671</v>
      </c>
      <c r="C981" s="180" t="s">
        <v>74</v>
      </c>
      <c r="D981" s="180" t="s">
        <v>30</v>
      </c>
      <c r="E981" s="178" t="n">
        <v>0.000262957</v>
      </c>
      <c r="F981" s="181" t="n">
        <f aca="false">IF(C981="MAT.",VLOOKUP(A981,INSUMOS_AUX!A:F,6,0),0)</f>
        <v>203.78</v>
      </c>
      <c r="G981" s="178" t="n">
        <f aca="false">IF(C981="M.O.",VLOOKUP(A981,INSUMOS_AUX!A:F,6,0),0)</f>
        <v>0</v>
      </c>
    </row>
    <row r="982" customFormat="false" ht="15" hidden="false" customHeight="false" outlineLevel="0" collapsed="false">
      <c r="A982" s="178" t="n">
        <v>38477</v>
      </c>
      <c r="B982" s="179" t="s">
        <v>672</v>
      </c>
      <c r="C982" s="180" t="s">
        <v>74</v>
      </c>
      <c r="D982" s="180" t="s">
        <v>30</v>
      </c>
      <c r="E982" s="178" t="n">
        <v>5.6337E-005</v>
      </c>
      <c r="F982" s="181" t="n">
        <f aca="false">IF(C982="MAT.",VLOOKUP(A982,INSUMOS_AUX!A:F,6,0),0)</f>
        <v>577.1</v>
      </c>
      <c r="G982" s="178" t="n">
        <f aca="false">IF(C982="M.O.",VLOOKUP(A982,INSUMOS_AUX!A:F,6,0),0)</f>
        <v>0</v>
      </c>
    </row>
    <row r="983" customFormat="false" ht="15" hidden="false" customHeight="false" outlineLevel="0" collapsed="false">
      <c r="A983" s="178" t="n">
        <v>39022</v>
      </c>
      <c r="B983" s="179" t="s">
        <v>746</v>
      </c>
      <c r="C983" s="180" t="s">
        <v>74</v>
      </c>
      <c r="D983" s="180" t="s">
        <v>30</v>
      </c>
      <c r="E983" s="178" t="n">
        <v>1</v>
      </c>
      <c r="F983" s="181" t="n">
        <f aca="false">IF(C983="MAT.",VLOOKUP(A983,INSUMOS_AUX!A:F,6,0),0)</f>
        <v>466.98</v>
      </c>
      <c r="G983" s="178" t="n">
        <f aca="false">IF(C983="M.O.",VLOOKUP(A983,INSUMOS_AUX!A:F,6,0),0)</f>
        <v>0</v>
      </c>
    </row>
    <row r="984" customFormat="false" ht="15" hidden="false" customHeight="false" outlineLevel="0" collapsed="false">
      <c r="A984" s="178" t="n">
        <v>4750</v>
      </c>
      <c r="B984" s="179" t="s">
        <v>688</v>
      </c>
      <c r="C984" s="180" t="s">
        <v>636</v>
      </c>
      <c r="D984" s="180" t="s">
        <v>594</v>
      </c>
      <c r="E984" s="178" t="n">
        <v>0.9845528</v>
      </c>
      <c r="F984" s="181" t="n">
        <f aca="false">IF(C984="MAT.",VLOOKUP(A984,INSUMOS_AUX!A:F,6,0),0)</f>
        <v>0</v>
      </c>
      <c r="G984" s="178" t="n">
        <f aca="false">IF(C984="M.O.",VLOOKUP(A984,INSUMOS_AUX!A:F,6,0),0)</f>
        <v>13.3</v>
      </c>
    </row>
    <row r="985" customFormat="false" ht="15" hidden="false" customHeight="false" outlineLevel="0" collapsed="false">
      <c r="A985" s="178" t="n">
        <v>6111</v>
      </c>
      <c r="B985" s="179" t="s">
        <v>678</v>
      </c>
      <c r="C985" s="180" t="s">
        <v>636</v>
      </c>
      <c r="D985" s="180" t="s">
        <v>594</v>
      </c>
      <c r="E985" s="178" t="n">
        <v>0.4922764</v>
      </c>
      <c r="F985" s="181" t="n">
        <f aca="false">IF(C985="MAT.",VLOOKUP(A985,INSUMOS_AUX!A:F,6,0),0)</f>
        <v>0</v>
      </c>
      <c r="G985" s="178" t="n">
        <f aca="false">IF(C985="M.O.",VLOOKUP(A985,INSUMOS_AUX!A:F,6,0),0)</f>
        <v>8.51</v>
      </c>
    </row>
    <row r="986" customFormat="false" ht="15" hidden="false" customHeight="false" outlineLevel="0" collapsed="false">
      <c r="A986" s="178" t="n">
        <v>7568</v>
      </c>
      <c r="B986" s="179" t="s">
        <v>747</v>
      </c>
      <c r="C986" s="180" t="s">
        <v>74</v>
      </c>
      <c r="D986" s="180" t="s">
        <v>30</v>
      </c>
      <c r="E986" s="178" t="n">
        <v>8.8</v>
      </c>
      <c r="F986" s="181" t="n">
        <f aca="false">IF(C986="MAT.",VLOOKUP(A986,INSUMOS_AUX!A:F,6,0),0)</f>
        <v>0.49</v>
      </c>
      <c r="G986" s="178" t="n">
        <f aca="false">IF(C986="M.O.",VLOOKUP(A986,INSUMOS_AUX!A:F,6,0),0)</f>
        <v>0</v>
      </c>
    </row>
    <row r="987" customFormat="false" ht="15" hidden="false" customHeight="false" outlineLevel="0" collapsed="false">
      <c r="A987" s="172"/>
      <c r="B987" s="173"/>
      <c r="C987" s="173"/>
      <c r="D987" s="173"/>
      <c r="E987" s="173"/>
      <c r="F987" s="173"/>
      <c r="G987" s="173"/>
    </row>
    <row r="988" customFormat="false" ht="15" hidden="false" customHeight="false" outlineLevel="0" collapsed="false">
      <c r="A988" s="174" t="s">
        <v>182</v>
      </c>
      <c r="B988" s="174" t="s">
        <v>183</v>
      </c>
      <c r="C988" s="175" t="s">
        <v>60</v>
      </c>
      <c r="D988" s="175" t="s">
        <v>116</v>
      </c>
      <c r="E988" s="176" t="n">
        <v>0.8</v>
      </c>
      <c r="F988" s="176" t="n">
        <f aca="false">SUMPRODUCT($E989:$E1015,F989:F1015)</f>
        <v>23.78495980364</v>
      </c>
      <c r="G988" s="176" t="n">
        <f aca="false">SUMPRODUCT($E989:$E1015,G989:G1015)</f>
        <v>55.553066268</v>
      </c>
    </row>
    <row r="989" customFormat="false" ht="15" hidden="false" customHeight="false" outlineLevel="0" collapsed="false">
      <c r="A989" s="178" t="n">
        <v>10</v>
      </c>
      <c r="B989" s="179" t="s">
        <v>647</v>
      </c>
      <c r="C989" s="180" t="s">
        <v>74</v>
      </c>
      <c r="D989" s="180" t="s">
        <v>30</v>
      </c>
      <c r="E989" s="178" t="n">
        <v>0.039248963</v>
      </c>
      <c r="F989" s="181" t="n">
        <f aca="false">IF(C989="MAT.",VLOOKUP(A989,INSUMOS_AUX!A:F,6,0),0)</f>
        <v>6.92</v>
      </c>
      <c r="G989" s="178" t="n">
        <f aca="false">IF(C989="M.O.",VLOOKUP(A989,INSUMOS_AUX!A:F,6,0),0)</f>
        <v>0</v>
      </c>
    </row>
    <row r="990" customFormat="false" ht="15" hidden="false" customHeight="false" outlineLevel="0" collapsed="false">
      <c r="A990" s="178" t="n">
        <v>11359</v>
      </c>
      <c r="B990" s="179" t="s">
        <v>649</v>
      </c>
      <c r="C990" s="180" t="s">
        <v>74</v>
      </c>
      <c r="D990" s="180" t="s">
        <v>30</v>
      </c>
      <c r="E990" s="178" t="n">
        <v>0.00031679</v>
      </c>
      <c r="F990" s="181" t="n">
        <f aca="false">IF(C990="MAT.",VLOOKUP(A990,INSUMOS_AUX!A:F,6,0),0)</f>
        <v>571.77</v>
      </c>
      <c r="G990" s="178" t="n">
        <f aca="false">IF(C990="M.O.",VLOOKUP(A990,INSUMOS_AUX!A:F,6,0),0)</f>
        <v>0</v>
      </c>
    </row>
    <row r="991" customFormat="false" ht="15" hidden="false" customHeight="false" outlineLevel="0" collapsed="false">
      <c r="A991" s="178" t="n">
        <v>12815</v>
      </c>
      <c r="B991" s="179" t="s">
        <v>651</v>
      </c>
      <c r="C991" s="180" t="s">
        <v>74</v>
      </c>
      <c r="D991" s="180" t="s">
        <v>30</v>
      </c>
      <c r="E991" s="178" t="n">
        <v>0.044673015</v>
      </c>
      <c r="F991" s="181" t="n">
        <f aca="false">IF(C991="MAT.",VLOOKUP(A991,INSUMOS_AUX!A:F,6,0),0)</f>
        <v>5.84</v>
      </c>
      <c r="G991" s="178" t="n">
        <f aca="false">IF(C991="M.O.",VLOOKUP(A991,INSUMOS_AUX!A:F,6,0),0)</f>
        <v>0</v>
      </c>
    </row>
    <row r="992" customFormat="false" ht="15" hidden="false" customHeight="false" outlineLevel="0" collapsed="false">
      <c r="A992" s="178" t="n">
        <v>12892</v>
      </c>
      <c r="B992" s="179" t="s">
        <v>627</v>
      </c>
      <c r="C992" s="180" t="s">
        <v>74</v>
      </c>
      <c r="D992" s="180" t="s">
        <v>628</v>
      </c>
      <c r="E992" s="178" t="n">
        <v>0.076896063</v>
      </c>
      <c r="F992" s="181" t="n">
        <f aca="false">IF(C992="MAT.",VLOOKUP(A992,INSUMOS_AUX!A:F,6,0),0)</f>
        <v>9</v>
      </c>
      <c r="G992" s="178" t="n">
        <f aca="false">IF(C992="M.O.",VLOOKUP(A992,INSUMOS_AUX!A:F,6,0),0)</f>
        <v>0</v>
      </c>
    </row>
    <row r="993" customFormat="false" ht="15" hidden="false" customHeight="false" outlineLevel="0" collapsed="false">
      <c r="A993" s="178" t="n">
        <v>12893</v>
      </c>
      <c r="B993" s="179" t="s">
        <v>629</v>
      </c>
      <c r="C993" s="180" t="s">
        <v>74</v>
      </c>
      <c r="D993" s="180" t="s">
        <v>628</v>
      </c>
      <c r="E993" s="178" t="n">
        <v>0.008971431</v>
      </c>
      <c r="F993" s="181" t="n">
        <f aca="false">IF(C993="MAT.",VLOOKUP(A993,INSUMOS_AUX!A:F,6,0),0)</f>
        <v>48</v>
      </c>
      <c r="G993" s="178" t="n">
        <f aca="false">IF(C993="M.O.",VLOOKUP(A993,INSUMOS_AUX!A:F,6,0),0)</f>
        <v>0</v>
      </c>
    </row>
    <row r="994" customFormat="false" ht="15" hidden="false" customHeight="false" outlineLevel="0" collapsed="false">
      <c r="A994" s="178" t="n">
        <v>25966</v>
      </c>
      <c r="B994" s="179" t="s">
        <v>653</v>
      </c>
      <c r="C994" s="180" t="s">
        <v>74</v>
      </c>
      <c r="D994" s="180" t="s">
        <v>654</v>
      </c>
      <c r="E994" s="178" t="n">
        <v>0.007445689</v>
      </c>
      <c r="F994" s="181" t="n">
        <f aca="false">IF(C994="MAT.",VLOOKUP(A994,INSUMOS_AUX!A:F,6,0),0)</f>
        <v>15.03</v>
      </c>
      <c r="G994" s="178" t="n">
        <f aca="false">IF(C994="M.O.",VLOOKUP(A994,INSUMOS_AUX!A:F,6,0),0)</f>
        <v>0</v>
      </c>
    </row>
    <row r="995" customFormat="false" ht="15" hidden="false" customHeight="false" outlineLevel="0" collapsed="false">
      <c r="A995" s="178" t="n">
        <v>2711</v>
      </c>
      <c r="B995" s="179" t="s">
        <v>657</v>
      </c>
      <c r="C995" s="180" t="s">
        <v>74</v>
      </c>
      <c r="D995" s="180" t="s">
        <v>30</v>
      </c>
      <c r="E995" s="178" t="n">
        <v>0.003322939</v>
      </c>
      <c r="F995" s="181" t="n">
        <f aca="false">IF(C995="MAT.",VLOOKUP(A995,INSUMOS_AUX!A:F,6,0),0)</f>
        <v>109.45</v>
      </c>
      <c r="G995" s="178" t="n">
        <f aca="false">IF(C995="M.O.",VLOOKUP(A995,INSUMOS_AUX!A:F,6,0),0)</f>
        <v>0</v>
      </c>
    </row>
    <row r="996" customFormat="false" ht="15" hidden="false" customHeight="false" outlineLevel="0" collapsed="false">
      <c r="A996" s="178" t="n">
        <v>36144</v>
      </c>
      <c r="B996" s="179" t="s">
        <v>630</v>
      </c>
      <c r="C996" s="180" t="s">
        <v>74</v>
      </c>
      <c r="D996" s="180" t="s">
        <v>30</v>
      </c>
      <c r="E996" s="178" t="n">
        <v>0.625581167</v>
      </c>
      <c r="F996" s="181" t="n">
        <f aca="false">IF(C996="MAT.",VLOOKUP(A996,INSUMOS_AUX!A:F,6,0),0)</f>
        <v>1.12</v>
      </c>
      <c r="G996" s="178" t="n">
        <f aca="false">IF(C996="M.O.",VLOOKUP(A996,INSUMOS_AUX!A:F,6,0),0)</f>
        <v>0</v>
      </c>
    </row>
    <row r="997" customFormat="false" ht="15" hidden="false" customHeight="false" outlineLevel="0" collapsed="false">
      <c r="A997" s="178" t="n">
        <v>36146</v>
      </c>
      <c r="B997" s="179" t="s">
        <v>631</v>
      </c>
      <c r="C997" s="180" t="s">
        <v>74</v>
      </c>
      <c r="D997" s="180" t="s">
        <v>30</v>
      </c>
      <c r="E997" s="178" t="n">
        <v>0.00695931</v>
      </c>
      <c r="F997" s="181" t="n">
        <f aca="false">IF(C997="MAT.",VLOOKUP(A997,INSUMOS_AUX!A:F,6,0),0)</f>
        <v>170</v>
      </c>
      <c r="G997" s="178" t="n">
        <f aca="false">IF(C997="M.O.",VLOOKUP(A997,INSUMOS_AUX!A:F,6,0),0)</f>
        <v>0</v>
      </c>
    </row>
    <row r="998" customFormat="false" ht="15" hidden="false" customHeight="false" outlineLevel="0" collapsed="false">
      <c r="A998" s="178" t="n">
        <v>36149</v>
      </c>
      <c r="B998" s="179" t="s">
        <v>632</v>
      </c>
      <c r="C998" s="180" t="s">
        <v>74</v>
      </c>
      <c r="D998" s="180" t="s">
        <v>30</v>
      </c>
      <c r="E998" s="178" t="n">
        <v>0.00402984</v>
      </c>
      <c r="F998" s="181" t="n">
        <f aca="false">IF(C998="MAT.",VLOOKUP(A998,INSUMOS_AUX!A:F,6,0),0)</f>
        <v>117.5</v>
      </c>
      <c r="G998" s="178" t="n">
        <f aca="false">IF(C998="M.O.",VLOOKUP(A998,INSUMOS_AUX!A:F,6,0),0)</f>
        <v>0</v>
      </c>
    </row>
    <row r="999" customFormat="false" ht="15" hidden="false" customHeight="false" outlineLevel="0" collapsed="false">
      <c r="A999" s="178" t="n">
        <v>36150</v>
      </c>
      <c r="B999" s="179" t="s">
        <v>633</v>
      </c>
      <c r="C999" s="180" t="s">
        <v>74</v>
      </c>
      <c r="D999" s="180" t="s">
        <v>30</v>
      </c>
      <c r="E999" s="178" t="n">
        <v>0.014912647</v>
      </c>
      <c r="F999" s="181" t="n">
        <f aca="false">IF(C999="MAT.",VLOOKUP(A999,INSUMOS_AUX!A:F,6,0),0)</f>
        <v>29.7</v>
      </c>
      <c r="G999" s="178" t="n">
        <f aca="false">IF(C999="M.O.",VLOOKUP(A999,INSUMOS_AUX!A:F,6,0),0)</f>
        <v>0</v>
      </c>
    </row>
    <row r="1000" customFormat="false" ht="15" hidden="false" customHeight="false" outlineLevel="0" collapsed="false">
      <c r="A1000" s="178" t="n">
        <v>36153</v>
      </c>
      <c r="B1000" s="179" t="s">
        <v>634</v>
      </c>
      <c r="C1000" s="180" t="s">
        <v>74</v>
      </c>
      <c r="D1000" s="180" t="s">
        <v>30</v>
      </c>
      <c r="E1000" s="178" t="n">
        <v>0.006031327</v>
      </c>
      <c r="F1000" s="181" t="n">
        <f aca="false">IF(C1000="MAT.",VLOOKUP(A1000,INSUMOS_AUX!A:F,6,0),0)</f>
        <v>133.75</v>
      </c>
      <c r="G1000" s="178" t="n">
        <f aca="false">IF(C1000="M.O.",VLOOKUP(A1000,INSUMOS_AUX!A:F,6,0),0)</f>
        <v>0</v>
      </c>
    </row>
    <row r="1001" customFormat="false" ht="15" hidden="false" customHeight="false" outlineLevel="0" collapsed="false">
      <c r="A1001" s="178" t="n">
        <v>37370</v>
      </c>
      <c r="B1001" s="179" t="s">
        <v>659</v>
      </c>
      <c r="C1001" s="180" t="s">
        <v>74</v>
      </c>
      <c r="D1001" s="180" t="s">
        <v>594</v>
      </c>
      <c r="E1001" s="178" t="n">
        <v>5.597</v>
      </c>
      <c r="F1001" s="181" t="n">
        <f aca="false">IF(C1001="MAT.",VLOOKUP(A1001,INSUMOS_AUX!A:F,6,0),0)</f>
        <v>1.87</v>
      </c>
      <c r="G1001" s="178" t="n">
        <f aca="false">IF(C1001="M.O.",VLOOKUP(A1001,INSUMOS_AUX!A:F,6,0),0)</f>
        <v>0</v>
      </c>
    </row>
    <row r="1002" customFormat="false" ht="15" hidden="false" customHeight="false" outlineLevel="0" collapsed="false">
      <c r="A1002" s="178" t="n">
        <v>37371</v>
      </c>
      <c r="B1002" s="179" t="s">
        <v>660</v>
      </c>
      <c r="C1002" s="180" t="s">
        <v>74</v>
      </c>
      <c r="D1002" s="180" t="s">
        <v>594</v>
      </c>
      <c r="E1002" s="178" t="n">
        <v>5.597</v>
      </c>
      <c r="F1002" s="181" t="n">
        <f aca="false">IF(C1002="MAT.",VLOOKUP(A1002,INSUMOS_AUX!A:F,6,0),0)</f>
        <v>0.71</v>
      </c>
      <c r="G1002" s="178" t="n">
        <f aca="false">IF(C1002="M.O.",VLOOKUP(A1002,INSUMOS_AUX!A:F,6,0),0)</f>
        <v>0</v>
      </c>
    </row>
    <row r="1003" customFormat="false" ht="15" hidden="false" customHeight="false" outlineLevel="0" collapsed="false">
      <c r="A1003" s="178" t="n">
        <v>37372</v>
      </c>
      <c r="B1003" s="179" t="s">
        <v>661</v>
      </c>
      <c r="C1003" s="180" t="s">
        <v>74</v>
      </c>
      <c r="D1003" s="180" t="s">
        <v>594</v>
      </c>
      <c r="E1003" s="178" t="n">
        <v>5.597</v>
      </c>
      <c r="F1003" s="181" t="n">
        <f aca="false">IF(C1003="MAT.",VLOOKUP(A1003,INSUMOS_AUX!A:F,6,0),0)</f>
        <v>0.34</v>
      </c>
      <c r="G1003" s="178" t="n">
        <f aca="false">IF(C1003="M.O.",VLOOKUP(A1003,INSUMOS_AUX!A:F,6,0),0)</f>
        <v>0</v>
      </c>
    </row>
    <row r="1004" customFormat="false" ht="15" hidden="false" customHeight="false" outlineLevel="0" collapsed="false">
      <c r="A1004" s="178" t="n">
        <v>37373</v>
      </c>
      <c r="B1004" s="179" t="s">
        <v>662</v>
      </c>
      <c r="C1004" s="180" t="s">
        <v>74</v>
      </c>
      <c r="D1004" s="180" t="s">
        <v>594</v>
      </c>
      <c r="E1004" s="178" t="n">
        <v>5.597</v>
      </c>
      <c r="F1004" s="181" t="n">
        <f aca="false">IF(C1004="MAT.",VLOOKUP(A1004,INSUMOS_AUX!A:F,6,0),0)</f>
        <v>0.05</v>
      </c>
      <c r="G1004" s="178" t="n">
        <f aca="false">IF(C1004="M.O.",VLOOKUP(A1004,INSUMOS_AUX!A:F,6,0),0)</f>
        <v>0</v>
      </c>
    </row>
    <row r="1005" customFormat="false" ht="15" hidden="false" customHeight="false" outlineLevel="0" collapsed="false">
      <c r="A1005" s="178" t="n">
        <v>38382</v>
      </c>
      <c r="B1005" s="179" t="s">
        <v>664</v>
      </c>
      <c r="C1005" s="180" t="s">
        <v>74</v>
      </c>
      <c r="D1005" s="180" t="s">
        <v>30</v>
      </c>
      <c r="E1005" s="178" t="n">
        <v>0.014167127</v>
      </c>
      <c r="F1005" s="181" t="n">
        <f aca="false">IF(C1005="MAT.",VLOOKUP(A1005,INSUMOS_AUX!A:F,6,0),0)</f>
        <v>7.62</v>
      </c>
      <c r="G1005" s="178" t="n">
        <f aca="false">IF(C1005="M.O.",VLOOKUP(A1005,INSUMOS_AUX!A:F,6,0),0)</f>
        <v>0</v>
      </c>
    </row>
    <row r="1006" customFormat="false" ht="15" hidden="false" customHeight="false" outlineLevel="0" collapsed="false">
      <c r="A1006" s="178" t="n">
        <v>38390</v>
      </c>
      <c r="B1006" s="179" t="s">
        <v>665</v>
      </c>
      <c r="C1006" s="180" t="s">
        <v>74</v>
      </c>
      <c r="D1006" s="180" t="s">
        <v>30</v>
      </c>
      <c r="E1006" s="178" t="n">
        <v>0.007445689</v>
      </c>
      <c r="F1006" s="181" t="n">
        <f aca="false">IF(C1006="MAT.",VLOOKUP(A1006,INSUMOS_AUX!A:F,6,0),0)</f>
        <v>22.97</v>
      </c>
      <c r="G1006" s="178" t="n">
        <f aca="false">IF(C1006="M.O.",VLOOKUP(A1006,INSUMOS_AUX!A:F,6,0),0)</f>
        <v>0</v>
      </c>
    </row>
    <row r="1007" customFormat="false" ht="15" hidden="false" customHeight="false" outlineLevel="0" collapsed="false">
      <c r="A1007" s="178" t="n">
        <v>38393</v>
      </c>
      <c r="B1007" s="179" t="s">
        <v>666</v>
      </c>
      <c r="C1007" s="180" t="s">
        <v>74</v>
      </c>
      <c r="D1007" s="180" t="s">
        <v>30</v>
      </c>
      <c r="E1007" s="178" t="n">
        <v>0.007445689</v>
      </c>
      <c r="F1007" s="181" t="n">
        <f aca="false">IF(C1007="MAT.",VLOOKUP(A1007,INSUMOS_AUX!A:F,6,0),0)</f>
        <v>10.36</v>
      </c>
      <c r="G1007" s="178" t="n">
        <f aca="false">IF(C1007="M.O.",VLOOKUP(A1007,INSUMOS_AUX!A:F,6,0),0)</f>
        <v>0</v>
      </c>
    </row>
    <row r="1008" customFormat="false" ht="15" hidden="false" customHeight="false" outlineLevel="0" collapsed="false">
      <c r="A1008" s="178" t="n">
        <v>38396</v>
      </c>
      <c r="B1008" s="179" t="s">
        <v>667</v>
      </c>
      <c r="C1008" s="180" t="s">
        <v>74</v>
      </c>
      <c r="D1008" s="180" t="s">
        <v>30</v>
      </c>
      <c r="E1008" s="178" t="n">
        <v>0.000253544</v>
      </c>
      <c r="F1008" s="181" t="n">
        <f aca="false">IF(C1008="MAT.",VLOOKUP(A1008,INSUMOS_AUX!A:F,6,0),0)</f>
        <v>276.64</v>
      </c>
      <c r="G1008" s="178" t="n">
        <f aca="false">IF(C1008="M.O.",VLOOKUP(A1008,INSUMOS_AUX!A:F,6,0),0)</f>
        <v>0</v>
      </c>
    </row>
    <row r="1009" customFormat="false" ht="15" hidden="false" customHeight="false" outlineLevel="0" collapsed="false">
      <c r="A1009" s="178" t="n">
        <v>38399</v>
      </c>
      <c r="B1009" s="179" t="s">
        <v>668</v>
      </c>
      <c r="C1009" s="180" t="s">
        <v>74</v>
      </c>
      <c r="D1009" s="180" t="s">
        <v>30</v>
      </c>
      <c r="E1009" s="178" t="n">
        <v>0.001266601</v>
      </c>
      <c r="F1009" s="181" t="n">
        <f aca="false">IF(C1009="MAT.",VLOOKUP(A1009,INSUMOS_AUX!A:F,6,0),0)</f>
        <v>135.25</v>
      </c>
      <c r="G1009" s="178" t="n">
        <f aca="false">IF(C1009="M.O.",VLOOKUP(A1009,INSUMOS_AUX!A:F,6,0),0)</f>
        <v>0</v>
      </c>
    </row>
    <row r="1010" customFormat="false" ht="15" hidden="false" customHeight="false" outlineLevel="0" collapsed="false">
      <c r="A1010" s="178" t="n">
        <v>38412</v>
      </c>
      <c r="B1010" s="179" t="s">
        <v>669</v>
      </c>
      <c r="C1010" s="180" t="s">
        <v>74</v>
      </c>
      <c r="D1010" s="180" t="s">
        <v>30</v>
      </c>
      <c r="E1010" s="178" t="n">
        <v>0.000221641</v>
      </c>
      <c r="F1010" s="181" t="n">
        <f aca="false">IF(C1010="MAT.",VLOOKUP(A1010,INSUMOS_AUX!A:F,6,0),0)</f>
        <v>837.62</v>
      </c>
      <c r="G1010" s="178" t="n">
        <f aca="false">IF(C1010="M.O.",VLOOKUP(A1010,INSUMOS_AUX!A:F,6,0),0)</f>
        <v>0</v>
      </c>
    </row>
    <row r="1011" customFormat="false" ht="15" hidden="false" customHeight="false" outlineLevel="0" collapsed="false">
      <c r="A1011" s="178" t="n">
        <v>38413</v>
      </c>
      <c r="B1011" s="179" t="s">
        <v>670</v>
      </c>
      <c r="C1011" s="180" t="s">
        <v>74</v>
      </c>
      <c r="D1011" s="180" t="s">
        <v>30</v>
      </c>
      <c r="E1011" s="178" t="n">
        <v>0.000217163</v>
      </c>
      <c r="F1011" s="181" t="n">
        <f aca="false">IF(C1011="MAT.",VLOOKUP(A1011,INSUMOS_AUX!A:F,6,0),0)</f>
        <v>589.49</v>
      </c>
      <c r="G1011" s="178" t="n">
        <f aca="false">IF(C1011="M.O.",VLOOKUP(A1011,INSUMOS_AUX!A:F,6,0),0)</f>
        <v>0</v>
      </c>
    </row>
    <row r="1012" customFormat="false" ht="15" hidden="false" customHeight="false" outlineLevel="0" collapsed="false">
      <c r="A1012" s="178" t="n">
        <v>38476</v>
      </c>
      <c r="B1012" s="179" t="s">
        <v>671</v>
      </c>
      <c r="C1012" s="180" t="s">
        <v>74</v>
      </c>
      <c r="D1012" s="180" t="s">
        <v>30</v>
      </c>
      <c r="E1012" s="178" t="n">
        <v>0.001013617</v>
      </c>
      <c r="F1012" s="181" t="n">
        <f aca="false">IF(C1012="MAT.",VLOOKUP(A1012,INSUMOS_AUX!A:F,6,0),0)</f>
        <v>203.78</v>
      </c>
      <c r="G1012" s="178" t="n">
        <f aca="false">IF(C1012="M.O.",VLOOKUP(A1012,INSUMOS_AUX!A:F,6,0),0)</f>
        <v>0</v>
      </c>
    </row>
    <row r="1013" customFormat="false" ht="15" hidden="false" customHeight="false" outlineLevel="0" collapsed="false">
      <c r="A1013" s="178" t="n">
        <v>38477</v>
      </c>
      <c r="B1013" s="179" t="s">
        <v>672</v>
      </c>
      <c r="C1013" s="180" t="s">
        <v>74</v>
      </c>
      <c r="D1013" s="180" t="s">
        <v>30</v>
      </c>
      <c r="E1013" s="178" t="n">
        <v>0.000217163</v>
      </c>
      <c r="F1013" s="181" t="n">
        <f aca="false">IF(C1013="MAT.",VLOOKUP(A1013,INSUMOS_AUX!A:F,6,0),0)</f>
        <v>577.1</v>
      </c>
      <c r="G1013" s="178" t="n">
        <f aca="false">IF(C1013="M.O.",VLOOKUP(A1013,INSUMOS_AUX!A:F,6,0),0)</f>
        <v>0</v>
      </c>
    </row>
    <row r="1014" customFormat="false" ht="15" hidden="false" customHeight="false" outlineLevel="0" collapsed="false">
      <c r="A1014" s="178" t="n">
        <v>4750</v>
      </c>
      <c r="B1014" s="179" t="s">
        <v>688</v>
      </c>
      <c r="C1014" s="180" t="s">
        <v>636</v>
      </c>
      <c r="D1014" s="180" t="s">
        <v>594</v>
      </c>
      <c r="E1014" s="178" t="n">
        <v>1.4839489</v>
      </c>
      <c r="F1014" s="181" t="n">
        <f aca="false">IF(C1014="MAT.",VLOOKUP(A1014,INSUMOS_AUX!A:F,6,0),0)</f>
        <v>0</v>
      </c>
      <c r="G1014" s="178" t="n">
        <f aca="false">IF(C1014="M.O.",VLOOKUP(A1014,INSUMOS_AUX!A:F,6,0),0)</f>
        <v>13.3</v>
      </c>
    </row>
    <row r="1015" customFormat="false" ht="15" hidden="false" customHeight="false" outlineLevel="0" collapsed="false">
      <c r="A1015" s="178" t="n">
        <v>6111</v>
      </c>
      <c r="B1015" s="179" t="s">
        <v>678</v>
      </c>
      <c r="C1015" s="180" t="s">
        <v>636</v>
      </c>
      <c r="D1015" s="180" t="s">
        <v>594</v>
      </c>
      <c r="E1015" s="178" t="n">
        <v>4.2087598</v>
      </c>
      <c r="F1015" s="181" t="n">
        <f aca="false">IF(C1015="MAT.",VLOOKUP(A1015,INSUMOS_AUX!A:F,6,0),0)</f>
        <v>0</v>
      </c>
      <c r="G1015" s="178" t="n">
        <f aca="false">IF(C1015="M.O.",VLOOKUP(A1015,INSUMOS_AUX!A:F,6,0),0)</f>
        <v>8.51</v>
      </c>
    </row>
    <row r="1016" customFormat="false" ht="15" hidden="false" customHeight="false" outlineLevel="0" collapsed="false">
      <c r="A1016" s="172"/>
      <c r="B1016" s="173"/>
      <c r="C1016" s="173"/>
      <c r="D1016" s="173"/>
      <c r="E1016" s="173"/>
      <c r="F1016" s="173"/>
      <c r="G1016" s="173"/>
    </row>
    <row r="1017" customFormat="false" ht="15" hidden="false" customHeight="false" outlineLevel="0" collapsed="false">
      <c r="A1017" s="174" t="s">
        <v>185</v>
      </c>
      <c r="B1017" s="174" t="s">
        <v>186</v>
      </c>
      <c r="C1017" s="175" t="s">
        <v>60</v>
      </c>
      <c r="D1017" s="175" t="s">
        <v>30</v>
      </c>
      <c r="E1017" s="176" t="n">
        <v>1</v>
      </c>
      <c r="F1017" s="176" t="n">
        <f aca="false">SUMPRODUCT($E1018:$E1073,F1018:F1073)</f>
        <v>179.23820494331</v>
      </c>
      <c r="G1017" s="176" t="n">
        <f aca="false">SUMPRODUCT($E1018:$E1073,G1018:G1073)</f>
        <v>164.62891197694</v>
      </c>
    </row>
    <row r="1018" customFormat="false" ht="15" hidden="false" customHeight="false" outlineLevel="0" collapsed="false">
      <c r="A1018" s="178" t="n">
        <v>10</v>
      </c>
      <c r="B1018" s="179" t="s">
        <v>647</v>
      </c>
      <c r="C1018" s="180" t="s">
        <v>74</v>
      </c>
      <c r="D1018" s="180" t="s">
        <v>30</v>
      </c>
      <c r="E1018" s="178" t="n">
        <v>0.095763217</v>
      </c>
      <c r="F1018" s="181" t="n">
        <f aca="false">IF(C1018="MAT.",VLOOKUP(A1018,INSUMOS_AUX!A:F,6,0),0)</f>
        <v>6.92</v>
      </c>
      <c r="G1018" s="178" t="n">
        <f aca="false">IF(C1018="M.O.",VLOOKUP(A1018,INSUMOS_AUX!A:F,6,0),0)</f>
        <v>0</v>
      </c>
    </row>
    <row r="1019" customFormat="false" ht="15" hidden="false" customHeight="false" outlineLevel="0" collapsed="false">
      <c r="A1019" s="178" t="n">
        <v>10535</v>
      </c>
      <c r="B1019" s="179" t="s">
        <v>648</v>
      </c>
      <c r="C1019" s="180" t="s">
        <v>74</v>
      </c>
      <c r="D1019" s="180" t="s">
        <v>30</v>
      </c>
      <c r="E1019" s="178" t="n">
        <v>2.4304E-005</v>
      </c>
      <c r="F1019" s="181" t="n">
        <f aca="false">IF(C1019="MAT.",VLOOKUP(A1019,INSUMOS_AUX!A:F,6,0),0)</f>
        <v>2976</v>
      </c>
      <c r="G1019" s="178" t="n">
        <f aca="false">IF(C1019="M.O.",VLOOKUP(A1019,INSUMOS_AUX!A:F,6,0),0)</f>
        <v>0</v>
      </c>
    </row>
    <row r="1020" customFormat="false" ht="15" hidden="false" customHeight="false" outlineLevel="0" collapsed="false">
      <c r="A1020" s="178" t="n">
        <v>11359</v>
      </c>
      <c r="B1020" s="179" t="s">
        <v>649</v>
      </c>
      <c r="C1020" s="180" t="s">
        <v>74</v>
      </c>
      <c r="D1020" s="180" t="s">
        <v>30</v>
      </c>
      <c r="E1020" s="178" t="n">
        <v>0.000772934</v>
      </c>
      <c r="F1020" s="181" t="n">
        <f aca="false">IF(C1020="MAT.",VLOOKUP(A1020,INSUMOS_AUX!A:F,6,0),0)</f>
        <v>571.77</v>
      </c>
      <c r="G1020" s="178" t="n">
        <f aca="false">IF(C1020="M.O.",VLOOKUP(A1020,INSUMOS_AUX!A:F,6,0),0)</f>
        <v>0</v>
      </c>
    </row>
    <row r="1021" customFormat="false" ht="15" hidden="false" customHeight="false" outlineLevel="0" collapsed="false">
      <c r="A1021" s="178" t="n">
        <v>1214</v>
      </c>
      <c r="B1021" s="179" t="s">
        <v>684</v>
      </c>
      <c r="C1021" s="180" t="s">
        <v>636</v>
      </c>
      <c r="D1021" s="180" t="s">
        <v>594</v>
      </c>
      <c r="E1021" s="178" t="n">
        <v>0.260523774</v>
      </c>
      <c r="F1021" s="181" t="n">
        <f aca="false">IF(C1021="MAT.",VLOOKUP(A1021,INSUMOS_AUX!A:F,6,0),0)</f>
        <v>0</v>
      </c>
      <c r="G1021" s="178" t="n">
        <f aca="false">IF(C1021="M.O.",VLOOKUP(A1021,INSUMOS_AUX!A:F,6,0),0)</f>
        <v>17.7</v>
      </c>
    </row>
    <row r="1022" customFormat="false" ht="15" hidden="false" customHeight="false" outlineLevel="0" collapsed="false">
      <c r="A1022" s="178" t="n">
        <v>12815</v>
      </c>
      <c r="B1022" s="179" t="s">
        <v>651</v>
      </c>
      <c r="C1022" s="180" t="s">
        <v>74</v>
      </c>
      <c r="D1022" s="180" t="s">
        <v>30</v>
      </c>
      <c r="E1022" s="178" t="n">
        <v>0.10899732</v>
      </c>
      <c r="F1022" s="181" t="n">
        <f aca="false">IF(C1022="MAT.",VLOOKUP(A1022,INSUMOS_AUX!A:F,6,0),0)</f>
        <v>5.84</v>
      </c>
      <c r="G1022" s="178" t="n">
        <f aca="false">IF(C1022="M.O.",VLOOKUP(A1022,INSUMOS_AUX!A:F,6,0),0)</f>
        <v>0</v>
      </c>
    </row>
    <row r="1023" customFormat="false" ht="15" hidden="false" customHeight="false" outlineLevel="0" collapsed="false">
      <c r="A1023" s="178" t="n">
        <v>12892</v>
      </c>
      <c r="B1023" s="179" t="s">
        <v>627</v>
      </c>
      <c r="C1023" s="180" t="s">
        <v>74</v>
      </c>
      <c r="D1023" s="180" t="s">
        <v>628</v>
      </c>
      <c r="E1023" s="178" t="n">
        <v>0.195146032</v>
      </c>
      <c r="F1023" s="181" t="n">
        <f aca="false">IF(C1023="MAT.",VLOOKUP(A1023,INSUMOS_AUX!A:F,6,0),0)</f>
        <v>9</v>
      </c>
      <c r="G1023" s="178" t="n">
        <f aca="false">IF(C1023="M.O.",VLOOKUP(A1023,INSUMOS_AUX!A:F,6,0),0)</f>
        <v>0</v>
      </c>
    </row>
    <row r="1024" customFormat="false" ht="15" hidden="false" customHeight="false" outlineLevel="0" collapsed="false">
      <c r="A1024" s="178" t="n">
        <v>12893</v>
      </c>
      <c r="B1024" s="179" t="s">
        <v>629</v>
      </c>
      <c r="C1024" s="180" t="s">
        <v>74</v>
      </c>
      <c r="D1024" s="180" t="s">
        <v>628</v>
      </c>
      <c r="E1024" s="178" t="n">
        <v>0.022767605</v>
      </c>
      <c r="F1024" s="181" t="n">
        <f aca="false">IF(C1024="MAT.",VLOOKUP(A1024,INSUMOS_AUX!A:F,6,0),0)</f>
        <v>48</v>
      </c>
      <c r="G1024" s="178" t="n">
        <f aca="false">IF(C1024="M.O.",VLOOKUP(A1024,INSUMOS_AUX!A:F,6,0),0)</f>
        <v>0</v>
      </c>
    </row>
    <row r="1025" customFormat="false" ht="15" hidden="false" customHeight="false" outlineLevel="0" collapsed="false">
      <c r="A1025" s="178" t="n">
        <v>13458</v>
      </c>
      <c r="B1025" s="179" t="s">
        <v>748</v>
      </c>
      <c r="C1025" s="180" t="s">
        <v>74</v>
      </c>
      <c r="D1025" s="180" t="s">
        <v>30</v>
      </c>
      <c r="E1025" s="178" t="n">
        <v>7.62E-007</v>
      </c>
      <c r="F1025" s="181" t="n">
        <f aca="false">IF(C1025="MAT.",VLOOKUP(A1025,INSUMOS_AUX!A:F,6,0),0)</f>
        <v>13072.82</v>
      </c>
      <c r="G1025" s="178" t="n">
        <f aca="false">IF(C1025="M.O.",VLOOKUP(A1025,INSUMOS_AUX!A:F,6,0),0)</f>
        <v>0</v>
      </c>
    </row>
    <row r="1026" customFormat="false" ht="15" hidden="false" customHeight="false" outlineLevel="0" collapsed="false">
      <c r="A1026" s="178" t="n">
        <v>1358</v>
      </c>
      <c r="B1026" s="179" t="s">
        <v>749</v>
      </c>
      <c r="C1026" s="180" t="s">
        <v>74</v>
      </c>
      <c r="D1026" s="180" t="s">
        <v>79</v>
      </c>
      <c r="E1026" s="178" t="n">
        <v>0.091784</v>
      </c>
      <c r="F1026" s="181" t="n">
        <f aca="false">IF(C1026="MAT.",VLOOKUP(A1026,INSUMOS_AUX!A:F,6,0),0)</f>
        <v>21.73</v>
      </c>
      <c r="G1026" s="178" t="n">
        <f aca="false">IF(C1026="M.O.",VLOOKUP(A1026,INSUMOS_AUX!A:F,6,0),0)</f>
        <v>0</v>
      </c>
    </row>
    <row r="1027" customFormat="false" ht="15" hidden="false" customHeight="false" outlineLevel="0" collapsed="false">
      <c r="A1027" s="178" t="n">
        <v>1379</v>
      </c>
      <c r="B1027" s="179" t="s">
        <v>652</v>
      </c>
      <c r="C1027" s="180" t="s">
        <v>74</v>
      </c>
      <c r="D1027" s="180" t="s">
        <v>285</v>
      </c>
      <c r="E1027" s="178" t="n">
        <v>66.497832</v>
      </c>
      <c r="F1027" s="181" t="n">
        <f aca="false">IF(C1027="MAT.",VLOOKUP(A1027,INSUMOS_AUX!A:F,6,0),0)</f>
        <v>0.42</v>
      </c>
      <c r="G1027" s="178" t="n">
        <f aca="false">IF(C1027="M.O.",VLOOKUP(A1027,INSUMOS_AUX!A:F,6,0),0)</f>
        <v>0</v>
      </c>
    </row>
    <row r="1028" customFormat="false" ht="15" hidden="false" customHeight="false" outlineLevel="0" collapsed="false">
      <c r="A1028" s="178" t="n">
        <v>13896</v>
      </c>
      <c r="B1028" s="179" t="s">
        <v>750</v>
      </c>
      <c r="C1028" s="180" t="s">
        <v>74</v>
      </c>
      <c r="D1028" s="180" t="s">
        <v>30</v>
      </c>
      <c r="E1028" s="178" t="n">
        <v>0.000228919</v>
      </c>
      <c r="F1028" s="181" t="n">
        <f aca="false">IF(C1028="MAT.",VLOOKUP(A1028,INSUMOS_AUX!A:F,6,0),0)</f>
        <v>1925.59</v>
      </c>
      <c r="G1028" s="178" t="n">
        <f aca="false">IF(C1028="M.O.",VLOOKUP(A1028,INSUMOS_AUX!A:F,6,0),0)</f>
        <v>0</v>
      </c>
    </row>
    <row r="1029" customFormat="false" ht="15" hidden="false" customHeight="false" outlineLevel="0" collapsed="false">
      <c r="A1029" s="178" t="n">
        <v>14618</v>
      </c>
      <c r="B1029" s="179" t="s">
        <v>751</v>
      </c>
      <c r="C1029" s="180" t="s">
        <v>74</v>
      </c>
      <c r="D1029" s="180" t="s">
        <v>30</v>
      </c>
      <c r="E1029" s="178" t="n">
        <v>5.546E-006</v>
      </c>
      <c r="F1029" s="181" t="n">
        <f aca="false">IF(C1029="MAT.",VLOOKUP(A1029,INSUMOS_AUX!A:F,6,0),0)</f>
        <v>860.35</v>
      </c>
      <c r="G1029" s="178" t="n">
        <f aca="false">IF(C1029="M.O.",VLOOKUP(A1029,INSUMOS_AUX!A:F,6,0),0)</f>
        <v>0</v>
      </c>
    </row>
    <row r="1030" customFormat="false" ht="15" hidden="false" customHeight="false" outlineLevel="0" collapsed="false">
      <c r="A1030" s="178" t="n">
        <v>20247</v>
      </c>
      <c r="B1030" s="179" t="s">
        <v>752</v>
      </c>
      <c r="C1030" s="180" t="s">
        <v>74</v>
      </c>
      <c r="D1030" s="180" t="s">
        <v>285</v>
      </c>
      <c r="E1030" s="178" t="n">
        <v>0.018333</v>
      </c>
      <c r="F1030" s="181" t="n">
        <f aca="false">IF(C1030="MAT.",VLOOKUP(A1030,INSUMOS_AUX!A:F,6,0),0)</f>
        <v>13.14</v>
      </c>
      <c r="G1030" s="178" t="n">
        <f aca="false">IF(C1030="M.O.",VLOOKUP(A1030,INSUMOS_AUX!A:F,6,0),0)</f>
        <v>0</v>
      </c>
    </row>
    <row r="1031" customFormat="false" ht="15" hidden="false" customHeight="false" outlineLevel="0" collapsed="false">
      <c r="A1031" s="178" t="n">
        <v>25966</v>
      </c>
      <c r="B1031" s="179" t="s">
        <v>653</v>
      </c>
      <c r="C1031" s="180" t="s">
        <v>74</v>
      </c>
      <c r="D1031" s="180" t="s">
        <v>654</v>
      </c>
      <c r="E1031" s="178" t="n">
        <v>0.018166675</v>
      </c>
      <c r="F1031" s="181" t="n">
        <f aca="false">IF(C1031="MAT.",VLOOKUP(A1031,INSUMOS_AUX!A:F,6,0),0)</f>
        <v>15.03</v>
      </c>
      <c r="G1031" s="178" t="n">
        <f aca="false">IF(C1031="M.O.",VLOOKUP(A1031,INSUMOS_AUX!A:F,6,0),0)</f>
        <v>0</v>
      </c>
    </row>
    <row r="1032" customFormat="false" ht="15" hidden="false" customHeight="false" outlineLevel="0" collapsed="false">
      <c r="A1032" s="178" t="n">
        <v>2692</v>
      </c>
      <c r="B1032" s="179" t="s">
        <v>753</v>
      </c>
      <c r="C1032" s="180" t="s">
        <v>74</v>
      </c>
      <c r="D1032" s="180" t="s">
        <v>654</v>
      </c>
      <c r="E1032" s="178" t="n">
        <v>0.003969</v>
      </c>
      <c r="F1032" s="181" t="n">
        <f aca="false">IF(C1032="MAT.",VLOOKUP(A1032,INSUMOS_AUX!A:F,6,0),0)</f>
        <v>5.99</v>
      </c>
      <c r="G1032" s="178" t="n">
        <f aca="false">IF(C1032="M.O.",VLOOKUP(A1032,INSUMOS_AUX!A:F,6,0),0)</f>
        <v>0</v>
      </c>
    </row>
    <row r="1033" customFormat="false" ht="15" hidden="false" customHeight="false" outlineLevel="0" collapsed="false">
      <c r="A1033" s="178" t="n">
        <v>2705</v>
      </c>
      <c r="B1033" s="179" t="s">
        <v>655</v>
      </c>
      <c r="C1033" s="180" t="s">
        <v>74</v>
      </c>
      <c r="D1033" s="180" t="s">
        <v>656</v>
      </c>
      <c r="E1033" s="178" t="n">
        <v>0.70024095</v>
      </c>
      <c r="F1033" s="181" t="n">
        <f aca="false">IF(C1033="MAT.",VLOOKUP(A1033,INSUMOS_AUX!A:F,6,0),0)</f>
        <v>0.85</v>
      </c>
      <c r="G1033" s="178" t="n">
        <f aca="false">IF(C1033="M.O.",VLOOKUP(A1033,INSUMOS_AUX!A:F,6,0),0)</f>
        <v>0</v>
      </c>
    </row>
    <row r="1034" customFormat="false" ht="15" hidden="false" customHeight="false" outlineLevel="0" collapsed="false">
      <c r="A1034" s="178" t="n">
        <v>2711</v>
      </c>
      <c r="B1034" s="179" t="s">
        <v>657</v>
      </c>
      <c r="C1034" s="180" t="s">
        <v>74</v>
      </c>
      <c r="D1034" s="180" t="s">
        <v>30</v>
      </c>
      <c r="E1034" s="178" t="n">
        <v>0.008107611</v>
      </c>
      <c r="F1034" s="181" t="n">
        <f aca="false">IF(C1034="MAT.",VLOOKUP(A1034,INSUMOS_AUX!A:F,6,0),0)</f>
        <v>109.45</v>
      </c>
      <c r="G1034" s="178" t="n">
        <f aca="false">IF(C1034="M.O.",VLOOKUP(A1034,INSUMOS_AUX!A:F,6,0),0)</f>
        <v>0</v>
      </c>
    </row>
    <row r="1035" customFormat="false" ht="15" hidden="false" customHeight="false" outlineLevel="0" collapsed="false">
      <c r="A1035" s="178" t="n">
        <v>337</v>
      </c>
      <c r="B1035" s="179" t="s">
        <v>708</v>
      </c>
      <c r="C1035" s="180" t="s">
        <v>74</v>
      </c>
      <c r="D1035" s="180" t="s">
        <v>285</v>
      </c>
      <c r="E1035" s="178" t="n">
        <v>0.050639575</v>
      </c>
      <c r="F1035" s="181" t="n">
        <f aca="false">IF(C1035="MAT.",VLOOKUP(A1035,INSUMOS_AUX!A:F,6,0),0)</f>
        <v>12.01</v>
      </c>
      <c r="G1035" s="178" t="n">
        <f aca="false">IF(C1035="M.O.",VLOOKUP(A1035,INSUMOS_AUX!A:F,6,0),0)</f>
        <v>0</v>
      </c>
    </row>
    <row r="1036" customFormat="false" ht="15" hidden="false" customHeight="false" outlineLevel="0" collapsed="false">
      <c r="A1036" s="178" t="n">
        <v>36</v>
      </c>
      <c r="B1036" s="179" t="s">
        <v>754</v>
      </c>
      <c r="C1036" s="180" t="s">
        <v>74</v>
      </c>
      <c r="D1036" s="180" t="s">
        <v>285</v>
      </c>
      <c r="E1036" s="178" t="n">
        <v>2.16737381</v>
      </c>
      <c r="F1036" s="181" t="n">
        <f aca="false">IF(C1036="MAT.",VLOOKUP(A1036,INSUMOS_AUX!A:F,6,0),0)</f>
        <v>4.8</v>
      </c>
      <c r="G1036" s="178" t="n">
        <f aca="false">IF(C1036="M.O.",VLOOKUP(A1036,INSUMOS_AUX!A:F,6,0),0)</f>
        <v>0</v>
      </c>
    </row>
    <row r="1037" customFormat="false" ht="15" hidden="false" customHeight="false" outlineLevel="0" collapsed="false">
      <c r="A1037" s="178" t="n">
        <v>36144</v>
      </c>
      <c r="B1037" s="179" t="s">
        <v>630</v>
      </c>
      <c r="C1037" s="180" t="s">
        <v>74</v>
      </c>
      <c r="D1037" s="180" t="s">
        <v>30</v>
      </c>
      <c r="E1037" s="178" t="n">
        <v>1.58759341</v>
      </c>
      <c r="F1037" s="181" t="n">
        <f aca="false">IF(C1037="MAT.",VLOOKUP(A1037,INSUMOS_AUX!A:F,6,0),0)</f>
        <v>1.12</v>
      </c>
      <c r="G1037" s="178" t="n">
        <f aca="false">IF(C1037="M.O.",VLOOKUP(A1037,INSUMOS_AUX!A:F,6,0),0)</f>
        <v>0</v>
      </c>
    </row>
    <row r="1038" customFormat="false" ht="15" hidden="false" customHeight="false" outlineLevel="0" collapsed="false">
      <c r="A1038" s="178" t="n">
        <v>36146</v>
      </c>
      <c r="B1038" s="179" t="s">
        <v>631</v>
      </c>
      <c r="C1038" s="180" t="s">
        <v>74</v>
      </c>
      <c r="D1038" s="180" t="s">
        <v>30</v>
      </c>
      <c r="E1038" s="178" t="n">
        <v>0.017661264</v>
      </c>
      <c r="F1038" s="181" t="n">
        <f aca="false">IF(C1038="MAT.",VLOOKUP(A1038,INSUMOS_AUX!A:F,6,0),0)</f>
        <v>170</v>
      </c>
      <c r="G1038" s="178" t="n">
        <f aca="false">IF(C1038="M.O.",VLOOKUP(A1038,INSUMOS_AUX!A:F,6,0),0)</f>
        <v>0</v>
      </c>
    </row>
    <row r="1039" customFormat="false" ht="15" hidden="false" customHeight="false" outlineLevel="0" collapsed="false">
      <c r="A1039" s="178" t="n">
        <v>36149</v>
      </c>
      <c r="B1039" s="179" t="s">
        <v>632</v>
      </c>
      <c r="C1039" s="180" t="s">
        <v>74</v>
      </c>
      <c r="D1039" s="180" t="s">
        <v>30</v>
      </c>
      <c r="E1039" s="178" t="n">
        <v>0.010226885</v>
      </c>
      <c r="F1039" s="181" t="n">
        <f aca="false">IF(C1039="MAT.",VLOOKUP(A1039,INSUMOS_AUX!A:F,6,0),0)</f>
        <v>117.5</v>
      </c>
      <c r="G1039" s="178" t="n">
        <f aca="false">IF(C1039="M.O.",VLOOKUP(A1039,INSUMOS_AUX!A:F,6,0),0)</f>
        <v>0</v>
      </c>
    </row>
    <row r="1040" customFormat="false" ht="15" hidden="false" customHeight="false" outlineLevel="0" collapsed="false">
      <c r="A1040" s="178" t="n">
        <v>36150</v>
      </c>
      <c r="B1040" s="179" t="s">
        <v>633</v>
      </c>
      <c r="C1040" s="180" t="s">
        <v>74</v>
      </c>
      <c r="D1040" s="180" t="s">
        <v>30</v>
      </c>
      <c r="E1040" s="178" t="n">
        <v>0.03784516</v>
      </c>
      <c r="F1040" s="181" t="n">
        <f aca="false">IF(C1040="MAT.",VLOOKUP(A1040,INSUMOS_AUX!A:F,6,0),0)</f>
        <v>29.7</v>
      </c>
      <c r="G1040" s="178" t="n">
        <f aca="false">IF(C1040="M.O.",VLOOKUP(A1040,INSUMOS_AUX!A:F,6,0),0)</f>
        <v>0</v>
      </c>
    </row>
    <row r="1041" customFormat="false" ht="15" hidden="false" customHeight="false" outlineLevel="0" collapsed="false">
      <c r="A1041" s="178" t="n">
        <v>36153</v>
      </c>
      <c r="B1041" s="179" t="s">
        <v>634</v>
      </c>
      <c r="C1041" s="180" t="s">
        <v>74</v>
      </c>
      <c r="D1041" s="180" t="s">
        <v>30</v>
      </c>
      <c r="E1041" s="178" t="n">
        <v>0.01530624</v>
      </c>
      <c r="F1041" s="181" t="n">
        <f aca="false">IF(C1041="MAT.",VLOOKUP(A1041,INSUMOS_AUX!A:F,6,0),0)</f>
        <v>133.75</v>
      </c>
      <c r="G1041" s="178" t="n">
        <f aca="false">IF(C1041="M.O.",VLOOKUP(A1041,INSUMOS_AUX!A:F,6,0),0)</f>
        <v>0</v>
      </c>
    </row>
    <row r="1042" customFormat="false" ht="15" hidden="false" customHeight="false" outlineLevel="0" collapsed="false">
      <c r="A1042" s="178" t="n">
        <v>36397</v>
      </c>
      <c r="B1042" s="179" t="s">
        <v>709</v>
      </c>
      <c r="C1042" s="180" t="s">
        <v>74</v>
      </c>
      <c r="D1042" s="180" t="s">
        <v>30</v>
      </c>
      <c r="E1042" s="178" t="n">
        <v>1.1755E-005</v>
      </c>
      <c r="F1042" s="181" t="n">
        <f aca="false">IF(C1042="MAT.",VLOOKUP(A1042,INSUMOS_AUX!A:F,6,0),0)</f>
        <v>12105.76</v>
      </c>
      <c r="G1042" s="178" t="n">
        <f aca="false">IF(C1042="M.O.",VLOOKUP(A1042,INSUMOS_AUX!A:F,6,0),0)</f>
        <v>0</v>
      </c>
    </row>
    <row r="1043" customFormat="false" ht="15" hidden="false" customHeight="false" outlineLevel="0" collapsed="false">
      <c r="A1043" s="178" t="n">
        <v>36531</v>
      </c>
      <c r="B1043" s="179" t="s">
        <v>755</v>
      </c>
      <c r="C1043" s="180" t="s">
        <v>74</v>
      </c>
      <c r="D1043" s="180" t="s">
        <v>30</v>
      </c>
      <c r="E1043" s="178" t="n">
        <v>9.955E-006</v>
      </c>
      <c r="F1043" s="181" t="n">
        <f aca="false">IF(C1043="MAT.",VLOOKUP(A1043,INSUMOS_AUX!A:F,6,0),0)</f>
        <v>228048.76</v>
      </c>
      <c r="G1043" s="178" t="n">
        <f aca="false">IF(C1043="M.O.",VLOOKUP(A1043,INSUMOS_AUX!A:F,6,0),0)</f>
        <v>0</v>
      </c>
    </row>
    <row r="1044" customFormat="false" ht="15" hidden="false" customHeight="false" outlineLevel="0" collapsed="false">
      <c r="A1044" s="178" t="n">
        <v>367</v>
      </c>
      <c r="B1044" s="179" t="s">
        <v>743</v>
      </c>
      <c r="C1044" s="180" t="s">
        <v>74</v>
      </c>
      <c r="D1044" s="180" t="s">
        <v>116</v>
      </c>
      <c r="E1044" s="178" t="n">
        <v>0.002034</v>
      </c>
      <c r="F1044" s="181" t="n">
        <f aca="false">IF(C1044="MAT.",VLOOKUP(A1044,INSUMOS_AUX!A:F,6,0),0)</f>
        <v>72.5</v>
      </c>
      <c r="G1044" s="178" t="n">
        <f aca="false">IF(C1044="M.O.",VLOOKUP(A1044,INSUMOS_AUX!A:F,6,0),0)</f>
        <v>0</v>
      </c>
    </row>
    <row r="1045" customFormat="false" ht="15" hidden="false" customHeight="false" outlineLevel="0" collapsed="false">
      <c r="A1045" s="178" t="n">
        <v>370</v>
      </c>
      <c r="B1045" s="179" t="s">
        <v>658</v>
      </c>
      <c r="C1045" s="180" t="s">
        <v>74</v>
      </c>
      <c r="D1045" s="180" t="s">
        <v>116</v>
      </c>
      <c r="E1045" s="178" t="n">
        <v>0.14818</v>
      </c>
      <c r="F1045" s="181" t="n">
        <f aca="false">IF(C1045="MAT.",VLOOKUP(A1045,INSUMOS_AUX!A:F,6,0),0)</f>
        <v>72.5</v>
      </c>
      <c r="G1045" s="178" t="n">
        <f aca="false">IF(C1045="M.O.",VLOOKUP(A1045,INSUMOS_AUX!A:F,6,0),0)</f>
        <v>0</v>
      </c>
    </row>
    <row r="1046" customFormat="false" ht="15" hidden="false" customHeight="false" outlineLevel="0" collapsed="false">
      <c r="A1046" s="178" t="n">
        <v>37370</v>
      </c>
      <c r="B1046" s="179" t="s">
        <v>659</v>
      </c>
      <c r="C1046" s="180" t="s">
        <v>74</v>
      </c>
      <c r="D1046" s="180" t="s">
        <v>594</v>
      </c>
      <c r="E1046" s="178" t="n">
        <v>14.204008641</v>
      </c>
      <c r="F1046" s="181" t="n">
        <f aca="false">IF(C1046="MAT.",VLOOKUP(A1046,INSUMOS_AUX!A:F,6,0),0)</f>
        <v>1.87</v>
      </c>
      <c r="G1046" s="178" t="n">
        <f aca="false">IF(C1046="M.O.",VLOOKUP(A1046,INSUMOS_AUX!A:F,6,0),0)</f>
        <v>0</v>
      </c>
    </row>
    <row r="1047" customFormat="false" ht="15" hidden="false" customHeight="false" outlineLevel="0" collapsed="false">
      <c r="A1047" s="178" t="n">
        <v>37371</v>
      </c>
      <c r="B1047" s="179" t="s">
        <v>660</v>
      </c>
      <c r="C1047" s="180" t="s">
        <v>74</v>
      </c>
      <c r="D1047" s="180" t="s">
        <v>594</v>
      </c>
      <c r="E1047" s="178" t="n">
        <v>14.204008641</v>
      </c>
      <c r="F1047" s="181" t="n">
        <f aca="false">IF(C1047="MAT.",VLOOKUP(A1047,INSUMOS_AUX!A:F,6,0),0)</f>
        <v>0.71</v>
      </c>
      <c r="G1047" s="178" t="n">
        <f aca="false">IF(C1047="M.O.",VLOOKUP(A1047,INSUMOS_AUX!A:F,6,0),0)</f>
        <v>0</v>
      </c>
    </row>
    <row r="1048" customFormat="false" ht="15" hidden="false" customHeight="false" outlineLevel="0" collapsed="false">
      <c r="A1048" s="178" t="n">
        <v>37372</v>
      </c>
      <c r="B1048" s="179" t="s">
        <v>661</v>
      </c>
      <c r="C1048" s="180" t="s">
        <v>74</v>
      </c>
      <c r="D1048" s="180" t="s">
        <v>594</v>
      </c>
      <c r="E1048" s="178" t="n">
        <v>14.204008641</v>
      </c>
      <c r="F1048" s="181" t="n">
        <f aca="false">IF(C1048="MAT.",VLOOKUP(A1048,INSUMOS_AUX!A:F,6,0),0)</f>
        <v>0.34</v>
      </c>
      <c r="G1048" s="178" t="n">
        <f aca="false">IF(C1048="M.O.",VLOOKUP(A1048,INSUMOS_AUX!A:F,6,0),0)</f>
        <v>0</v>
      </c>
    </row>
    <row r="1049" customFormat="false" ht="15" hidden="false" customHeight="false" outlineLevel="0" collapsed="false">
      <c r="A1049" s="178" t="n">
        <v>37373</v>
      </c>
      <c r="B1049" s="179" t="s">
        <v>662</v>
      </c>
      <c r="C1049" s="180" t="s">
        <v>74</v>
      </c>
      <c r="D1049" s="180" t="s">
        <v>594</v>
      </c>
      <c r="E1049" s="178" t="n">
        <v>14.204008641</v>
      </c>
      <c r="F1049" s="181" t="n">
        <f aca="false">IF(C1049="MAT.",VLOOKUP(A1049,INSUMOS_AUX!A:F,6,0),0)</f>
        <v>0.05</v>
      </c>
      <c r="G1049" s="178" t="n">
        <f aca="false">IF(C1049="M.O.",VLOOKUP(A1049,INSUMOS_AUX!A:F,6,0),0)</f>
        <v>0</v>
      </c>
    </row>
    <row r="1050" customFormat="false" ht="15" hidden="false" customHeight="false" outlineLevel="0" collapsed="false">
      <c r="A1050" s="178" t="n">
        <v>37666</v>
      </c>
      <c r="B1050" s="179" t="s">
        <v>663</v>
      </c>
      <c r="C1050" s="180" t="s">
        <v>636</v>
      </c>
      <c r="D1050" s="180" t="s">
        <v>594</v>
      </c>
      <c r="E1050" s="178" t="n">
        <v>0.373298454</v>
      </c>
      <c r="F1050" s="181" t="n">
        <f aca="false">IF(C1050="MAT.",VLOOKUP(A1050,INSUMOS_AUX!A:F,6,0),0)</f>
        <v>0</v>
      </c>
      <c r="G1050" s="178" t="n">
        <f aca="false">IF(C1050="M.O.",VLOOKUP(A1050,INSUMOS_AUX!A:F,6,0),0)</f>
        <v>17.8</v>
      </c>
    </row>
    <row r="1051" customFormat="false" ht="15" hidden="false" customHeight="false" outlineLevel="0" collapsed="false">
      <c r="A1051" s="178" t="n">
        <v>378</v>
      </c>
      <c r="B1051" s="179" t="s">
        <v>756</v>
      </c>
      <c r="C1051" s="180" t="s">
        <v>636</v>
      </c>
      <c r="D1051" s="180" t="s">
        <v>594</v>
      </c>
      <c r="E1051" s="178" t="n">
        <v>0.578366679</v>
      </c>
      <c r="F1051" s="181" t="n">
        <f aca="false">IF(C1051="MAT.",VLOOKUP(A1051,INSUMOS_AUX!A:F,6,0),0)</f>
        <v>0</v>
      </c>
      <c r="G1051" s="178" t="n">
        <f aca="false">IF(C1051="M.O.",VLOOKUP(A1051,INSUMOS_AUX!A:F,6,0),0)</f>
        <v>13.3</v>
      </c>
    </row>
    <row r="1052" customFormat="false" ht="15" hidden="false" customHeight="false" outlineLevel="0" collapsed="false">
      <c r="A1052" s="178" t="n">
        <v>38382</v>
      </c>
      <c r="B1052" s="179" t="s">
        <v>664</v>
      </c>
      <c r="C1052" s="180" t="s">
        <v>74</v>
      </c>
      <c r="D1052" s="180" t="s">
        <v>30</v>
      </c>
      <c r="E1052" s="178" t="n">
        <v>0.034566255</v>
      </c>
      <c r="F1052" s="181" t="n">
        <f aca="false">IF(C1052="MAT.",VLOOKUP(A1052,INSUMOS_AUX!A:F,6,0),0)</f>
        <v>7.62</v>
      </c>
      <c r="G1052" s="178" t="n">
        <f aca="false">IF(C1052="M.O.",VLOOKUP(A1052,INSUMOS_AUX!A:F,6,0),0)</f>
        <v>0</v>
      </c>
    </row>
    <row r="1053" customFormat="false" ht="15" hidden="false" customHeight="false" outlineLevel="0" collapsed="false">
      <c r="A1053" s="178" t="n">
        <v>38390</v>
      </c>
      <c r="B1053" s="179" t="s">
        <v>665</v>
      </c>
      <c r="C1053" s="180" t="s">
        <v>74</v>
      </c>
      <c r="D1053" s="180" t="s">
        <v>30</v>
      </c>
      <c r="E1053" s="178" t="n">
        <v>0.018166675</v>
      </c>
      <c r="F1053" s="181" t="n">
        <f aca="false">IF(C1053="MAT.",VLOOKUP(A1053,INSUMOS_AUX!A:F,6,0),0)</f>
        <v>22.97</v>
      </c>
      <c r="G1053" s="178" t="n">
        <f aca="false">IF(C1053="M.O.",VLOOKUP(A1053,INSUMOS_AUX!A:F,6,0),0)</f>
        <v>0</v>
      </c>
    </row>
    <row r="1054" customFormat="false" ht="15" hidden="false" customHeight="false" outlineLevel="0" collapsed="false">
      <c r="A1054" s="178" t="n">
        <v>38393</v>
      </c>
      <c r="B1054" s="179" t="s">
        <v>666</v>
      </c>
      <c r="C1054" s="180" t="s">
        <v>74</v>
      </c>
      <c r="D1054" s="180" t="s">
        <v>30</v>
      </c>
      <c r="E1054" s="178" t="n">
        <v>0.018166675</v>
      </c>
      <c r="F1054" s="181" t="n">
        <f aca="false">IF(C1054="MAT.",VLOOKUP(A1054,INSUMOS_AUX!A:F,6,0),0)</f>
        <v>10.36</v>
      </c>
      <c r="G1054" s="178" t="n">
        <f aca="false">IF(C1054="M.O.",VLOOKUP(A1054,INSUMOS_AUX!A:F,6,0),0)</f>
        <v>0</v>
      </c>
    </row>
    <row r="1055" customFormat="false" ht="15" hidden="false" customHeight="false" outlineLevel="0" collapsed="false">
      <c r="A1055" s="178" t="n">
        <v>38396</v>
      </c>
      <c r="B1055" s="179" t="s">
        <v>667</v>
      </c>
      <c r="C1055" s="180" t="s">
        <v>74</v>
      </c>
      <c r="D1055" s="180" t="s">
        <v>30</v>
      </c>
      <c r="E1055" s="178" t="n">
        <v>0.000618621</v>
      </c>
      <c r="F1055" s="181" t="n">
        <f aca="false">IF(C1055="MAT.",VLOOKUP(A1055,INSUMOS_AUX!A:F,6,0),0)</f>
        <v>276.64</v>
      </c>
      <c r="G1055" s="178" t="n">
        <f aca="false">IF(C1055="M.O.",VLOOKUP(A1055,INSUMOS_AUX!A:F,6,0),0)</f>
        <v>0</v>
      </c>
    </row>
    <row r="1056" customFormat="false" ht="15" hidden="false" customHeight="false" outlineLevel="0" collapsed="false">
      <c r="A1056" s="178" t="n">
        <v>38399</v>
      </c>
      <c r="B1056" s="179" t="s">
        <v>668</v>
      </c>
      <c r="C1056" s="180" t="s">
        <v>74</v>
      </c>
      <c r="D1056" s="180" t="s">
        <v>30</v>
      </c>
      <c r="E1056" s="178" t="n">
        <v>0.003090371</v>
      </c>
      <c r="F1056" s="181" t="n">
        <f aca="false">IF(C1056="MAT.",VLOOKUP(A1056,INSUMOS_AUX!A:F,6,0),0)</f>
        <v>135.25</v>
      </c>
      <c r="G1056" s="178" t="n">
        <f aca="false">IF(C1056="M.O.",VLOOKUP(A1056,INSUMOS_AUX!A:F,6,0),0)</f>
        <v>0</v>
      </c>
    </row>
    <row r="1057" customFormat="false" ht="15" hidden="false" customHeight="false" outlineLevel="0" collapsed="false">
      <c r="A1057" s="178" t="n">
        <v>38412</v>
      </c>
      <c r="B1057" s="179" t="s">
        <v>669</v>
      </c>
      <c r="C1057" s="180" t="s">
        <v>74</v>
      </c>
      <c r="D1057" s="180" t="s">
        <v>30</v>
      </c>
      <c r="E1057" s="178" t="n">
        <v>0.00054078</v>
      </c>
      <c r="F1057" s="181" t="n">
        <f aca="false">IF(C1057="MAT.",VLOOKUP(A1057,INSUMOS_AUX!A:F,6,0),0)</f>
        <v>837.62</v>
      </c>
      <c r="G1057" s="178" t="n">
        <f aca="false">IF(C1057="M.O.",VLOOKUP(A1057,INSUMOS_AUX!A:F,6,0),0)</f>
        <v>0</v>
      </c>
    </row>
    <row r="1058" customFormat="false" ht="15" hidden="false" customHeight="false" outlineLevel="0" collapsed="false">
      <c r="A1058" s="178" t="n">
        <v>38413</v>
      </c>
      <c r="B1058" s="179" t="s">
        <v>670</v>
      </c>
      <c r="C1058" s="180" t="s">
        <v>74</v>
      </c>
      <c r="D1058" s="180" t="s">
        <v>30</v>
      </c>
      <c r="E1058" s="178" t="n">
        <v>0.000529856</v>
      </c>
      <c r="F1058" s="181" t="n">
        <f aca="false">IF(C1058="MAT.",VLOOKUP(A1058,INSUMOS_AUX!A:F,6,0),0)</f>
        <v>589.49</v>
      </c>
      <c r="G1058" s="178" t="n">
        <f aca="false">IF(C1058="M.O.",VLOOKUP(A1058,INSUMOS_AUX!A:F,6,0),0)</f>
        <v>0</v>
      </c>
    </row>
    <row r="1059" customFormat="false" ht="15" hidden="false" customHeight="false" outlineLevel="0" collapsed="false">
      <c r="A1059" s="178" t="n">
        <v>38476</v>
      </c>
      <c r="B1059" s="179" t="s">
        <v>671</v>
      </c>
      <c r="C1059" s="180" t="s">
        <v>74</v>
      </c>
      <c r="D1059" s="180" t="s">
        <v>30</v>
      </c>
      <c r="E1059" s="178" t="n">
        <v>0.002473115</v>
      </c>
      <c r="F1059" s="181" t="n">
        <f aca="false">IF(C1059="MAT.",VLOOKUP(A1059,INSUMOS_AUX!A:F,6,0),0)</f>
        <v>203.78</v>
      </c>
      <c r="G1059" s="178" t="n">
        <f aca="false">IF(C1059="M.O.",VLOOKUP(A1059,INSUMOS_AUX!A:F,6,0),0)</f>
        <v>0</v>
      </c>
    </row>
    <row r="1060" customFormat="false" ht="15" hidden="false" customHeight="false" outlineLevel="0" collapsed="false">
      <c r="A1060" s="178" t="n">
        <v>38477</v>
      </c>
      <c r="B1060" s="179" t="s">
        <v>672</v>
      </c>
      <c r="C1060" s="180" t="s">
        <v>74</v>
      </c>
      <c r="D1060" s="180" t="s">
        <v>30</v>
      </c>
      <c r="E1060" s="178" t="n">
        <v>0.000529856</v>
      </c>
      <c r="F1060" s="181" t="n">
        <f aca="false">IF(C1060="MAT.",VLOOKUP(A1060,INSUMOS_AUX!A:F,6,0),0)</f>
        <v>577.1</v>
      </c>
      <c r="G1060" s="178" t="n">
        <f aca="false">IF(C1060="M.O.",VLOOKUP(A1060,INSUMOS_AUX!A:F,6,0),0)</f>
        <v>0</v>
      </c>
    </row>
    <row r="1061" customFormat="false" ht="15" hidden="false" customHeight="false" outlineLevel="0" collapsed="false">
      <c r="A1061" s="178" t="n">
        <v>39017</v>
      </c>
      <c r="B1061" s="179" t="s">
        <v>757</v>
      </c>
      <c r="C1061" s="180" t="s">
        <v>74</v>
      </c>
      <c r="D1061" s="180" t="s">
        <v>30</v>
      </c>
      <c r="E1061" s="178" t="n">
        <v>5.704041728</v>
      </c>
      <c r="F1061" s="181" t="n">
        <f aca="false">IF(C1061="MAT.",VLOOKUP(A1061,INSUMOS_AUX!A:F,6,0),0)</f>
        <v>0.08</v>
      </c>
      <c r="G1061" s="178" t="n">
        <f aca="false">IF(C1061="M.O.",VLOOKUP(A1061,INSUMOS_AUX!A:F,6,0),0)</f>
        <v>0</v>
      </c>
    </row>
    <row r="1062" customFormat="false" ht="15" hidden="false" customHeight="false" outlineLevel="0" collapsed="false">
      <c r="A1062" s="178" t="n">
        <v>4221</v>
      </c>
      <c r="B1062" s="179" t="s">
        <v>693</v>
      </c>
      <c r="C1062" s="180" t="s">
        <v>74</v>
      </c>
      <c r="D1062" s="180" t="s">
        <v>654</v>
      </c>
      <c r="E1062" s="178" t="n">
        <v>0.28900235</v>
      </c>
      <c r="F1062" s="181" t="n">
        <f aca="false">IF(C1062="MAT.",VLOOKUP(A1062,INSUMOS_AUX!A:F,6,0),0)</f>
        <v>3.46</v>
      </c>
      <c r="G1062" s="178" t="n">
        <f aca="false">IF(C1062="M.O.",VLOOKUP(A1062,INSUMOS_AUX!A:F,6,0),0)</f>
        <v>0</v>
      </c>
    </row>
    <row r="1063" customFormat="false" ht="15" hidden="false" customHeight="false" outlineLevel="0" collapsed="false">
      <c r="A1063" s="178" t="n">
        <v>4222</v>
      </c>
      <c r="B1063" s="179" t="s">
        <v>758</v>
      </c>
      <c r="C1063" s="180" t="s">
        <v>74</v>
      </c>
      <c r="D1063" s="180" t="s">
        <v>654</v>
      </c>
      <c r="E1063" s="178" t="n">
        <v>0.00228448</v>
      </c>
      <c r="F1063" s="181" t="n">
        <f aca="false">IF(C1063="MAT.",VLOOKUP(A1063,INSUMOS_AUX!A:F,6,0),0)</f>
        <v>4.38</v>
      </c>
      <c r="G1063" s="178" t="n">
        <f aca="false">IF(C1063="M.O.",VLOOKUP(A1063,INSUMOS_AUX!A:F,6,0),0)</f>
        <v>0</v>
      </c>
    </row>
    <row r="1064" customFormat="false" ht="15" hidden="false" customHeight="false" outlineLevel="0" collapsed="false">
      <c r="A1064" s="178" t="n">
        <v>4230</v>
      </c>
      <c r="B1064" s="179" t="s">
        <v>759</v>
      </c>
      <c r="C1064" s="180" t="s">
        <v>636</v>
      </c>
      <c r="D1064" s="180" t="s">
        <v>594</v>
      </c>
      <c r="E1064" s="178" t="n">
        <v>0.059542645</v>
      </c>
      <c r="F1064" s="181" t="n">
        <f aca="false">IF(C1064="MAT.",VLOOKUP(A1064,INSUMOS_AUX!A:F,6,0),0)</f>
        <v>0</v>
      </c>
      <c r="G1064" s="178" t="n">
        <f aca="false">IF(C1064="M.O.",VLOOKUP(A1064,INSUMOS_AUX!A:F,6,0),0)</f>
        <v>19.22</v>
      </c>
    </row>
    <row r="1065" customFormat="false" ht="15" hidden="false" customHeight="false" outlineLevel="0" collapsed="false">
      <c r="A1065" s="178" t="n">
        <v>4234</v>
      </c>
      <c r="B1065" s="179" t="s">
        <v>760</v>
      </c>
      <c r="C1065" s="180" t="s">
        <v>636</v>
      </c>
      <c r="D1065" s="180" t="s">
        <v>594</v>
      </c>
      <c r="E1065" s="178" t="n">
        <v>0.119225581</v>
      </c>
      <c r="F1065" s="181" t="n">
        <f aca="false">IF(C1065="MAT.",VLOOKUP(A1065,INSUMOS_AUX!A:F,6,0),0)</f>
        <v>0</v>
      </c>
      <c r="G1065" s="178" t="n">
        <f aca="false">IF(C1065="M.O.",VLOOKUP(A1065,INSUMOS_AUX!A:F,6,0),0)</f>
        <v>24.87</v>
      </c>
    </row>
    <row r="1066" customFormat="false" ht="15" hidden="false" customHeight="false" outlineLevel="0" collapsed="false">
      <c r="A1066" s="178" t="n">
        <v>4517</v>
      </c>
      <c r="B1066" s="179" t="s">
        <v>761</v>
      </c>
      <c r="C1066" s="180" t="s">
        <v>74</v>
      </c>
      <c r="D1066" s="180" t="s">
        <v>86</v>
      </c>
      <c r="E1066" s="178" t="n">
        <v>0.31339</v>
      </c>
      <c r="F1066" s="181" t="n">
        <f aca="false">IF(C1066="MAT.",VLOOKUP(A1066,INSUMOS_AUX!A:F,6,0),0)</f>
        <v>1.4</v>
      </c>
      <c r="G1066" s="178" t="n">
        <f aca="false">IF(C1066="M.O.",VLOOKUP(A1066,INSUMOS_AUX!A:F,6,0),0)</f>
        <v>0</v>
      </c>
    </row>
    <row r="1067" customFormat="false" ht="15" hidden="false" customHeight="false" outlineLevel="0" collapsed="false">
      <c r="A1067" s="178" t="n">
        <v>4720</v>
      </c>
      <c r="B1067" s="179" t="s">
        <v>762</v>
      </c>
      <c r="C1067" s="180" t="s">
        <v>74</v>
      </c>
      <c r="D1067" s="180" t="s">
        <v>116</v>
      </c>
      <c r="E1067" s="178" t="n">
        <v>0.1331</v>
      </c>
      <c r="F1067" s="181" t="n">
        <f aca="false">IF(C1067="MAT.",VLOOKUP(A1067,INSUMOS_AUX!A:F,6,0),0)</f>
        <v>67.54</v>
      </c>
      <c r="G1067" s="178" t="n">
        <f aca="false">IF(C1067="M.O.",VLOOKUP(A1067,INSUMOS_AUX!A:F,6,0),0)</f>
        <v>0</v>
      </c>
    </row>
    <row r="1068" customFormat="false" ht="15" hidden="false" customHeight="false" outlineLevel="0" collapsed="false">
      <c r="A1068" s="178" t="n">
        <v>4721</v>
      </c>
      <c r="B1068" s="179" t="s">
        <v>675</v>
      </c>
      <c r="C1068" s="180" t="s">
        <v>74</v>
      </c>
      <c r="D1068" s="180" t="s">
        <v>116</v>
      </c>
      <c r="E1068" s="178" t="n">
        <v>0.049812</v>
      </c>
      <c r="F1068" s="181" t="n">
        <f aca="false">IF(C1068="MAT.",VLOOKUP(A1068,INSUMOS_AUX!A:F,6,0),0)</f>
        <v>52.9</v>
      </c>
      <c r="G1068" s="178" t="n">
        <f aca="false">IF(C1068="M.O.",VLOOKUP(A1068,INSUMOS_AUX!A:F,6,0),0)</f>
        <v>0</v>
      </c>
    </row>
    <row r="1069" customFormat="false" ht="15" hidden="false" customHeight="false" outlineLevel="0" collapsed="false">
      <c r="A1069" s="178" t="n">
        <v>4750</v>
      </c>
      <c r="B1069" s="179" t="s">
        <v>688</v>
      </c>
      <c r="C1069" s="180" t="s">
        <v>636</v>
      </c>
      <c r="D1069" s="180" t="s">
        <v>594</v>
      </c>
      <c r="E1069" s="178" t="n">
        <v>6.346146629</v>
      </c>
      <c r="F1069" s="181" t="n">
        <f aca="false">IF(C1069="MAT.",VLOOKUP(A1069,INSUMOS_AUX!A:F,6,0),0)</f>
        <v>0</v>
      </c>
      <c r="G1069" s="178" t="n">
        <f aca="false">IF(C1069="M.O.",VLOOKUP(A1069,INSUMOS_AUX!A:F,6,0),0)</f>
        <v>13.3</v>
      </c>
    </row>
    <row r="1070" customFormat="false" ht="15" hidden="false" customHeight="false" outlineLevel="0" collapsed="false">
      <c r="A1070" s="178" t="n">
        <v>6111</v>
      </c>
      <c r="B1070" s="179" t="s">
        <v>678</v>
      </c>
      <c r="C1070" s="180" t="s">
        <v>636</v>
      </c>
      <c r="D1070" s="180" t="s">
        <v>594</v>
      </c>
      <c r="E1070" s="178" t="n">
        <v>6.555518699</v>
      </c>
      <c r="F1070" s="181" t="n">
        <f aca="false">IF(C1070="MAT.",VLOOKUP(A1070,INSUMOS_AUX!A:F,6,0),0)</f>
        <v>0</v>
      </c>
      <c r="G1070" s="178" t="n">
        <f aca="false">IF(C1070="M.O.",VLOOKUP(A1070,INSUMOS_AUX!A:F,6,0),0)</f>
        <v>8.51</v>
      </c>
    </row>
    <row r="1071" customFormat="false" ht="15" hidden="false" customHeight="false" outlineLevel="0" collapsed="false">
      <c r="A1071" s="178" t="n">
        <v>6114</v>
      </c>
      <c r="B1071" s="179" t="s">
        <v>763</v>
      </c>
      <c r="C1071" s="180" t="s">
        <v>636</v>
      </c>
      <c r="D1071" s="180" t="s">
        <v>594</v>
      </c>
      <c r="E1071" s="178" t="n">
        <v>0.090158963</v>
      </c>
      <c r="F1071" s="181" t="n">
        <f aca="false">IF(C1071="MAT.",VLOOKUP(A1071,INSUMOS_AUX!A:F,6,0),0)</f>
        <v>0</v>
      </c>
      <c r="G1071" s="178" t="n">
        <f aca="false">IF(C1071="M.O.",VLOOKUP(A1071,INSUMOS_AUX!A:F,6,0),0)</f>
        <v>9.26</v>
      </c>
    </row>
    <row r="1072" customFormat="false" ht="15" hidden="false" customHeight="false" outlineLevel="0" collapsed="false">
      <c r="A1072" s="178" t="n">
        <v>6117</v>
      </c>
      <c r="B1072" s="179" t="s">
        <v>686</v>
      </c>
      <c r="C1072" s="180" t="s">
        <v>636</v>
      </c>
      <c r="D1072" s="180" t="s">
        <v>594</v>
      </c>
      <c r="E1072" s="178" t="n">
        <v>0.052104755</v>
      </c>
      <c r="F1072" s="181" t="n">
        <f aca="false">IF(C1072="MAT.",VLOOKUP(A1072,INSUMOS_AUX!A:F,6,0),0)</f>
        <v>0</v>
      </c>
      <c r="G1072" s="178" t="n">
        <f aca="false">IF(C1072="M.O.",VLOOKUP(A1072,INSUMOS_AUX!A:F,6,0),0)</f>
        <v>10.46</v>
      </c>
    </row>
    <row r="1073" customFormat="false" ht="15" hidden="false" customHeight="false" outlineLevel="0" collapsed="false">
      <c r="A1073" s="178" t="n">
        <v>650</v>
      </c>
      <c r="B1073" s="179" t="s">
        <v>764</v>
      </c>
      <c r="C1073" s="180" t="s">
        <v>74</v>
      </c>
      <c r="D1073" s="180" t="s">
        <v>30</v>
      </c>
      <c r="E1073" s="178" t="n">
        <v>29.2161</v>
      </c>
      <c r="F1073" s="181" t="n">
        <f aca="false">IF(C1073="MAT.",VLOOKUP(A1073,INSUMOS_AUX!A:F,6,0),0)</f>
        <v>1.71</v>
      </c>
      <c r="G1073" s="178" t="n">
        <f aca="false">IF(C1073="M.O.",VLOOKUP(A1073,INSUMOS_AUX!A:F,6,0),0)</f>
        <v>0</v>
      </c>
    </row>
    <row r="1074" customFormat="false" ht="15" hidden="false" customHeight="false" outlineLevel="0" collapsed="false">
      <c r="A1074" s="172"/>
      <c r="B1074" s="173"/>
      <c r="C1074" s="173"/>
      <c r="D1074" s="173"/>
      <c r="E1074" s="173"/>
      <c r="F1074" s="173"/>
      <c r="G1074" s="173"/>
    </row>
    <row r="1075" customFormat="false" ht="15" hidden="false" customHeight="false" outlineLevel="0" collapsed="false">
      <c r="A1075" s="174" t="s">
        <v>188</v>
      </c>
      <c r="B1075" s="174" t="s">
        <v>189</v>
      </c>
      <c r="C1075" s="175" t="s">
        <v>60</v>
      </c>
      <c r="D1075" s="175" t="s">
        <v>86</v>
      </c>
      <c r="E1075" s="176" t="n">
        <v>4</v>
      </c>
      <c r="F1075" s="176" t="n">
        <f aca="false">SUMPRODUCT($E1076:$E1111,F1076:F1111)</f>
        <v>26.55640592947</v>
      </c>
      <c r="G1075" s="176" t="n">
        <f aca="false">SUMPRODUCT($E1076:$E1111,G1076:G1111)</f>
        <v>17.50370808855</v>
      </c>
    </row>
    <row r="1076" customFormat="false" ht="15" hidden="false" customHeight="false" outlineLevel="0" collapsed="false">
      <c r="A1076" s="178" t="n">
        <v>10</v>
      </c>
      <c r="B1076" s="179" t="s">
        <v>647</v>
      </c>
      <c r="C1076" s="180" t="s">
        <v>74</v>
      </c>
      <c r="D1076" s="180" t="s">
        <v>30</v>
      </c>
      <c r="E1076" s="178" t="n">
        <v>0.010839638</v>
      </c>
      <c r="F1076" s="181" t="n">
        <f aca="false">IF(C1076="MAT.",VLOOKUP(A1076,INSUMOS_AUX!A:F,6,0),0)</f>
        <v>6.92</v>
      </c>
      <c r="G1076" s="178" t="n">
        <f aca="false">IF(C1076="M.O.",VLOOKUP(A1076,INSUMOS_AUX!A:F,6,0),0)</f>
        <v>0</v>
      </c>
    </row>
    <row r="1077" customFormat="false" ht="15" hidden="false" customHeight="false" outlineLevel="0" collapsed="false">
      <c r="A1077" s="178" t="n">
        <v>11359</v>
      </c>
      <c r="B1077" s="179" t="s">
        <v>649</v>
      </c>
      <c r="C1077" s="180" t="s">
        <v>74</v>
      </c>
      <c r="D1077" s="180" t="s">
        <v>30</v>
      </c>
      <c r="E1077" s="178" t="n">
        <v>8.7492E-005</v>
      </c>
      <c r="F1077" s="181" t="n">
        <f aca="false">IF(C1077="MAT.",VLOOKUP(A1077,INSUMOS_AUX!A:F,6,0),0)</f>
        <v>571.77</v>
      </c>
      <c r="G1077" s="178" t="n">
        <f aca="false">IF(C1077="M.O.",VLOOKUP(A1077,INSUMOS_AUX!A:F,6,0),0)</f>
        <v>0</v>
      </c>
    </row>
    <row r="1078" customFormat="false" ht="15" hidden="false" customHeight="false" outlineLevel="0" collapsed="false">
      <c r="A1078" s="178" t="n">
        <v>12815</v>
      </c>
      <c r="B1078" s="179" t="s">
        <v>651</v>
      </c>
      <c r="C1078" s="180" t="s">
        <v>74</v>
      </c>
      <c r="D1078" s="180" t="s">
        <v>30</v>
      </c>
      <c r="E1078" s="178" t="n">
        <v>0.012337633</v>
      </c>
      <c r="F1078" s="181" t="n">
        <f aca="false">IF(C1078="MAT.",VLOOKUP(A1078,INSUMOS_AUX!A:F,6,0),0)</f>
        <v>5.84</v>
      </c>
      <c r="G1078" s="178" t="n">
        <f aca="false">IF(C1078="M.O.",VLOOKUP(A1078,INSUMOS_AUX!A:F,6,0),0)</f>
        <v>0</v>
      </c>
    </row>
    <row r="1079" customFormat="false" ht="15" hidden="false" customHeight="false" outlineLevel="0" collapsed="false">
      <c r="A1079" s="178" t="n">
        <v>12892</v>
      </c>
      <c r="B1079" s="179" t="s">
        <v>627</v>
      </c>
      <c r="C1079" s="180" t="s">
        <v>74</v>
      </c>
      <c r="D1079" s="180" t="s">
        <v>628</v>
      </c>
      <c r="E1079" s="178" t="n">
        <v>0.021993062</v>
      </c>
      <c r="F1079" s="181" t="n">
        <f aca="false">IF(C1079="MAT.",VLOOKUP(A1079,INSUMOS_AUX!A:F,6,0),0)</f>
        <v>9</v>
      </c>
      <c r="G1079" s="178" t="n">
        <f aca="false">IF(C1079="M.O.",VLOOKUP(A1079,INSUMOS_AUX!A:F,6,0),0)</f>
        <v>0</v>
      </c>
    </row>
    <row r="1080" customFormat="false" ht="15" hidden="false" customHeight="false" outlineLevel="0" collapsed="false">
      <c r="A1080" s="178" t="n">
        <v>12893</v>
      </c>
      <c r="B1080" s="179" t="s">
        <v>629</v>
      </c>
      <c r="C1080" s="180" t="s">
        <v>74</v>
      </c>
      <c r="D1080" s="180" t="s">
        <v>628</v>
      </c>
      <c r="E1080" s="178" t="n">
        <v>0.002565922</v>
      </c>
      <c r="F1080" s="181" t="n">
        <f aca="false">IF(C1080="MAT.",VLOOKUP(A1080,INSUMOS_AUX!A:F,6,0),0)</f>
        <v>48</v>
      </c>
      <c r="G1080" s="178" t="n">
        <f aca="false">IF(C1080="M.O.",VLOOKUP(A1080,INSUMOS_AUX!A:F,6,0),0)</f>
        <v>0</v>
      </c>
    </row>
    <row r="1081" customFormat="false" ht="15" hidden="false" customHeight="false" outlineLevel="0" collapsed="false">
      <c r="A1081" s="178" t="n">
        <v>1379</v>
      </c>
      <c r="B1081" s="179" t="s">
        <v>652</v>
      </c>
      <c r="C1081" s="180" t="s">
        <v>74</v>
      </c>
      <c r="D1081" s="180" t="s">
        <v>285</v>
      </c>
      <c r="E1081" s="178" t="n">
        <v>13.98188</v>
      </c>
      <c r="F1081" s="181" t="n">
        <f aca="false">IF(C1081="MAT.",VLOOKUP(A1081,INSUMOS_AUX!A:F,6,0),0)</f>
        <v>0.42</v>
      </c>
      <c r="G1081" s="178" t="n">
        <f aca="false">IF(C1081="M.O.",VLOOKUP(A1081,INSUMOS_AUX!A:F,6,0),0)</f>
        <v>0</v>
      </c>
    </row>
    <row r="1082" customFormat="false" ht="15" hidden="false" customHeight="false" outlineLevel="0" collapsed="false">
      <c r="A1082" s="178" t="n">
        <v>25966</v>
      </c>
      <c r="B1082" s="179" t="s">
        <v>653</v>
      </c>
      <c r="C1082" s="180" t="s">
        <v>74</v>
      </c>
      <c r="D1082" s="180" t="s">
        <v>654</v>
      </c>
      <c r="E1082" s="178" t="n">
        <v>0.002056323</v>
      </c>
      <c r="F1082" s="181" t="n">
        <f aca="false">IF(C1082="MAT.",VLOOKUP(A1082,INSUMOS_AUX!A:F,6,0),0)</f>
        <v>15.03</v>
      </c>
      <c r="G1082" s="178" t="n">
        <f aca="false">IF(C1082="M.O.",VLOOKUP(A1082,INSUMOS_AUX!A:F,6,0),0)</f>
        <v>0</v>
      </c>
    </row>
    <row r="1083" customFormat="false" ht="15" hidden="false" customHeight="false" outlineLevel="0" collapsed="false">
      <c r="A1083" s="178" t="n">
        <v>2705</v>
      </c>
      <c r="B1083" s="179" t="s">
        <v>655</v>
      </c>
      <c r="C1083" s="180" t="s">
        <v>74</v>
      </c>
      <c r="D1083" s="180" t="s">
        <v>656</v>
      </c>
      <c r="E1083" s="178" t="n">
        <v>0.07095</v>
      </c>
      <c r="F1083" s="181" t="n">
        <f aca="false">IF(C1083="MAT.",VLOOKUP(A1083,INSUMOS_AUX!A:F,6,0),0)</f>
        <v>0.85</v>
      </c>
      <c r="G1083" s="178" t="n">
        <f aca="false">IF(C1083="M.O.",VLOOKUP(A1083,INSUMOS_AUX!A:F,6,0),0)</f>
        <v>0</v>
      </c>
    </row>
    <row r="1084" customFormat="false" ht="15" hidden="false" customHeight="false" outlineLevel="0" collapsed="false">
      <c r="A1084" s="178" t="n">
        <v>2711</v>
      </c>
      <c r="B1084" s="179" t="s">
        <v>657</v>
      </c>
      <c r="C1084" s="180" t="s">
        <v>74</v>
      </c>
      <c r="D1084" s="180" t="s">
        <v>30</v>
      </c>
      <c r="E1084" s="178" t="n">
        <v>0.000917718</v>
      </c>
      <c r="F1084" s="181" t="n">
        <f aca="false">IF(C1084="MAT.",VLOOKUP(A1084,INSUMOS_AUX!A:F,6,0),0)</f>
        <v>109.45</v>
      </c>
      <c r="G1084" s="178" t="n">
        <f aca="false">IF(C1084="M.O.",VLOOKUP(A1084,INSUMOS_AUX!A:F,6,0),0)</f>
        <v>0</v>
      </c>
    </row>
    <row r="1085" customFormat="false" ht="15" hidden="false" customHeight="false" outlineLevel="0" collapsed="false">
      <c r="A1085" s="178" t="n">
        <v>34</v>
      </c>
      <c r="B1085" s="179" t="s">
        <v>765</v>
      </c>
      <c r="C1085" s="180" t="s">
        <v>74</v>
      </c>
      <c r="D1085" s="180" t="s">
        <v>285</v>
      </c>
      <c r="E1085" s="178" t="n">
        <v>2.05461</v>
      </c>
      <c r="F1085" s="181" t="n">
        <f aca="false">IF(C1085="MAT.",VLOOKUP(A1085,INSUMOS_AUX!A:F,6,0),0)</f>
        <v>4.85</v>
      </c>
      <c r="G1085" s="178" t="n">
        <f aca="false">IF(C1085="M.O.",VLOOKUP(A1085,INSUMOS_AUX!A:F,6,0),0)</f>
        <v>0</v>
      </c>
    </row>
    <row r="1086" customFormat="false" ht="15" hidden="false" customHeight="false" outlineLevel="0" collapsed="false">
      <c r="A1086" s="178" t="n">
        <v>36144</v>
      </c>
      <c r="B1086" s="179" t="s">
        <v>630</v>
      </c>
      <c r="C1086" s="180" t="s">
        <v>74</v>
      </c>
      <c r="D1086" s="180" t="s">
        <v>30</v>
      </c>
      <c r="E1086" s="178" t="n">
        <v>0.178922619</v>
      </c>
      <c r="F1086" s="181" t="n">
        <f aca="false">IF(C1086="MAT.",VLOOKUP(A1086,INSUMOS_AUX!A:F,6,0),0)</f>
        <v>1.12</v>
      </c>
      <c r="G1086" s="178" t="n">
        <f aca="false">IF(C1086="M.O.",VLOOKUP(A1086,INSUMOS_AUX!A:F,6,0),0)</f>
        <v>0</v>
      </c>
    </row>
    <row r="1087" customFormat="false" ht="15" hidden="false" customHeight="false" outlineLevel="0" collapsed="false">
      <c r="A1087" s="178" t="n">
        <v>36146</v>
      </c>
      <c r="B1087" s="179" t="s">
        <v>631</v>
      </c>
      <c r="C1087" s="180" t="s">
        <v>74</v>
      </c>
      <c r="D1087" s="180" t="s">
        <v>30</v>
      </c>
      <c r="E1087" s="178" t="n">
        <v>0.001990433</v>
      </c>
      <c r="F1087" s="181" t="n">
        <f aca="false">IF(C1087="MAT.",VLOOKUP(A1087,INSUMOS_AUX!A:F,6,0),0)</f>
        <v>170</v>
      </c>
      <c r="G1087" s="178" t="n">
        <f aca="false">IF(C1087="M.O.",VLOOKUP(A1087,INSUMOS_AUX!A:F,6,0),0)</f>
        <v>0</v>
      </c>
    </row>
    <row r="1088" customFormat="false" ht="15" hidden="false" customHeight="false" outlineLevel="0" collapsed="false">
      <c r="A1088" s="178" t="n">
        <v>36149</v>
      </c>
      <c r="B1088" s="179" t="s">
        <v>632</v>
      </c>
      <c r="C1088" s="180" t="s">
        <v>74</v>
      </c>
      <c r="D1088" s="180" t="s">
        <v>30</v>
      </c>
      <c r="E1088" s="178" t="n">
        <v>0.001152576</v>
      </c>
      <c r="F1088" s="181" t="n">
        <f aca="false">IF(C1088="MAT.",VLOOKUP(A1088,INSUMOS_AUX!A:F,6,0),0)</f>
        <v>117.5</v>
      </c>
      <c r="G1088" s="178" t="n">
        <f aca="false">IF(C1088="M.O.",VLOOKUP(A1088,INSUMOS_AUX!A:F,6,0),0)</f>
        <v>0</v>
      </c>
    </row>
    <row r="1089" customFormat="false" ht="15" hidden="false" customHeight="false" outlineLevel="0" collapsed="false">
      <c r="A1089" s="178" t="n">
        <v>36150</v>
      </c>
      <c r="B1089" s="179" t="s">
        <v>633</v>
      </c>
      <c r="C1089" s="180" t="s">
        <v>74</v>
      </c>
      <c r="D1089" s="180" t="s">
        <v>30</v>
      </c>
      <c r="E1089" s="178" t="n">
        <v>0.004265169</v>
      </c>
      <c r="F1089" s="181" t="n">
        <f aca="false">IF(C1089="MAT.",VLOOKUP(A1089,INSUMOS_AUX!A:F,6,0),0)</f>
        <v>29.7</v>
      </c>
      <c r="G1089" s="178" t="n">
        <f aca="false">IF(C1089="M.O.",VLOOKUP(A1089,INSUMOS_AUX!A:F,6,0),0)</f>
        <v>0</v>
      </c>
    </row>
    <row r="1090" customFormat="false" ht="15" hidden="false" customHeight="false" outlineLevel="0" collapsed="false">
      <c r="A1090" s="178" t="n">
        <v>36153</v>
      </c>
      <c r="B1090" s="179" t="s">
        <v>634</v>
      </c>
      <c r="C1090" s="180" t="s">
        <v>74</v>
      </c>
      <c r="D1090" s="180" t="s">
        <v>30</v>
      </c>
      <c r="E1090" s="178" t="n">
        <v>0.001725022</v>
      </c>
      <c r="F1090" s="181" t="n">
        <f aca="false">IF(C1090="MAT.",VLOOKUP(A1090,INSUMOS_AUX!A:F,6,0),0)</f>
        <v>133.75</v>
      </c>
      <c r="G1090" s="178" t="n">
        <f aca="false">IF(C1090="M.O.",VLOOKUP(A1090,INSUMOS_AUX!A:F,6,0),0)</f>
        <v>0</v>
      </c>
    </row>
    <row r="1091" customFormat="false" ht="15" hidden="false" customHeight="false" outlineLevel="0" collapsed="false">
      <c r="A1091" s="178" t="n">
        <v>36397</v>
      </c>
      <c r="B1091" s="179" t="s">
        <v>709</v>
      </c>
      <c r="C1091" s="180" t="s">
        <v>74</v>
      </c>
      <c r="D1091" s="180" t="s">
        <v>30</v>
      </c>
      <c r="E1091" s="178" t="n">
        <v>6.018E-006</v>
      </c>
      <c r="F1091" s="181" t="n">
        <f aca="false">IF(C1091="MAT.",VLOOKUP(A1091,INSUMOS_AUX!A:F,6,0),0)</f>
        <v>12105.76</v>
      </c>
      <c r="G1091" s="178" t="n">
        <f aca="false">IF(C1091="M.O.",VLOOKUP(A1091,INSUMOS_AUX!A:F,6,0),0)</f>
        <v>0</v>
      </c>
    </row>
    <row r="1092" customFormat="false" ht="15" hidden="false" customHeight="false" outlineLevel="0" collapsed="false">
      <c r="A1092" s="178" t="n">
        <v>370</v>
      </c>
      <c r="B1092" s="179" t="s">
        <v>658</v>
      </c>
      <c r="C1092" s="180" t="s">
        <v>74</v>
      </c>
      <c r="D1092" s="180" t="s">
        <v>116</v>
      </c>
      <c r="E1092" s="178" t="n">
        <v>0.03397</v>
      </c>
      <c r="F1092" s="181" t="n">
        <f aca="false">IF(C1092="MAT.",VLOOKUP(A1092,INSUMOS_AUX!A:F,6,0),0)</f>
        <v>72.5</v>
      </c>
      <c r="G1092" s="178" t="n">
        <f aca="false">IF(C1092="M.O.",VLOOKUP(A1092,INSUMOS_AUX!A:F,6,0),0)</f>
        <v>0</v>
      </c>
    </row>
    <row r="1093" customFormat="false" ht="15" hidden="false" customHeight="false" outlineLevel="0" collapsed="false">
      <c r="A1093" s="178" t="n">
        <v>37370</v>
      </c>
      <c r="B1093" s="179" t="s">
        <v>659</v>
      </c>
      <c r="C1093" s="180" t="s">
        <v>74</v>
      </c>
      <c r="D1093" s="180" t="s">
        <v>594</v>
      </c>
      <c r="E1093" s="178" t="n">
        <v>1.6007993</v>
      </c>
      <c r="F1093" s="181" t="n">
        <f aca="false">IF(C1093="MAT.",VLOOKUP(A1093,INSUMOS_AUX!A:F,6,0),0)</f>
        <v>1.87</v>
      </c>
      <c r="G1093" s="178" t="n">
        <f aca="false">IF(C1093="M.O.",VLOOKUP(A1093,INSUMOS_AUX!A:F,6,0),0)</f>
        <v>0</v>
      </c>
    </row>
    <row r="1094" customFormat="false" ht="15" hidden="false" customHeight="false" outlineLevel="0" collapsed="false">
      <c r="A1094" s="178" t="n">
        <v>37371</v>
      </c>
      <c r="B1094" s="179" t="s">
        <v>660</v>
      </c>
      <c r="C1094" s="180" t="s">
        <v>74</v>
      </c>
      <c r="D1094" s="180" t="s">
        <v>594</v>
      </c>
      <c r="E1094" s="178" t="n">
        <v>1.6007993</v>
      </c>
      <c r="F1094" s="181" t="n">
        <f aca="false">IF(C1094="MAT.",VLOOKUP(A1094,INSUMOS_AUX!A:F,6,0),0)</f>
        <v>0.71</v>
      </c>
      <c r="G1094" s="178" t="n">
        <f aca="false">IF(C1094="M.O.",VLOOKUP(A1094,INSUMOS_AUX!A:F,6,0),0)</f>
        <v>0</v>
      </c>
    </row>
    <row r="1095" customFormat="false" ht="15" hidden="false" customHeight="false" outlineLevel="0" collapsed="false">
      <c r="A1095" s="178" t="n">
        <v>37372</v>
      </c>
      <c r="B1095" s="179" t="s">
        <v>661</v>
      </c>
      <c r="C1095" s="180" t="s">
        <v>74</v>
      </c>
      <c r="D1095" s="180" t="s">
        <v>594</v>
      </c>
      <c r="E1095" s="178" t="n">
        <v>1.6007993</v>
      </c>
      <c r="F1095" s="181" t="n">
        <f aca="false">IF(C1095="MAT.",VLOOKUP(A1095,INSUMOS_AUX!A:F,6,0),0)</f>
        <v>0.34</v>
      </c>
      <c r="G1095" s="178" t="n">
        <f aca="false">IF(C1095="M.O.",VLOOKUP(A1095,INSUMOS_AUX!A:F,6,0),0)</f>
        <v>0</v>
      </c>
    </row>
    <row r="1096" customFormat="false" ht="15" hidden="false" customHeight="false" outlineLevel="0" collapsed="false">
      <c r="A1096" s="178" t="n">
        <v>37373</v>
      </c>
      <c r="B1096" s="179" t="s">
        <v>662</v>
      </c>
      <c r="C1096" s="180" t="s">
        <v>74</v>
      </c>
      <c r="D1096" s="180" t="s">
        <v>594</v>
      </c>
      <c r="E1096" s="178" t="n">
        <v>1.6007993</v>
      </c>
      <c r="F1096" s="181" t="n">
        <f aca="false">IF(C1096="MAT.",VLOOKUP(A1096,INSUMOS_AUX!A:F,6,0),0)</f>
        <v>0.05</v>
      </c>
      <c r="G1096" s="178" t="n">
        <f aca="false">IF(C1096="M.O.",VLOOKUP(A1096,INSUMOS_AUX!A:F,6,0),0)</f>
        <v>0</v>
      </c>
    </row>
    <row r="1097" customFormat="false" ht="15" hidden="false" customHeight="false" outlineLevel="0" collapsed="false">
      <c r="A1097" s="178" t="n">
        <v>37666</v>
      </c>
      <c r="B1097" s="179" t="s">
        <v>663</v>
      </c>
      <c r="C1097" s="180" t="s">
        <v>636</v>
      </c>
      <c r="D1097" s="180" t="s">
        <v>594</v>
      </c>
      <c r="E1097" s="178" t="n">
        <v>0.055408768</v>
      </c>
      <c r="F1097" s="181" t="n">
        <f aca="false">IF(C1097="MAT.",VLOOKUP(A1097,INSUMOS_AUX!A:F,6,0),0)</f>
        <v>0</v>
      </c>
      <c r="G1097" s="178" t="n">
        <f aca="false">IF(C1097="M.O.",VLOOKUP(A1097,INSUMOS_AUX!A:F,6,0),0)</f>
        <v>17.8</v>
      </c>
    </row>
    <row r="1098" customFormat="false" ht="15" hidden="false" customHeight="false" outlineLevel="0" collapsed="false">
      <c r="A1098" s="178" t="n">
        <v>378</v>
      </c>
      <c r="B1098" s="179" t="s">
        <v>756</v>
      </c>
      <c r="C1098" s="180" t="s">
        <v>636</v>
      </c>
      <c r="D1098" s="180" t="s">
        <v>594</v>
      </c>
      <c r="E1098" s="178" t="n">
        <v>0.023352679</v>
      </c>
      <c r="F1098" s="181" t="n">
        <f aca="false">IF(C1098="MAT.",VLOOKUP(A1098,INSUMOS_AUX!A:F,6,0),0)</f>
        <v>0</v>
      </c>
      <c r="G1098" s="178" t="n">
        <f aca="false">IF(C1098="M.O.",VLOOKUP(A1098,INSUMOS_AUX!A:F,6,0),0)</f>
        <v>13.3</v>
      </c>
    </row>
    <row r="1099" customFormat="false" ht="15" hidden="false" customHeight="false" outlineLevel="0" collapsed="false">
      <c r="A1099" s="178" t="n">
        <v>38382</v>
      </c>
      <c r="B1099" s="179" t="s">
        <v>664</v>
      </c>
      <c r="C1099" s="180" t="s">
        <v>74</v>
      </c>
      <c r="D1099" s="180" t="s">
        <v>30</v>
      </c>
      <c r="E1099" s="178" t="n">
        <v>0.003912625</v>
      </c>
      <c r="F1099" s="181" t="n">
        <f aca="false">IF(C1099="MAT.",VLOOKUP(A1099,INSUMOS_AUX!A:F,6,0),0)</f>
        <v>7.62</v>
      </c>
      <c r="G1099" s="178" t="n">
        <f aca="false">IF(C1099="M.O.",VLOOKUP(A1099,INSUMOS_AUX!A:F,6,0),0)</f>
        <v>0</v>
      </c>
    </row>
    <row r="1100" customFormat="false" ht="15" hidden="false" customHeight="false" outlineLevel="0" collapsed="false">
      <c r="A1100" s="178" t="n">
        <v>38390</v>
      </c>
      <c r="B1100" s="179" t="s">
        <v>665</v>
      </c>
      <c r="C1100" s="180" t="s">
        <v>74</v>
      </c>
      <c r="D1100" s="180" t="s">
        <v>30</v>
      </c>
      <c r="E1100" s="178" t="n">
        <v>0.002056323</v>
      </c>
      <c r="F1100" s="181" t="n">
        <f aca="false">IF(C1100="MAT.",VLOOKUP(A1100,INSUMOS_AUX!A:F,6,0),0)</f>
        <v>22.97</v>
      </c>
      <c r="G1100" s="178" t="n">
        <f aca="false">IF(C1100="M.O.",VLOOKUP(A1100,INSUMOS_AUX!A:F,6,0),0)</f>
        <v>0</v>
      </c>
    </row>
    <row r="1101" customFormat="false" ht="15" hidden="false" customHeight="false" outlineLevel="0" collapsed="false">
      <c r="A1101" s="178" t="n">
        <v>38393</v>
      </c>
      <c r="B1101" s="179" t="s">
        <v>666</v>
      </c>
      <c r="C1101" s="180" t="s">
        <v>74</v>
      </c>
      <c r="D1101" s="180" t="s">
        <v>30</v>
      </c>
      <c r="E1101" s="178" t="n">
        <v>0.002056323</v>
      </c>
      <c r="F1101" s="181" t="n">
        <f aca="false">IF(C1101="MAT.",VLOOKUP(A1101,INSUMOS_AUX!A:F,6,0),0)</f>
        <v>10.36</v>
      </c>
      <c r="G1101" s="178" t="n">
        <f aca="false">IF(C1101="M.O.",VLOOKUP(A1101,INSUMOS_AUX!A:F,6,0),0)</f>
        <v>0</v>
      </c>
    </row>
    <row r="1102" customFormat="false" ht="15" hidden="false" customHeight="false" outlineLevel="0" collapsed="false">
      <c r="A1102" s="178" t="n">
        <v>38396</v>
      </c>
      <c r="B1102" s="179" t="s">
        <v>667</v>
      </c>
      <c r="C1102" s="180" t="s">
        <v>74</v>
      </c>
      <c r="D1102" s="180" t="s">
        <v>30</v>
      </c>
      <c r="E1102" s="178" t="n">
        <v>7.0022E-005</v>
      </c>
      <c r="F1102" s="181" t="n">
        <f aca="false">IF(C1102="MAT.",VLOOKUP(A1102,INSUMOS_AUX!A:F,6,0),0)</f>
        <v>276.64</v>
      </c>
      <c r="G1102" s="178" t="n">
        <f aca="false">IF(C1102="M.O.",VLOOKUP(A1102,INSUMOS_AUX!A:F,6,0),0)</f>
        <v>0</v>
      </c>
    </row>
    <row r="1103" customFormat="false" ht="15" hidden="false" customHeight="false" outlineLevel="0" collapsed="false">
      <c r="A1103" s="178" t="n">
        <v>38399</v>
      </c>
      <c r="B1103" s="179" t="s">
        <v>668</v>
      </c>
      <c r="C1103" s="180" t="s">
        <v>74</v>
      </c>
      <c r="D1103" s="180" t="s">
        <v>30</v>
      </c>
      <c r="E1103" s="178" t="n">
        <v>0.000349805</v>
      </c>
      <c r="F1103" s="181" t="n">
        <f aca="false">IF(C1103="MAT.",VLOOKUP(A1103,INSUMOS_AUX!A:F,6,0),0)</f>
        <v>135.25</v>
      </c>
      <c r="G1103" s="178" t="n">
        <f aca="false">IF(C1103="M.O.",VLOOKUP(A1103,INSUMOS_AUX!A:F,6,0),0)</f>
        <v>0</v>
      </c>
    </row>
    <row r="1104" customFormat="false" ht="15" hidden="false" customHeight="false" outlineLevel="0" collapsed="false">
      <c r="A1104" s="178" t="n">
        <v>38412</v>
      </c>
      <c r="B1104" s="179" t="s">
        <v>669</v>
      </c>
      <c r="C1104" s="180" t="s">
        <v>74</v>
      </c>
      <c r="D1104" s="180" t="s">
        <v>30</v>
      </c>
      <c r="E1104" s="178" t="n">
        <v>6.1213E-005</v>
      </c>
      <c r="F1104" s="181" t="n">
        <f aca="false">IF(C1104="MAT.",VLOOKUP(A1104,INSUMOS_AUX!A:F,6,0),0)</f>
        <v>837.62</v>
      </c>
      <c r="G1104" s="178" t="n">
        <f aca="false">IF(C1104="M.O.",VLOOKUP(A1104,INSUMOS_AUX!A:F,6,0),0)</f>
        <v>0</v>
      </c>
    </row>
    <row r="1105" customFormat="false" ht="15" hidden="false" customHeight="false" outlineLevel="0" collapsed="false">
      <c r="A1105" s="178" t="n">
        <v>38413</v>
      </c>
      <c r="B1105" s="179" t="s">
        <v>670</v>
      </c>
      <c r="C1105" s="180" t="s">
        <v>74</v>
      </c>
      <c r="D1105" s="180" t="s">
        <v>30</v>
      </c>
      <c r="E1105" s="178" t="n">
        <v>5.9976E-005</v>
      </c>
      <c r="F1105" s="181" t="n">
        <f aca="false">IF(C1105="MAT.",VLOOKUP(A1105,INSUMOS_AUX!A:F,6,0),0)</f>
        <v>589.49</v>
      </c>
      <c r="G1105" s="178" t="n">
        <f aca="false">IF(C1105="M.O.",VLOOKUP(A1105,INSUMOS_AUX!A:F,6,0),0)</f>
        <v>0</v>
      </c>
    </row>
    <row r="1106" customFormat="false" ht="15" hidden="false" customHeight="false" outlineLevel="0" collapsed="false">
      <c r="A1106" s="178" t="n">
        <v>38476</v>
      </c>
      <c r="B1106" s="179" t="s">
        <v>671</v>
      </c>
      <c r="C1106" s="180" t="s">
        <v>74</v>
      </c>
      <c r="D1106" s="180" t="s">
        <v>30</v>
      </c>
      <c r="E1106" s="178" t="n">
        <v>0.000279936</v>
      </c>
      <c r="F1106" s="181" t="n">
        <f aca="false">IF(C1106="MAT.",VLOOKUP(A1106,INSUMOS_AUX!A:F,6,0),0)</f>
        <v>203.78</v>
      </c>
      <c r="G1106" s="178" t="n">
        <f aca="false">IF(C1106="M.O.",VLOOKUP(A1106,INSUMOS_AUX!A:F,6,0),0)</f>
        <v>0</v>
      </c>
    </row>
    <row r="1107" customFormat="false" ht="15" hidden="false" customHeight="false" outlineLevel="0" collapsed="false">
      <c r="A1107" s="178" t="n">
        <v>38477</v>
      </c>
      <c r="B1107" s="179" t="s">
        <v>672</v>
      </c>
      <c r="C1107" s="180" t="s">
        <v>74</v>
      </c>
      <c r="D1107" s="180" t="s">
        <v>30</v>
      </c>
      <c r="E1107" s="178" t="n">
        <v>5.9976E-005</v>
      </c>
      <c r="F1107" s="181" t="n">
        <f aca="false">IF(C1107="MAT.",VLOOKUP(A1107,INSUMOS_AUX!A:F,6,0),0)</f>
        <v>577.1</v>
      </c>
      <c r="G1107" s="178" t="n">
        <f aca="false">IF(C1107="M.O.",VLOOKUP(A1107,INSUMOS_AUX!A:F,6,0),0)</f>
        <v>0</v>
      </c>
    </row>
    <row r="1108" customFormat="false" ht="15" hidden="false" customHeight="false" outlineLevel="0" collapsed="false">
      <c r="A1108" s="178" t="n">
        <v>4721</v>
      </c>
      <c r="B1108" s="179" t="s">
        <v>675</v>
      </c>
      <c r="C1108" s="180" t="s">
        <v>74</v>
      </c>
      <c r="D1108" s="180" t="s">
        <v>116</v>
      </c>
      <c r="E1108" s="178" t="n">
        <v>0.025413</v>
      </c>
      <c r="F1108" s="181" t="n">
        <f aca="false">IF(C1108="MAT.",VLOOKUP(A1108,INSUMOS_AUX!A:F,6,0),0)</f>
        <v>52.9</v>
      </c>
      <c r="G1108" s="178" t="n">
        <f aca="false">IF(C1108="M.O.",VLOOKUP(A1108,INSUMOS_AUX!A:F,6,0),0)</f>
        <v>0</v>
      </c>
    </row>
    <row r="1109" customFormat="false" ht="15" hidden="false" customHeight="false" outlineLevel="0" collapsed="false">
      <c r="A1109" s="178" t="n">
        <v>4750</v>
      </c>
      <c r="B1109" s="179" t="s">
        <v>688</v>
      </c>
      <c r="C1109" s="180" t="s">
        <v>636</v>
      </c>
      <c r="D1109" s="180" t="s">
        <v>594</v>
      </c>
      <c r="E1109" s="178" t="n">
        <v>0.6316191</v>
      </c>
      <c r="F1109" s="181" t="n">
        <f aca="false">IF(C1109="MAT.",VLOOKUP(A1109,INSUMOS_AUX!A:F,6,0),0)</f>
        <v>0</v>
      </c>
      <c r="G1109" s="178" t="n">
        <f aca="false">IF(C1109="M.O.",VLOOKUP(A1109,INSUMOS_AUX!A:F,6,0),0)</f>
        <v>13.3</v>
      </c>
    </row>
    <row r="1110" customFormat="false" ht="15" hidden="false" customHeight="false" outlineLevel="0" collapsed="false">
      <c r="A1110" s="178" t="n">
        <v>6111</v>
      </c>
      <c r="B1110" s="179" t="s">
        <v>678</v>
      </c>
      <c r="C1110" s="180" t="s">
        <v>636</v>
      </c>
      <c r="D1110" s="180" t="s">
        <v>594</v>
      </c>
      <c r="E1110" s="178" t="n">
        <v>0.913650759</v>
      </c>
      <c r="F1110" s="181" t="n">
        <f aca="false">IF(C1110="MAT.",VLOOKUP(A1110,INSUMOS_AUX!A:F,6,0),0)</f>
        <v>0</v>
      </c>
      <c r="G1110" s="178" t="n">
        <f aca="false">IF(C1110="M.O.",VLOOKUP(A1110,INSUMOS_AUX!A:F,6,0),0)</f>
        <v>8.51</v>
      </c>
    </row>
    <row r="1111" customFormat="false" ht="15" hidden="false" customHeight="false" outlineLevel="0" collapsed="false">
      <c r="A1111" s="178" t="n">
        <v>6114</v>
      </c>
      <c r="B1111" s="179" t="s">
        <v>763</v>
      </c>
      <c r="C1111" s="180" t="s">
        <v>636</v>
      </c>
      <c r="D1111" s="180" t="s">
        <v>594</v>
      </c>
      <c r="E1111" s="178" t="n">
        <v>0.003362786</v>
      </c>
      <c r="F1111" s="181" t="n">
        <f aca="false">IF(C1111="MAT.",VLOOKUP(A1111,INSUMOS_AUX!A:F,6,0),0)</f>
        <v>0</v>
      </c>
      <c r="G1111" s="178" t="n">
        <f aca="false">IF(C1111="M.O.",VLOOKUP(A1111,INSUMOS_AUX!A:F,6,0),0)</f>
        <v>9.26</v>
      </c>
    </row>
    <row r="1112" customFormat="false" ht="15" hidden="false" customHeight="false" outlineLevel="0" collapsed="false">
      <c r="A1112" s="172"/>
      <c r="B1112" s="173"/>
      <c r="C1112" s="173"/>
      <c r="D1112" s="173"/>
      <c r="E1112" s="173"/>
      <c r="F1112" s="173"/>
      <c r="G1112" s="173"/>
    </row>
    <row r="1113" customFormat="false" ht="15" hidden="false" customHeight="false" outlineLevel="0" collapsed="false">
      <c r="A1113" s="174" t="s">
        <v>191</v>
      </c>
      <c r="B1113" s="174" t="s">
        <v>192</v>
      </c>
      <c r="C1113" s="175" t="s">
        <v>60</v>
      </c>
      <c r="D1113" s="175" t="s">
        <v>30</v>
      </c>
      <c r="E1113" s="176" t="n">
        <v>1</v>
      </c>
      <c r="F1113" s="176" t="n">
        <f aca="false">SUMPRODUCT($E1114:$E1168,F1114:F1168)</f>
        <v>268.40406259254</v>
      </c>
      <c r="G1113" s="176" t="n">
        <f aca="false">SUMPRODUCT($E1114:$E1168,G1114:G1168)</f>
        <v>251.82116629051</v>
      </c>
    </row>
    <row r="1114" customFormat="false" ht="15" hidden="false" customHeight="false" outlineLevel="0" collapsed="false">
      <c r="A1114" s="178" t="n">
        <v>10</v>
      </c>
      <c r="B1114" s="179" t="s">
        <v>647</v>
      </c>
      <c r="C1114" s="180" t="s">
        <v>74</v>
      </c>
      <c r="D1114" s="180" t="s">
        <v>30</v>
      </c>
      <c r="E1114" s="178" t="n">
        <v>0.147300386</v>
      </c>
      <c r="F1114" s="181" t="n">
        <f aca="false">IF(C1114="MAT.",VLOOKUP(A1114,INSUMOS_AUX!A:F,6,0),0)</f>
        <v>6.92</v>
      </c>
      <c r="G1114" s="178" t="n">
        <f aca="false">IF(C1114="M.O.",VLOOKUP(A1114,INSUMOS_AUX!A:F,6,0),0)</f>
        <v>0</v>
      </c>
    </row>
    <row r="1115" customFormat="false" ht="15" hidden="false" customHeight="false" outlineLevel="0" collapsed="false">
      <c r="A1115" s="178" t="n">
        <v>10535</v>
      </c>
      <c r="B1115" s="179" t="s">
        <v>648</v>
      </c>
      <c r="C1115" s="180" t="s">
        <v>74</v>
      </c>
      <c r="D1115" s="180" t="s">
        <v>30</v>
      </c>
      <c r="E1115" s="178" t="n">
        <v>5.0605E-005</v>
      </c>
      <c r="F1115" s="181" t="n">
        <f aca="false">IF(C1115="MAT.",VLOOKUP(A1115,INSUMOS_AUX!A:F,6,0),0)</f>
        <v>2976</v>
      </c>
      <c r="G1115" s="178" t="n">
        <f aca="false">IF(C1115="M.O.",VLOOKUP(A1115,INSUMOS_AUX!A:F,6,0),0)</f>
        <v>0</v>
      </c>
    </row>
    <row r="1116" customFormat="false" ht="15" hidden="false" customHeight="false" outlineLevel="0" collapsed="false">
      <c r="A1116" s="178" t="n">
        <v>11359</v>
      </c>
      <c r="B1116" s="179" t="s">
        <v>649</v>
      </c>
      <c r="C1116" s="180" t="s">
        <v>74</v>
      </c>
      <c r="D1116" s="180" t="s">
        <v>30</v>
      </c>
      <c r="E1116" s="178" t="n">
        <v>0.001188905</v>
      </c>
      <c r="F1116" s="181" t="n">
        <f aca="false">IF(C1116="MAT.",VLOOKUP(A1116,INSUMOS_AUX!A:F,6,0),0)</f>
        <v>571.77</v>
      </c>
      <c r="G1116" s="178" t="n">
        <f aca="false">IF(C1116="M.O.",VLOOKUP(A1116,INSUMOS_AUX!A:F,6,0),0)</f>
        <v>0</v>
      </c>
    </row>
    <row r="1117" customFormat="false" ht="15" hidden="false" customHeight="false" outlineLevel="0" collapsed="false">
      <c r="A1117" s="178" t="n">
        <v>1214</v>
      </c>
      <c r="B1117" s="179" t="s">
        <v>684</v>
      </c>
      <c r="C1117" s="180" t="s">
        <v>636</v>
      </c>
      <c r="D1117" s="180" t="s">
        <v>594</v>
      </c>
      <c r="E1117" s="178" t="n">
        <v>0.260523774</v>
      </c>
      <c r="F1117" s="181" t="n">
        <f aca="false">IF(C1117="MAT.",VLOOKUP(A1117,INSUMOS_AUX!A:F,6,0),0)</f>
        <v>0</v>
      </c>
      <c r="G1117" s="178" t="n">
        <f aca="false">IF(C1117="M.O.",VLOOKUP(A1117,INSUMOS_AUX!A:F,6,0),0)</f>
        <v>17.7</v>
      </c>
    </row>
    <row r="1118" customFormat="false" ht="15" hidden="false" customHeight="false" outlineLevel="0" collapsed="false">
      <c r="A1118" s="178" t="n">
        <v>12815</v>
      </c>
      <c r="B1118" s="179" t="s">
        <v>651</v>
      </c>
      <c r="C1118" s="180" t="s">
        <v>74</v>
      </c>
      <c r="D1118" s="180" t="s">
        <v>30</v>
      </c>
      <c r="E1118" s="178" t="n">
        <v>0.167656723</v>
      </c>
      <c r="F1118" s="181" t="n">
        <f aca="false">IF(C1118="MAT.",VLOOKUP(A1118,INSUMOS_AUX!A:F,6,0),0)</f>
        <v>5.84</v>
      </c>
      <c r="G1118" s="178" t="n">
        <f aca="false">IF(C1118="M.O.",VLOOKUP(A1118,INSUMOS_AUX!A:F,6,0),0)</f>
        <v>0</v>
      </c>
    </row>
    <row r="1119" customFormat="false" ht="15" hidden="false" customHeight="false" outlineLevel="0" collapsed="false">
      <c r="A1119" s="178" t="n">
        <v>12892</v>
      </c>
      <c r="B1119" s="179" t="s">
        <v>627</v>
      </c>
      <c r="C1119" s="180" t="s">
        <v>74</v>
      </c>
      <c r="D1119" s="180" t="s">
        <v>628</v>
      </c>
      <c r="E1119" s="178" t="n">
        <v>0.301231057</v>
      </c>
      <c r="F1119" s="181" t="n">
        <f aca="false">IF(C1119="MAT.",VLOOKUP(A1119,INSUMOS_AUX!A:F,6,0),0)</f>
        <v>9</v>
      </c>
      <c r="G1119" s="178" t="n">
        <f aca="false">IF(C1119="M.O.",VLOOKUP(A1119,INSUMOS_AUX!A:F,6,0),0)</f>
        <v>0</v>
      </c>
    </row>
    <row r="1120" customFormat="false" ht="15" hidden="false" customHeight="false" outlineLevel="0" collapsed="false">
      <c r="A1120" s="178" t="n">
        <v>12893</v>
      </c>
      <c r="B1120" s="179" t="s">
        <v>629</v>
      </c>
      <c r="C1120" s="180" t="s">
        <v>74</v>
      </c>
      <c r="D1120" s="180" t="s">
        <v>628</v>
      </c>
      <c r="E1120" s="178" t="n">
        <v>0.0351445</v>
      </c>
      <c r="F1120" s="181" t="n">
        <f aca="false">IF(C1120="MAT.",VLOOKUP(A1120,INSUMOS_AUX!A:F,6,0),0)</f>
        <v>48</v>
      </c>
      <c r="G1120" s="178" t="n">
        <f aca="false">IF(C1120="M.O.",VLOOKUP(A1120,INSUMOS_AUX!A:F,6,0),0)</f>
        <v>0</v>
      </c>
    </row>
    <row r="1121" customFormat="false" ht="15" hidden="false" customHeight="false" outlineLevel="0" collapsed="false">
      <c r="A1121" s="178" t="n">
        <v>13458</v>
      </c>
      <c r="B1121" s="179" t="s">
        <v>748</v>
      </c>
      <c r="C1121" s="180" t="s">
        <v>74</v>
      </c>
      <c r="D1121" s="180" t="s">
        <v>30</v>
      </c>
      <c r="E1121" s="178" t="n">
        <v>4.87E-007</v>
      </c>
      <c r="F1121" s="181" t="n">
        <f aca="false">IF(C1121="MAT.",VLOOKUP(A1121,INSUMOS_AUX!A:F,6,0),0)</f>
        <v>13072.82</v>
      </c>
      <c r="G1121" s="178" t="n">
        <f aca="false">IF(C1121="M.O.",VLOOKUP(A1121,INSUMOS_AUX!A:F,6,0),0)</f>
        <v>0</v>
      </c>
    </row>
    <row r="1122" customFormat="false" ht="15" hidden="false" customHeight="false" outlineLevel="0" collapsed="false">
      <c r="A1122" s="178" t="n">
        <v>1358</v>
      </c>
      <c r="B1122" s="179" t="s">
        <v>749</v>
      </c>
      <c r="C1122" s="180" t="s">
        <v>74</v>
      </c>
      <c r="D1122" s="180" t="s">
        <v>79</v>
      </c>
      <c r="E1122" s="178" t="n">
        <v>0.091784</v>
      </c>
      <c r="F1122" s="181" t="n">
        <f aca="false">IF(C1122="MAT.",VLOOKUP(A1122,INSUMOS_AUX!A:F,6,0),0)</f>
        <v>21.73</v>
      </c>
      <c r="G1122" s="178" t="n">
        <f aca="false">IF(C1122="M.O.",VLOOKUP(A1122,INSUMOS_AUX!A:F,6,0),0)</f>
        <v>0</v>
      </c>
    </row>
    <row r="1123" customFormat="false" ht="15" hidden="false" customHeight="false" outlineLevel="0" collapsed="false">
      <c r="A1123" s="178" t="n">
        <v>1379</v>
      </c>
      <c r="B1123" s="179" t="s">
        <v>652</v>
      </c>
      <c r="C1123" s="180" t="s">
        <v>74</v>
      </c>
      <c r="D1123" s="180" t="s">
        <v>285</v>
      </c>
      <c r="E1123" s="178" t="n">
        <v>141.235769</v>
      </c>
      <c r="F1123" s="181" t="n">
        <f aca="false">IF(C1123="MAT.",VLOOKUP(A1123,INSUMOS_AUX!A:F,6,0),0)</f>
        <v>0.42</v>
      </c>
      <c r="G1123" s="178" t="n">
        <f aca="false">IF(C1123="M.O.",VLOOKUP(A1123,INSUMOS_AUX!A:F,6,0),0)</f>
        <v>0</v>
      </c>
    </row>
    <row r="1124" customFormat="false" ht="15" hidden="false" customHeight="false" outlineLevel="0" collapsed="false">
      <c r="A1124" s="178" t="n">
        <v>13896</v>
      </c>
      <c r="B1124" s="179" t="s">
        <v>750</v>
      </c>
      <c r="C1124" s="180" t="s">
        <v>74</v>
      </c>
      <c r="D1124" s="180" t="s">
        <v>30</v>
      </c>
      <c r="E1124" s="178" t="n">
        <v>0.000228919</v>
      </c>
      <c r="F1124" s="181" t="n">
        <f aca="false">IF(C1124="MAT.",VLOOKUP(A1124,INSUMOS_AUX!A:F,6,0),0)</f>
        <v>1925.59</v>
      </c>
      <c r="G1124" s="178" t="n">
        <f aca="false">IF(C1124="M.O.",VLOOKUP(A1124,INSUMOS_AUX!A:F,6,0),0)</f>
        <v>0</v>
      </c>
    </row>
    <row r="1125" customFormat="false" ht="15" hidden="false" customHeight="false" outlineLevel="0" collapsed="false">
      <c r="A1125" s="178" t="n">
        <v>14618</v>
      </c>
      <c r="B1125" s="179" t="s">
        <v>751</v>
      </c>
      <c r="C1125" s="180" t="s">
        <v>74</v>
      </c>
      <c r="D1125" s="180" t="s">
        <v>30</v>
      </c>
      <c r="E1125" s="178" t="n">
        <v>5.546E-006</v>
      </c>
      <c r="F1125" s="181" t="n">
        <f aca="false">IF(C1125="MAT.",VLOOKUP(A1125,INSUMOS_AUX!A:F,6,0),0)</f>
        <v>860.35</v>
      </c>
      <c r="G1125" s="178" t="n">
        <f aca="false">IF(C1125="M.O.",VLOOKUP(A1125,INSUMOS_AUX!A:F,6,0),0)</f>
        <v>0</v>
      </c>
    </row>
    <row r="1126" customFormat="false" ht="15" hidden="false" customHeight="false" outlineLevel="0" collapsed="false">
      <c r="A1126" s="178" t="n">
        <v>20247</v>
      </c>
      <c r="B1126" s="179" t="s">
        <v>752</v>
      </c>
      <c r="C1126" s="180" t="s">
        <v>74</v>
      </c>
      <c r="D1126" s="180" t="s">
        <v>285</v>
      </c>
      <c r="E1126" s="178" t="n">
        <v>0.018333</v>
      </c>
      <c r="F1126" s="181" t="n">
        <f aca="false">IF(C1126="MAT.",VLOOKUP(A1126,INSUMOS_AUX!A:F,6,0),0)</f>
        <v>13.14</v>
      </c>
      <c r="G1126" s="178" t="n">
        <f aca="false">IF(C1126="M.O.",VLOOKUP(A1126,INSUMOS_AUX!A:F,6,0),0)</f>
        <v>0</v>
      </c>
    </row>
    <row r="1127" customFormat="false" ht="15" hidden="false" customHeight="false" outlineLevel="0" collapsed="false">
      <c r="A1127" s="178" t="n">
        <v>25966</v>
      </c>
      <c r="B1127" s="179" t="s">
        <v>653</v>
      </c>
      <c r="C1127" s="180" t="s">
        <v>74</v>
      </c>
      <c r="D1127" s="180" t="s">
        <v>654</v>
      </c>
      <c r="E1127" s="178" t="n">
        <v>0.027943488</v>
      </c>
      <c r="F1127" s="181" t="n">
        <f aca="false">IF(C1127="MAT.",VLOOKUP(A1127,INSUMOS_AUX!A:F,6,0),0)</f>
        <v>15.03</v>
      </c>
      <c r="G1127" s="178" t="n">
        <f aca="false">IF(C1127="M.O.",VLOOKUP(A1127,INSUMOS_AUX!A:F,6,0),0)</f>
        <v>0</v>
      </c>
    </row>
    <row r="1128" customFormat="false" ht="15" hidden="false" customHeight="false" outlineLevel="0" collapsed="false">
      <c r="A1128" s="178" t="n">
        <v>2692</v>
      </c>
      <c r="B1128" s="179" t="s">
        <v>753</v>
      </c>
      <c r="C1128" s="180" t="s">
        <v>74</v>
      </c>
      <c r="D1128" s="180" t="s">
        <v>654</v>
      </c>
      <c r="E1128" s="178" t="n">
        <v>0.003969</v>
      </c>
      <c r="F1128" s="181" t="n">
        <f aca="false">IF(C1128="MAT.",VLOOKUP(A1128,INSUMOS_AUX!A:F,6,0),0)</f>
        <v>5.99</v>
      </c>
      <c r="G1128" s="178" t="n">
        <f aca="false">IF(C1128="M.O.",VLOOKUP(A1128,INSUMOS_AUX!A:F,6,0),0)</f>
        <v>0</v>
      </c>
    </row>
    <row r="1129" customFormat="false" ht="15" hidden="false" customHeight="false" outlineLevel="0" collapsed="false">
      <c r="A1129" s="178" t="n">
        <v>2705</v>
      </c>
      <c r="B1129" s="179" t="s">
        <v>655</v>
      </c>
      <c r="C1129" s="180" t="s">
        <v>74</v>
      </c>
      <c r="D1129" s="180" t="s">
        <v>656</v>
      </c>
      <c r="E1129" s="178" t="n">
        <v>0.97465595</v>
      </c>
      <c r="F1129" s="181" t="n">
        <f aca="false">IF(C1129="MAT.",VLOOKUP(A1129,INSUMOS_AUX!A:F,6,0),0)</f>
        <v>0.85</v>
      </c>
      <c r="G1129" s="178" t="n">
        <f aca="false">IF(C1129="M.O.",VLOOKUP(A1129,INSUMOS_AUX!A:F,6,0),0)</f>
        <v>0</v>
      </c>
    </row>
    <row r="1130" customFormat="false" ht="15" hidden="false" customHeight="false" outlineLevel="0" collapsed="false">
      <c r="A1130" s="178" t="n">
        <v>2711</v>
      </c>
      <c r="B1130" s="179" t="s">
        <v>657</v>
      </c>
      <c r="C1130" s="180" t="s">
        <v>74</v>
      </c>
      <c r="D1130" s="180" t="s">
        <v>30</v>
      </c>
      <c r="E1130" s="178" t="n">
        <v>0.012470909</v>
      </c>
      <c r="F1130" s="181" t="n">
        <f aca="false">IF(C1130="MAT.",VLOOKUP(A1130,INSUMOS_AUX!A:F,6,0),0)</f>
        <v>109.45</v>
      </c>
      <c r="G1130" s="178" t="n">
        <f aca="false">IF(C1130="M.O.",VLOOKUP(A1130,INSUMOS_AUX!A:F,6,0),0)</f>
        <v>0</v>
      </c>
    </row>
    <row r="1131" customFormat="false" ht="15" hidden="false" customHeight="false" outlineLevel="0" collapsed="false">
      <c r="A1131" s="178" t="n">
        <v>337</v>
      </c>
      <c r="B1131" s="179" t="s">
        <v>708</v>
      </c>
      <c r="C1131" s="180" t="s">
        <v>74</v>
      </c>
      <c r="D1131" s="180" t="s">
        <v>285</v>
      </c>
      <c r="E1131" s="178" t="n">
        <v>0.050639575</v>
      </c>
      <c r="F1131" s="181" t="n">
        <f aca="false">IF(C1131="MAT.",VLOOKUP(A1131,INSUMOS_AUX!A:F,6,0),0)</f>
        <v>12.01</v>
      </c>
      <c r="G1131" s="178" t="n">
        <f aca="false">IF(C1131="M.O.",VLOOKUP(A1131,INSUMOS_AUX!A:F,6,0),0)</f>
        <v>0</v>
      </c>
    </row>
    <row r="1132" customFormat="false" ht="15" hidden="false" customHeight="false" outlineLevel="0" collapsed="false">
      <c r="A1132" s="178" t="n">
        <v>36</v>
      </c>
      <c r="B1132" s="179" t="s">
        <v>754</v>
      </c>
      <c r="C1132" s="180" t="s">
        <v>74</v>
      </c>
      <c r="D1132" s="180" t="s">
        <v>285</v>
      </c>
      <c r="E1132" s="178" t="n">
        <v>2.16737381</v>
      </c>
      <c r="F1132" s="181" t="n">
        <f aca="false">IF(C1132="MAT.",VLOOKUP(A1132,INSUMOS_AUX!A:F,6,0),0)</f>
        <v>4.8</v>
      </c>
      <c r="G1132" s="178" t="n">
        <f aca="false">IF(C1132="M.O.",VLOOKUP(A1132,INSUMOS_AUX!A:F,6,0),0)</f>
        <v>0</v>
      </c>
    </row>
    <row r="1133" customFormat="false" ht="15" hidden="false" customHeight="false" outlineLevel="0" collapsed="false">
      <c r="A1133" s="178" t="n">
        <v>36144</v>
      </c>
      <c r="B1133" s="179" t="s">
        <v>630</v>
      </c>
      <c r="C1133" s="180" t="s">
        <v>74</v>
      </c>
      <c r="D1133" s="180" t="s">
        <v>30</v>
      </c>
      <c r="E1133" s="178" t="n">
        <v>2.450638793</v>
      </c>
      <c r="F1133" s="181" t="n">
        <f aca="false">IF(C1133="MAT.",VLOOKUP(A1133,INSUMOS_AUX!A:F,6,0),0)</f>
        <v>1.12</v>
      </c>
      <c r="G1133" s="178" t="n">
        <f aca="false">IF(C1133="M.O.",VLOOKUP(A1133,INSUMOS_AUX!A:F,6,0),0)</f>
        <v>0</v>
      </c>
    </row>
    <row r="1134" customFormat="false" ht="15" hidden="false" customHeight="false" outlineLevel="0" collapsed="false">
      <c r="A1134" s="178" t="n">
        <v>36146</v>
      </c>
      <c r="B1134" s="179" t="s">
        <v>631</v>
      </c>
      <c r="C1134" s="180" t="s">
        <v>74</v>
      </c>
      <c r="D1134" s="180" t="s">
        <v>30</v>
      </c>
      <c r="E1134" s="178" t="n">
        <v>0.027262257</v>
      </c>
      <c r="F1134" s="181" t="n">
        <f aca="false">IF(C1134="MAT.",VLOOKUP(A1134,INSUMOS_AUX!A:F,6,0),0)</f>
        <v>170</v>
      </c>
      <c r="G1134" s="178" t="n">
        <f aca="false">IF(C1134="M.O.",VLOOKUP(A1134,INSUMOS_AUX!A:F,6,0),0)</f>
        <v>0</v>
      </c>
    </row>
    <row r="1135" customFormat="false" ht="15" hidden="false" customHeight="false" outlineLevel="0" collapsed="false">
      <c r="A1135" s="178" t="n">
        <v>36149</v>
      </c>
      <c r="B1135" s="179" t="s">
        <v>632</v>
      </c>
      <c r="C1135" s="180" t="s">
        <v>74</v>
      </c>
      <c r="D1135" s="180" t="s">
        <v>30</v>
      </c>
      <c r="E1135" s="178" t="n">
        <v>0.015786409</v>
      </c>
      <c r="F1135" s="181" t="n">
        <f aca="false">IF(C1135="MAT.",VLOOKUP(A1135,INSUMOS_AUX!A:F,6,0),0)</f>
        <v>117.5</v>
      </c>
      <c r="G1135" s="178" t="n">
        <f aca="false">IF(C1135="M.O.",VLOOKUP(A1135,INSUMOS_AUX!A:F,6,0),0)</f>
        <v>0</v>
      </c>
    </row>
    <row r="1136" customFormat="false" ht="15" hidden="false" customHeight="false" outlineLevel="0" collapsed="false">
      <c r="A1136" s="178" t="n">
        <v>36150</v>
      </c>
      <c r="B1136" s="179" t="s">
        <v>633</v>
      </c>
      <c r="C1136" s="180" t="s">
        <v>74</v>
      </c>
      <c r="D1136" s="180" t="s">
        <v>30</v>
      </c>
      <c r="E1136" s="178" t="n">
        <v>0.058418496</v>
      </c>
      <c r="F1136" s="181" t="n">
        <f aca="false">IF(C1136="MAT.",VLOOKUP(A1136,INSUMOS_AUX!A:F,6,0),0)</f>
        <v>29.7</v>
      </c>
      <c r="G1136" s="178" t="n">
        <f aca="false">IF(C1136="M.O.",VLOOKUP(A1136,INSUMOS_AUX!A:F,6,0),0)</f>
        <v>0</v>
      </c>
    </row>
    <row r="1137" customFormat="false" ht="15" hidden="false" customHeight="false" outlineLevel="0" collapsed="false">
      <c r="A1137" s="178" t="n">
        <v>36153</v>
      </c>
      <c r="B1137" s="179" t="s">
        <v>634</v>
      </c>
      <c r="C1137" s="180" t="s">
        <v>74</v>
      </c>
      <c r="D1137" s="180" t="s">
        <v>30</v>
      </c>
      <c r="E1137" s="178" t="n">
        <v>0.023627</v>
      </c>
      <c r="F1137" s="181" t="n">
        <f aca="false">IF(C1137="MAT.",VLOOKUP(A1137,INSUMOS_AUX!A:F,6,0),0)</f>
        <v>133.75</v>
      </c>
      <c r="G1137" s="178" t="n">
        <f aca="false">IF(C1137="M.O.",VLOOKUP(A1137,INSUMOS_AUX!A:F,6,0),0)</f>
        <v>0</v>
      </c>
    </row>
    <row r="1138" customFormat="false" ht="15" hidden="false" customHeight="false" outlineLevel="0" collapsed="false">
      <c r="A1138" s="178" t="n">
        <v>36397</v>
      </c>
      <c r="B1138" s="179" t="s">
        <v>709</v>
      </c>
      <c r="C1138" s="180" t="s">
        <v>74</v>
      </c>
      <c r="D1138" s="180" t="s">
        <v>30</v>
      </c>
      <c r="E1138" s="178" t="n">
        <v>2.8031E-005</v>
      </c>
      <c r="F1138" s="181" t="n">
        <f aca="false">IF(C1138="MAT.",VLOOKUP(A1138,INSUMOS_AUX!A:F,6,0),0)</f>
        <v>12105.76</v>
      </c>
      <c r="G1138" s="178" t="n">
        <f aca="false">IF(C1138="M.O.",VLOOKUP(A1138,INSUMOS_AUX!A:F,6,0),0)</f>
        <v>0</v>
      </c>
    </row>
    <row r="1139" customFormat="false" ht="15" hidden="false" customHeight="false" outlineLevel="0" collapsed="false">
      <c r="A1139" s="178" t="n">
        <v>36531</v>
      </c>
      <c r="B1139" s="179" t="s">
        <v>755</v>
      </c>
      <c r="C1139" s="180" t="s">
        <v>74</v>
      </c>
      <c r="D1139" s="180" t="s">
        <v>30</v>
      </c>
      <c r="E1139" s="178" t="n">
        <v>5.121E-006</v>
      </c>
      <c r="F1139" s="181" t="n">
        <f aca="false">IF(C1139="MAT.",VLOOKUP(A1139,INSUMOS_AUX!A:F,6,0),0)</f>
        <v>228048.76</v>
      </c>
      <c r="G1139" s="178" t="n">
        <f aca="false">IF(C1139="M.O.",VLOOKUP(A1139,INSUMOS_AUX!A:F,6,0),0)</f>
        <v>0</v>
      </c>
    </row>
    <row r="1140" customFormat="false" ht="15" hidden="false" customHeight="false" outlineLevel="0" collapsed="false">
      <c r="A1140" s="178" t="n">
        <v>367</v>
      </c>
      <c r="B1140" s="179" t="s">
        <v>743</v>
      </c>
      <c r="C1140" s="180" t="s">
        <v>74</v>
      </c>
      <c r="D1140" s="180" t="s">
        <v>116</v>
      </c>
      <c r="E1140" s="178" t="n">
        <v>0.001921</v>
      </c>
      <c r="F1140" s="181" t="n">
        <f aca="false">IF(C1140="MAT.",VLOOKUP(A1140,INSUMOS_AUX!A:F,6,0),0)</f>
        <v>72.5</v>
      </c>
      <c r="G1140" s="178" t="n">
        <f aca="false">IF(C1140="M.O.",VLOOKUP(A1140,INSUMOS_AUX!A:F,6,0),0)</f>
        <v>0</v>
      </c>
    </row>
    <row r="1141" customFormat="false" ht="15" hidden="false" customHeight="false" outlineLevel="0" collapsed="false">
      <c r="A1141" s="178" t="n">
        <v>370</v>
      </c>
      <c r="B1141" s="179" t="s">
        <v>658</v>
      </c>
      <c r="C1141" s="180" t="s">
        <v>74</v>
      </c>
      <c r="D1141" s="180" t="s">
        <v>116</v>
      </c>
      <c r="E1141" s="178" t="n">
        <v>0.336312</v>
      </c>
      <c r="F1141" s="181" t="n">
        <f aca="false">IF(C1141="MAT.",VLOOKUP(A1141,INSUMOS_AUX!A:F,6,0),0)</f>
        <v>72.5</v>
      </c>
      <c r="G1141" s="178" t="n">
        <f aca="false">IF(C1141="M.O.",VLOOKUP(A1141,INSUMOS_AUX!A:F,6,0),0)</f>
        <v>0</v>
      </c>
    </row>
    <row r="1142" customFormat="false" ht="15" hidden="false" customHeight="false" outlineLevel="0" collapsed="false">
      <c r="A1142" s="178" t="n">
        <v>37370</v>
      </c>
      <c r="B1142" s="179" t="s">
        <v>659</v>
      </c>
      <c r="C1142" s="180" t="s">
        <v>74</v>
      </c>
      <c r="D1142" s="180" t="s">
        <v>594</v>
      </c>
      <c r="E1142" s="178" t="n">
        <v>21.925572641</v>
      </c>
      <c r="F1142" s="181" t="n">
        <f aca="false">IF(C1142="MAT.",VLOOKUP(A1142,INSUMOS_AUX!A:F,6,0),0)</f>
        <v>1.87</v>
      </c>
      <c r="G1142" s="178" t="n">
        <f aca="false">IF(C1142="M.O.",VLOOKUP(A1142,INSUMOS_AUX!A:F,6,0),0)</f>
        <v>0</v>
      </c>
    </row>
    <row r="1143" customFormat="false" ht="15" hidden="false" customHeight="false" outlineLevel="0" collapsed="false">
      <c r="A1143" s="178" t="n">
        <v>37371</v>
      </c>
      <c r="B1143" s="179" t="s">
        <v>660</v>
      </c>
      <c r="C1143" s="180" t="s">
        <v>74</v>
      </c>
      <c r="D1143" s="180" t="s">
        <v>594</v>
      </c>
      <c r="E1143" s="178" t="n">
        <v>21.925572641</v>
      </c>
      <c r="F1143" s="181" t="n">
        <f aca="false">IF(C1143="MAT.",VLOOKUP(A1143,INSUMOS_AUX!A:F,6,0),0)</f>
        <v>0.71</v>
      </c>
      <c r="G1143" s="178" t="n">
        <f aca="false">IF(C1143="M.O.",VLOOKUP(A1143,INSUMOS_AUX!A:F,6,0),0)</f>
        <v>0</v>
      </c>
    </row>
    <row r="1144" customFormat="false" ht="15" hidden="false" customHeight="false" outlineLevel="0" collapsed="false">
      <c r="A1144" s="178" t="n">
        <v>37372</v>
      </c>
      <c r="B1144" s="179" t="s">
        <v>661</v>
      </c>
      <c r="C1144" s="180" t="s">
        <v>74</v>
      </c>
      <c r="D1144" s="180" t="s">
        <v>594</v>
      </c>
      <c r="E1144" s="178" t="n">
        <v>21.925572641</v>
      </c>
      <c r="F1144" s="181" t="n">
        <f aca="false">IF(C1144="MAT.",VLOOKUP(A1144,INSUMOS_AUX!A:F,6,0),0)</f>
        <v>0.34</v>
      </c>
      <c r="G1144" s="178" t="n">
        <f aca="false">IF(C1144="M.O.",VLOOKUP(A1144,INSUMOS_AUX!A:F,6,0),0)</f>
        <v>0</v>
      </c>
    </row>
    <row r="1145" customFormat="false" ht="15" hidden="false" customHeight="false" outlineLevel="0" collapsed="false">
      <c r="A1145" s="178" t="n">
        <v>37373</v>
      </c>
      <c r="B1145" s="179" t="s">
        <v>662</v>
      </c>
      <c r="C1145" s="180" t="s">
        <v>74</v>
      </c>
      <c r="D1145" s="180" t="s">
        <v>594</v>
      </c>
      <c r="E1145" s="178" t="n">
        <v>21.925572641</v>
      </c>
      <c r="F1145" s="181" t="n">
        <f aca="false">IF(C1145="MAT.",VLOOKUP(A1145,INSUMOS_AUX!A:F,6,0),0)</f>
        <v>0.05</v>
      </c>
      <c r="G1145" s="178" t="n">
        <f aca="false">IF(C1145="M.O.",VLOOKUP(A1145,INSUMOS_AUX!A:F,6,0),0)</f>
        <v>0</v>
      </c>
    </row>
    <row r="1146" customFormat="false" ht="15" hidden="false" customHeight="false" outlineLevel="0" collapsed="false">
      <c r="A1146" s="178" t="n">
        <v>37666</v>
      </c>
      <c r="B1146" s="179" t="s">
        <v>663</v>
      </c>
      <c r="C1146" s="180" t="s">
        <v>636</v>
      </c>
      <c r="D1146" s="180" t="s">
        <v>594</v>
      </c>
      <c r="E1146" s="178" t="n">
        <v>0.810029075</v>
      </c>
      <c r="F1146" s="181" t="n">
        <f aca="false">IF(C1146="MAT.",VLOOKUP(A1146,INSUMOS_AUX!A:F,6,0),0)</f>
        <v>0</v>
      </c>
      <c r="G1146" s="178" t="n">
        <f aca="false">IF(C1146="M.O.",VLOOKUP(A1146,INSUMOS_AUX!A:F,6,0),0)</f>
        <v>17.8</v>
      </c>
    </row>
    <row r="1147" customFormat="false" ht="15" hidden="false" customHeight="false" outlineLevel="0" collapsed="false">
      <c r="A1147" s="178" t="n">
        <v>378</v>
      </c>
      <c r="B1147" s="179" t="s">
        <v>756</v>
      </c>
      <c r="C1147" s="180" t="s">
        <v>636</v>
      </c>
      <c r="D1147" s="180" t="s">
        <v>594</v>
      </c>
      <c r="E1147" s="178" t="n">
        <v>0.578366679</v>
      </c>
      <c r="F1147" s="181" t="n">
        <f aca="false">IF(C1147="MAT.",VLOOKUP(A1147,INSUMOS_AUX!A:F,6,0),0)</f>
        <v>0</v>
      </c>
      <c r="G1147" s="178" t="n">
        <f aca="false">IF(C1147="M.O.",VLOOKUP(A1147,INSUMOS_AUX!A:F,6,0),0)</f>
        <v>13.3</v>
      </c>
    </row>
    <row r="1148" customFormat="false" ht="15" hidden="false" customHeight="false" outlineLevel="0" collapsed="false">
      <c r="A1148" s="178" t="n">
        <v>38382</v>
      </c>
      <c r="B1148" s="179" t="s">
        <v>664</v>
      </c>
      <c r="C1148" s="180" t="s">
        <v>74</v>
      </c>
      <c r="D1148" s="180" t="s">
        <v>30</v>
      </c>
      <c r="E1148" s="178" t="n">
        <v>0.053168875</v>
      </c>
      <c r="F1148" s="181" t="n">
        <f aca="false">IF(C1148="MAT.",VLOOKUP(A1148,INSUMOS_AUX!A:F,6,0),0)</f>
        <v>7.62</v>
      </c>
      <c r="G1148" s="178" t="n">
        <f aca="false">IF(C1148="M.O.",VLOOKUP(A1148,INSUMOS_AUX!A:F,6,0),0)</f>
        <v>0</v>
      </c>
    </row>
    <row r="1149" customFormat="false" ht="15" hidden="false" customHeight="false" outlineLevel="0" collapsed="false">
      <c r="A1149" s="178" t="n">
        <v>38390</v>
      </c>
      <c r="B1149" s="179" t="s">
        <v>665</v>
      </c>
      <c r="C1149" s="180" t="s">
        <v>74</v>
      </c>
      <c r="D1149" s="180" t="s">
        <v>30</v>
      </c>
      <c r="E1149" s="178" t="n">
        <v>0.027943488</v>
      </c>
      <c r="F1149" s="181" t="n">
        <f aca="false">IF(C1149="MAT.",VLOOKUP(A1149,INSUMOS_AUX!A:F,6,0),0)</f>
        <v>22.97</v>
      </c>
      <c r="G1149" s="178" t="n">
        <f aca="false">IF(C1149="M.O.",VLOOKUP(A1149,INSUMOS_AUX!A:F,6,0),0)</f>
        <v>0</v>
      </c>
    </row>
    <row r="1150" customFormat="false" ht="15" hidden="false" customHeight="false" outlineLevel="0" collapsed="false">
      <c r="A1150" s="178" t="n">
        <v>38393</v>
      </c>
      <c r="B1150" s="179" t="s">
        <v>666</v>
      </c>
      <c r="C1150" s="180" t="s">
        <v>74</v>
      </c>
      <c r="D1150" s="180" t="s">
        <v>30</v>
      </c>
      <c r="E1150" s="178" t="n">
        <v>0.027943488</v>
      </c>
      <c r="F1150" s="181" t="n">
        <f aca="false">IF(C1150="MAT.",VLOOKUP(A1150,INSUMOS_AUX!A:F,6,0),0)</f>
        <v>10.36</v>
      </c>
      <c r="G1150" s="178" t="n">
        <f aca="false">IF(C1150="M.O.",VLOOKUP(A1150,INSUMOS_AUX!A:F,6,0),0)</f>
        <v>0</v>
      </c>
    </row>
    <row r="1151" customFormat="false" ht="15" hidden="false" customHeight="false" outlineLevel="0" collapsed="false">
      <c r="A1151" s="178" t="n">
        <v>38396</v>
      </c>
      <c r="B1151" s="179" t="s">
        <v>667</v>
      </c>
      <c r="C1151" s="180" t="s">
        <v>74</v>
      </c>
      <c r="D1151" s="180" t="s">
        <v>30</v>
      </c>
      <c r="E1151" s="178" t="n">
        <v>0.000951544</v>
      </c>
      <c r="F1151" s="181" t="n">
        <f aca="false">IF(C1151="MAT.",VLOOKUP(A1151,INSUMOS_AUX!A:F,6,0),0)</f>
        <v>276.64</v>
      </c>
      <c r="G1151" s="178" t="n">
        <f aca="false">IF(C1151="M.O.",VLOOKUP(A1151,INSUMOS_AUX!A:F,6,0),0)</f>
        <v>0</v>
      </c>
    </row>
    <row r="1152" customFormat="false" ht="15" hidden="false" customHeight="false" outlineLevel="0" collapsed="false">
      <c r="A1152" s="178" t="n">
        <v>38399</v>
      </c>
      <c r="B1152" s="179" t="s">
        <v>668</v>
      </c>
      <c r="C1152" s="180" t="s">
        <v>74</v>
      </c>
      <c r="D1152" s="180" t="s">
        <v>30</v>
      </c>
      <c r="E1152" s="178" t="n">
        <v>0.004753523</v>
      </c>
      <c r="F1152" s="181" t="n">
        <f aca="false">IF(C1152="MAT.",VLOOKUP(A1152,INSUMOS_AUX!A:F,6,0),0)</f>
        <v>135.25</v>
      </c>
      <c r="G1152" s="178" t="n">
        <f aca="false">IF(C1152="M.O.",VLOOKUP(A1152,INSUMOS_AUX!A:F,6,0),0)</f>
        <v>0</v>
      </c>
    </row>
    <row r="1153" customFormat="false" ht="15" hidden="false" customHeight="false" outlineLevel="0" collapsed="false">
      <c r="A1153" s="178" t="n">
        <v>38412</v>
      </c>
      <c r="B1153" s="179" t="s">
        <v>669</v>
      </c>
      <c r="C1153" s="180" t="s">
        <v>74</v>
      </c>
      <c r="D1153" s="180" t="s">
        <v>30</v>
      </c>
      <c r="E1153" s="178" t="n">
        <v>0.000831815</v>
      </c>
      <c r="F1153" s="181" t="n">
        <f aca="false">IF(C1153="MAT.",VLOOKUP(A1153,INSUMOS_AUX!A:F,6,0),0)</f>
        <v>837.62</v>
      </c>
      <c r="G1153" s="178" t="n">
        <f aca="false">IF(C1153="M.O.",VLOOKUP(A1153,INSUMOS_AUX!A:F,6,0),0)</f>
        <v>0</v>
      </c>
    </row>
    <row r="1154" customFormat="false" ht="15" hidden="false" customHeight="false" outlineLevel="0" collapsed="false">
      <c r="A1154" s="178" t="n">
        <v>38413</v>
      </c>
      <c r="B1154" s="179" t="s">
        <v>670</v>
      </c>
      <c r="C1154" s="180" t="s">
        <v>74</v>
      </c>
      <c r="D1154" s="180" t="s">
        <v>30</v>
      </c>
      <c r="E1154" s="178" t="n">
        <v>0.00081501</v>
      </c>
      <c r="F1154" s="181" t="n">
        <f aca="false">IF(C1154="MAT.",VLOOKUP(A1154,INSUMOS_AUX!A:F,6,0),0)</f>
        <v>589.49</v>
      </c>
      <c r="G1154" s="178" t="n">
        <f aca="false">IF(C1154="M.O.",VLOOKUP(A1154,INSUMOS_AUX!A:F,6,0),0)</f>
        <v>0</v>
      </c>
    </row>
    <row r="1155" customFormat="false" ht="15" hidden="false" customHeight="false" outlineLevel="0" collapsed="false">
      <c r="A1155" s="178" t="n">
        <v>38476</v>
      </c>
      <c r="B1155" s="179" t="s">
        <v>671</v>
      </c>
      <c r="C1155" s="180" t="s">
        <v>74</v>
      </c>
      <c r="D1155" s="180" t="s">
        <v>30</v>
      </c>
      <c r="E1155" s="178" t="n">
        <v>0.003804079</v>
      </c>
      <c r="F1155" s="181" t="n">
        <f aca="false">IF(C1155="MAT.",VLOOKUP(A1155,INSUMOS_AUX!A:F,6,0),0)</f>
        <v>203.78</v>
      </c>
      <c r="G1155" s="178" t="n">
        <f aca="false">IF(C1155="M.O.",VLOOKUP(A1155,INSUMOS_AUX!A:F,6,0),0)</f>
        <v>0</v>
      </c>
    </row>
    <row r="1156" customFormat="false" ht="15" hidden="false" customHeight="false" outlineLevel="0" collapsed="false">
      <c r="A1156" s="178" t="n">
        <v>38477</v>
      </c>
      <c r="B1156" s="179" t="s">
        <v>672</v>
      </c>
      <c r="C1156" s="180" t="s">
        <v>74</v>
      </c>
      <c r="D1156" s="180" t="s">
        <v>30</v>
      </c>
      <c r="E1156" s="178" t="n">
        <v>0.00081501</v>
      </c>
      <c r="F1156" s="181" t="n">
        <f aca="false">IF(C1156="MAT.",VLOOKUP(A1156,INSUMOS_AUX!A:F,6,0),0)</f>
        <v>577.1</v>
      </c>
      <c r="G1156" s="178" t="n">
        <f aca="false">IF(C1156="M.O.",VLOOKUP(A1156,INSUMOS_AUX!A:F,6,0),0)</f>
        <v>0</v>
      </c>
    </row>
    <row r="1157" customFormat="false" ht="15" hidden="false" customHeight="false" outlineLevel="0" collapsed="false">
      <c r="A1157" s="178" t="n">
        <v>39017</v>
      </c>
      <c r="B1157" s="179" t="s">
        <v>757</v>
      </c>
      <c r="C1157" s="180" t="s">
        <v>74</v>
      </c>
      <c r="D1157" s="180" t="s">
        <v>30</v>
      </c>
      <c r="E1157" s="178" t="n">
        <v>5.704041728</v>
      </c>
      <c r="F1157" s="181" t="n">
        <f aca="false">IF(C1157="MAT.",VLOOKUP(A1157,INSUMOS_AUX!A:F,6,0),0)</f>
        <v>0.08</v>
      </c>
      <c r="G1157" s="178" t="n">
        <f aca="false">IF(C1157="M.O.",VLOOKUP(A1157,INSUMOS_AUX!A:F,6,0),0)</f>
        <v>0</v>
      </c>
    </row>
    <row r="1158" customFormat="false" ht="15" hidden="false" customHeight="false" outlineLevel="0" collapsed="false">
      <c r="A1158" s="178" t="n">
        <v>4221</v>
      </c>
      <c r="B1158" s="179" t="s">
        <v>693</v>
      </c>
      <c r="C1158" s="180" t="s">
        <v>74</v>
      </c>
      <c r="D1158" s="180" t="s">
        <v>654</v>
      </c>
      <c r="E1158" s="178" t="n">
        <v>0.16796</v>
      </c>
      <c r="F1158" s="181" t="n">
        <f aca="false">IF(C1158="MAT.",VLOOKUP(A1158,INSUMOS_AUX!A:F,6,0),0)</f>
        <v>3.46</v>
      </c>
      <c r="G1158" s="178" t="n">
        <f aca="false">IF(C1158="M.O.",VLOOKUP(A1158,INSUMOS_AUX!A:F,6,0),0)</f>
        <v>0</v>
      </c>
    </row>
    <row r="1159" customFormat="false" ht="15" hidden="false" customHeight="false" outlineLevel="0" collapsed="false">
      <c r="A1159" s="178" t="n">
        <v>4222</v>
      </c>
      <c r="B1159" s="179" t="s">
        <v>758</v>
      </c>
      <c r="C1159" s="180" t="s">
        <v>74</v>
      </c>
      <c r="D1159" s="180" t="s">
        <v>654</v>
      </c>
      <c r="E1159" s="178" t="n">
        <v>0.0014278</v>
      </c>
      <c r="F1159" s="181" t="n">
        <f aca="false">IF(C1159="MAT.",VLOOKUP(A1159,INSUMOS_AUX!A:F,6,0),0)</f>
        <v>4.38</v>
      </c>
      <c r="G1159" s="178" t="n">
        <f aca="false">IF(C1159="M.O.",VLOOKUP(A1159,INSUMOS_AUX!A:F,6,0),0)</f>
        <v>0</v>
      </c>
    </row>
    <row r="1160" customFormat="false" ht="15" hidden="false" customHeight="false" outlineLevel="0" collapsed="false">
      <c r="A1160" s="178" t="n">
        <v>4230</v>
      </c>
      <c r="B1160" s="179" t="s">
        <v>759</v>
      </c>
      <c r="C1160" s="180" t="s">
        <v>636</v>
      </c>
      <c r="D1160" s="180" t="s">
        <v>594</v>
      </c>
      <c r="E1160" s="178" t="n">
        <v>0.056855888</v>
      </c>
      <c r="F1160" s="181" t="n">
        <f aca="false">IF(C1160="MAT.",VLOOKUP(A1160,INSUMOS_AUX!A:F,6,0),0)</f>
        <v>0</v>
      </c>
      <c r="G1160" s="178" t="n">
        <f aca="false">IF(C1160="M.O.",VLOOKUP(A1160,INSUMOS_AUX!A:F,6,0),0)</f>
        <v>19.22</v>
      </c>
    </row>
    <row r="1161" customFormat="false" ht="15" hidden="false" customHeight="false" outlineLevel="0" collapsed="false">
      <c r="A1161" s="178" t="n">
        <v>4234</v>
      </c>
      <c r="B1161" s="179" t="s">
        <v>760</v>
      </c>
      <c r="C1161" s="180" t="s">
        <v>636</v>
      </c>
      <c r="D1161" s="180" t="s">
        <v>594</v>
      </c>
      <c r="E1161" s="178" t="n">
        <v>0.05975056</v>
      </c>
      <c r="F1161" s="181" t="n">
        <f aca="false">IF(C1161="MAT.",VLOOKUP(A1161,INSUMOS_AUX!A:F,6,0),0)</f>
        <v>0</v>
      </c>
      <c r="G1161" s="178" t="n">
        <f aca="false">IF(C1161="M.O.",VLOOKUP(A1161,INSUMOS_AUX!A:F,6,0),0)</f>
        <v>24.87</v>
      </c>
    </row>
    <row r="1162" customFormat="false" ht="15" hidden="false" customHeight="false" outlineLevel="0" collapsed="false">
      <c r="A1162" s="178" t="n">
        <v>4517</v>
      </c>
      <c r="B1162" s="179" t="s">
        <v>761</v>
      </c>
      <c r="C1162" s="180" t="s">
        <v>74</v>
      </c>
      <c r="D1162" s="180" t="s">
        <v>86</v>
      </c>
      <c r="E1162" s="178" t="n">
        <v>0.31339</v>
      </c>
      <c r="F1162" s="181" t="n">
        <f aca="false">IF(C1162="MAT.",VLOOKUP(A1162,INSUMOS_AUX!A:F,6,0),0)</f>
        <v>1.4</v>
      </c>
      <c r="G1162" s="178" t="n">
        <f aca="false">IF(C1162="M.O.",VLOOKUP(A1162,INSUMOS_AUX!A:F,6,0),0)</f>
        <v>0</v>
      </c>
    </row>
    <row r="1163" customFormat="false" ht="15" hidden="false" customHeight="false" outlineLevel="0" collapsed="false">
      <c r="A1163" s="178" t="n">
        <v>4721</v>
      </c>
      <c r="B1163" s="179" t="s">
        <v>675</v>
      </c>
      <c r="C1163" s="180" t="s">
        <v>74</v>
      </c>
      <c r="D1163" s="180" t="s">
        <v>116</v>
      </c>
      <c r="E1163" s="178" t="n">
        <v>0.1185453</v>
      </c>
      <c r="F1163" s="181" t="n">
        <f aca="false">IF(C1163="MAT.",VLOOKUP(A1163,INSUMOS_AUX!A:F,6,0),0)</f>
        <v>52.9</v>
      </c>
      <c r="G1163" s="178" t="n">
        <f aca="false">IF(C1163="M.O.",VLOOKUP(A1163,INSUMOS_AUX!A:F,6,0),0)</f>
        <v>0</v>
      </c>
    </row>
    <row r="1164" customFormat="false" ht="15" hidden="false" customHeight="false" outlineLevel="0" collapsed="false">
      <c r="A1164" s="178" t="n">
        <v>4750</v>
      </c>
      <c r="B1164" s="179" t="s">
        <v>688</v>
      </c>
      <c r="C1164" s="180" t="s">
        <v>636</v>
      </c>
      <c r="D1164" s="180" t="s">
        <v>594</v>
      </c>
      <c r="E1164" s="178" t="n">
        <v>9.965553937</v>
      </c>
      <c r="F1164" s="181" t="n">
        <f aca="false">IF(C1164="MAT.",VLOOKUP(A1164,INSUMOS_AUX!A:F,6,0),0)</f>
        <v>0</v>
      </c>
      <c r="G1164" s="178" t="n">
        <f aca="false">IF(C1164="M.O.",VLOOKUP(A1164,INSUMOS_AUX!A:F,6,0),0)</f>
        <v>13.3</v>
      </c>
    </row>
    <row r="1165" customFormat="false" ht="15" hidden="false" customHeight="false" outlineLevel="0" collapsed="false">
      <c r="A1165" s="178" t="n">
        <v>6111</v>
      </c>
      <c r="B1165" s="179" t="s">
        <v>678</v>
      </c>
      <c r="C1165" s="180" t="s">
        <v>636</v>
      </c>
      <c r="D1165" s="180" t="s">
        <v>594</v>
      </c>
      <c r="E1165" s="178" t="n">
        <v>10.411113917</v>
      </c>
      <c r="F1165" s="181" t="n">
        <f aca="false">IF(C1165="MAT.",VLOOKUP(A1165,INSUMOS_AUX!A:F,6,0),0)</f>
        <v>0</v>
      </c>
      <c r="G1165" s="178" t="n">
        <f aca="false">IF(C1165="M.O.",VLOOKUP(A1165,INSUMOS_AUX!A:F,6,0),0)</f>
        <v>8.51</v>
      </c>
    </row>
    <row r="1166" customFormat="false" ht="15" hidden="false" customHeight="false" outlineLevel="0" collapsed="false">
      <c r="A1166" s="178" t="n">
        <v>6114</v>
      </c>
      <c r="B1166" s="179" t="s">
        <v>763</v>
      </c>
      <c r="C1166" s="180" t="s">
        <v>636</v>
      </c>
      <c r="D1166" s="180" t="s">
        <v>594</v>
      </c>
      <c r="E1166" s="178" t="n">
        <v>0.090158963</v>
      </c>
      <c r="F1166" s="181" t="n">
        <f aca="false">IF(C1166="MAT.",VLOOKUP(A1166,INSUMOS_AUX!A:F,6,0),0)</f>
        <v>0</v>
      </c>
      <c r="G1166" s="178" t="n">
        <f aca="false">IF(C1166="M.O.",VLOOKUP(A1166,INSUMOS_AUX!A:F,6,0),0)</f>
        <v>9.26</v>
      </c>
    </row>
    <row r="1167" customFormat="false" ht="15" hidden="false" customHeight="false" outlineLevel="0" collapsed="false">
      <c r="A1167" s="178" t="n">
        <v>6117</v>
      </c>
      <c r="B1167" s="179" t="s">
        <v>686</v>
      </c>
      <c r="C1167" s="180" t="s">
        <v>636</v>
      </c>
      <c r="D1167" s="180" t="s">
        <v>594</v>
      </c>
      <c r="E1167" s="178" t="n">
        <v>0.052104755</v>
      </c>
      <c r="F1167" s="181" t="n">
        <f aca="false">IF(C1167="MAT.",VLOOKUP(A1167,INSUMOS_AUX!A:F,6,0),0)</f>
        <v>0</v>
      </c>
      <c r="G1167" s="178" t="n">
        <f aca="false">IF(C1167="M.O.",VLOOKUP(A1167,INSUMOS_AUX!A:F,6,0),0)</f>
        <v>10.46</v>
      </c>
    </row>
    <row r="1168" customFormat="false" ht="15" hidden="false" customHeight="false" outlineLevel="0" collapsed="false">
      <c r="A1168" s="178" t="n">
        <v>7258</v>
      </c>
      <c r="B1168" s="179" t="s">
        <v>766</v>
      </c>
      <c r="C1168" s="180" t="s">
        <v>74</v>
      </c>
      <c r="D1168" s="180" t="s">
        <v>30</v>
      </c>
      <c r="E1168" s="178" t="n">
        <v>211.956</v>
      </c>
      <c r="F1168" s="181" t="n">
        <f aca="false">IF(C1168="MAT.",VLOOKUP(A1168,INSUMOS_AUX!A:F,6,0),0)</f>
        <v>0.32</v>
      </c>
      <c r="G1168" s="178" t="n">
        <f aca="false">IF(C1168="M.O.",VLOOKUP(A1168,INSUMOS_AUX!A:F,6,0),0)</f>
        <v>0</v>
      </c>
    </row>
    <row r="1169" customFormat="false" ht="15" hidden="false" customHeight="false" outlineLevel="0" collapsed="false">
      <c r="A1169" s="172"/>
      <c r="B1169" s="173"/>
      <c r="C1169" s="173"/>
      <c r="D1169" s="173"/>
      <c r="E1169" s="173"/>
      <c r="F1169" s="173"/>
      <c r="G1169" s="173"/>
    </row>
    <row r="1170" customFormat="false" ht="15" hidden="false" customHeight="false" outlineLevel="0" collapsed="false">
      <c r="A1170" s="174" t="s">
        <v>194</v>
      </c>
      <c r="B1170" s="174" t="s">
        <v>195</v>
      </c>
      <c r="C1170" s="175" t="s">
        <v>60</v>
      </c>
      <c r="D1170" s="175" t="s">
        <v>30</v>
      </c>
      <c r="E1170" s="176" t="n">
        <v>1</v>
      </c>
      <c r="F1170" s="176" t="n">
        <f aca="false">SUMPRODUCT($E1171:$E1198,F1171:F1198)</f>
        <v>541.62896889222</v>
      </c>
      <c r="G1170" s="176" t="n">
        <f aca="false">SUMPRODUCT($E1171:$E1198,G1171:G1198)</f>
        <v>256.10800033</v>
      </c>
    </row>
    <row r="1171" customFormat="false" ht="15" hidden="false" customHeight="false" outlineLevel="0" collapsed="false">
      <c r="A1171" s="178" t="n">
        <v>10</v>
      </c>
      <c r="B1171" s="179" t="s">
        <v>647</v>
      </c>
      <c r="C1171" s="180" t="s">
        <v>74</v>
      </c>
      <c r="D1171" s="180" t="s">
        <v>30</v>
      </c>
      <c r="E1171" s="178" t="n">
        <v>0.167703938</v>
      </c>
      <c r="F1171" s="181" t="n">
        <f aca="false">IF(C1171="MAT.",VLOOKUP(A1171,INSUMOS_AUX!A:F,6,0),0)</f>
        <v>6.92</v>
      </c>
      <c r="G1171" s="178" t="n">
        <f aca="false">IF(C1171="M.O.",VLOOKUP(A1171,INSUMOS_AUX!A:F,6,0),0)</f>
        <v>0</v>
      </c>
    </row>
    <row r="1172" customFormat="false" ht="15" hidden="false" customHeight="false" outlineLevel="0" collapsed="false">
      <c r="A1172" s="178" t="n">
        <v>11359</v>
      </c>
      <c r="B1172" s="179" t="s">
        <v>649</v>
      </c>
      <c r="C1172" s="180" t="s">
        <v>74</v>
      </c>
      <c r="D1172" s="180" t="s">
        <v>30</v>
      </c>
      <c r="E1172" s="178" t="n">
        <v>0.001353589</v>
      </c>
      <c r="F1172" s="181" t="n">
        <f aca="false">IF(C1172="MAT.",VLOOKUP(A1172,INSUMOS_AUX!A:F,6,0),0)</f>
        <v>571.77</v>
      </c>
      <c r="G1172" s="178" t="n">
        <f aca="false">IF(C1172="M.O.",VLOOKUP(A1172,INSUMOS_AUX!A:F,6,0),0)</f>
        <v>0</v>
      </c>
    </row>
    <row r="1173" customFormat="false" ht="15" hidden="false" customHeight="false" outlineLevel="0" collapsed="false">
      <c r="A1173" s="178" t="n">
        <v>12815</v>
      </c>
      <c r="B1173" s="179" t="s">
        <v>651</v>
      </c>
      <c r="C1173" s="180" t="s">
        <v>74</v>
      </c>
      <c r="D1173" s="180" t="s">
        <v>30</v>
      </c>
      <c r="E1173" s="178" t="n">
        <v>0.190879964</v>
      </c>
      <c r="F1173" s="181" t="n">
        <f aca="false">IF(C1173="MAT.",VLOOKUP(A1173,INSUMOS_AUX!A:F,6,0),0)</f>
        <v>5.84</v>
      </c>
      <c r="G1173" s="178" t="n">
        <f aca="false">IF(C1173="M.O.",VLOOKUP(A1173,INSUMOS_AUX!A:F,6,0),0)</f>
        <v>0</v>
      </c>
    </row>
    <row r="1174" customFormat="false" ht="15" hidden="false" customHeight="false" outlineLevel="0" collapsed="false">
      <c r="A1174" s="178" t="n">
        <v>12892</v>
      </c>
      <c r="B1174" s="179" t="s">
        <v>627</v>
      </c>
      <c r="C1174" s="180" t="s">
        <v>74</v>
      </c>
      <c r="D1174" s="180" t="s">
        <v>628</v>
      </c>
      <c r="E1174" s="178" t="n">
        <v>0.328563402</v>
      </c>
      <c r="F1174" s="181" t="n">
        <f aca="false">IF(C1174="MAT.",VLOOKUP(A1174,INSUMOS_AUX!A:F,6,0),0)</f>
        <v>9</v>
      </c>
      <c r="G1174" s="178" t="n">
        <f aca="false">IF(C1174="M.O.",VLOOKUP(A1174,INSUMOS_AUX!A:F,6,0),0)</f>
        <v>0</v>
      </c>
    </row>
    <row r="1175" customFormat="false" ht="15" hidden="false" customHeight="false" outlineLevel="0" collapsed="false">
      <c r="A1175" s="178" t="n">
        <v>12893</v>
      </c>
      <c r="B1175" s="179" t="s">
        <v>629</v>
      </c>
      <c r="C1175" s="180" t="s">
        <v>74</v>
      </c>
      <c r="D1175" s="180" t="s">
        <v>628</v>
      </c>
      <c r="E1175" s="178" t="n">
        <v>0.038333354</v>
      </c>
      <c r="F1175" s="181" t="n">
        <f aca="false">IF(C1175="MAT.",VLOOKUP(A1175,INSUMOS_AUX!A:F,6,0),0)</f>
        <v>48</v>
      </c>
      <c r="G1175" s="178" t="n">
        <f aca="false">IF(C1175="M.O.",VLOOKUP(A1175,INSUMOS_AUX!A:F,6,0),0)</f>
        <v>0</v>
      </c>
    </row>
    <row r="1176" customFormat="false" ht="15" hidden="false" customHeight="false" outlineLevel="0" collapsed="false">
      <c r="A1176" s="178" t="n">
        <v>2436</v>
      </c>
      <c r="B1176" s="179" t="s">
        <v>683</v>
      </c>
      <c r="C1176" s="180" t="s">
        <v>636</v>
      </c>
      <c r="D1176" s="180" t="s">
        <v>594</v>
      </c>
      <c r="E1176" s="178" t="n">
        <v>10.0280235</v>
      </c>
      <c r="F1176" s="181" t="n">
        <f aca="false">IF(C1176="MAT.",VLOOKUP(A1176,INSUMOS_AUX!A:F,6,0),0)</f>
        <v>0</v>
      </c>
      <c r="G1176" s="178" t="n">
        <f aca="false">IF(C1176="M.O.",VLOOKUP(A1176,INSUMOS_AUX!A:F,6,0),0)</f>
        <v>13.3</v>
      </c>
    </row>
    <row r="1177" customFormat="false" ht="15" hidden="false" customHeight="false" outlineLevel="0" collapsed="false">
      <c r="A1177" s="178" t="n">
        <v>25966</v>
      </c>
      <c r="B1177" s="179" t="s">
        <v>653</v>
      </c>
      <c r="C1177" s="180" t="s">
        <v>74</v>
      </c>
      <c r="D1177" s="180" t="s">
        <v>654</v>
      </c>
      <c r="E1177" s="178" t="n">
        <v>0.031814125</v>
      </c>
      <c r="F1177" s="181" t="n">
        <f aca="false">IF(C1177="MAT.",VLOOKUP(A1177,INSUMOS_AUX!A:F,6,0),0)</f>
        <v>15.03</v>
      </c>
      <c r="G1177" s="178" t="n">
        <f aca="false">IF(C1177="M.O.",VLOOKUP(A1177,INSUMOS_AUX!A:F,6,0),0)</f>
        <v>0</v>
      </c>
    </row>
    <row r="1178" customFormat="false" ht="15" hidden="false" customHeight="false" outlineLevel="0" collapsed="false">
      <c r="A1178" s="178" t="n">
        <v>2711</v>
      </c>
      <c r="B1178" s="179" t="s">
        <v>657</v>
      </c>
      <c r="C1178" s="180" t="s">
        <v>74</v>
      </c>
      <c r="D1178" s="180" t="s">
        <v>30</v>
      </c>
      <c r="E1178" s="178" t="n">
        <v>0.014198336</v>
      </c>
      <c r="F1178" s="181" t="n">
        <f aca="false">IF(C1178="MAT.",VLOOKUP(A1178,INSUMOS_AUX!A:F,6,0),0)</f>
        <v>109.45</v>
      </c>
      <c r="G1178" s="178" t="n">
        <f aca="false">IF(C1178="M.O.",VLOOKUP(A1178,INSUMOS_AUX!A:F,6,0),0)</f>
        <v>0</v>
      </c>
    </row>
    <row r="1179" customFormat="false" ht="15" hidden="false" customHeight="false" outlineLevel="0" collapsed="false">
      <c r="A1179" s="178" t="n">
        <v>36144</v>
      </c>
      <c r="B1179" s="179" t="s">
        <v>630</v>
      </c>
      <c r="C1179" s="180" t="s">
        <v>74</v>
      </c>
      <c r="D1179" s="180" t="s">
        <v>30</v>
      </c>
      <c r="E1179" s="178" t="n">
        <v>2.672998682</v>
      </c>
      <c r="F1179" s="181" t="n">
        <f aca="false">IF(C1179="MAT.",VLOOKUP(A1179,INSUMOS_AUX!A:F,6,0),0)</f>
        <v>1.12</v>
      </c>
      <c r="G1179" s="178" t="n">
        <f aca="false">IF(C1179="M.O.",VLOOKUP(A1179,INSUMOS_AUX!A:F,6,0),0)</f>
        <v>0</v>
      </c>
    </row>
    <row r="1180" customFormat="false" ht="15" hidden="false" customHeight="false" outlineLevel="0" collapsed="false">
      <c r="A1180" s="178" t="n">
        <v>36146</v>
      </c>
      <c r="B1180" s="179" t="s">
        <v>631</v>
      </c>
      <c r="C1180" s="180" t="s">
        <v>74</v>
      </c>
      <c r="D1180" s="180" t="s">
        <v>30</v>
      </c>
      <c r="E1180" s="178" t="n">
        <v>0.029735911</v>
      </c>
      <c r="F1180" s="181" t="n">
        <f aca="false">IF(C1180="MAT.",VLOOKUP(A1180,INSUMOS_AUX!A:F,6,0),0)</f>
        <v>170</v>
      </c>
      <c r="G1180" s="178" t="n">
        <f aca="false">IF(C1180="M.O.",VLOOKUP(A1180,INSUMOS_AUX!A:F,6,0),0)</f>
        <v>0</v>
      </c>
    </row>
    <row r="1181" customFormat="false" ht="15" hidden="false" customHeight="false" outlineLevel="0" collapsed="false">
      <c r="A1181" s="178" t="n">
        <v>36149</v>
      </c>
      <c r="B1181" s="179" t="s">
        <v>632</v>
      </c>
      <c r="C1181" s="180" t="s">
        <v>74</v>
      </c>
      <c r="D1181" s="180" t="s">
        <v>30</v>
      </c>
      <c r="E1181" s="178" t="n">
        <v>0.0172188</v>
      </c>
      <c r="F1181" s="181" t="n">
        <f aca="false">IF(C1181="MAT.",VLOOKUP(A1181,INSUMOS_AUX!A:F,6,0),0)</f>
        <v>117.5</v>
      </c>
      <c r="G1181" s="178" t="n">
        <f aca="false">IF(C1181="M.O.",VLOOKUP(A1181,INSUMOS_AUX!A:F,6,0),0)</f>
        <v>0</v>
      </c>
    </row>
    <row r="1182" customFormat="false" ht="15" hidden="false" customHeight="false" outlineLevel="0" collapsed="false">
      <c r="A1182" s="178" t="n">
        <v>36150</v>
      </c>
      <c r="B1182" s="179" t="s">
        <v>633</v>
      </c>
      <c r="C1182" s="180" t="s">
        <v>74</v>
      </c>
      <c r="D1182" s="180" t="s">
        <v>30</v>
      </c>
      <c r="E1182" s="178" t="n">
        <v>0.063719126</v>
      </c>
      <c r="F1182" s="181" t="n">
        <f aca="false">IF(C1182="MAT.",VLOOKUP(A1182,INSUMOS_AUX!A:F,6,0),0)</f>
        <v>29.7</v>
      </c>
      <c r="G1182" s="178" t="n">
        <f aca="false">IF(C1182="M.O.",VLOOKUP(A1182,INSUMOS_AUX!A:F,6,0),0)</f>
        <v>0</v>
      </c>
    </row>
    <row r="1183" customFormat="false" ht="15" hidden="false" customHeight="false" outlineLevel="0" collapsed="false">
      <c r="A1183" s="178" t="n">
        <v>36153</v>
      </c>
      <c r="B1183" s="179" t="s">
        <v>634</v>
      </c>
      <c r="C1183" s="180" t="s">
        <v>74</v>
      </c>
      <c r="D1183" s="180" t="s">
        <v>30</v>
      </c>
      <c r="E1183" s="178" t="n">
        <v>0.025770804</v>
      </c>
      <c r="F1183" s="181" t="n">
        <f aca="false">IF(C1183="MAT.",VLOOKUP(A1183,INSUMOS_AUX!A:F,6,0),0)</f>
        <v>133.75</v>
      </c>
      <c r="G1183" s="178" t="n">
        <f aca="false">IF(C1183="M.O.",VLOOKUP(A1183,INSUMOS_AUX!A:F,6,0),0)</f>
        <v>0</v>
      </c>
    </row>
    <row r="1184" customFormat="false" ht="15" hidden="false" customHeight="false" outlineLevel="0" collapsed="false">
      <c r="A1184" s="178" t="n">
        <v>37370</v>
      </c>
      <c r="B1184" s="179" t="s">
        <v>659</v>
      </c>
      <c r="C1184" s="180" t="s">
        <v>74</v>
      </c>
      <c r="D1184" s="180" t="s">
        <v>594</v>
      </c>
      <c r="E1184" s="178" t="n">
        <v>23.915</v>
      </c>
      <c r="F1184" s="181" t="n">
        <f aca="false">IF(C1184="MAT.",VLOOKUP(A1184,INSUMOS_AUX!A:F,6,0),0)</f>
        <v>1.87</v>
      </c>
      <c r="G1184" s="178" t="n">
        <f aca="false">IF(C1184="M.O.",VLOOKUP(A1184,INSUMOS_AUX!A:F,6,0),0)</f>
        <v>0</v>
      </c>
    </row>
    <row r="1185" customFormat="false" ht="15" hidden="false" customHeight="false" outlineLevel="0" collapsed="false">
      <c r="A1185" s="178" t="n">
        <v>37371</v>
      </c>
      <c r="B1185" s="179" t="s">
        <v>660</v>
      </c>
      <c r="C1185" s="180" t="s">
        <v>74</v>
      </c>
      <c r="D1185" s="180" t="s">
        <v>594</v>
      </c>
      <c r="E1185" s="178" t="n">
        <v>23.915</v>
      </c>
      <c r="F1185" s="181" t="n">
        <f aca="false">IF(C1185="MAT.",VLOOKUP(A1185,INSUMOS_AUX!A:F,6,0),0)</f>
        <v>0.71</v>
      </c>
      <c r="G1185" s="178" t="n">
        <f aca="false">IF(C1185="M.O.",VLOOKUP(A1185,INSUMOS_AUX!A:F,6,0),0)</f>
        <v>0</v>
      </c>
    </row>
    <row r="1186" customFormat="false" ht="15" hidden="false" customHeight="false" outlineLevel="0" collapsed="false">
      <c r="A1186" s="178" t="n">
        <v>37372</v>
      </c>
      <c r="B1186" s="179" t="s">
        <v>661</v>
      </c>
      <c r="C1186" s="180" t="s">
        <v>74</v>
      </c>
      <c r="D1186" s="180" t="s">
        <v>594</v>
      </c>
      <c r="E1186" s="178" t="n">
        <v>23.915</v>
      </c>
      <c r="F1186" s="181" t="n">
        <f aca="false">IF(C1186="MAT.",VLOOKUP(A1186,INSUMOS_AUX!A:F,6,0),0)</f>
        <v>0.34</v>
      </c>
      <c r="G1186" s="178" t="n">
        <f aca="false">IF(C1186="M.O.",VLOOKUP(A1186,INSUMOS_AUX!A:F,6,0),0)</f>
        <v>0</v>
      </c>
    </row>
    <row r="1187" customFormat="false" ht="15" hidden="false" customHeight="false" outlineLevel="0" collapsed="false">
      <c r="A1187" s="178" t="n">
        <v>37373</v>
      </c>
      <c r="B1187" s="179" t="s">
        <v>662</v>
      </c>
      <c r="C1187" s="180" t="s">
        <v>74</v>
      </c>
      <c r="D1187" s="180" t="s">
        <v>594</v>
      </c>
      <c r="E1187" s="178" t="n">
        <v>23.915</v>
      </c>
      <c r="F1187" s="181" t="n">
        <f aca="false">IF(C1187="MAT.",VLOOKUP(A1187,INSUMOS_AUX!A:F,6,0),0)</f>
        <v>0.05</v>
      </c>
      <c r="G1187" s="178" t="n">
        <f aca="false">IF(C1187="M.O.",VLOOKUP(A1187,INSUMOS_AUX!A:F,6,0),0)</f>
        <v>0</v>
      </c>
    </row>
    <row r="1188" customFormat="false" ht="15" hidden="false" customHeight="false" outlineLevel="0" collapsed="false">
      <c r="A1188" s="178" t="n">
        <v>38382</v>
      </c>
      <c r="B1188" s="179" t="s">
        <v>664</v>
      </c>
      <c r="C1188" s="180" t="s">
        <v>74</v>
      </c>
      <c r="D1188" s="180" t="s">
        <v>30</v>
      </c>
      <c r="E1188" s="178" t="n">
        <v>0.060533648</v>
      </c>
      <c r="F1188" s="181" t="n">
        <f aca="false">IF(C1188="MAT.",VLOOKUP(A1188,INSUMOS_AUX!A:F,6,0),0)</f>
        <v>7.62</v>
      </c>
      <c r="G1188" s="178" t="n">
        <f aca="false">IF(C1188="M.O.",VLOOKUP(A1188,INSUMOS_AUX!A:F,6,0),0)</f>
        <v>0</v>
      </c>
    </row>
    <row r="1189" customFormat="false" ht="15" hidden="false" customHeight="false" outlineLevel="0" collapsed="false">
      <c r="A1189" s="178" t="n">
        <v>38390</v>
      </c>
      <c r="B1189" s="179" t="s">
        <v>665</v>
      </c>
      <c r="C1189" s="180" t="s">
        <v>74</v>
      </c>
      <c r="D1189" s="180" t="s">
        <v>30</v>
      </c>
      <c r="E1189" s="178" t="n">
        <v>0.031814125</v>
      </c>
      <c r="F1189" s="181" t="n">
        <f aca="false">IF(C1189="MAT.",VLOOKUP(A1189,INSUMOS_AUX!A:F,6,0),0)</f>
        <v>22.97</v>
      </c>
      <c r="G1189" s="178" t="n">
        <f aca="false">IF(C1189="M.O.",VLOOKUP(A1189,INSUMOS_AUX!A:F,6,0),0)</f>
        <v>0</v>
      </c>
    </row>
    <row r="1190" customFormat="false" ht="15" hidden="false" customHeight="false" outlineLevel="0" collapsed="false">
      <c r="A1190" s="178" t="n">
        <v>38393</v>
      </c>
      <c r="B1190" s="179" t="s">
        <v>666</v>
      </c>
      <c r="C1190" s="180" t="s">
        <v>74</v>
      </c>
      <c r="D1190" s="180" t="s">
        <v>30</v>
      </c>
      <c r="E1190" s="178" t="n">
        <v>0.031814125</v>
      </c>
      <c r="F1190" s="181" t="n">
        <f aca="false">IF(C1190="MAT.",VLOOKUP(A1190,INSUMOS_AUX!A:F,6,0),0)</f>
        <v>10.36</v>
      </c>
      <c r="G1190" s="178" t="n">
        <f aca="false">IF(C1190="M.O.",VLOOKUP(A1190,INSUMOS_AUX!A:F,6,0),0)</f>
        <v>0</v>
      </c>
    </row>
    <row r="1191" customFormat="false" ht="15" hidden="false" customHeight="false" outlineLevel="0" collapsed="false">
      <c r="A1191" s="178" t="n">
        <v>38396</v>
      </c>
      <c r="B1191" s="179" t="s">
        <v>667</v>
      </c>
      <c r="C1191" s="180" t="s">
        <v>74</v>
      </c>
      <c r="D1191" s="180" t="s">
        <v>30</v>
      </c>
      <c r="E1191" s="178" t="n">
        <v>0.00108335</v>
      </c>
      <c r="F1191" s="181" t="n">
        <f aca="false">IF(C1191="MAT.",VLOOKUP(A1191,INSUMOS_AUX!A:F,6,0),0)</f>
        <v>276.64</v>
      </c>
      <c r="G1191" s="178" t="n">
        <f aca="false">IF(C1191="M.O.",VLOOKUP(A1191,INSUMOS_AUX!A:F,6,0),0)</f>
        <v>0</v>
      </c>
    </row>
    <row r="1192" customFormat="false" ht="15" hidden="false" customHeight="false" outlineLevel="0" collapsed="false">
      <c r="A1192" s="178" t="n">
        <v>38399</v>
      </c>
      <c r="B1192" s="179" t="s">
        <v>668</v>
      </c>
      <c r="C1192" s="180" t="s">
        <v>74</v>
      </c>
      <c r="D1192" s="180" t="s">
        <v>30</v>
      </c>
      <c r="E1192" s="178" t="n">
        <v>0.005411965</v>
      </c>
      <c r="F1192" s="181" t="n">
        <f aca="false">IF(C1192="MAT.",VLOOKUP(A1192,INSUMOS_AUX!A:F,6,0),0)</f>
        <v>135.25</v>
      </c>
      <c r="G1192" s="178" t="n">
        <f aca="false">IF(C1192="M.O.",VLOOKUP(A1192,INSUMOS_AUX!A:F,6,0),0)</f>
        <v>0</v>
      </c>
    </row>
    <row r="1193" customFormat="false" ht="15" hidden="false" customHeight="false" outlineLevel="0" collapsed="false">
      <c r="A1193" s="178" t="n">
        <v>38412</v>
      </c>
      <c r="B1193" s="179" t="s">
        <v>669</v>
      </c>
      <c r="C1193" s="180" t="s">
        <v>74</v>
      </c>
      <c r="D1193" s="180" t="s">
        <v>30</v>
      </c>
      <c r="E1193" s="178" t="n">
        <v>0.000947034</v>
      </c>
      <c r="F1193" s="181" t="n">
        <f aca="false">IF(C1193="MAT.",VLOOKUP(A1193,INSUMOS_AUX!A:F,6,0),0)</f>
        <v>837.62</v>
      </c>
      <c r="G1193" s="178" t="n">
        <f aca="false">IF(C1193="M.O.",VLOOKUP(A1193,INSUMOS_AUX!A:F,6,0),0)</f>
        <v>0</v>
      </c>
    </row>
    <row r="1194" customFormat="false" ht="15" hidden="false" customHeight="false" outlineLevel="0" collapsed="false">
      <c r="A1194" s="178" t="n">
        <v>38413</v>
      </c>
      <c r="B1194" s="179" t="s">
        <v>670</v>
      </c>
      <c r="C1194" s="180" t="s">
        <v>74</v>
      </c>
      <c r="D1194" s="180" t="s">
        <v>30</v>
      </c>
      <c r="E1194" s="178" t="n">
        <v>0.000927902</v>
      </c>
      <c r="F1194" s="181" t="n">
        <f aca="false">IF(C1194="MAT.",VLOOKUP(A1194,INSUMOS_AUX!A:F,6,0),0)</f>
        <v>589.49</v>
      </c>
      <c r="G1194" s="178" t="n">
        <f aca="false">IF(C1194="M.O.",VLOOKUP(A1194,INSUMOS_AUX!A:F,6,0),0)</f>
        <v>0</v>
      </c>
    </row>
    <row r="1195" customFormat="false" ht="15" hidden="false" customHeight="false" outlineLevel="0" collapsed="false">
      <c r="A1195" s="178" t="n">
        <v>38476</v>
      </c>
      <c r="B1195" s="179" t="s">
        <v>671</v>
      </c>
      <c r="C1195" s="180" t="s">
        <v>74</v>
      </c>
      <c r="D1195" s="180" t="s">
        <v>30</v>
      </c>
      <c r="E1195" s="178" t="n">
        <v>0.004331007</v>
      </c>
      <c r="F1195" s="181" t="n">
        <f aca="false">IF(C1195="MAT.",VLOOKUP(A1195,INSUMOS_AUX!A:F,6,0),0)</f>
        <v>203.78</v>
      </c>
      <c r="G1195" s="178" t="n">
        <f aca="false">IF(C1195="M.O.",VLOOKUP(A1195,INSUMOS_AUX!A:F,6,0),0)</f>
        <v>0</v>
      </c>
    </row>
    <row r="1196" customFormat="false" ht="15" hidden="false" customHeight="false" outlineLevel="0" collapsed="false">
      <c r="A1196" s="178" t="n">
        <v>38477</v>
      </c>
      <c r="B1196" s="179" t="s">
        <v>672</v>
      </c>
      <c r="C1196" s="180" t="s">
        <v>74</v>
      </c>
      <c r="D1196" s="180" t="s">
        <v>30</v>
      </c>
      <c r="E1196" s="178" t="n">
        <v>0.000927902</v>
      </c>
      <c r="F1196" s="181" t="n">
        <f aca="false">IF(C1196="MAT.",VLOOKUP(A1196,INSUMOS_AUX!A:F,6,0),0)</f>
        <v>577.1</v>
      </c>
      <c r="G1196" s="178" t="n">
        <f aca="false">IF(C1196="M.O.",VLOOKUP(A1196,INSUMOS_AUX!A:F,6,0),0)</f>
        <v>0</v>
      </c>
    </row>
    <row r="1197" customFormat="false" ht="15" hidden="false" customHeight="false" outlineLevel="0" collapsed="false">
      <c r="A1197" s="178" t="n">
        <v>6111</v>
      </c>
      <c r="B1197" s="179" t="s">
        <v>678</v>
      </c>
      <c r="C1197" s="180" t="s">
        <v>636</v>
      </c>
      <c r="D1197" s="180" t="s">
        <v>594</v>
      </c>
      <c r="E1197" s="178" t="n">
        <v>14.422478</v>
      </c>
      <c r="F1197" s="181" t="n">
        <f aca="false">IF(C1197="MAT.",VLOOKUP(A1197,INSUMOS_AUX!A:F,6,0),0)</f>
        <v>0</v>
      </c>
      <c r="G1197" s="178" t="n">
        <f aca="false">IF(C1197="M.O.",VLOOKUP(A1197,INSUMOS_AUX!A:F,6,0),0)</f>
        <v>8.51</v>
      </c>
    </row>
    <row r="1198" customFormat="false" ht="15" hidden="false" customHeight="false" outlineLevel="0" collapsed="false">
      <c r="A1198" s="178" t="s">
        <v>767</v>
      </c>
      <c r="B1198" s="179" t="s">
        <v>768</v>
      </c>
      <c r="C1198" s="180" t="s">
        <v>74</v>
      </c>
      <c r="D1198" s="180" t="s">
        <v>30</v>
      </c>
      <c r="E1198" s="178" t="n">
        <v>1</v>
      </c>
      <c r="F1198" s="181" t="n">
        <f aca="false">IF(C1198="MAT.",VLOOKUP(A1198,INSUMOS_AUX!A:F,6,0),0)</f>
        <v>440</v>
      </c>
      <c r="G1198" s="178" t="n">
        <f aca="false">IF(C1198="M.O.",VLOOKUP(A1198,INSUMOS_AUX!A:F,6,0),0)</f>
        <v>0</v>
      </c>
    </row>
    <row r="1199" customFormat="false" ht="15" hidden="false" customHeight="false" outlineLevel="0" collapsed="false">
      <c r="A1199" s="172"/>
      <c r="B1199" s="173"/>
      <c r="C1199" s="173"/>
      <c r="D1199" s="173"/>
      <c r="E1199" s="173"/>
      <c r="F1199" s="173"/>
      <c r="G1199" s="173"/>
    </row>
    <row r="1200" customFormat="false" ht="15" hidden="false" customHeight="false" outlineLevel="0" collapsed="false">
      <c r="A1200" s="174" t="s">
        <v>197</v>
      </c>
      <c r="B1200" s="174" t="s">
        <v>198</v>
      </c>
      <c r="C1200" s="175" t="s">
        <v>60</v>
      </c>
      <c r="D1200" s="175" t="s">
        <v>30</v>
      </c>
      <c r="E1200" s="176" t="n">
        <v>1</v>
      </c>
      <c r="F1200" s="177" t="n">
        <f aca="false">SUMPRODUCT($E1201:$E1244,F1201:F1244)</f>
        <v>6426.43533813816</v>
      </c>
      <c r="G1200" s="176" t="n">
        <f aca="false">SUMPRODUCT($E1201:$E1244,G1201:G1244)</f>
        <v>670.25126907</v>
      </c>
    </row>
    <row r="1201" customFormat="false" ht="15" hidden="false" customHeight="false" outlineLevel="0" collapsed="false">
      <c r="A1201" s="178" t="n">
        <v>10</v>
      </c>
      <c r="B1201" s="179" t="s">
        <v>647</v>
      </c>
      <c r="C1201" s="180" t="s">
        <v>74</v>
      </c>
      <c r="D1201" s="180" t="s">
        <v>30</v>
      </c>
      <c r="E1201" s="178" t="n">
        <v>0.380919</v>
      </c>
      <c r="F1201" s="181" t="n">
        <f aca="false">IF(C1201="MAT.",VLOOKUP(A1201,INSUMOS_AUX!A:F,6,0),0)</f>
        <v>6.92</v>
      </c>
      <c r="G1201" s="178" t="n">
        <f aca="false">IF(C1201="M.O.",VLOOKUP(A1201,INSUMOS_AUX!A:F,6,0),0)</f>
        <v>0</v>
      </c>
    </row>
    <row r="1202" customFormat="false" ht="15" hidden="false" customHeight="false" outlineLevel="0" collapsed="false">
      <c r="A1202" s="178" t="n">
        <v>10535</v>
      </c>
      <c r="B1202" s="179" t="s">
        <v>648</v>
      </c>
      <c r="C1202" s="180" t="s">
        <v>74</v>
      </c>
      <c r="D1202" s="180" t="s">
        <v>30</v>
      </c>
      <c r="E1202" s="178" t="n">
        <v>0.0002195</v>
      </c>
      <c r="F1202" s="181" t="n">
        <f aca="false">IF(C1202="MAT.",VLOOKUP(A1202,INSUMOS_AUX!A:F,6,0),0)</f>
        <v>2976</v>
      </c>
      <c r="G1202" s="178" t="n">
        <f aca="false">IF(C1202="M.O.",VLOOKUP(A1202,INSUMOS_AUX!A:F,6,0),0)</f>
        <v>0</v>
      </c>
    </row>
    <row r="1203" customFormat="false" ht="15" hidden="false" customHeight="false" outlineLevel="0" collapsed="false">
      <c r="A1203" s="178" t="n">
        <v>1106</v>
      </c>
      <c r="B1203" s="179" t="s">
        <v>742</v>
      </c>
      <c r="C1203" s="180" t="s">
        <v>74</v>
      </c>
      <c r="D1203" s="180" t="s">
        <v>285</v>
      </c>
      <c r="E1203" s="178" t="n">
        <v>96.85</v>
      </c>
      <c r="F1203" s="181" t="n">
        <f aca="false">IF(C1203="MAT.",VLOOKUP(A1203,INSUMOS_AUX!A:F,6,0),0)</f>
        <v>0.6</v>
      </c>
      <c r="G1203" s="178" t="n">
        <f aca="false">IF(C1203="M.O.",VLOOKUP(A1203,INSUMOS_AUX!A:F,6,0),0)</f>
        <v>0</v>
      </c>
    </row>
    <row r="1204" customFormat="false" ht="15" hidden="false" customHeight="false" outlineLevel="0" collapsed="false">
      <c r="A1204" s="178" t="n">
        <v>11359</v>
      </c>
      <c r="B1204" s="179" t="s">
        <v>649</v>
      </c>
      <c r="C1204" s="180" t="s">
        <v>74</v>
      </c>
      <c r="D1204" s="180" t="s">
        <v>30</v>
      </c>
      <c r="E1204" s="178" t="n">
        <v>0.003074512</v>
      </c>
      <c r="F1204" s="181" t="n">
        <f aca="false">IF(C1204="MAT.",VLOOKUP(A1204,INSUMOS_AUX!A:F,6,0),0)</f>
        <v>571.77</v>
      </c>
      <c r="G1204" s="178" t="n">
        <f aca="false">IF(C1204="M.O.",VLOOKUP(A1204,INSUMOS_AUX!A:F,6,0),0)</f>
        <v>0</v>
      </c>
    </row>
    <row r="1205" customFormat="false" ht="15" hidden="false" customHeight="false" outlineLevel="0" collapsed="false">
      <c r="A1205" s="178" t="n">
        <v>12815</v>
      </c>
      <c r="B1205" s="179" t="s">
        <v>651</v>
      </c>
      <c r="C1205" s="180" t="s">
        <v>74</v>
      </c>
      <c r="D1205" s="180" t="s">
        <v>30</v>
      </c>
      <c r="E1205" s="178" t="n">
        <v>0.433560512</v>
      </c>
      <c r="F1205" s="181" t="n">
        <f aca="false">IF(C1205="MAT.",VLOOKUP(A1205,INSUMOS_AUX!A:F,6,0),0)</f>
        <v>5.84</v>
      </c>
      <c r="G1205" s="178" t="n">
        <f aca="false">IF(C1205="M.O.",VLOOKUP(A1205,INSUMOS_AUX!A:F,6,0),0)</f>
        <v>0</v>
      </c>
    </row>
    <row r="1206" customFormat="false" ht="15" hidden="false" customHeight="false" outlineLevel="0" collapsed="false">
      <c r="A1206" s="178" t="n">
        <v>12892</v>
      </c>
      <c r="B1206" s="179" t="s">
        <v>627</v>
      </c>
      <c r="C1206" s="180" t="s">
        <v>74</v>
      </c>
      <c r="D1206" s="180" t="s">
        <v>628</v>
      </c>
      <c r="E1206" s="178" t="n">
        <v>0.778921266</v>
      </c>
      <c r="F1206" s="181" t="n">
        <f aca="false">IF(C1206="MAT.",VLOOKUP(A1206,INSUMOS_AUX!A:F,6,0),0)</f>
        <v>9</v>
      </c>
      <c r="G1206" s="178" t="n">
        <f aca="false">IF(C1206="M.O.",VLOOKUP(A1206,INSUMOS_AUX!A:F,6,0),0)</f>
        <v>0</v>
      </c>
    </row>
    <row r="1207" customFormat="false" ht="15" hidden="false" customHeight="false" outlineLevel="0" collapsed="false">
      <c r="A1207" s="178" t="n">
        <v>12893</v>
      </c>
      <c r="B1207" s="179" t="s">
        <v>629</v>
      </c>
      <c r="C1207" s="180" t="s">
        <v>74</v>
      </c>
      <c r="D1207" s="180" t="s">
        <v>628</v>
      </c>
      <c r="E1207" s="178" t="n">
        <v>0.090876416</v>
      </c>
      <c r="F1207" s="181" t="n">
        <f aca="false">IF(C1207="MAT.",VLOOKUP(A1207,INSUMOS_AUX!A:F,6,0),0)</f>
        <v>48</v>
      </c>
      <c r="G1207" s="178" t="n">
        <f aca="false">IF(C1207="M.O.",VLOOKUP(A1207,INSUMOS_AUX!A:F,6,0),0)</f>
        <v>0</v>
      </c>
    </row>
    <row r="1208" customFormat="false" ht="15" hidden="false" customHeight="false" outlineLevel="0" collapsed="false">
      <c r="A1208" s="178" t="n">
        <v>1379</v>
      </c>
      <c r="B1208" s="179" t="s">
        <v>652</v>
      </c>
      <c r="C1208" s="180" t="s">
        <v>74</v>
      </c>
      <c r="D1208" s="180" t="s">
        <v>285</v>
      </c>
      <c r="E1208" s="178" t="n">
        <v>92.815</v>
      </c>
      <c r="F1208" s="181" t="n">
        <f aca="false">IF(C1208="MAT.",VLOOKUP(A1208,INSUMOS_AUX!A:F,6,0),0)</f>
        <v>0.42</v>
      </c>
      <c r="G1208" s="178" t="n">
        <f aca="false">IF(C1208="M.O.",VLOOKUP(A1208,INSUMOS_AUX!A:F,6,0),0)</f>
        <v>0</v>
      </c>
    </row>
    <row r="1209" customFormat="false" ht="15" hidden="false" customHeight="false" outlineLevel="0" collapsed="false">
      <c r="A1209" s="178" t="n">
        <v>252</v>
      </c>
      <c r="B1209" s="179" t="s">
        <v>769</v>
      </c>
      <c r="C1209" s="180" t="s">
        <v>636</v>
      </c>
      <c r="D1209" s="180" t="s">
        <v>594</v>
      </c>
      <c r="E1209" s="178" t="n">
        <v>16.1488</v>
      </c>
      <c r="F1209" s="181" t="n">
        <f aca="false">IF(C1209="MAT.",VLOOKUP(A1209,INSUMOS_AUX!A:F,6,0),0)</f>
        <v>0</v>
      </c>
      <c r="G1209" s="178" t="n">
        <f aca="false">IF(C1209="M.O.",VLOOKUP(A1209,INSUMOS_AUX!A:F,6,0),0)</f>
        <v>9.94</v>
      </c>
    </row>
    <row r="1210" customFormat="false" ht="15" hidden="false" customHeight="false" outlineLevel="0" collapsed="false">
      <c r="A1210" s="178" t="n">
        <v>25966</v>
      </c>
      <c r="B1210" s="179" t="s">
        <v>653</v>
      </c>
      <c r="C1210" s="180" t="s">
        <v>74</v>
      </c>
      <c r="D1210" s="180" t="s">
        <v>654</v>
      </c>
      <c r="E1210" s="178" t="n">
        <v>0.072261896</v>
      </c>
      <c r="F1210" s="181" t="n">
        <f aca="false">IF(C1210="MAT.",VLOOKUP(A1210,INSUMOS_AUX!A:F,6,0),0)</f>
        <v>15.03</v>
      </c>
      <c r="G1210" s="178" t="n">
        <f aca="false">IF(C1210="M.O.",VLOOKUP(A1210,INSUMOS_AUX!A:F,6,0),0)</f>
        <v>0</v>
      </c>
    </row>
    <row r="1211" customFormat="false" ht="15" hidden="false" customHeight="false" outlineLevel="0" collapsed="false">
      <c r="A1211" s="178" t="n">
        <v>2705</v>
      </c>
      <c r="B1211" s="179" t="s">
        <v>655</v>
      </c>
      <c r="C1211" s="180" t="s">
        <v>74</v>
      </c>
      <c r="D1211" s="180" t="s">
        <v>656</v>
      </c>
      <c r="E1211" s="178" t="n">
        <v>74.13375</v>
      </c>
      <c r="F1211" s="181" t="n">
        <f aca="false">IF(C1211="MAT.",VLOOKUP(A1211,INSUMOS_AUX!A:F,6,0),0)</f>
        <v>0.85</v>
      </c>
      <c r="G1211" s="178" t="n">
        <f aca="false">IF(C1211="M.O.",VLOOKUP(A1211,INSUMOS_AUX!A:F,6,0),0)</f>
        <v>0</v>
      </c>
    </row>
    <row r="1212" customFormat="false" ht="15" hidden="false" customHeight="false" outlineLevel="0" collapsed="false">
      <c r="A1212" s="178" t="n">
        <v>2711</v>
      </c>
      <c r="B1212" s="179" t="s">
        <v>657</v>
      </c>
      <c r="C1212" s="180" t="s">
        <v>74</v>
      </c>
      <c r="D1212" s="180" t="s">
        <v>30</v>
      </c>
      <c r="E1212" s="178" t="n">
        <v>0.032249784</v>
      </c>
      <c r="F1212" s="181" t="n">
        <f aca="false">IF(C1212="MAT.",VLOOKUP(A1212,INSUMOS_AUX!A:F,6,0),0)</f>
        <v>109.45</v>
      </c>
      <c r="G1212" s="178" t="n">
        <f aca="false">IF(C1212="M.O.",VLOOKUP(A1212,INSUMOS_AUX!A:F,6,0),0)</f>
        <v>0</v>
      </c>
    </row>
    <row r="1213" customFormat="false" ht="15" hidden="false" customHeight="false" outlineLevel="0" collapsed="false">
      <c r="A1213" s="178" t="n">
        <v>36144</v>
      </c>
      <c r="B1213" s="179" t="s">
        <v>630</v>
      </c>
      <c r="C1213" s="180" t="s">
        <v>74</v>
      </c>
      <c r="D1213" s="180" t="s">
        <v>30</v>
      </c>
      <c r="E1213" s="178" t="n">
        <v>6.336845506</v>
      </c>
      <c r="F1213" s="181" t="n">
        <f aca="false">IF(C1213="MAT.",VLOOKUP(A1213,INSUMOS_AUX!A:F,6,0),0)</f>
        <v>1.12</v>
      </c>
      <c r="G1213" s="178" t="n">
        <f aca="false">IF(C1213="M.O.",VLOOKUP(A1213,INSUMOS_AUX!A:F,6,0),0)</f>
        <v>0</v>
      </c>
    </row>
    <row r="1214" customFormat="false" ht="15" hidden="false" customHeight="false" outlineLevel="0" collapsed="false">
      <c r="A1214" s="178" t="n">
        <v>36146</v>
      </c>
      <c r="B1214" s="179" t="s">
        <v>631</v>
      </c>
      <c r="C1214" s="180" t="s">
        <v>74</v>
      </c>
      <c r="D1214" s="180" t="s">
        <v>30</v>
      </c>
      <c r="E1214" s="178" t="n">
        <v>0.070494563</v>
      </c>
      <c r="F1214" s="181" t="n">
        <f aca="false">IF(C1214="MAT.",VLOOKUP(A1214,INSUMOS_AUX!A:F,6,0),0)</f>
        <v>170</v>
      </c>
      <c r="G1214" s="178" t="n">
        <f aca="false">IF(C1214="M.O.",VLOOKUP(A1214,INSUMOS_AUX!A:F,6,0),0)</f>
        <v>0</v>
      </c>
    </row>
    <row r="1215" customFormat="false" ht="15" hidden="false" customHeight="false" outlineLevel="0" collapsed="false">
      <c r="A1215" s="178" t="n">
        <v>36149</v>
      </c>
      <c r="B1215" s="179" t="s">
        <v>632</v>
      </c>
      <c r="C1215" s="180" t="s">
        <v>74</v>
      </c>
      <c r="D1215" s="180" t="s">
        <v>30</v>
      </c>
      <c r="E1215" s="178" t="n">
        <v>0.0408204</v>
      </c>
      <c r="F1215" s="181" t="n">
        <f aca="false">IF(C1215="MAT.",VLOOKUP(A1215,INSUMOS_AUX!A:F,6,0),0)</f>
        <v>117.5</v>
      </c>
      <c r="G1215" s="178" t="n">
        <f aca="false">IF(C1215="M.O.",VLOOKUP(A1215,INSUMOS_AUX!A:F,6,0),0)</f>
        <v>0</v>
      </c>
    </row>
    <row r="1216" customFormat="false" ht="15" hidden="false" customHeight="false" outlineLevel="0" collapsed="false">
      <c r="A1216" s="178" t="n">
        <v>36150</v>
      </c>
      <c r="B1216" s="179" t="s">
        <v>633</v>
      </c>
      <c r="C1216" s="180" t="s">
        <v>74</v>
      </c>
      <c r="D1216" s="180" t="s">
        <v>30</v>
      </c>
      <c r="E1216" s="178" t="n">
        <v>0.151058158</v>
      </c>
      <c r="F1216" s="181" t="n">
        <f aca="false">IF(C1216="MAT.",VLOOKUP(A1216,INSUMOS_AUX!A:F,6,0),0)</f>
        <v>29.7</v>
      </c>
      <c r="G1216" s="178" t="n">
        <f aca="false">IF(C1216="M.O.",VLOOKUP(A1216,INSUMOS_AUX!A:F,6,0),0)</f>
        <v>0</v>
      </c>
    </row>
    <row r="1217" customFormat="false" ht="15" hidden="false" customHeight="false" outlineLevel="0" collapsed="false">
      <c r="A1217" s="178" t="n">
        <v>36153</v>
      </c>
      <c r="B1217" s="179" t="s">
        <v>634</v>
      </c>
      <c r="C1217" s="180" t="s">
        <v>74</v>
      </c>
      <c r="D1217" s="180" t="s">
        <v>30</v>
      </c>
      <c r="E1217" s="178" t="n">
        <v>0.061094532</v>
      </c>
      <c r="F1217" s="181" t="n">
        <f aca="false">IF(C1217="MAT.",VLOOKUP(A1217,INSUMOS_AUX!A:F,6,0),0)</f>
        <v>133.75</v>
      </c>
      <c r="G1217" s="178" t="n">
        <f aca="false">IF(C1217="M.O.",VLOOKUP(A1217,INSUMOS_AUX!A:F,6,0),0)</f>
        <v>0</v>
      </c>
    </row>
    <row r="1218" customFormat="false" ht="15" hidden="false" customHeight="false" outlineLevel="0" collapsed="false">
      <c r="A1218" s="178" t="n">
        <v>370</v>
      </c>
      <c r="B1218" s="179" t="s">
        <v>658</v>
      </c>
      <c r="C1218" s="180" t="s">
        <v>74</v>
      </c>
      <c r="D1218" s="180" t="s">
        <v>116</v>
      </c>
      <c r="E1218" s="178" t="n">
        <v>0.645</v>
      </c>
      <c r="F1218" s="181" t="n">
        <f aca="false">IF(C1218="MAT.",VLOOKUP(A1218,INSUMOS_AUX!A:F,6,0),0)</f>
        <v>72.5</v>
      </c>
      <c r="G1218" s="178" t="n">
        <f aca="false">IF(C1218="M.O.",VLOOKUP(A1218,INSUMOS_AUX!A:F,6,0),0)</f>
        <v>0</v>
      </c>
    </row>
    <row r="1219" customFormat="false" ht="15" hidden="false" customHeight="false" outlineLevel="0" collapsed="false">
      <c r="A1219" s="178" t="n">
        <v>37370</v>
      </c>
      <c r="B1219" s="179" t="s">
        <v>659</v>
      </c>
      <c r="C1219" s="180" t="s">
        <v>74</v>
      </c>
      <c r="D1219" s="180" t="s">
        <v>594</v>
      </c>
      <c r="E1219" s="178" t="n">
        <v>56.695</v>
      </c>
      <c r="F1219" s="181" t="n">
        <f aca="false">IF(C1219="MAT.",VLOOKUP(A1219,INSUMOS_AUX!A:F,6,0),0)</f>
        <v>1.87</v>
      </c>
      <c r="G1219" s="178" t="n">
        <f aca="false">IF(C1219="M.O.",VLOOKUP(A1219,INSUMOS_AUX!A:F,6,0),0)</f>
        <v>0</v>
      </c>
    </row>
    <row r="1220" customFormat="false" ht="15" hidden="false" customHeight="false" outlineLevel="0" collapsed="false">
      <c r="A1220" s="178" t="n">
        <v>37371</v>
      </c>
      <c r="B1220" s="179" t="s">
        <v>660</v>
      </c>
      <c r="C1220" s="180" t="s">
        <v>74</v>
      </c>
      <c r="D1220" s="180" t="s">
        <v>594</v>
      </c>
      <c r="E1220" s="178" t="n">
        <v>56.695</v>
      </c>
      <c r="F1220" s="181" t="n">
        <f aca="false">IF(C1220="MAT.",VLOOKUP(A1220,INSUMOS_AUX!A:F,6,0),0)</f>
        <v>0.71</v>
      </c>
      <c r="G1220" s="178" t="n">
        <f aca="false">IF(C1220="M.O.",VLOOKUP(A1220,INSUMOS_AUX!A:F,6,0),0)</f>
        <v>0</v>
      </c>
    </row>
    <row r="1221" customFormat="false" ht="15" hidden="false" customHeight="false" outlineLevel="0" collapsed="false">
      <c r="A1221" s="178" t="n">
        <v>37372</v>
      </c>
      <c r="B1221" s="179" t="s">
        <v>661</v>
      </c>
      <c r="C1221" s="180" t="s">
        <v>74</v>
      </c>
      <c r="D1221" s="180" t="s">
        <v>594</v>
      </c>
      <c r="E1221" s="178" t="n">
        <v>56.695</v>
      </c>
      <c r="F1221" s="181" t="n">
        <f aca="false">IF(C1221="MAT.",VLOOKUP(A1221,INSUMOS_AUX!A:F,6,0),0)</f>
        <v>0.34</v>
      </c>
      <c r="G1221" s="178" t="n">
        <f aca="false">IF(C1221="M.O.",VLOOKUP(A1221,INSUMOS_AUX!A:F,6,0),0)</f>
        <v>0</v>
      </c>
    </row>
    <row r="1222" customFormat="false" ht="15" hidden="false" customHeight="false" outlineLevel="0" collapsed="false">
      <c r="A1222" s="178" t="n">
        <v>37373</v>
      </c>
      <c r="B1222" s="179" t="s">
        <v>662</v>
      </c>
      <c r="C1222" s="180" t="s">
        <v>74</v>
      </c>
      <c r="D1222" s="180" t="s">
        <v>594</v>
      </c>
      <c r="E1222" s="178" t="n">
        <v>56.695</v>
      </c>
      <c r="F1222" s="181" t="n">
        <f aca="false">IF(C1222="MAT.",VLOOKUP(A1222,INSUMOS_AUX!A:F,6,0),0)</f>
        <v>0.05</v>
      </c>
      <c r="G1222" s="178" t="n">
        <f aca="false">IF(C1222="M.O.",VLOOKUP(A1222,INSUMOS_AUX!A:F,6,0),0)</f>
        <v>0</v>
      </c>
    </row>
    <row r="1223" customFormat="false" ht="15" hidden="false" customHeight="false" outlineLevel="0" collapsed="false">
      <c r="A1223" s="178" t="n">
        <v>37561</v>
      </c>
      <c r="B1223" s="179" t="s">
        <v>770</v>
      </c>
      <c r="C1223" s="180" t="s">
        <v>74</v>
      </c>
      <c r="D1223" s="180" t="s">
        <v>79</v>
      </c>
      <c r="E1223" s="178" t="n">
        <v>7.68</v>
      </c>
      <c r="F1223" s="181" t="n">
        <f aca="false">IF(C1223="MAT.",VLOOKUP(A1223,INSUMOS_AUX!A:F,6,0),0)</f>
        <v>747.49</v>
      </c>
      <c r="G1223" s="178" t="n">
        <f aca="false">IF(C1223="M.O.",VLOOKUP(A1223,INSUMOS_AUX!A:F,6,0),0)</f>
        <v>0</v>
      </c>
    </row>
    <row r="1224" customFormat="false" ht="15" hidden="false" customHeight="false" outlineLevel="0" collapsed="false">
      <c r="A1224" s="178" t="n">
        <v>37666</v>
      </c>
      <c r="B1224" s="179" t="s">
        <v>663</v>
      </c>
      <c r="C1224" s="180" t="s">
        <v>636</v>
      </c>
      <c r="D1224" s="180" t="s">
        <v>594</v>
      </c>
      <c r="E1224" s="178" t="n">
        <v>2.3909125</v>
      </c>
      <c r="F1224" s="181" t="n">
        <f aca="false">IF(C1224="MAT.",VLOOKUP(A1224,INSUMOS_AUX!A:F,6,0),0)</f>
        <v>0</v>
      </c>
      <c r="G1224" s="178" t="n">
        <f aca="false">IF(C1224="M.O.",VLOOKUP(A1224,INSUMOS_AUX!A:F,6,0),0)</f>
        <v>17.8</v>
      </c>
    </row>
    <row r="1225" customFormat="false" ht="15" hidden="false" customHeight="false" outlineLevel="0" collapsed="false">
      <c r="A1225" s="178" t="n">
        <v>3768</v>
      </c>
      <c r="B1225" s="179" t="s">
        <v>771</v>
      </c>
      <c r="C1225" s="180" t="s">
        <v>74</v>
      </c>
      <c r="D1225" s="180" t="s">
        <v>30</v>
      </c>
      <c r="E1225" s="178" t="n">
        <v>9.9</v>
      </c>
      <c r="F1225" s="181" t="n">
        <f aca="false">IF(C1225="MAT.",VLOOKUP(A1225,INSUMOS_AUX!A:F,6,0),0)</f>
        <v>2.2</v>
      </c>
      <c r="G1225" s="178" t="n">
        <f aca="false">IF(C1225="M.O.",VLOOKUP(A1225,INSUMOS_AUX!A:F,6,0),0)</f>
        <v>0</v>
      </c>
    </row>
    <row r="1226" customFormat="false" ht="15" hidden="false" customHeight="false" outlineLevel="0" collapsed="false">
      <c r="A1226" s="178" t="n">
        <v>38382</v>
      </c>
      <c r="B1226" s="179" t="s">
        <v>664</v>
      </c>
      <c r="C1226" s="180" t="s">
        <v>74</v>
      </c>
      <c r="D1226" s="180" t="s">
        <v>30</v>
      </c>
      <c r="E1226" s="178" t="n">
        <v>0.137494784</v>
      </c>
      <c r="F1226" s="181" t="n">
        <f aca="false">IF(C1226="MAT.",VLOOKUP(A1226,INSUMOS_AUX!A:F,6,0),0)</f>
        <v>7.62</v>
      </c>
      <c r="G1226" s="178" t="n">
        <f aca="false">IF(C1226="M.O.",VLOOKUP(A1226,INSUMOS_AUX!A:F,6,0),0)</f>
        <v>0</v>
      </c>
    </row>
    <row r="1227" customFormat="false" ht="15" hidden="false" customHeight="false" outlineLevel="0" collapsed="false">
      <c r="A1227" s="178" t="n">
        <v>38390</v>
      </c>
      <c r="B1227" s="179" t="s">
        <v>665</v>
      </c>
      <c r="C1227" s="180" t="s">
        <v>74</v>
      </c>
      <c r="D1227" s="180" t="s">
        <v>30</v>
      </c>
      <c r="E1227" s="178" t="n">
        <v>0.072261896</v>
      </c>
      <c r="F1227" s="181" t="n">
        <f aca="false">IF(C1227="MAT.",VLOOKUP(A1227,INSUMOS_AUX!A:F,6,0),0)</f>
        <v>22.97</v>
      </c>
      <c r="G1227" s="178" t="n">
        <f aca="false">IF(C1227="M.O.",VLOOKUP(A1227,INSUMOS_AUX!A:F,6,0),0)</f>
        <v>0</v>
      </c>
    </row>
    <row r="1228" customFormat="false" ht="15" hidden="false" customHeight="false" outlineLevel="0" collapsed="false">
      <c r="A1228" s="178" t="n">
        <v>38393</v>
      </c>
      <c r="B1228" s="179" t="s">
        <v>666</v>
      </c>
      <c r="C1228" s="180" t="s">
        <v>74</v>
      </c>
      <c r="D1228" s="180" t="s">
        <v>30</v>
      </c>
      <c r="E1228" s="178" t="n">
        <v>0.072261896</v>
      </c>
      <c r="F1228" s="181" t="n">
        <f aca="false">IF(C1228="MAT.",VLOOKUP(A1228,INSUMOS_AUX!A:F,6,0),0)</f>
        <v>10.36</v>
      </c>
      <c r="G1228" s="178" t="n">
        <f aca="false">IF(C1228="M.O.",VLOOKUP(A1228,INSUMOS_AUX!A:F,6,0),0)</f>
        <v>0</v>
      </c>
    </row>
    <row r="1229" customFormat="false" ht="15" hidden="false" customHeight="false" outlineLevel="0" collapsed="false">
      <c r="A1229" s="178" t="n">
        <v>38396</v>
      </c>
      <c r="B1229" s="179" t="s">
        <v>667</v>
      </c>
      <c r="C1229" s="180" t="s">
        <v>74</v>
      </c>
      <c r="D1229" s="180" t="s">
        <v>30</v>
      </c>
      <c r="E1229" s="178" t="n">
        <v>0.002460696</v>
      </c>
      <c r="F1229" s="181" t="n">
        <f aca="false">IF(C1229="MAT.",VLOOKUP(A1229,INSUMOS_AUX!A:F,6,0),0)</f>
        <v>276.64</v>
      </c>
      <c r="G1229" s="178" t="n">
        <f aca="false">IF(C1229="M.O.",VLOOKUP(A1229,INSUMOS_AUX!A:F,6,0),0)</f>
        <v>0</v>
      </c>
    </row>
    <row r="1230" customFormat="false" ht="15" hidden="false" customHeight="false" outlineLevel="0" collapsed="false">
      <c r="A1230" s="178" t="n">
        <v>38399</v>
      </c>
      <c r="B1230" s="179" t="s">
        <v>668</v>
      </c>
      <c r="C1230" s="180" t="s">
        <v>74</v>
      </c>
      <c r="D1230" s="180" t="s">
        <v>30</v>
      </c>
      <c r="E1230" s="178" t="n">
        <v>0.012292616</v>
      </c>
      <c r="F1230" s="181" t="n">
        <f aca="false">IF(C1230="MAT.",VLOOKUP(A1230,INSUMOS_AUX!A:F,6,0),0)</f>
        <v>135.25</v>
      </c>
      <c r="G1230" s="178" t="n">
        <f aca="false">IF(C1230="M.O.",VLOOKUP(A1230,INSUMOS_AUX!A:F,6,0),0)</f>
        <v>0</v>
      </c>
    </row>
    <row r="1231" customFormat="false" ht="15" hidden="false" customHeight="false" outlineLevel="0" collapsed="false">
      <c r="A1231" s="178" t="n">
        <v>38412</v>
      </c>
      <c r="B1231" s="179" t="s">
        <v>669</v>
      </c>
      <c r="C1231" s="180" t="s">
        <v>74</v>
      </c>
      <c r="D1231" s="180" t="s">
        <v>30</v>
      </c>
      <c r="E1231" s="178" t="n">
        <v>0.004685472</v>
      </c>
      <c r="F1231" s="181" t="n">
        <f aca="false">IF(C1231="MAT.",VLOOKUP(A1231,INSUMOS_AUX!A:F,6,0),0)</f>
        <v>837.62</v>
      </c>
      <c r="G1231" s="178" t="n">
        <f aca="false">IF(C1231="M.O.",VLOOKUP(A1231,INSUMOS_AUX!A:F,6,0),0)</f>
        <v>0</v>
      </c>
    </row>
    <row r="1232" customFormat="false" ht="15" hidden="false" customHeight="false" outlineLevel="0" collapsed="false">
      <c r="A1232" s="178" t="n">
        <v>38413</v>
      </c>
      <c r="B1232" s="179" t="s">
        <v>670</v>
      </c>
      <c r="C1232" s="180" t="s">
        <v>74</v>
      </c>
      <c r="D1232" s="180" t="s">
        <v>30</v>
      </c>
      <c r="E1232" s="178" t="n">
        <v>0.002107616</v>
      </c>
      <c r="F1232" s="181" t="n">
        <f aca="false">IF(C1232="MAT.",VLOOKUP(A1232,INSUMOS_AUX!A:F,6,0),0)</f>
        <v>589.49</v>
      </c>
      <c r="G1232" s="178" t="n">
        <f aca="false">IF(C1232="M.O.",VLOOKUP(A1232,INSUMOS_AUX!A:F,6,0),0)</f>
        <v>0</v>
      </c>
    </row>
    <row r="1233" customFormat="false" ht="15" hidden="false" customHeight="false" outlineLevel="0" collapsed="false">
      <c r="A1233" s="178" t="n">
        <v>38476</v>
      </c>
      <c r="B1233" s="179" t="s">
        <v>671</v>
      </c>
      <c r="C1233" s="180" t="s">
        <v>74</v>
      </c>
      <c r="D1233" s="180" t="s">
        <v>30</v>
      </c>
      <c r="E1233" s="178" t="n">
        <v>0.009837352</v>
      </c>
      <c r="F1233" s="181" t="n">
        <f aca="false">IF(C1233="MAT.",VLOOKUP(A1233,INSUMOS_AUX!A:F,6,0),0)</f>
        <v>203.78</v>
      </c>
      <c r="G1233" s="178" t="n">
        <f aca="false">IF(C1233="M.O.",VLOOKUP(A1233,INSUMOS_AUX!A:F,6,0),0)</f>
        <v>0</v>
      </c>
    </row>
    <row r="1234" customFormat="false" ht="15" hidden="false" customHeight="false" outlineLevel="0" collapsed="false">
      <c r="A1234" s="178" t="n">
        <v>38477</v>
      </c>
      <c r="B1234" s="179" t="s">
        <v>672</v>
      </c>
      <c r="C1234" s="180" t="s">
        <v>74</v>
      </c>
      <c r="D1234" s="180" t="s">
        <v>30</v>
      </c>
      <c r="E1234" s="178" t="n">
        <v>0.002107616</v>
      </c>
      <c r="F1234" s="181" t="n">
        <f aca="false">IF(C1234="MAT.",VLOOKUP(A1234,INSUMOS_AUX!A:F,6,0),0)</f>
        <v>577.1</v>
      </c>
      <c r="G1234" s="178" t="n">
        <f aca="false">IF(C1234="M.O.",VLOOKUP(A1234,INSUMOS_AUX!A:F,6,0),0)</f>
        <v>0</v>
      </c>
    </row>
    <row r="1235" customFormat="false" ht="15" hidden="false" customHeight="false" outlineLevel="0" collapsed="false">
      <c r="A1235" s="178" t="n">
        <v>4750</v>
      </c>
      <c r="B1235" s="179" t="s">
        <v>688</v>
      </c>
      <c r="C1235" s="180" t="s">
        <v>636</v>
      </c>
      <c r="D1235" s="180" t="s">
        <v>594</v>
      </c>
      <c r="E1235" s="178" t="n">
        <v>3.0513</v>
      </c>
      <c r="F1235" s="181" t="n">
        <f aca="false">IF(C1235="MAT.",VLOOKUP(A1235,INSUMOS_AUX!A:F,6,0),0)</f>
        <v>0</v>
      </c>
      <c r="G1235" s="178" t="n">
        <f aca="false">IF(C1235="M.O.",VLOOKUP(A1235,INSUMOS_AUX!A:F,6,0),0)</f>
        <v>13.3</v>
      </c>
    </row>
    <row r="1236" customFormat="false" ht="15" hidden="false" customHeight="false" outlineLevel="0" collapsed="false">
      <c r="A1236" s="178" t="n">
        <v>4783</v>
      </c>
      <c r="B1236" s="179" t="s">
        <v>745</v>
      </c>
      <c r="C1236" s="180" t="s">
        <v>636</v>
      </c>
      <c r="D1236" s="180" t="s">
        <v>594</v>
      </c>
      <c r="E1236" s="178" t="n">
        <v>5.717235</v>
      </c>
      <c r="F1236" s="181" t="n">
        <f aca="false">IF(C1236="MAT.",VLOOKUP(A1236,INSUMOS_AUX!A:F,6,0),0)</f>
        <v>0</v>
      </c>
      <c r="G1236" s="178" t="n">
        <f aca="false">IF(C1236="M.O.",VLOOKUP(A1236,INSUMOS_AUX!A:F,6,0),0)</f>
        <v>13.3</v>
      </c>
    </row>
    <row r="1237" customFormat="false" ht="15" hidden="false" customHeight="false" outlineLevel="0" collapsed="false">
      <c r="A1237" s="178" t="n">
        <v>5320</v>
      </c>
      <c r="B1237" s="179" t="s">
        <v>772</v>
      </c>
      <c r="C1237" s="180" t="s">
        <v>74</v>
      </c>
      <c r="D1237" s="180" t="s">
        <v>654</v>
      </c>
      <c r="E1237" s="178" t="n">
        <v>0.792</v>
      </c>
      <c r="F1237" s="181" t="n">
        <f aca="false">IF(C1237="MAT.",VLOOKUP(A1237,INSUMOS_AUX!A:F,6,0),0)</f>
        <v>30.06</v>
      </c>
      <c r="G1237" s="178" t="n">
        <f aca="false">IF(C1237="M.O.",VLOOKUP(A1237,INSUMOS_AUX!A:F,6,0),0)</f>
        <v>0</v>
      </c>
    </row>
    <row r="1238" customFormat="false" ht="15" hidden="false" customHeight="false" outlineLevel="0" collapsed="false">
      <c r="A1238" s="178" t="n">
        <v>6110</v>
      </c>
      <c r="B1238" s="179" t="s">
        <v>687</v>
      </c>
      <c r="C1238" s="180" t="s">
        <v>636</v>
      </c>
      <c r="D1238" s="180" t="s">
        <v>594</v>
      </c>
      <c r="E1238" s="178" t="n">
        <v>16.1488</v>
      </c>
      <c r="F1238" s="181" t="n">
        <f aca="false">IF(C1238="MAT.",VLOOKUP(A1238,INSUMOS_AUX!A:F,6,0),0)</f>
        <v>0</v>
      </c>
      <c r="G1238" s="178" t="n">
        <f aca="false">IF(C1238="M.O.",VLOOKUP(A1238,INSUMOS_AUX!A:F,6,0),0)</f>
        <v>13.3</v>
      </c>
    </row>
    <row r="1239" customFormat="false" ht="15" hidden="false" customHeight="false" outlineLevel="0" collapsed="false">
      <c r="A1239" s="178" t="n">
        <v>6111</v>
      </c>
      <c r="B1239" s="179" t="s">
        <v>678</v>
      </c>
      <c r="C1239" s="180" t="s">
        <v>636</v>
      </c>
      <c r="D1239" s="180" t="s">
        <v>594</v>
      </c>
      <c r="E1239" s="178" t="n">
        <v>6.784057</v>
      </c>
      <c r="F1239" s="181" t="n">
        <f aca="false">IF(C1239="MAT.",VLOOKUP(A1239,INSUMOS_AUX!A:F,6,0),0)</f>
        <v>0</v>
      </c>
      <c r="G1239" s="178" t="n">
        <f aca="false">IF(C1239="M.O.",VLOOKUP(A1239,INSUMOS_AUX!A:F,6,0),0)</f>
        <v>8.51</v>
      </c>
    </row>
    <row r="1240" customFormat="false" ht="15" hidden="false" customHeight="false" outlineLevel="0" collapsed="false">
      <c r="A1240" s="178" t="n">
        <v>6127</v>
      </c>
      <c r="B1240" s="179" t="s">
        <v>773</v>
      </c>
      <c r="C1240" s="180" t="s">
        <v>636</v>
      </c>
      <c r="D1240" s="180" t="s">
        <v>594</v>
      </c>
      <c r="E1240" s="178" t="n">
        <v>3.0357</v>
      </c>
      <c r="F1240" s="181" t="n">
        <f aca="false">IF(C1240="MAT.",VLOOKUP(A1240,INSUMOS_AUX!A:F,6,0),0)</f>
        <v>0</v>
      </c>
      <c r="G1240" s="178" t="n">
        <f aca="false">IF(C1240="M.O.",VLOOKUP(A1240,INSUMOS_AUX!A:F,6,0),0)</f>
        <v>8.02</v>
      </c>
    </row>
    <row r="1241" customFormat="false" ht="15" hidden="false" customHeight="false" outlineLevel="0" collapsed="false">
      <c r="A1241" s="178" t="n">
        <v>6160</v>
      </c>
      <c r="B1241" s="179" t="s">
        <v>774</v>
      </c>
      <c r="C1241" s="180" t="s">
        <v>636</v>
      </c>
      <c r="D1241" s="180" t="s">
        <v>594</v>
      </c>
      <c r="E1241" s="178" t="n">
        <v>4.0372</v>
      </c>
      <c r="F1241" s="181" t="n">
        <f aca="false">IF(C1241="MAT.",VLOOKUP(A1241,INSUMOS_AUX!A:F,6,0),0)</f>
        <v>0</v>
      </c>
      <c r="G1241" s="178" t="n">
        <f aca="false">IF(C1241="M.O.",VLOOKUP(A1241,INSUMOS_AUX!A:F,6,0),0)</f>
        <v>13.3</v>
      </c>
    </row>
    <row r="1242" customFormat="false" ht="15" hidden="false" customHeight="false" outlineLevel="0" collapsed="false">
      <c r="A1242" s="178" t="n">
        <v>7288</v>
      </c>
      <c r="B1242" s="179" t="s">
        <v>775</v>
      </c>
      <c r="C1242" s="180" t="s">
        <v>74</v>
      </c>
      <c r="D1242" s="180" t="s">
        <v>654</v>
      </c>
      <c r="E1242" s="178" t="n">
        <v>3.168</v>
      </c>
      <c r="F1242" s="181" t="n">
        <f aca="false">IF(C1242="MAT.",VLOOKUP(A1242,INSUMOS_AUX!A:F,6,0),0)</f>
        <v>24.23</v>
      </c>
      <c r="G1242" s="178" t="n">
        <f aca="false">IF(C1242="M.O.",VLOOKUP(A1242,INSUMOS_AUX!A:F,6,0),0)</f>
        <v>0</v>
      </c>
    </row>
    <row r="1243" customFormat="false" ht="15" hidden="false" customHeight="false" outlineLevel="0" collapsed="false">
      <c r="A1243" s="178" t="n">
        <v>7307</v>
      </c>
      <c r="B1243" s="179" t="s">
        <v>776</v>
      </c>
      <c r="C1243" s="180" t="s">
        <v>74</v>
      </c>
      <c r="D1243" s="180" t="s">
        <v>654</v>
      </c>
      <c r="E1243" s="178" t="n">
        <v>2.376</v>
      </c>
      <c r="F1243" s="181" t="n">
        <f aca="false">IF(C1243="MAT.",VLOOKUP(A1243,INSUMOS_AUX!A:F,6,0),0)</f>
        <v>22.21</v>
      </c>
      <c r="G1243" s="178" t="n">
        <f aca="false">IF(C1243="M.O.",VLOOKUP(A1243,INSUMOS_AUX!A:F,6,0),0)</f>
        <v>0</v>
      </c>
    </row>
    <row r="1244" customFormat="false" ht="15" hidden="false" customHeight="false" outlineLevel="0" collapsed="false">
      <c r="A1244" s="178" t="n">
        <v>7356</v>
      </c>
      <c r="B1244" s="179" t="s">
        <v>777</v>
      </c>
      <c r="C1244" s="180" t="s">
        <v>74</v>
      </c>
      <c r="D1244" s="180" t="s">
        <v>654</v>
      </c>
      <c r="E1244" s="178" t="n">
        <v>3.3</v>
      </c>
      <c r="F1244" s="181" t="n">
        <f aca="false">IF(C1244="MAT.",VLOOKUP(A1244,INSUMOS_AUX!A:F,6,0),0)</f>
        <v>18.5</v>
      </c>
      <c r="G1244" s="178" t="n">
        <f aca="false">IF(C1244="M.O.",VLOOKUP(A1244,INSUMOS_AUX!A:F,6,0),0)</f>
        <v>0</v>
      </c>
    </row>
    <row r="1245" customFormat="false" ht="15" hidden="false" customHeight="false" outlineLevel="0" collapsed="false">
      <c r="A1245" s="172"/>
      <c r="B1245" s="173"/>
      <c r="C1245" s="173"/>
      <c r="D1245" s="173"/>
      <c r="E1245" s="173"/>
      <c r="F1245" s="173"/>
      <c r="G1245" s="173"/>
    </row>
    <row r="1246" customFormat="false" ht="15" hidden="false" customHeight="false" outlineLevel="0" collapsed="false">
      <c r="A1246" s="174" t="s">
        <v>200</v>
      </c>
      <c r="B1246" s="174" t="s">
        <v>201</v>
      </c>
      <c r="C1246" s="175" t="s">
        <v>60</v>
      </c>
      <c r="D1246" s="175" t="s">
        <v>30</v>
      </c>
      <c r="E1246" s="176" t="n">
        <v>1</v>
      </c>
      <c r="F1246" s="176" t="n">
        <f aca="false">SUMPRODUCT($E1247:$E1273,F1247:F1273)</f>
        <v>8.499181976</v>
      </c>
      <c r="G1246" s="176" t="n">
        <f aca="false">SUMPRODUCT($E1247:$E1273,G1247:G1273)</f>
        <v>22.079211</v>
      </c>
    </row>
    <row r="1247" customFormat="false" ht="15" hidden="false" customHeight="false" outlineLevel="0" collapsed="false">
      <c r="A1247" s="178" t="n">
        <v>10</v>
      </c>
      <c r="B1247" s="179" t="s">
        <v>647</v>
      </c>
      <c r="C1247" s="180" t="s">
        <v>74</v>
      </c>
      <c r="D1247" s="180" t="s">
        <v>30</v>
      </c>
      <c r="E1247" s="178" t="n">
        <v>0.014025</v>
      </c>
      <c r="F1247" s="181" t="n">
        <f aca="false">IF(C1247="MAT.",VLOOKUP(A1247,INSUMOS_AUX!A:F,6,0),0)</f>
        <v>6.92</v>
      </c>
      <c r="G1247" s="178" t="n">
        <f aca="false">IF(C1247="M.O.",VLOOKUP(A1247,INSUMOS_AUX!A:F,6,0),0)</f>
        <v>0</v>
      </c>
    </row>
    <row r="1248" customFormat="false" ht="15" hidden="false" customHeight="false" outlineLevel="0" collapsed="false">
      <c r="A1248" s="178" t="n">
        <v>11359</v>
      </c>
      <c r="B1248" s="179" t="s">
        <v>649</v>
      </c>
      <c r="C1248" s="180" t="s">
        <v>74</v>
      </c>
      <c r="D1248" s="180" t="s">
        <v>30</v>
      </c>
      <c r="E1248" s="178" t="n">
        <v>0.0001132</v>
      </c>
      <c r="F1248" s="181" t="n">
        <f aca="false">IF(C1248="MAT.",VLOOKUP(A1248,INSUMOS_AUX!A:F,6,0),0)</f>
        <v>571.77</v>
      </c>
      <c r="G1248" s="178" t="n">
        <f aca="false">IF(C1248="M.O.",VLOOKUP(A1248,INSUMOS_AUX!A:F,6,0),0)</f>
        <v>0</v>
      </c>
    </row>
    <row r="1249" customFormat="false" ht="15" hidden="false" customHeight="false" outlineLevel="0" collapsed="false">
      <c r="A1249" s="178" t="n">
        <v>12815</v>
      </c>
      <c r="B1249" s="179" t="s">
        <v>651</v>
      </c>
      <c r="C1249" s="180" t="s">
        <v>74</v>
      </c>
      <c r="D1249" s="180" t="s">
        <v>30</v>
      </c>
      <c r="E1249" s="178" t="n">
        <v>0.0159632</v>
      </c>
      <c r="F1249" s="181" t="n">
        <f aca="false">IF(C1249="MAT.",VLOOKUP(A1249,INSUMOS_AUX!A:F,6,0),0)</f>
        <v>5.84</v>
      </c>
      <c r="G1249" s="178" t="n">
        <f aca="false">IF(C1249="M.O.",VLOOKUP(A1249,INSUMOS_AUX!A:F,6,0),0)</f>
        <v>0</v>
      </c>
    </row>
    <row r="1250" customFormat="false" ht="15" hidden="false" customHeight="false" outlineLevel="0" collapsed="false">
      <c r="A1250" s="178" t="n">
        <v>12892</v>
      </c>
      <c r="B1250" s="179" t="s">
        <v>627</v>
      </c>
      <c r="C1250" s="180" t="s">
        <v>74</v>
      </c>
      <c r="D1250" s="180" t="s">
        <v>628</v>
      </c>
      <c r="E1250" s="178" t="n">
        <v>0.0274776</v>
      </c>
      <c r="F1250" s="181" t="n">
        <f aca="false">IF(C1250="MAT.",VLOOKUP(A1250,INSUMOS_AUX!A:F,6,0),0)</f>
        <v>9</v>
      </c>
      <c r="G1250" s="178" t="n">
        <f aca="false">IF(C1250="M.O.",VLOOKUP(A1250,INSUMOS_AUX!A:F,6,0),0)</f>
        <v>0</v>
      </c>
    </row>
    <row r="1251" customFormat="false" ht="15" hidden="false" customHeight="false" outlineLevel="0" collapsed="false">
      <c r="A1251" s="178" t="n">
        <v>12893</v>
      </c>
      <c r="B1251" s="179" t="s">
        <v>629</v>
      </c>
      <c r="C1251" s="180" t="s">
        <v>74</v>
      </c>
      <c r="D1251" s="180" t="s">
        <v>628</v>
      </c>
      <c r="E1251" s="178" t="n">
        <v>0.0032058</v>
      </c>
      <c r="F1251" s="181" t="n">
        <f aca="false">IF(C1251="MAT.",VLOOKUP(A1251,INSUMOS_AUX!A:F,6,0),0)</f>
        <v>48</v>
      </c>
      <c r="G1251" s="178" t="n">
        <f aca="false">IF(C1251="M.O.",VLOOKUP(A1251,INSUMOS_AUX!A:F,6,0),0)</f>
        <v>0</v>
      </c>
    </row>
    <row r="1252" customFormat="false" ht="15" hidden="false" customHeight="false" outlineLevel="0" collapsed="false">
      <c r="A1252" s="178" t="n">
        <v>25966</v>
      </c>
      <c r="B1252" s="179" t="s">
        <v>653</v>
      </c>
      <c r="C1252" s="180" t="s">
        <v>74</v>
      </c>
      <c r="D1252" s="180" t="s">
        <v>654</v>
      </c>
      <c r="E1252" s="178" t="n">
        <v>0.0026606</v>
      </c>
      <c r="F1252" s="181" t="n">
        <f aca="false">IF(C1252="MAT.",VLOOKUP(A1252,INSUMOS_AUX!A:F,6,0),0)</f>
        <v>15.03</v>
      </c>
      <c r="G1252" s="178" t="n">
        <f aca="false">IF(C1252="M.O.",VLOOKUP(A1252,INSUMOS_AUX!A:F,6,0),0)</f>
        <v>0</v>
      </c>
    </row>
    <row r="1253" customFormat="false" ht="15" hidden="false" customHeight="false" outlineLevel="0" collapsed="false">
      <c r="A1253" s="178" t="n">
        <v>2711</v>
      </c>
      <c r="B1253" s="179" t="s">
        <v>657</v>
      </c>
      <c r="C1253" s="180" t="s">
        <v>74</v>
      </c>
      <c r="D1253" s="180" t="s">
        <v>30</v>
      </c>
      <c r="E1253" s="178" t="n">
        <v>0.0011874</v>
      </c>
      <c r="F1253" s="181" t="n">
        <f aca="false">IF(C1253="MAT.",VLOOKUP(A1253,INSUMOS_AUX!A:F,6,0),0)</f>
        <v>109.45</v>
      </c>
      <c r="G1253" s="178" t="n">
        <f aca="false">IF(C1253="M.O.",VLOOKUP(A1253,INSUMOS_AUX!A:F,6,0),0)</f>
        <v>0</v>
      </c>
    </row>
    <row r="1254" customFormat="false" ht="15" hidden="false" customHeight="false" outlineLevel="0" collapsed="false">
      <c r="A1254" s="178" t="n">
        <v>36144</v>
      </c>
      <c r="B1254" s="179" t="s">
        <v>630</v>
      </c>
      <c r="C1254" s="180" t="s">
        <v>74</v>
      </c>
      <c r="D1254" s="180" t="s">
        <v>30</v>
      </c>
      <c r="E1254" s="178" t="n">
        <v>0.2235416</v>
      </c>
      <c r="F1254" s="181" t="n">
        <f aca="false">IF(C1254="MAT.",VLOOKUP(A1254,INSUMOS_AUX!A:F,6,0),0)</f>
        <v>1.12</v>
      </c>
      <c r="G1254" s="178" t="n">
        <f aca="false">IF(C1254="M.O.",VLOOKUP(A1254,INSUMOS_AUX!A:F,6,0),0)</f>
        <v>0</v>
      </c>
    </row>
    <row r="1255" customFormat="false" ht="15" hidden="false" customHeight="false" outlineLevel="0" collapsed="false">
      <c r="A1255" s="178" t="n">
        <v>36146</v>
      </c>
      <c r="B1255" s="179" t="s">
        <v>631</v>
      </c>
      <c r="C1255" s="180" t="s">
        <v>74</v>
      </c>
      <c r="D1255" s="180" t="s">
        <v>30</v>
      </c>
      <c r="E1255" s="178" t="n">
        <v>0.0024868</v>
      </c>
      <c r="F1255" s="181" t="n">
        <f aca="false">IF(C1255="MAT.",VLOOKUP(A1255,INSUMOS_AUX!A:F,6,0),0)</f>
        <v>170</v>
      </c>
      <c r="G1255" s="178" t="n">
        <f aca="false">IF(C1255="M.O.",VLOOKUP(A1255,INSUMOS_AUX!A:F,6,0),0)</f>
        <v>0</v>
      </c>
    </row>
    <row r="1256" customFormat="false" ht="15" hidden="false" customHeight="false" outlineLevel="0" collapsed="false">
      <c r="A1256" s="178" t="n">
        <v>36149</v>
      </c>
      <c r="B1256" s="179" t="s">
        <v>632</v>
      </c>
      <c r="C1256" s="180" t="s">
        <v>74</v>
      </c>
      <c r="D1256" s="180" t="s">
        <v>30</v>
      </c>
      <c r="E1256" s="178" t="n">
        <v>0.00144</v>
      </c>
      <c r="F1256" s="181" t="n">
        <f aca="false">IF(C1256="MAT.",VLOOKUP(A1256,INSUMOS_AUX!A:F,6,0),0)</f>
        <v>117.5</v>
      </c>
      <c r="G1256" s="178" t="n">
        <f aca="false">IF(C1256="M.O.",VLOOKUP(A1256,INSUMOS_AUX!A:F,6,0),0)</f>
        <v>0</v>
      </c>
    </row>
    <row r="1257" customFormat="false" ht="15" hidden="false" customHeight="false" outlineLevel="0" collapsed="false">
      <c r="A1257" s="178" t="n">
        <v>36150</v>
      </c>
      <c r="B1257" s="179" t="s">
        <v>633</v>
      </c>
      <c r="C1257" s="180" t="s">
        <v>74</v>
      </c>
      <c r="D1257" s="180" t="s">
        <v>30</v>
      </c>
      <c r="E1257" s="178" t="n">
        <v>0.0053288</v>
      </c>
      <c r="F1257" s="181" t="n">
        <f aca="false">IF(C1257="MAT.",VLOOKUP(A1257,INSUMOS_AUX!A:F,6,0),0)</f>
        <v>29.7</v>
      </c>
      <c r="G1257" s="178" t="n">
        <f aca="false">IF(C1257="M.O.",VLOOKUP(A1257,INSUMOS_AUX!A:F,6,0),0)</f>
        <v>0</v>
      </c>
    </row>
    <row r="1258" customFormat="false" ht="15" hidden="false" customHeight="false" outlineLevel="0" collapsed="false">
      <c r="A1258" s="178" t="n">
        <v>36153</v>
      </c>
      <c r="B1258" s="179" t="s">
        <v>634</v>
      </c>
      <c r="C1258" s="180" t="s">
        <v>74</v>
      </c>
      <c r="D1258" s="180" t="s">
        <v>30</v>
      </c>
      <c r="E1258" s="178" t="n">
        <v>0.0021552</v>
      </c>
      <c r="F1258" s="181" t="n">
        <f aca="false">IF(C1258="MAT.",VLOOKUP(A1258,INSUMOS_AUX!A:F,6,0),0)</f>
        <v>133.75</v>
      </c>
      <c r="G1258" s="178" t="n">
        <f aca="false">IF(C1258="M.O.",VLOOKUP(A1258,INSUMOS_AUX!A:F,6,0),0)</f>
        <v>0</v>
      </c>
    </row>
    <row r="1259" customFormat="false" ht="15" hidden="false" customHeight="false" outlineLevel="0" collapsed="false">
      <c r="A1259" s="178" t="n">
        <v>37370</v>
      </c>
      <c r="B1259" s="179" t="s">
        <v>659</v>
      </c>
      <c r="C1259" s="180" t="s">
        <v>74</v>
      </c>
      <c r="D1259" s="180" t="s">
        <v>594</v>
      </c>
      <c r="E1259" s="178" t="n">
        <v>2</v>
      </c>
      <c r="F1259" s="181" t="n">
        <f aca="false">IF(C1259="MAT.",VLOOKUP(A1259,INSUMOS_AUX!A:F,6,0),0)</f>
        <v>1.87</v>
      </c>
      <c r="G1259" s="178" t="n">
        <f aca="false">IF(C1259="M.O.",VLOOKUP(A1259,INSUMOS_AUX!A:F,6,0),0)</f>
        <v>0</v>
      </c>
    </row>
    <row r="1260" customFormat="false" ht="15" hidden="false" customHeight="false" outlineLevel="0" collapsed="false">
      <c r="A1260" s="178" t="n">
        <v>37371</v>
      </c>
      <c r="B1260" s="179" t="s">
        <v>660</v>
      </c>
      <c r="C1260" s="180" t="s">
        <v>74</v>
      </c>
      <c r="D1260" s="180" t="s">
        <v>594</v>
      </c>
      <c r="E1260" s="178" t="n">
        <v>2</v>
      </c>
      <c r="F1260" s="181" t="n">
        <f aca="false">IF(C1260="MAT.",VLOOKUP(A1260,INSUMOS_AUX!A:F,6,0),0)</f>
        <v>0.71</v>
      </c>
      <c r="G1260" s="178" t="n">
        <f aca="false">IF(C1260="M.O.",VLOOKUP(A1260,INSUMOS_AUX!A:F,6,0),0)</f>
        <v>0</v>
      </c>
    </row>
    <row r="1261" customFormat="false" ht="15" hidden="false" customHeight="false" outlineLevel="0" collapsed="false">
      <c r="A1261" s="178" t="n">
        <v>37372</v>
      </c>
      <c r="B1261" s="179" t="s">
        <v>661</v>
      </c>
      <c r="C1261" s="180" t="s">
        <v>74</v>
      </c>
      <c r="D1261" s="180" t="s">
        <v>594</v>
      </c>
      <c r="E1261" s="178" t="n">
        <v>2</v>
      </c>
      <c r="F1261" s="181" t="n">
        <f aca="false">IF(C1261="MAT.",VLOOKUP(A1261,INSUMOS_AUX!A:F,6,0),0)</f>
        <v>0.34</v>
      </c>
      <c r="G1261" s="178" t="n">
        <f aca="false">IF(C1261="M.O.",VLOOKUP(A1261,INSUMOS_AUX!A:F,6,0),0)</f>
        <v>0</v>
      </c>
    </row>
    <row r="1262" customFormat="false" ht="15" hidden="false" customHeight="false" outlineLevel="0" collapsed="false">
      <c r="A1262" s="178" t="n">
        <v>37373</v>
      </c>
      <c r="B1262" s="179" t="s">
        <v>662</v>
      </c>
      <c r="C1262" s="180" t="s">
        <v>74</v>
      </c>
      <c r="D1262" s="180" t="s">
        <v>594</v>
      </c>
      <c r="E1262" s="178" t="n">
        <v>2</v>
      </c>
      <c r="F1262" s="181" t="n">
        <f aca="false">IF(C1262="MAT.",VLOOKUP(A1262,INSUMOS_AUX!A:F,6,0),0)</f>
        <v>0.05</v>
      </c>
      <c r="G1262" s="178" t="n">
        <f aca="false">IF(C1262="M.O.",VLOOKUP(A1262,INSUMOS_AUX!A:F,6,0),0)</f>
        <v>0</v>
      </c>
    </row>
    <row r="1263" customFormat="false" ht="15" hidden="false" customHeight="false" outlineLevel="0" collapsed="false">
      <c r="A1263" s="178" t="n">
        <v>38382</v>
      </c>
      <c r="B1263" s="179" t="s">
        <v>664</v>
      </c>
      <c r="C1263" s="180" t="s">
        <v>74</v>
      </c>
      <c r="D1263" s="180" t="s">
        <v>30</v>
      </c>
      <c r="E1263" s="178" t="n">
        <v>0.0050624</v>
      </c>
      <c r="F1263" s="181" t="n">
        <f aca="false">IF(C1263="MAT.",VLOOKUP(A1263,INSUMOS_AUX!A:F,6,0),0)</f>
        <v>7.62</v>
      </c>
      <c r="G1263" s="178" t="n">
        <f aca="false">IF(C1263="M.O.",VLOOKUP(A1263,INSUMOS_AUX!A:F,6,0),0)</f>
        <v>0</v>
      </c>
    </row>
    <row r="1264" customFormat="false" ht="15" hidden="false" customHeight="false" outlineLevel="0" collapsed="false">
      <c r="A1264" s="178" t="n">
        <v>38390</v>
      </c>
      <c r="B1264" s="179" t="s">
        <v>665</v>
      </c>
      <c r="C1264" s="180" t="s">
        <v>74</v>
      </c>
      <c r="D1264" s="180" t="s">
        <v>30</v>
      </c>
      <c r="E1264" s="178" t="n">
        <v>0.0026606</v>
      </c>
      <c r="F1264" s="181" t="n">
        <f aca="false">IF(C1264="MAT.",VLOOKUP(A1264,INSUMOS_AUX!A:F,6,0),0)</f>
        <v>22.97</v>
      </c>
      <c r="G1264" s="178" t="n">
        <f aca="false">IF(C1264="M.O.",VLOOKUP(A1264,INSUMOS_AUX!A:F,6,0),0)</f>
        <v>0</v>
      </c>
    </row>
    <row r="1265" customFormat="false" ht="15" hidden="false" customHeight="false" outlineLevel="0" collapsed="false">
      <c r="A1265" s="178" t="n">
        <v>38393</v>
      </c>
      <c r="B1265" s="179" t="s">
        <v>666</v>
      </c>
      <c r="C1265" s="180" t="s">
        <v>74</v>
      </c>
      <c r="D1265" s="180" t="s">
        <v>30</v>
      </c>
      <c r="E1265" s="178" t="n">
        <v>0.0026606</v>
      </c>
      <c r="F1265" s="181" t="n">
        <f aca="false">IF(C1265="MAT.",VLOOKUP(A1265,INSUMOS_AUX!A:F,6,0),0)</f>
        <v>10.36</v>
      </c>
      <c r="G1265" s="178" t="n">
        <f aca="false">IF(C1265="M.O.",VLOOKUP(A1265,INSUMOS_AUX!A:F,6,0),0)</f>
        <v>0</v>
      </c>
    </row>
    <row r="1266" customFormat="false" ht="15" hidden="false" customHeight="false" outlineLevel="0" collapsed="false">
      <c r="A1266" s="178" t="n">
        <v>38396</v>
      </c>
      <c r="B1266" s="179" t="s">
        <v>667</v>
      </c>
      <c r="C1266" s="180" t="s">
        <v>74</v>
      </c>
      <c r="D1266" s="180" t="s">
        <v>30</v>
      </c>
      <c r="E1266" s="178" t="n">
        <v>9.06E-005</v>
      </c>
      <c r="F1266" s="181" t="n">
        <f aca="false">IF(C1266="MAT.",VLOOKUP(A1266,INSUMOS_AUX!A:F,6,0),0)</f>
        <v>276.64</v>
      </c>
      <c r="G1266" s="178" t="n">
        <f aca="false">IF(C1266="M.O.",VLOOKUP(A1266,INSUMOS_AUX!A:F,6,0),0)</f>
        <v>0</v>
      </c>
    </row>
    <row r="1267" customFormat="false" ht="15" hidden="false" customHeight="false" outlineLevel="0" collapsed="false">
      <c r="A1267" s="178" t="n">
        <v>38399</v>
      </c>
      <c r="B1267" s="179" t="s">
        <v>668</v>
      </c>
      <c r="C1267" s="180" t="s">
        <v>74</v>
      </c>
      <c r="D1267" s="180" t="s">
        <v>30</v>
      </c>
      <c r="E1267" s="178" t="n">
        <v>0.0004526</v>
      </c>
      <c r="F1267" s="181" t="n">
        <f aca="false">IF(C1267="MAT.",VLOOKUP(A1267,INSUMOS_AUX!A:F,6,0),0)</f>
        <v>135.25</v>
      </c>
      <c r="G1267" s="178" t="n">
        <f aca="false">IF(C1267="M.O.",VLOOKUP(A1267,INSUMOS_AUX!A:F,6,0),0)</f>
        <v>0</v>
      </c>
    </row>
    <row r="1268" customFormat="false" ht="15" hidden="false" customHeight="false" outlineLevel="0" collapsed="false">
      <c r="A1268" s="178" t="n">
        <v>38412</v>
      </c>
      <c r="B1268" s="179" t="s">
        <v>669</v>
      </c>
      <c r="C1268" s="180" t="s">
        <v>74</v>
      </c>
      <c r="D1268" s="180" t="s">
        <v>30</v>
      </c>
      <c r="E1268" s="178" t="n">
        <v>7.92E-005</v>
      </c>
      <c r="F1268" s="181" t="n">
        <f aca="false">IF(C1268="MAT.",VLOOKUP(A1268,INSUMOS_AUX!A:F,6,0),0)</f>
        <v>837.62</v>
      </c>
      <c r="G1268" s="178" t="n">
        <f aca="false">IF(C1268="M.O.",VLOOKUP(A1268,INSUMOS_AUX!A:F,6,0),0)</f>
        <v>0</v>
      </c>
    </row>
    <row r="1269" customFormat="false" ht="15" hidden="false" customHeight="false" outlineLevel="0" collapsed="false">
      <c r="A1269" s="178" t="n">
        <v>38413</v>
      </c>
      <c r="B1269" s="179" t="s">
        <v>670</v>
      </c>
      <c r="C1269" s="180" t="s">
        <v>74</v>
      </c>
      <c r="D1269" s="180" t="s">
        <v>30</v>
      </c>
      <c r="E1269" s="178" t="n">
        <v>7.76E-005</v>
      </c>
      <c r="F1269" s="181" t="n">
        <f aca="false">IF(C1269="MAT.",VLOOKUP(A1269,INSUMOS_AUX!A:F,6,0),0)</f>
        <v>589.49</v>
      </c>
      <c r="G1269" s="178" t="n">
        <f aca="false">IF(C1269="M.O.",VLOOKUP(A1269,INSUMOS_AUX!A:F,6,0),0)</f>
        <v>0</v>
      </c>
    </row>
    <row r="1270" customFormat="false" ht="15" hidden="false" customHeight="false" outlineLevel="0" collapsed="false">
      <c r="A1270" s="178" t="n">
        <v>38476</v>
      </c>
      <c r="B1270" s="179" t="s">
        <v>671</v>
      </c>
      <c r="C1270" s="180" t="s">
        <v>74</v>
      </c>
      <c r="D1270" s="180" t="s">
        <v>30</v>
      </c>
      <c r="E1270" s="178" t="n">
        <v>0.0003622</v>
      </c>
      <c r="F1270" s="181" t="n">
        <f aca="false">IF(C1270="MAT.",VLOOKUP(A1270,INSUMOS_AUX!A:F,6,0),0)</f>
        <v>203.78</v>
      </c>
      <c r="G1270" s="178" t="n">
        <f aca="false">IF(C1270="M.O.",VLOOKUP(A1270,INSUMOS_AUX!A:F,6,0),0)</f>
        <v>0</v>
      </c>
    </row>
    <row r="1271" customFormat="false" ht="15" hidden="false" customHeight="false" outlineLevel="0" collapsed="false">
      <c r="A1271" s="178" t="n">
        <v>38477</v>
      </c>
      <c r="B1271" s="179" t="s">
        <v>672</v>
      </c>
      <c r="C1271" s="180" t="s">
        <v>74</v>
      </c>
      <c r="D1271" s="180" t="s">
        <v>30</v>
      </c>
      <c r="E1271" s="178" t="n">
        <v>7.76E-005</v>
      </c>
      <c r="F1271" s="181" t="n">
        <f aca="false">IF(C1271="MAT.",VLOOKUP(A1271,INSUMOS_AUX!A:F,6,0),0)</f>
        <v>577.1</v>
      </c>
      <c r="G1271" s="178" t="n">
        <f aca="false">IF(C1271="M.O.",VLOOKUP(A1271,INSUMOS_AUX!A:F,6,0),0)</f>
        <v>0</v>
      </c>
    </row>
    <row r="1272" customFormat="false" ht="15" hidden="false" customHeight="false" outlineLevel="0" collapsed="false">
      <c r="A1272" s="178" t="n">
        <v>6110</v>
      </c>
      <c r="B1272" s="179" t="s">
        <v>687</v>
      </c>
      <c r="C1272" s="180" t="s">
        <v>636</v>
      </c>
      <c r="D1272" s="180" t="s">
        <v>594</v>
      </c>
      <c r="E1272" s="178" t="n">
        <v>1.0093</v>
      </c>
      <c r="F1272" s="181" t="n">
        <f aca="false">IF(C1272="MAT.",VLOOKUP(A1272,INSUMOS_AUX!A:F,6,0),0)</f>
        <v>0</v>
      </c>
      <c r="G1272" s="178" t="n">
        <f aca="false">IF(C1272="M.O.",VLOOKUP(A1272,INSUMOS_AUX!A:F,6,0),0)</f>
        <v>13.3</v>
      </c>
    </row>
    <row r="1273" customFormat="false" ht="15" hidden="false" customHeight="false" outlineLevel="0" collapsed="false">
      <c r="A1273" s="178" t="n">
        <v>6111</v>
      </c>
      <c r="B1273" s="179" t="s">
        <v>678</v>
      </c>
      <c r="C1273" s="180" t="s">
        <v>636</v>
      </c>
      <c r="D1273" s="180" t="s">
        <v>594</v>
      </c>
      <c r="E1273" s="178" t="n">
        <v>1.0171</v>
      </c>
      <c r="F1273" s="181" t="n">
        <f aca="false">IF(C1273="MAT.",VLOOKUP(A1273,INSUMOS_AUX!A:F,6,0),0)</f>
        <v>0</v>
      </c>
      <c r="G1273" s="178" t="n">
        <f aca="false">IF(C1273="M.O.",VLOOKUP(A1273,INSUMOS_AUX!A:F,6,0),0)</f>
        <v>8.51</v>
      </c>
    </row>
    <row r="1274" customFormat="false" ht="15" hidden="false" customHeight="false" outlineLevel="0" collapsed="false">
      <c r="A1274" s="172"/>
      <c r="B1274" s="173"/>
      <c r="C1274" s="173"/>
      <c r="D1274" s="173"/>
      <c r="E1274" s="173"/>
      <c r="F1274" s="173"/>
      <c r="G1274" s="173"/>
    </row>
    <row r="1275" customFormat="false" ht="15" hidden="false" customHeight="false" outlineLevel="0" collapsed="false">
      <c r="A1275" s="169" t="s">
        <v>778</v>
      </c>
      <c r="B1275" s="170" t="s">
        <v>202</v>
      </c>
      <c r="C1275" s="171"/>
      <c r="D1275" s="171"/>
      <c r="E1275" s="171"/>
      <c r="F1275" s="171"/>
      <c r="G1275" s="171"/>
    </row>
    <row r="1276" customFormat="false" ht="15" hidden="false" customHeight="false" outlineLevel="0" collapsed="false">
      <c r="A1276" s="172"/>
      <c r="B1276" s="173"/>
      <c r="C1276" s="173"/>
      <c r="D1276" s="173"/>
      <c r="E1276" s="173"/>
      <c r="F1276" s="173"/>
      <c r="G1276" s="173"/>
    </row>
    <row r="1277" customFormat="false" ht="15" hidden="false" customHeight="false" outlineLevel="0" collapsed="false">
      <c r="A1277" s="174" t="s">
        <v>204</v>
      </c>
      <c r="B1277" s="174" t="s">
        <v>205</v>
      </c>
      <c r="C1277" s="175" t="s">
        <v>60</v>
      </c>
      <c r="D1277" s="175" t="s">
        <v>79</v>
      </c>
      <c r="E1277" s="176" t="n">
        <v>53.68</v>
      </c>
      <c r="F1277" s="176" t="n">
        <f aca="false">SUMPRODUCT($E1278:$E1307,F1278:F1307)</f>
        <v>5.6384636916</v>
      </c>
      <c r="G1277" s="176" t="n">
        <f aca="false">SUMPRODUCT($E1278:$E1307,G1278:G1307)</f>
        <v>7.9799643</v>
      </c>
    </row>
    <row r="1278" customFormat="false" ht="15" hidden="false" customHeight="false" outlineLevel="0" collapsed="false">
      <c r="A1278" s="178" t="n">
        <v>10</v>
      </c>
      <c r="B1278" s="179" t="s">
        <v>647</v>
      </c>
      <c r="C1278" s="180" t="s">
        <v>74</v>
      </c>
      <c r="D1278" s="180" t="s">
        <v>30</v>
      </c>
      <c r="E1278" s="178" t="n">
        <v>0.00490875</v>
      </c>
      <c r="F1278" s="181" t="n">
        <f aca="false">IF(C1278="MAT.",VLOOKUP(A1278,INSUMOS_AUX!A:F,6,0),0)</f>
        <v>6.92</v>
      </c>
      <c r="G1278" s="178" t="n">
        <f aca="false">IF(C1278="M.O.",VLOOKUP(A1278,INSUMOS_AUX!A:F,6,0),0)</f>
        <v>0</v>
      </c>
    </row>
    <row r="1279" customFormat="false" ht="15" hidden="false" customHeight="false" outlineLevel="0" collapsed="false">
      <c r="A1279" s="178" t="n">
        <v>10481</v>
      </c>
      <c r="B1279" s="179" t="s">
        <v>779</v>
      </c>
      <c r="C1279" s="180" t="s">
        <v>74</v>
      </c>
      <c r="D1279" s="180" t="s">
        <v>654</v>
      </c>
      <c r="E1279" s="178" t="n">
        <v>0.075</v>
      </c>
      <c r="F1279" s="181" t="n">
        <f aca="false">IF(C1279="MAT.",VLOOKUP(A1279,INSUMOS_AUX!A:F,6,0),0)</f>
        <v>21.13</v>
      </c>
      <c r="G1279" s="178" t="n">
        <f aca="false">IF(C1279="M.O.",VLOOKUP(A1279,INSUMOS_AUX!A:F,6,0),0)</f>
        <v>0</v>
      </c>
    </row>
    <row r="1280" customFormat="false" ht="15" hidden="false" customHeight="false" outlineLevel="0" collapsed="false">
      <c r="A1280" s="178" t="n">
        <v>11359</v>
      </c>
      <c r="B1280" s="179" t="s">
        <v>649</v>
      </c>
      <c r="C1280" s="180" t="s">
        <v>74</v>
      </c>
      <c r="D1280" s="180" t="s">
        <v>30</v>
      </c>
      <c r="E1280" s="178" t="n">
        <v>3.962E-005</v>
      </c>
      <c r="F1280" s="181" t="n">
        <f aca="false">IF(C1280="MAT.",VLOOKUP(A1280,INSUMOS_AUX!A:F,6,0),0)</f>
        <v>571.77</v>
      </c>
      <c r="G1280" s="178" t="n">
        <f aca="false">IF(C1280="M.O.",VLOOKUP(A1280,INSUMOS_AUX!A:F,6,0),0)</f>
        <v>0</v>
      </c>
    </row>
    <row r="1281" customFormat="false" ht="15" hidden="false" customHeight="false" outlineLevel="0" collapsed="false">
      <c r="A1281" s="178" t="n">
        <v>12815</v>
      </c>
      <c r="B1281" s="179" t="s">
        <v>651</v>
      </c>
      <c r="C1281" s="180" t="s">
        <v>74</v>
      </c>
      <c r="D1281" s="180" t="s">
        <v>30</v>
      </c>
      <c r="E1281" s="178" t="n">
        <v>0.00558712</v>
      </c>
      <c r="F1281" s="181" t="n">
        <f aca="false">IF(C1281="MAT.",VLOOKUP(A1281,INSUMOS_AUX!A:F,6,0),0)</f>
        <v>5.84</v>
      </c>
      <c r="G1281" s="178" t="n">
        <f aca="false">IF(C1281="M.O.",VLOOKUP(A1281,INSUMOS_AUX!A:F,6,0),0)</f>
        <v>0</v>
      </c>
    </row>
    <row r="1282" customFormat="false" ht="15" hidden="false" customHeight="false" outlineLevel="0" collapsed="false">
      <c r="A1282" s="178" t="n">
        <v>12892</v>
      </c>
      <c r="B1282" s="179" t="s">
        <v>627</v>
      </c>
      <c r="C1282" s="180" t="s">
        <v>74</v>
      </c>
      <c r="D1282" s="180" t="s">
        <v>628</v>
      </c>
      <c r="E1282" s="178" t="n">
        <v>0.00961716</v>
      </c>
      <c r="F1282" s="181" t="n">
        <f aca="false">IF(C1282="MAT.",VLOOKUP(A1282,INSUMOS_AUX!A:F,6,0),0)</f>
        <v>9</v>
      </c>
      <c r="G1282" s="178" t="n">
        <f aca="false">IF(C1282="M.O.",VLOOKUP(A1282,INSUMOS_AUX!A:F,6,0),0)</f>
        <v>0</v>
      </c>
    </row>
    <row r="1283" customFormat="false" ht="15" hidden="false" customHeight="false" outlineLevel="0" collapsed="false">
      <c r="A1283" s="178" t="n">
        <v>12893</v>
      </c>
      <c r="B1283" s="179" t="s">
        <v>629</v>
      </c>
      <c r="C1283" s="180" t="s">
        <v>74</v>
      </c>
      <c r="D1283" s="180" t="s">
        <v>628</v>
      </c>
      <c r="E1283" s="178" t="n">
        <v>0.00112203</v>
      </c>
      <c r="F1283" s="181" t="n">
        <f aca="false">IF(C1283="MAT.",VLOOKUP(A1283,INSUMOS_AUX!A:F,6,0),0)</f>
        <v>48</v>
      </c>
      <c r="G1283" s="178" t="n">
        <f aca="false">IF(C1283="M.O.",VLOOKUP(A1283,INSUMOS_AUX!A:F,6,0),0)</f>
        <v>0</v>
      </c>
    </row>
    <row r="1284" customFormat="false" ht="15" hidden="false" customHeight="false" outlineLevel="0" collapsed="false">
      <c r="A1284" s="178" t="n">
        <v>25966</v>
      </c>
      <c r="B1284" s="179" t="s">
        <v>653</v>
      </c>
      <c r="C1284" s="180" t="s">
        <v>74</v>
      </c>
      <c r="D1284" s="180" t="s">
        <v>654</v>
      </c>
      <c r="E1284" s="178" t="n">
        <v>0.00093121</v>
      </c>
      <c r="F1284" s="181" t="n">
        <f aca="false">IF(C1284="MAT.",VLOOKUP(A1284,INSUMOS_AUX!A:F,6,0),0)</f>
        <v>15.03</v>
      </c>
      <c r="G1284" s="178" t="n">
        <f aca="false">IF(C1284="M.O.",VLOOKUP(A1284,INSUMOS_AUX!A:F,6,0),0)</f>
        <v>0</v>
      </c>
    </row>
    <row r="1285" customFormat="false" ht="15" hidden="false" customHeight="false" outlineLevel="0" collapsed="false">
      <c r="A1285" s="178" t="n">
        <v>2711</v>
      </c>
      <c r="B1285" s="179" t="s">
        <v>657</v>
      </c>
      <c r="C1285" s="180" t="s">
        <v>74</v>
      </c>
      <c r="D1285" s="180" t="s">
        <v>30</v>
      </c>
      <c r="E1285" s="178" t="n">
        <v>0.00041559</v>
      </c>
      <c r="F1285" s="181" t="n">
        <f aca="false">IF(C1285="MAT.",VLOOKUP(A1285,INSUMOS_AUX!A:F,6,0),0)</f>
        <v>109.45</v>
      </c>
      <c r="G1285" s="178" t="n">
        <f aca="false">IF(C1285="M.O.",VLOOKUP(A1285,INSUMOS_AUX!A:F,6,0),0)</f>
        <v>0</v>
      </c>
    </row>
    <row r="1286" customFormat="false" ht="15" hidden="false" customHeight="false" outlineLevel="0" collapsed="false">
      <c r="A1286" s="178" t="n">
        <v>36144</v>
      </c>
      <c r="B1286" s="179" t="s">
        <v>630</v>
      </c>
      <c r="C1286" s="180" t="s">
        <v>74</v>
      </c>
      <c r="D1286" s="180" t="s">
        <v>30</v>
      </c>
      <c r="E1286" s="178" t="n">
        <v>0.07823956</v>
      </c>
      <c r="F1286" s="181" t="n">
        <f aca="false">IF(C1286="MAT.",VLOOKUP(A1286,INSUMOS_AUX!A:F,6,0),0)</f>
        <v>1.12</v>
      </c>
      <c r="G1286" s="178" t="n">
        <f aca="false">IF(C1286="M.O.",VLOOKUP(A1286,INSUMOS_AUX!A:F,6,0),0)</f>
        <v>0</v>
      </c>
    </row>
    <row r="1287" customFormat="false" ht="15" hidden="false" customHeight="false" outlineLevel="0" collapsed="false">
      <c r="A1287" s="178" t="n">
        <v>36146</v>
      </c>
      <c r="B1287" s="179" t="s">
        <v>631</v>
      </c>
      <c r="C1287" s="180" t="s">
        <v>74</v>
      </c>
      <c r="D1287" s="180" t="s">
        <v>30</v>
      </c>
      <c r="E1287" s="178" t="n">
        <v>0.00087038</v>
      </c>
      <c r="F1287" s="181" t="n">
        <f aca="false">IF(C1287="MAT.",VLOOKUP(A1287,INSUMOS_AUX!A:F,6,0),0)</f>
        <v>170</v>
      </c>
      <c r="G1287" s="178" t="n">
        <f aca="false">IF(C1287="M.O.",VLOOKUP(A1287,INSUMOS_AUX!A:F,6,0),0)</f>
        <v>0</v>
      </c>
    </row>
    <row r="1288" customFormat="false" ht="15" hidden="false" customHeight="false" outlineLevel="0" collapsed="false">
      <c r="A1288" s="178" t="n">
        <v>36149</v>
      </c>
      <c r="B1288" s="179" t="s">
        <v>632</v>
      </c>
      <c r="C1288" s="180" t="s">
        <v>74</v>
      </c>
      <c r="D1288" s="180" t="s">
        <v>30</v>
      </c>
      <c r="E1288" s="178" t="n">
        <v>0.000504</v>
      </c>
      <c r="F1288" s="181" t="n">
        <f aca="false">IF(C1288="MAT.",VLOOKUP(A1288,INSUMOS_AUX!A:F,6,0),0)</f>
        <v>117.5</v>
      </c>
      <c r="G1288" s="178" t="n">
        <f aca="false">IF(C1288="M.O.",VLOOKUP(A1288,INSUMOS_AUX!A:F,6,0),0)</f>
        <v>0</v>
      </c>
    </row>
    <row r="1289" customFormat="false" ht="15" hidden="false" customHeight="false" outlineLevel="0" collapsed="false">
      <c r="A1289" s="178" t="n">
        <v>36150</v>
      </c>
      <c r="B1289" s="179" t="s">
        <v>633</v>
      </c>
      <c r="C1289" s="180" t="s">
        <v>74</v>
      </c>
      <c r="D1289" s="180" t="s">
        <v>30</v>
      </c>
      <c r="E1289" s="178" t="n">
        <v>0.00186508</v>
      </c>
      <c r="F1289" s="181" t="n">
        <f aca="false">IF(C1289="MAT.",VLOOKUP(A1289,INSUMOS_AUX!A:F,6,0),0)</f>
        <v>29.7</v>
      </c>
      <c r="G1289" s="178" t="n">
        <f aca="false">IF(C1289="M.O.",VLOOKUP(A1289,INSUMOS_AUX!A:F,6,0),0)</f>
        <v>0</v>
      </c>
    </row>
    <row r="1290" customFormat="false" ht="15" hidden="false" customHeight="false" outlineLevel="0" collapsed="false">
      <c r="A1290" s="178" t="n">
        <v>36153</v>
      </c>
      <c r="B1290" s="179" t="s">
        <v>634</v>
      </c>
      <c r="C1290" s="180" t="s">
        <v>74</v>
      </c>
      <c r="D1290" s="180" t="s">
        <v>30</v>
      </c>
      <c r="E1290" s="178" t="n">
        <v>0.00075432</v>
      </c>
      <c r="F1290" s="181" t="n">
        <f aca="false">IF(C1290="MAT.",VLOOKUP(A1290,INSUMOS_AUX!A:F,6,0),0)</f>
        <v>133.75</v>
      </c>
      <c r="G1290" s="178" t="n">
        <f aca="false">IF(C1290="M.O.",VLOOKUP(A1290,INSUMOS_AUX!A:F,6,0),0)</f>
        <v>0</v>
      </c>
    </row>
    <row r="1291" customFormat="false" ht="15" hidden="false" customHeight="false" outlineLevel="0" collapsed="false">
      <c r="A1291" s="178" t="n">
        <v>37370</v>
      </c>
      <c r="B1291" s="179" t="s">
        <v>659</v>
      </c>
      <c r="C1291" s="180" t="s">
        <v>74</v>
      </c>
      <c r="D1291" s="180" t="s">
        <v>594</v>
      </c>
      <c r="E1291" s="178" t="n">
        <v>0.7</v>
      </c>
      <c r="F1291" s="181" t="n">
        <f aca="false">IF(C1291="MAT.",VLOOKUP(A1291,INSUMOS_AUX!A:F,6,0),0)</f>
        <v>1.87</v>
      </c>
      <c r="G1291" s="178" t="n">
        <f aca="false">IF(C1291="M.O.",VLOOKUP(A1291,INSUMOS_AUX!A:F,6,0),0)</f>
        <v>0</v>
      </c>
    </row>
    <row r="1292" customFormat="false" ht="15" hidden="false" customHeight="false" outlineLevel="0" collapsed="false">
      <c r="A1292" s="178" t="n">
        <v>37371</v>
      </c>
      <c r="B1292" s="179" t="s">
        <v>660</v>
      </c>
      <c r="C1292" s="180" t="s">
        <v>74</v>
      </c>
      <c r="D1292" s="180" t="s">
        <v>594</v>
      </c>
      <c r="E1292" s="178" t="n">
        <v>0.7</v>
      </c>
      <c r="F1292" s="181" t="n">
        <f aca="false">IF(C1292="MAT.",VLOOKUP(A1292,INSUMOS_AUX!A:F,6,0),0)</f>
        <v>0.71</v>
      </c>
      <c r="G1292" s="178" t="n">
        <f aca="false">IF(C1292="M.O.",VLOOKUP(A1292,INSUMOS_AUX!A:F,6,0),0)</f>
        <v>0</v>
      </c>
    </row>
    <row r="1293" customFormat="false" ht="15" hidden="false" customHeight="false" outlineLevel="0" collapsed="false">
      <c r="A1293" s="178" t="n">
        <v>37372</v>
      </c>
      <c r="B1293" s="179" t="s">
        <v>661</v>
      </c>
      <c r="C1293" s="180" t="s">
        <v>74</v>
      </c>
      <c r="D1293" s="180" t="s">
        <v>594</v>
      </c>
      <c r="E1293" s="178" t="n">
        <v>0.7</v>
      </c>
      <c r="F1293" s="181" t="n">
        <f aca="false">IF(C1293="MAT.",VLOOKUP(A1293,INSUMOS_AUX!A:F,6,0),0)</f>
        <v>0.34</v>
      </c>
      <c r="G1293" s="178" t="n">
        <f aca="false">IF(C1293="M.O.",VLOOKUP(A1293,INSUMOS_AUX!A:F,6,0),0)</f>
        <v>0</v>
      </c>
    </row>
    <row r="1294" customFormat="false" ht="15" hidden="false" customHeight="false" outlineLevel="0" collapsed="false">
      <c r="A1294" s="178" t="n">
        <v>37373</v>
      </c>
      <c r="B1294" s="179" t="s">
        <v>662</v>
      </c>
      <c r="C1294" s="180" t="s">
        <v>74</v>
      </c>
      <c r="D1294" s="180" t="s">
        <v>594</v>
      </c>
      <c r="E1294" s="178" t="n">
        <v>0.7</v>
      </c>
      <c r="F1294" s="181" t="n">
        <f aca="false">IF(C1294="MAT.",VLOOKUP(A1294,INSUMOS_AUX!A:F,6,0),0)</f>
        <v>0.05</v>
      </c>
      <c r="G1294" s="178" t="n">
        <f aca="false">IF(C1294="M.O.",VLOOKUP(A1294,INSUMOS_AUX!A:F,6,0),0)</f>
        <v>0</v>
      </c>
    </row>
    <row r="1295" customFormat="false" ht="15" hidden="false" customHeight="false" outlineLevel="0" collapsed="false">
      <c r="A1295" s="178" t="n">
        <v>3767</v>
      </c>
      <c r="B1295" s="179" t="s">
        <v>780</v>
      </c>
      <c r="C1295" s="180" t="s">
        <v>74</v>
      </c>
      <c r="D1295" s="180" t="s">
        <v>30</v>
      </c>
      <c r="E1295" s="178" t="n">
        <v>1</v>
      </c>
      <c r="F1295" s="181" t="n">
        <f aca="false">IF(C1295="MAT.",VLOOKUP(A1295,INSUMOS_AUX!A:F,6,0),0)</f>
        <v>0.52</v>
      </c>
      <c r="G1295" s="178" t="n">
        <f aca="false">IF(C1295="M.O.",VLOOKUP(A1295,INSUMOS_AUX!A:F,6,0),0)</f>
        <v>0</v>
      </c>
    </row>
    <row r="1296" customFormat="false" ht="15" hidden="false" customHeight="false" outlineLevel="0" collapsed="false">
      <c r="A1296" s="178" t="n">
        <v>38382</v>
      </c>
      <c r="B1296" s="179" t="s">
        <v>664</v>
      </c>
      <c r="C1296" s="180" t="s">
        <v>74</v>
      </c>
      <c r="D1296" s="180" t="s">
        <v>30</v>
      </c>
      <c r="E1296" s="178" t="n">
        <v>0.00177184</v>
      </c>
      <c r="F1296" s="181" t="n">
        <f aca="false">IF(C1296="MAT.",VLOOKUP(A1296,INSUMOS_AUX!A:F,6,0),0)</f>
        <v>7.62</v>
      </c>
      <c r="G1296" s="178" t="n">
        <f aca="false">IF(C1296="M.O.",VLOOKUP(A1296,INSUMOS_AUX!A:F,6,0),0)</f>
        <v>0</v>
      </c>
    </row>
    <row r="1297" customFormat="false" ht="15" hidden="false" customHeight="false" outlineLevel="0" collapsed="false">
      <c r="A1297" s="178" t="n">
        <v>38390</v>
      </c>
      <c r="B1297" s="179" t="s">
        <v>665</v>
      </c>
      <c r="C1297" s="180" t="s">
        <v>74</v>
      </c>
      <c r="D1297" s="180" t="s">
        <v>30</v>
      </c>
      <c r="E1297" s="178" t="n">
        <v>0.00093121</v>
      </c>
      <c r="F1297" s="181" t="n">
        <f aca="false">IF(C1297="MAT.",VLOOKUP(A1297,INSUMOS_AUX!A:F,6,0),0)</f>
        <v>22.97</v>
      </c>
      <c r="G1297" s="178" t="n">
        <f aca="false">IF(C1297="M.O.",VLOOKUP(A1297,INSUMOS_AUX!A:F,6,0),0)</f>
        <v>0</v>
      </c>
    </row>
    <row r="1298" customFormat="false" ht="15" hidden="false" customHeight="false" outlineLevel="0" collapsed="false">
      <c r="A1298" s="178" t="n">
        <v>38393</v>
      </c>
      <c r="B1298" s="179" t="s">
        <v>666</v>
      </c>
      <c r="C1298" s="180" t="s">
        <v>74</v>
      </c>
      <c r="D1298" s="180" t="s">
        <v>30</v>
      </c>
      <c r="E1298" s="178" t="n">
        <v>0.00093121</v>
      </c>
      <c r="F1298" s="181" t="n">
        <f aca="false">IF(C1298="MAT.",VLOOKUP(A1298,INSUMOS_AUX!A:F,6,0),0)</f>
        <v>10.36</v>
      </c>
      <c r="G1298" s="178" t="n">
        <f aca="false">IF(C1298="M.O.",VLOOKUP(A1298,INSUMOS_AUX!A:F,6,0),0)</f>
        <v>0</v>
      </c>
    </row>
    <row r="1299" customFormat="false" ht="15" hidden="false" customHeight="false" outlineLevel="0" collapsed="false">
      <c r="A1299" s="178" t="n">
        <v>38396</v>
      </c>
      <c r="B1299" s="179" t="s">
        <v>667</v>
      </c>
      <c r="C1299" s="180" t="s">
        <v>74</v>
      </c>
      <c r="D1299" s="180" t="s">
        <v>30</v>
      </c>
      <c r="E1299" s="178" t="n">
        <v>3.171E-005</v>
      </c>
      <c r="F1299" s="181" t="n">
        <f aca="false">IF(C1299="MAT.",VLOOKUP(A1299,INSUMOS_AUX!A:F,6,0),0)</f>
        <v>276.64</v>
      </c>
      <c r="G1299" s="178" t="n">
        <f aca="false">IF(C1299="M.O.",VLOOKUP(A1299,INSUMOS_AUX!A:F,6,0),0)</f>
        <v>0</v>
      </c>
    </row>
    <row r="1300" customFormat="false" ht="15" hidden="false" customHeight="false" outlineLevel="0" collapsed="false">
      <c r="A1300" s="178" t="n">
        <v>38399</v>
      </c>
      <c r="B1300" s="179" t="s">
        <v>668</v>
      </c>
      <c r="C1300" s="180" t="s">
        <v>74</v>
      </c>
      <c r="D1300" s="180" t="s">
        <v>30</v>
      </c>
      <c r="E1300" s="178" t="n">
        <v>0.00015841</v>
      </c>
      <c r="F1300" s="181" t="n">
        <f aca="false">IF(C1300="MAT.",VLOOKUP(A1300,INSUMOS_AUX!A:F,6,0),0)</f>
        <v>135.25</v>
      </c>
      <c r="G1300" s="178" t="n">
        <f aca="false">IF(C1300="M.O.",VLOOKUP(A1300,INSUMOS_AUX!A:F,6,0),0)</f>
        <v>0</v>
      </c>
    </row>
    <row r="1301" customFormat="false" ht="15" hidden="false" customHeight="false" outlineLevel="0" collapsed="false">
      <c r="A1301" s="178" t="n">
        <v>38412</v>
      </c>
      <c r="B1301" s="179" t="s">
        <v>669</v>
      </c>
      <c r="C1301" s="180" t="s">
        <v>74</v>
      </c>
      <c r="D1301" s="180" t="s">
        <v>30</v>
      </c>
      <c r="E1301" s="178" t="n">
        <v>2.772E-005</v>
      </c>
      <c r="F1301" s="181" t="n">
        <f aca="false">IF(C1301="MAT.",VLOOKUP(A1301,INSUMOS_AUX!A:F,6,0),0)</f>
        <v>837.62</v>
      </c>
      <c r="G1301" s="178" t="n">
        <f aca="false">IF(C1301="M.O.",VLOOKUP(A1301,INSUMOS_AUX!A:F,6,0),0)</f>
        <v>0</v>
      </c>
    </row>
    <row r="1302" customFormat="false" ht="15" hidden="false" customHeight="false" outlineLevel="0" collapsed="false">
      <c r="A1302" s="178" t="n">
        <v>38413</v>
      </c>
      <c r="B1302" s="179" t="s">
        <v>670</v>
      </c>
      <c r="C1302" s="180" t="s">
        <v>74</v>
      </c>
      <c r="D1302" s="180" t="s">
        <v>30</v>
      </c>
      <c r="E1302" s="178" t="n">
        <v>2.716E-005</v>
      </c>
      <c r="F1302" s="181" t="n">
        <f aca="false">IF(C1302="MAT.",VLOOKUP(A1302,INSUMOS_AUX!A:F,6,0),0)</f>
        <v>589.49</v>
      </c>
      <c r="G1302" s="178" t="n">
        <f aca="false">IF(C1302="M.O.",VLOOKUP(A1302,INSUMOS_AUX!A:F,6,0),0)</f>
        <v>0</v>
      </c>
    </row>
    <row r="1303" customFormat="false" ht="15" hidden="false" customHeight="false" outlineLevel="0" collapsed="false">
      <c r="A1303" s="178" t="n">
        <v>38476</v>
      </c>
      <c r="B1303" s="179" t="s">
        <v>671</v>
      </c>
      <c r="C1303" s="180" t="s">
        <v>74</v>
      </c>
      <c r="D1303" s="180" t="s">
        <v>30</v>
      </c>
      <c r="E1303" s="178" t="n">
        <v>0.00012677</v>
      </c>
      <c r="F1303" s="181" t="n">
        <f aca="false">IF(C1303="MAT.",VLOOKUP(A1303,INSUMOS_AUX!A:F,6,0),0)</f>
        <v>203.78</v>
      </c>
      <c r="G1303" s="178" t="n">
        <f aca="false">IF(C1303="M.O.",VLOOKUP(A1303,INSUMOS_AUX!A:F,6,0),0)</f>
        <v>0</v>
      </c>
    </row>
    <row r="1304" customFormat="false" ht="15" hidden="false" customHeight="false" outlineLevel="0" collapsed="false">
      <c r="A1304" s="178" t="n">
        <v>38477</v>
      </c>
      <c r="B1304" s="179" t="s">
        <v>672</v>
      </c>
      <c r="C1304" s="180" t="s">
        <v>74</v>
      </c>
      <c r="D1304" s="180" t="s">
        <v>30</v>
      </c>
      <c r="E1304" s="178" t="n">
        <v>2.716E-005</v>
      </c>
      <c r="F1304" s="181" t="n">
        <f aca="false">IF(C1304="MAT.",VLOOKUP(A1304,INSUMOS_AUX!A:F,6,0),0)</f>
        <v>577.1</v>
      </c>
      <c r="G1304" s="178" t="n">
        <f aca="false">IF(C1304="M.O.",VLOOKUP(A1304,INSUMOS_AUX!A:F,6,0),0)</f>
        <v>0</v>
      </c>
    </row>
    <row r="1305" customFormat="false" ht="15" hidden="false" customHeight="false" outlineLevel="0" collapsed="false">
      <c r="A1305" s="178" t="n">
        <v>4783</v>
      </c>
      <c r="B1305" s="179" t="s">
        <v>745</v>
      </c>
      <c r="C1305" s="180" t="s">
        <v>636</v>
      </c>
      <c r="D1305" s="180" t="s">
        <v>594</v>
      </c>
      <c r="E1305" s="178" t="n">
        <v>0.40476</v>
      </c>
      <c r="F1305" s="181" t="n">
        <f aca="false">IF(C1305="MAT.",VLOOKUP(A1305,INSUMOS_AUX!A:F,6,0),0)</f>
        <v>0</v>
      </c>
      <c r="G1305" s="178" t="n">
        <f aca="false">IF(C1305="M.O.",VLOOKUP(A1305,INSUMOS_AUX!A:F,6,0),0)</f>
        <v>13.3</v>
      </c>
    </row>
    <row r="1306" customFormat="false" ht="15" hidden="false" customHeight="false" outlineLevel="0" collapsed="false">
      <c r="A1306" s="178" t="n">
        <v>5318</v>
      </c>
      <c r="B1306" s="179" t="s">
        <v>781</v>
      </c>
      <c r="C1306" s="180" t="s">
        <v>74</v>
      </c>
      <c r="D1306" s="180" t="s">
        <v>654</v>
      </c>
      <c r="E1306" s="178" t="n">
        <v>0.05</v>
      </c>
      <c r="F1306" s="181" t="n">
        <f aca="false">IF(C1306="MAT.",VLOOKUP(A1306,INSUMOS_AUX!A:F,6,0),0)</f>
        <v>11.18</v>
      </c>
      <c r="G1306" s="178" t="n">
        <f aca="false">IF(C1306="M.O.",VLOOKUP(A1306,INSUMOS_AUX!A:F,6,0),0)</f>
        <v>0</v>
      </c>
    </row>
    <row r="1307" customFormat="false" ht="15" hidden="false" customHeight="false" outlineLevel="0" collapsed="false">
      <c r="A1307" s="178" t="n">
        <v>6111</v>
      </c>
      <c r="B1307" s="179" t="s">
        <v>678</v>
      </c>
      <c r="C1307" s="180" t="s">
        <v>636</v>
      </c>
      <c r="D1307" s="180" t="s">
        <v>594</v>
      </c>
      <c r="E1307" s="178" t="n">
        <v>0.30513</v>
      </c>
      <c r="F1307" s="181" t="n">
        <f aca="false">IF(C1307="MAT.",VLOOKUP(A1307,INSUMOS_AUX!A:F,6,0),0)</f>
        <v>0</v>
      </c>
      <c r="G1307" s="178" t="n">
        <f aca="false">IF(C1307="M.O.",VLOOKUP(A1307,INSUMOS_AUX!A:F,6,0),0)</f>
        <v>8.51</v>
      </c>
    </row>
    <row r="1308" customFormat="false" ht="15" hidden="false" customHeight="false" outlineLevel="0" collapsed="false">
      <c r="A1308" s="172"/>
      <c r="B1308" s="173"/>
      <c r="C1308" s="173"/>
      <c r="D1308" s="173"/>
      <c r="E1308" s="173"/>
      <c r="F1308" s="173"/>
      <c r="G1308" s="173"/>
    </row>
    <row r="1309" customFormat="false" ht="15" hidden="false" customHeight="false" outlineLevel="0" collapsed="false">
      <c r="A1309" s="174" t="s">
        <v>207</v>
      </c>
      <c r="B1309" s="174" t="s">
        <v>208</v>
      </c>
      <c r="C1309" s="175" t="s">
        <v>60</v>
      </c>
      <c r="D1309" s="175" t="s">
        <v>79</v>
      </c>
      <c r="E1309" s="176" t="n">
        <v>10</v>
      </c>
      <c r="F1309" s="176" t="n">
        <f aca="false">SUMPRODUCT($E1310:$E1340,F1310:F1340)</f>
        <v>11.08870911616</v>
      </c>
      <c r="G1309" s="176" t="n">
        <f aca="false">SUMPRODUCT($E1310:$E1340,G1310:G1340)</f>
        <v>3.77834401</v>
      </c>
    </row>
    <row r="1310" customFormat="false" ht="15" hidden="false" customHeight="false" outlineLevel="0" collapsed="false">
      <c r="A1310" s="178" t="n">
        <v>10</v>
      </c>
      <c r="B1310" s="179" t="s">
        <v>647</v>
      </c>
      <c r="C1310" s="180" t="s">
        <v>74</v>
      </c>
      <c r="D1310" s="180" t="s">
        <v>30</v>
      </c>
      <c r="E1310" s="178" t="n">
        <v>0.002244</v>
      </c>
      <c r="F1310" s="181" t="n">
        <f aca="false">IF(C1310="MAT.",VLOOKUP(A1310,INSUMOS_AUX!A:F,6,0),0)</f>
        <v>6.92</v>
      </c>
      <c r="G1310" s="178" t="n">
        <f aca="false">IF(C1310="M.O.",VLOOKUP(A1310,INSUMOS_AUX!A:F,6,0),0)</f>
        <v>0</v>
      </c>
    </row>
    <row r="1311" customFormat="false" ht="15" hidden="false" customHeight="false" outlineLevel="0" collapsed="false">
      <c r="A1311" s="178" t="n">
        <v>11359</v>
      </c>
      <c r="B1311" s="179" t="s">
        <v>649</v>
      </c>
      <c r="C1311" s="180" t="s">
        <v>74</v>
      </c>
      <c r="D1311" s="180" t="s">
        <v>30</v>
      </c>
      <c r="E1311" s="178" t="n">
        <v>1.8112E-005</v>
      </c>
      <c r="F1311" s="181" t="n">
        <f aca="false">IF(C1311="MAT.",VLOOKUP(A1311,INSUMOS_AUX!A:F,6,0),0)</f>
        <v>571.77</v>
      </c>
      <c r="G1311" s="178" t="n">
        <f aca="false">IF(C1311="M.O.",VLOOKUP(A1311,INSUMOS_AUX!A:F,6,0),0)</f>
        <v>0</v>
      </c>
    </row>
    <row r="1312" customFormat="false" ht="15" hidden="false" customHeight="false" outlineLevel="0" collapsed="false">
      <c r="A1312" s="178" t="n">
        <v>12815</v>
      </c>
      <c r="B1312" s="179" t="s">
        <v>651</v>
      </c>
      <c r="C1312" s="180" t="s">
        <v>74</v>
      </c>
      <c r="D1312" s="180" t="s">
        <v>30</v>
      </c>
      <c r="E1312" s="178" t="n">
        <v>0.002554112</v>
      </c>
      <c r="F1312" s="181" t="n">
        <f aca="false">IF(C1312="MAT.",VLOOKUP(A1312,INSUMOS_AUX!A:F,6,0),0)</f>
        <v>5.84</v>
      </c>
      <c r="G1312" s="178" t="n">
        <f aca="false">IF(C1312="M.O.",VLOOKUP(A1312,INSUMOS_AUX!A:F,6,0),0)</f>
        <v>0</v>
      </c>
    </row>
    <row r="1313" customFormat="false" ht="15" hidden="false" customHeight="false" outlineLevel="0" collapsed="false">
      <c r="A1313" s="178" t="n">
        <v>12892</v>
      </c>
      <c r="B1313" s="179" t="s">
        <v>627</v>
      </c>
      <c r="C1313" s="180" t="s">
        <v>74</v>
      </c>
      <c r="D1313" s="180" t="s">
        <v>628</v>
      </c>
      <c r="E1313" s="178" t="n">
        <v>0.004396416</v>
      </c>
      <c r="F1313" s="181" t="n">
        <f aca="false">IF(C1313="MAT.",VLOOKUP(A1313,INSUMOS_AUX!A:F,6,0),0)</f>
        <v>9</v>
      </c>
      <c r="G1313" s="178" t="n">
        <f aca="false">IF(C1313="M.O.",VLOOKUP(A1313,INSUMOS_AUX!A:F,6,0),0)</f>
        <v>0</v>
      </c>
    </row>
    <row r="1314" customFormat="false" ht="15" hidden="false" customHeight="false" outlineLevel="0" collapsed="false">
      <c r="A1314" s="178" t="n">
        <v>12893</v>
      </c>
      <c r="B1314" s="179" t="s">
        <v>629</v>
      </c>
      <c r="C1314" s="180" t="s">
        <v>74</v>
      </c>
      <c r="D1314" s="180" t="s">
        <v>628</v>
      </c>
      <c r="E1314" s="178" t="n">
        <v>0.000512928</v>
      </c>
      <c r="F1314" s="181" t="n">
        <f aca="false">IF(C1314="MAT.",VLOOKUP(A1314,INSUMOS_AUX!A:F,6,0),0)</f>
        <v>48</v>
      </c>
      <c r="G1314" s="178" t="n">
        <f aca="false">IF(C1314="M.O.",VLOOKUP(A1314,INSUMOS_AUX!A:F,6,0),0)</f>
        <v>0</v>
      </c>
    </row>
    <row r="1315" customFormat="false" ht="15" hidden="false" customHeight="false" outlineLevel="0" collapsed="false">
      <c r="A1315" s="178" t="n">
        <v>25966</v>
      </c>
      <c r="B1315" s="179" t="s">
        <v>653</v>
      </c>
      <c r="C1315" s="180" t="s">
        <v>74</v>
      </c>
      <c r="D1315" s="180" t="s">
        <v>654</v>
      </c>
      <c r="E1315" s="178" t="n">
        <v>0.000425696</v>
      </c>
      <c r="F1315" s="181" t="n">
        <f aca="false">IF(C1315="MAT.",VLOOKUP(A1315,INSUMOS_AUX!A:F,6,0),0)</f>
        <v>15.03</v>
      </c>
      <c r="G1315" s="178" t="n">
        <f aca="false">IF(C1315="M.O.",VLOOKUP(A1315,INSUMOS_AUX!A:F,6,0),0)</f>
        <v>0</v>
      </c>
    </row>
    <row r="1316" customFormat="false" ht="15" hidden="false" customHeight="false" outlineLevel="0" collapsed="false">
      <c r="A1316" s="178" t="n">
        <v>2711</v>
      </c>
      <c r="B1316" s="179" t="s">
        <v>657</v>
      </c>
      <c r="C1316" s="180" t="s">
        <v>74</v>
      </c>
      <c r="D1316" s="180" t="s">
        <v>30</v>
      </c>
      <c r="E1316" s="178" t="n">
        <v>0.000189984</v>
      </c>
      <c r="F1316" s="181" t="n">
        <f aca="false">IF(C1316="MAT.",VLOOKUP(A1316,INSUMOS_AUX!A:F,6,0),0)</f>
        <v>109.45</v>
      </c>
      <c r="G1316" s="178" t="n">
        <f aca="false">IF(C1316="M.O.",VLOOKUP(A1316,INSUMOS_AUX!A:F,6,0),0)</f>
        <v>0</v>
      </c>
    </row>
    <row r="1317" customFormat="false" ht="15" hidden="false" customHeight="false" outlineLevel="0" collapsed="false">
      <c r="A1317" s="178" t="n">
        <v>36144</v>
      </c>
      <c r="B1317" s="179" t="s">
        <v>630</v>
      </c>
      <c r="C1317" s="180" t="s">
        <v>74</v>
      </c>
      <c r="D1317" s="180" t="s">
        <v>30</v>
      </c>
      <c r="E1317" s="178" t="n">
        <v>0.035766656</v>
      </c>
      <c r="F1317" s="181" t="n">
        <f aca="false">IF(C1317="MAT.",VLOOKUP(A1317,INSUMOS_AUX!A:F,6,0),0)</f>
        <v>1.12</v>
      </c>
      <c r="G1317" s="178" t="n">
        <f aca="false">IF(C1317="M.O.",VLOOKUP(A1317,INSUMOS_AUX!A:F,6,0),0)</f>
        <v>0</v>
      </c>
    </row>
    <row r="1318" customFormat="false" ht="15" hidden="false" customHeight="false" outlineLevel="0" collapsed="false">
      <c r="A1318" s="178" t="n">
        <v>36146</v>
      </c>
      <c r="B1318" s="179" t="s">
        <v>631</v>
      </c>
      <c r="C1318" s="180" t="s">
        <v>74</v>
      </c>
      <c r="D1318" s="180" t="s">
        <v>30</v>
      </c>
      <c r="E1318" s="178" t="n">
        <v>0.000397888</v>
      </c>
      <c r="F1318" s="181" t="n">
        <f aca="false">IF(C1318="MAT.",VLOOKUP(A1318,INSUMOS_AUX!A:F,6,0),0)</f>
        <v>170</v>
      </c>
      <c r="G1318" s="178" t="n">
        <f aca="false">IF(C1318="M.O.",VLOOKUP(A1318,INSUMOS_AUX!A:F,6,0),0)</f>
        <v>0</v>
      </c>
    </row>
    <row r="1319" customFormat="false" ht="15" hidden="false" customHeight="false" outlineLevel="0" collapsed="false">
      <c r="A1319" s="178" t="n">
        <v>36149</v>
      </c>
      <c r="B1319" s="179" t="s">
        <v>632</v>
      </c>
      <c r="C1319" s="180" t="s">
        <v>74</v>
      </c>
      <c r="D1319" s="180" t="s">
        <v>30</v>
      </c>
      <c r="E1319" s="178" t="n">
        <v>0.0002304</v>
      </c>
      <c r="F1319" s="181" t="n">
        <f aca="false">IF(C1319="MAT.",VLOOKUP(A1319,INSUMOS_AUX!A:F,6,0),0)</f>
        <v>117.5</v>
      </c>
      <c r="G1319" s="178" t="n">
        <f aca="false">IF(C1319="M.O.",VLOOKUP(A1319,INSUMOS_AUX!A:F,6,0),0)</f>
        <v>0</v>
      </c>
    </row>
    <row r="1320" customFormat="false" ht="15" hidden="false" customHeight="false" outlineLevel="0" collapsed="false">
      <c r="A1320" s="178" t="n">
        <v>36150</v>
      </c>
      <c r="B1320" s="179" t="s">
        <v>633</v>
      </c>
      <c r="C1320" s="180" t="s">
        <v>74</v>
      </c>
      <c r="D1320" s="180" t="s">
        <v>30</v>
      </c>
      <c r="E1320" s="178" t="n">
        <v>0.000852608</v>
      </c>
      <c r="F1320" s="181" t="n">
        <f aca="false">IF(C1320="MAT.",VLOOKUP(A1320,INSUMOS_AUX!A:F,6,0),0)</f>
        <v>29.7</v>
      </c>
      <c r="G1320" s="178" t="n">
        <f aca="false">IF(C1320="M.O.",VLOOKUP(A1320,INSUMOS_AUX!A:F,6,0),0)</f>
        <v>0</v>
      </c>
    </row>
    <row r="1321" customFormat="false" ht="15" hidden="false" customHeight="false" outlineLevel="0" collapsed="false">
      <c r="A1321" s="178" t="n">
        <v>36153</v>
      </c>
      <c r="B1321" s="179" t="s">
        <v>634</v>
      </c>
      <c r="C1321" s="180" t="s">
        <v>74</v>
      </c>
      <c r="D1321" s="180" t="s">
        <v>30</v>
      </c>
      <c r="E1321" s="178" t="n">
        <v>0.000344832</v>
      </c>
      <c r="F1321" s="181" t="n">
        <f aca="false">IF(C1321="MAT.",VLOOKUP(A1321,INSUMOS_AUX!A:F,6,0),0)</f>
        <v>133.75</v>
      </c>
      <c r="G1321" s="178" t="n">
        <f aca="false">IF(C1321="M.O.",VLOOKUP(A1321,INSUMOS_AUX!A:F,6,0),0)</f>
        <v>0</v>
      </c>
    </row>
    <row r="1322" customFormat="false" ht="15" hidden="false" customHeight="false" outlineLevel="0" collapsed="false">
      <c r="A1322" s="178" t="n">
        <v>37370</v>
      </c>
      <c r="B1322" s="179" t="s">
        <v>659</v>
      </c>
      <c r="C1322" s="180" t="s">
        <v>74</v>
      </c>
      <c r="D1322" s="180" t="s">
        <v>594</v>
      </c>
      <c r="E1322" s="178" t="n">
        <v>0.32</v>
      </c>
      <c r="F1322" s="181" t="n">
        <f aca="false">IF(C1322="MAT.",VLOOKUP(A1322,INSUMOS_AUX!A:F,6,0),0)</f>
        <v>1.87</v>
      </c>
      <c r="G1322" s="178" t="n">
        <f aca="false">IF(C1322="M.O.",VLOOKUP(A1322,INSUMOS_AUX!A:F,6,0),0)</f>
        <v>0</v>
      </c>
    </row>
    <row r="1323" customFormat="false" ht="15" hidden="false" customHeight="false" outlineLevel="0" collapsed="false">
      <c r="A1323" s="178" t="n">
        <v>37371</v>
      </c>
      <c r="B1323" s="179" t="s">
        <v>660</v>
      </c>
      <c r="C1323" s="180" t="s">
        <v>74</v>
      </c>
      <c r="D1323" s="180" t="s">
        <v>594</v>
      </c>
      <c r="E1323" s="178" t="n">
        <v>0.32</v>
      </c>
      <c r="F1323" s="181" t="n">
        <f aca="false">IF(C1323="MAT.",VLOOKUP(A1323,INSUMOS_AUX!A:F,6,0),0)</f>
        <v>0.71</v>
      </c>
      <c r="G1323" s="178" t="n">
        <f aca="false">IF(C1323="M.O.",VLOOKUP(A1323,INSUMOS_AUX!A:F,6,0),0)</f>
        <v>0</v>
      </c>
    </row>
    <row r="1324" customFormat="false" ht="15" hidden="false" customHeight="false" outlineLevel="0" collapsed="false">
      <c r="A1324" s="178" t="n">
        <v>37372</v>
      </c>
      <c r="B1324" s="179" t="s">
        <v>661</v>
      </c>
      <c r="C1324" s="180" t="s">
        <v>74</v>
      </c>
      <c r="D1324" s="180" t="s">
        <v>594</v>
      </c>
      <c r="E1324" s="178" t="n">
        <v>0.32</v>
      </c>
      <c r="F1324" s="181" t="n">
        <f aca="false">IF(C1324="MAT.",VLOOKUP(A1324,INSUMOS_AUX!A:F,6,0),0)</f>
        <v>0.34</v>
      </c>
      <c r="G1324" s="178" t="n">
        <f aca="false">IF(C1324="M.O.",VLOOKUP(A1324,INSUMOS_AUX!A:F,6,0),0)</f>
        <v>0</v>
      </c>
    </row>
    <row r="1325" customFormat="false" ht="15" hidden="false" customHeight="false" outlineLevel="0" collapsed="false">
      <c r="A1325" s="178" t="n">
        <v>37373</v>
      </c>
      <c r="B1325" s="179" t="s">
        <v>662</v>
      </c>
      <c r="C1325" s="180" t="s">
        <v>74</v>
      </c>
      <c r="D1325" s="180" t="s">
        <v>594</v>
      </c>
      <c r="E1325" s="178" t="n">
        <v>0.32</v>
      </c>
      <c r="F1325" s="181" t="n">
        <f aca="false">IF(C1325="MAT.",VLOOKUP(A1325,INSUMOS_AUX!A:F,6,0),0)</f>
        <v>0.05</v>
      </c>
      <c r="G1325" s="178" t="n">
        <f aca="false">IF(C1325="M.O.",VLOOKUP(A1325,INSUMOS_AUX!A:F,6,0),0)</f>
        <v>0</v>
      </c>
    </row>
    <row r="1326" customFormat="false" ht="15" hidden="false" customHeight="false" outlineLevel="0" collapsed="false">
      <c r="A1326" s="178" t="n">
        <v>3768</v>
      </c>
      <c r="B1326" s="179" t="s">
        <v>771</v>
      </c>
      <c r="C1326" s="180" t="s">
        <v>74</v>
      </c>
      <c r="D1326" s="180" t="s">
        <v>30</v>
      </c>
      <c r="E1326" s="178" t="n">
        <v>0.55</v>
      </c>
      <c r="F1326" s="181" t="n">
        <f aca="false">IF(C1326="MAT.",VLOOKUP(A1326,INSUMOS_AUX!A:F,6,0),0)</f>
        <v>2.2</v>
      </c>
      <c r="G1326" s="178" t="n">
        <f aca="false">IF(C1326="M.O.",VLOOKUP(A1326,INSUMOS_AUX!A:F,6,0),0)</f>
        <v>0</v>
      </c>
    </row>
    <row r="1327" customFormat="false" ht="15" hidden="false" customHeight="false" outlineLevel="0" collapsed="false">
      <c r="A1327" s="178" t="n">
        <v>38382</v>
      </c>
      <c r="B1327" s="179" t="s">
        <v>664</v>
      </c>
      <c r="C1327" s="180" t="s">
        <v>74</v>
      </c>
      <c r="D1327" s="180" t="s">
        <v>30</v>
      </c>
      <c r="E1327" s="178" t="n">
        <v>0.000809984</v>
      </c>
      <c r="F1327" s="181" t="n">
        <f aca="false">IF(C1327="MAT.",VLOOKUP(A1327,INSUMOS_AUX!A:F,6,0),0)</f>
        <v>7.62</v>
      </c>
      <c r="G1327" s="178" t="n">
        <f aca="false">IF(C1327="M.O.",VLOOKUP(A1327,INSUMOS_AUX!A:F,6,0),0)</f>
        <v>0</v>
      </c>
    </row>
    <row r="1328" customFormat="false" ht="15" hidden="false" customHeight="false" outlineLevel="0" collapsed="false">
      <c r="A1328" s="178" t="n">
        <v>38390</v>
      </c>
      <c r="B1328" s="179" t="s">
        <v>665</v>
      </c>
      <c r="C1328" s="180" t="s">
        <v>74</v>
      </c>
      <c r="D1328" s="180" t="s">
        <v>30</v>
      </c>
      <c r="E1328" s="178" t="n">
        <v>0.000425696</v>
      </c>
      <c r="F1328" s="181" t="n">
        <f aca="false">IF(C1328="MAT.",VLOOKUP(A1328,INSUMOS_AUX!A:F,6,0),0)</f>
        <v>22.97</v>
      </c>
      <c r="G1328" s="178" t="n">
        <f aca="false">IF(C1328="M.O.",VLOOKUP(A1328,INSUMOS_AUX!A:F,6,0),0)</f>
        <v>0</v>
      </c>
    </row>
    <row r="1329" customFormat="false" ht="15" hidden="false" customHeight="false" outlineLevel="0" collapsed="false">
      <c r="A1329" s="178" t="n">
        <v>38393</v>
      </c>
      <c r="B1329" s="179" t="s">
        <v>666</v>
      </c>
      <c r="C1329" s="180" t="s">
        <v>74</v>
      </c>
      <c r="D1329" s="180" t="s">
        <v>30</v>
      </c>
      <c r="E1329" s="178" t="n">
        <v>0.000425696</v>
      </c>
      <c r="F1329" s="181" t="n">
        <f aca="false">IF(C1329="MAT.",VLOOKUP(A1329,INSUMOS_AUX!A:F,6,0),0)</f>
        <v>10.36</v>
      </c>
      <c r="G1329" s="178" t="n">
        <f aca="false">IF(C1329="M.O.",VLOOKUP(A1329,INSUMOS_AUX!A:F,6,0),0)</f>
        <v>0</v>
      </c>
    </row>
    <row r="1330" customFormat="false" ht="15" hidden="false" customHeight="false" outlineLevel="0" collapsed="false">
      <c r="A1330" s="178" t="n">
        <v>38396</v>
      </c>
      <c r="B1330" s="179" t="s">
        <v>667</v>
      </c>
      <c r="C1330" s="180" t="s">
        <v>74</v>
      </c>
      <c r="D1330" s="180" t="s">
        <v>30</v>
      </c>
      <c r="E1330" s="178" t="n">
        <v>1.4496E-005</v>
      </c>
      <c r="F1330" s="181" t="n">
        <f aca="false">IF(C1330="MAT.",VLOOKUP(A1330,INSUMOS_AUX!A:F,6,0),0)</f>
        <v>276.64</v>
      </c>
      <c r="G1330" s="178" t="n">
        <f aca="false">IF(C1330="M.O.",VLOOKUP(A1330,INSUMOS_AUX!A:F,6,0),0)</f>
        <v>0</v>
      </c>
    </row>
    <row r="1331" customFormat="false" ht="15" hidden="false" customHeight="false" outlineLevel="0" collapsed="false">
      <c r="A1331" s="178" t="n">
        <v>38399</v>
      </c>
      <c r="B1331" s="179" t="s">
        <v>668</v>
      </c>
      <c r="C1331" s="180" t="s">
        <v>74</v>
      </c>
      <c r="D1331" s="180" t="s">
        <v>30</v>
      </c>
      <c r="E1331" s="178" t="n">
        <v>7.2416E-005</v>
      </c>
      <c r="F1331" s="181" t="n">
        <f aca="false">IF(C1331="MAT.",VLOOKUP(A1331,INSUMOS_AUX!A:F,6,0),0)</f>
        <v>135.25</v>
      </c>
      <c r="G1331" s="178" t="n">
        <f aca="false">IF(C1331="M.O.",VLOOKUP(A1331,INSUMOS_AUX!A:F,6,0),0)</f>
        <v>0</v>
      </c>
    </row>
    <row r="1332" customFormat="false" ht="15" hidden="false" customHeight="false" outlineLevel="0" collapsed="false">
      <c r="A1332" s="178" t="n">
        <v>38412</v>
      </c>
      <c r="B1332" s="179" t="s">
        <v>669</v>
      </c>
      <c r="C1332" s="180" t="s">
        <v>74</v>
      </c>
      <c r="D1332" s="180" t="s">
        <v>30</v>
      </c>
      <c r="E1332" s="178" t="n">
        <v>1.2672E-005</v>
      </c>
      <c r="F1332" s="181" t="n">
        <f aca="false">IF(C1332="MAT.",VLOOKUP(A1332,INSUMOS_AUX!A:F,6,0),0)</f>
        <v>837.62</v>
      </c>
      <c r="G1332" s="178" t="n">
        <f aca="false">IF(C1332="M.O.",VLOOKUP(A1332,INSUMOS_AUX!A:F,6,0),0)</f>
        <v>0</v>
      </c>
    </row>
    <row r="1333" customFormat="false" ht="15" hidden="false" customHeight="false" outlineLevel="0" collapsed="false">
      <c r="A1333" s="178" t="n">
        <v>38413</v>
      </c>
      <c r="B1333" s="179" t="s">
        <v>670</v>
      </c>
      <c r="C1333" s="180" t="s">
        <v>74</v>
      </c>
      <c r="D1333" s="180" t="s">
        <v>30</v>
      </c>
      <c r="E1333" s="178" t="n">
        <v>1.2416E-005</v>
      </c>
      <c r="F1333" s="181" t="n">
        <f aca="false">IF(C1333="MAT.",VLOOKUP(A1333,INSUMOS_AUX!A:F,6,0),0)</f>
        <v>589.49</v>
      </c>
      <c r="G1333" s="178" t="n">
        <f aca="false">IF(C1333="M.O.",VLOOKUP(A1333,INSUMOS_AUX!A:F,6,0),0)</f>
        <v>0</v>
      </c>
    </row>
    <row r="1334" customFormat="false" ht="15" hidden="false" customHeight="false" outlineLevel="0" collapsed="false">
      <c r="A1334" s="178" t="n">
        <v>38476</v>
      </c>
      <c r="B1334" s="179" t="s">
        <v>671</v>
      </c>
      <c r="C1334" s="180" t="s">
        <v>74</v>
      </c>
      <c r="D1334" s="180" t="s">
        <v>30</v>
      </c>
      <c r="E1334" s="178" t="n">
        <v>5.7952E-005</v>
      </c>
      <c r="F1334" s="181" t="n">
        <f aca="false">IF(C1334="MAT.",VLOOKUP(A1334,INSUMOS_AUX!A:F,6,0),0)</f>
        <v>203.78</v>
      </c>
      <c r="G1334" s="178" t="n">
        <f aca="false">IF(C1334="M.O.",VLOOKUP(A1334,INSUMOS_AUX!A:F,6,0),0)</f>
        <v>0</v>
      </c>
    </row>
    <row r="1335" customFormat="false" ht="15" hidden="false" customHeight="false" outlineLevel="0" collapsed="false">
      <c r="A1335" s="178" t="n">
        <v>38477</v>
      </c>
      <c r="B1335" s="179" t="s">
        <v>672</v>
      </c>
      <c r="C1335" s="180" t="s">
        <v>74</v>
      </c>
      <c r="D1335" s="180" t="s">
        <v>30</v>
      </c>
      <c r="E1335" s="178" t="n">
        <v>1.2416E-005</v>
      </c>
      <c r="F1335" s="181" t="n">
        <f aca="false">IF(C1335="MAT.",VLOOKUP(A1335,INSUMOS_AUX!A:F,6,0),0)</f>
        <v>577.1</v>
      </c>
      <c r="G1335" s="178" t="n">
        <f aca="false">IF(C1335="M.O.",VLOOKUP(A1335,INSUMOS_AUX!A:F,6,0),0)</f>
        <v>0</v>
      </c>
    </row>
    <row r="1336" customFormat="false" ht="15" hidden="false" customHeight="false" outlineLevel="0" collapsed="false">
      <c r="A1336" s="178" t="n">
        <v>4783</v>
      </c>
      <c r="B1336" s="179" t="s">
        <v>745</v>
      </c>
      <c r="C1336" s="180" t="s">
        <v>636</v>
      </c>
      <c r="D1336" s="180" t="s">
        <v>594</v>
      </c>
      <c r="E1336" s="178" t="n">
        <v>0.212499</v>
      </c>
      <c r="F1336" s="181" t="n">
        <f aca="false">IF(C1336="MAT.",VLOOKUP(A1336,INSUMOS_AUX!A:F,6,0),0)</f>
        <v>0</v>
      </c>
      <c r="G1336" s="178" t="n">
        <f aca="false">IF(C1336="M.O.",VLOOKUP(A1336,INSUMOS_AUX!A:F,6,0),0)</f>
        <v>13.3</v>
      </c>
    </row>
    <row r="1337" customFormat="false" ht="15" hidden="false" customHeight="false" outlineLevel="0" collapsed="false">
      <c r="A1337" s="178" t="n">
        <v>5320</v>
      </c>
      <c r="B1337" s="179" t="s">
        <v>772</v>
      </c>
      <c r="C1337" s="180" t="s">
        <v>74</v>
      </c>
      <c r="D1337" s="180" t="s">
        <v>654</v>
      </c>
      <c r="E1337" s="178" t="n">
        <v>0.044</v>
      </c>
      <c r="F1337" s="181" t="n">
        <f aca="false">IF(C1337="MAT.",VLOOKUP(A1337,INSUMOS_AUX!A:F,6,0),0)</f>
        <v>30.06</v>
      </c>
      <c r="G1337" s="178" t="n">
        <f aca="false">IF(C1337="M.O.",VLOOKUP(A1337,INSUMOS_AUX!A:F,6,0),0)</f>
        <v>0</v>
      </c>
    </row>
    <row r="1338" customFormat="false" ht="15" hidden="false" customHeight="false" outlineLevel="0" collapsed="false">
      <c r="A1338" s="178" t="n">
        <v>6111</v>
      </c>
      <c r="B1338" s="179" t="s">
        <v>678</v>
      </c>
      <c r="C1338" s="180" t="s">
        <v>636</v>
      </c>
      <c r="D1338" s="180" t="s">
        <v>594</v>
      </c>
      <c r="E1338" s="178" t="n">
        <v>0.111881</v>
      </c>
      <c r="F1338" s="181" t="n">
        <f aca="false">IF(C1338="MAT.",VLOOKUP(A1338,INSUMOS_AUX!A:F,6,0),0)</f>
        <v>0</v>
      </c>
      <c r="G1338" s="178" t="n">
        <f aca="false">IF(C1338="M.O.",VLOOKUP(A1338,INSUMOS_AUX!A:F,6,0),0)</f>
        <v>8.51</v>
      </c>
    </row>
    <row r="1339" customFormat="false" ht="15" hidden="false" customHeight="false" outlineLevel="0" collapsed="false">
      <c r="A1339" s="178" t="n">
        <v>7288</v>
      </c>
      <c r="B1339" s="179" t="s">
        <v>775</v>
      </c>
      <c r="C1339" s="180" t="s">
        <v>74</v>
      </c>
      <c r="D1339" s="180" t="s">
        <v>654</v>
      </c>
      <c r="E1339" s="178" t="n">
        <v>0.176</v>
      </c>
      <c r="F1339" s="181" t="n">
        <f aca="false">IF(C1339="MAT.",VLOOKUP(A1339,INSUMOS_AUX!A:F,6,0),0)</f>
        <v>24.23</v>
      </c>
      <c r="G1339" s="178" t="n">
        <f aca="false">IF(C1339="M.O.",VLOOKUP(A1339,INSUMOS_AUX!A:F,6,0),0)</f>
        <v>0</v>
      </c>
    </row>
    <row r="1340" customFormat="false" ht="15" hidden="false" customHeight="false" outlineLevel="0" collapsed="false">
      <c r="A1340" s="178" t="n">
        <v>7307</v>
      </c>
      <c r="B1340" s="179" t="s">
        <v>776</v>
      </c>
      <c r="C1340" s="180" t="s">
        <v>74</v>
      </c>
      <c r="D1340" s="180" t="s">
        <v>654</v>
      </c>
      <c r="E1340" s="178" t="n">
        <v>0.132</v>
      </c>
      <c r="F1340" s="181" t="n">
        <f aca="false">IF(C1340="MAT.",VLOOKUP(A1340,INSUMOS_AUX!A:F,6,0),0)</f>
        <v>22.21</v>
      </c>
      <c r="G1340" s="178" t="n">
        <f aca="false">IF(C1340="M.O.",VLOOKUP(A1340,INSUMOS_AUX!A:F,6,0),0)</f>
        <v>0</v>
      </c>
    </row>
    <row r="1341" customFormat="false" ht="15" hidden="false" customHeight="false" outlineLevel="0" collapsed="false">
      <c r="A1341" s="172"/>
      <c r="B1341" s="173"/>
      <c r="C1341" s="173"/>
      <c r="D1341" s="173"/>
      <c r="E1341" s="173"/>
      <c r="F1341" s="173"/>
      <c r="G1341" s="173"/>
    </row>
    <row r="1342" customFormat="false" ht="15" hidden="false" customHeight="false" outlineLevel="0" collapsed="false">
      <c r="A1342" s="174" t="s">
        <v>210</v>
      </c>
      <c r="B1342" s="174" t="s">
        <v>211</v>
      </c>
      <c r="C1342" s="175" t="s">
        <v>60</v>
      </c>
      <c r="D1342" s="175" t="s">
        <v>79</v>
      </c>
      <c r="E1342" s="176" t="n">
        <v>308.33</v>
      </c>
      <c r="F1342" s="176" t="n">
        <f aca="false">SUMPRODUCT($E1343:$E1370,F1343:F1370)</f>
        <v>4.6475545928</v>
      </c>
      <c r="G1342" s="176" t="n">
        <f aca="false">SUMPRODUCT($E1343:$E1370,G1343:G1370)</f>
        <v>6.87427475</v>
      </c>
    </row>
    <row r="1343" customFormat="false" ht="15" hidden="false" customHeight="false" outlineLevel="0" collapsed="false">
      <c r="A1343" s="178" t="n">
        <v>10</v>
      </c>
      <c r="B1343" s="179" t="s">
        <v>647</v>
      </c>
      <c r="C1343" s="180" t="s">
        <v>74</v>
      </c>
      <c r="D1343" s="180" t="s">
        <v>30</v>
      </c>
      <c r="E1343" s="178" t="n">
        <v>0.0042075</v>
      </c>
      <c r="F1343" s="181" t="n">
        <f aca="false">IF(C1343="MAT.",VLOOKUP(A1343,INSUMOS_AUX!A:F,6,0),0)</f>
        <v>6.92</v>
      </c>
      <c r="G1343" s="178" t="n">
        <f aca="false">IF(C1343="M.O.",VLOOKUP(A1343,INSUMOS_AUX!A:F,6,0),0)</f>
        <v>0</v>
      </c>
    </row>
    <row r="1344" customFormat="false" ht="15" hidden="false" customHeight="false" outlineLevel="0" collapsed="false">
      <c r="A1344" s="178" t="n">
        <v>11359</v>
      </c>
      <c r="B1344" s="179" t="s">
        <v>649</v>
      </c>
      <c r="C1344" s="180" t="s">
        <v>74</v>
      </c>
      <c r="D1344" s="180" t="s">
        <v>30</v>
      </c>
      <c r="E1344" s="178" t="n">
        <v>3.396E-005</v>
      </c>
      <c r="F1344" s="181" t="n">
        <f aca="false">IF(C1344="MAT.",VLOOKUP(A1344,INSUMOS_AUX!A:F,6,0),0)</f>
        <v>571.77</v>
      </c>
      <c r="G1344" s="178" t="n">
        <f aca="false">IF(C1344="M.O.",VLOOKUP(A1344,INSUMOS_AUX!A:F,6,0),0)</f>
        <v>0</v>
      </c>
    </row>
    <row r="1345" customFormat="false" ht="15" hidden="false" customHeight="false" outlineLevel="0" collapsed="false">
      <c r="A1345" s="178" t="n">
        <v>12815</v>
      </c>
      <c r="B1345" s="179" t="s">
        <v>651</v>
      </c>
      <c r="C1345" s="180" t="s">
        <v>74</v>
      </c>
      <c r="D1345" s="180" t="s">
        <v>30</v>
      </c>
      <c r="E1345" s="178" t="n">
        <v>0.00478896</v>
      </c>
      <c r="F1345" s="181" t="n">
        <f aca="false">IF(C1345="MAT.",VLOOKUP(A1345,INSUMOS_AUX!A:F,6,0),0)</f>
        <v>5.84</v>
      </c>
      <c r="G1345" s="178" t="n">
        <f aca="false">IF(C1345="M.O.",VLOOKUP(A1345,INSUMOS_AUX!A:F,6,0),0)</f>
        <v>0</v>
      </c>
    </row>
    <row r="1346" customFormat="false" ht="15" hidden="false" customHeight="false" outlineLevel="0" collapsed="false">
      <c r="A1346" s="178" t="n">
        <v>12892</v>
      </c>
      <c r="B1346" s="179" t="s">
        <v>627</v>
      </c>
      <c r="C1346" s="180" t="s">
        <v>74</v>
      </c>
      <c r="D1346" s="180" t="s">
        <v>628</v>
      </c>
      <c r="E1346" s="178" t="n">
        <v>0.00824328</v>
      </c>
      <c r="F1346" s="181" t="n">
        <f aca="false">IF(C1346="MAT.",VLOOKUP(A1346,INSUMOS_AUX!A:F,6,0),0)</f>
        <v>9</v>
      </c>
      <c r="G1346" s="178" t="n">
        <f aca="false">IF(C1346="M.O.",VLOOKUP(A1346,INSUMOS_AUX!A:F,6,0),0)</f>
        <v>0</v>
      </c>
    </row>
    <row r="1347" customFormat="false" ht="15" hidden="false" customHeight="false" outlineLevel="0" collapsed="false">
      <c r="A1347" s="178" t="n">
        <v>12893</v>
      </c>
      <c r="B1347" s="179" t="s">
        <v>629</v>
      </c>
      <c r="C1347" s="180" t="s">
        <v>74</v>
      </c>
      <c r="D1347" s="180" t="s">
        <v>628</v>
      </c>
      <c r="E1347" s="178" t="n">
        <v>0.00096174</v>
      </c>
      <c r="F1347" s="181" t="n">
        <f aca="false">IF(C1347="MAT.",VLOOKUP(A1347,INSUMOS_AUX!A:F,6,0),0)</f>
        <v>48</v>
      </c>
      <c r="G1347" s="178" t="n">
        <f aca="false">IF(C1347="M.O.",VLOOKUP(A1347,INSUMOS_AUX!A:F,6,0),0)</f>
        <v>0</v>
      </c>
    </row>
    <row r="1348" customFormat="false" ht="15" hidden="false" customHeight="false" outlineLevel="0" collapsed="false">
      <c r="A1348" s="178" t="n">
        <v>25966</v>
      </c>
      <c r="B1348" s="179" t="s">
        <v>653</v>
      </c>
      <c r="C1348" s="180" t="s">
        <v>74</v>
      </c>
      <c r="D1348" s="180" t="s">
        <v>654</v>
      </c>
      <c r="E1348" s="178" t="n">
        <v>0.00079818</v>
      </c>
      <c r="F1348" s="181" t="n">
        <f aca="false">IF(C1348="MAT.",VLOOKUP(A1348,INSUMOS_AUX!A:F,6,0),0)</f>
        <v>15.03</v>
      </c>
      <c r="G1348" s="178" t="n">
        <f aca="false">IF(C1348="M.O.",VLOOKUP(A1348,INSUMOS_AUX!A:F,6,0),0)</f>
        <v>0</v>
      </c>
    </row>
    <row r="1349" customFormat="false" ht="15" hidden="false" customHeight="false" outlineLevel="0" collapsed="false">
      <c r="A1349" s="178" t="n">
        <v>2711</v>
      </c>
      <c r="B1349" s="179" t="s">
        <v>657</v>
      </c>
      <c r="C1349" s="180" t="s">
        <v>74</v>
      </c>
      <c r="D1349" s="180" t="s">
        <v>30</v>
      </c>
      <c r="E1349" s="178" t="n">
        <v>0.00035622</v>
      </c>
      <c r="F1349" s="181" t="n">
        <f aca="false">IF(C1349="MAT.",VLOOKUP(A1349,INSUMOS_AUX!A:F,6,0),0)</f>
        <v>109.45</v>
      </c>
      <c r="G1349" s="178" t="n">
        <f aca="false">IF(C1349="M.O.",VLOOKUP(A1349,INSUMOS_AUX!A:F,6,0),0)</f>
        <v>0</v>
      </c>
    </row>
    <row r="1350" customFormat="false" ht="15" hidden="false" customHeight="false" outlineLevel="0" collapsed="false">
      <c r="A1350" s="178" t="n">
        <v>36144</v>
      </c>
      <c r="B1350" s="179" t="s">
        <v>630</v>
      </c>
      <c r="C1350" s="180" t="s">
        <v>74</v>
      </c>
      <c r="D1350" s="180" t="s">
        <v>30</v>
      </c>
      <c r="E1350" s="178" t="n">
        <v>0.06706248</v>
      </c>
      <c r="F1350" s="181" t="n">
        <f aca="false">IF(C1350="MAT.",VLOOKUP(A1350,INSUMOS_AUX!A:F,6,0),0)</f>
        <v>1.12</v>
      </c>
      <c r="G1350" s="178" t="n">
        <f aca="false">IF(C1350="M.O.",VLOOKUP(A1350,INSUMOS_AUX!A:F,6,0),0)</f>
        <v>0</v>
      </c>
    </row>
    <row r="1351" customFormat="false" ht="15" hidden="false" customHeight="false" outlineLevel="0" collapsed="false">
      <c r="A1351" s="178" t="n">
        <v>36146</v>
      </c>
      <c r="B1351" s="179" t="s">
        <v>631</v>
      </c>
      <c r="C1351" s="180" t="s">
        <v>74</v>
      </c>
      <c r="D1351" s="180" t="s">
        <v>30</v>
      </c>
      <c r="E1351" s="178" t="n">
        <v>0.00074604</v>
      </c>
      <c r="F1351" s="181" t="n">
        <f aca="false">IF(C1351="MAT.",VLOOKUP(A1351,INSUMOS_AUX!A:F,6,0),0)</f>
        <v>170</v>
      </c>
      <c r="G1351" s="178" t="n">
        <f aca="false">IF(C1351="M.O.",VLOOKUP(A1351,INSUMOS_AUX!A:F,6,0),0)</f>
        <v>0</v>
      </c>
    </row>
    <row r="1352" customFormat="false" ht="15" hidden="false" customHeight="false" outlineLevel="0" collapsed="false">
      <c r="A1352" s="178" t="n">
        <v>36149</v>
      </c>
      <c r="B1352" s="179" t="s">
        <v>632</v>
      </c>
      <c r="C1352" s="180" t="s">
        <v>74</v>
      </c>
      <c r="D1352" s="180" t="s">
        <v>30</v>
      </c>
      <c r="E1352" s="178" t="n">
        <v>0.000432</v>
      </c>
      <c r="F1352" s="181" t="n">
        <f aca="false">IF(C1352="MAT.",VLOOKUP(A1352,INSUMOS_AUX!A:F,6,0),0)</f>
        <v>117.5</v>
      </c>
      <c r="G1352" s="178" t="n">
        <f aca="false">IF(C1352="M.O.",VLOOKUP(A1352,INSUMOS_AUX!A:F,6,0),0)</f>
        <v>0</v>
      </c>
    </row>
    <row r="1353" customFormat="false" ht="15" hidden="false" customHeight="false" outlineLevel="0" collapsed="false">
      <c r="A1353" s="178" t="n">
        <v>36150</v>
      </c>
      <c r="B1353" s="179" t="s">
        <v>633</v>
      </c>
      <c r="C1353" s="180" t="s">
        <v>74</v>
      </c>
      <c r="D1353" s="180" t="s">
        <v>30</v>
      </c>
      <c r="E1353" s="178" t="n">
        <v>0.00159864</v>
      </c>
      <c r="F1353" s="181" t="n">
        <f aca="false">IF(C1353="MAT.",VLOOKUP(A1353,INSUMOS_AUX!A:F,6,0),0)</f>
        <v>29.7</v>
      </c>
      <c r="G1353" s="178" t="n">
        <f aca="false">IF(C1353="M.O.",VLOOKUP(A1353,INSUMOS_AUX!A:F,6,0),0)</f>
        <v>0</v>
      </c>
    </row>
    <row r="1354" customFormat="false" ht="15" hidden="false" customHeight="false" outlineLevel="0" collapsed="false">
      <c r="A1354" s="178" t="n">
        <v>36153</v>
      </c>
      <c r="B1354" s="179" t="s">
        <v>634</v>
      </c>
      <c r="C1354" s="180" t="s">
        <v>74</v>
      </c>
      <c r="D1354" s="180" t="s">
        <v>30</v>
      </c>
      <c r="E1354" s="178" t="n">
        <v>0.00064656</v>
      </c>
      <c r="F1354" s="181" t="n">
        <f aca="false">IF(C1354="MAT.",VLOOKUP(A1354,INSUMOS_AUX!A:F,6,0),0)</f>
        <v>133.75</v>
      </c>
      <c r="G1354" s="178" t="n">
        <f aca="false">IF(C1354="M.O.",VLOOKUP(A1354,INSUMOS_AUX!A:F,6,0),0)</f>
        <v>0</v>
      </c>
    </row>
    <row r="1355" customFormat="false" ht="15" hidden="false" customHeight="false" outlineLevel="0" collapsed="false">
      <c r="A1355" s="178" t="n">
        <v>37370</v>
      </c>
      <c r="B1355" s="179" t="s">
        <v>659</v>
      </c>
      <c r="C1355" s="180" t="s">
        <v>74</v>
      </c>
      <c r="D1355" s="180" t="s">
        <v>594</v>
      </c>
      <c r="E1355" s="178" t="n">
        <v>0.6</v>
      </c>
      <c r="F1355" s="181" t="n">
        <f aca="false">IF(C1355="MAT.",VLOOKUP(A1355,INSUMOS_AUX!A:F,6,0),0)</f>
        <v>1.87</v>
      </c>
      <c r="G1355" s="178" t="n">
        <f aca="false">IF(C1355="M.O.",VLOOKUP(A1355,INSUMOS_AUX!A:F,6,0),0)</f>
        <v>0</v>
      </c>
    </row>
    <row r="1356" customFormat="false" ht="15" hidden="false" customHeight="false" outlineLevel="0" collapsed="false">
      <c r="A1356" s="178" t="n">
        <v>37371</v>
      </c>
      <c r="B1356" s="179" t="s">
        <v>660</v>
      </c>
      <c r="C1356" s="180" t="s">
        <v>74</v>
      </c>
      <c r="D1356" s="180" t="s">
        <v>594</v>
      </c>
      <c r="E1356" s="178" t="n">
        <v>0.6</v>
      </c>
      <c r="F1356" s="181" t="n">
        <f aca="false">IF(C1356="MAT.",VLOOKUP(A1356,INSUMOS_AUX!A:F,6,0),0)</f>
        <v>0.71</v>
      </c>
      <c r="G1356" s="178" t="n">
        <f aca="false">IF(C1356="M.O.",VLOOKUP(A1356,INSUMOS_AUX!A:F,6,0),0)</f>
        <v>0</v>
      </c>
    </row>
    <row r="1357" customFormat="false" ht="15" hidden="false" customHeight="false" outlineLevel="0" collapsed="false">
      <c r="A1357" s="178" t="n">
        <v>37372</v>
      </c>
      <c r="B1357" s="179" t="s">
        <v>661</v>
      </c>
      <c r="C1357" s="180" t="s">
        <v>74</v>
      </c>
      <c r="D1357" s="180" t="s">
        <v>594</v>
      </c>
      <c r="E1357" s="178" t="n">
        <v>0.6</v>
      </c>
      <c r="F1357" s="181" t="n">
        <f aca="false">IF(C1357="MAT.",VLOOKUP(A1357,INSUMOS_AUX!A:F,6,0),0)</f>
        <v>0.34</v>
      </c>
      <c r="G1357" s="178" t="n">
        <f aca="false">IF(C1357="M.O.",VLOOKUP(A1357,INSUMOS_AUX!A:F,6,0),0)</f>
        <v>0</v>
      </c>
    </row>
    <row r="1358" customFormat="false" ht="15" hidden="false" customHeight="false" outlineLevel="0" collapsed="false">
      <c r="A1358" s="178" t="n">
        <v>37373</v>
      </c>
      <c r="B1358" s="179" t="s">
        <v>662</v>
      </c>
      <c r="C1358" s="180" t="s">
        <v>74</v>
      </c>
      <c r="D1358" s="180" t="s">
        <v>594</v>
      </c>
      <c r="E1358" s="178" t="n">
        <v>0.6</v>
      </c>
      <c r="F1358" s="181" t="n">
        <f aca="false">IF(C1358="MAT.",VLOOKUP(A1358,INSUMOS_AUX!A:F,6,0),0)</f>
        <v>0.05</v>
      </c>
      <c r="G1358" s="178" t="n">
        <f aca="false">IF(C1358="M.O.",VLOOKUP(A1358,INSUMOS_AUX!A:F,6,0),0)</f>
        <v>0</v>
      </c>
    </row>
    <row r="1359" customFormat="false" ht="15" hidden="false" customHeight="false" outlineLevel="0" collapsed="false">
      <c r="A1359" s="178" t="n">
        <v>38382</v>
      </c>
      <c r="B1359" s="179" t="s">
        <v>664</v>
      </c>
      <c r="C1359" s="180" t="s">
        <v>74</v>
      </c>
      <c r="D1359" s="180" t="s">
        <v>30</v>
      </c>
      <c r="E1359" s="178" t="n">
        <v>0.00151872</v>
      </c>
      <c r="F1359" s="181" t="n">
        <f aca="false">IF(C1359="MAT.",VLOOKUP(A1359,INSUMOS_AUX!A:F,6,0),0)</f>
        <v>7.62</v>
      </c>
      <c r="G1359" s="178" t="n">
        <f aca="false">IF(C1359="M.O.",VLOOKUP(A1359,INSUMOS_AUX!A:F,6,0),0)</f>
        <v>0</v>
      </c>
    </row>
    <row r="1360" customFormat="false" ht="15" hidden="false" customHeight="false" outlineLevel="0" collapsed="false">
      <c r="A1360" s="178" t="n">
        <v>38390</v>
      </c>
      <c r="B1360" s="179" t="s">
        <v>665</v>
      </c>
      <c r="C1360" s="180" t="s">
        <v>74</v>
      </c>
      <c r="D1360" s="180" t="s">
        <v>30</v>
      </c>
      <c r="E1360" s="178" t="n">
        <v>0.00079818</v>
      </c>
      <c r="F1360" s="181" t="n">
        <f aca="false">IF(C1360="MAT.",VLOOKUP(A1360,INSUMOS_AUX!A:F,6,0),0)</f>
        <v>22.97</v>
      </c>
      <c r="G1360" s="178" t="n">
        <f aca="false">IF(C1360="M.O.",VLOOKUP(A1360,INSUMOS_AUX!A:F,6,0),0)</f>
        <v>0</v>
      </c>
    </row>
    <row r="1361" customFormat="false" ht="15" hidden="false" customHeight="false" outlineLevel="0" collapsed="false">
      <c r="A1361" s="178" t="n">
        <v>38393</v>
      </c>
      <c r="B1361" s="179" t="s">
        <v>666</v>
      </c>
      <c r="C1361" s="180" t="s">
        <v>74</v>
      </c>
      <c r="D1361" s="180" t="s">
        <v>30</v>
      </c>
      <c r="E1361" s="178" t="n">
        <v>0.00079818</v>
      </c>
      <c r="F1361" s="181" t="n">
        <f aca="false">IF(C1361="MAT.",VLOOKUP(A1361,INSUMOS_AUX!A:F,6,0),0)</f>
        <v>10.36</v>
      </c>
      <c r="G1361" s="178" t="n">
        <f aca="false">IF(C1361="M.O.",VLOOKUP(A1361,INSUMOS_AUX!A:F,6,0),0)</f>
        <v>0</v>
      </c>
    </row>
    <row r="1362" customFormat="false" ht="15" hidden="false" customHeight="false" outlineLevel="0" collapsed="false">
      <c r="A1362" s="178" t="n">
        <v>38396</v>
      </c>
      <c r="B1362" s="179" t="s">
        <v>667</v>
      </c>
      <c r="C1362" s="180" t="s">
        <v>74</v>
      </c>
      <c r="D1362" s="180" t="s">
        <v>30</v>
      </c>
      <c r="E1362" s="178" t="n">
        <v>2.718E-005</v>
      </c>
      <c r="F1362" s="181" t="n">
        <f aca="false">IF(C1362="MAT.",VLOOKUP(A1362,INSUMOS_AUX!A:F,6,0),0)</f>
        <v>276.64</v>
      </c>
      <c r="G1362" s="178" t="n">
        <f aca="false">IF(C1362="M.O.",VLOOKUP(A1362,INSUMOS_AUX!A:F,6,0),0)</f>
        <v>0</v>
      </c>
    </row>
    <row r="1363" customFormat="false" ht="15" hidden="false" customHeight="false" outlineLevel="0" collapsed="false">
      <c r="A1363" s="178" t="n">
        <v>38399</v>
      </c>
      <c r="B1363" s="179" t="s">
        <v>668</v>
      </c>
      <c r="C1363" s="180" t="s">
        <v>74</v>
      </c>
      <c r="D1363" s="180" t="s">
        <v>30</v>
      </c>
      <c r="E1363" s="178" t="n">
        <v>0.00013578</v>
      </c>
      <c r="F1363" s="181" t="n">
        <f aca="false">IF(C1363="MAT.",VLOOKUP(A1363,INSUMOS_AUX!A:F,6,0),0)</f>
        <v>135.25</v>
      </c>
      <c r="G1363" s="178" t="n">
        <f aca="false">IF(C1363="M.O.",VLOOKUP(A1363,INSUMOS_AUX!A:F,6,0),0)</f>
        <v>0</v>
      </c>
    </row>
    <row r="1364" customFormat="false" ht="15" hidden="false" customHeight="false" outlineLevel="0" collapsed="false">
      <c r="A1364" s="178" t="n">
        <v>38412</v>
      </c>
      <c r="B1364" s="179" t="s">
        <v>669</v>
      </c>
      <c r="C1364" s="180" t="s">
        <v>74</v>
      </c>
      <c r="D1364" s="180" t="s">
        <v>30</v>
      </c>
      <c r="E1364" s="178" t="n">
        <v>2.376E-005</v>
      </c>
      <c r="F1364" s="181" t="n">
        <f aca="false">IF(C1364="MAT.",VLOOKUP(A1364,INSUMOS_AUX!A:F,6,0),0)</f>
        <v>837.62</v>
      </c>
      <c r="G1364" s="178" t="n">
        <f aca="false">IF(C1364="M.O.",VLOOKUP(A1364,INSUMOS_AUX!A:F,6,0),0)</f>
        <v>0</v>
      </c>
    </row>
    <row r="1365" customFormat="false" ht="15" hidden="false" customHeight="false" outlineLevel="0" collapsed="false">
      <c r="A1365" s="178" t="n">
        <v>38413</v>
      </c>
      <c r="B1365" s="179" t="s">
        <v>670</v>
      </c>
      <c r="C1365" s="180" t="s">
        <v>74</v>
      </c>
      <c r="D1365" s="180" t="s">
        <v>30</v>
      </c>
      <c r="E1365" s="178" t="n">
        <v>2.328E-005</v>
      </c>
      <c r="F1365" s="181" t="n">
        <f aca="false">IF(C1365="MAT.",VLOOKUP(A1365,INSUMOS_AUX!A:F,6,0),0)</f>
        <v>589.49</v>
      </c>
      <c r="G1365" s="178" t="n">
        <f aca="false">IF(C1365="M.O.",VLOOKUP(A1365,INSUMOS_AUX!A:F,6,0),0)</f>
        <v>0</v>
      </c>
    </row>
    <row r="1366" customFormat="false" ht="15" hidden="false" customHeight="false" outlineLevel="0" collapsed="false">
      <c r="A1366" s="178" t="n">
        <v>38476</v>
      </c>
      <c r="B1366" s="179" t="s">
        <v>671</v>
      </c>
      <c r="C1366" s="180" t="s">
        <v>74</v>
      </c>
      <c r="D1366" s="180" t="s">
        <v>30</v>
      </c>
      <c r="E1366" s="178" t="n">
        <v>0.00010866</v>
      </c>
      <c r="F1366" s="181" t="n">
        <f aca="false">IF(C1366="MAT.",VLOOKUP(A1366,INSUMOS_AUX!A:F,6,0),0)</f>
        <v>203.78</v>
      </c>
      <c r="G1366" s="178" t="n">
        <f aca="false">IF(C1366="M.O.",VLOOKUP(A1366,INSUMOS_AUX!A:F,6,0),0)</f>
        <v>0</v>
      </c>
    </row>
    <row r="1367" customFormat="false" ht="15" hidden="false" customHeight="false" outlineLevel="0" collapsed="false">
      <c r="A1367" s="178" t="n">
        <v>38477</v>
      </c>
      <c r="B1367" s="179" t="s">
        <v>672</v>
      </c>
      <c r="C1367" s="180" t="s">
        <v>74</v>
      </c>
      <c r="D1367" s="180" t="s">
        <v>30</v>
      </c>
      <c r="E1367" s="178" t="n">
        <v>2.328E-005</v>
      </c>
      <c r="F1367" s="181" t="n">
        <f aca="false">IF(C1367="MAT.",VLOOKUP(A1367,INSUMOS_AUX!A:F,6,0),0)</f>
        <v>577.1</v>
      </c>
      <c r="G1367" s="178" t="n">
        <f aca="false">IF(C1367="M.O.",VLOOKUP(A1367,INSUMOS_AUX!A:F,6,0),0)</f>
        <v>0</v>
      </c>
    </row>
    <row r="1368" customFormat="false" ht="15" hidden="false" customHeight="false" outlineLevel="0" collapsed="false">
      <c r="A1368" s="178" t="n">
        <v>4783</v>
      </c>
      <c r="B1368" s="179" t="s">
        <v>745</v>
      </c>
      <c r="C1368" s="180" t="s">
        <v>636</v>
      </c>
      <c r="D1368" s="180" t="s">
        <v>594</v>
      </c>
      <c r="E1368" s="178" t="n">
        <v>0.354165</v>
      </c>
      <c r="F1368" s="181" t="n">
        <f aca="false">IF(C1368="MAT.",VLOOKUP(A1368,INSUMOS_AUX!A:F,6,0),0)</f>
        <v>0</v>
      </c>
      <c r="G1368" s="178" t="n">
        <f aca="false">IF(C1368="M.O.",VLOOKUP(A1368,INSUMOS_AUX!A:F,6,0),0)</f>
        <v>13.3</v>
      </c>
    </row>
    <row r="1369" customFormat="false" ht="15" hidden="false" customHeight="false" outlineLevel="0" collapsed="false">
      <c r="A1369" s="178" t="n">
        <v>6111</v>
      </c>
      <c r="B1369" s="179" t="s">
        <v>678</v>
      </c>
      <c r="C1369" s="180" t="s">
        <v>636</v>
      </c>
      <c r="D1369" s="180" t="s">
        <v>594</v>
      </c>
      <c r="E1369" s="178" t="n">
        <v>0.254275</v>
      </c>
      <c r="F1369" s="181" t="n">
        <f aca="false">IF(C1369="MAT.",VLOOKUP(A1369,INSUMOS_AUX!A:F,6,0),0)</f>
        <v>0</v>
      </c>
      <c r="G1369" s="178" t="n">
        <f aca="false">IF(C1369="M.O.",VLOOKUP(A1369,INSUMOS_AUX!A:F,6,0),0)</f>
        <v>8.51</v>
      </c>
    </row>
    <row r="1370" customFormat="false" ht="15" hidden="false" customHeight="false" outlineLevel="0" collapsed="false">
      <c r="A1370" s="178" t="n">
        <v>7348</v>
      </c>
      <c r="B1370" s="179" t="s">
        <v>782</v>
      </c>
      <c r="C1370" s="180" t="s">
        <v>74</v>
      </c>
      <c r="D1370" s="180" t="s">
        <v>654</v>
      </c>
      <c r="E1370" s="178" t="n">
        <v>0.17</v>
      </c>
      <c r="F1370" s="181" t="n">
        <f aca="false">IF(C1370="MAT.",VLOOKUP(A1370,INSUMOS_AUX!A:F,6,0),0)</f>
        <v>12.34</v>
      </c>
      <c r="G1370" s="178" t="n">
        <f aca="false">IF(C1370="M.O.",VLOOKUP(A1370,INSUMOS_AUX!A:F,6,0),0)</f>
        <v>0</v>
      </c>
    </row>
    <row r="1371" customFormat="false" ht="15" hidden="false" customHeight="false" outlineLevel="0" collapsed="false">
      <c r="A1371" s="172"/>
      <c r="B1371" s="173"/>
      <c r="C1371" s="173"/>
      <c r="D1371" s="173"/>
      <c r="E1371" s="173"/>
      <c r="F1371" s="173"/>
      <c r="G1371" s="173"/>
    </row>
    <row r="1372" customFormat="false" ht="15" hidden="false" customHeight="false" outlineLevel="0" collapsed="false">
      <c r="A1372" s="174" t="s">
        <v>213</v>
      </c>
      <c r="B1372" s="174" t="s">
        <v>214</v>
      </c>
      <c r="C1372" s="175" t="s">
        <v>60</v>
      </c>
      <c r="D1372" s="175" t="s">
        <v>79</v>
      </c>
      <c r="E1372" s="176" t="n">
        <v>950</v>
      </c>
      <c r="F1372" s="176" t="n">
        <f aca="false">SUMPRODUCT($E1373:$E1400,F1373:F1400)</f>
        <v>7.52011224375</v>
      </c>
      <c r="G1372" s="176" t="n">
        <f aca="false">SUMPRODUCT($E1373:$E1400,G1373:G1400)</f>
        <v>4.054159249</v>
      </c>
    </row>
    <row r="1373" customFormat="false" ht="15" hidden="false" customHeight="false" outlineLevel="0" collapsed="false">
      <c r="A1373" s="178" t="n">
        <v>10</v>
      </c>
      <c r="B1373" s="179" t="s">
        <v>647</v>
      </c>
      <c r="C1373" s="180" t="s">
        <v>74</v>
      </c>
      <c r="D1373" s="180" t="s">
        <v>30</v>
      </c>
      <c r="E1373" s="178" t="n">
        <v>0.002335163</v>
      </c>
      <c r="F1373" s="181" t="n">
        <f aca="false">IF(C1373="MAT.",VLOOKUP(A1373,INSUMOS_AUX!A:F,6,0),0)</f>
        <v>6.92</v>
      </c>
      <c r="G1373" s="178" t="n">
        <f aca="false">IF(C1373="M.O.",VLOOKUP(A1373,INSUMOS_AUX!A:F,6,0),0)</f>
        <v>0</v>
      </c>
    </row>
    <row r="1374" customFormat="false" ht="15" hidden="false" customHeight="false" outlineLevel="0" collapsed="false">
      <c r="A1374" s="178" t="n">
        <v>11359</v>
      </c>
      <c r="B1374" s="179" t="s">
        <v>649</v>
      </c>
      <c r="C1374" s="180" t="s">
        <v>74</v>
      </c>
      <c r="D1374" s="180" t="s">
        <v>30</v>
      </c>
      <c r="E1374" s="178" t="n">
        <v>1.8847E-005</v>
      </c>
      <c r="F1374" s="181" t="n">
        <f aca="false">IF(C1374="MAT.",VLOOKUP(A1374,INSUMOS_AUX!A:F,6,0),0)</f>
        <v>571.77</v>
      </c>
      <c r="G1374" s="178" t="n">
        <f aca="false">IF(C1374="M.O.",VLOOKUP(A1374,INSUMOS_AUX!A:F,6,0),0)</f>
        <v>0</v>
      </c>
    </row>
    <row r="1375" customFormat="false" ht="15" hidden="false" customHeight="false" outlineLevel="0" collapsed="false">
      <c r="A1375" s="178" t="n">
        <v>12815</v>
      </c>
      <c r="B1375" s="179" t="s">
        <v>651</v>
      </c>
      <c r="C1375" s="180" t="s">
        <v>74</v>
      </c>
      <c r="D1375" s="180" t="s">
        <v>30</v>
      </c>
      <c r="E1375" s="178" t="n">
        <v>0.002657872</v>
      </c>
      <c r="F1375" s="181" t="n">
        <f aca="false">IF(C1375="MAT.",VLOOKUP(A1375,INSUMOS_AUX!A:F,6,0),0)</f>
        <v>5.84</v>
      </c>
      <c r="G1375" s="178" t="n">
        <f aca="false">IF(C1375="M.O.",VLOOKUP(A1375,INSUMOS_AUX!A:F,6,0),0)</f>
        <v>0</v>
      </c>
    </row>
    <row r="1376" customFormat="false" ht="15" hidden="false" customHeight="false" outlineLevel="0" collapsed="false">
      <c r="A1376" s="178" t="n">
        <v>12892</v>
      </c>
      <c r="B1376" s="179" t="s">
        <v>627</v>
      </c>
      <c r="C1376" s="180" t="s">
        <v>74</v>
      </c>
      <c r="D1376" s="180" t="s">
        <v>628</v>
      </c>
      <c r="E1376" s="178" t="n">
        <v>0.00457502</v>
      </c>
      <c r="F1376" s="181" t="n">
        <f aca="false">IF(C1376="MAT.",VLOOKUP(A1376,INSUMOS_AUX!A:F,6,0),0)</f>
        <v>9</v>
      </c>
      <c r="G1376" s="178" t="n">
        <f aca="false">IF(C1376="M.O.",VLOOKUP(A1376,INSUMOS_AUX!A:F,6,0),0)</f>
        <v>0</v>
      </c>
    </row>
    <row r="1377" customFormat="false" ht="15" hidden="false" customHeight="false" outlineLevel="0" collapsed="false">
      <c r="A1377" s="178" t="n">
        <v>12893</v>
      </c>
      <c r="B1377" s="179" t="s">
        <v>629</v>
      </c>
      <c r="C1377" s="180" t="s">
        <v>74</v>
      </c>
      <c r="D1377" s="180" t="s">
        <v>628</v>
      </c>
      <c r="E1377" s="178" t="n">
        <v>0.000533766</v>
      </c>
      <c r="F1377" s="181" t="n">
        <f aca="false">IF(C1377="MAT.",VLOOKUP(A1377,INSUMOS_AUX!A:F,6,0),0)</f>
        <v>48</v>
      </c>
      <c r="G1377" s="178" t="n">
        <f aca="false">IF(C1377="M.O.",VLOOKUP(A1377,INSUMOS_AUX!A:F,6,0),0)</f>
        <v>0</v>
      </c>
    </row>
    <row r="1378" customFormat="false" ht="15" hidden="false" customHeight="false" outlineLevel="0" collapsed="false">
      <c r="A1378" s="178" t="n">
        <v>25966</v>
      </c>
      <c r="B1378" s="179" t="s">
        <v>653</v>
      </c>
      <c r="C1378" s="180" t="s">
        <v>74</v>
      </c>
      <c r="D1378" s="180" t="s">
        <v>654</v>
      </c>
      <c r="E1378" s="178" t="n">
        <v>0.00044299</v>
      </c>
      <c r="F1378" s="181" t="n">
        <f aca="false">IF(C1378="MAT.",VLOOKUP(A1378,INSUMOS_AUX!A:F,6,0),0)</f>
        <v>15.03</v>
      </c>
      <c r="G1378" s="178" t="n">
        <f aca="false">IF(C1378="M.O.",VLOOKUP(A1378,INSUMOS_AUX!A:F,6,0),0)</f>
        <v>0</v>
      </c>
    </row>
    <row r="1379" customFormat="false" ht="15" hidden="false" customHeight="false" outlineLevel="0" collapsed="false">
      <c r="A1379" s="178" t="n">
        <v>2711</v>
      </c>
      <c r="B1379" s="179" t="s">
        <v>657</v>
      </c>
      <c r="C1379" s="180" t="s">
        <v>74</v>
      </c>
      <c r="D1379" s="180" t="s">
        <v>30</v>
      </c>
      <c r="E1379" s="178" t="n">
        <v>0.000197702</v>
      </c>
      <c r="F1379" s="181" t="n">
        <f aca="false">IF(C1379="MAT.",VLOOKUP(A1379,INSUMOS_AUX!A:F,6,0),0)</f>
        <v>109.45</v>
      </c>
      <c r="G1379" s="178" t="n">
        <f aca="false">IF(C1379="M.O.",VLOOKUP(A1379,INSUMOS_AUX!A:F,6,0),0)</f>
        <v>0</v>
      </c>
    </row>
    <row r="1380" customFormat="false" ht="15" hidden="false" customHeight="false" outlineLevel="0" collapsed="false">
      <c r="A1380" s="178" t="n">
        <v>36144</v>
      </c>
      <c r="B1380" s="179" t="s">
        <v>630</v>
      </c>
      <c r="C1380" s="180" t="s">
        <v>74</v>
      </c>
      <c r="D1380" s="180" t="s">
        <v>30</v>
      </c>
      <c r="E1380" s="178" t="n">
        <v>0.037219676</v>
      </c>
      <c r="F1380" s="181" t="n">
        <f aca="false">IF(C1380="MAT.",VLOOKUP(A1380,INSUMOS_AUX!A:F,6,0),0)</f>
        <v>1.12</v>
      </c>
      <c r="G1380" s="178" t="n">
        <f aca="false">IF(C1380="M.O.",VLOOKUP(A1380,INSUMOS_AUX!A:F,6,0),0)</f>
        <v>0</v>
      </c>
    </row>
    <row r="1381" customFormat="false" ht="15" hidden="false" customHeight="false" outlineLevel="0" collapsed="false">
      <c r="A1381" s="178" t="n">
        <v>36146</v>
      </c>
      <c r="B1381" s="179" t="s">
        <v>631</v>
      </c>
      <c r="C1381" s="180" t="s">
        <v>74</v>
      </c>
      <c r="D1381" s="180" t="s">
        <v>30</v>
      </c>
      <c r="E1381" s="178" t="n">
        <v>0.000414053</v>
      </c>
      <c r="F1381" s="181" t="n">
        <f aca="false">IF(C1381="MAT.",VLOOKUP(A1381,INSUMOS_AUX!A:F,6,0),0)</f>
        <v>170</v>
      </c>
      <c r="G1381" s="178" t="n">
        <f aca="false">IF(C1381="M.O.",VLOOKUP(A1381,INSUMOS_AUX!A:F,6,0),0)</f>
        <v>0</v>
      </c>
    </row>
    <row r="1382" customFormat="false" ht="15" hidden="false" customHeight="false" outlineLevel="0" collapsed="false">
      <c r="A1382" s="178" t="n">
        <v>36149</v>
      </c>
      <c r="B1382" s="179" t="s">
        <v>632</v>
      </c>
      <c r="C1382" s="180" t="s">
        <v>74</v>
      </c>
      <c r="D1382" s="180" t="s">
        <v>30</v>
      </c>
      <c r="E1382" s="178" t="n">
        <v>0.00023976</v>
      </c>
      <c r="F1382" s="181" t="n">
        <f aca="false">IF(C1382="MAT.",VLOOKUP(A1382,INSUMOS_AUX!A:F,6,0),0)</f>
        <v>117.5</v>
      </c>
      <c r="G1382" s="178" t="n">
        <f aca="false">IF(C1382="M.O.",VLOOKUP(A1382,INSUMOS_AUX!A:F,6,0),0)</f>
        <v>0</v>
      </c>
    </row>
    <row r="1383" customFormat="false" ht="15" hidden="false" customHeight="false" outlineLevel="0" collapsed="false">
      <c r="A1383" s="178" t="n">
        <v>36150</v>
      </c>
      <c r="B1383" s="179" t="s">
        <v>633</v>
      </c>
      <c r="C1383" s="180" t="s">
        <v>74</v>
      </c>
      <c r="D1383" s="180" t="s">
        <v>30</v>
      </c>
      <c r="E1383" s="178" t="n">
        <v>0.000887246</v>
      </c>
      <c r="F1383" s="181" t="n">
        <f aca="false">IF(C1383="MAT.",VLOOKUP(A1383,INSUMOS_AUX!A:F,6,0),0)</f>
        <v>29.7</v>
      </c>
      <c r="G1383" s="178" t="n">
        <f aca="false">IF(C1383="M.O.",VLOOKUP(A1383,INSUMOS_AUX!A:F,6,0),0)</f>
        <v>0</v>
      </c>
    </row>
    <row r="1384" customFormat="false" ht="15" hidden="false" customHeight="false" outlineLevel="0" collapsed="false">
      <c r="A1384" s="178" t="n">
        <v>36153</v>
      </c>
      <c r="B1384" s="179" t="s">
        <v>634</v>
      </c>
      <c r="C1384" s="180" t="s">
        <v>74</v>
      </c>
      <c r="D1384" s="180" t="s">
        <v>30</v>
      </c>
      <c r="E1384" s="178" t="n">
        <v>0.00035884</v>
      </c>
      <c r="F1384" s="181" t="n">
        <f aca="false">IF(C1384="MAT.",VLOOKUP(A1384,INSUMOS_AUX!A:F,6,0),0)</f>
        <v>133.75</v>
      </c>
      <c r="G1384" s="178" t="n">
        <f aca="false">IF(C1384="M.O.",VLOOKUP(A1384,INSUMOS_AUX!A:F,6,0),0)</f>
        <v>0</v>
      </c>
    </row>
    <row r="1385" customFormat="false" ht="15" hidden="false" customHeight="false" outlineLevel="0" collapsed="false">
      <c r="A1385" s="178" t="n">
        <v>37370</v>
      </c>
      <c r="B1385" s="179" t="s">
        <v>659</v>
      </c>
      <c r="C1385" s="180" t="s">
        <v>74</v>
      </c>
      <c r="D1385" s="180" t="s">
        <v>594</v>
      </c>
      <c r="E1385" s="178" t="n">
        <v>0.333</v>
      </c>
      <c r="F1385" s="181" t="n">
        <f aca="false">IF(C1385="MAT.",VLOOKUP(A1385,INSUMOS_AUX!A:F,6,0),0)</f>
        <v>1.87</v>
      </c>
      <c r="G1385" s="178" t="n">
        <f aca="false">IF(C1385="M.O.",VLOOKUP(A1385,INSUMOS_AUX!A:F,6,0),0)</f>
        <v>0</v>
      </c>
    </row>
    <row r="1386" customFormat="false" ht="15" hidden="false" customHeight="false" outlineLevel="0" collapsed="false">
      <c r="A1386" s="178" t="n">
        <v>37371</v>
      </c>
      <c r="B1386" s="179" t="s">
        <v>660</v>
      </c>
      <c r="C1386" s="180" t="s">
        <v>74</v>
      </c>
      <c r="D1386" s="180" t="s">
        <v>594</v>
      </c>
      <c r="E1386" s="178" t="n">
        <v>0.333</v>
      </c>
      <c r="F1386" s="181" t="n">
        <f aca="false">IF(C1386="MAT.",VLOOKUP(A1386,INSUMOS_AUX!A:F,6,0),0)</f>
        <v>0.71</v>
      </c>
      <c r="G1386" s="178" t="n">
        <f aca="false">IF(C1386="M.O.",VLOOKUP(A1386,INSUMOS_AUX!A:F,6,0),0)</f>
        <v>0</v>
      </c>
    </row>
    <row r="1387" customFormat="false" ht="15" hidden="false" customHeight="false" outlineLevel="0" collapsed="false">
      <c r="A1387" s="178" t="n">
        <v>37372</v>
      </c>
      <c r="B1387" s="179" t="s">
        <v>661</v>
      </c>
      <c r="C1387" s="180" t="s">
        <v>74</v>
      </c>
      <c r="D1387" s="180" t="s">
        <v>594</v>
      </c>
      <c r="E1387" s="178" t="n">
        <v>0.333</v>
      </c>
      <c r="F1387" s="181" t="n">
        <f aca="false">IF(C1387="MAT.",VLOOKUP(A1387,INSUMOS_AUX!A:F,6,0),0)</f>
        <v>0.34</v>
      </c>
      <c r="G1387" s="178" t="n">
        <f aca="false">IF(C1387="M.O.",VLOOKUP(A1387,INSUMOS_AUX!A:F,6,0),0)</f>
        <v>0</v>
      </c>
    </row>
    <row r="1388" customFormat="false" ht="15" hidden="false" customHeight="false" outlineLevel="0" collapsed="false">
      <c r="A1388" s="178" t="n">
        <v>37373</v>
      </c>
      <c r="B1388" s="179" t="s">
        <v>662</v>
      </c>
      <c r="C1388" s="180" t="s">
        <v>74</v>
      </c>
      <c r="D1388" s="180" t="s">
        <v>594</v>
      </c>
      <c r="E1388" s="178" t="n">
        <v>0.333</v>
      </c>
      <c r="F1388" s="181" t="n">
        <f aca="false">IF(C1388="MAT.",VLOOKUP(A1388,INSUMOS_AUX!A:F,6,0),0)</f>
        <v>0.05</v>
      </c>
      <c r="G1388" s="178" t="n">
        <f aca="false">IF(C1388="M.O.",VLOOKUP(A1388,INSUMOS_AUX!A:F,6,0),0)</f>
        <v>0</v>
      </c>
    </row>
    <row r="1389" customFormat="false" ht="15" hidden="false" customHeight="false" outlineLevel="0" collapsed="false">
      <c r="A1389" s="178" t="n">
        <v>38382</v>
      </c>
      <c r="B1389" s="179" t="s">
        <v>664</v>
      </c>
      <c r="C1389" s="180" t="s">
        <v>74</v>
      </c>
      <c r="D1389" s="180" t="s">
        <v>30</v>
      </c>
      <c r="E1389" s="178" t="n">
        <v>0.00084289</v>
      </c>
      <c r="F1389" s="181" t="n">
        <f aca="false">IF(C1389="MAT.",VLOOKUP(A1389,INSUMOS_AUX!A:F,6,0),0)</f>
        <v>7.62</v>
      </c>
      <c r="G1389" s="178" t="n">
        <f aca="false">IF(C1389="M.O.",VLOOKUP(A1389,INSUMOS_AUX!A:F,6,0),0)</f>
        <v>0</v>
      </c>
    </row>
    <row r="1390" customFormat="false" ht="15" hidden="false" customHeight="false" outlineLevel="0" collapsed="false">
      <c r="A1390" s="178" t="n">
        <v>38390</v>
      </c>
      <c r="B1390" s="179" t="s">
        <v>665</v>
      </c>
      <c r="C1390" s="180" t="s">
        <v>74</v>
      </c>
      <c r="D1390" s="180" t="s">
        <v>30</v>
      </c>
      <c r="E1390" s="178" t="n">
        <v>0.00044299</v>
      </c>
      <c r="F1390" s="181" t="n">
        <f aca="false">IF(C1390="MAT.",VLOOKUP(A1390,INSUMOS_AUX!A:F,6,0),0)</f>
        <v>22.97</v>
      </c>
      <c r="G1390" s="178" t="n">
        <f aca="false">IF(C1390="M.O.",VLOOKUP(A1390,INSUMOS_AUX!A:F,6,0),0)</f>
        <v>0</v>
      </c>
    </row>
    <row r="1391" customFormat="false" ht="15" hidden="false" customHeight="false" outlineLevel="0" collapsed="false">
      <c r="A1391" s="178" t="n">
        <v>38393</v>
      </c>
      <c r="B1391" s="179" t="s">
        <v>666</v>
      </c>
      <c r="C1391" s="180" t="s">
        <v>74</v>
      </c>
      <c r="D1391" s="180" t="s">
        <v>30</v>
      </c>
      <c r="E1391" s="178" t="n">
        <v>0.00044299</v>
      </c>
      <c r="F1391" s="181" t="n">
        <f aca="false">IF(C1391="MAT.",VLOOKUP(A1391,INSUMOS_AUX!A:F,6,0),0)</f>
        <v>10.36</v>
      </c>
      <c r="G1391" s="178" t="n">
        <f aca="false">IF(C1391="M.O.",VLOOKUP(A1391,INSUMOS_AUX!A:F,6,0),0)</f>
        <v>0</v>
      </c>
    </row>
    <row r="1392" customFormat="false" ht="15" hidden="false" customHeight="false" outlineLevel="0" collapsed="false">
      <c r="A1392" s="178" t="n">
        <v>38396</v>
      </c>
      <c r="B1392" s="179" t="s">
        <v>667</v>
      </c>
      <c r="C1392" s="180" t="s">
        <v>74</v>
      </c>
      <c r="D1392" s="180" t="s">
        <v>30</v>
      </c>
      <c r="E1392" s="178" t="n">
        <v>1.5085E-005</v>
      </c>
      <c r="F1392" s="181" t="n">
        <f aca="false">IF(C1392="MAT.",VLOOKUP(A1392,INSUMOS_AUX!A:F,6,0),0)</f>
        <v>276.64</v>
      </c>
      <c r="G1392" s="178" t="n">
        <f aca="false">IF(C1392="M.O.",VLOOKUP(A1392,INSUMOS_AUX!A:F,6,0),0)</f>
        <v>0</v>
      </c>
    </row>
    <row r="1393" customFormat="false" ht="15" hidden="false" customHeight="false" outlineLevel="0" collapsed="false">
      <c r="A1393" s="178" t="n">
        <v>38399</v>
      </c>
      <c r="B1393" s="179" t="s">
        <v>668</v>
      </c>
      <c r="C1393" s="180" t="s">
        <v>74</v>
      </c>
      <c r="D1393" s="180" t="s">
        <v>30</v>
      </c>
      <c r="E1393" s="178" t="n">
        <v>7.5358E-005</v>
      </c>
      <c r="F1393" s="181" t="n">
        <f aca="false">IF(C1393="MAT.",VLOOKUP(A1393,INSUMOS_AUX!A:F,6,0),0)</f>
        <v>135.25</v>
      </c>
      <c r="G1393" s="178" t="n">
        <f aca="false">IF(C1393="M.O.",VLOOKUP(A1393,INSUMOS_AUX!A:F,6,0),0)</f>
        <v>0</v>
      </c>
    </row>
    <row r="1394" customFormat="false" ht="15" hidden="false" customHeight="false" outlineLevel="0" collapsed="false">
      <c r="A1394" s="178" t="n">
        <v>38412</v>
      </c>
      <c r="B1394" s="179" t="s">
        <v>669</v>
      </c>
      <c r="C1394" s="180" t="s">
        <v>74</v>
      </c>
      <c r="D1394" s="180" t="s">
        <v>30</v>
      </c>
      <c r="E1394" s="178" t="n">
        <v>1.3186E-005</v>
      </c>
      <c r="F1394" s="181" t="n">
        <f aca="false">IF(C1394="MAT.",VLOOKUP(A1394,INSUMOS_AUX!A:F,6,0),0)</f>
        <v>837.62</v>
      </c>
      <c r="G1394" s="178" t="n">
        <f aca="false">IF(C1394="M.O.",VLOOKUP(A1394,INSUMOS_AUX!A:F,6,0),0)</f>
        <v>0</v>
      </c>
    </row>
    <row r="1395" customFormat="false" ht="15" hidden="false" customHeight="false" outlineLevel="0" collapsed="false">
      <c r="A1395" s="178" t="n">
        <v>38413</v>
      </c>
      <c r="B1395" s="179" t="s">
        <v>670</v>
      </c>
      <c r="C1395" s="180" t="s">
        <v>74</v>
      </c>
      <c r="D1395" s="180" t="s">
        <v>30</v>
      </c>
      <c r="E1395" s="178" t="n">
        <v>1.292E-005</v>
      </c>
      <c r="F1395" s="181" t="n">
        <f aca="false">IF(C1395="MAT.",VLOOKUP(A1395,INSUMOS_AUX!A:F,6,0),0)</f>
        <v>589.49</v>
      </c>
      <c r="G1395" s="178" t="n">
        <f aca="false">IF(C1395="M.O.",VLOOKUP(A1395,INSUMOS_AUX!A:F,6,0),0)</f>
        <v>0</v>
      </c>
    </row>
    <row r="1396" customFormat="false" ht="15" hidden="false" customHeight="false" outlineLevel="0" collapsed="false">
      <c r="A1396" s="178" t="n">
        <v>38476</v>
      </c>
      <c r="B1396" s="179" t="s">
        <v>671</v>
      </c>
      <c r="C1396" s="180" t="s">
        <v>74</v>
      </c>
      <c r="D1396" s="180" t="s">
        <v>30</v>
      </c>
      <c r="E1396" s="178" t="n">
        <v>6.0306E-005</v>
      </c>
      <c r="F1396" s="181" t="n">
        <f aca="false">IF(C1396="MAT.",VLOOKUP(A1396,INSUMOS_AUX!A:F,6,0),0)</f>
        <v>203.78</v>
      </c>
      <c r="G1396" s="178" t="n">
        <f aca="false">IF(C1396="M.O.",VLOOKUP(A1396,INSUMOS_AUX!A:F,6,0),0)</f>
        <v>0</v>
      </c>
    </row>
    <row r="1397" customFormat="false" ht="15" hidden="false" customHeight="false" outlineLevel="0" collapsed="false">
      <c r="A1397" s="178" t="n">
        <v>38477</v>
      </c>
      <c r="B1397" s="179" t="s">
        <v>672</v>
      </c>
      <c r="C1397" s="180" t="s">
        <v>74</v>
      </c>
      <c r="D1397" s="180" t="s">
        <v>30</v>
      </c>
      <c r="E1397" s="178" t="n">
        <v>1.292E-005</v>
      </c>
      <c r="F1397" s="181" t="n">
        <f aca="false">IF(C1397="MAT.",VLOOKUP(A1397,INSUMOS_AUX!A:F,6,0),0)</f>
        <v>577.1</v>
      </c>
      <c r="G1397" s="178" t="n">
        <f aca="false">IF(C1397="M.O.",VLOOKUP(A1397,INSUMOS_AUX!A:F,6,0),0)</f>
        <v>0</v>
      </c>
    </row>
    <row r="1398" customFormat="false" ht="15" hidden="false" customHeight="false" outlineLevel="0" collapsed="false">
      <c r="A1398" s="178" t="n">
        <v>4783</v>
      </c>
      <c r="B1398" s="179" t="s">
        <v>745</v>
      </c>
      <c r="C1398" s="180" t="s">
        <v>636</v>
      </c>
      <c r="D1398" s="180" t="s">
        <v>594</v>
      </c>
      <c r="E1398" s="178" t="n">
        <v>0.2469036</v>
      </c>
      <c r="F1398" s="181" t="n">
        <f aca="false">IF(C1398="MAT.",VLOOKUP(A1398,INSUMOS_AUX!A:F,6,0),0)</f>
        <v>0</v>
      </c>
      <c r="G1398" s="178" t="n">
        <f aca="false">IF(C1398="M.O.",VLOOKUP(A1398,INSUMOS_AUX!A:F,6,0),0)</f>
        <v>13.3</v>
      </c>
    </row>
    <row r="1399" customFormat="false" ht="15" hidden="false" customHeight="false" outlineLevel="0" collapsed="false">
      <c r="A1399" s="178" t="n">
        <v>6111</v>
      </c>
      <c r="B1399" s="179" t="s">
        <v>678</v>
      </c>
      <c r="C1399" s="180" t="s">
        <v>636</v>
      </c>
      <c r="D1399" s="180" t="s">
        <v>594</v>
      </c>
      <c r="E1399" s="178" t="n">
        <v>0.0905219</v>
      </c>
      <c r="F1399" s="181" t="n">
        <f aca="false">IF(C1399="MAT.",VLOOKUP(A1399,INSUMOS_AUX!A:F,6,0),0)</f>
        <v>0</v>
      </c>
      <c r="G1399" s="178" t="n">
        <f aca="false">IF(C1399="M.O.",VLOOKUP(A1399,INSUMOS_AUX!A:F,6,0),0)</f>
        <v>8.51</v>
      </c>
    </row>
    <row r="1400" customFormat="false" ht="15" hidden="false" customHeight="false" outlineLevel="0" collapsed="false">
      <c r="A1400" s="178" t="n">
        <v>7356</v>
      </c>
      <c r="B1400" s="179" t="s">
        <v>777</v>
      </c>
      <c r="C1400" s="180" t="s">
        <v>74</v>
      </c>
      <c r="D1400" s="180" t="s">
        <v>654</v>
      </c>
      <c r="E1400" s="178" t="n">
        <v>0.33</v>
      </c>
      <c r="F1400" s="181" t="n">
        <f aca="false">IF(C1400="MAT.",VLOOKUP(A1400,INSUMOS_AUX!A:F,6,0),0)</f>
        <v>18.5</v>
      </c>
      <c r="G1400" s="178" t="n">
        <f aca="false">IF(C1400="M.O.",VLOOKUP(A1400,INSUMOS_AUX!A:F,6,0),0)</f>
        <v>0</v>
      </c>
    </row>
    <row r="1401" customFormat="false" ht="15" hidden="false" customHeight="false" outlineLevel="0" collapsed="false">
      <c r="A1401" s="172"/>
      <c r="B1401" s="173"/>
      <c r="C1401" s="173"/>
      <c r="D1401" s="173"/>
      <c r="E1401" s="173"/>
      <c r="F1401" s="173"/>
      <c r="G1401" s="173"/>
    </row>
    <row r="1402" customFormat="false" ht="15" hidden="false" customHeight="false" outlineLevel="0" collapsed="false">
      <c r="A1402" s="174" t="s">
        <v>216</v>
      </c>
      <c r="B1402" s="174" t="s">
        <v>217</v>
      </c>
      <c r="C1402" s="175" t="s">
        <v>60</v>
      </c>
      <c r="D1402" s="175" t="s">
        <v>79</v>
      </c>
      <c r="E1402" s="176" t="n">
        <v>588.48</v>
      </c>
      <c r="F1402" s="176" t="n">
        <f aca="false">SUMPRODUCT($E1403:$E1430,F1403:F1430)</f>
        <v>7.19289484965</v>
      </c>
      <c r="G1402" s="176" t="n">
        <f aca="false">SUMPRODUCT($E1403:$E1430,G1403:G1430)</f>
        <v>3.113927439</v>
      </c>
    </row>
    <row r="1403" customFormat="false" ht="15" hidden="false" customHeight="false" outlineLevel="0" collapsed="false">
      <c r="A1403" s="178" t="n">
        <v>10</v>
      </c>
      <c r="B1403" s="179" t="s">
        <v>647</v>
      </c>
      <c r="C1403" s="180" t="s">
        <v>74</v>
      </c>
      <c r="D1403" s="180" t="s">
        <v>30</v>
      </c>
      <c r="E1403" s="178" t="n">
        <v>0.0017952</v>
      </c>
      <c r="F1403" s="181" t="n">
        <f aca="false">IF(C1403="MAT.",VLOOKUP(A1403,INSUMOS_AUX!A:F,6,0),0)</f>
        <v>6.92</v>
      </c>
      <c r="G1403" s="178" t="n">
        <f aca="false">IF(C1403="M.O.",VLOOKUP(A1403,INSUMOS_AUX!A:F,6,0),0)</f>
        <v>0</v>
      </c>
    </row>
    <row r="1404" customFormat="false" ht="15" hidden="false" customHeight="false" outlineLevel="0" collapsed="false">
      <c r="A1404" s="178" t="n">
        <v>11359</v>
      </c>
      <c r="B1404" s="179" t="s">
        <v>649</v>
      </c>
      <c r="C1404" s="180" t="s">
        <v>74</v>
      </c>
      <c r="D1404" s="180" t="s">
        <v>30</v>
      </c>
      <c r="E1404" s="178" t="n">
        <v>1.4489E-005</v>
      </c>
      <c r="F1404" s="181" t="n">
        <f aca="false">IF(C1404="MAT.",VLOOKUP(A1404,INSUMOS_AUX!A:F,6,0),0)</f>
        <v>571.77</v>
      </c>
      <c r="G1404" s="178" t="n">
        <f aca="false">IF(C1404="M.O.",VLOOKUP(A1404,INSUMOS_AUX!A:F,6,0),0)</f>
        <v>0</v>
      </c>
    </row>
    <row r="1405" customFormat="false" ht="15" hidden="false" customHeight="false" outlineLevel="0" collapsed="false">
      <c r="A1405" s="178" t="n">
        <v>12815</v>
      </c>
      <c r="B1405" s="179" t="s">
        <v>651</v>
      </c>
      <c r="C1405" s="180" t="s">
        <v>74</v>
      </c>
      <c r="D1405" s="180" t="s">
        <v>30</v>
      </c>
      <c r="E1405" s="178" t="n">
        <v>0.002043289</v>
      </c>
      <c r="F1405" s="181" t="n">
        <f aca="false">IF(C1405="MAT.",VLOOKUP(A1405,INSUMOS_AUX!A:F,6,0),0)</f>
        <v>5.84</v>
      </c>
      <c r="G1405" s="178" t="n">
        <f aca="false">IF(C1405="M.O.",VLOOKUP(A1405,INSUMOS_AUX!A:F,6,0),0)</f>
        <v>0</v>
      </c>
    </row>
    <row r="1406" customFormat="false" ht="15" hidden="false" customHeight="false" outlineLevel="0" collapsed="false">
      <c r="A1406" s="178" t="n">
        <v>12892</v>
      </c>
      <c r="B1406" s="179" t="s">
        <v>627</v>
      </c>
      <c r="C1406" s="180" t="s">
        <v>74</v>
      </c>
      <c r="D1406" s="180" t="s">
        <v>628</v>
      </c>
      <c r="E1406" s="178" t="n">
        <v>0.003517133</v>
      </c>
      <c r="F1406" s="181" t="n">
        <f aca="false">IF(C1406="MAT.",VLOOKUP(A1406,INSUMOS_AUX!A:F,6,0),0)</f>
        <v>9</v>
      </c>
      <c r="G1406" s="178" t="n">
        <f aca="false">IF(C1406="M.O.",VLOOKUP(A1406,INSUMOS_AUX!A:F,6,0),0)</f>
        <v>0</v>
      </c>
    </row>
    <row r="1407" customFormat="false" ht="15" hidden="false" customHeight="false" outlineLevel="0" collapsed="false">
      <c r="A1407" s="178" t="n">
        <v>12893</v>
      </c>
      <c r="B1407" s="179" t="s">
        <v>629</v>
      </c>
      <c r="C1407" s="180" t="s">
        <v>74</v>
      </c>
      <c r="D1407" s="180" t="s">
        <v>628</v>
      </c>
      <c r="E1407" s="178" t="n">
        <v>0.000410342</v>
      </c>
      <c r="F1407" s="181" t="n">
        <f aca="false">IF(C1407="MAT.",VLOOKUP(A1407,INSUMOS_AUX!A:F,6,0),0)</f>
        <v>48</v>
      </c>
      <c r="G1407" s="178" t="n">
        <f aca="false">IF(C1407="M.O.",VLOOKUP(A1407,INSUMOS_AUX!A:F,6,0),0)</f>
        <v>0</v>
      </c>
    </row>
    <row r="1408" customFormat="false" ht="15" hidden="false" customHeight="false" outlineLevel="0" collapsed="false">
      <c r="A1408" s="178" t="n">
        <v>25966</v>
      </c>
      <c r="B1408" s="179" t="s">
        <v>653</v>
      </c>
      <c r="C1408" s="180" t="s">
        <v>74</v>
      </c>
      <c r="D1408" s="180" t="s">
        <v>654</v>
      </c>
      <c r="E1408" s="178" t="n">
        <v>0.000340557</v>
      </c>
      <c r="F1408" s="181" t="n">
        <f aca="false">IF(C1408="MAT.",VLOOKUP(A1408,INSUMOS_AUX!A:F,6,0),0)</f>
        <v>15.03</v>
      </c>
      <c r="G1408" s="178" t="n">
        <f aca="false">IF(C1408="M.O.",VLOOKUP(A1408,INSUMOS_AUX!A:F,6,0),0)</f>
        <v>0</v>
      </c>
    </row>
    <row r="1409" customFormat="false" ht="15" hidden="false" customHeight="false" outlineLevel="0" collapsed="false">
      <c r="A1409" s="178" t="n">
        <v>2711</v>
      </c>
      <c r="B1409" s="179" t="s">
        <v>657</v>
      </c>
      <c r="C1409" s="180" t="s">
        <v>74</v>
      </c>
      <c r="D1409" s="180" t="s">
        <v>30</v>
      </c>
      <c r="E1409" s="178" t="n">
        <v>0.000151987</v>
      </c>
      <c r="F1409" s="181" t="n">
        <f aca="false">IF(C1409="MAT.",VLOOKUP(A1409,INSUMOS_AUX!A:F,6,0),0)</f>
        <v>109.45</v>
      </c>
      <c r="G1409" s="178" t="n">
        <f aca="false">IF(C1409="M.O.",VLOOKUP(A1409,INSUMOS_AUX!A:F,6,0),0)</f>
        <v>0</v>
      </c>
    </row>
    <row r="1410" customFormat="false" ht="15" hidden="false" customHeight="false" outlineLevel="0" collapsed="false">
      <c r="A1410" s="178" t="n">
        <v>36144</v>
      </c>
      <c r="B1410" s="179" t="s">
        <v>630</v>
      </c>
      <c r="C1410" s="180" t="s">
        <v>74</v>
      </c>
      <c r="D1410" s="180" t="s">
        <v>30</v>
      </c>
      <c r="E1410" s="178" t="n">
        <v>0.028613325</v>
      </c>
      <c r="F1410" s="181" t="n">
        <f aca="false">IF(C1410="MAT.",VLOOKUP(A1410,INSUMOS_AUX!A:F,6,0),0)</f>
        <v>1.12</v>
      </c>
      <c r="G1410" s="178" t="n">
        <f aca="false">IF(C1410="M.O.",VLOOKUP(A1410,INSUMOS_AUX!A:F,6,0),0)</f>
        <v>0</v>
      </c>
    </row>
    <row r="1411" customFormat="false" ht="15" hidden="false" customHeight="false" outlineLevel="0" collapsed="false">
      <c r="A1411" s="178" t="n">
        <v>36146</v>
      </c>
      <c r="B1411" s="179" t="s">
        <v>631</v>
      </c>
      <c r="C1411" s="180" t="s">
        <v>74</v>
      </c>
      <c r="D1411" s="180" t="s">
        <v>30</v>
      </c>
      <c r="E1411" s="178" t="n">
        <v>0.000318311</v>
      </c>
      <c r="F1411" s="181" t="n">
        <f aca="false">IF(C1411="MAT.",VLOOKUP(A1411,INSUMOS_AUX!A:F,6,0),0)</f>
        <v>170</v>
      </c>
      <c r="G1411" s="178" t="n">
        <f aca="false">IF(C1411="M.O.",VLOOKUP(A1411,INSUMOS_AUX!A:F,6,0),0)</f>
        <v>0</v>
      </c>
    </row>
    <row r="1412" customFormat="false" ht="15" hidden="false" customHeight="false" outlineLevel="0" collapsed="false">
      <c r="A1412" s="178" t="n">
        <v>36149</v>
      </c>
      <c r="B1412" s="179" t="s">
        <v>632</v>
      </c>
      <c r="C1412" s="180" t="s">
        <v>74</v>
      </c>
      <c r="D1412" s="180" t="s">
        <v>30</v>
      </c>
      <c r="E1412" s="178" t="n">
        <v>0.00018432</v>
      </c>
      <c r="F1412" s="181" t="n">
        <f aca="false">IF(C1412="MAT.",VLOOKUP(A1412,INSUMOS_AUX!A:F,6,0),0)</f>
        <v>117.5</v>
      </c>
      <c r="G1412" s="178" t="n">
        <f aca="false">IF(C1412="M.O.",VLOOKUP(A1412,INSUMOS_AUX!A:F,6,0),0)</f>
        <v>0</v>
      </c>
    </row>
    <row r="1413" customFormat="false" ht="15" hidden="false" customHeight="false" outlineLevel="0" collapsed="false">
      <c r="A1413" s="178" t="n">
        <v>36150</v>
      </c>
      <c r="B1413" s="179" t="s">
        <v>633</v>
      </c>
      <c r="C1413" s="180" t="s">
        <v>74</v>
      </c>
      <c r="D1413" s="180" t="s">
        <v>30</v>
      </c>
      <c r="E1413" s="178" t="n">
        <v>0.000682087</v>
      </c>
      <c r="F1413" s="181" t="n">
        <f aca="false">IF(C1413="MAT.",VLOOKUP(A1413,INSUMOS_AUX!A:F,6,0),0)</f>
        <v>29.7</v>
      </c>
      <c r="G1413" s="178" t="n">
        <f aca="false">IF(C1413="M.O.",VLOOKUP(A1413,INSUMOS_AUX!A:F,6,0),0)</f>
        <v>0</v>
      </c>
    </row>
    <row r="1414" customFormat="false" ht="15" hidden="false" customHeight="false" outlineLevel="0" collapsed="false">
      <c r="A1414" s="178" t="n">
        <v>36153</v>
      </c>
      <c r="B1414" s="179" t="s">
        <v>634</v>
      </c>
      <c r="C1414" s="180" t="s">
        <v>74</v>
      </c>
      <c r="D1414" s="180" t="s">
        <v>30</v>
      </c>
      <c r="E1414" s="178" t="n">
        <v>0.000275865</v>
      </c>
      <c r="F1414" s="181" t="n">
        <f aca="false">IF(C1414="MAT.",VLOOKUP(A1414,INSUMOS_AUX!A:F,6,0),0)</f>
        <v>133.75</v>
      </c>
      <c r="G1414" s="178" t="n">
        <f aca="false">IF(C1414="M.O.",VLOOKUP(A1414,INSUMOS_AUX!A:F,6,0),0)</f>
        <v>0</v>
      </c>
    </row>
    <row r="1415" customFormat="false" ht="15" hidden="false" customHeight="false" outlineLevel="0" collapsed="false">
      <c r="A1415" s="178" t="n">
        <v>37370</v>
      </c>
      <c r="B1415" s="179" t="s">
        <v>659</v>
      </c>
      <c r="C1415" s="180" t="s">
        <v>74</v>
      </c>
      <c r="D1415" s="180" t="s">
        <v>594</v>
      </c>
      <c r="E1415" s="178" t="n">
        <v>0.256</v>
      </c>
      <c r="F1415" s="181" t="n">
        <f aca="false">IF(C1415="MAT.",VLOOKUP(A1415,INSUMOS_AUX!A:F,6,0),0)</f>
        <v>1.87</v>
      </c>
      <c r="G1415" s="178" t="n">
        <f aca="false">IF(C1415="M.O.",VLOOKUP(A1415,INSUMOS_AUX!A:F,6,0),0)</f>
        <v>0</v>
      </c>
    </row>
    <row r="1416" customFormat="false" ht="15" hidden="false" customHeight="false" outlineLevel="0" collapsed="false">
      <c r="A1416" s="178" t="n">
        <v>37371</v>
      </c>
      <c r="B1416" s="179" t="s">
        <v>660</v>
      </c>
      <c r="C1416" s="180" t="s">
        <v>74</v>
      </c>
      <c r="D1416" s="180" t="s">
        <v>594</v>
      </c>
      <c r="E1416" s="178" t="n">
        <v>0.256</v>
      </c>
      <c r="F1416" s="181" t="n">
        <f aca="false">IF(C1416="MAT.",VLOOKUP(A1416,INSUMOS_AUX!A:F,6,0),0)</f>
        <v>0.71</v>
      </c>
      <c r="G1416" s="178" t="n">
        <f aca="false">IF(C1416="M.O.",VLOOKUP(A1416,INSUMOS_AUX!A:F,6,0),0)</f>
        <v>0</v>
      </c>
    </row>
    <row r="1417" customFormat="false" ht="15" hidden="false" customHeight="false" outlineLevel="0" collapsed="false">
      <c r="A1417" s="178" t="n">
        <v>37372</v>
      </c>
      <c r="B1417" s="179" t="s">
        <v>661</v>
      </c>
      <c r="C1417" s="180" t="s">
        <v>74</v>
      </c>
      <c r="D1417" s="180" t="s">
        <v>594</v>
      </c>
      <c r="E1417" s="178" t="n">
        <v>0.256</v>
      </c>
      <c r="F1417" s="181" t="n">
        <f aca="false">IF(C1417="MAT.",VLOOKUP(A1417,INSUMOS_AUX!A:F,6,0),0)</f>
        <v>0.34</v>
      </c>
      <c r="G1417" s="178" t="n">
        <f aca="false">IF(C1417="M.O.",VLOOKUP(A1417,INSUMOS_AUX!A:F,6,0),0)</f>
        <v>0</v>
      </c>
    </row>
    <row r="1418" customFormat="false" ht="15" hidden="false" customHeight="false" outlineLevel="0" collapsed="false">
      <c r="A1418" s="178" t="n">
        <v>37373</v>
      </c>
      <c r="B1418" s="179" t="s">
        <v>662</v>
      </c>
      <c r="C1418" s="180" t="s">
        <v>74</v>
      </c>
      <c r="D1418" s="180" t="s">
        <v>594</v>
      </c>
      <c r="E1418" s="178" t="n">
        <v>0.256</v>
      </c>
      <c r="F1418" s="181" t="n">
        <f aca="false">IF(C1418="MAT.",VLOOKUP(A1418,INSUMOS_AUX!A:F,6,0),0)</f>
        <v>0.05</v>
      </c>
      <c r="G1418" s="178" t="n">
        <f aca="false">IF(C1418="M.O.",VLOOKUP(A1418,INSUMOS_AUX!A:F,6,0),0)</f>
        <v>0</v>
      </c>
    </row>
    <row r="1419" customFormat="false" ht="15" hidden="false" customHeight="false" outlineLevel="0" collapsed="false">
      <c r="A1419" s="178" t="n">
        <v>38382</v>
      </c>
      <c r="B1419" s="179" t="s">
        <v>664</v>
      </c>
      <c r="C1419" s="180" t="s">
        <v>74</v>
      </c>
      <c r="D1419" s="180" t="s">
        <v>30</v>
      </c>
      <c r="E1419" s="178" t="n">
        <v>0.000647987</v>
      </c>
      <c r="F1419" s="181" t="n">
        <f aca="false">IF(C1419="MAT.",VLOOKUP(A1419,INSUMOS_AUX!A:F,6,0),0)</f>
        <v>7.62</v>
      </c>
      <c r="G1419" s="178" t="n">
        <f aca="false">IF(C1419="M.O.",VLOOKUP(A1419,INSUMOS_AUX!A:F,6,0),0)</f>
        <v>0</v>
      </c>
    </row>
    <row r="1420" customFormat="false" ht="15" hidden="false" customHeight="false" outlineLevel="0" collapsed="false">
      <c r="A1420" s="178" t="n">
        <v>38390</v>
      </c>
      <c r="B1420" s="179" t="s">
        <v>665</v>
      </c>
      <c r="C1420" s="180" t="s">
        <v>74</v>
      </c>
      <c r="D1420" s="180" t="s">
        <v>30</v>
      </c>
      <c r="E1420" s="178" t="n">
        <v>0.000340557</v>
      </c>
      <c r="F1420" s="181" t="n">
        <f aca="false">IF(C1420="MAT.",VLOOKUP(A1420,INSUMOS_AUX!A:F,6,0),0)</f>
        <v>22.97</v>
      </c>
      <c r="G1420" s="178" t="n">
        <f aca="false">IF(C1420="M.O.",VLOOKUP(A1420,INSUMOS_AUX!A:F,6,0),0)</f>
        <v>0</v>
      </c>
    </row>
    <row r="1421" customFormat="false" ht="15" hidden="false" customHeight="false" outlineLevel="0" collapsed="false">
      <c r="A1421" s="178" t="n">
        <v>38393</v>
      </c>
      <c r="B1421" s="179" t="s">
        <v>666</v>
      </c>
      <c r="C1421" s="180" t="s">
        <v>74</v>
      </c>
      <c r="D1421" s="180" t="s">
        <v>30</v>
      </c>
      <c r="E1421" s="178" t="n">
        <v>0.000340557</v>
      </c>
      <c r="F1421" s="181" t="n">
        <f aca="false">IF(C1421="MAT.",VLOOKUP(A1421,INSUMOS_AUX!A:F,6,0),0)</f>
        <v>10.36</v>
      </c>
      <c r="G1421" s="178" t="n">
        <f aca="false">IF(C1421="M.O.",VLOOKUP(A1421,INSUMOS_AUX!A:F,6,0),0)</f>
        <v>0</v>
      </c>
    </row>
    <row r="1422" customFormat="false" ht="15" hidden="false" customHeight="false" outlineLevel="0" collapsed="false">
      <c r="A1422" s="178" t="n">
        <v>38396</v>
      </c>
      <c r="B1422" s="179" t="s">
        <v>667</v>
      </c>
      <c r="C1422" s="180" t="s">
        <v>74</v>
      </c>
      <c r="D1422" s="180" t="s">
        <v>30</v>
      </c>
      <c r="E1422" s="178" t="n">
        <v>1.1597E-005</v>
      </c>
      <c r="F1422" s="181" t="n">
        <f aca="false">IF(C1422="MAT.",VLOOKUP(A1422,INSUMOS_AUX!A:F,6,0),0)</f>
        <v>276.64</v>
      </c>
      <c r="G1422" s="178" t="n">
        <f aca="false">IF(C1422="M.O.",VLOOKUP(A1422,INSUMOS_AUX!A:F,6,0),0)</f>
        <v>0</v>
      </c>
    </row>
    <row r="1423" customFormat="false" ht="15" hidden="false" customHeight="false" outlineLevel="0" collapsed="false">
      <c r="A1423" s="178" t="n">
        <v>38399</v>
      </c>
      <c r="B1423" s="179" t="s">
        <v>668</v>
      </c>
      <c r="C1423" s="180" t="s">
        <v>74</v>
      </c>
      <c r="D1423" s="180" t="s">
        <v>30</v>
      </c>
      <c r="E1423" s="178" t="n">
        <v>5.7933E-005</v>
      </c>
      <c r="F1423" s="181" t="n">
        <f aca="false">IF(C1423="MAT.",VLOOKUP(A1423,INSUMOS_AUX!A:F,6,0),0)</f>
        <v>135.25</v>
      </c>
      <c r="G1423" s="178" t="n">
        <f aca="false">IF(C1423="M.O.",VLOOKUP(A1423,INSUMOS_AUX!A:F,6,0),0)</f>
        <v>0</v>
      </c>
    </row>
    <row r="1424" customFormat="false" ht="15" hidden="false" customHeight="false" outlineLevel="0" collapsed="false">
      <c r="A1424" s="178" t="n">
        <v>38412</v>
      </c>
      <c r="B1424" s="179" t="s">
        <v>669</v>
      </c>
      <c r="C1424" s="180" t="s">
        <v>74</v>
      </c>
      <c r="D1424" s="180" t="s">
        <v>30</v>
      </c>
      <c r="E1424" s="178" t="n">
        <v>1.0137E-005</v>
      </c>
      <c r="F1424" s="181" t="n">
        <f aca="false">IF(C1424="MAT.",VLOOKUP(A1424,INSUMOS_AUX!A:F,6,0),0)</f>
        <v>837.62</v>
      </c>
      <c r="G1424" s="178" t="n">
        <f aca="false">IF(C1424="M.O.",VLOOKUP(A1424,INSUMOS_AUX!A:F,6,0),0)</f>
        <v>0</v>
      </c>
    </row>
    <row r="1425" customFormat="false" ht="15" hidden="false" customHeight="false" outlineLevel="0" collapsed="false">
      <c r="A1425" s="178" t="n">
        <v>38413</v>
      </c>
      <c r="B1425" s="179" t="s">
        <v>670</v>
      </c>
      <c r="C1425" s="180" t="s">
        <v>74</v>
      </c>
      <c r="D1425" s="180" t="s">
        <v>30</v>
      </c>
      <c r="E1425" s="178" t="n">
        <v>9.933E-006</v>
      </c>
      <c r="F1425" s="181" t="n">
        <f aca="false">IF(C1425="MAT.",VLOOKUP(A1425,INSUMOS_AUX!A:F,6,0),0)</f>
        <v>589.49</v>
      </c>
      <c r="G1425" s="178" t="n">
        <f aca="false">IF(C1425="M.O.",VLOOKUP(A1425,INSUMOS_AUX!A:F,6,0),0)</f>
        <v>0</v>
      </c>
    </row>
    <row r="1426" customFormat="false" ht="15" hidden="false" customHeight="false" outlineLevel="0" collapsed="false">
      <c r="A1426" s="178" t="n">
        <v>38476</v>
      </c>
      <c r="B1426" s="179" t="s">
        <v>671</v>
      </c>
      <c r="C1426" s="180" t="s">
        <v>74</v>
      </c>
      <c r="D1426" s="180" t="s">
        <v>30</v>
      </c>
      <c r="E1426" s="178" t="n">
        <v>4.6362E-005</v>
      </c>
      <c r="F1426" s="181" t="n">
        <f aca="false">IF(C1426="MAT.",VLOOKUP(A1426,INSUMOS_AUX!A:F,6,0),0)</f>
        <v>203.78</v>
      </c>
      <c r="G1426" s="178" t="n">
        <f aca="false">IF(C1426="M.O.",VLOOKUP(A1426,INSUMOS_AUX!A:F,6,0),0)</f>
        <v>0</v>
      </c>
    </row>
    <row r="1427" customFormat="false" ht="15" hidden="false" customHeight="false" outlineLevel="0" collapsed="false">
      <c r="A1427" s="178" t="n">
        <v>38477</v>
      </c>
      <c r="B1427" s="179" t="s">
        <v>672</v>
      </c>
      <c r="C1427" s="180" t="s">
        <v>74</v>
      </c>
      <c r="D1427" s="180" t="s">
        <v>30</v>
      </c>
      <c r="E1427" s="178" t="n">
        <v>9.933E-006</v>
      </c>
      <c r="F1427" s="181" t="n">
        <f aca="false">IF(C1427="MAT.",VLOOKUP(A1427,INSUMOS_AUX!A:F,6,0),0)</f>
        <v>577.1</v>
      </c>
      <c r="G1427" s="178" t="n">
        <f aca="false">IF(C1427="M.O.",VLOOKUP(A1427,INSUMOS_AUX!A:F,6,0),0)</f>
        <v>0</v>
      </c>
    </row>
    <row r="1428" customFormat="false" ht="15" hidden="false" customHeight="false" outlineLevel="0" collapsed="false">
      <c r="A1428" s="178" t="n">
        <v>4783</v>
      </c>
      <c r="B1428" s="179" t="s">
        <v>745</v>
      </c>
      <c r="C1428" s="180" t="s">
        <v>636</v>
      </c>
      <c r="D1428" s="180" t="s">
        <v>594</v>
      </c>
      <c r="E1428" s="178" t="n">
        <v>0.1892253</v>
      </c>
      <c r="F1428" s="181" t="n">
        <f aca="false">IF(C1428="MAT.",VLOOKUP(A1428,INSUMOS_AUX!A:F,6,0),0)</f>
        <v>0</v>
      </c>
      <c r="G1428" s="178" t="n">
        <f aca="false">IF(C1428="M.O.",VLOOKUP(A1428,INSUMOS_AUX!A:F,6,0),0)</f>
        <v>13.3</v>
      </c>
    </row>
    <row r="1429" customFormat="false" ht="15" hidden="false" customHeight="false" outlineLevel="0" collapsed="false">
      <c r="A1429" s="178" t="n">
        <v>6111</v>
      </c>
      <c r="B1429" s="179" t="s">
        <v>678</v>
      </c>
      <c r="C1429" s="180" t="s">
        <v>636</v>
      </c>
      <c r="D1429" s="180" t="s">
        <v>594</v>
      </c>
      <c r="E1429" s="178" t="n">
        <v>0.0701799</v>
      </c>
      <c r="F1429" s="181" t="n">
        <f aca="false">IF(C1429="MAT.",VLOOKUP(A1429,INSUMOS_AUX!A:F,6,0),0)</f>
        <v>0</v>
      </c>
      <c r="G1429" s="178" t="n">
        <f aca="false">IF(C1429="M.O.",VLOOKUP(A1429,INSUMOS_AUX!A:F,6,0),0)</f>
        <v>8.51</v>
      </c>
    </row>
    <row r="1430" customFormat="false" ht="15" hidden="false" customHeight="false" outlineLevel="0" collapsed="false">
      <c r="A1430" s="178" t="n">
        <v>7356</v>
      </c>
      <c r="B1430" s="179" t="s">
        <v>777</v>
      </c>
      <c r="C1430" s="180" t="s">
        <v>74</v>
      </c>
      <c r="D1430" s="180" t="s">
        <v>654</v>
      </c>
      <c r="E1430" s="178" t="n">
        <v>0.33</v>
      </c>
      <c r="F1430" s="181" t="n">
        <f aca="false">IF(C1430="MAT.",VLOOKUP(A1430,INSUMOS_AUX!A:F,6,0),0)</f>
        <v>18.5</v>
      </c>
      <c r="G1430" s="178" t="n">
        <f aca="false">IF(C1430="M.O.",VLOOKUP(A1430,INSUMOS_AUX!A:F,6,0),0)</f>
        <v>0</v>
      </c>
    </row>
    <row r="1431" customFormat="false" ht="15" hidden="false" customHeight="false" outlineLevel="0" collapsed="false">
      <c r="A1431" s="172"/>
      <c r="B1431" s="173"/>
      <c r="C1431" s="173"/>
      <c r="D1431" s="173"/>
      <c r="E1431" s="173"/>
      <c r="F1431" s="173"/>
      <c r="G1431" s="173"/>
    </row>
    <row r="1432" customFormat="false" ht="15" hidden="false" customHeight="false" outlineLevel="0" collapsed="false">
      <c r="A1432" s="174" t="s">
        <v>219</v>
      </c>
      <c r="B1432" s="174" t="s">
        <v>220</v>
      </c>
      <c r="C1432" s="175" t="s">
        <v>60</v>
      </c>
      <c r="D1432" s="175" t="s">
        <v>79</v>
      </c>
      <c r="E1432" s="176" t="n">
        <v>95</v>
      </c>
      <c r="F1432" s="176" t="n">
        <f aca="false">SUMPRODUCT($E1433:$E1461,F1433:F1461)</f>
        <v>4.92716758256</v>
      </c>
      <c r="G1432" s="176" t="n">
        <f aca="false">SUMPRODUCT($E1433:$E1461,G1433:G1461)</f>
        <v>8.384239465</v>
      </c>
    </row>
    <row r="1433" customFormat="false" ht="15" hidden="false" customHeight="false" outlineLevel="0" collapsed="false">
      <c r="A1433" s="178" t="n">
        <v>10</v>
      </c>
      <c r="B1433" s="179" t="s">
        <v>647</v>
      </c>
      <c r="C1433" s="180" t="s">
        <v>74</v>
      </c>
      <c r="D1433" s="180" t="s">
        <v>30</v>
      </c>
      <c r="E1433" s="178" t="n">
        <v>0.004831612</v>
      </c>
      <c r="F1433" s="181" t="n">
        <f aca="false">IF(C1433="MAT.",VLOOKUP(A1433,INSUMOS_AUX!A:F,6,0),0)</f>
        <v>6.92</v>
      </c>
      <c r="G1433" s="178" t="n">
        <f aca="false">IF(C1433="M.O.",VLOOKUP(A1433,INSUMOS_AUX!A:F,6,0),0)</f>
        <v>0</v>
      </c>
    </row>
    <row r="1434" customFormat="false" ht="15" hidden="false" customHeight="false" outlineLevel="0" collapsed="false">
      <c r="A1434" s="178" t="n">
        <v>11359</v>
      </c>
      <c r="B1434" s="179" t="s">
        <v>649</v>
      </c>
      <c r="C1434" s="180" t="s">
        <v>74</v>
      </c>
      <c r="D1434" s="180" t="s">
        <v>30</v>
      </c>
      <c r="E1434" s="178" t="n">
        <v>3.8997E-005</v>
      </c>
      <c r="F1434" s="181" t="n">
        <f aca="false">IF(C1434="MAT.",VLOOKUP(A1434,INSUMOS_AUX!A:F,6,0),0)</f>
        <v>571.77</v>
      </c>
      <c r="G1434" s="178" t="n">
        <f aca="false">IF(C1434="M.O.",VLOOKUP(A1434,INSUMOS_AUX!A:F,6,0),0)</f>
        <v>0</v>
      </c>
    </row>
    <row r="1435" customFormat="false" ht="15" hidden="false" customHeight="false" outlineLevel="0" collapsed="false">
      <c r="A1435" s="178" t="n">
        <v>12815</v>
      </c>
      <c r="B1435" s="179" t="s">
        <v>651</v>
      </c>
      <c r="C1435" s="180" t="s">
        <v>74</v>
      </c>
      <c r="D1435" s="180" t="s">
        <v>30</v>
      </c>
      <c r="E1435" s="178" t="n">
        <v>0.005499322</v>
      </c>
      <c r="F1435" s="181" t="n">
        <f aca="false">IF(C1435="MAT.",VLOOKUP(A1435,INSUMOS_AUX!A:F,6,0),0)</f>
        <v>5.84</v>
      </c>
      <c r="G1435" s="178" t="n">
        <f aca="false">IF(C1435="M.O.",VLOOKUP(A1435,INSUMOS_AUX!A:F,6,0),0)</f>
        <v>0</v>
      </c>
    </row>
    <row r="1436" customFormat="false" ht="15" hidden="false" customHeight="false" outlineLevel="0" collapsed="false">
      <c r="A1436" s="178" t="n">
        <v>12892</v>
      </c>
      <c r="B1436" s="179" t="s">
        <v>627</v>
      </c>
      <c r="C1436" s="180" t="s">
        <v>74</v>
      </c>
      <c r="D1436" s="180" t="s">
        <v>628</v>
      </c>
      <c r="E1436" s="178" t="n">
        <v>0.009466033</v>
      </c>
      <c r="F1436" s="181" t="n">
        <f aca="false">IF(C1436="MAT.",VLOOKUP(A1436,INSUMOS_AUX!A:F,6,0),0)</f>
        <v>9</v>
      </c>
      <c r="G1436" s="178" t="n">
        <f aca="false">IF(C1436="M.O.",VLOOKUP(A1436,INSUMOS_AUX!A:F,6,0),0)</f>
        <v>0</v>
      </c>
    </row>
    <row r="1437" customFormat="false" ht="15" hidden="false" customHeight="false" outlineLevel="0" collapsed="false">
      <c r="A1437" s="178" t="n">
        <v>12893</v>
      </c>
      <c r="B1437" s="179" t="s">
        <v>629</v>
      </c>
      <c r="C1437" s="180" t="s">
        <v>74</v>
      </c>
      <c r="D1437" s="180" t="s">
        <v>628</v>
      </c>
      <c r="E1437" s="178" t="n">
        <v>0.001104399</v>
      </c>
      <c r="F1437" s="181" t="n">
        <f aca="false">IF(C1437="MAT.",VLOOKUP(A1437,INSUMOS_AUX!A:F,6,0),0)</f>
        <v>48</v>
      </c>
      <c r="G1437" s="178" t="n">
        <f aca="false">IF(C1437="M.O.",VLOOKUP(A1437,INSUMOS_AUX!A:F,6,0),0)</f>
        <v>0</v>
      </c>
    </row>
    <row r="1438" customFormat="false" ht="15" hidden="false" customHeight="false" outlineLevel="0" collapsed="false">
      <c r="A1438" s="178" t="n">
        <v>25966</v>
      </c>
      <c r="B1438" s="179" t="s">
        <v>653</v>
      </c>
      <c r="C1438" s="180" t="s">
        <v>74</v>
      </c>
      <c r="D1438" s="180" t="s">
        <v>654</v>
      </c>
      <c r="E1438" s="178" t="n">
        <v>0.000916577</v>
      </c>
      <c r="F1438" s="181" t="n">
        <f aca="false">IF(C1438="MAT.",VLOOKUP(A1438,INSUMOS_AUX!A:F,6,0),0)</f>
        <v>15.03</v>
      </c>
      <c r="G1438" s="178" t="n">
        <f aca="false">IF(C1438="M.O.",VLOOKUP(A1438,INSUMOS_AUX!A:F,6,0),0)</f>
        <v>0</v>
      </c>
    </row>
    <row r="1439" customFormat="false" ht="15" hidden="false" customHeight="false" outlineLevel="0" collapsed="false">
      <c r="A1439" s="178" t="n">
        <v>2711</v>
      </c>
      <c r="B1439" s="179" t="s">
        <v>657</v>
      </c>
      <c r="C1439" s="180" t="s">
        <v>74</v>
      </c>
      <c r="D1439" s="180" t="s">
        <v>30</v>
      </c>
      <c r="E1439" s="178" t="n">
        <v>0.000409059</v>
      </c>
      <c r="F1439" s="181" t="n">
        <f aca="false">IF(C1439="MAT.",VLOOKUP(A1439,INSUMOS_AUX!A:F,6,0),0)</f>
        <v>109.45</v>
      </c>
      <c r="G1439" s="178" t="n">
        <f aca="false">IF(C1439="M.O.",VLOOKUP(A1439,INSUMOS_AUX!A:F,6,0),0)</f>
        <v>0</v>
      </c>
    </row>
    <row r="1440" customFormat="false" ht="15" hidden="false" customHeight="false" outlineLevel="0" collapsed="false">
      <c r="A1440" s="178" t="n">
        <v>36144</v>
      </c>
      <c r="B1440" s="179" t="s">
        <v>630</v>
      </c>
      <c r="C1440" s="180" t="s">
        <v>74</v>
      </c>
      <c r="D1440" s="180" t="s">
        <v>30</v>
      </c>
      <c r="E1440" s="178" t="n">
        <v>0.077010081</v>
      </c>
      <c r="F1440" s="181" t="n">
        <f aca="false">IF(C1440="MAT.",VLOOKUP(A1440,INSUMOS_AUX!A:F,6,0),0)</f>
        <v>1.12</v>
      </c>
      <c r="G1440" s="178" t="n">
        <f aca="false">IF(C1440="M.O.",VLOOKUP(A1440,INSUMOS_AUX!A:F,6,0),0)</f>
        <v>0</v>
      </c>
    </row>
    <row r="1441" customFormat="false" ht="15" hidden="false" customHeight="false" outlineLevel="0" collapsed="false">
      <c r="A1441" s="178" t="n">
        <v>36146</v>
      </c>
      <c r="B1441" s="179" t="s">
        <v>631</v>
      </c>
      <c r="C1441" s="180" t="s">
        <v>74</v>
      </c>
      <c r="D1441" s="180" t="s">
        <v>30</v>
      </c>
      <c r="E1441" s="178" t="n">
        <v>0.000856703</v>
      </c>
      <c r="F1441" s="181" t="n">
        <f aca="false">IF(C1441="MAT.",VLOOKUP(A1441,INSUMOS_AUX!A:F,6,0),0)</f>
        <v>170</v>
      </c>
      <c r="G1441" s="178" t="n">
        <f aca="false">IF(C1441="M.O.",VLOOKUP(A1441,INSUMOS_AUX!A:F,6,0),0)</f>
        <v>0</v>
      </c>
    </row>
    <row r="1442" customFormat="false" ht="15" hidden="false" customHeight="false" outlineLevel="0" collapsed="false">
      <c r="A1442" s="178" t="n">
        <v>36149</v>
      </c>
      <c r="B1442" s="179" t="s">
        <v>632</v>
      </c>
      <c r="C1442" s="180" t="s">
        <v>74</v>
      </c>
      <c r="D1442" s="180" t="s">
        <v>30</v>
      </c>
      <c r="E1442" s="178" t="n">
        <v>0.00049608</v>
      </c>
      <c r="F1442" s="181" t="n">
        <f aca="false">IF(C1442="MAT.",VLOOKUP(A1442,INSUMOS_AUX!A:F,6,0),0)</f>
        <v>117.5</v>
      </c>
      <c r="G1442" s="178" t="n">
        <f aca="false">IF(C1442="M.O.",VLOOKUP(A1442,INSUMOS_AUX!A:F,6,0),0)</f>
        <v>0</v>
      </c>
    </row>
    <row r="1443" customFormat="false" ht="15" hidden="false" customHeight="false" outlineLevel="0" collapsed="false">
      <c r="A1443" s="178" t="n">
        <v>36150</v>
      </c>
      <c r="B1443" s="179" t="s">
        <v>633</v>
      </c>
      <c r="C1443" s="180" t="s">
        <v>74</v>
      </c>
      <c r="D1443" s="180" t="s">
        <v>30</v>
      </c>
      <c r="E1443" s="178" t="n">
        <v>0.001835772</v>
      </c>
      <c r="F1443" s="181" t="n">
        <f aca="false">IF(C1443="MAT.",VLOOKUP(A1443,INSUMOS_AUX!A:F,6,0),0)</f>
        <v>29.7</v>
      </c>
      <c r="G1443" s="178" t="n">
        <f aca="false">IF(C1443="M.O.",VLOOKUP(A1443,INSUMOS_AUX!A:F,6,0),0)</f>
        <v>0</v>
      </c>
    </row>
    <row r="1444" customFormat="false" ht="15" hidden="false" customHeight="false" outlineLevel="0" collapsed="false">
      <c r="A1444" s="178" t="n">
        <v>36153</v>
      </c>
      <c r="B1444" s="179" t="s">
        <v>634</v>
      </c>
      <c r="C1444" s="180" t="s">
        <v>74</v>
      </c>
      <c r="D1444" s="180" t="s">
        <v>30</v>
      </c>
      <c r="E1444" s="178" t="n">
        <v>0.000742466</v>
      </c>
      <c r="F1444" s="181" t="n">
        <f aca="false">IF(C1444="MAT.",VLOOKUP(A1444,INSUMOS_AUX!A:F,6,0),0)</f>
        <v>133.75</v>
      </c>
      <c r="G1444" s="178" t="n">
        <f aca="false">IF(C1444="M.O.",VLOOKUP(A1444,INSUMOS_AUX!A:F,6,0),0)</f>
        <v>0</v>
      </c>
    </row>
    <row r="1445" customFormat="false" ht="15" hidden="false" customHeight="false" outlineLevel="0" collapsed="false">
      <c r="A1445" s="178" t="n">
        <v>37370</v>
      </c>
      <c r="B1445" s="179" t="s">
        <v>659</v>
      </c>
      <c r="C1445" s="180" t="s">
        <v>74</v>
      </c>
      <c r="D1445" s="180" t="s">
        <v>594</v>
      </c>
      <c r="E1445" s="178" t="n">
        <v>0.689</v>
      </c>
      <c r="F1445" s="181" t="n">
        <f aca="false">IF(C1445="MAT.",VLOOKUP(A1445,INSUMOS_AUX!A:F,6,0),0)</f>
        <v>1.87</v>
      </c>
      <c r="G1445" s="178" t="n">
        <f aca="false">IF(C1445="M.O.",VLOOKUP(A1445,INSUMOS_AUX!A:F,6,0),0)</f>
        <v>0</v>
      </c>
    </row>
    <row r="1446" customFormat="false" ht="15" hidden="false" customHeight="false" outlineLevel="0" collapsed="false">
      <c r="A1446" s="178" t="n">
        <v>37371</v>
      </c>
      <c r="B1446" s="179" t="s">
        <v>660</v>
      </c>
      <c r="C1446" s="180" t="s">
        <v>74</v>
      </c>
      <c r="D1446" s="180" t="s">
        <v>594</v>
      </c>
      <c r="E1446" s="178" t="n">
        <v>0.689</v>
      </c>
      <c r="F1446" s="181" t="n">
        <f aca="false">IF(C1446="MAT.",VLOOKUP(A1446,INSUMOS_AUX!A:F,6,0),0)</f>
        <v>0.71</v>
      </c>
      <c r="G1446" s="178" t="n">
        <f aca="false">IF(C1446="M.O.",VLOOKUP(A1446,INSUMOS_AUX!A:F,6,0),0)</f>
        <v>0</v>
      </c>
    </row>
    <row r="1447" customFormat="false" ht="15" hidden="false" customHeight="false" outlineLevel="0" collapsed="false">
      <c r="A1447" s="178" t="n">
        <v>37372</v>
      </c>
      <c r="B1447" s="179" t="s">
        <v>661</v>
      </c>
      <c r="C1447" s="180" t="s">
        <v>74</v>
      </c>
      <c r="D1447" s="180" t="s">
        <v>594</v>
      </c>
      <c r="E1447" s="178" t="n">
        <v>0.689</v>
      </c>
      <c r="F1447" s="181" t="n">
        <f aca="false">IF(C1447="MAT.",VLOOKUP(A1447,INSUMOS_AUX!A:F,6,0),0)</f>
        <v>0.34</v>
      </c>
      <c r="G1447" s="178" t="n">
        <f aca="false">IF(C1447="M.O.",VLOOKUP(A1447,INSUMOS_AUX!A:F,6,0),0)</f>
        <v>0</v>
      </c>
    </row>
    <row r="1448" customFormat="false" ht="15" hidden="false" customHeight="false" outlineLevel="0" collapsed="false">
      <c r="A1448" s="178" t="n">
        <v>37373</v>
      </c>
      <c r="B1448" s="179" t="s">
        <v>662</v>
      </c>
      <c r="C1448" s="180" t="s">
        <v>74</v>
      </c>
      <c r="D1448" s="180" t="s">
        <v>594</v>
      </c>
      <c r="E1448" s="178" t="n">
        <v>0.689</v>
      </c>
      <c r="F1448" s="181" t="n">
        <f aca="false">IF(C1448="MAT.",VLOOKUP(A1448,INSUMOS_AUX!A:F,6,0),0)</f>
        <v>0.05</v>
      </c>
      <c r="G1448" s="178" t="n">
        <f aca="false">IF(C1448="M.O.",VLOOKUP(A1448,INSUMOS_AUX!A:F,6,0),0)</f>
        <v>0</v>
      </c>
    </row>
    <row r="1449" customFormat="false" ht="15" hidden="false" customHeight="false" outlineLevel="0" collapsed="false">
      <c r="A1449" s="178" t="n">
        <v>3767</v>
      </c>
      <c r="B1449" s="179" t="s">
        <v>780</v>
      </c>
      <c r="C1449" s="180" t="s">
        <v>74</v>
      </c>
      <c r="D1449" s="180" t="s">
        <v>30</v>
      </c>
      <c r="E1449" s="178" t="n">
        <v>0.06</v>
      </c>
      <c r="F1449" s="181" t="n">
        <f aca="false">IF(C1449="MAT.",VLOOKUP(A1449,INSUMOS_AUX!A:F,6,0),0)</f>
        <v>0.52</v>
      </c>
      <c r="G1449" s="178" t="n">
        <f aca="false">IF(C1449="M.O.",VLOOKUP(A1449,INSUMOS_AUX!A:F,6,0),0)</f>
        <v>0</v>
      </c>
    </row>
    <row r="1450" customFormat="false" ht="15" hidden="false" customHeight="false" outlineLevel="0" collapsed="false">
      <c r="A1450" s="178" t="n">
        <v>38382</v>
      </c>
      <c r="B1450" s="179" t="s">
        <v>664</v>
      </c>
      <c r="C1450" s="180" t="s">
        <v>74</v>
      </c>
      <c r="D1450" s="180" t="s">
        <v>30</v>
      </c>
      <c r="E1450" s="178" t="n">
        <v>0.001743997</v>
      </c>
      <c r="F1450" s="181" t="n">
        <f aca="false">IF(C1450="MAT.",VLOOKUP(A1450,INSUMOS_AUX!A:F,6,0),0)</f>
        <v>7.62</v>
      </c>
      <c r="G1450" s="178" t="n">
        <f aca="false">IF(C1450="M.O.",VLOOKUP(A1450,INSUMOS_AUX!A:F,6,0),0)</f>
        <v>0</v>
      </c>
    </row>
    <row r="1451" customFormat="false" ht="15" hidden="false" customHeight="false" outlineLevel="0" collapsed="false">
      <c r="A1451" s="178" t="n">
        <v>38390</v>
      </c>
      <c r="B1451" s="179" t="s">
        <v>665</v>
      </c>
      <c r="C1451" s="180" t="s">
        <v>74</v>
      </c>
      <c r="D1451" s="180" t="s">
        <v>30</v>
      </c>
      <c r="E1451" s="178" t="n">
        <v>0.000916577</v>
      </c>
      <c r="F1451" s="181" t="n">
        <f aca="false">IF(C1451="MAT.",VLOOKUP(A1451,INSUMOS_AUX!A:F,6,0),0)</f>
        <v>22.97</v>
      </c>
      <c r="G1451" s="178" t="n">
        <f aca="false">IF(C1451="M.O.",VLOOKUP(A1451,INSUMOS_AUX!A:F,6,0),0)</f>
        <v>0</v>
      </c>
    </row>
    <row r="1452" customFormat="false" ht="15" hidden="false" customHeight="false" outlineLevel="0" collapsed="false">
      <c r="A1452" s="178" t="n">
        <v>38393</v>
      </c>
      <c r="B1452" s="179" t="s">
        <v>666</v>
      </c>
      <c r="C1452" s="180" t="s">
        <v>74</v>
      </c>
      <c r="D1452" s="180" t="s">
        <v>30</v>
      </c>
      <c r="E1452" s="178" t="n">
        <v>0.000916577</v>
      </c>
      <c r="F1452" s="181" t="n">
        <f aca="false">IF(C1452="MAT.",VLOOKUP(A1452,INSUMOS_AUX!A:F,6,0),0)</f>
        <v>10.36</v>
      </c>
      <c r="G1452" s="178" t="n">
        <f aca="false">IF(C1452="M.O.",VLOOKUP(A1452,INSUMOS_AUX!A:F,6,0),0)</f>
        <v>0</v>
      </c>
    </row>
    <row r="1453" customFormat="false" ht="15" hidden="false" customHeight="false" outlineLevel="0" collapsed="false">
      <c r="A1453" s="178" t="n">
        <v>38396</v>
      </c>
      <c r="B1453" s="179" t="s">
        <v>667</v>
      </c>
      <c r="C1453" s="180" t="s">
        <v>74</v>
      </c>
      <c r="D1453" s="180" t="s">
        <v>30</v>
      </c>
      <c r="E1453" s="178" t="n">
        <v>3.1212E-005</v>
      </c>
      <c r="F1453" s="181" t="n">
        <f aca="false">IF(C1453="MAT.",VLOOKUP(A1453,INSUMOS_AUX!A:F,6,0),0)</f>
        <v>276.64</v>
      </c>
      <c r="G1453" s="178" t="n">
        <f aca="false">IF(C1453="M.O.",VLOOKUP(A1453,INSUMOS_AUX!A:F,6,0),0)</f>
        <v>0</v>
      </c>
    </row>
    <row r="1454" customFormat="false" ht="15" hidden="false" customHeight="false" outlineLevel="0" collapsed="false">
      <c r="A1454" s="178" t="n">
        <v>38399</v>
      </c>
      <c r="B1454" s="179" t="s">
        <v>668</v>
      </c>
      <c r="C1454" s="180" t="s">
        <v>74</v>
      </c>
      <c r="D1454" s="180" t="s">
        <v>30</v>
      </c>
      <c r="E1454" s="178" t="n">
        <v>0.000155921</v>
      </c>
      <c r="F1454" s="181" t="n">
        <f aca="false">IF(C1454="MAT.",VLOOKUP(A1454,INSUMOS_AUX!A:F,6,0),0)</f>
        <v>135.25</v>
      </c>
      <c r="G1454" s="178" t="n">
        <f aca="false">IF(C1454="M.O.",VLOOKUP(A1454,INSUMOS_AUX!A:F,6,0),0)</f>
        <v>0</v>
      </c>
    </row>
    <row r="1455" customFormat="false" ht="15" hidden="false" customHeight="false" outlineLevel="0" collapsed="false">
      <c r="A1455" s="178" t="n">
        <v>38412</v>
      </c>
      <c r="B1455" s="179" t="s">
        <v>669</v>
      </c>
      <c r="C1455" s="180" t="s">
        <v>74</v>
      </c>
      <c r="D1455" s="180" t="s">
        <v>30</v>
      </c>
      <c r="E1455" s="178" t="n">
        <v>2.7284E-005</v>
      </c>
      <c r="F1455" s="181" t="n">
        <f aca="false">IF(C1455="MAT.",VLOOKUP(A1455,INSUMOS_AUX!A:F,6,0),0)</f>
        <v>837.62</v>
      </c>
      <c r="G1455" s="178" t="n">
        <f aca="false">IF(C1455="M.O.",VLOOKUP(A1455,INSUMOS_AUX!A:F,6,0),0)</f>
        <v>0</v>
      </c>
    </row>
    <row r="1456" customFormat="false" ht="15" hidden="false" customHeight="false" outlineLevel="0" collapsed="false">
      <c r="A1456" s="178" t="n">
        <v>38413</v>
      </c>
      <c r="B1456" s="179" t="s">
        <v>670</v>
      </c>
      <c r="C1456" s="180" t="s">
        <v>74</v>
      </c>
      <c r="D1456" s="180" t="s">
        <v>30</v>
      </c>
      <c r="E1456" s="178" t="n">
        <v>2.6733E-005</v>
      </c>
      <c r="F1456" s="181" t="n">
        <f aca="false">IF(C1456="MAT.",VLOOKUP(A1456,INSUMOS_AUX!A:F,6,0),0)</f>
        <v>589.49</v>
      </c>
      <c r="G1456" s="178" t="n">
        <f aca="false">IF(C1456="M.O.",VLOOKUP(A1456,INSUMOS_AUX!A:F,6,0),0)</f>
        <v>0</v>
      </c>
    </row>
    <row r="1457" customFormat="false" ht="15" hidden="false" customHeight="false" outlineLevel="0" collapsed="false">
      <c r="A1457" s="178" t="n">
        <v>38476</v>
      </c>
      <c r="B1457" s="179" t="s">
        <v>671</v>
      </c>
      <c r="C1457" s="180" t="s">
        <v>74</v>
      </c>
      <c r="D1457" s="180" t="s">
        <v>30</v>
      </c>
      <c r="E1457" s="178" t="n">
        <v>0.000124778</v>
      </c>
      <c r="F1457" s="181" t="n">
        <f aca="false">IF(C1457="MAT.",VLOOKUP(A1457,INSUMOS_AUX!A:F,6,0),0)</f>
        <v>203.78</v>
      </c>
      <c r="G1457" s="178" t="n">
        <f aca="false">IF(C1457="M.O.",VLOOKUP(A1457,INSUMOS_AUX!A:F,6,0),0)</f>
        <v>0</v>
      </c>
    </row>
    <row r="1458" customFormat="false" ht="15" hidden="false" customHeight="false" outlineLevel="0" collapsed="false">
      <c r="A1458" s="178" t="n">
        <v>38477</v>
      </c>
      <c r="B1458" s="179" t="s">
        <v>672</v>
      </c>
      <c r="C1458" s="180" t="s">
        <v>74</v>
      </c>
      <c r="D1458" s="180" t="s">
        <v>30</v>
      </c>
      <c r="E1458" s="178" t="n">
        <v>2.6733E-005</v>
      </c>
      <c r="F1458" s="181" t="n">
        <f aca="false">IF(C1458="MAT.",VLOOKUP(A1458,INSUMOS_AUX!A:F,6,0),0)</f>
        <v>577.1</v>
      </c>
      <c r="G1458" s="178" t="n">
        <f aca="false">IF(C1458="M.O.",VLOOKUP(A1458,INSUMOS_AUX!A:F,6,0),0)</f>
        <v>0</v>
      </c>
    </row>
    <row r="1459" customFormat="false" ht="15" hidden="false" customHeight="false" outlineLevel="0" collapsed="false">
      <c r="A1459" s="178" t="n">
        <v>4051</v>
      </c>
      <c r="B1459" s="179" t="s">
        <v>783</v>
      </c>
      <c r="C1459" s="180" t="s">
        <v>74</v>
      </c>
      <c r="D1459" s="180" t="s">
        <v>784</v>
      </c>
      <c r="E1459" s="178" t="n">
        <v>0.0328</v>
      </c>
      <c r="F1459" s="181" t="n">
        <f aca="false">IF(C1459="MAT.",VLOOKUP(A1459,INSUMOS_AUX!A:F,6,0),0)</f>
        <v>60</v>
      </c>
      <c r="G1459" s="178" t="n">
        <f aca="false">IF(C1459="M.O.",VLOOKUP(A1459,INSUMOS_AUX!A:F,6,0),0)</f>
        <v>0</v>
      </c>
    </row>
    <row r="1460" customFormat="false" ht="15" hidden="false" customHeight="false" outlineLevel="0" collapsed="false">
      <c r="A1460" s="178" t="n">
        <v>4783</v>
      </c>
      <c r="B1460" s="179" t="s">
        <v>745</v>
      </c>
      <c r="C1460" s="180" t="s">
        <v>636</v>
      </c>
      <c r="D1460" s="180" t="s">
        <v>594</v>
      </c>
      <c r="E1460" s="178" t="n">
        <v>0.5099976</v>
      </c>
      <c r="F1460" s="181" t="n">
        <f aca="false">IF(C1460="MAT.",VLOOKUP(A1460,INSUMOS_AUX!A:F,6,0),0)</f>
        <v>0</v>
      </c>
      <c r="G1460" s="178" t="n">
        <f aca="false">IF(C1460="M.O.",VLOOKUP(A1460,INSUMOS_AUX!A:F,6,0),0)</f>
        <v>13.3</v>
      </c>
    </row>
    <row r="1461" customFormat="false" ht="15" hidden="false" customHeight="false" outlineLevel="0" collapsed="false">
      <c r="A1461" s="178" t="n">
        <v>6111</v>
      </c>
      <c r="B1461" s="179" t="s">
        <v>678</v>
      </c>
      <c r="C1461" s="180" t="s">
        <v>636</v>
      </c>
      <c r="D1461" s="180" t="s">
        <v>594</v>
      </c>
      <c r="E1461" s="178" t="n">
        <v>0.1881635</v>
      </c>
      <c r="F1461" s="181" t="n">
        <f aca="false">IF(C1461="MAT.",VLOOKUP(A1461,INSUMOS_AUX!A:F,6,0),0)</f>
        <v>0</v>
      </c>
      <c r="G1461" s="178" t="n">
        <f aca="false">IF(C1461="M.O.",VLOOKUP(A1461,INSUMOS_AUX!A:F,6,0),0)</f>
        <v>8.51</v>
      </c>
    </row>
    <row r="1462" customFormat="false" ht="15" hidden="false" customHeight="false" outlineLevel="0" collapsed="false">
      <c r="A1462" s="172"/>
      <c r="B1462" s="173"/>
      <c r="C1462" s="173"/>
      <c r="D1462" s="173"/>
      <c r="E1462" s="173"/>
      <c r="F1462" s="173"/>
      <c r="G1462" s="173"/>
    </row>
    <row r="1463" customFormat="false" ht="15" hidden="false" customHeight="false" outlineLevel="0" collapsed="false">
      <c r="A1463" s="174" t="s">
        <v>222</v>
      </c>
      <c r="B1463" s="174" t="s">
        <v>223</v>
      </c>
      <c r="C1463" s="175" t="s">
        <v>60</v>
      </c>
      <c r="D1463" s="175" t="s">
        <v>79</v>
      </c>
      <c r="E1463" s="176" t="n">
        <v>150</v>
      </c>
      <c r="F1463" s="176" t="n">
        <f aca="false">SUMPRODUCT($E1464:$E1492,F1464:F1492)</f>
        <v>3.35906911616</v>
      </c>
      <c r="G1463" s="176" t="n">
        <f aca="false">SUMPRODUCT($E1464:$E1492,G1464:G1492)</f>
        <v>3.893609986</v>
      </c>
    </row>
    <row r="1464" customFormat="false" ht="15" hidden="false" customHeight="false" outlineLevel="0" collapsed="false">
      <c r="A1464" s="178" t="n">
        <v>10</v>
      </c>
      <c r="B1464" s="179" t="s">
        <v>647</v>
      </c>
      <c r="C1464" s="180" t="s">
        <v>74</v>
      </c>
      <c r="D1464" s="180" t="s">
        <v>30</v>
      </c>
      <c r="E1464" s="178" t="n">
        <v>0.002244</v>
      </c>
      <c r="F1464" s="181" t="n">
        <f aca="false">IF(C1464="MAT.",VLOOKUP(A1464,INSUMOS_AUX!A:F,6,0),0)</f>
        <v>6.92</v>
      </c>
      <c r="G1464" s="178" t="n">
        <f aca="false">IF(C1464="M.O.",VLOOKUP(A1464,INSUMOS_AUX!A:F,6,0),0)</f>
        <v>0</v>
      </c>
    </row>
    <row r="1465" customFormat="false" ht="15" hidden="false" customHeight="false" outlineLevel="0" collapsed="false">
      <c r="A1465" s="178" t="n">
        <v>11359</v>
      </c>
      <c r="B1465" s="179" t="s">
        <v>649</v>
      </c>
      <c r="C1465" s="180" t="s">
        <v>74</v>
      </c>
      <c r="D1465" s="180" t="s">
        <v>30</v>
      </c>
      <c r="E1465" s="178" t="n">
        <v>1.8112E-005</v>
      </c>
      <c r="F1465" s="181" t="n">
        <f aca="false">IF(C1465="MAT.",VLOOKUP(A1465,INSUMOS_AUX!A:F,6,0),0)</f>
        <v>571.77</v>
      </c>
      <c r="G1465" s="178" t="n">
        <f aca="false">IF(C1465="M.O.",VLOOKUP(A1465,INSUMOS_AUX!A:F,6,0),0)</f>
        <v>0</v>
      </c>
    </row>
    <row r="1466" customFormat="false" ht="15" hidden="false" customHeight="false" outlineLevel="0" collapsed="false">
      <c r="A1466" s="178" t="n">
        <v>12815</v>
      </c>
      <c r="B1466" s="179" t="s">
        <v>651</v>
      </c>
      <c r="C1466" s="180" t="s">
        <v>74</v>
      </c>
      <c r="D1466" s="180" t="s">
        <v>30</v>
      </c>
      <c r="E1466" s="178" t="n">
        <v>0.002554112</v>
      </c>
      <c r="F1466" s="181" t="n">
        <f aca="false">IF(C1466="MAT.",VLOOKUP(A1466,INSUMOS_AUX!A:F,6,0),0)</f>
        <v>5.84</v>
      </c>
      <c r="G1466" s="178" t="n">
        <f aca="false">IF(C1466="M.O.",VLOOKUP(A1466,INSUMOS_AUX!A:F,6,0),0)</f>
        <v>0</v>
      </c>
    </row>
    <row r="1467" customFormat="false" ht="15" hidden="false" customHeight="false" outlineLevel="0" collapsed="false">
      <c r="A1467" s="178" t="n">
        <v>12892</v>
      </c>
      <c r="B1467" s="179" t="s">
        <v>627</v>
      </c>
      <c r="C1467" s="180" t="s">
        <v>74</v>
      </c>
      <c r="D1467" s="180" t="s">
        <v>628</v>
      </c>
      <c r="E1467" s="178" t="n">
        <v>0.004396416</v>
      </c>
      <c r="F1467" s="181" t="n">
        <f aca="false">IF(C1467="MAT.",VLOOKUP(A1467,INSUMOS_AUX!A:F,6,0),0)</f>
        <v>9</v>
      </c>
      <c r="G1467" s="178" t="n">
        <f aca="false">IF(C1467="M.O.",VLOOKUP(A1467,INSUMOS_AUX!A:F,6,0),0)</f>
        <v>0</v>
      </c>
    </row>
    <row r="1468" customFormat="false" ht="15" hidden="false" customHeight="false" outlineLevel="0" collapsed="false">
      <c r="A1468" s="178" t="n">
        <v>12893</v>
      </c>
      <c r="B1468" s="179" t="s">
        <v>629</v>
      </c>
      <c r="C1468" s="180" t="s">
        <v>74</v>
      </c>
      <c r="D1468" s="180" t="s">
        <v>628</v>
      </c>
      <c r="E1468" s="178" t="n">
        <v>0.000512928</v>
      </c>
      <c r="F1468" s="181" t="n">
        <f aca="false">IF(C1468="MAT.",VLOOKUP(A1468,INSUMOS_AUX!A:F,6,0),0)</f>
        <v>48</v>
      </c>
      <c r="G1468" s="178" t="n">
        <f aca="false">IF(C1468="M.O.",VLOOKUP(A1468,INSUMOS_AUX!A:F,6,0),0)</f>
        <v>0</v>
      </c>
    </row>
    <row r="1469" customFormat="false" ht="15" hidden="false" customHeight="false" outlineLevel="0" collapsed="false">
      <c r="A1469" s="178" t="n">
        <v>25966</v>
      </c>
      <c r="B1469" s="179" t="s">
        <v>653</v>
      </c>
      <c r="C1469" s="180" t="s">
        <v>74</v>
      </c>
      <c r="D1469" s="180" t="s">
        <v>654</v>
      </c>
      <c r="E1469" s="178" t="n">
        <v>0.000425696</v>
      </c>
      <c r="F1469" s="181" t="n">
        <f aca="false">IF(C1469="MAT.",VLOOKUP(A1469,INSUMOS_AUX!A:F,6,0),0)</f>
        <v>15.03</v>
      </c>
      <c r="G1469" s="178" t="n">
        <f aca="false">IF(C1469="M.O.",VLOOKUP(A1469,INSUMOS_AUX!A:F,6,0),0)</f>
        <v>0</v>
      </c>
    </row>
    <row r="1470" customFormat="false" ht="15" hidden="false" customHeight="false" outlineLevel="0" collapsed="false">
      <c r="A1470" s="178" t="n">
        <v>2711</v>
      </c>
      <c r="B1470" s="179" t="s">
        <v>657</v>
      </c>
      <c r="C1470" s="180" t="s">
        <v>74</v>
      </c>
      <c r="D1470" s="180" t="s">
        <v>30</v>
      </c>
      <c r="E1470" s="178" t="n">
        <v>0.000189984</v>
      </c>
      <c r="F1470" s="181" t="n">
        <f aca="false">IF(C1470="MAT.",VLOOKUP(A1470,INSUMOS_AUX!A:F,6,0),0)</f>
        <v>109.45</v>
      </c>
      <c r="G1470" s="178" t="n">
        <f aca="false">IF(C1470="M.O.",VLOOKUP(A1470,INSUMOS_AUX!A:F,6,0),0)</f>
        <v>0</v>
      </c>
    </row>
    <row r="1471" customFormat="false" ht="15" hidden="false" customHeight="false" outlineLevel="0" collapsed="false">
      <c r="A1471" s="178" t="n">
        <v>36144</v>
      </c>
      <c r="B1471" s="179" t="s">
        <v>630</v>
      </c>
      <c r="C1471" s="180" t="s">
        <v>74</v>
      </c>
      <c r="D1471" s="180" t="s">
        <v>30</v>
      </c>
      <c r="E1471" s="178" t="n">
        <v>0.035766656</v>
      </c>
      <c r="F1471" s="181" t="n">
        <f aca="false">IF(C1471="MAT.",VLOOKUP(A1471,INSUMOS_AUX!A:F,6,0),0)</f>
        <v>1.12</v>
      </c>
      <c r="G1471" s="178" t="n">
        <f aca="false">IF(C1471="M.O.",VLOOKUP(A1471,INSUMOS_AUX!A:F,6,0),0)</f>
        <v>0</v>
      </c>
    </row>
    <row r="1472" customFormat="false" ht="15" hidden="false" customHeight="false" outlineLevel="0" collapsed="false">
      <c r="A1472" s="178" t="n">
        <v>36146</v>
      </c>
      <c r="B1472" s="179" t="s">
        <v>631</v>
      </c>
      <c r="C1472" s="180" t="s">
        <v>74</v>
      </c>
      <c r="D1472" s="180" t="s">
        <v>30</v>
      </c>
      <c r="E1472" s="178" t="n">
        <v>0.000397888</v>
      </c>
      <c r="F1472" s="181" t="n">
        <f aca="false">IF(C1472="MAT.",VLOOKUP(A1472,INSUMOS_AUX!A:F,6,0),0)</f>
        <v>170</v>
      </c>
      <c r="G1472" s="178" t="n">
        <f aca="false">IF(C1472="M.O.",VLOOKUP(A1472,INSUMOS_AUX!A:F,6,0),0)</f>
        <v>0</v>
      </c>
    </row>
    <row r="1473" customFormat="false" ht="15" hidden="false" customHeight="false" outlineLevel="0" collapsed="false">
      <c r="A1473" s="178" t="n">
        <v>36149</v>
      </c>
      <c r="B1473" s="179" t="s">
        <v>632</v>
      </c>
      <c r="C1473" s="180" t="s">
        <v>74</v>
      </c>
      <c r="D1473" s="180" t="s">
        <v>30</v>
      </c>
      <c r="E1473" s="178" t="n">
        <v>0.0002304</v>
      </c>
      <c r="F1473" s="181" t="n">
        <f aca="false">IF(C1473="MAT.",VLOOKUP(A1473,INSUMOS_AUX!A:F,6,0),0)</f>
        <v>117.5</v>
      </c>
      <c r="G1473" s="178" t="n">
        <f aca="false">IF(C1473="M.O.",VLOOKUP(A1473,INSUMOS_AUX!A:F,6,0),0)</f>
        <v>0</v>
      </c>
    </row>
    <row r="1474" customFormat="false" ht="15" hidden="false" customHeight="false" outlineLevel="0" collapsed="false">
      <c r="A1474" s="178" t="n">
        <v>36150</v>
      </c>
      <c r="B1474" s="179" t="s">
        <v>633</v>
      </c>
      <c r="C1474" s="180" t="s">
        <v>74</v>
      </c>
      <c r="D1474" s="180" t="s">
        <v>30</v>
      </c>
      <c r="E1474" s="178" t="n">
        <v>0.000852608</v>
      </c>
      <c r="F1474" s="181" t="n">
        <f aca="false">IF(C1474="MAT.",VLOOKUP(A1474,INSUMOS_AUX!A:F,6,0),0)</f>
        <v>29.7</v>
      </c>
      <c r="G1474" s="178" t="n">
        <f aca="false">IF(C1474="M.O.",VLOOKUP(A1474,INSUMOS_AUX!A:F,6,0),0)</f>
        <v>0</v>
      </c>
    </row>
    <row r="1475" customFormat="false" ht="15" hidden="false" customHeight="false" outlineLevel="0" collapsed="false">
      <c r="A1475" s="178" t="n">
        <v>36153</v>
      </c>
      <c r="B1475" s="179" t="s">
        <v>634</v>
      </c>
      <c r="C1475" s="180" t="s">
        <v>74</v>
      </c>
      <c r="D1475" s="180" t="s">
        <v>30</v>
      </c>
      <c r="E1475" s="178" t="n">
        <v>0.000344832</v>
      </c>
      <c r="F1475" s="181" t="n">
        <f aca="false">IF(C1475="MAT.",VLOOKUP(A1475,INSUMOS_AUX!A:F,6,0),0)</f>
        <v>133.75</v>
      </c>
      <c r="G1475" s="178" t="n">
        <f aca="false">IF(C1475="M.O.",VLOOKUP(A1475,INSUMOS_AUX!A:F,6,0),0)</f>
        <v>0</v>
      </c>
    </row>
    <row r="1476" customFormat="false" ht="15" hidden="false" customHeight="false" outlineLevel="0" collapsed="false">
      <c r="A1476" s="178" t="n">
        <v>37370</v>
      </c>
      <c r="B1476" s="179" t="s">
        <v>659</v>
      </c>
      <c r="C1476" s="180" t="s">
        <v>74</v>
      </c>
      <c r="D1476" s="180" t="s">
        <v>594</v>
      </c>
      <c r="E1476" s="178" t="n">
        <v>0.32</v>
      </c>
      <c r="F1476" s="181" t="n">
        <f aca="false">IF(C1476="MAT.",VLOOKUP(A1476,INSUMOS_AUX!A:F,6,0),0)</f>
        <v>1.87</v>
      </c>
      <c r="G1476" s="178" t="n">
        <f aca="false">IF(C1476="M.O.",VLOOKUP(A1476,INSUMOS_AUX!A:F,6,0),0)</f>
        <v>0</v>
      </c>
    </row>
    <row r="1477" customFormat="false" ht="15" hidden="false" customHeight="false" outlineLevel="0" collapsed="false">
      <c r="A1477" s="178" t="n">
        <v>37371</v>
      </c>
      <c r="B1477" s="179" t="s">
        <v>660</v>
      </c>
      <c r="C1477" s="180" t="s">
        <v>74</v>
      </c>
      <c r="D1477" s="180" t="s">
        <v>594</v>
      </c>
      <c r="E1477" s="178" t="n">
        <v>0.32</v>
      </c>
      <c r="F1477" s="181" t="n">
        <f aca="false">IF(C1477="MAT.",VLOOKUP(A1477,INSUMOS_AUX!A:F,6,0),0)</f>
        <v>0.71</v>
      </c>
      <c r="G1477" s="178" t="n">
        <f aca="false">IF(C1477="M.O.",VLOOKUP(A1477,INSUMOS_AUX!A:F,6,0),0)</f>
        <v>0</v>
      </c>
    </row>
    <row r="1478" customFormat="false" ht="15" hidden="false" customHeight="false" outlineLevel="0" collapsed="false">
      <c r="A1478" s="178" t="n">
        <v>37372</v>
      </c>
      <c r="B1478" s="179" t="s">
        <v>661</v>
      </c>
      <c r="C1478" s="180" t="s">
        <v>74</v>
      </c>
      <c r="D1478" s="180" t="s">
        <v>594</v>
      </c>
      <c r="E1478" s="178" t="n">
        <v>0.32</v>
      </c>
      <c r="F1478" s="181" t="n">
        <f aca="false">IF(C1478="MAT.",VLOOKUP(A1478,INSUMOS_AUX!A:F,6,0),0)</f>
        <v>0.34</v>
      </c>
      <c r="G1478" s="178" t="n">
        <f aca="false">IF(C1478="M.O.",VLOOKUP(A1478,INSUMOS_AUX!A:F,6,0),0)</f>
        <v>0</v>
      </c>
    </row>
    <row r="1479" customFormat="false" ht="15" hidden="false" customHeight="false" outlineLevel="0" collapsed="false">
      <c r="A1479" s="178" t="n">
        <v>37373</v>
      </c>
      <c r="B1479" s="179" t="s">
        <v>662</v>
      </c>
      <c r="C1479" s="180" t="s">
        <v>74</v>
      </c>
      <c r="D1479" s="180" t="s">
        <v>594</v>
      </c>
      <c r="E1479" s="178" t="n">
        <v>0.32</v>
      </c>
      <c r="F1479" s="181" t="n">
        <f aca="false">IF(C1479="MAT.",VLOOKUP(A1479,INSUMOS_AUX!A:F,6,0),0)</f>
        <v>0.05</v>
      </c>
      <c r="G1479" s="178" t="n">
        <f aca="false">IF(C1479="M.O.",VLOOKUP(A1479,INSUMOS_AUX!A:F,6,0),0)</f>
        <v>0</v>
      </c>
    </row>
    <row r="1480" customFormat="false" ht="15" hidden="false" customHeight="false" outlineLevel="0" collapsed="false">
      <c r="A1480" s="178" t="n">
        <v>3767</v>
      </c>
      <c r="B1480" s="179" t="s">
        <v>780</v>
      </c>
      <c r="C1480" s="180" t="s">
        <v>74</v>
      </c>
      <c r="D1480" s="180" t="s">
        <v>30</v>
      </c>
      <c r="E1480" s="178" t="n">
        <v>0.06</v>
      </c>
      <c r="F1480" s="181" t="n">
        <f aca="false">IF(C1480="MAT.",VLOOKUP(A1480,INSUMOS_AUX!A:F,6,0),0)</f>
        <v>0.52</v>
      </c>
      <c r="G1480" s="178" t="n">
        <f aca="false">IF(C1480="M.O.",VLOOKUP(A1480,INSUMOS_AUX!A:F,6,0),0)</f>
        <v>0</v>
      </c>
    </row>
    <row r="1481" customFormat="false" ht="15" hidden="false" customHeight="false" outlineLevel="0" collapsed="false">
      <c r="A1481" s="178" t="n">
        <v>38382</v>
      </c>
      <c r="B1481" s="179" t="s">
        <v>664</v>
      </c>
      <c r="C1481" s="180" t="s">
        <v>74</v>
      </c>
      <c r="D1481" s="180" t="s">
        <v>30</v>
      </c>
      <c r="E1481" s="178" t="n">
        <v>0.000809984</v>
      </c>
      <c r="F1481" s="181" t="n">
        <f aca="false">IF(C1481="MAT.",VLOOKUP(A1481,INSUMOS_AUX!A:F,6,0),0)</f>
        <v>7.62</v>
      </c>
      <c r="G1481" s="178" t="n">
        <f aca="false">IF(C1481="M.O.",VLOOKUP(A1481,INSUMOS_AUX!A:F,6,0),0)</f>
        <v>0</v>
      </c>
    </row>
    <row r="1482" customFormat="false" ht="15" hidden="false" customHeight="false" outlineLevel="0" collapsed="false">
      <c r="A1482" s="178" t="n">
        <v>38390</v>
      </c>
      <c r="B1482" s="179" t="s">
        <v>665</v>
      </c>
      <c r="C1482" s="180" t="s">
        <v>74</v>
      </c>
      <c r="D1482" s="180" t="s">
        <v>30</v>
      </c>
      <c r="E1482" s="178" t="n">
        <v>0.000425696</v>
      </c>
      <c r="F1482" s="181" t="n">
        <f aca="false">IF(C1482="MAT.",VLOOKUP(A1482,INSUMOS_AUX!A:F,6,0),0)</f>
        <v>22.97</v>
      </c>
      <c r="G1482" s="178" t="n">
        <f aca="false">IF(C1482="M.O.",VLOOKUP(A1482,INSUMOS_AUX!A:F,6,0),0)</f>
        <v>0</v>
      </c>
    </row>
    <row r="1483" customFormat="false" ht="15" hidden="false" customHeight="false" outlineLevel="0" collapsed="false">
      <c r="A1483" s="178" t="n">
        <v>38393</v>
      </c>
      <c r="B1483" s="179" t="s">
        <v>666</v>
      </c>
      <c r="C1483" s="180" t="s">
        <v>74</v>
      </c>
      <c r="D1483" s="180" t="s">
        <v>30</v>
      </c>
      <c r="E1483" s="178" t="n">
        <v>0.000425696</v>
      </c>
      <c r="F1483" s="181" t="n">
        <f aca="false">IF(C1483="MAT.",VLOOKUP(A1483,INSUMOS_AUX!A:F,6,0),0)</f>
        <v>10.36</v>
      </c>
      <c r="G1483" s="178" t="n">
        <f aca="false">IF(C1483="M.O.",VLOOKUP(A1483,INSUMOS_AUX!A:F,6,0),0)</f>
        <v>0</v>
      </c>
    </row>
    <row r="1484" customFormat="false" ht="15" hidden="false" customHeight="false" outlineLevel="0" collapsed="false">
      <c r="A1484" s="178" t="n">
        <v>38396</v>
      </c>
      <c r="B1484" s="179" t="s">
        <v>667</v>
      </c>
      <c r="C1484" s="180" t="s">
        <v>74</v>
      </c>
      <c r="D1484" s="180" t="s">
        <v>30</v>
      </c>
      <c r="E1484" s="178" t="n">
        <v>1.4496E-005</v>
      </c>
      <c r="F1484" s="181" t="n">
        <f aca="false">IF(C1484="MAT.",VLOOKUP(A1484,INSUMOS_AUX!A:F,6,0),0)</f>
        <v>276.64</v>
      </c>
      <c r="G1484" s="178" t="n">
        <f aca="false">IF(C1484="M.O.",VLOOKUP(A1484,INSUMOS_AUX!A:F,6,0),0)</f>
        <v>0</v>
      </c>
    </row>
    <row r="1485" customFormat="false" ht="15" hidden="false" customHeight="false" outlineLevel="0" collapsed="false">
      <c r="A1485" s="178" t="n">
        <v>38399</v>
      </c>
      <c r="B1485" s="179" t="s">
        <v>668</v>
      </c>
      <c r="C1485" s="180" t="s">
        <v>74</v>
      </c>
      <c r="D1485" s="180" t="s">
        <v>30</v>
      </c>
      <c r="E1485" s="178" t="n">
        <v>7.2416E-005</v>
      </c>
      <c r="F1485" s="181" t="n">
        <f aca="false">IF(C1485="MAT.",VLOOKUP(A1485,INSUMOS_AUX!A:F,6,0),0)</f>
        <v>135.25</v>
      </c>
      <c r="G1485" s="178" t="n">
        <f aca="false">IF(C1485="M.O.",VLOOKUP(A1485,INSUMOS_AUX!A:F,6,0),0)</f>
        <v>0</v>
      </c>
    </row>
    <row r="1486" customFormat="false" ht="15" hidden="false" customHeight="false" outlineLevel="0" collapsed="false">
      <c r="A1486" s="178" t="n">
        <v>38412</v>
      </c>
      <c r="B1486" s="179" t="s">
        <v>669</v>
      </c>
      <c r="C1486" s="180" t="s">
        <v>74</v>
      </c>
      <c r="D1486" s="180" t="s">
        <v>30</v>
      </c>
      <c r="E1486" s="178" t="n">
        <v>1.2672E-005</v>
      </c>
      <c r="F1486" s="181" t="n">
        <f aca="false">IF(C1486="MAT.",VLOOKUP(A1486,INSUMOS_AUX!A:F,6,0),0)</f>
        <v>837.62</v>
      </c>
      <c r="G1486" s="178" t="n">
        <f aca="false">IF(C1486="M.O.",VLOOKUP(A1486,INSUMOS_AUX!A:F,6,0),0)</f>
        <v>0</v>
      </c>
    </row>
    <row r="1487" customFormat="false" ht="15" hidden="false" customHeight="false" outlineLevel="0" collapsed="false">
      <c r="A1487" s="178" t="n">
        <v>38413</v>
      </c>
      <c r="B1487" s="179" t="s">
        <v>670</v>
      </c>
      <c r="C1487" s="180" t="s">
        <v>74</v>
      </c>
      <c r="D1487" s="180" t="s">
        <v>30</v>
      </c>
      <c r="E1487" s="178" t="n">
        <v>1.2416E-005</v>
      </c>
      <c r="F1487" s="181" t="n">
        <f aca="false">IF(C1487="MAT.",VLOOKUP(A1487,INSUMOS_AUX!A:F,6,0),0)</f>
        <v>589.49</v>
      </c>
      <c r="G1487" s="178" t="n">
        <f aca="false">IF(C1487="M.O.",VLOOKUP(A1487,INSUMOS_AUX!A:F,6,0),0)</f>
        <v>0</v>
      </c>
    </row>
    <row r="1488" customFormat="false" ht="15" hidden="false" customHeight="false" outlineLevel="0" collapsed="false">
      <c r="A1488" s="178" t="n">
        <v>38476</v>
      </c>
      <c r="B1488" s="179" t="s">
        <v>671</v>
      </c>
      <c r="C1488" s="180" t="s">
        <v>74</v>
      </c>
      <c r="D1488" s="180" t="s">
        <v>30</v>
      </c>
      <c r="E1488" s="178" t="n">
        <v>5.7952E-005</v>
      </c>
      <c r="F1488" s="181" t="n">
        <f aca="false">IF(C1488="MAT.",VLOOKUP(A1488,INSUMOS_AUX!A:F,6,0),0)</f>
        <v>203.78</v>
      </c>
      <c r="G1488" s="178" t="n">
        <f aca="false">IF(C1488="M.O.",VLOOKUP(A1488,INSUMOS_AUX!A:F,6,0),0)</f>
        <v>0</v>
      </c>
    </row>
    <row r="1489" customFormat="false" ht="15" hidden="false" customHeight="false" outlineLevel="0" collapsed="false">
      <c r="A1489" s="178" t="n">
        <v>38477</v>
      </c>
      <c r="B1489" s="179" t="s">
        <v>672</v>
      </c>
      <c r="C1489" s="180" t="s">
        <v>74</v>
      </c>
      <c r="D1489" s="180" t="s">
        <v>30</v>
      </c>
      <c r="E1489" s="178" t="n">
        <v>1.2416E-005</v>
      </c>
      <c r="F1489" s="181" t="n">
        <f aca="false">IF(C1489="MAT.",VLOOKUP(A1489,INSUMOS_AUX!A:F,6,0),0)</f>
        <v>577.1</v>
      </c>
      <c r="G1489" s="178" t="n">
        <f aca="false">IF(C1489="M.O.",VLOOKUP(A1489,INSUMOS_AUX!A:F,6,0),0)</f>
        <v>0</v>
      </c>
    </row>
    <row r="1490" customFormat="false" ht="15" hidden="false" customHeight="false" outlineLevel="0" collapsed="false">
      <c r="A1490" s="178" t="n">
        <v>4051</v>
      </c>
      <c r="B1490" s="179" t="s">
        <v>783</v>
      </c>
      <c r="C1490" s="180" t="s">
        <v>74</v>
      </c>
      <c r="D1490" s="180" t="s">
        <v>784</v>
      </c>
      <c r="E1490" s="178" t="n">
        <v>0.0328</v>
      </c>
      <c r="F1490" s="181" t="n">
        <f aca="false">IF(C1490="MAT.",VLOOKUP(A1490,INSUMOS_AUX!A:F,6,0),0)</f>
        <v>60</v>
      </c>
      <c r="G1490" s="178" t="n">
        <f aca="false">IF(C1490="M.O.",VLOOKUP(A1490,INSUMOS_AUX!A:F,6,0),0)</f>
        <v>0</v>
      </c>
    </row>
    <row r="1491" customFormat="false" ht="15" hidden="false" customHeight="false" outlineLevel="0" collapsed="false">
      <c r="A1491" s="178" t="n">
        <v>4783</v>
      </c>
      <c r="B1491" s="179" t="s">
        <v>745</v>
      </c>
      <c r="C1491" s="180" t="s">
        <v>636</v>
      </c>
      <c r="D1491" s="180" t="s">
        <v>594</v>
      </c>
      <c r="E1491" s="178" t="n">
        <v>0.2367846</v>
      </c>
      <c r="F1491" s="181" t="n">
        <f aca="false">IF(C1491="MAT.",VLOOKUP(A1491,INSUMOS_AUX!A:F,6,0),0)</f>
        <v>0</v>
      </c>
      <c r="G1491" s="178" t="n">
        <f aca="false">IF(C1491="M.O.",VLOOKUP(A1491,INSUMOS_AUX!A:F,6,0),0)</f>
        <v>13.3</v>
      </c>
    </row>
    <row r="1492" customFormat="false" ht="15" hidden="false" customHeight="false" outlineLevel="0" collapsed="false">
      <c r="A1492" s="178" t="n">
        <v>6111</v>
      </c>
      <c r="B1492" s="179" t="s">
        <v>678</v>
      </c>
      <c r="C1492" s="180" t="s">
        <v>636</v>
      </c>
      <c r="D1492" s="180" t="s">
        <v>594</v>
      </c>
      <c r="E1492" s="178" t="n">
        <v>0.0874706</v>
      </c>
      <c r="F1492" s="181" t="n">
        <f aca="false">IF(C1492="MAT.",VLOOKUP(A1492,INSUMOS_AUX!A:F,6,0),0)</f>
        <v>0</v>
      </c>
      <c r="G1492" s="178" t="n">
        <f aca="false">IF(C1492="M.O.",VLOOKUP(A1492,INSUMOS_AUX!A:F,6,0),0)</f>
        <v>8.51</v>
      </c>
    </row>
    <row r="1493" customFormat="false" ht="15" hidden="false" customHeight="false" outlineLevel="0" collapsed="false">
      <c r="A1493" s="172"/>
      <c r="B1493" s="173"/>
      <c r="C1493" s="173"/>
      <c r="D1493" s="173"/>
      <c r="E1493" s="173"/>
      <c r="F1493" s="173"/>
      <c r="G1493" s="173"/>
    </row>
    <row r="1494" customFormat="false" ht="15" hidden="false" customHeight="false" outlineLevel="0" collapsed="false">
      <c r="A1494" s="174" t="s">
        <v>225</v>
      </c>
      <c r="B1494" s="174" t="s">
        <v>226</v>
      </c>
      <c r="C1494" s="175" t="s">
        <v>60</v>
      </c>
      <c r="D1494" s="175" t="s">
        <v>30</v>
      </c>
      <c r="E1494" s="176" t="n">
        <v>1</v>
      </c>
      <c r="F1494" s="176" t="n">
        <f aca="false">SUMPRODUCT($E1495:$E1523,F1495:F1523)</f>
        <v>67.96386052004</v>
      </c>
      <c r="G1494" s="176" t="n">
        <f aca="false">SUMPRODUCT($E1495:$E1523,G1495:G1523)</f>
        <v>9.58545693</v>
      </c>
    </row>
    <row r="1495" customFormat="false" ht="15" hidden="false" customHeight="false" outlineLevel="0" collapsed="false">
      <c r="A1495" s="178" t="n">
        <v>10</v>
      </c>
      <c r="B1495" s="179" t="s">
        <v>647</v>
      </c>
      <c r="C1495" s="180" t="s">
        <v>74</v>
      </c>
      <c r="D1495" s="180" t="s">
        <v>30</v>
      </c>
      <c r="E1495" s="178" t="n">
        <v>0.005820375</v>
      </c>
      <c r="F1495" s="181" t="n">
        <f aca="false">IF(C1495="MAT.",VLOOKUP(A1495,INSUMOS_AUX!A:F,6,0),0)</f>
        <v>6.92</v>
      </c>
      <c r="G1495" s="178" t="n">
        <f aca="false">IF(C1495="M.O.",VLOOKUP(A1495,INSUMOS_AUX!A:F,6,0),0)</f>
        <v>0</v>
      </c>
    </row>
    <row r="1496" customFormat="false" ht="15" hidden="false" customHeight="false" outlineLevel="0" collapsed="false">
      <c r="A1496" s="178" t="n">
        <v>11359</v>
      </c>
      <c r="B1496" s="179" t="s">
        <v>649</v>
      </c>
      <c r="C1496" s="180" t="s">
        <v>74</v>
      </c>
      <c r="D1496" s="180" t="s">
        <v>30</v>
      </c>
      <c r="E1496" s="178" t="n">
        <v>4.6978E-005</v>
      </c>
      <c r="F1496" s="181" t="n">
        <f aca="false">IF(C1496="MAT.",VLOOKUP(A1496,INSUMOS_AUX!A:F,6,0),0)</f>
        <v>571.77</v>
      </c>
      <c r="G1496" s="178" t="n">
        <f aca="false">IF(C1496="M.O.",VLOOKUP(A1496,INSUMOS_AUX!A:F,6,0),0)</f>
        <v>0</v>
      </c>
    </row>
    <row r="1497" customFormat="false" ht="15" hidden="false" customHeight="false" outlineLevel="0" collapsed="false">
      <c r="A1497" s="178" t="n">
        <v>12815</v>
      </c>
      <c r="B1497" s="179" t="s">
        <v>651</v>
      </c>
      <c r="C1497" s="180" t="s">
        <v>74</v>
      </c>
      <c r="D1497" s="180" t="s">
        <v>30</v>
      </c>
      <c r="E1497" s="178" t="n">
        <v>0.006624728</v>
      </c>
      <c r="F1497" s="181" t="n">
        <f aca="false">IF(C1497="MAT.",VLOOKUP(A1497,INSUMOS_AUX!A:F,6,0),0)</f>
        <v>5.84</v>
      </c>
      <c r="G1497" s="178" t="n">
        <f aca="false">IF(C1497="M.O.",VLOOKUP(A1497,INSUMOS_AUX!A:F,6,0),0)</f>
        <v>0</v>
      </c>
    </row>
    <row r="1498" customFormat="false" ht="15" hidden="false" customHeight="false" outlineLevel="0" collapsed="false">
      <c r="A1498" s="178" t="n">
        <v>12892</v>
      </c>
      <c r="B1498" s="179" t="s">
        <v>627</v>
      </c>
      <c r="C1498" s="180" t="s">
        <v>74</v>
      </c>
      <c r="D1498" s="180" t="s">
        <v>628</v>
      </c>
      <c r="E1498" s="178" t="n">
        <v>0.011403204</v>
      </c>
      <c r="F1498" s="181" t="n">
        <f aca="false">IF(C1498="MAT.",VLOOKUP(A1498,INSUMOS_AUX!A:F,6,0),0)</f>
        <v>9</v>
      </c>
      <c r="G1498" s="178" t="n">
        <f aca="false">IF(C1498="M.O.",VLOOKUP(A1498,INSUMOS_AUX!A:F,6,0),0)</f>
        <v>0</v>
      </c>
    </row>
    <row r="1499" customFormat="false" ht="15" hidden="false" customHeight="false" outlineLevel="0" collapsed="false">
      <c r="A1499" s="178" t="n">
        <v>12893</v>
      </c>
      <c r="B1499" s="179" t="s">
        <v>629</v>
      </c>
      <c r="C1499" s="180" t="s">
        <v>74</v>
      </c>
      <c r="D1499" s="180" t="s">
        <v>628</v>
      </c>
      <c r="E1499" s="178" t="n">
        <v>0.001330407</v>
      </c>
      <c r="F1499" s="181" t="n">
        <f aca="false">IF(C1499="MAT.",VLOOKUP(A1499,INSUMOS_AUX!A:F,6,0),0)</f>
        <v>48</v>
      </c>
      <c r="G1499" s="178" t="n">
        <f aca="false">IF(C1499="M.O.",VLOOKUP(A1499,INSUMOS_AUX!A:F,6,0),0)</f>
        <v>0</v>
      </c>
    </row>
    <row r="1500" customFormat="false" ht="15" hidden="false" customHeight="false" outlineLevel="0" collapsed="false">
      <c r="A1500" s="178" t="n">
        <v>25966</v>
      </c>
      <c r="B1500" s="179" t="s">
        <v>653</v>
      </c>
      <c r="C1500" s="180" t="s">
        <v>74</v>
      </c>
      <c r="D1500" s="180" t="s">
        <v>654</v>
      </c>
      <c r="E1500" s="178" t="n">
        <v>0.001104149</v>
      </c>
      <c r="F1500" s="181" t="n">
        <f aca="false">IF(C1500="MAT.",VLOOKUP(A1500,INSUMOS_AUX!A:F,6,0),0)</f>
        <v>15.03</v>
      </c>
      <c r="G1500" s="178" t="n">
        <f aca="false">IF(C1500="M.O.",VLOOKUP(A1500,INSUMOS_AUX!A:F,6,0),0)</f>
        <v>0</v>
      </c>
    </row>
    <row r="1501" customFormat="false" ht="15" hidden="false" customHeight="false" outlineLevel="0" collapsed="false">
      <c r="A1501" s="178" t="n">
        <v>2711</v>
      </c>
      <c r="B1501" s="179" t="s">
        <v>657</v>
      </c>
      <c r="C1501" s="180" t="s">
        <v>74</v>
      </c>
      <c r="D1501" s="180" t="s">
        <v>30</v>
      </c>
      <c r="E1501" s="178" t="n">
        <v>0.000492771</v>
      </c>
      <c r="F1501" s="181" t="n">
        <f aca="false">IF(C1501="MAT.",VLOOKUP(A1501,INSUMOS_AUX!A:F,6,0),0)</f>
        <v>109.45</v>
      </c>
      <c r="G1501" s="178" t="n">
        <f aca="false">IF(C1501="M.O.",VLOOKUP(A1501,INSUMOS_AUX!A:F,6,0),0)</f>
        <v>0</v>
      </c>
    </row>
    <row r="1502" customFormat="false" ht="15" hidden="false" customHeight="false" outlineLevel="0" collapsed="false">
      <c r="A1502" s="178" t="n">
        <v>36144</v>
      </c>
      <c r="B1502" s="179" t="s">
        <v>630</v>
      </c>
      <c r="C1502" s="180" t="s">
        <v>74</v>
      </c>
      <c r="D1502" s="180" t="s">
        <v>30</v>
      </c>
      <c r="E1502" s="178" t="n">
        <v>0.092769764</v>
      </c>
      <c r="F1502" s="181" t="n">
        <f aca="false">IF(C1502="MAT.",VLOOKUP(A1502,INSUMOS_AUX!A:F,6,0),0)</f>
        <v>1.12</v>
      </c>
      <c r="G1502" s="178" t="n">
        <f aca="false">IF(C1502="M.O.",VLOOKUP(A1502,INSUMOS_AUX!A:F,6,0),0)</f>
        <v>0</v>
      </c>
    </row>
    <row r="1503" customFormat="false" ht="15" hidden="false" customHeight="false" outlineLevel="0" collapsed="false">
      <c r="A1503" s="178" t="n">
        <v>36146</v>
      </c>
      <c r="B1503" s="179" t="s">
        <v>631</v>
      </c>
      <c r="C1503" s="180" t="s">
        <v>74</v>
      </c>
      <c r="D1503" s="180" t="s">
        <v>30</v>
      </c>
      <c r="E1503" s="178" t="n">
        <v>0.001032022</v>
      </c>
      <c r="F1503" s="181" t="n">
        <f aca="false">IF(C1503="MAT.",VLOOKUP(A1503,INSUMOS_AUX!A:F,6,0),0)</f>
        <v>170</v>
      </c>
      <c r="G1503" s="178" t="n">
        <f aca="false">IF(C1503="M.O.",VLOOKUP(A1503,INSUMOS_AUX!A:F,6,0),0)</f>
        <v>0</v>
      </c>
    </row>
    <row r="1504" customFormat="false" ht="15" hidden="false" customHeight="false" outlineLevel="0" collapsed="false">
      <c r="A1504" s="178" t="n">
        <v>36149</v>
      </c>
      <c r="B1504" s="179" t="s">
        <v>632</v>
      </c>
      <c r="C1504" s="180" t="s">
        <v>74</v>
      </c>
      <c r="D1504" s="180" t="s">
        <v>30</v>
      </c>
      <c r="E1504" s="178" t="n">
        <v>0.0005976</v>
      </c>
      <c r="F1504" s="181" t="n">
        <f aca="false">IF(C1504="MAT.",VLOOKUP(A1504,INSUMOS_AUX!A:F,6,0),0)</f>
        <v>117.5</v>
      </c>
      <c r="G1504" s="178" t="n">
        <f aca="false">IF(C1504="M.O.",VLOOKUP(A1504,INSUMOS_AUX!A:F,6,0),0)</f>
        <v>0</v>
      </c>
    </row>
    <row r="1505" customFormat="false" ht="15" hidden="false" customHeight="false" outlineLevel="0" collapsed="false">
      <c r="A1505" s="178" t="n">
        <v>36150</v>
      </c>
      <c r="B1505" s="179" t="s">
        <v>633</v>
      </c>
      <c r="C1505" s="180" t="s">
        <v>74</v>
      </c>
      <c r="D1505" s="180" t="s">
        <v>30</v>
      </c>
      <c r="E1505" s="178" t="n">
        <v>0.002211452</v>
      </c>
      <c r="F1505" s="181" t="n">
        <f aca="false">IF(C1505="MAT.",VLOOKUP(A1505,INSUMOS_AUX!A:F,6,0),0)</f>
        <v>29.7</v>
      </c>
      <c r="G1505" s="178" t="n">
        <f aca="false">IF(C1505="M.O.",VLOOKUP(A1505,INSUMOS_AUX!A:F,6,0),0)</f>
        <v>0</v>
      </c>
    </row>
    <row r="1506" customFormat="false" ht="15" hidden="false" customHeight="false" outlineLevel="0" collapsed="false">
      <c r="A1506" s="178" t="n">
        <v>36153</v>
      </c>
      <c r="B1506" s="179" t="s">
        <v>634</v>
      </c>
      <c r="C1506" s="180" t="s">
        <v>74</v>
      </c>
      <c r="D1506" s="180" t="s">
        <v>30</v>
      </c>
      <c r="E1506" s="178" t="n">
        <v>0.000894408</v>
      </c>
      <c r="F1506" s="181" t="n">
        <f aca="false">IF(C1506="MAT.",VLOOKUP(A1506,INSUMOS_AUX!A:F,6,0),0)</f>
        <v>133.75</v>
      </c>
      <c r="G1506" s="178" t="n">
        <f aca="false">IF(C1506="M.O.",VLOOKUP(A1506,INSUMOS_AUX!A:F,6,0),0)</f>
        <v>0</v>
      </c>
    </row>
    <row r="1507" customFormat="false" ht="15" hidden="false" customHeight="false" outlineLevel="0" collapsed="false">
      <c r="A1507" s="178" t="n">
        <v>37370</v>
      </c>
      <c r="B1507" s="179" t="s">
        <v>659</v>
      </c>
      <c r="C1507" s="180" t="s">
        <v>74</v>
      </c>
      <c r="D1507" s="180" t="s">
        <v>594</v>
      </c>
      <c r="E1507" s="178" t="n">
        <v>0.83</v>
      </c>
      <c r="F1507" s="181" t="n">
        <f aca="false">IF(C1507="MAT.",VLOOKUP(A1507,INSUMOS_AUX!A:F,6,0),0)</f>
        <v>1.87</v>
      </c>
      <c r="G1507" s="178" t="n">
        <f aca="false">IF(C1507="M.O.",VLOOKUP(A1507,INSUMOS_AUX!A:F,6,0),0)</f>
        <v>0</v>
      </c>
    </row>
    <row r="1508" customFormat="false" ht="15" hidden="false" customHeight="false" outlineLevel="0" collapsed="false">
      <c r="A1508" s="178" t="n">
        <v>37371</v>
      </c>
      <c r="B1508" s="179" t="s">
        <v>660</v>
      </c>
      <c r="C1508" s="180" t="s">
        <v>74</v>
      </c>
      <c r="D1508" s="180" t="s">
        <v>594</v>
      </c>
      <c r="E1508" s="178" t="n">
        <v>0.83</v>
      </c>
      <c r="F1508" s="181" t="n">
        <f aca="false">IF(C1508="MAT.",VLOOKUP(A1508,INSUMOS_AUX!A:F,6,0),0)</f>
        <v>0.71</v>
      </c>
      <c r="G1508" s="178" t="n">
        <f aca="false">IF(C1508="M.O.",VLOOKUP(A1508,INSUMOS_AUX!A:F,6,0),0)</f>
        <v>0</v>
      </c>
    </row>
    <row r="1509" customFormat="false" ht="15" hidden="false" customHeight="false" outlineLevel="0" collapsed="false">
      <c r="A1509" s="178" t="n">
        <v>37372</v>
      </c>
      <c r="B1509" s="179" t="s">
        <v>661</v>
      </c>
      <c r="C1509" s="180" t="s">
        <v>74</v>
      </c>
      <c r="D1509" s="180" t="s">
        <v>594</v>
      </c>
      <c r="E1509" s="178" t="n">
        <v>0.83</v>
      </c>
      <c r="F1509" s="181" t="n">
        <f aca="false">IF(C1509="MAT.",VLOOKUP(A1509,INSUMOS_AUX!A:F,6,0),0)</f>
        <v>0.34</v>
      </c>
      <c r="G1509" s="178" t="n">
        <f aca="false">IF(C1509="M.O.",VLOOKUP(A1509,INSUMOS_AUX!A:F,6,0),0)</f>
        <v>0</v>
      </c>
    </row>
    <row r="1510" customFormat="false" ht="15" hidden="false" customHeight="false" outlineLevel="0" collapsed="false">
      <c r="A1510" s="178" t="n">
        <v>37373</v>
      </c>
      <c r="B1510" s="179" t="s">
        <v>662</v>
      </c>
      <c r="C1510" s="180" t="s">
        <v>74</v>
      </c>
      <c r="D1510" s="180" t="s">
        <v>594</v>
      </c>
      <c r="E1510" s="178" t="n">
        <v>0.83</v>
      </c>
      <c r="F1510" s="181" t="n">
        <f aca="false">IF(C1510="MAT.",VLOOKUP(A1510,INSUMOS_AUX!A:F,6,0),0)</f>
        <v>0.05</v>
      </c>
      <c r="G1510" s="178" t="n">
        <f aca="false">IF(C1510="M.O.",VLOOKUP(A1510,INSUMOS_AUX!A:F,6,0),0)</f>
        <v>0</v>
      </c>
    </row>
    <row r="1511" customFormat="false" ht="15" hidden="false" customHeight="false" outlineLevel="0" collapsed="false">
      <c r="A1511" s="178" t="n">
        <v>38382</v>
      </c>
      <c r="B1511" s="179" t="s">
        <v>664</v>
      </c>
      <c r="C1511" s="180" t="s">
        <v>74</v>
      </c>
      <c r="D1511" s="180" t="s">
        <v>30</v>
      </c>
      <c r="E1511" s="178" t="n">
        <v>0.002100896</v>
      </c>
      <c r="F1511" s="181" t="n">
        <f aca="false">IF(C1511="MAT.",VLOOKUP(A1511,INSUMOS_AUX!A:F,6,0),0)</f>
        <v>7.62</v>
      </c>
      <c r="G1511" s="178" t="n">
        <f aca="false">IF(C1511="M.O.",VLOOKUP(A1511,INSUMOS_AUX!A:F,6,0),0)</f>
        <v>0</v>
      </c>
    </row>
    <row r="1512" customFormat="false" ht="15" hidden="false" customHeight="false" outlineLevel="0" collapsed="false">
      <c r="A1512" s="178" t="n">
        <v>38390</v>
      </c>
      <c r="B1512" s="179" t="s">
        <v>665</v>
      </c>
      <c r="C1512" s="180" t="s">
        <v>74</v>
      </c>
      <c r="D1512" s="180" t="s">
        <v>30</v>
      </c>
      <c r="E1512" s="178" t="n">
        <v>0.001104149</v>
      </c>
      <c r="F1512" s="181" t="n">
        <f aca="false">IF(C1512="MAT.",VLOOKUP(A1512,INSUMOS_AUX!A:F,6,0),0)</f>
        <v>22.97</v>
      </c>
      <c r="G1512" s="178" t="n">
        <f aca="false">IF(C1512="M.O.",VLOOKUP(A1512,INSUMOS_AUX!A:F,6,0),0)</f>
        <v>0</v>
      </c>
    </row>
    <row r="1513" customFormat="false" ht="15" hidden="false" customHeight="false" outlineLevel="0" collapsed="false">
      <c r="A1513" s="178" t="n">
        <v>38393</v>
      </c>
      <c r="B1513" s="179" t="s">
        <v>666</v>
      </c>
      <c r="C1513" s="180" t="s">
        <v>74</v>
      </c>
      <c r="D1513" s="180" t="s">
        <v>30</v>
      </c>
      <c r="E1513" s="178" t="n">
        <v>0.001104149</v>
      </c>
      <c r="F1513" s="181" t="n">
        <f aca="false">IF(C1513="MAT.",VLOOKUP(A1513,INSUMOS_AUX!A:F,6,0),0)</f>
        <v>10.36</v>
      </c>
      <c r="G1513" s="178" t="n">
        <f aca="false">IF(C1513="M.O.",VLOOKUP(A1513,INSUMOS_AUX!A:F,6,0),0)</f>
        <v>0</v>
      </c>
    </row>
    <row r="1514" customFormat="false" ht="15" hidden="false" customHeight="false" outlineLevel="0" collapsed="false">
      <c r="A1514" s="178" t="n">
        <v>38396</v>
      </c>
      <c r="B1514" s="179" t="s">
        <v>667</v>
      </c>
      <c r="C1514" s="180" t="s">
        <v>74</v>
      </c>
      <c r="D1514" s="180" t="s">
        <v>30</v>
      </c>
      <c r="E1514" s="178" t="n">
        <v>3.7599E-005</v>
      </c>
      <c r="F1514" s="181" t="n">
        <f aca="false">IF(C1514="MAT.",VLOOKUP(A1514,INSUMOS_AUX!A:F,6,0),0)</f>
        <v>276.64</v>
      </c>
      <c r="G1514" s="178" t="n">
        <f aca="false">IF(C1514="M.O.",VLOOKUP(A1514,INSUMOS_AUX!A:F,6,0),0)</f>
        <v>0</v>
      </c>
    </row>
    <row r="1515" customFormat="false" ht="15" hidden="false" customHeight="false" outlineLevel="0" collapsed="false">
      <c r="A1515" s="178" t="n">
        <v>38399</v>
      </c>
      <c r="B1515" s="179" t="s">
        <v>668</v>
      </c>
      <c r="C1515" s="180" t="s">
        <v>74</v>
      </c>
      <c r="D1515" s="180" t="s">
        <v>30</v>
      </c>
      <c r="E1515" s="178" t="n">
        <v>0.000187829</v>
      </c>
      <c r="F1515" s="181" t="n">
        <f aca="false">IF(C1515="MAT.",VLOOKUP(A1515,INSUMOS_AUX!A:F,6,0),0)</f>
        <v>135.25</v>
      </c>
      <c r="G1515" s="178" t="n">
        <f aca="false">IF(C1515="M.O.",VLOOKUP(A1515,INSUMOS_AUX!A:F,6,0),0)</f>
        <v>0</v>
      </c>
    </row>
    <row r="1516" customFormat="false" ht="15" hidden="false" customHeight="false" outlineLevel="0" collapsed="false">
      <c r="A1516" s="178" t="n">
        <v>38412</v>
      </c>
      <c r="B1516" s="179" t="s">
        <v>669</v>
      </c>
      <c r="C1516" s="180" t="s">
        <v>74</v>
      </c>
      <c r="D1516" s="180" t="s">
        <v>30</v>
      </c>
      <c r="E1516" s="178" t="n">
        <v>3.2868E-005</v>
      </c>
      <c r="F1516" s="181" t="n">
        <f aca="false">IF(C1516="MAT.",VLOOKUP(A1516,INSUMOS_AUX!A:F,6,0),0)</f>
        <v>837.62</v>
      </c>
      <c r="G1516" s="178" t="n">
        <f aca="false">IF(C1516="M.O.",VLOOKUP(A1516,INSUMOS_AUX!A:F,6,0),0)</f>
        <v>0</v>
      </c>
    </row>
    <row r="1517" customFormat="false" ht="15" hidden="false" customHeight="false" outlineLevel="0" collapsed="false">
      <c r="A1517" s="178" t="n">
        <v>38413</v>
      </c>
      <c r="B1517" s="179" t="s">
        <v>670</v>
      </c>
      <c r="C1517" s="180" t="s">
        <v>74</v>
      </c>
      <c r="D1517" s="180" t="s">
        <v>30</v>
      </c>
      <c r="E1517" s="178" t="n">
        <v>3.2204E-005</v>
      </c>
      <c r="F1517" s="181" t="n">
        <f aca="false">IF(C1517="MAT.",VLOOKUP(A1517,INSUMOS_AUX!A:F,6,0),0)</f>
        <v>589.49</v>
      </c>
      <c r="G1517" s="178" t="n">
        <f aca="false">IF(C1517="M.O.",VLOOKUP(A1517,INSUMOS_AUX!A:F,6,0),0)</f>
        <v>0</v>
      </c>
    </row>
    <row r="1518" customFormat="false" ht="15" hidden="false" customHeight="false" outlineLevel="0" collapsed="false">
      <c r="A1518" s="178" t="n">
        <v>38476</v>
      </c>
      <c r="B1518" s="179" t="s">
        <v>671</v>
      </c>
      <c r="C1518" s="180" t="s">
        <v>74</v>
      </c>
      <c r="D1518" s="180" t="s">
        <v>30</v>
      </c>
      <c r="E1518" s="178" t="n">
        <v>0.000150313</v>
      </c>
      <c r="F1518" s="181" t="n">
        <f aca="false">IF(C1518="MAT.",VLOOKUP(A1518,INSUMOS_AUX!A:F,6,0),0)</f>
        <v>203.78</v>
      </c>
      <c r="G1518" s="178" t="n">
        <f aca="false">IF(C1518="M.O.",VLOOKUP(A1518,INSUMOS_AUX!A:F,6,0),0)</f>
        <v>0</v>
      </c>
    </row>
    <row r="1519" customFormat="false" ht="15" hidden="false" customHeight="false" outlineLevel="0" collapsed="false">
      <c r="A1519" s="178" t="n">
        <v>38477</v>
      </c>
      <c r="B1519" s="179" t="s">
        <v>672</v>
      </c>
      <c r="C1519" s="180" t="s">
        <v>74</v>
      </c>
      <c r="D1519" s="180" t="s">
        <v>30</v>
      </c>
      <c r="E1519" s="178" t="n">
        <v>3.2204E-005</v>
      </c>
      <c r="F1519" s="181" t="n">
        <f aca="false">IF(C1519="MAT.",VLOOKUP(A1519,INSUMOS_AUX!A:F,6,0),0)</f>
        <v>577.1</v>
      </c>
      <c r="G1519" s="178" t="n">
        <f aca="false">IF(C1519="M.O.",VLOOKUP(A1519,INSUMOS_AUX!A:F,6,0),0)</f>
        <v>0</v>
      </c>
    </row>
    <row r="1520" customFormat="false" ht="15" hidden="false" customHeight="false" outlineLevel="0" collapsed="false">
      <c r="A1520" s="178" t="n">
        <v>4783</v>
      </c>
      <c r="B1520" s="179" t="s">
        <v>745</v>
      </c>
      <c r="C1520" s="180" t="s">
        <v>636</v>
      </c>
      <c r="D1520" s="180" t="s">
        <v>594</v>
      </c>
      <c r="E1520" s="178" t="n">
        <v>0.50595</v>
      </c>
      <c r="F1520" s="181" t="n">
        <f aca="false">IF(C1520="MAT.",VLOOKUP(A1520,INSUMOS_AUX!A:F,6,0),0)</f>
        <v>0</v>
      </c>
      <c r="G1520" s="178" t="n">
        <f aca="false">IF(C1520="M.O.",VLOOKUP(A1520,INSUMOS_AUX!A:F,6,0),0)</f>
        <v>13.3</v>
      </c>
    </row>
    <row r="1521" customFormat="false" ht="15" hidden="false" customHeight="false" outlineLevel="0" collapsed="false">
      <c r="A1521" s="178" t="n">
        <v>6111</v>
      </c>
      <c r="B1521" s="179" t="s">
        <v>678</v>
      </c>
      <c r="C1521" s="180" t="s">
        <v>636</v>
      </c>
      <c r="D1521" s="180" t="s">
        <v>594</v>
      </c>
      <c r="E1521" s="178" t="n">
        <v>0.335643</v>
      </c>
      <c r="F1521" s="181" t="n">
        <f aca="false">IF(C1521="MAT.",VLOOKUP(A1521,INSUMOS_AUX!A:F,6,0),0)</f>
        <v>0</v>
      </c>
      <c r="G1521" s="178" t="n">
        <f aca="false">IF(C1521="M.O.",VLOOKUP(A1521,INSUMOS_AUX!A:F,6,0),0)</f>
        <v>8.51</v>
      </c>
    </row>
    <row r="1522" customFormat="false" ht="15" hidden="false" customHeight="false" outlineLevel="0" collapsed="false">
      <c r="A1522" s="178" t="n">
        <v>7348</v>
      </c>
      <c r="B1522" s="179" t="s">
        <v>782</v>
      </c>
      <c r="C1522" s="180" t="s">
        <v>74</v>
      </c>
      <c r="D1522" s="180" t="s">
        <v>654</v>
      </c>
      <c r="E1522" s="178" t="n">
        <v>0.33</v>
      </c>
      <c r="F1522" s="181" t="n">
        <f aca="false">IF(C1522="MAT.",VLOOKUP(A1522,INSUMOS_AUX!A:F,6,0),0)</f>
        <v>12.34</v>
      </c>
      <c r="G1522" s="178" t="n">
        <f aca="false">IF(C1522="M.O.",VLOOKUP(A1522,INSUMOS_AUX!A:F,6,0),0)</f>
        <v>0</v>
      </c>
    </row>
    <row r="1523" customFormat="false" ht="15" hidden="false" customHeight="false" outlineLevel="0" collapsed="false">
      <c r="A1523" s="178" t="s">
        <v>785</v>
      </c>
      <c r="B1523" s="179" t="s">
        <v>786</v>
      </c>
      <c r="C1523" s="180" t="s">
        <v>74</v>
      </c>
      <c r="D1523" s="180" t="s">
        <v>30</v>
      </c>
      <c r="E1523" s="178" t="n">
        <v>0.35</v>
      </c>
      <c r="F1523" s="181" t="n">
        <f aca="false">IF(C1523="MAT.",VLOOKUP(A1523,INSUMOS_AUX!A:F,6,0),0)</f>
        <v>172.47</v>
      </c>
      <c r="G1523" s="178" t="n">
        <f aca="false">IF(C1523="M.O.",VLOOKUP(A1523,INSUMOS_AUX!A:F,6,0),0)</f>
        <v>0</v>
      </c>
    </row>
    <row r="1524" customFormat="false" ht="15" hidden="false" customHeight="false" outlineLevel="0" collapsed="false">
      <c r="A1524" s="172"/>
      <c r="B1524" s="173"/>
      <c r="C1524" s="173"/>
      <c r="D1524" s="173"/>
      <c r="E1524" s="173"/>
      <c r="F1524" s="173"/>
      <c r="G1524" s="173"/>
    </row>
    <row r="1525" customFormat="false" ht="15" hidden="false" customHeight="false" outlineLevel="0" collapsed="false">
      <c r="A1525" s="174" t="s">
        <v>228</v>
      </c>
      <c r="B1525" s="174" t="s">
        <v>229</v>
      </c>
      <c r="C1525" s="175" t="s">
        <v>60</v>
      </c>
      <c r="D1525" s="175" t="s">
        <v>79</v>
      </c>
      <c r="E1525" s="176" t="n">
        <v>79.86</v>
      </c>
      <c r="F1525" s="176" t="n">
        <f aca="false">SUMPRODUCT($E1526:$E1555,F1526:F1555)</f>
        <v>12.935790988</v>
      </c>
      <c r="G1525" s="176" t="n">
        <f aca="false">SUMPRODUCT($E1526:$E1555,G1526:G1555)</f>
        <v>11.0568955</v>
      </c>
    </row>
    <row r="1526" customFormat="false" ht="15" hidden="false" customHeight="false" outlineLevel="0" collapsed="false">
      <c r="A1526" s="178" t="n">
        <v>10</v>
      </c>
      <c r="B1526" s="179" t="s">
        <v>647</v>
      </c>
      <c r="C1526" s="180" t="s">
        <v>74</v>
      </c>
      <c r="D1526" s="180" t="s">
        <v>30</v>
      </c>
      <c r="E1526" s="178" t="n">
        <v>0.0070125</v>
      </c>
      <c r="F1526" s="181" t="n">
        <f aca="false">IF(C1526="MAT.",VLOOKUP(A1526,INSUMOS_AUX!A:F,6,0),0)</f>
        <v>6.92</v>
      </c>
      <c r="G1526" s="178" t="n">
        <f aca="false">IF(C1526="M.O.",VLOOKUP(A1526,INSUMOS_AUX!A:F,6,0),0)</f>
        <v>0</v>
      </c>
    </row>
    <row r="1527" customFormat="false" ht="15" hidden="false" customHeight="false" outlineLevel="0" collapsed="false">
      <c r="A1527" s="178" t="n">
        <v>11157</v>
      </c>
      <c r="B1527" s="179" t="s">
        <v>787</v>
      </c>
      <c r="C1527" s="180" t="s">
        <v>74</v>
      </c>
      <c r="D1527" s="180" t="s">
        <v>788</v>
      </c>
      <c r="E1527" s="178" t="n">
        <v>0.03</v>
      </c>
      <c r="F1527" s="181" t="n">
        <f aca="false">IF(C1527="MAT.",VLOOKUP(A1527,INSUMOS_AUX!A:F,6,0),0)</f>
        <v>128.1</v>
      </c>
      <c r="G1527" s="178" t="n">
        <f aca="false">IF(C1527="M.O.",VLOOKUP(A1527,INSUMOS_AUX!A:F,6,0),0)</f>
        <v>0</v>
      </c>
    </row>
    <row r="1528" customFormat="false" ht="15" hidden="false" customHeight="false" outlineLevel="0" collapsed="false">
      <c r="A1528" s="178" t="n">
        <v>11359</v>
      </c>
      <c r="B1528" s="179" t="s">
        <v>649</v>
      </c>
      <c r="C1528" s="180" t="s">
        <v>74</v>
      </c>
      <c r="D1528" s="180" t="s">
        <v>30</v>
      </c>
      <c r="E1528" s="178" t="n">
        <v>5.66E-005</v>
      </c>
      <c r="F1528" s="181" t="n">
        <f aca="false">IF(C1528="MAT.",VLOOKUP(A1528,INSUMOS_AUX!A:F,6,0),0)</f>
        <v>571.77</v>
      </c>
      <c r="G1528" s="178" t="n">
        <f aca="false">IF(C1528="M.O.",VLOOKUP(A1528,INSUMOS_AUX!A:F,6,0),0)</f>
        <v>0</v>
      </c>
    </row>
    <row r="1529" customFormat="false" ht="15" hidden="false" customHeight="false" outlineLevel="0" collapsed="false">
      <c r="A1529" s="178" t="n">
        <v>12815</v>
      </c>
      <c r="B1529" s="179" t="s">
        <v>651</v>
      </c>
      <c r="C1529" s="180" t="s">
        <v>74</v>
      </c>
      <c r="D1529" s="180" t="s">
        <v>30</v>
      </c>
      <c r="E1529" s="178" t="n">
        <v>0.0079816</v>
      </c>
      <c r="F1529" s="181" t="n">
        <f aca="false">IF(C1529="MAT.",VLOOKUP(A1529,INSUMOS_AUX!A:F,6,0),0)</f>
        <v>5.84</v>
      </c>
      <c r="G1529" s="178" t="n">
        <f aca="false">IF(C1529="M.O.",VLOOKUP(A1529,INSUMOS_AUX!A:F,6,0),0)</f>
        <v>0</v>
      </c>
    </row>
    <row r="1530" customFormat="false" ht="15" hidden="false" customHeight="false" outlineLevel="0" collapsed="false">
      <c r="A1530" s="178" t="n">
        <v>12892</v>
      </c>
      <c r="B1530" s="179" t="s">
        <v>627</v>
      </c>
      <c r="C1530" s="180" t="s">
        <v>74</v>
      </c>
      <c r="D1530" s="180" t="s">
        <v>628</v>
      </c>
      <c r="E1530" s="178" t="n">
        <v>0.0137388</v>
      </c>
      <c r="F1530" s="181" t="n">
        <f aca="false">IF(C1530="MAT.",VLOOKUP(A1530,INSUMOS_AUX!A:F,6,0),0)</f>
        <v>9</v>
      </c>
      <c r="G1530" s="178" t="n">
        <f aca="false">IF(C1530="M.O.",VLOOKUP(A1530,INSUMOS_AUX!A:F,6,0),0)</f>
        <v>0</v>
      </c>
    </row>
    <row r="1531" customFormat="false" ht="15" hidden="false" customHeight="false" outlineLevel="0" collapsed="false">
      <c r="A1531" s="178" t="n">
        <v>12893</v>
      </c>
      <c r="B1531" s="179" t="s">
        <v>629</v>
      </c>
      <c r="C1531" s="180" t="s">
        <v>74</v>
      </c>
      <c r="D1531" s="180" t="s">
        <v>628</v>
      </c>
      <c r="E1531" s="178" t="n">
        <v>0.0016029</v>
      </c>
      <c r="F1531" s="181" t="n">
        <f aca="false">IF(C1531="MAT.",VLOOKUP(A1531,INSUMOS_AUX!A:F,6,0),0)</f>
        <v>48</v>
      </c>
      <c r="G1531" s="178" t="n">
        <f aca="false">IF(C1531="M.O.",VLOOKUP(A1531,INSUMOS_AUX!A:F,6,0),0)</f>
        <v>0</v>
      </c>
    </row>
    <row r="1532" customFormat="false" ht="15" hidden="false" customHeight="false" outlineLevel="0" collapsed="false">
      <c r="A1532" s="178" t="n">
        <v>25966</v>
      </c>
      <c r="B1532" s="179" t="s">
        <v>653</v>
      </c>
      <c r="C1532" s="180" t="s">
        <v>74</v>
      </c>
      <c r="D1532" s="180" t="s">
        <v>654</v>
      </c>
      <c r="E1532" s="178" t="n">
        <v>0.0013303</v>
      </c>
      <c r="F1532" s="181" t="n">
        <f aca="false">IF(C1532="MAT.",VLOOKUP(A1532,INSUMOS_AUX!A:F,6,0),0)</f>
        <v>15.03</v>
      </c>
      <c r="G1532" s="178" t="n">
        <f aca="false">IF(C1532="M.O.",VLOOKUP(A1532,INSUMOS_AUX!A:F,6,0),0)</f>
        <v>0</v>
      </c>
    </row>
    <row r="1533" customFormat="false" ht="15" hidden="false" customHeight="false" outlineLevel="0" collapsed="false">
      <c r="A1533" s="178" t="n">
        <v>2711</v>
      </c>
      <c r="B1533" s="179" t="s">
        <v>657</v>
      </c>
      <c r="C1533" s="180" t="s">
        <v>74</v>
      </c>
      <c r="D1533" s="180" t="s">
        <v>30</v>
      </c>
      <c r="E1533" s="178" t="n">
        <v>0.0005937</v>
      </c>
      <c r="F1533" s="181" t="n">
        <f aca="false">IF(C1533="MAT.",VLOOKUP(A1533,INSUMOS_AUX!A:F,6,0),0)</f>
        <v>109.45</v>
      </c>
      <c r="G1533" s="178" t="n">
        <f aca="false">IF(C1533="M.O.",VLOOKUP(A1533,INSUMOS_AUX!A:F,6,0),0)</f>
        <v>0</v>
      </c>
    </row>
    <row r="1534" customFormat="false" ht="15" hidden="false" customHeight="false" outlineLevel="0" collapsed="false">
      <c r="A1534" s="178" t="n">
        <v>36144</v>
      </c>
      <c r="B1534" s="179" t="s">
        <v>630</v>
      </c>
      <c r="C1534" s="180" t="s">
        <v>74</v>
      </c>
      <c r="D1534" s="180" t="s">
        <v>30</v>
      </c>
      <c r="E1534" s="178" t="n">
        <v>0.1117708</v>
      </c>
      <c r="F1534" s="181" t="n">
        <f aca="false">IF(C1534="MAT.",VLOOKUP(A1534,INSUMOS_AUX!A:F,6,0),0)</f>
        <v>1.12</v>
      </c>
      <c r="G1534" s="178" t="n">
        <f aca="false">IF(C1534="M.O.",VLOOKUP(A1534,INSUMOS_AUX!A:F,6,0),0)</f>
        <v>0</v>
      </c>
    </row>
    <row r="1535" customFormat="false" ht="15" hidden="false" customHeight="false" outlineLevel="0" collapsed="false">
      <c r="A1535" s="178" t="n">
        <v>36146</v>
      </c>
      <c r="B1535" s="179" t="s">
        <v>631</v>
      </c>
      <c r="C1535" s="180" t="s">
        <v>74</v>
      </c>
      <c r="D1535" s="180" t="s">
        <v>30</v>
      </c>
      <c r="E1535" s="178" t="n">
        <v>0.0012434</v>
      </c>
      <c r="F1535" s="181" t="n">
        <f aca="false">IF(C1535="MAT.",VLOOKUP(A1535,INSUMOS_AUX!A:F,6,0),0)</f>
        <v>170</v>
      </c>
      <c r="G1535" s="178" t="n">
        <f aca="false">IF(C1535="M.O.",VLOOKUP(A1535,INSUMOS_AUX!A:F,6,0),0)</f>
        <v>0</v>
      </c>
    </row>
    <row r="1536" customFormat="false" ht="15" hidden="false" customHeight="false" outlineLevel="0" collapsed="false">
      <c r="A1536" s="178" t="n">
        <v>36149</v>
      </c>
      <c r="B1536" s="179" t="s">
        <v>632</v>
      </c>
      <c r="C1536" s="180" t="s">
        <v>74</v>
      </c>
      <c r="D1536" s="180" t="s">
        <v>30</v>
      </c>
      <c r="E1536" s="178" t="n">
        <v>0.00072</v>
      </c>
      <c r="F1536" s="181" t="n">
        <f aca="false">IF(C1536="MAT.",VLOOKUP(A1536,INSUMOS_AUX!A:F,6,0),0)</f>
        <v>117.5</v>
      </c>
      <c r="G1536" s="178" t="n">
        <f aca="false">IF(C1536="M.O.",VLOOKUP(A1536,INSUMOS_AUX!A:F,6,0),0)</f>
        <v>0</v>
      </c>
    </row>
    <row r="1537" customFormat="false" ht="15" hidden="false" customHeight="false" outlineLevel="0" collapsed="false">
      <c r="A1537" s="178" t="n">
        <v>36150</v>
      </c>
      <c r="B1537" s="179" t="s">
        <v>633</v>
      </c>
      <c r="C1537" s="180" t="s">
        <v>74</v>
      </c>
      <c r="D1537" s="180" t="s">
        <v>30</v>
      </c>
      <c r="E1537" s="178" t="n">
        <v>0.0026644</v>
      </c>
      <c r="F1537" s="181" t="n">
        <f aca="false">IF(C1537="MAT.",VLOOKUP(A1537,INSUMOS_AUX!A:F,6,0),0)</f>
        <v>29.7</v>
      </c>
      <c r="G1537" s="178" t="n">
        <f aca="false">IF(C1537="M.O.",VLOOKUP(A1537,INSUMOS_AUX!A:F,6,0),0)</f>
        <v>0</v>
      </c>
    </row>
    <row r="1538" customFormat="false" ht="15" hidden="false" customHeight="false" outlineLevel="0" collapsed="false">
      <c r="A1538" s="178" t="n">
        <v>36153</v>
      </c>
      <c r="B1538" s="179" t="s">
        <v>634</v>
      </c>
      <c r="C1538" s="180" t="s">
        <v>74</v>
      </c>
      <c r="D1538" s="180" t="s">
        <v>30</v>
      </c>
      <c r="E1538" s="178" t="n">
        <v>0.0010776</v>
      </c>
      <c r="F1538" s="181" t="n">
        <f aca="false">IF(C1538="MAT.",VLOOKUP(A1538,INSUMOS_AUX!A:F,6,0),0)</f>
        <v>133.75</v>
      </c>
      <c r="G1538" s="178" t="n">
        <f aca="false">IF(C1538="M.O.",VLOOKUP(A1538,INSUMOS_AUX!A:F,6,0),0)</f>
        <v>0</v>
      </c>
    </row>
    <row r="1539" customFormat="false" ht="15" hidden="false" customHeight="false" outlineLevel="0" collapsed="false">
      <c r="A1539" s="178" t="n">
        <v>37370</v>
      </c>
      <c r="B1539" s="179" t="s">
        <v>659</v>
      </c>
      <c r="C1539" s="180" t="s">
        <v>74</v>
      </c>
      <c r="D1539" s="180" t="s">
        <v>594</v>
      </c>
      <c r="E1539" s="178" t="n">
        <v>1</v>
      </c>
      <c r="F1539" s="181" t="n">
        <f aca="false">IF(C1539="MAT.",VLOOKUP(A1539,INSUMOS_AUX!A:F,6,0),0)</f>
        <v>1.87</v>
      </c>
      <c r="G1539" s="178" t="n">
        <f aca="false">IF(C1539="M.O.",VLOOKUP(A1539,INSUMOS_AUX!A:F,6,0),0)</f>
        <v>0</v>
      </c>
    </row>
    <row r="1540" customFormat="false" ht="15" hidden="false" customHeight="false" outlineLevel="0" collapsed="false">
      <c r="A1540" s="178" t="n">
        <v>37371</v>
      </c>
      <c r="B1540" s="179" t="s">
        <v>660</v>
      </c>
      <c r="C1540" s="180" t="s">
        <v>74</v>
      </c>
      <c r="D1540" s="180" t="s">
        <v>594</v>
      </c>
      <c r="E1540" s="178" t="n">
        <v>1</v>
      </c>
      <c r="F1540" s="181" t="n">
        <f aca="false">IF(C1540="MAT.",VLOOKUP(A1540,INSUMOS_AUX!A:F,6,0),0)</f>
        <v>0.71</v>
      </c>
      <c r="G1540" s="178" t="n">
        <f aca="false">IF(C1540="M.O.",VLOOKUP(A1540,INSUMOS_AUX!A:F,6,0),0)</f>
        <v>0</v>
      </c>
    </row>
    <row r="1541" customFormat="false" ht="15" hidden="false" customHeight="false" outlineLevel="0" collapsed="false">
      <c r="A1541" s="178" t="n">
        <v>37372</v>
      </c>
      <c r="B1541" s="179" t="s">
        <v>661</v>
      </c>
      <c r="C1541" s="180" t="s">
        <v>74</v>
      </c>
      <c r="D1541" s="180" t="s">
        <v>594</v>
      </c>
      <c r="E1541" s="178" t="n">
        <v>1</v>
      </c>
      <c r="F1541" s="181" t="n">
        <f aca="false">IF(C1541="MAT.",VLOOKUP(A1541,INSUMOS_AUX!A:F,6,0),0)</f>
        <v>0.34</v>
      </c>
      <c r="G1541" s="178" t="n">
        <f aca="false">IF(C1541="M.O.",VLOOKUP(A1541,INSUMOS_AUX!A:F,6,0),0)</f>
        <v>0</v>
      </c>
    </row>
    <row r="1542" customFormat="false" ht="15" hidden="false" customHeight="false" outlineLevel="0" collapsed="false">
      <c r="A1542" s="178" t="n">
        <v>37373</v>
      </c>
      <c r="B1542" s="179" t="s">
        <v>662</v>
      </c>
      <c r="C1542" s="180" t="s">
        <v>74</v>
      </c>
      <c r="D1542" s="180" t="s">
        <v>594</v>
      </c>
      <c r="E1542" s="178" t="n">
        <v>1</v>
      </c>
      <c r="F1542" s="181" t="n">
        <f aca="false">IF(C1542="MAT.",VLOOKUP(A1542,INSUMOS_AUX!A:F,6,0),0)</f>
        <v>0.05</v>
      </c>
      <c r="G1542" s="178" t="n">
        <f aca="false">IF(C1542="M.O.",VLOOKUP(A1542,INSUMOS_AUX!A:F,6,0),0)</f>
        <v>0</v>
      </c>
    </row>
    <row r="1543" customFormat="false" ht="15" hidden="false" customHeight="false" outlineLevel="0" collapsed="false">
      <c r="A1543" s="178" t="n">
        <v>3768</v>
      </c>
      <c r="B1543" s="179" t="s">
        <v>771</v>
      </c>
      <c r="C1543" s="180" t="s">
        <v>74</v>
      </c>
      <c r="D1543" s="180" t="s">
        <v>30</v>
      </c>
      <c r="E1543" s="178" t="n">
        <v>0.6</v>
      </c>
      <c r="F1543" s="181" t="n">
        <f aca="false">IF(C1543="MAT.",VLOOKUP(A1543,INSUMOS_AUX!A:F,6,0),0)</f>
        <v>2.2</v>
      </c>
      <c r="G1543" s="178" t="n">
        <f aca="false">IF(C1543="M.O.",VLOOKUP(A1543,INSUMOS_AUX!A:F,6,0),0)</f>
        <v>0</v>
      </c>
    </row>
    <row r="1544" customFormat="false" ht="15" hidden="false" customHeight="false" outlineLevel="0" collapsed="false">
      <c r="A1544" s="178" t="n">
        <v>38382</v>
      </c>
      <c r="B1544" s="179" t="s">
        <v>664</v>
      </c>
      <c r="C1544" s="180" t="s">
        <v>74</v>
      </c>
      <c r="D1544" s="180" t="s">
        <v>30</v>
      </c>
      <c r="E1544" s="178" t="n">
        <v>0.0025312</v>
      </c>
      <c r="F1544" s="181" t="n">
        <f aca="false">IF(C1544="MAT.",VLOOKUP(A1544,INSUMOS_AUX!A:F,6,0),0)</f>
        <v>7.62</v>
      </c>
      <c r="G1544" s="178" t="n">
        <f aca="false">IF(C1544="M.O.",VLOOKUP(A1544,INSUMOS_AUX!A:F,6,0),0)</f>
        <v>0</v>
      </c>
    </row>
    <row r="1545" customFormat="false" ht="15" hidden="false" customHeight="false" outlineLevel="0" collapsed="false">
      <c r="A1545" s="178" t="n">
        <v>38390</v>
      </c>
      <c r="B1545" s="179" t="s">
        <v>665</v>
      </c>
      <c r="C1545" s="180" t="s">
        <v>74</v>
      </c>
      <c r="D1545" s="180" t="s">
        <v>30</v>
      </c>
      <c r="E1545" s="178" t="n">
        <v>0.0013303</v>
      </c>
      <c r="F1545" s="181" t="n">
        <f aca="false">IF(C1545="MAT.",VLOOKUP(A1545,INSUMOS_AUX!A:F,6,0),0)</f>
        <v>22.97</v>
      </c>
      <c r="G1545" s="178" t="n">
        <f aca="false">IF(C1545="M.O.",VLOOKUP(A1545,INSUMOS_AUX!A:F,6,0),0)</f>
        <v>0</v>
      </c>
    </row>
    <row r="1546" customFormat="false" ht="15" hidden="false" customHeight="false" outlineLevel="0" collapsed="false">
      <c r="A1546" s="178" t="n">
        <v>38393</v>
      </c>
      <c r="B1546" s="179" t="s">
        <v>666</v>
      </c>
      <c r="C1546" s="180" t="s">
        <v>74</v>
      </c>
      <c r="D1546" s="180" t="s">
        <v>30</v>
      </c>
      <c r="E1546" s="178" t="n">
        <v>0.0013303</v>
      </c>
      <c r="F1546" s="181" t="n">
        <f aca="false">IF(C1546="MAT.",VLOOKUP(A1546,INSUMOS_AUX!A:F,6,0),0)</f>
        <v>10.36</v>
      </c>
      <c r="G1546" s="178" t="n">
        <f aca="false">IF(C1546="M.O.",VLOOKUP(A1546,INSUMOS_AUX!A:F,6,0),0)</f>
        <v>0</v>
      </c>
    </row>
    <row r="1547" customFormat="false" ht="15" hidden="false" customHeight="false" outlineLevel="0" collapsed="false">
      <c r="A1547" s="178" t="n">
        <v>38396</v>
      </c>
      <c r="B1547" s="179" t="s">
        <v>667</v>
      </c>
      <c r="C1547" s="180" t="s">
        <v>74</v>
      </c>
      <c r="D1547" s="180" t="s">
        <v>30</v>
      </c>
      <c r="E1547" s="178" t="n">
        <v>4.53E-005</v>
      </c>
      <c r="F1547" s="181" t="n">
        <f aca="false">IF(C1547="MAT.",VLOOKUP(A1547,INSUMOS_AUX!A:F,6,0),0)</f>
        <v>276.64</v>
      </c>
      <c r="G1547" s="178" t="n">
        <f aca="false">IF(C1547="M.O.",VLOOKUP(A1547,INSUMOS_AUX!A:F,6,0),0)</f>
        <v>0</v>
      </c>
    </row>
    <row r="1548" customFormat="false" ht="15" hidden="false" customHeight="false" outlineLevel="0" collapsed="false">
      <c r="A1548" s="178" t="n">
        <v>38399</v>
      </c>
      <c r="B1548" s="179" t="s">
        <v>668</v>
      </c>
      <c r="C1548" s="180" t="s">
        <v>74</v>
      </c>
      <c r="D1548" s="180" t="s">
        <v>30</v>
      </c>
      <c r="E1548" s="178" t="n">
        <v>0.0002263</v>
      </c>
      <c r="F1548" s="181" t="n">
        <f aca="false">IF(C1548="MAT.",VLOOKUP(A1548,INSUMOS_AUX!A:F,6,0),0)</f>
        <v>135.25</v>
      </c>
      <c r="G1548" s="178" t="n">
        <f aca="false">IF(C1548="M.O.",VLOOKUP(A1548,INSUMOS_AUX!A:F,6,0),0)</f>
        <v>0</v>
      </c>
    </row>
    <row r="1549" customFormat="false" ht="15" hidden="false" customHeight="false" outlineLevel="0" collapsed="false">
      <c r="A1549" s="178" t="n">
        <v>38412</v>
      </c>
      <c r="B1549" s="179" t="s">
        <v>669</v>
      </c>
      <c r="C1549" s="180" t="s">
        <v>74</v>
      </c>
      <c r="D1549" s="180" t="s">
        <v>30</v>
      </c>
      <c r="E1549" s="178" t="n">
        <v>3.96E-005</v>
      </c>
      <c r="F1549" s="181" t="n">
        <f aca="false">IF(C1549="MAT.",VLOOKUP(A1549,INSUMOS_AUX!A:F,6,0),0)</f>
        <v>837.62</v>
      </c>
      <c r="G1549" s="178" t="n">
        <f aca="false">IF(C1549="M.O.",VLOOKUP(A1549,INSUMOS_AUX!A:F,6,0),0)</f>
        <v>0</v>
      </c>
    </row>
    <row r="1550" customFormat="false" ht="15" hidden="false" customHeight="false" outlineLevel="0" collapsed="false">
      <c r="A1550" s="178" t="n">
        <v>38413</v>
      </c>
      <c r="B1550" s="179" t="s">
        <v>670</v>
      </c>
      <c r="C1550" s="180" t="s">
        <v>74</v>
      </c>
      <c r="D1550" s="180" t="s">
        <v>30</v>
      </c>
      <c r="E1550" s="178" t="n">
        <v>3.88E-005</v>
      </c>
      <c r="F1550" s="181" t="n">
        <f aca="false">IF(C1550="MAT.",VLOOKUP(A1550,INSUMOS_AUX!A:F,6,0),0)</f>
        <v>589.49</v>
      </c>
      <c r="G1550" s="178" t="n">
        <f aca="false">IF(C1550="M.O.",VLOOKUP(A1550,INSUMOS_AUX!A:F,6,0),0)</f>
        <v>0</v>
      </c>
    </row>
    <row r="1551" customFormat="false" ht="15" hidden="false" customHeight="false" outlineLevel="0" collapsed="false">
      <c r="A1551" s="178" t="n">
        <v>38476</v>
      </c>
      <c r="B1551" s="179" t="s">
        <v>671</v>
      </c>
      <c r="C1551" s="180" t="s">
        <v>74</v>
      </c>
      <c r="D1551" s="180" t="s">
        <v>30</v>
      </c>
      <c r="E1551" s="178" t="n">
        <v>0.0001811</v>
      </c>
      <c r="F1551" s="181" t="n">
        <f aca="false">IF(C1551="MAT.",VLOOKUP(A1551,INSUMOS_AUX!A:F,6,0),0)</f>
        <v>203.78</v>
      </c>
      <c r="G1551" s="178" t="n">
        <f aca="false">IF(C1551="M.O.",VLOOKUP(A1551,INSUMOS_AUX!A:F,6,0),0)</f>
        <v>0</v>
      </c>
    </row>
    <row r="1552" customFormat="false" ht="15" hidden="false" customHeight="false" outlineLevel="0" collapsed="false">
      <c r="A1552" s="178" t="n">
        <v>38477</v>
      </c>
      <c r="B1552" s="179" t="s">
        <v>672</v>
      </c>
      <c r="C1552" s="180" t="s">
        <v>74</v>
      </c>
      <c r="D1552" s="180" t="s">
        <v>30</v>
      </c>
      <c r="E1552" s="178" t="n">
        <v>3.88E-005</v>
      </c>
      <c r="F1552" s="181" t="n">
        <f aca="false">IF(C1552="MAT.",VLOOKUP(A1552,INSUMOS_AUX!A:F,6,0),0)</f>
        <v>577.1</v>
      </c>
      <c r="G1552" s="178" t="n">
        <f aca="false">IF(C1552="M.O.",VLOOKUP(A1552,INSUMOS_AUX!A:F,6,0),0)</f>
        <v>0</v>
      </c>
    </row>
    <row r="1553" customFormat="false" ht="15" hidden="false" customHeight="false" outlineLevel="0" collapsed="false">
      <c r="A1553" s="178" t="n">
        <v>4783</v>
      </c>
      <c r="B1553" s="179" t="s">
        <v>745</v>
      </c>
      <c r="C1553" s="180" t="s">
        <v>636</v>
      </c>
      <c r="D1553" s="180" t="s">
        <v>594</v>
      </c>
      <c r="E1553" s="178" t="n">
        <v>0.50595</v>
      </c>
      <c r="F1553" s="181" t="n">
        <f aca="false">IF(C1553="MAT.",VLOOKUP(A1553,INSUMOS_AUX!A:F,6,0),0)</f>
        <v>0</v>
      </c>
      <c r="G1553" s="178" t="n">
        <f aca="false">IF(C1553="M.O.",VLOOKUP(A1553,INSUMOS_AUX!A:F,6,0),0)</f>
        <v>13.3</v>
      </c>
    </row>
    <row r="1554" customFormat="false" ht="15" hidden="false" customHeight="false" outlineLevel="0" collapsed="false">
      <c r="A1554" s="178" t="n">
        <v>6111</v>
      </c>
      <c r="B1554" s="179" t="s">
        <v>678</v>
      </c>
      <c r="C1554" s="180" t="s">
        <v>636</v>
      </c>
      <c r="D1554" s="180" t="s">
        <v>594</v>
      </c>
      <c r="E1554" s="178" t="n">
        <v>0.50855</v>
      </c>
      <c r="F1554" s="181" t="n">
        <f aca="false">IF(C1554="MAT.",VLOOKUP(A1554,INSUMOS_AUX!A:F,6,0),0)</f>
        <v>0</v>
      </c>
      <c r="G1554" s="178" t="n">
        <f aca="false">IF(C1554="M.O.",VLOOKUP(A1554,INSUMOS_AUX!A:F,6,0),0)</f>
        <v>8.51</v>
      </c>
    </row>
    <row r="1555" customFormat="false" ht="15" hidden="false" customHeight="false" outlineLevel="0" collapsed="false">
      <c r="A1555" s="178" t="n">
        <v>7311</v>
      </c>
      <c r="B1555" s="179" t="s">
        <v>789</v>
      </c>
      <c r="C1555" s="180" t="s">
        <v>74</v>
      </c>
      <c r="D1555" s="180" t="s">
        <v>654</v>
      </c>
      <c r="E1555" s="178" t="n">
        <v>0.16</v>
      </c>
      <c r="F1555" s="181" t="n">
        <f aca="false">IF(C1555="MAT.",VLOOKUP(A1555,INSUMOS_AUX!A:F,6,0),0)</f>
        <v>22.02</v>
      </c>
      <c r="G1555" s="178" t="n">
        <f aca="false">IF(C1555="M.O.",VLOOKUP(A1555,INSUMOS_AUX!A:F,6,0),0)</f>
        <v>0</v>
      </c>
    </row>
    <row r="1556" customFormat="false" ht="15" hidden="false" customHeight="false" outlineLevel="0" collapsed="false">
      <c r="A1556" s="172"/>
      <c r="B1556" s="173"/>
      <c r="C1556" s="173"/>
      <c r="D1556" s="173"/>
      <c r="E1556" s="173"/>
      <c r="F1556" s="173"/>
      <c r="G1556" s="173"/>
    </row>
    <row r="1557" customFormat="false" ht="15" hidden="false" customHeight="false" outlineLevel="0" collapsed="false">
      <c r="A1557" s="174" t="s">
        <v>231</v>
      </c>
      <c r="B1557" s="174" t="s">
        <v>232</v>
      </c>
      <c r="C1557" s="175" t="s">
        <v>60</v>
      </c>
      <c r="D1557" s="175" t="s">
        <v>86</v>
      </c>
      <c r="E1557" s="176" t="n">
        <v>58.17</v>
      </c>
      <c r="F1557" s="176" t="n">
        <f aca="false">SUMPRODUCT($E1558:$E1585,F1558:F1585)</f>
        <v>3.4069545928</v>
      </c>
      <c r="G1557" s="176" t="n">
        <f aca="false">SUMPRODUCT($E1558:$E1585,G1558:G1585)</f>
        <v>5.6735875</v>
      </c>
    </row>
    <row r="1558" customFormat="false" ht="15" hidden="false" customHeight="false" outlineLevel="0" collapsed="false">
      <c r="A1558" s="178" t="n">
        <v>10</v>
      </c>
      <c r="B1558" s="179" t="s">
        <v>647</v>
      </c>
      <c r="C1558" s="180" t="s">
        <v>74</v>
      </c>
      <c r="D1558" s="180" t="s">
        <v>30</v>
      </c>
      <c r="E1558" s="178" t="n">
        <v>0.0042075</v>
      </c>
      <c r="F1558" s="181" t="n">
        <f aca="false">IF(C1558="MAT.",VLOOKUP(A1558,INSUMOS_AUX!A:F,6,0),0)</f>
        <v>6.92</v>
      </c>
      <c r="G1558" s="178" t="n">
        <f aca="false">IF(C1558="M.O.",VLOOKUP(A1558,INSUMOS_AUX!A:F,6,0),0)</f>
        <v>0</v>
      </c>
    </row>
    <row r="1559" customFormat="false" ht="15" hidden="false" customHeight="false" outlineLevel="0" collapsed="false">
      <c r="A1559" s="178" t="n">
        <v>11359</v>
      </c>
      <c r="B1559" s="179" t="s">
        <v>649</v>
      </c>
      <c r="C1559" s="180" t="s">
        <v>74</v>
      </c>
      <c r="D1559" s="180" t="s">
        <v>30</v>
      </c>
      <c r="E1559" s="178" t="n">
        <v>3.396E-005</v>
      </c>
      <c r="F1559" s="181" t="n">
        <f aca="false">IF(C1559="MAT.",VLOOKUP(A1559,INSUMOS_AUX!A:F,6,0),0)</f>
        <v>571.77</v>
      </c>
      <c r="G1559" s="178" t="n">
        <f aca="false">IF(C1559="M.O.",VLOOKUP(A1559,INSUMOS_AUX!A:F,6,0),0)</f>
        <v>0</v>
      </c>
    </row>
    <row r="1560" customFormat="false" ht="15" hidden="false" customHeight="false" outlineLevel="0" collapsed="false">
      <c r="A1560" s="178" t="n">
        <v>12815</v>
      </c>
      <c r="B1560" s="179" t="s">
        <v>651</v>
      </c>
      <c r="C1560" s="180" t="s">
        <v>74</v>
      </c>
      <c r="D1560" s="180" t="s">
        <v>30</v>
      </c>
      <c r="E1560" s="178" t="n">
        <v>0.02478896</v>
      </c>
      <c r="F1560" s="181" t="n">
        <f aca="false">IF(C1560="MAT.",VLOOKUP(A1560,INSUMOS_AUX!A:F,6,0),0)</f>
        <v>5.84</v>
      </c>
      <c r="G1560" s="178" t="n">
        <f aca="false">IF(C1560="M.O.",VLOOKUP(A1560,INSUMOS_AUX!A:F,6,0),0)</f>
        <v>0</v>
      </c>
    </row>
    <row r="1561" customFormat="false" ht="15" hidden="false" customHeight="false" outlineLevel="0" collapsed="false">
      <c r="A1561" s="178" t="n">
        <v>12892</v>
      </c>
      <c r="B1561" s="179" t="s">
        <v>627</v>
      </c>
      <c r="C1561" s="180" t="s">
        <v>74</v>
      </c>
      <c r="D1561" s="180" t="s">
        <v>628</v>
      </c>
      <c r="E1561" s="178" t="n">
        <v>0.00824328</v>
      </c>
      <c r="F1561" s="181" t="n">
        <f aca="false">IF(C1561="MAT.",VLOOKUP(A1561,INSUMOS_AUX!A:F,6,0),0)</f>
        <v>9</v>
      </c>
      <c r="G1561" s="178" t="n">
        <f aca="false">IF(C1561="M.O.",VLOOKUP(A1561,INSUMOS_AUX!A:F,6,0),0)</f>
        <v>0</v>
      </c>
    </row>
    <row r="1562" customFormat="false" ht="15" hidden="false" customHeight="false" outlineLevel="0" collapsed="false">
      <c r="A1562" s="178" t="n">
        <v>12893</v>
      </c>
      <c r="B1562" s="179" t="s">
        <v>629</v>
      </c>
      <c r="C1562" s="180" t="s">
        <v>74</v>
      </c>
      <c r="D1562" s="180" t="s">
        <v>628</v>
      </c>
      <c r="E1562" s="178" t="n">
        <v>0.00096174</v>
      </c>
      <c r="F1562" s="181" t="n">
        <f aca="false">IF(C1562="MAT.",VLOOKUP(A1562,INSUMOS_AUX!A:F,6,0),0)</f>
        <v>48</v>
      </c>
      <c r="G1562" s="178" t="n">
        <f aca="false">IF(C1562="M.O.",VLOOKUP(A1562,INSUMOS_AUX!A:F,6,0),0)</f>
        <v>0</v>
      </c>
    </row>
    <row r="1563" customFormat="false" ht="15" hidden="false" customHeight="false" outlineLevel="0" collapsed="false">
      <c r="A1563" s="178" t="n">
        <v>25966</v>
      </c>
      <c r="B1563" s="179" t="s">
        <v>653</v>
      </c>
      <c r="C1563" s="180" t="s">
        <v>74</v>
      </c>
      <c r="D1563" s="180" t="s">
        <v>654</v>
      </c>
      <c r="E1563" s="178" t="n">
        <v>0.00079818</v>
      </c>
      <c r="F1563" s="181" t="n">
        <f aca="false">IF(C1563="MAT.",VLOOKUP(A1563,INSUMOS_AUX!A:F,6,0),0)</f>
        <v>15.03</v>
      </c>
      <c r="G1563" s="178" t="n">
        <f aca="false">IF(C1563="M.O.",VLOOKUP(A1563,INSUMOS_AUX!A:F,6,0),0)</f>
        <v>0</v>
      </c>
    </row>
    <row r="1564" customFormat="false" ht="15" hidden="false" customHeight="false" outlineLevel="0" collapsed="false">
      <c r="A1564" s="178" t="n">
        <v>2711</v>
      </c>
      <c r="B1564" s="179" t="s">
        <v>657</v>
      </c>
      <c r="C1564" s="180" t="s">
        <v>74</v>
      </c>
      <c r="D1564" s="180" t="s">
        <v>30</v>
      </c>
      <c r="E1564" s="178" t="n">
        <v>0.00035622</v>
      </c>
      <c r="F1564" s="181" t="n">
        <f aca="false">IF(C1564="MAT.",VLOOKUP(A1564,INSUMOS_AUX!A:F,6,0),0)</f>
        <v>109.45</v>
      </c>
      <c r="G1564" s="178" t="n">
        <f aca="false">IF(C1564="M.O.",VLOOKUP(A1564,INSUMOS_AUX!A:F,6,0),0)</f>
        <v>0</v>
      </c>
    </row>
    <row r="1565" customFormat="false" ht="15" hidden="false" customHeight="false" outlineLevel="0" collapsed="false">
      <c r="A1565" s="178" t="n">
        <v>36144</v>
      </c>
      <c r="B1565" s="179" t="s">
        <v>630</v>
      </c>
      <c r="C1565" s="180" t="s">
        <v>74</v>
      </c>
      <c r="D1565" s="180" t="s">
        <v>30</v>
      </c>
      <c r="E1565" s="178" t="n">
        <v>0.06706248</v>
      </c>
      <c r="F1565" s="181" t="n">
        <f aca="false">IF(C1565="MAT.",VLOOKUP(A1565,INSUMOS_AUX!A:F,6,0),0)</f>
        <v>1.12</v>
      </c>
      <c r="G1565" s="178" t="n">
        <f aca="false">IF(C1565="M.O.",VLOOKUP(A1565,INSUMOS_AUX!A:F,6,0),0)</f>
        <v>0</v>
      </c>
    </row>
    <row r="1566" customFormat="false" ht="15" hidden="false" customHeight="false" outlineLevel="0" collapsed="false">
      <c r="A1566" s="178" t="n">
        <v>36146</v>
      </c>
      <c r="B1566" s="179" t="s">
        <v>631</v>
      </c>
      <c r="C1566" s="180" t="s">
        <v>74</v>
      </c>
      <c r="D1566" s="180" t="s">
        <v>30</v>
      </c>
      <c r="E1566" s="178" t="n">
        <v>0.00074604</v>
      </c>
      <c r="F1566" s="181" t="n">
        <f aca="false">IF(C1566="MAT.",VLOOKUP(A1566,INSUMOS_AUX!A:F,6,0),0)</f>
        <v>170</v>
      </c>
      <c r="G1566" s="178" t="n">
        <f aca="false">IF(C1566="M.O.",VLOOKUP(A1566,INSUMOS_AUX!A:F,6,0),0)</f>
        <v>0</v>
      </c>
    </row>
    <row r="1567" customFormat="false" ht="15" hidden="false" customHeight="false" outlineLevel="0" collapsed="false">
      <c r="A1567" s="178" t="n">
        <v>36149</v>
      </c>
      <c r="B1567" s="179" t="s">
        <v>632</v>
      </c>
      <c r="C1567" s="180" t="s">
        <v>74</v>
      </c>
      <c r="D1567" s="180" t="s">
        <v>30</v>
      </c>
      <c r="E1567" s="178" t="n">
        <v>0.000432</v>
      </c>
      <c r="F1567" s="181" t="n">
        <f aca="false">IF(C1567="MAT.",VLOOKUP(A1567,INSUMOS_AUX!A:F,6,0),0)</f>
        <v>117.5</v>
      </c>
      <c r="G1567" s="178" t="n">
        <f aca="false">IF(C1567="M.O.",VLOOKUP(A1567,INSUMOS_AUX!A:F,6,0),0)</f>
        <v>0</v>
      </c>
    </row>
    <row r="1568" customFormat="false" ht="15" hidden="false" customHeight="false" outlineLevel="0" collapsed="false">
      <c r="A1568" s="178" t="n">
        <v>36150</v>
      </c>
      <c r="B1568" s="179" t="s">
        <v>633</v>
      </c>
      <c r="C1568" s="180" t="s">
        <v>74</v>
      </c>
      <c r="D1568" s="180" t="s">
        <v>30</v>
      </c>
      <c r="E1568" s="178" t="n">
        <v>0.00159864</v>
      </c>
      <c r="F1568" s="181" t="n">
        <f aca="false">IF(C1568="MAT.",VLOOKUP(A1568,INSUMOS_AUX!A:F,6,0),0)</f>
        <v>29.7</v>
      </c>
      <c r="G1568" s="178" t="n">
        <f aca="false">IF(C1568="M.O.",VLOOKUP(A1568,INSUMOS_AUX!A:F,6,0),0)</f>
        <v>0</v>
      </c>
    </row>
    <row r="1569" customFormat="false" ht="15" hidden="false" customHeight="false" outlineLevel="0" collapsed="false">
      <c r="A1569" s="178" t="n">
        <v>36153</v>
      </c>
      <c r="B1569" s="179" t="s">
        <v>634</v>
      </c>
      <c r="C1569" s="180" t="s">
        <v>74</v>
      </c>
      <c r="D1569" s="180" t="s">
        <v>30</v>
      </c>
      <c r="E1569" s="178" t="n">
        <v>0.00064656</v>
      </c>
      <c r="F1569" s="181" t="n">
        <f aca="false">IF(C1569="MAT.",VLOOKUP(A1569,INSUMOS_AUX!A:F,6,0),0)</f>
        <v>133.75</v>
      </c>
      <c r="G1569" s="178" t="n">
        <f aca="false">IF(C1569="M.O.",VLOOKUP(A1569,INSUMOS_AUX!A:F,6,0),0)</f>
        <v>0</v>
      </c>
    </row>
    <row r="1570" customFormat="false" ht="15" hidden="false" customHeight="false" outlineLevel="0" collapsed="false">
      <c r="A1570" s="178" t="n">
        <v>37370</v>
      </c>
      <c r="B1570" s="179" t="s">
        <v>659</v>
      </c>
      <c r="C1570" s="180" t="s">
        <v>74</v>
      </c>
      <c r="D1570" s="180" t="s">
        <v>594</v>
      </c>
      <c r="E1570" s="178" t="n">
        <v>0.6</v>
      </c>
      <c r="F1570" s="181" t="n">
        <f aca="false">IF(C1570="MAT.",VLOOKUP(A1570,INSUMOS_AUX!A:F,6,0),0)</f>
        <v>1.87</v>
      </c>
      <c r="G1570" s="178" t="n">
        <f aca="false">IF(C1570="M.O.",VLOOKUP(A1570,INSUMOS_AUX!A:F,6,0),0)</f>
        <v>0</v>
      </c>
    </row>
    <row r="1571" customFormat="false" ht="15" hidden="false" customHeight="false" outlineLevel="0" collapsed="false">
      <c r="A1571" s="178" t="n">
        <v>37371</v>
      </c>
      <c r="B1571" s="179" t="s">
        <v>660</v>
      </c>
      <c r="C1571" s="180" t="s">
        <v>74</v>
      </c>
      <c r="D1571" s="180" t="s">
        <v>594</v>
      </c>
      <c r="E1571" s="178" t="n">
        <v>0.6</v>
      </c>
      <c r="F1571" s="181" t="n">
        <f aca="false">IF(C1571="MAT.",VLOOKUP(A1571,INSUMOS_AUX!A:F,6,0),0)</f>
        <v>0.71</v>
      </c>
      <c r="G1571" s="178" t="n">
        <f aca="false">IF(C1571="M.O.",VLOOKUP(A1571,INSUMOS_AUX!A:F,6,0),0)</f>
        <v>0</v>
      </c>
    </row>
    <row r="1572" customFormat="false" ht="15" hidden="false" customHeight="false" outlineLevel="0" collapsed="false">
      <c r="A1572" s="178" t="n">
        <v>37372</v>
      </c>
      <c r="B1572" s="179" t="s">
        <v>661</v>
      </c>
      <c r="C1572" s="180" t="s">
        <v>74</v>
      </c>
      <c r="D1572" s="180" t="s">
        <v>594</v>
      </c>
      <c r="E1572" s="178" t="n">
        <v>0.6</v>
      </c>
      <c r="F1572" s="181" t="n">
        <f aca="false">IF(C1572="MAT.",VLOOKUP(A1572,INSUMOS_AUX!A:F,6,0),0)</f>
        <v>0.34</v>
      </c>
      <c r="G1572" s="178" t="n">
        <f aca="false">IF(C1572="M.O.",VLOOKUP(A1572,INSUMOS_AUX!A:F,6,0),0)</f>
        <v>0</v>
      </c>
    </row>
    <row r="1573" customFormat="false" ht="15" hidden="false" customHeight="false" outlineLevel="0" collapsed="false">
      <c r="A1573" s="178" t="n">
        <v>37373</v>
      </c>
      <c r="B1573" s="179" t="s">
        <v>662</v>
      </c>
      <c r="C1573" s="180" t="s">
        <v>74</v>
      </c>
      <c r="D1573" s="180" t="s">
        <v>594</v>
      </c>
      <c r="E1573" s="178" t="n">
        <v>0.6</v>
      </c>
      <c r="F1573" s="181" t="n">
        <f aca="false">IF(C1573="MAT.",VLOOKUP(A1573,INSUMOS_AUX!A:F,6,0),0)</f>
        <v>0.05</v>
      </c>
      <c r="G1573" s="178" t="n">
        <f aca="false">IF(C1573="M.O.",VLOOKUP(A1573,INSUMOS_AUX!A:F,6,0),0)</f>
        <v>0</v>
      </c>
    </row>
    <row r="1574" customFormat="false" ht="15" hidden="false" customHeight="false" outlineLevel="0" collapsed="false">
      <c r="A1574" s="178" t="n">
        <v>38382</v>
      </c>
      <c r="B1574" s="179" t="s">
        <v>664</v>
      </c>
      <c r="C1574" s="180" t="s">
        <v>74</v>
      </c>
      <c r="D1574" s="180" t="s">
        <v>30</v>
      </c>
      <c r="E1574" s="178" t="n">
        <v>0.00151872</v>
      </c>
      <c r="F1574" s="181" t="n">
        <f aca="false">IF(C1574="MAT.",VLOOKUP(A1574,INSUMOS_AUX!A:F,6,0),0)</f>
        <v>7.62</v>
      </c>
      <c r="G1574" s="178" t="n">
        <f aca="false">IF(C1574="M.O.",VLOOKUP(A1574,INSUMOS_AUX!A:F,6,0),0)</f>
        <v>0</v>
      </c>
    </row>
    <row r="1575" customFormat="false" ht="15" hidden="false" customHeight="false" outlineLevel="0" collapsed="false">
      <c r="A1575" s="178" t="n">
        <v>38390</v>
      </c>
      <c r="B1575" s="179" t="s">
        <v>665</v>
      </c>
      <c r="C1575" s="180" t="s">
        <v>74</v>
      </c>
      <c r="D1575" s="180" t="s">
        <v>30</v>
      </c>
      <c r="E1575" s="178" t="n">
        <v>0.00079818</v>
      </c>
      <c r="F1575" s="181" t="n">
        <f aca="false">IF(C1575="MAT.",VLOOKUP(A1575,INSUMOS_AUX!A:F,6,0),0)</f>
        <v>22.97</v>
      </c>
      <c r="G1575" s="178" t="n">
        <f aca="false">IF(C1575="M.O.",VLOOKUP(A1575,INSUMOS_AUX!A:F,6,0),0)</f>
        <v>0</v>
      </c>
    </row>
    <row r="1576" customFormat="false" ht="15" hidden="false" customHeight="false" outlineLevel="0" collapsed="false">
      <c r="A1576" s="178" t="n">
        <v>38393</v>
      </c>
      <c r="B1576" s="179" t="s">
        <v>666</v>
      </c>
      <c r="C1576" s="180" t="s">
        <v>74</v>
      </c>
      <c r="D1576" s="180" t="s">
        <v>30</v>
      </c>
      <c r="E1576" s="178" t="n">
        <v>0.00079818</v>
      </c>
      <c r="F1576" s="181" t="n">
        <f aca="false">IF(C1576="MAT.",VLOOKUP(A1576,INSUMOS_AUX!A:F,6,0),0)</f>
        <v>10.36</v>
      </c>
      <c r="G1576" s="178" t="n">
        <f aca="false">IF(C1576="M.O.",VLOOKUP(A1576,INSUMOS_AUX!A:F,6,0),0)</f>
        <v>0</v>
      </c>
    </row>
    <row r="1577" customFormat="false" ht="15" hidden="false" customHeight="false" outlineLevel="0" collapsed="false">
      <c r="A1577" s="178" t="n">
        <v>38396</v>
      </c>
      <c r="B1577" s="179" t="s">
        <v>667</v>
      </c>
      <c r="C1577" s="180" t="s">
        <v>74</v>
      </c>
      <c r="D1577" s="180" t="s">
        <v>30</v>
      </c>
      <c r="E1577" s="178" t="n">
        <v>2.718E-005</v>
      </c>
      <c r="F1577" s="181" t="n">
        <f aca="false">IF(C1577="MAT.",VLOOKUP(A1577,INSUMOS_AUX!A:F,6,0),0)</f>
        <v>276.64</v>
      </c>
      <c r="G1577" s="178" t="n">
        <f aca="false">IF(C1577="M.O.",VLOOKUP(A1577,INSUMOS_AUX!A:F,6,0),0)</f>
        <v>0</v>
      </c>
    </row>
    <row r="1578" customFormat="false" ht="15" hidden="false" customHeight="false" outlineLevel="0" collapsed="false">
      <c r="A1578" s="178" t="n">
        <v>38399</v>
      </c>
      <c r="B1578" s="179" t="s">
        <v>668</v>
      </c>
      <c r="C1578" s="180" t="s">
        <v>74</v>
      </c>
      <c r="D1578" s="180" t="s">
        <v>30</v>
      </c>
      <c r="E1578" s="178" t="n">
        <v>0.00013578</v>
      </c>
      <c r="F1578" s="181" t="n">
        <f aca="false">IF(C1578="MAT.",VLOOKUP(A1578,INSUMOS_AUX!A:F,6,0),0)</f>
        <v>135.25</v>
      </c>
      <c r="G1578" s="178" t="n">
        <f aca="false">IF(C1578="M.O.",VLOOKUP(A1578,INSUMOS_AUX!A:F,6,0),0)</f>
        <v>0</v>
      </c>
    </row>
    <row r="1579" customFormat="false" ht="15" hidden="false" customHeight="false" outlineLevel="0" collapsed="false">
      <c r="A1579" s="178" t="n">
        <v>38412</v>
      </c>
      <c r="B1579" s="179" t="s">
        <v>669</v>
      </c>
      <c r="C1579" s="180" t="s">
        <v>74</v>
      </c>
      <c r="D1579" s="180" t="s">
        <v>30</v>
      </c>
      <c r="E1579" s="178" t="n">
        <v>2.376E-005</v>
      </c>
      <c r="F1579" s="181" t="n">
        <f aca="false">IF(C1579="MAT.",VLOOKUP(A1579,INSUMOS_AUX!A:F,6,0),0)</f>
        <v>837.62</v>
      </c>
      <c r="G1579" s="178" t="n">
        <f aca="false">IF(C1579="M.O.",VLOOKUP(A1579,INSUMOS_AUX!A:F,6,0),0)</f>
        <v>0</v>
      </c>
    </row>
    <row r="1580" customFormat="false" ht="15" hidden="false" customHeight="false" outlineLevel="0" collapsed="false">
      <c r="A1580" s="178" t="n">
        <v>38413</v>
      </c>
      <c r="B1580" s="179" t="s">
        <v>670</v>
      </c>
      <c r="C1580" s="180" t="s">
        <v>74</v>
      </c>
      <c r="D1580" s="180" t="s">
        <v>30</v>
      </c>
      <c r="E1580" s="178" t="n">
        <v>2.328E-005</v>
      </c>
      <c r="F1580" s="181" t="n">
        <f aca="false">IF(C1580="MAT.",VLOOKUP(A1580,INSUMOS_AUX!A:F,6,0),0)</f>
        <v>589.49</v>
      </c>
      <c r="G1580" s="178" t="n">
        <f aca="false">IF(C1580="M.O.",VLOOKUP(A1580,INSUMOS_AUX!A:F,6,0),0)</f>
        <v>0</v>
      </c>
    </row>
    <row r="1581" customFormat="false" ht="15" hidden="false" customHeight="false" outlineLevel="0" collapsed="false">
      <c r="A1581" s="178" t="n">
        <v>38476</v>
      </c>
      <c r="B1581" s="179" t="s">
        <v>671</v>
      </c>
      <c r="C1581" s="180" t="s">
        <v>74</v>
      </c>
      <c r="D1581" s="180" t="s">
        <v>30</v>
      </c>
      <c r="E1581" s="178" t="n">
        <v>0.00010866</v>
      </c>
      <c r="F1581" s="181" t="n">
        <f aca="false">IF(C1581="MAT.",VLOOKUP(A1581,INSUMOS_AUX!A:F,6,0),0)</f>
        <v>203.78</v>
      </c>
      <c r="G1581" s="178" t="n">
        <f aca="false">IF(C1581="M.O.",VLOOKUP(A1581,INSUMOS_AUX!A:F,6,0),0)</f>
        <v>0</v>
      </c>
    </row>
    <row r="1582" customFormat="false" ht="15" hidden="false" customHeight="false" outlineLevel="0" collapsed="false">
      <c r="A1582" s="178" t="n">
        <v>38477</v>
      </c>
      <c r="B1582" s="179" t="s">
        <v>672</v>
      </c>
      <c r="C1582" s="180" t="s">
        <v>74</v>
      </c>
      <c r="D1582" s="180" t="s">
        <v>30</v>
      </c>
      <c r="E1582" s="178" t="n">
        <v>2.328E-005</v>
      </c>
      <c r="F1582" s="181" t="n">
        <f aca="false">IF(C1582="MAT.",VLOOKUP(A1582,INSUMOS_AUX!A:F,6,0),0)</f>
        <v>577.1</v>
      </c>
      <c r="G1582" s="178" t="n">
        <f aca="false">IF(C1582="M.O.",VLOOKUP(A1582,INSUMOS_AUX!A:F,6,0),0)</f>
        <v>0</v>
      </c>
    </row>
    <row r="1583" customFormat="false" ht="15" hidden="false" customHeight="false" outlineLevel="0" collapsed="false">
      <c r="A1583" s="178" t="n">
        <v>4783</v>
      </c>
      <c r="B1583" s="179" t="s">
        <v>745</v>
      </c>
      <c r="C1583" s="180" t="s">
        <v>636</v>
      </c>
      <c r="D1583" s="180" t="s">
        <v>594</v>
      </c>
      <c r="E1583" s="178" t="n">
        <v>0.10119</v>
      </c>
      <c r="F1583" s="181" t="n">
        <f aca="false">IF(C1583="MAT.",VLOOKUP(A1583,INSUMOS_AUX!A:F,6,0),0)</f>
        <v>0</v>
      </c>
      <c r="G1583" s="178" t="n">
        <f aca="false">IF(C1583="M.O.",VLOOKUP(A1583,INSUMOS_AUX!A:F,6,0),0)</f>
        <v>13.3</v>
      </c>
    </row>
    <row r="1584" customFormat="false" ht="15" hidden="false" customHeight="false" outlineLevel="0" collapsed="false">
      <c r="A1584" s="178" t="n">
        <v>6111</v>
      </c>
      <c r="B1584" s="179" t="s">
        <v>678</v>
      </c>
      <c r="C1584" s="180" t="s">
        <v>636</v>
      </c>
      <c r="D1584" s="180" t="s">
        <v>594</v>
      </c>
      <c r="E1584" s="178" t="n">
        <v>0.50855</v>
      </c>
      <c r="F1584" s="181" t="n">
        <f aca="false">IF(C1584="MAT.",VLOOKUP(A1584,INSUMOS_AUX!A:F,6,0),0)</f>
        <v>0</v>
      </c>
      <c r="G1584" s="178" t="n">
        <f aca="false">IF(C1584="M.O.",VLOOKUP(A1584,INSUMOS_AUX!A:F,6,0),0)</f>
        <v>8.51</v>
      </c>
    </row>
    <row r="1585" customFormat="false" ht="15" hidden="false" customHeight="false" outlineLevel="0" collapsed="false">
      <c r="A1585" s="178" t="n">
        <v>7348</v>
      </c>
      <c r="B1585" s="179" t="s">
        <v>782</v>
      </c>
      <c r="C1585" s="180" t="s">
        <v>74</v>
      </c>
      <c r="D1585" s="180" t="s">
        <v>654</v>
      </c>
      <c r="E1585" s="178" t="n">
        <v>0.06</v>
      </c>
      <c r="F1585" s="181" t="n">
        <f aca="false">IF(C1585="MAT.",VLOOKUP(A1585,INSUMOS_AUX!A:F,6,0),0)</f>
        <v>12.34</v>
      </c>
      <c r="G1585" s="178" t="n">
        <f aca="false">IF(C1585="M.O.",VLOOKUP(A1585,INSUMOS_AUX!A:F,6,0),0)</f>
        <v>0</v>
      </c>
    </row>
    <row r="1586" customFormat="false" ht="15" hidden="false" customHeight="false" outlineLevel="0" collapsed="false">
      <c r="A1586" s="172"/>
      <c r="B1586" s="173"/>
      <c r="C1586" s="173"/>
      <c r="D1586" s="173"/>
      <c r="E1586" s="173"/>
      <c r="F1586" s="173"/>
      <c r="G1586" s="173"/>
    </row>
    <row r="1587" customFormat="false" ht="15" hidden="false" customHeight="false" outlineLevel="0" collapsed="false">
      <c r="A1587" s="174" t="s">
        <v>234</v>
      </c>
      <c r="B1587" s="174" t="s">
        <v>235</v>
      </c>
      <c r="C1587" s="175" t="s">
        <v>60</v>
      </c>
      <c r="D1587" s="175" t="s">
        <v>86</v>
      </c>
      <c r="E1587" s="176" t="n">
        <v>627</v>
      </c>
      <c r="F1587" s="176" t="n">
        <f aca="false">SUMPRODUCT($E1588:$E1613,F1588:F1613)</f>
        <v>0.5709590988</v>
      </c>
      <c r="G1587" s="176" t="n">
        <f aca="false">SUMPRODUCT($E1588:$E1613,G1588:G1613)</f>
        <v>1.345827</v>
      </c>
    </row>
    <row r="1588" customFormat="false" ht="15" hidden="false" customHeight="false" outlineLevel="0" collapsed="false">
      <c r="A1588" s="178" t="n">
        <v>10</v>
      </c>
      <c r="B1588" s="179" t="s">
        <v>647</v>
      </c>
      <c r="C1588" s="180" t="s">
        <v>74</v>
      </c>
      <c r="D1588" s="180" t="s">
        <v>30</v>
      </c>
      <c r="E1588" s="178" t="n">
        <v>0.00070125</v>
      </c>
      <c r="F1588" s="181" t="n">
        <f aca="false">IF(C1588="MAT.",VLOOKUP(A1588,INSUMOS_AUX!A:F,6,0),0)</f>
        <v>6.92</v>
      </c>
      <c r="G1588" s="178" t="n">
        <f aca="false">IF(C1588="M.O.",VLOOKUP(A1588,INSUMOS_AUX!A:F,6,0),0)</f>
        <v>0</v>
      </c>
    </row>
    <row r="1589" customFormat="false" ht="15" hidden="false" customHeight="false" outlineLevel="0" collapsed="false">
      <c r="A1589" s="178" t="n">
        <v>11359</v>
      </c>
      <c r="B1589" s="179" t="s">
        <v>649</v>
      </c>
      <c r="C1589" s="180" t="s">
        <v>74</v>
      </c>
      <c r="D1589" s="180" t="s">
        <v>30</v>
      </c>
      <c r="E1589" s="178" t="n">
        <v>5.66E-006</v>
      </c>
      <c r="F1589" s="181" t="n">
        <f aca="false">IF(C1589="MAT.",VLOOKUP(A1589,INSUMOS_AUX!A:F,6,0),0)</f>
        <v>571.77</v>
      </c>
      <c r="G1589" s="178" t="n">
        <f aca="false">IF(C1589="M.O.",VLOOKUP(A1589,INSUMOS_AUX!A:F,6,0),0)</f>
        <v>0</v>
      </c>
    </row>
    <row r="1590" customFormat="false" ht="15" hidden="false" customHeight="false" outlineLevel="0" collapsed="false">
      <c r="A1590" s="178" t="n">
        <v>12815</v>
      </c>
      <c r="B1590" s="179" t="s">
        <v>651</v>
      </c>
      <c r="C1590" s="180" t="s">
        <v>74</v>
      </c>
      <c r="D1590" s="180" t="s">
        <v>30</v>
      </c>
      <c r="E1590" s="178" t="n">
        <v>0.02579816</v>
      </c>
      <c r="F1590" s="181" t="n">
        <f aca="false">IF(C1590="MAT.",VLOOKUP(A1590,INSUMOS_AUX!A:F,6,0),0)</f>
        <v>5.84</v>
      </c>
      <c r="G1590" s="178" t="n">
        <f aca="false">IF(C1590="M.O.",VLOOKUP(A1590,INSUMOS_AUX!A:F,6,0),0)</f>
        <v>0</v>
      </c>
    </row>
    <row r="1591" customFormat="false" ht="15" hidden="false" customHeight="false" outlineLevel="0" collapsed="false">
      <c r="A1591" s="178" t="n">
        <v>12892</v>
      </c>
      <c r="B1591" s="179" t="s">
        <v>627</v>
      </c>
      <c r="C1591" s="180" t="s">
        <v>74</v>
      </c>
      <c r="D1591" s="180" t="s">
        <v>628</v>
      </c>
      <c r="E1591" s="178" t="n">
        <v>0.00137388</v>
      </c>
      <c r="F1591" s="181" t="n">
        <f aca="false">IF(C1591="MAT.",VLOOKUP(A1591,INSUMOS_AUX!A:F,6,0),0)</f>
        <v>9</v>
      </c>
      <c r="G1591" s="178" t="n">
        <f aca="false">IF(C1591="M.O.",VLOOKUP(A1591,INSUMOS_AUX!A:F,6,0),0)</f>
        <v>0</v>
      </c>
    </row>
    <row r="1592" customFormat="false" ht="15" hidden="false" customHeight="false" outlineLevel="0" collapsed="false">
      <c r="A1592" s="178" t="n">
        <v>12893</v>
      </c>
      <c r="B1592" s="179" t="s">
        <v>629</v>
      </c>
      <c r="C1592" s="180" t="s">
        <v>74</v>
      </c>
      <c r="D1592" s="180" t="s">
        <v>628</v>
      </c>
      <c r="E1592" s="178" t="n">
        <v>0.00016029</v>
      </c>
      <c r="F1592" s="181" t="n">
        <f aca="false">IF(C1592="MAT.",VLOOKUP(A1592,INSUMOS_AUX!A:F,6,0),0)</f>
        <v>48</v>
      </c>
      <c r="G1592" s="178" t="n">
        <f aca="false">IF(C1592="M.O.",VLOOKUP(A1592,INSUMOS_AUX!A:F,6,0),0)</f>
        <v>0</v>
      </c>
    </row>
    <row r="1593" customFormat="false" ht="15" hidden="false" customHeight="false" outlineLevel="0" collapsed="false">
      <c r="A1593" s="178" t="n">
        <v>25966</v>
      </c>
      <c r="B1593" s="179" t="s">
        <v>653</v>
      </c>
      <c r="C1593" s="180" t="s">
        <v>74</v>
      </c>
      <c r="D1593" s="180" t="s">
        <v>654</v>
      </c>
      <c r="E1593" s="178" t="n">
        <v>0.00013303</v>
      </c>
      <c r="F1593" s="181" t="n">
        <f aca="false">IF(C1593="MAT.",VLOOKUP(A1593,INSUMOS_AUX!A:F,6,0),0)</f>
        <v>15.03</v>
      </c>
      <c r="G1593" s="178" t="n">
        <f aca="false">IF(C1593="M.O.",VLOOKUP(A1593,INSUMOS_AUX!A:F,6,0),0)</f>
        <v>0</v>
      </c>
    </row>
    <row r="1594" customFormat="false" ht="15" hidden="false" customHeight="false" outlineLevel="0" collapsed="false">
      <c r="A1594" s="178" t="n">
        <v>2711</v>
      </c>
      <c r="B1594" s="179" t="s">
        <v>657</v>
      </c>
      <c r="C1594" s="180" t="s">
        <v>74</v>
      </c>
      <c r="D1594" s="180" t="s">
        <v>30</v>
      </c>
      <c r="E1594" s="178" t="n">
        <v>5.937E-005</v>
      </c>
      <c r="F1594" s="181" t="n">
        <f aca="false">IF(C1594="MAT.",VLOOKUP(A1594,INSUMOS_AUX!A:F,6,0),0)</f>
        <v>109.45</v>
      </c>
      <c r="G1594" s="178" t="n">
        <f aca="false">IF(C1594="M.O.",VLOOKUP(A1594,INSUMOS_AUX!A:F,6,0),0)</f>
        <v>0</v>
      </c>
    </row>
    <row r="1595" customFormat="false" ht="15" hidden="false" customHeight="false" outlineLevel="0" collapsed="false">
      <c r="A1595" s="178" t="n">
        <v>36144</v>
      </c>
      <c r="B1595" s="179" t="s">
        <v>630</v>
      </c>
      <c r="C1595" s="180" t="s">
        <v>74</v>
      </c>
      <c r="D1595" s="180" t="s">
        <v>30</v>
      </c>
      <c r="E1595" s="178" t="n">
        <v>0.01117708</v>
      </c>
      <c r="F1595" s="181" t="n">
        <f aca="false">IF(C1595="MAT.",VLOOKUP(A1595,INSUMOS_AUX!A:F,6,0),0)</f>
        <v>1.12</v>
      </c>
      <c r="G1595" s="178" t="n">
        <f aca="false">IF(C1595="M.O.",VLOOKUP(A1595,INSUMOS_AUX!A:F,6,0),0)</f>
        <v>0</v>
      </c>
    </row>
    <row r="1596" customFormat="false" ht="15" hidden="false" customHeight="false" outlineLevel="0" collapsed="false">
      <c r="A1596" s="178" t="n">
        <v>36146</v>
      </c>
      <c r="B1596" s="179" t="s">
        <v>631</v>
      </c>
      <c r="C1596" s="180" t="s">
        <v>74</v>
      </c>
      <c r="D1596" s="180" t="s">
        <v>30</v>
      </c>
      <c r="E1596" s="178" t="n">
        <v>0.00012434</v>
      </c>
      <c r="F1596" s="181" t="n">
        <f aca="false">IF(C1596="MAT.",VLOOKUP(A1596,INSUMOS_AUX!A:F,6,0),0)</f>
        <v>170</v>
      </c>
      <c r="G1596" s="178" t="n">
        <f aca="false">IF(C1596="M.O.",VLOOKUP(A1596,INSUMOS_AUX!A:F,6,0),0)</f>
        <v>0</v>
      </c>
    </row>
    <row r="1597" customFormat="false" ht="15" hidden="false" customHeight="false" outlineLevel="0" collapsed="false">
      <c r="A1597" s="178" t="n">
        <v>36149</v>
      </c>
      <c r="B1597" s="179" t="s">
        <v>632</v>
      </c>
      <c r="C1597" s="180" t="s">
        <v>74</v>
      </c>
      <c r="D1597" s="180" t="s">
        <v>30</v>
      </c>
      <c r="E1597" s="178" t="n">
        <v>7.2E-005</v>
      </c>
      <c r="F1597" s="181" t="n">
        <f aca="false">IF(C1597="MAT.",VLOOKUP(A1597,INSUMOS_AUX!A:F,6,0),0)</f>
        <v>117.5</v>
      </c>
      <c r="G1597" s="178" t="n">
        <f aca="false">IF(C1597="M.O.",VLOOKUP(A1597,INSUMOS_AUX!A:F,6,0),0)</f>
        <v>0</v>
      </c>
    </row>
    <row r="1598" customFormat="false" ht="15" hidden="false" customHeight="false" outlineLevel="0" collapsed="false">
      <c r="A1598" s="178" t="n">
        <v>36150</v>
      </c>
      <c r="B1598" s="179" t="s">
        <v>633</v>
      </c>
      <c r="C1598" s="180" t="s">
        <v>74</v>
      </c>
      <c r="D1598" s="180" t="s">
        <v>30</v>
      </c>
      <c r="E1598" s="178" t="n">
        <v>0.00026644</v>
      </c>
      <c r="F1598" s="181" t="n">
        <f aca="false">IF(C1598="MAT.",VLOOKUP(A1598,INSUMOS_AUX!A:F,6,0),0)</f>
        <v>29.7</v>
      </c>
      <c r="G1598" s="178" t="n">
        <f aca="false">IF(C1598="M.O.",VLOOKUP(A1598,INSUMOS_AUX!A:F,6,0),0)</f>
        <v>0</v>
      </c>
    </row>
    <row r="1599" customFormat="false" ht="15" hidden="false" customHeight="false" outlineLevel="0" collapsed="false">
      <c r="A1599" s="178" t="n">
        <v>36153</v>
      </c>
      <c r="B1599" s="179" t="s">
        <v>634</v>
      </c>
      <c r="C1599" s="180" t="s">
        <v>74</v>
      </c>
      <c r="D1599" s="180" t="s">
        <v>30</v>
      </c>
      <c r="E1599" s="178" t="n">
        <v>0.00010776</v>
      </c>
      <c r="F1599" s="181" t="n">
        <f aca="false">IF(C1599="MAT.",VLOOKUP(A1599,INSUMOS_AUX!A:F,6,0),0)</f>
        <v>133.75</v>
      </c>
      <c r="G1599" s="178" t="n">
        <f aca="false">IF(C1599="M.O.",VLOOKUP(A1599,INSUMOS_AUX!A:F,6,0),0)</f>
        <v>0</v>
      </c>
    </row>
    <row r="1600" customFormat="false" ht="15" hidden="false" customHeight="false" outlineLevel="0" collapsed="false">
      <c r="A1600" s="178" t="n">
        <v>37370</v>
      </c>
      <c r="B1600" s="179" t="s">
        <v>659</v>
      </c>
      <c r="C1600" s="180" t="s">
        <v>74</v>
      </c>
      <c r="D1600" s="180" t="s">
        <v>594</v>
      </c>
      <c r="E1600" s="178" t="n">
        <v>0.1</v>
      </c>
      <c r="F1600" s="181" t="n">
        <f aca="false">IF(C1600="MAT.",VLOOKUP(A1600,INSUMOS_AUX!A:F,6,0),0)</f>
        <v>1.87</v>
      </c>
      <c r="G1600" s="178" t="n">
        <f aca="false">IF(C1600="M.O.",VLOOKUP(A1600,INSUMOS_AUX!A:F,6,0),0)</f>
        <v>0</v>
      </c>
    </row>
    <row r="1601" customFormat="false" ht="15" hidden="false" customHeight="false" outlineLevel="0" collapsed="false">
      <c r="A1601" s="178" t="n">
        <v>37371</v>
      </c>
      <c r="B1601" s="179" t="s">
        <v>660</v>
      </c>
      <c r="C1601" s="180" t="s">
        <v>74</v>
      </c>
      <c r="D1601" s="180" t="s">
        <v>594</v>
      </c>
      <c r="E1601" s="178" t="n">
        <v>0.1</v>
      </c>
      <c r="F1601" s="181" t="n">
        <f aca="false">IF(C1601="MAT.",VLOOKUP(A1601,INSUMOS_AUX!A:F,6,0),0)</f>
        <v>0.71</v>
      </c>
      <c r="G1601" s="178" t="n">
        <f aca="false">IF(C1601="M.O.",VLOOKUP(A1601,INSUMOS_AUX!A:F,6,0),0)</f>
        <v>0</v>
      </c>
    </row>
    <row r="1602" customFormat="false" ht="15" hidden="false" customHeight="false" outlineLevel="0" collapsed="false">
      <c r="A1602" s="178" t="n">
        <v>37372</v>
      </c>
      <c r="B1602" s="179" t="s">
        <v>661</v>
      </c>
      <c r="C1602" s="180" t="s">
        <v>74</v>
      </c>
      <c r="D1602" s="180" t="s">
        <v>594</v>
      </c>
      <c r="E1602" s="178" t="n">
        <v>0.1</v>
      </c>
      <c r="F1602" s="181" t="n">
        <f aca="false">IF(C1602="MAT.",VLOOKUP(A1602,INSUMOS_AUX!A:F,6,0),0)</f>
        <v>0.34</v>
      </c>
      <c r="G1602" s="178" t="n">
        <f aca="false">IF(C1602="M.O.",VLOOKUP(A1602,INSUMOS_AUX!A:F,6,0),0)</f>
        <v>0</v>
      </c>
    </row>
    <row r="1603" customFormat="false" ht="15" hidden="false" customHeight="false" outlineLevel="0" collapsed="false">
      <c r="A1603" s="178" t="n">
        <v>37373</v>
      </c>
      <c r="B1603" s="179" t="s">
        <v>662</v>
      </c>
      <c r="C1603" s="180" t="s">
        <v>74</v>
      </c>
      <c r="D1603" s="180" t="s">
        <v>594</v>
      </c>
      <c r="E1603" s="178" t="n">
        <v>0.1</v>
      </c>
      <c r="F1603" s="181" t="n">
        <f aca="false">IF(C1603="MAT.",VLOOKUP(A1603,INSUMOS_AUX!A:F,6,0),0)</f>
        <v>0.05</v>
      </c>
      <c r="G1603" s="178" t="n">
        <f aca="false">IF(C1603="M.O.",VLOOKUP(A1603,INSUMOS_AUX!A:F,6,0),0)</f>
        <v>0</v>
      </c>
    </row>
    <row r="1604" customFormat="false" ht="15" hidden="false" customHeight="false" outlineLevel="0" collapsed="false">
      <c r="A1604" s="178" t="n">
        <v>38382</v>
      </c>
      <c r="B1604" s="179" t="s">
        <v>664</v>
      </c>
      <c r="C1604" s="180" t="s">
        <v>74</v>
      </c>
      <c r="D1604" s="180" t="s">
        <v>30</v>
      </c>
      <c r="E1604" s="178" t="n">
        <v>0.00025312</v>
      </c>
      <c r="F1604" s="181" t="n">
        <f aca="false">IF(C1604="MAT.",VLOOKUP(A1604,INSUMOS_AUX!A:F,6,0),0)</f>
        <v>7.62</v>
      </c>
      <c r="G1604" s="178" t="n">
        <f aca="false">IF(C1604="M.O.",VLOOKUP(A1604,INSUMOS_AUX!A:F,6,0),0)</f>
        <v>0</v>
      </c>
    </row>
    <row r="1605" customFormat="false" ht="15" hidden="false" customHeight="false" outlineLevel="0" collapsed="false">
      <c r="A1605" s="178" t="n">
        <v>38390</v>
      </c>
      <c r="B1605" s="179" t="s">
        <v>665</v>
      </c>
      <c r="C1605" s="180" t="s">
        <v>74</v>
      </c>
      <c r="D1605" s="180" t="s">
        <v>30</v>
      </c>
      <c r="E1605" s="178" t="n">
        <v>0.00013303</v>
      </c>
      <c r="F1605" s="181" t="n">
        <f aca="false">IF(C1605="MAT.",VLOOKUP(A1605,INSUMOS_AUX!A:F,6,0),0)</f>
        <v>22.97</v>
      </c>
      <c r="G1605" s="178" t="n">
        <f aca="false">IF(C1605="M.O.",VLOOKUP(A1605,INSUMOS_AUX!A:F,6,0),0)</f>
        <v>0</v>
      </c>
    </row>
    <row r="1606" customFormat="false" ht="15" hidden="false" customHeight="false" outlineLevel="0" collapsed="false">
      <c r="A1606" s="178" t="n">
        <v>38393</v>
      </c>
      <c r="B1606" s="179" t="s">
        <v>666</v>
      </c>
      <c r="C1606" s="180" t="s">
        <v>74</v>
      </c>
      <c r="D1606" s="180" t="s">
        <v>30</v>
      </c>
      <c r="E1606" s="178" t="n">
        <v>0.00013303</v>
      </c>
      <c r="F1606" s="181" t="n">
        <f aca="false">IF(C1606="MAT.",VLOOKUP(A1606,INSUMOS_AUX!A:F,6,0),0)</f>
        <v>10.36</v>
      </c>
      <c r="G1606" s="178" t="n">
        <f aca="false">IF(C1606="M.O.",VLOOKUP(A1606,INSUMOS_AUX!A:F,6,0),0)</f>
        <v>0</v>
      </c>
    </row>
    <row r="1607" customFormat="false" ht="15" hidden="false" customHeight="false" outlineLevel="0" collapsed="false">
      <c r="A1607" s="178" t="n">
        <v>38396</v>
      </c>
      <c r="B1607" s="179" t="s">
        <v>667</v>
      </c>
      <c r="C1607" s="180" t="s">
        <v>74</v>
      </c>
      <c r="D1607" s="180" t="s">
        <v>30</v>
      </c>
      <c r="E1607" s="178" t="n">
        <v>4.53E-006</v>
      </c>
      <c r="F1607" s="181" t="n">
        <f aca="false">IF(C1607="MAT.",VLOOKUP(A1607,INSUMOS_AUX!A:F,6,0),0)</f>
        <v>276.64</v>
      </c>
      <c r="G1607" s="178" t="n">
        <f aca="false">IF(C1607="M.O.",VLOOKUP(A1607,INSUMOS_AUX!A:F,6,0),0)</f>
        <v>0</v>
      </c>
    </row>
    <row r="1608" customFormat="false" ht="15" hidden="false" customHeight="false" outlineLevel="0" collapsed="false">
      <c r="A1608" s="178" t="n">
        <v>38399</v>
      </c>
      <c r="B1608" s="179" t="s">
        <v>668</v>
      </c>
      <c r="C1608" s="180" t="s">
        <v>74</v>
      </c>
      <c r="D1608" s="180" t="s">
        <v>30</v>
      </c>
      <c r="E1608" s="178" t="n">
        <v>2.263E-005</v>
      </c>
      <c r="F1608" s="181" t="n">
        <f aca="false">IF(C1608="MAT.",VLOOKUP(A1608,INSUMOS_AUX!A:F,6,0),0)</f>
        <v>135.25</v>
      </c>
      <c r="G1608" s="178" t="n">
        <f aca="false">IF(C1608="M.O.",VLOOKUP(A1608,INSUMOS_AUX!A:F,6,0),0)</f>
        <v>0</v>
      </c>
    </row>
    <row r="1609" customFormat="false" ht="15" hidden="false" customHeight="false" outlineLevel="0" collapsed="false">
      <c r="A1609" s="178" t="n">
        <v>38412</v>
      </c>
      <c r="B1609" s="179" t="s">
        <v>669</v>
      </c>
      <c r="C1609" s="180" t="s">
        <v>74</v>
      </c>
      <c r="D1609" s="180" t="s">
        <v>30</v>
      </c>
      <c r="E1609" s="178" t="n">
        <v>3.96E-006</v>
      </c>
      <c r="F1609" s="181" t="n">
        <f aca="false">IF(C1609="MAT.",VLOOKUP(A1609,INSUMOS_AUX!A:F,6,0),0)</f>
        <v>837.62</v>
      </c>
      <c r="G1609" s="178" t="n">
        <f aca="false">IF(C1609="M.O.",VLOOKUP(A1609,INSUMOS_AUX!A:F,6,0),0)</f>
        <v>0</v>
      </c>
    </row>
    <row r="1610" customFormat="false" ht="15" hidden="false" customHeight="false" outlineLevel="0" collapsed="false">
      <c r="A1610" s="178" t="n">
        <v>38413</v>
      </c>
      <c r="B1610" s="179" t="s">
        <v>670</v>
      </c>
      <c r="C1610" s="180" t="s">
        <v>74</v>
      </c>
      <c r="D1610" s="180" t="s">
        <v>30</v>
      </c>
      <c r="E1610" s="178" t="n">
        <v>3.88E-006</v>
      </c>
      <c r="F1610" s="181" t="n">
        <f aca="false">IF(C1610="MAT.",VLOOKUP(A1610,INSUMOS_AUX!A:F,6,0),0)</f>
        <v>589.49</v>
      </c>
      <c r="G1610" s="178" t="n">
        <f aca="false">IF(C1610="M.O.",VLOOKUP(A1610,INSUMOS_AUX!A:F,6,0),0)</f>
        <v>0</v>
      </c>
    </row>
    <row r="1611" customFormat="false" ht="15" hidden="false" customHeight="false" outlineLevel="0" collapsed="false">
      <c r="A1611" s="178" t="n">
        <v>38476</v>
      </c>
      <c r="B1611" s="179" t="s">
        <v>671</v>
      </c>
      <c r="C1611" s="180" t="s">
        <v>74</v>
      </c>
      <c r="D1611" s="180" t="s">
        <v>30</v>
      </c>
      <c r="E1611" s="178" t="n">
        <v>1.811E-005</v>
      </c>
      <c r="F1611" s="181" t="n">
        <f aca="false">IF(C1611="MAT.",VLOOKUP(A1611,INSUMOS_AUX!A:F,6,0),0)</f>
        <v>203.78</v>
      </c>
      <c r="G1611" s="178" t="n">
        <f aca="false">IF(C1611="M.O.",VLOOKUP(A1611,INSUMOS_AUX!A:F,6,0),0)</f>
        <v>0</v>
      </c>
    </row>
    <row r="1612" customFormat="false" ht="15" hidden="false" customHeight="false" outlineLevel="0" collapsed="false">
      <c r="A1612" s="178" t="n">
        <v>38477</v>
      </c>
      <c r="B1612" s="179" t="s">
        <v>672</v>
      </c>
      <c r="C1612" s="180" t="s">
        <v>74</v>
      </c>
      <c r="D1612" s="180" t="s">
        <v>30</v>
      </c>
      <c r="E1612" s="178" t="n">
        <v>3.88E-006</v>
      </c>
      <c r="F1612" s="181" t="n">
        <f aca="false">IF(C1612="MAT.",VLOOKUP(A1612,INSUMOS_AUX!A:F,6,0),0)</f>
        <v>577.1</v>
      </c>
      <c r="G1612" s="178" t="n">
        <f aca="false">IF(C1612="M.O.",VLOOKUP(A1612,INSUMOS_AUX!A:F,6,0),0)</f>
        <v>0</v>
      </c>
    </row>
    <row r="1613" customFormat="false" ht="15" hidden="false" customHeight="false" outlineLevel="0" collapsed="false">
      <c r="A1613" s="178" t="n">
        <v>4783</v>
      </c>
      <c r="B1613" s="179" t="s">
        <v>745</v>
      </c>
      <c r="C1613" s="180" t="s">
        <v>636</v>
      </c>
      <c r="D1613" s="180" t="s">
        <v>594</v>
      </c>
      <c r="E1613" s="178" t="n">
        <v>0.10119</v>
      </c>
      <c r="F1613" s="181" t="n">
        <f aca="false">IF(C1613="MAT.",VLOOKUP(A1613,INSUMOS_AUX!A:F,6,0),0)</f>
        <v>0</v>
      </c>
      <c r="G1613" s="178" t="n">
        <f aca="false">IF(C1613="M.O.",VLOOKUP(A1613,INSUMOS_AUX!A:F,6,0),0)</f>
        <v>13.3</v>
      </c>
    </row>
    <row r="1614" customFormat="false" ht="15" hidden="false" customHeight="false" outlineLevel="0" collapsed="false">
      <c r="A1614" s="172"/>
      <c r="B1614" s="173"/>
      <c r="C1614" s="173"/>
      <c r="D1614" s="173"/>
      <c r="E1614" s="173"/>
      <c r="F1614" s="173"/>
      <c r="G1614" s="173"/>
    </row>
    <row r="1615" customFormat="false" ht="15" hidden="false" customHeight="false" outlineLevel="0" collapsed="false">
      <c r="A1615" s="169" t="s">
        <v>790</v>
      </c>
      <c r="B1615" s="170" t="s">
        <v>236</v>
      </c>
      <c r="C1615" s="171"/>
      <c r="D1615" s="171"/>
      <c r="E1615" s="171"/>
      <c r="F1615" s="171"/>
      <c r="G1615" s="171"/>
    </row>
    <row r="1616" customFormat="false" ht="15" hidden="false" customHeight="false" outlineLevel="0" collapsed="false">
      <c r="A1616" s="172"/>
      <c r="B1616" s="173"/>
      <c r="C1616" s="173"/>
      <c r="D1616" s="173"/>
      <c r="E1616" s="173"/>
      <c r="F1616" s="173"/>
      <c r="G1616" s="173"/>
    </row>
    <row r="1617" customFormat="false" ht="15" hidden="false" customHeight="false" outlineLevel="0" collapsed="false">
      <c r="A1617" s="174" t="s">
        <v>238</v>
      </c>
      <c r="B1617" s="174" t="s">
        <v>239</v>
      </c>
      <c r="C1617" s="175" t="s">
        <v>60</v>
      </c>
      <c r="D1617" s="175" t="s">
        <v>30</v>
      </c>
      <c r="E1617" s="176" t="n">
        <v>12</v>
      </c>
      <c r="F1617" s="176" t="n">
        <f aca="false">SUMPRODUCT($E1618:$E1647,F1618:F1647)</f>
        <v>314.98821955368</v>
      </c>
      <c r="G1617" s="176" t="n">
        <f aca="false">SUMPRODUCT($E1618:$E1647,G1618:G1647)</f>
        <v>37.316019259</v>
      </c>
    </row>
    <row r="1618" customFormat="false" ht="15" hidden="false" customHeight="false" outlineLevel="0" collapsed="false">
      <c r="A1618" s="178" t="n">
        <v>10</v>
      </c>
      <c r="B1618" s="179" t="s">
        <v>647</v>
      </c>
      <c r="C1618" s="180" t="s">
        <v>74</v>
      </c>
      <c r="D1618" s="180" t="s">
        <v>30</v>
      </c>
      <c r="E1618" s="178" t="n">
        <v>0.017650462</v>
      </c>
      <c r="F1618" s="181" t="n">
        <f aca="false">IF(C1618="MAT.",VLOOKUP(A1618,INSUMOS_AUX!A:F,6,0),0)</f>
        <v>6.92</v>
      </c>
      <c r="G1618" s="178" t="n">
        <f aca="false">IF(C1618="M.O.",VLOOKUP(A1618,INSUMOS_AUX!A:F,6,0),0)</f>
        <v>0</v>
      </c>
    </row>
    <row r="1619" customFormat="false" ht="15" hidden="false" customHeight="false" outlineLevel="0" collapsed="false">
      <c r="A1619" s="178" t="n">
        <v>11055</v>
      </c>
      <c r="B1619" s="179" t="s">
        <v>791</v>
      </c>
      <c r="C1619" s="180" t="s">
        <v>74</v>
      </c>
      <c r="D1619" s="180" t="s">
        <v>30</v>
      </c>
      <c r="E1619" s="178" t="n">
        <v>19.8</v>
      </c>
      <c r="F1619" s="181" t="n">
        <f aca="false">IF(C1619="MAT.",VLOOKUP(A1619,INSUMOS_AUX!A:F,6,0),0)</f>
        <v>0.04</v>
      </c>
      <c r="G1619" s="178" t="n">
        <f aca="false">IF(C1619="M.O.",VLOOKUP(A1619,INSUMOS_AUX!A:F,6,0),0)</f>
        <v>0</v>
      </c>
    </row>
    <row r="1620" customFormat="false" ht="15" hidden="false" customHeight="false" outlineLevel="0" collapsed="false">
      <c r="A1620" s="178" t="n">
        <v>11359</v>
      </c>
      <c r="B1620" s="179" t="s">
        <v>649</v>
      </c>
      <c r="C1620" s="180" t="s">
        <v>74</v>
      </c>
      <c r="D1620" s="180" t="s">
        <v>30</v>
      </c>
      <c r="E1620" s="178" t="n">
        <v>0.000142462</v>
      </c>
      <c r="F1620" s="181" t="n">
        <f aca="false">IF(C1620="MAT.",VLOOKUP(A1620,INSUMOS_AUX!A:F,6,0),0)</f>
        <v>571.77</v>
      </c>
      <c r="G1620" s="178" t="n">
        <f aca="false">IF(C1620="M.O.",VLOOKUP(A1620,INSUMOS_AUX!A:F,6,0),0)</f>
        <v>0</v>
      </c>
    </row>
    <row r="1621" customFormat="false" ht="15" hidden="false" customHeight="false" outlineLevel="0" collapsed="false">
      <c r="A1621" s="178" t="n">
        <v>1214</v>
      </c>
      <c r="B1621" s="179" t="s">
        <v>684</v>
      </c>
      <c r="C1621" s="180" t="s">
        <v>636</v>
      </c>
      <c r="D1621" s="180" t="s">
        <v>594</v>
      </c>
      <c r="E1621" s="178" t="n">
        <v>1.6979682</v>
      </c>
      <c r="F1621" s="181" t="n">
        <f aca="false">IF(C1621="MAT.",VLOOKUP(A1621,INSUMOS_AUX!A:F,6,0),0)</f>
        <v>0</v>
      </c>
      <c r="G1621" s="178" t="n">
        <f aca="false">IF(C1621="M.O.",VLOOKUP(A1621,INSUMOS_AUX!A:F,6,0),0)</f>
        <v>17.7</v>
      </c>
    </row>
    <row r="1622" customFormat="false" ht="15" hidden="false" customHeight="false" outlineLevel="0" collapsed="false">
      <c r="A1622" s="178" t="n">
        <v>12815</v>
      </c>
      <c r="B1622" s="179" t="s">
        <v>651</v>
      </c>
      <c r="C1622" s="180" t="s">
        <v>74</v>
      </c>
      <c r="D1622" s="180" t="s">
        <v>30</v>
      </c>
      <c r="E1622" s="178" t="n">
        <v>0.020089687</v>
      </c>
      <c r="F1622" s="181" t="n">
        <f aca="false">IF(C1622="MAT.",VLOOKUP(A1622,INSUMOS_AUX!A:F,6,0),0)</f>
        <v>5.84</v>
      </c>
      <c r="G1622" s="178" t="n">
        <f aca="false">IF(C1622="M.O.",VLOOKUP(A1622,INSUMOS_AUX!A:F,6,0),0)</f>
        <v>0</v>
      </c>
    </row>
    <row r="1623" customFormat="false" ht="15" hidden="false" customHeight="false" outlineLevel="0" collapsed="false">
      <c r="A1623" s="178" t="n">
        <v>12892</v>
      </c>
      <c r="B1623" s="179" t="s">
        <v>627</v>
      </c>
      <c r="C1623" s="180" t="s">
        <v>74</v>
      </c>
      <c r="D1623" s="180" t="s">
        <v>628</v>
      </c>
      <c r="E1623" s="178" t="n">
        <v>0.034580559</v>
      </c>
      <c r="F1623" s="181" t="n">
        <f aca="false">IF(C1623="MAT.",VLOOKUP(A1623,INSUMOS_AUX!A:F,6,0),0)</f>
        <v>9</v>
      </c>
      <c r="G1623" s="178" t="n">
        <f aca="false">IF(C1623="M.O.",VLOOKUP(A1623,INSUMOS_AUX!A:F,6,0),0)</f>
        <v>0</v>
      </c>
    </row>
    <row r="1624" customFormat="false" ht="15" hidden="false" customHeight="false" outlineLevel="0" collapsed="false">
      <c r="A1624" s="178" t="n">
        <v>12893</v>
      </c>
      <c r="B1624" s="179" t="s">
        <v>629</v>
      </c>
      <c r="C1624" s="180" t="s">
        <v>74</v>
      </c>
      <c r="D1624" s="180" t="s">
        <v>628</v>
      </c>
      <c r="E1624" s="178" t="n">
        <v>0.004034499</v>
      </c>
      <c r="F1624" s="181" t="n">
        <f aca="false">IF(C1624="MAT.",VLOOKUP(A1624,INSUMOS_AUX!A:F,6,0),0)</f>
        <v>48</v>
      </c>
      <c r="G1624" s="178" t="n">
        <f aca="false">IF(C1624="M.O.",VLOOKUP(A1624,INSUMOS_AUX!A:F,6,0),0)</f>
        <v>0</v>
      </c>
    </row>
    <row r="1625" customFormat="false" ht="15" hidden="false" customHeight="false" outlineLevel="0" collapsed="false">
      <c r="A1625" s="178" t="n">
        <v>2432</v>
      </c>
      <c r="B1625" s="179" t="s">
        <v>792</v>
      </c>
      <c r="C1625" s="180" t="s">
        <v>74</v>
      </c>
      <c r="D1625" s="180" t="s">
        <v>30</v>
      </c>
      <c r="E1625" s="178" t="n">
        <v>3</v>
      </c>
      <c r="F1625" s="181" t="n">
        <f aca="false">IF(C1625="MAT.",VLOOKUP(A1625,INSUMOS_AUX!A:F,6,0),0)</f>
        <v>38.87</v>
      </c>
      <c r="G1625" s="178" t="n">
        <f aca="false">IF(C1625="M.O.",VLOOKUP(A1625,INSUMOS_AUX!A:F,6,0),0)</f>
        <v>0</v>
      </c>
    </row>
    <row r="1626" customFormat="false" ht="15" hidden="false" customHeight="false" outlineLevel="0" collapsed="false">
      <c r="A1626" s="178" t="n">
        <v>25966</v>
      </c>
      <c r="B1626" s="179" t="s">
        <v>653</v>
      </c>
      <c r="C1626" s="180" t="s">
        <v>74</v>
      </c>
      <c r="D1626" s="180" t="s">
        <v>654</v>
      </c>
      <c r="E1626" s="178" t="n">
        <v>0.003348365</v>
      </c>
      <c r="F1626" s="181" t="n">
        <f aca="false">IF(C1626="MAT.",VLOOKUP(A1626,INSUMOS_AUX!A:F,6,0),0)</f>
        <v>15.03</v>
      </c>
      <c r="G1626" s="178" t="n">
        <f aca="false">IF(C1626="M.O.",VLOOKUP(A1626,INSUMOS_AUX!A:F,6,0),0)</f>
        <v>0</v>
      </c>
    </row>
    <row r="1627" customFormat="false" ht="15" hidden="false" customHeight="false" outlineLevel="0" collapsed="false">
      <c r="A1627" s="178" t="n">
        <v>2711</v>
      </c>
      <c r="B1627" s="179" t="s">
        <v>657</v>
      </c>
      <c r="C1627" s="180" t="s">
        <v>74</v>
      </c>
      <c r="D1627" s="180" t="s">
        <v>30</v>
      </c>
      <c r="E1627" s="178" t="n">
        <v>0.001494343</v>
      </c>
      <c r="F1627" s="181" t="n">
        <f aca="false">IF(C1627="MAT.",VLOOKUP(A1627,INSUMOS_AUX!A:F,6,0),0)</f>
        <v>109.45</v>
      </c>
      <c r="G1627" s="178" t="n">
        <f aca="false">IF(C1627="M.O.",VLOOKUP(A1627,INSUMOS_AUX!A:F,6,0),0)</f>
        <v>0</v>
      </c>
    </row>
    <row r="1628" customFormat="false" ht="15" hidden="false" customHeight="false" outlineLevel="0" collapsed="false">
      <c r="A1628" s="178" t="n">
        <v>36144</v>
      </c>
      <c r="B1628" s="179" t="s">
        <v>630</v>
      </c>
      <c r="C1628" s="180" t="s">
        <v>74</v>
      </c>
      <c r="D1628" s="180" t="s">
        <v>30</v>
      </c>
      <c r="E1628" s="178" t="n">
        <v>0.281327103</v>
      </c>
      <c r="F1628" s="181" t="n">
        <f aca="false">IF(C1628="MAT.",VLOOKUP(A1628,INSUMOS_AUX!A:F,6,0),0)</f>
        <v>1.12</v>
      </c>
      <c r="G1628" s="178" t="n">
        <f aca="false">IF(C1628="M.O.",VLOOKUP(A1628,INSUMOS_AUX!A:F,6,0),0)</f>
        <v>0</v>
      </c>
    </row>
    <row r="1629" customFormat="false" ht="15" hidden="false" customHeight="false" outlineLevel="0" collapsed="false">
      <c r="A1629" s="178" t="n">
        <v>36146</v>
      </c>
      <c r="B1629" s="179" t="s">
        <v>631</v>
      </c>
      <c r="C1629" s="180" t="s">
        <v>74</v>
      </c>
      <c r="D1629" s="180" t="s">
        <v>30</v>
      </c>
      <c r="E1629" s="178" t="n">
        <v>0.003129638</v>
      </c>
      <c r="F1629" s="181" t="n">
        <f aca="false">IF(C1629="MAT.",VLOOKUP(A1629,INSUMOS_AUX!A:F,6,0),0)</f>
        <v>170</v>
      </c>
      <c r="G1629" s="178" t="n">
        <f aca="false">IF(C1629="M.O.",VLOOKUP(A1629,INSUMOS_AUX!A:F,6,0),0)</f>
        <v>0</v>
      </c>
    </row>
    <row r="1630" customFormat="false" ht="15" hidden="false" customHeight="false" outlineLevel="0" collapsed="false">
      <c r="A1630" s="178" t="n">
        <v>36149</v>
      </c>
      <c r="B1630" s="179" t="s">
        <v>632</v>
      </c>
      <c r="C1630" s="180" t="s">
        <v>74</v>
      </c>
      <c r="D1630" s="180" t="s">
        <v>30</v>
      </c>
      <c r="E1630" s="178" t="n">
        <v>0.00181224</v>
      </c>
      <c r="F1630" s="181" t="n">
        <f aca="false">IF(C1630="MAT.",VLOOKUP(A1630,INSUMOS_AUX!A:F,6,0),0)</f>
        <v>117.5</v>
      </c>
      <c r="G1630" s="178" t="n">
        <f aca="false">IF(C1630="M.O.",VLOOKUP(A1630,INSUMOS_AUX!A:F,6,0),0)</f>
        <v>0</v>
      </c>
    </row>
    <row r="1631" customFormat="false" ht="15" hidden="false" customHeight="false" outlineLevel="0" collapsed="false">
      <c r="A1631" s="178" t="n">
        <v>36150</v>
      </c>
      <c r="B1631" s="179" t="s">
        <v>633</v>
      </c>
      <c r="C1631" s="180" t="s">
        <v>74</v>
      </c>
      <c r="D1631" s="180" t="s">
        <v>30</v>
      </c>
      <c r="E1631" s="178" t="n">
        <v>0.006706295</v>
      </c>
      <c r="F1631" s="181" t="n">
        <f aca="false">IF(C1631="MAT.",VLOOKUP(A1631,INSUMOS_AUX!A:F,6,0),0)</f>
        <v>29.7</v>
      </c>
      <c r="G1631" s="178" t="n">
        <f aca="false">IF(C1631="M.O.",VLOOKUP(A1631,INSUMOS_AUX!A:F,6,0),0)</f>
        <v>0</v>
      </c>
    </row>
    <row r="1632" customFormat="false" ht="15" hidden="false" customHeight="false" outlineLevel="0" collapsed="false">
      <c r="A1632" s="178" t="n">
        <v>36153</v>
      </c>
      <c r="B1632" s="179" t="s">
        <v>634</v>
      </c>
      <c r="C1632" s="180" t="s">
        <v>74</v>
      </c>
      <c r="D1632" s="180" t="s">
        <v>30</v>
      </c>
      <c r="E1632" s="178" t="n">
        <v>0.002712319</v>
      </c>
      <c r="F1632" s="181" t="n">
        <f aca="false">IF(C1632="MAT.",VLOOKUP(A1632,INSUMOS_AUX!A:F,6,0),0)</f>
        <v>133.75</v>
      </c>
      <c r="G1632" s="178" t="n">
        <f aca="false">IF(C1632="M.O.",VLOOKUP(A1632,INSUMOS_AUX!A:F,6,0),0)</f>
        <v>0</v>
      </c>
    </row>
    <row r="1633" customFormat="false" ht="15" hidden="false" customHeight="false" outlineLevel="0" collapsed="false">
      <c r="A1633" s="178" t="n">
        <v>37370</v>
      </c>
      <c r="B1633" s="179" t="s">
        <v>659</v>
      </c>
      <c r="C1633" s="180" t="s">
        <v>74</v>
      </c>
      <c r="D1633" s="180" t="s">
        <v>594</v>
      </c>
      <c r="E1633" s="178" t="n">
        <v>2.517</v>
      </c>
      <c r="F1633" s="181" t="n">
        <f aca="false">IF(C1633="MAT.",VLOOKUP(A1633,INSUMOS_AUX!A:F,6,0),0)</f>
        <v>1.87</v>
      </c>
      <c r="G1633" s="178" t="n">
        <f aca="false">IF(C1633="M.O.",VLOOKUP(A1633,INSUMOS_AUX!A:F,6,0),0)</f>
        <v>0</v>
      </c>
    </row>
    <row r="1634" customFormat="false" ht="15" hidden="false" customHeight="false" outlineLevel="0" collapsed="false">
      <c r="A1634" s="178" t="n">
        <v>37371</v>
      </c>
      <c r="B1634" s="179" t="s">
        <v>660</v>
      </c>
      <c r="C1634" s="180" t="s">
        <v>74</v>
      </c>
      <c r="D1634" s="180" t="s">
        <v>594</v>
      </c>
      <c r="E1634" s="178" t="n">
        <v>2.517</v>
      </c>
      <c r="F1634" s="181" t="n">
        <f aca="false">IF(C1634="MAT.",VLOOKUP(A1634,INSUMOS_AUX!A:F,6,0),0)</f>
        <v>0.71</v>
      </c>
      <c r="G1634" s="178" t="n">
        <f aca="false">IF(C1634="M.O.",VLOOKUP(A1634,INSUMOS_AUX!A:F,6,0),0)</f>
        <v>0</v>
      </c>
    </row>
    <row r="1635" customFormat="false" ht="15" hidden="false" customHeight="false" outlineLevel="0" collapsed="false">
      <c r="A1635" s="178" t="n">
        <v>37372</v>
      </c>
      <c r="B1635" s="179" t="s">
        <v>661</v>
      </c>
      <c r="C1635" s="180" t="s">
        <v>74</v>
      </c>
      <c r="D1635" s="180" t="s">
        <v>594</v>
      </c>
      <c r="E1635" s="178" t="n">
        <v>2.517</v>
      </c>
      <c r="F1635" s="181" t="n">
        <f aca="false">IF(C1635="MAT.",VLOOKUP(A1635,INSUMOS_AUX!A:F,6,0),0)</f>
        <v>0.34</v>
      </c>
      <c r="G1635" s="178" t="n">
        <f aca="false">IF(C1635="M.O.",VLOOKUP(A1635,INSUMOS_AUX!A:F,6,0),0)</f>
        <v>0</v>
      </c>
    </row>
    <row r="1636" customFormat="false" ht="15" hidden="false" customHeight="false" outlineLevel="0" collapsed="false">
      <c r="A1636" s="178" t="n">
        <v>37373</v>
      </c>
      <c r="B1636" s="179" t="s">
        <v>662</v>
      </c>
      <c r="C1636" s="180" t="s">
        <v>74</v>
      </c>
      <c r="D1636" s="180" t="s">
        <v>594</v>
      </c>
      <c r="E1636" s="178" t="n">
        <v>2.517</v>
      </c>
      <c r="F1636" s="181" t="n">
        <f aca="false">IF(C1636="MAT.",VLOOKUP(A1636,INSUMOS_AUX!A:F,6,0),0)</f>
        <v>0.05</v>
      </c>
      <c r="G1636" s="178" t="n">
        <f aca="false">IF(C1636="M.O.",VLOOKUP(A1636,INSUMOS_AUX!A:F,6,0),0)</f>
        <v>0</v>
      </c>
    </row>
    <row r="1637" customFormat="false" ht="15" hidden="false" customHeight="false" outlineLevel="0" collapsed="false">
      <c r="A1637" s="178" t="n">
        <v>38382</v>
      </c>
      <c r="B1637" s="179" t="s">
        <v>664</v>
      </c>
      <c r="C1637" s="180" t="s">
        <v>74</v>
      </c>
      <c r="D1637" s="180" t="s">
        <v>30</v>
      </c>
      <c r="E1637" s="178" t="n">
        <v>0.006371031</v>
      </c>
      <c r="F1637" s="181" t="n">
        <f aca="false">IF(C1637="MAT.",VLOOKUP(A1637,INSUMOS_AUX!A:F,6,0),0)</f>
        <v>7.62</v>
      </c>
      <c r="G1637" s="178" t="n">
        <f aca="false">IF(C1637="M.O.",VLOOKUP(A1637,INSUMOS_AUX!A:F,6,0),0)</f>
        <v>0</v>
      </c>
    </row>
    <row r="1638" customFormat="false" ht="15" hidden="false" customHeight="false" outlineLevel="0" collapsed="false">
      <c r="A1638" s="178" t="n">
        <v>38390</v>
      </c>
      <c r="B1638" s="179" t="s">
        <v>665</v>
      </c>
      <c r="C1638" s="180" t="s">
        <v>74</v>
      </c>
      <c r="D1638" s="180" t="s">
        <v>30</v>
      </c>
      <c r="E1638" s="178" t="n">
        <v>0.003348365</v>
      </c>
      <c r="F1638" s="181" t="n">
        <f aca="false">IF(C1638="MAT.",VLOOKUP(A1638,INSUMOS_AUX!A:F,6,0),0)</f>
        <v>22.97</v>
      </c>
      <c r="G1638" s="178" t="n">
        <f aca="false">IF(C1638="M.O.",VLOOKUP(A1638,INSUMOS_AUX!A:F,6,0),0)</f>
        <v>0</v>
      </c>
    </row>
    <row r="1639" customFormat="false" ht="15" hidden="false" customHeight="false" outlineLevel="0" collapsed="false">
      <c r="A1639" s="178" t="n">
        <v>38393</v>
      </c>
      <c r="B1639" s="179" t="s">
        <v>666</v>
      </c>
      <c r="C1639" s="180" t="s">
        <v>74</v>
      </c>
      <c r="D1639" s="180" t="s">
        <v>30</v>
      </c>
      <c r="E1639" s="178" t="n">
        <v>0.003348365</v>
      </c>
      <c r="F1639" s="181" t="n">
        <f aca="false">IF(C1639="MAT.",VLOOKUP(A1639,INSUMOS_AUX!A:F,6,0),0)</f>
        <v>10.36</v>
      </c>
      <c r="G1639" s="178" t="n">
        <f aca="false">IF(C1639="M.O.",VLOOKUP(A1639,INSUMOS_AUX!A:F,6,0),0)</f>
        <v>0</v>
      </c>
    </row>
    <row r="1640" customFormat="false" ht="15" hidden="false" customHeight="false" outlineLevel="0" collapsed="false">
      <c r="A1640" s="178" t="n">
        <v>38396</v>
      </c>
      <c r="B1640" s="179" t="s">
        <v>667</v>
      </c>
      <c r="C1640" s="180" t="s">
        <v>74</v>
      </c>
      <c r="D1640" s="180" t="s">
        <v>30</v>
      </c>
      <c r="E1640" s="178" t="n">
        <v>0.00011402</v>
      </c>
      <c r="F1640" s="181" t="n">
        <f aca="false">IF(C1640="MAT.",VLOOKUP(A1640,INSUMOS_AUX!A:F,6,0),0)</f>
        <v>276.64</v>
      </c>
      <c r="G1640" s="178" t="n">
        <f aca="false">IF(C1640="M.O.",VLOOKUP(A1640,INSUMOS_AUX!A:F,6,0),0)</f>
        <v>0</v>
      </c>
    </row>
    <row r="1641" customFormat="false" ht="15" hidden="false" customHeight="false" outlineLevel="0" collapsed="false">
      <c r="A1641" s="178" t="n">
        <v>38399</v>
      </c>
      <c r="B1641" s="179" t="s">
        <v>668</v>
      </c>
      <c r="C1641" s="180" t="s">
        <v>74</v>
      </c>
      <c r="D1641" s="180" t="s">
        <v>30</v>
      </c>
      <c r="E1641" s="178" t="n">
        <v>0.000569597</v>
      </c>
      <c r="F1641" s="181" t="n">
        <f aca="false">IF(C1641="MAT.",VLOOKUP(A1641,INSUMOS_AUX!A:F,6,0),0)</f>
        <v>135.25</v>
      </c>
      <c r="G1641" s="178" t="n">
        <f aca="false">IF(C1641="M.O.",VLOOKUP(A1641,INSUMOS_AUX!A:F,6,0),0)</f>
        <v>0</v>
      </c>
    </row>
    <row r="1642" customFormat="false" ht="15" hidden="false" customHeight="false" outlineLevel="0" collapsed="false">
      <c r="A1642" s="178" t="n">
        <v>38412</v>
      </c>
      <c r="B1642" s="179" t="s">
        <v>669</v>
      </c>
      <c r="C1642" s="180" t="s">
        <v>74</v>
      </c>
      <c r="D1642" s="180" t="s">
        <v>30</v>
      </c>
      <c r="E1642" s="178" t="n">
        <v>9.9673E-005</v>
      </c>
      <c r="F1642" s="181" t="n">
        <f aca="false">IF(C1642="MAT.",VLOOKUP(A1642,INSUMOS_AUX!A:F,6,0),0)</f>
        <v>837.62</v>
      </c>
      <c r="G1642" s="178" t="n">
        <f aca="false">IF(C1642="M.O.",VLOOKUP(A1642,INSUMOS_AUX!A:F,6,0),0)</f>
        <v>0</v>
      </c>
    </row>
    <row r="1643" customFormat="false" ht="15" hidden="false" customHeight="false" outlineLevel="0" collapsed="false">
      <c r="A1643" s="178" t="n">
        <v>38413</v>
      </c>
      <c r="B1643" s="179" t="s">
        <v>670</v>
      </c>
      <c r="C1643" s="180" t="s">
        <v>74</v>
      </c>
      <c r="D1643" s="180" t="s">
        <v>30</v>
      </c>
      <c r="E1643" s="178" t="n">
        <v>9.7659E-005</v>
      </c>
      <c r="F1643" s="181" t="n">
        <f aca="false">IF(C1643="MAT.",VLOOKUP(A1643,INSUMOS_AUX!A:F,6,0),0)</f>
        <v>589.49</v>
      </c>
      <c r="G1643" s="178" t="n">
        <f aca="false">IF(C1643="M.O.",VLOOKUP(A1643,INSUMOS_AUX!A:F,6,0),0)</f>
        <v>0</v>
      </c>
    </row>
    <row r="1644" customFormat="false" ht="15" hidden="false" customHeight="false" outlineLevel="0" collapsed="false">
      <c r="A1644" s="178" t="n">
        <v>38476</v>
      </c>
      <c r="B1644" s="179" t="s">
        <v>671</v>
      </c>
      <c r="C1644" s="180" t="s">
        <v>74</v>
      </c>
      <c r="D1644" s="180" t="s">
        <v>30</v>
      </c>
      <c r="E1644" s="178" t="n">
        <v>0.000455829</v>
      </c>
      <c r="F1644" s="181" t="n">
        <f aca="false">IF(C1644="MAT.",VLOOKUP(A1644,INSUMOS_AUX!A:F,6,0),0)</f>
        <v>203.78</v>
      </c>
      <c r="G1644" s="178" t="n">
        <f aca="false">IF(C1644="M.O.",VLOOKUP(A1644,INSUMOS_AUX!A:F,6,0),0)</f>
        <v>0</v>
      </c>
    </row>
    <row r="1645" customFormat="false" ht="15" hidden="false" customHeight="false" outlineLevel="0" collapsed="false">
      <c r="A1645" s="178" t="n">
        <v>38477</v>
      </c>
      <c r="B1645" s="179" t="s">
        <v>672</v>
      </c>
      <c r="C1645" s="180" t="s">
        <v>74</v>
      </c>
      <c r="D1645" s="180" t="s">
        <v>30</v>
      </c>
      <c r="E1645" s="178" t="n">
        <v>9.7659E-005</v>
      </c>
      <c r="F1645" s="181" t="n">
        <f aca="false">IF(C1645="MAT.",VLOOKUP(A1645,INSUMOS_AUX!A:F,6,0),0)</f>
        <v>577.1</v>
      </c>
      <c r="G1645" s="178" t="n">
        <f aca="false">IF(C1645="M.O.",VLOOKUP(A1645,INSUMOS_AUX!A:F,6,0),0)</f>
        <v>0</v>
      </c>
    </row>
    <row r="1646" customFormat="false" ht="15" hidden="false" customHeight="false" outlineLevel="0" collapsed="false">
      <c r="A1646" s="178" t="n">
        <v>4987</v>
      </c>
      <c r="B1646" s="179" t="s">
        <v>793</v>
      </c>
      <c r="C1646" s="180" t="s">
        <v>74</v>
      </c>
      <c r="D1646" s="180" t="s">
        <v>30</v>
      </c>
      <c r="E1646" s="178" t="n">
        <v>1</v>
      </c>
      <c r="F1646" s="181" t="n">
        <f aca="false">IF(C1646="MAT.",VLOOKUP(A1646,INSUMOS_AUX!A:F,6,0),0)</f>
        <v>186.89</v>
      </c>
      <c r="G1646" s="178" t="n">
        <f aca="false">IF(C1646="M.O.",VLOOKUP(A1646,INSUMOS_AUX!A:F,6,0),0)</f>
        <v>0</v>
      </c>
    </row>
    <row r="1647" customFormat="false" ht="15" hidden="false" customHeight="false" outlineLevel="0" collapsed="false">
      <c r="A1647" s="178" t="n">
        <v>6111</v>
      </c>
      <c r="B1647" s="179" t="s">
        <v>678</v>
      </c>
      <c r="C1647" s="180" t="s">
        <v>636</v>
      </c>
      <c r="D1647" s="180" t="s">
        <v>594</v>
      </c>
      <c r="E1647" s="178" t="n">
        <v>0.8533469</v>
      </c>
      <c r="F1647" s="181" t="n">
        <f aca="false">IF(C1647="MAT.",VLOOKUP(A1647,INSUMOS_AUX!A:F,6,0),0)</f>
        <v>0</v>
      </c>
      <c r="G1647" s="178" t="n">
        <f aca="false">IF(C1647="M.O.",VLOOKUP(A1647,INSUMOS_AUX!A:F,6,0),0)</f>
        <v>8.51</v>
      </c>
    </row>
    <row r="1648" customFormat="false" ht="15" hidden="false" customHeight="false" outlineLevel="0" collapsed="false">
      <c r="A1648" s="172"/>
      <c r="B1648" s="173"/>
      <c r="C1648" s="173"/>
      <c r="D1648" s="173"/>
      <c r="E1648" s="173"/>
      <c r="F1648" s="173"/>
      <c r="G1648" s="173"/>
    </row>
    <row r="1649" customFormat="false" ht="15" hidden="false" customHeight="false" outlineLevel="0" collapsed="false">
      <c r="A1649" s="174" t="s">
        <v>241</v>
      </c>
      <c r="B1649" s="174" t="s">
        <v>242</v>
      </c>
      <c r="C1649" s="175" t="s">
        <v>60</v>
      </c>
      <c r="D1649" s="175" t="s">
        <v>30</v>
      </c>
      <c r="E1649" s="176" t="n">
        <v>12</v>
      </c>
      <c r="F1649" s="176" t="n">
        <f aca="false">SUMPRODUCT($E1650:$E1684,F1650:F1684)</f>
        <v>118.58245197941</v>
      </c>
      <c r="G1649" s="176" t="n">
        <f aca="false">SUMPRODUCT($E1650:$E1684,G1650:G1684)</f>
        <v>116.75300530933</v>
      </c>
    </row>
    <row r="1650" customFormat="false" ht="15" hidden="false" customHeight="false" outlineLevel="0" collapsed="false">
      <c r="A1650" s="178" t="n">
        <v>10</v>
      </c>
      <c r="B1650" s="179" t="s">
        <v>647</v>
      </c>
      <c r="C1650" s="180" t="s">
        <v>74</v>
      </c>
      <c r="D1650" s="180" t="s">
        <v>30</v>
      </c>
      <c r="E1650" s="178" t="n">
        <v>0.059144773</v>
      </c>
      <c r="F1650" s="181" t="n">
        <f aca="false">IF(C1650="MAT.",VLOOKUP(A1650,INSUMOS_AUX!A:F,6,0),0)</f>
        <v>6.92</v>
      </c>
      <c r="G1650" s="178" t="n">
        <f aca="false">IF(C1650="M.O.",VLOOKUP(A1650,INSUMOS_AUX!A:F,6,0),0)</f>
        <v>0</v>
      </c>
    </row>
    <row r="1651" customFormat="false" ht="15" hidden="false" customHeight="false" outlineLevel="0" collapsed="false">
      <c r="A1651" s="178" t="n">
        <v>11359</v>
      </c>
      <c r="B1651" s="179" t="s">
        <v>649</v>
      </c>
      <c r="C1651" s="180" t="s">
        <v>74</v>
      </c>
      <c r="D1651" s="180" t="s">
        <v>30</v>
      </c>
      <c r="E1651" s="178" t="n">
        <v>0.000477376</v>
      </c>
      <c r="F1651" s="181" t="n">
        <f aca="false">IF(C1651="MAT.",VLOOKUP(A1651,INSUMOS_AUX!A:F,6,0),0)</f>
        <v>571.77</v>
      </c>
      <c r="G1651" s="178" t="n">
        <f aca="false">IF(C1651="M.O.",VLOOKUP(A1651,INSUMOS_AUX!A:F,6,0),0)</f>
        <v>0</v>
      </c>
    </row>
    <row r="1652" customFormat="false" ht="15" hidden="false" customHeight="false" outlineLevel="0" collapsed="false">
      <c r="A1652" s="178" t="n">
        <v>1214</v>
      </c>
      <c r="B1652" s="179" t="s">
        <v>684</v>
      </c>
      <c r="C1652" s="180" t="s">
        <v>636</v>
      </c>
      <c r="D1652" s="180" t="s">
        <v>594</v>
      </c>
      <c r="E1652" s="178" t="n">
        <v>3.9221244</v>
      </c>
      <c r="F1652" s="181" t="n">
        <f aca="false">IF(C1652="MAT.",VLOOKUP(A1652,INSUMOS_AUX!A:F,6,0),0)</f>
        <v>0</v>
      </c>
      <c r="G1652" s="178" t="n">
        <f aca="false">IF(C1652="M.O.",VLOOKUP(A1652,INSUMOS_AUX!A:F,6,0),0)</f>
        <v>17.7</v>
      </c>
    </row>
    <row r="1653" customFormat="false" ht="15" hidden="false" customHeight="false" outlineLevel="0" collapsed="false">
      <c r="A1653" s="178" t="n">
        <v>12815</v>
      </c>
      <c r="B1653" s="179" t="s">
        <v>651</v>
      </c>
      <c r="C1653" s="180" t="s">
        <v>74</v>
      </c>
      <c r="D1653" s="180" t="s">
        <v>30</v>
      </c>
      <c r="E1653" s="178" t="n">
        <v>0.067318348</v>
      </c>
      <c r="F1653" s="181" t="n">
        <f aca="false">IF(C1653="MAT.",VLOOKUP(A1653,INSUMOS_AUX!A:F,6,0),0)</f>
        <v>5.84</v>
      </c>
      <c r="G1653" s="178" t="n">
        <f aca="false">IF(C1653="M.O.",VLOOKUP(A1653,INSUMOS_AUX!A:F,6,0),0)</f>
        <v>0</v>
      </c>
    </row>
    <row r="1654" customFormat="false" ht="15" hidden="false" customHeight="false" outlineLevel="0" collapsed="false">
      <c r="A1654" s="178" t="n">
        <v>12892</v>
      </c>
      <c r="B1654" s="179" t="s">
        <v>627</v>
      </c>
      <c r="C1654" s="180" t="s">
        <v>74</v>
      </c>
      <c r="D1654" s="180" t="s">
        <v>628</v>
      </c>
      <c r="E1654" s="178" t="n">
        <v>0.115875678</v>
      </c>
      <c r="F1654" s="181" t="n">
        <f aca="false">IF(C1654="MAT.",VLOOKUP(A1654,INSUMOS_AUX!A:F,6,0),0)</f>
        <v>9</v>
      </c>
      <c r="G1654" s="178" t="n">
        <f aca="false">IF(C1654="M.O.",VLOOKUP(A1654,INSUMOS_AUX!A:F,6,0),0)</f>
        <v>0</v>
      </c>
    </row>
    <row r="1655" customFormat="false" ht="15" hidden="false" customHeight="false" outlineLevel="0" collapsed="false">
      <c r="A1655" s="178" t="n">
        <v>12893</v>
      </c>
      <c r="B1655" s="179" t="s">
        <v>629</v>
      </c>
      <c r="C1655" s="180" t="s">
        <v>74</v>
      </c>
      <c r="D1655" s="180" t="s">
        <v>628</v>
      </c>
      <c r="E1655" s="178" t="n">
        <v>0.013519165</v>
      </c>
      <c r="F1655" s="181" t="n">
        <f aca="false">IF(C1655="MAT.",VLOOKUP(A1655,INSUMOS_AUX!A:F,6,0),0)</f>
        <v>48</v>
      </c>
      <c r="G1655" s="178" t="n">
        <f aca="false">IF(C1655="M.O.",VLOOKUP(A1655,INSUMOS_AUX!A:F,6,0),0)</f>
        <v>0</v>
      </c>
    </row>
    <row r="1656" customFormat="false" ht="15" hidden="false" customHeight="false" outlineLevel="0" collapsed="false">
      <c r="A1656" s="178" t="n">
        <v>1379</v>
      </c>
      <c r="B1656" s="179" t="s">
        <v>652</v>
      </c>
      <c r="C1656" s="180" t="s">
        <v>74</v>
      </c>
      <c r="D1656" s="180" t="s">
        <v>285</v>
      </c>
      <c r="E1656" s="178" t="n">
        <v>10.110579</v>
      </c>
      <c r="F1656" s="181" t="n">
        <f aca="false">IF(C1656="MAT.",VLOOKUP(A1656,INSUMOS_AUX!A:F,6,0),0)</f>
        <v>0.42</v>
      </c>
      <c r="G1656" s="178" t="n">
        <f aca="false">IF(C1656="M.O.",VLOOKUP(A1656,INSUMOS_AUX!A:F,6,0),0)</f>
        <v>0</v>
      </c>
    </row>
    <row r="1657" customFormat="false" ht="15" hidden="false" customHeight="false" outlineLevel="0" collapsed="false">
      <c r="A1657" s="178" t="n">
        <v>184</v>
      </c>
      <c r="B1657" s="179" t="s">
        <v>794</v>
      </c>
      <c r="C1657" s="180" t="s">
        <v>74</v>
      </c>
      <c r="D1657" s="180" t="s">
        <v>795</v>
      </c>
      <c r="E1657" s="178" t="n">
        <v>1</v>
      </c>
      <c r="F1657" s="181" t="n">
        <f aca="false">IF(C1657="MAT.",VLOOKUP(A1657,INSUMOS_AUX!A:F,6,0),0)</f>
        <v>72.7</v>
      </c>
      <c r="G1657" s="178" t="n">
        <f aca="false">IF(C1657="M.O.",VLOOKUP(A1657,INSUMOS_AUX!A:F,6,0),0)</f>
        <v>0</v>
      </c>
    </row>
    <row r="1658" customFormat="false" ht="15" hidden="false" customHeight="false" outlineLevel="0" collapsed="false">
      <c r="A1658" s="178" t="n">
        <v>25966</v>
      </c>
      <c r="B1658" s="179" t="s">
        <v>653</v>
      </c>
      <c r="C1658" s="180" t="s">
        <v>74</v>
      </c>
      <c r="D1658" s="180" t="s">
        <v>654</v>
      </c>
      <c r="E1658" s="178" t="n">
        <v>0.011220006</v>
      </c>
      <c r="F1658" s="181" t="n">
        <f aca="false">IF(C1658="MAT.",VLOOKUP(A1658,INSUMOS_AUX!A:F,6,0),0)</f>
        <v>15.03</v>
      </c>
      <c r="G1658" s="178" t="n">
        <f aca="false">IF(C1658="M.O.",VLOOKUP(A1658,INSUMOS_AUX!A:F,6,0),0)</f>
        <v>0</v>
      </c>
    </row>
    <row r="1659" customFormat="false" ht="15" hidden="false" customHeight="false" outlineLevel="0" collapsed="false">
      <c r="A1659" s="178" t="n">
        <v>2711</v>
      </c>
      <c r="B1659" s="179" t="s">
        <v>657</v>
      </c>
      <c r="C1659" s="180" t="s">
        <v>74</v>
      </c>
      <c r="D1659" s="180" t="s">
        <v>30</v>
      </c>
      <c r="E1659" s="178" t="n">
        <v>0.005007381</v>
      </c>
      <c r="F1659" s="181" t="n">
        <f aca="false">IF(C1659="MAT.",VLOOKUP(A1659,INSUMOS_AUX!A:F,6,0),0)</f>
        <v>109.45</v>
      </c>
      <c r="G1659" s="178" t="n">
        <f aca="false">IF(C1659="M.O.",VLOOKUP(A1659,INSUMOS_AUX!A:F,6,0),0)</f>
        <v>0</v>
      </c>
    </row>
    <row r="1660" customFormat="false" ht="15" hidden="false" customHeight="false" outlineLevel="0" collapsed="false">
      <c r="A1660" s="178" t="n">
        <v>36144</v>
      </c>
      <c r="B1660" s="179" t="s">
        <v>630</v>
      </c>
      <c r="C1660" s="180" t="s">
        <v>74</v>
      </c>
      <c r="D1660" s="180" t="s">
        <v>30</v>
      </c>
      <c r="E1660" s="178" t="n">
        <v>0.942696388</v>
      </c>
      <c r="F1660" s="181" t="n">
        <f aca="false">IF(C1660="MAT.",VLOOKUP(A1660,INSUMOS_AUX!A:F,6,0),0)</f>
        <v>1.12</v>
      </c>
      <c r="G1660" s="178" t="n">
        <f aca="false">IF(C1660="M.O.",VLOOKUP(A1660,INSUMOS_AUX!A:F,6,0),0)</f>
        <v>0</v>
      </c>
    </row>
    <row r="1661" customFormat="false" ht="15" hidden="false" customHeight="false" outlineLevel="0" collapsed="false">
      <c r="A1661" s="178" t="n">
        <v>36146</v>
      </c>
      <c r="B1661" s="179" t="s">
        <v>631</v>
      </c>
      <c r="C1661" s="180" t="s">
        <v>74</v>
      </c>
      <c r="D1661" s="180" t="s">
        <v>30</v>
      </c>
      <c r="E1661" s="178" t="n">
        <v>0.010487073</v>
      </c>
      <c r="F1661" s="181" t="n">
        <f aca="false">IF(C1661="MAT.",VLOOKUP(A1661,INSUMOS_AUX!A:F,6,0),0)</f>
        <v>170</v>
      </c>
      <c r="G1661" s="178" t="n">
        <f aca="false">IF(C1661="M.O.",VLOOKUP(A1661,INSUMOS_AUX!A:F,6,0),0)</f>
        <v>0</v>
      </c>
    </row>
    <row r="1662" customFormat="false" ht="15" hidden="false" customHeight="false" outlineLevel="0" collapsed="false">
      <c r="A1662" s="178" t="n">
        <v>36149</v>
      </c>
      <c r="B1662" s="179" t="s">
        <v>632</v>
      </c>
      <c r="C1662" s="180" t="s">
        <v>74</v>
      </c>
      <c r="D1662" s="180" t="s">
        <v>30</v>
      </c>
      <c r="E1662" s="178" t="n">
        <v>0.006072618</v>
      </c>
      <c r="F1662" s="181" t="n">
        <f aca="false">IF(C1662="MAT.",VLOOKUP(A1662,INSUMOS_AUX!A:F,6,0),0)</f>
        <v>117.5</v>
      </c>
      <c r="G1662" s="178" t="n">
        <f aca="false">IF(C1662="M.O.",VLOOKUP(A1662,INSUMOS_AUX!A:F,6,0),0)</f>
        <v>0</v>
      </c>
    </row>
    <row r="1663" customFormat="false" ht="15" hidden="false" customHeight="false" outlineLevel="0" collapsed="false">
      <c r="A1663" s="178" t="n">
        <v>36150</v>
      </c>
      <c r="B1663" s="179" t="s">
        <v>633</v>
      </c>
      <c r="C1663" s="180" t="s">
        <v>74</v>
      </c>
      <c r="D1663" s="180" t="s">
        <v>30</v>
      </c>
      <c r="E1663" s="178" t="n">
        <v>0.02247206</v>
      </c>
      <c r="F1663" s="181" t="n">
        <f aca="false">IF(C1663="MAT.",VLOOKUP(A1663,INSUMOS_AUX!A:F,6,0),0)</f>
        <v>29.7</v>
      </c>
      <c r="G1663" s="178" t="n">
        <f aca="false">IF(C1663="M.O.",VLOOKUP(A1663,INSUMOS_AUX!A:F,6,0),0)</f>
        <v>0</v>
      </c>
    </row>
    <row r="1664" customFormat="false" ht="15" hidden="false" customHeight="false" outlineLevel="0" collapsed="false">
      <c r="A1664" s="178" t="n">
        <v>36153</v>
      </c>
      <c r="B1664" s="179" t="s">
        <v>634</v>
      </c>
      <c r="C1664" s="180" t="s">
        <v>74</v>
      </c>
      <c r="D1664" s="180" t="s">
        <v>30</v>
      </c>
      <c r="E1664" s="178" t="n">
        <v>0.009088686</v>
      </c>
      <c r="F1664" s="181" t="n">
        <f aca="false">IF(C1664="MAT.",VLOOKUP(A1664,INSUMOS_AUX!A:F,6,0),0)</f>
        <v>133.75</v>
      </c>
      <c r="G1664" s="178" t="n">
        <f aca="false">IF(C1664="M.O.",VLOOKUP(A1664,INSUMOS_AUX!A:F,6,0),0)</f>
        <v>0</v>
      </c>
    </row>
    <row r="1665" customFormat="false" ht="15" hidden="false" customHeight="false" outlineLevel="0" collapsed="false">
      <c r="A1665" s="178" t="n">
        <v>370</v>
      </c>
      <c r="B1665" s="179" t="s">
        <v>658</v>
      </c>
      <c r="C1665" s="180" t="s">
        <v>74</v>
      </c>
      <c r="D1665" s="180" t="s">
        <v>116</v>
      </c>
      <c r="E1665" s="178" t="n">
        <v>0.026335</v>
      </c>
      <c r="F1665" s="181" t="n">
        <f aca="false">IF(C1665="MAT.",VLOOKUP(A1665,INSUMOS_AUX!A:F,6,0),0)</f>
        <v>72.5</v>
      </c>
      <c r="G1665" s="178" t="n">
        <f aca="false">IF(C1665="M.O.",VLOOKUP(A1665,INSUMOS_AUX!A:F,6,0),0)</f>
        <v>0</v>
      </c>
    </row>
    <row r="1666" customFormat="false" ht="15" hidden="false" customHeight="false" outlineLevel="0" collapsed="false">
      <c r="A1666" s="178" t="n">
        <v>37370</v>
      </c>
      <c r="B1666" s="179" t="s">
        <v>659</v>
      </c>
      <c r="C1666" s="180" t="s">
        <v>74</v>
      </c>
      <c r="D1666" s="180" t="s">
        <v>594</v>
      </c>
      <c r="E1666" s="178" t="n">
        <v>8.434192</v>
      </c>
      <c r="F1666" s="181" t="n">
        <f aca="false">IF(C1666="MAT.",VLOOKUP(A1666,INSUMOS_AUX!A:F,6,0),0)</f>
        <v>1.87</v>
      </c>
      <c r="G1666" s="178" t="n">
        <f aca="false">IF(C1666="M.O.",VLOOKUP(A1666,INSUMOS_AUX!A:F,6,0),0)</f>
        <v>0</v>
      </c>
    </row>
    <row r="1667" customFormat="false" ht="15" hidden="false" customHeight="false" outlineLevel="0" collapsed="false">
      <c r="A1667" s="178" t="n">
        <v>37371</v>
      </c>
      <c r="B1667" s="179" t="s">
        <v>660</v>
      </c>
      <c r="C1667" s="180" t="s">
        <v>74</v>
      </c>
      <c r="D1667" s="180" t="s">
        <v>594</v>
      </c>
      <c r="E1667" s="178" t="n">
        <v>8.434192</v>
      </c>
      <c r="F1667" s="181" t="n">
        <f aca="false">IF(C1667="MAT.",VLOOKUP(A1667,INSUMOS_AUX!A:F,6,0),0)</f>
        <v>0.71</v>
      </c>
      <c r="G1667" s="178" t="n">
        <f aca="false">IF(C1667="M.O.",VLOOKUP(A1667,INSUMOS_AUX!A:F,6,0),0)</f>
        <v>0</v>
      </c>
    </row>
    <row r="1668" customFormat="false" ht="15" hidden="false" customHeight="false" outlineLevel="0" collapsed="false">
      <c r="A1668" s="178" t="n">
        <v>37372</v>
      </c>
      <c r="B1668" s="179" t="s">
        <v>661</v>
      </c>
      <c r="C1668" s="180" t="s">
        <v>74</v>
      </c>
      <c r="D1668" s="180" t="s">
        <v>594</v>
      </c>
      <c r="E1668" s="178" t="n">
        <v>8.434192</v>
      </c>
      <c r="F1668" s="181" t="n">
        <f aca="false">IF(C1668="MAT.",VLOOKUP(A1668,INSUMOS_AUX!A:F,6,0),0)</f>
        <v>0.34</v>
      </c>
      <c r="G1668" s="178" t="n">
        <f aca="false">IF(C1668="M.O.",VLOOKUP(A1668,INSUMOS_AUX!A:F,6,0),0)</f>
        <v>0</v>
      </c>
    </row>
    <row r="1669" customFormat="false" ht="15" hidden="false" customHeight="false" outlineLevel="0" collapsed="false">
      <c r="A1669" s="178" t="n">
        <v>37373</v>
      </c>
      <c r="B1669" s="179" t="s">
        <v>662</v>
      </c>
      <c r="C1669" s="180" t="s">
        <v>74</v>
      </c>
      <c r="D1669" s="180" t="s">
        <v>594</v>
      </c>
      <c r="E1669" s="178" t="n">
        <v>8.434192</v>
      </c>
      <c r="F1669" s="181" t="n">
        <f aca="false">IF(C1669="MAT.",VLOOKUP(A1669,INSUMOS_AUX!A:F,6,0),0)</f>
        <v>0.05</v>
      </c>
      <c r="G1669" s="178" t="n">
        <f aca="false">IF(C1669="M.O.",VLOOKUP(A1669,INSUMOS_AUX!A:F,6,0),0)</f>
        <v>0</v>
      </c>
    </row>
    <row r="1670" customFormat="false" ht="15" hidden="false" customHeight="false" outlineLevel="0" collapsed="false">
      <c r="A1670" s="178" t="n">
        <v>38382</v>
      </c>
      <c r="B1670" s="179" t="s">
        <v>664</v>
      </c>
      <c r="C1670" s="180" t="s">
        <v>74</v>
      </c>
      <c r="D1670" s="180" t="s">
        <v>30</v>
      </c>
      <c r="E1670" s="178" t="n">
        <v>0.021348626</v>
      </c>
      <c r="F1670" s="181" t="n">
        <f aca="false">IF(C1670="MAT.",VLOOKUP(A1670,INSUMOS_AUX!A:F,6,0),0)</f>
        <v>7.62</v>
      </c>
      <c r="G1670" s="178" t="n">
        <f aca="false">IF(C1670="M.O.",VLOOKUP(A1670,INSUMOS_AUX!A:F,6,0),0)</f>
        <v>0</v>
      </c>
    </row>
    <row r="1671" customFormat="false" ht="15" hidden="false" customHeight="false" outlineLevel="0" collapsed="false">
      <c r="A1671" s="178" t="n">
        <v>38390</v>
      </c>
      <c r="B1671" s="179" t="s">
        <v>665</v>
      </c>
      <c r="C1671" s="180" t="s">
        <v>74</v>
      </c>
      <c r="D1671" s="180" t="s">
        <v>30</v>
      </c>
      <c r="E1671" s="178" t="n">
        <v>0.011220006</v>
      </c>
      <c r="F1671" s="181" t="n">
        <f aca="false">IF(C1671="MAT.",VLOOKUP(A1671,INSUMOS_AUX!A:F,6,0),0)</f>
        <v>22.97</v>
      </c>
      <c r="G1671" s="178" t="n">
        <f aca="false">IF(C1671="M.O.",VLOOKUP(A1671,INSUMOS_AUX!A:F,6,0),0)</f>
        <v>0</v>
      </c>
    </row>
    <row r="1672" customFormat="false" ht="15" hidden="false" customHeight="false" outlineLevel="0" collapsed="false">
      <c r="A1672" s="178" t="n">
        <v>38393</v>
      </c>
      <c r="B1672" s="179" t="s">
        <v>666</v>
      </c>
      <c r="C1672" s="180" t="s">
        <v>74</v>
      </c>
      <c r="D1672" s="180" t="s">
        <v>30</v>
      </c>
      <c r="E1672" s="178" t="n">
        <v>0.011220006</v>
      </c>
      <c r="F1672" s="181" t="n">
        <f aca="false">IF(C1672="MAT.",VLOOKUP(A1672,INSUMOS_AUX!A:F,6,0),0)</f>
        <v>10.36</v>
      </c>
      <c r="G1672" s="178" t="n">
        <f aca="false">IF(C1672="M.O.",VLOOKUP(A1672,INSUMOS_AUX!A:F,6,0),0)</f>
        <v>0</v>
      </c>
    </row>
    <row r="1673" customFormat="false" ht="15" hidden="false" customHeight="false" outlineLevel="0" collapsed="false">
      <c r="A1673" s="178" t="n">
        <v>38396</v>
      </c>
      <c r="B1673" s="179" t="s">
        <v>667</v>
      </c>
      <c r="C1673" s="180" t="s">
        <v>74</v>
      </c>
      <c r="D1673" s="180" t="s">
        <v>30</v>
      </c>
      <c r="E1673" s="178" t="n">
        <v>0.000382069</v>
      </c>
      <c r="F1673" s="181" t="n">
        <f aca="false">IF(C1673="MAT.",VLOOKUP(A1673,INSUMOS_AUX!A:F,6,0),0)</f>
        <v>276.64</v>
      </c>
      <c r="G1673" s="178" t="n">
        <f aca="false">IF(C1673="M.O.",VLOOKUP(A1673,INSUMOS_AUX!A:F,6,0),0)</f>
        <v>0</v>
      </c>
    </row>
    <row r="1674" customFormat="false" ht="15" hidden="false" customHeight="false" outlineLevel="0" collapsed="false">
      <c r="A1674" s="178" t="n">
        <v>38399</v>
      </c>
      <c r="B1674" s="179" t="s">
        <v>668</v>
      </c>
      <c r="C1674" s="180" t="s">
        <v>74</v>
      </c>
      <c r="D1674" s="180" t="s">
        <v>30</v>
      </c>
      <c r="E1674" s="178" t="n">
        <v>0.001908658</v>
      </c>
      <c r="F1674" s="181" t="n">
        <f aca="false">IF(C1674="MAT.",VLOOKUP(A1674,INSUMOS_AUX!A:F,6,0),0)</f>
        <v>135.25</v>
      </c>
      <c r="G1674" s="178" t="n">
        <f aca="false">IF(C1674="M.O.",VLOOKUP(A1674,INSUMOS_AUX!A:F,6,0),0)</f>
        <v>0</v>
      </c>
    </row>
    <row r="1675" customFormat="false" ht="15" hidden="false" customHeight="false" outlineLevel="0" collapsed="false">
      <c r="A1675" s="178" t="n">
        <v>38412</v>
      </c>
      <c r="B1675" s="179" t="s">
        <v>669</v>
      </c>
      <c r="C1675" s="180" t="s">
        <v>74</v>
      </c>
      <c r="D1675" s="180" t="s">
        <v>30</v>
      </c>
      <c r="E1675" s="178" t="n">
        <v>0.000333995</v>
      </c>
      <c r="F1675" s="181" t="n">
        <f aca="false">IF(C1675="MAT.",VLOOKUP(A1675,INSUMOS_AUX!A:F,6,0),0)</f>
        <v>837.62</v>
      </c>
      <c r="G1675" s="178" t="n">
        <f aca="false">IF(C1675="M.O.",VLOOKUP(A1675,INSUMOS_AUX!A:F,6,0),0)</f>
        <v>0</v>
      </c>
    </row>
    <row r="1676" customFormat="false" ht="15" hidden="false" customHeight="false" outlineLevel="0" collapsed="false">
      <c r="A1676" s="178" t="n">
        <v>38413</v>
      </c>
      <c r="B1676" s="179" t="s">
        <v>670</v>
      </c>
      <c r="C1676" s="180" t="s">
        <v>74</v>
      </c>
      <c r="D1676" s="180" t="s">
        <v>30</v>
      </c>
      <c r="E1676" s="178" t="n">
        <v>0.000327248</v>
      </c>
      <c r="F1676" s="181" t="n">
        <f aca="false">IF(C1676="MAT.",VLOOKUP(A1676,INSUMOS_AUX!A:F,6,0),0)</f>
        <v>589.49</v>
      </c>
      <c r="G1676" s="178" t="n">
        <f aca="false">IF(C1676="M.O.",VLOOKUP(A1676,INSUMOS_AUX!A:F,6,0),0)</f>
        <v>0</v>
      </c>
    </row>
    <row r="1677" customFormat="false" ht="15" hidden="false" customHeight="false" outlineLevel="0" collapsed="false">
      <c r="A1677" s="178" t="n">
        <v>38476</v>
      </c>
      <c r="B1677" s="179" t="s">
        <v>671</v>
      </c>
      <c r="C1677" s="180" t="s">
        <v>74</v>
      </c>
      <c r="D1677" s="180" t="s">
        <v>30</v>
      </c>
      <c r="E1677" s="178" t="n">
        <v>0.001527433</v>
      </c>
      <c r="F1677" s="181" t="n">
        <f aca="false">IF(C1677="MAT.",VLOOKUP(A1677,INSUMOS_AUX!A:F,6,0),0)</f>
        <v>203.78</v>
      </c>
      <c r="G1677" s="178" t="n">
        <f aca="false">IF(C1677="M.O.",VLOOKUP(A1677,INSUMOS_AUX!A:F,6,0),0)</f>
        <v>0</v>
      </c>
    </row>
    <row r="1678" customFormat="false" ht="15" hidden="false" customHeight="false" outlineLevel="0" collapsed="false">
      <c r="A1678" s="178" t="n">
        <v>38477</v>
      </c>
      <c r="B1678" s="179" t="s">
        <v>672</v>
      </c>
      <c r="C1678" s="180" t="s">
        <v>74</v>
      </c>
      <c r="D1678" s="180" t="s">
        <v>30</v>
      </c>
      <c r="E1678" s="178" t="n">
        <v>0.000327248</v>
      </c>
      <c r="F1678" s="181" t="n">
        <f aca="false">IF(C1678="MAT.",VLOOKUP(A1678,INSUMOS_AUX!A:F,6,0),0)</f>
        <v>577.1</v>
      </c>
      <c r="G1678" s="178" t="n">
        <f aca="false">IF(C1678="M.O.",VLOOKUP(A1678,INSUMOS_AUX!A:F,6,0),0)</f>
        <v>0</v>
      </c>
    </row>
    <row r="1679" customFormat="false" ht="15" hidden="false" customHeight="false" outlineLevel="0" collapsed="false">
      <c r="A1679" s="178" t="n">
        <v>4750</v>
      </c>
      <c r="B1679" s="179" t="s">
        <v>688</v>
      </c>
      <c r="C1679" s="180" t="s">
        <v>636</v>
      </c>
      <c r="D1679" s="180" t="s">
        <v>594</v>
      </c>
      <c r="E1679" s="178" t="n">
        <v>1.6446507</v>
      </c>
      <c r="F1679" s="181" t="n">
        <f aca="false">IF(C1679="MAT.",VLOOKUP(A1679,INSUMOS_AUX!A:F,6,0),0)</f>
        <v>0</v>
      </c>
      <c r="G1679" s="178" t="n">
        <f aca="false">IF(C1679="M.O.",VLOOKUP(A1679,INSUMOS_AUX!A:F,6,0),0)</f>
        <v>13.3</v>
      </c>
    </row>
    <row r="1680" customFormat="false" ht="15" hidden="false" customHeight="false" outlineLevel="0" collapsed="false">
      <c r="A1680" s="178" t="n">
        <v>5061</v>
      </c>
      <c r="B1680" s="179" t="s">
        <v>731</v>
      </c>
      <c r="C1680" s="180" t="s">
        <v>74</v>
      </c>
      <c r="D1680" s="180" t="s">
        <v>285</v>
      </c>
      <c r="E1680" s="178" t="n">
        <v>0.2</v>
      </c>
      <c r="F1680" s="181" t="n">
        <f aca="false">IF(C1680="MAT.",VLOOKUP(A1680,INSUMOS_AUX!A:F,6,0),0)</f>
        <v>11.67</v>
      </c>
      <c r="G1680" s="178" t="n">
        <f aca="false">IF(C1680="M.O.",VLOOKUP(A1680,INSUMOS_AUX!A:F,6,0),0)</f>
        <v>0</v>
      </c>
    </row>
    <row r="1681" customFormat="false" ht="15" hidden="false" customHeight="false" outlineLevel="0" collapsed="false">
      <c r="A1681" s="178" t="n">
        <v>5066</v>
      </c>
      <c r="B1681" s="179" t="s">
        <v>796</v>
      </c>
      <c r="C1681" s="180" t="s">
        <v>74</v>
      </c>
      <c r="D1681" s="180" t="s">
        <v>285</v>
      </c>
      <c r="E1681" s="178" t="n">
        <v>0.0108</v>
      </c>
      <c r="F1681" s="181" t="n">
        <f aca="false">IF(C1681="MAT.",VLOOKUP(A1681,INSUMOS_AUX!A:F,6,0),0)</f>
        <v>15.64</v>
      </c>
      <c r="G1681" s="178" t="n">
        <f aca="false">IF(C1681="M.O.",VLOOKUP(A1681,INSUMOS_AUX!A:F,6,0),0)</f>
        <v>0</v>
      </c>
    </row>
    <row r="1682" customFormat="false" ht="15" hidden="false" customHeight="false" outlineLevel="0" collapsed="false">
      <c r="A1682" s="178" t="n">
        <v>5075</v>
      </c>
      <c r="B1682" s="179" t="s">
        <v>677</v>
      </c>
      <c r="C1682" s="180" t="s">
        <v>74</v>
      </c>
      <c r="D1682" s="180" t="s">
        <v>285</v>
      </c>
      <c r="E1682" s="178" t="n">
        <v>0.0235</v>
      </c>
      <c r="F1682" s="181" t="n">
        <f aca="false">IF(C1682="MAT.",VLOOKUP(A1682,INSUMOS_AUX!A:F,6,0),0)</f>
        <v>11.87</v>
      </c>
      <c r="G1682" s="178" t="n">
        <f aca="false">IF(C1682="M.O.",VLOOKUP(A1682,INSUMOS_AUX!A:F,6,0),0)</f>
        <v>0</v>
      </c>
    </row>
    <row r="1683" customFormat="false" ht="15" hidden="false" customHeight="false" outlineLevel="0" collapsed="false">
      <c r="A1683" s="178" t="n">
        <v>6111</v>
      </c>
      <c r="B1683" s="179" t="s">
        <v>678</v>
      </c>
      <c r="C1683" s="180" t="s">
        <v>636</v>
      </c>
      <c r="D1683" s="180" t="s">
        <v>594</v>
      </c>
      <c r="E1683" s="178" t="n">
        <v>2.991486383</v>
      </c>
      <c r="F1683" s="181" t="n">
        <f aca="false">IF(C1683="MAT.",VLOOKUP(A1683,INSUMOS_AUX!A:F,6,0),0)</f>
        <v>0</v>
      </c>
      <c r="G1683" s="178" t="n">
        <f aca="false">IF(C1683="M.O.",VLOOKUP(A1683,INSUMOS_AUX!A:F,6,0),0)</f>
        <v>8.51</v>
      </c>
    </row>
    <row r="1684" customFormat="false" ht="15" hidden="false" customHeight="false" outlineLevel="0" collapsed="false">
      <c r="A1684" s="178" t="n">
        <v>7319</v>
      </c>
      <c r="B1684" s="179" t="s">
        <v>797</v>
      </c>
      <c r="C1684" s="180" t="s">
        <v>74</v>
      </c>
      <c r="D1684" s="180" t="s">
        <v>654</v>
      </c>
      <c r="E1684" s="178" t="n">
        <v>0.1737</v>
      </c>
      <c r="F1684" s="181" t="n">
        <f aca="false">IF(C1684="MAT.",VLOOKUP(A1684,INSUMOS_AUX!A:F,6,0),0)</f>
        <v>6.35</v>
      </c>
      <c r="G1684" s="178" t="n">
        <f aca="false">IF(C1684="M.O.",VLOOKUP(A1684,INSUMOS_AUX!A:F,6,0),0)</f>
        <v>0</v>
      </c>
    </row>
    <row r="1685" customFormat="false" ht="15" hidden="false" customHeight="false" outlineLevel="0" collapsed="false">
      <c r="A1685" s="172"/>
      <c r="B1685" s="173"/>
      <c r="C1685" s="173"/>
      <c r="D1685" s="173"/>
      <c r="E1685" s="173"/>
      <c r="F1685" s="173"/>
      <c r="G1685" s="173"/>
    </row>
    <row r="1686" customFormat="false" ht="15" hidden="false" customHeight="false" outlineLevel="0" collapsed="false">
      <c r="A1686" s="174" t="s">
        <v>244</v>
      </c>
      <c r="B1686" s="174" t="s">
        <v>245</v>
      </c>
      <c r="C1686" s="175" t="s">
        <v>60</v>
      </c>
      <c r="D1686" s="175" t="s">
        <v>30</v>
      </c>
      <c r="E1686" s="176" t="n">
        <v>12</v>
      </c>
      <c r="F1686" s="176" t="n">
        <f aca="false">SUMPRODUCT($E1687:$E1715,F1687:F1715)</f>
        <v>18.05049772039</v>
      </c>
      <c r="G1686" s="176" t="n">
        <f aca="false">SUMPRODUCT($E1687:$E1715,G1687:G1715)</f>
        <v>9.091173954</v>
      </c>
    </row>
    <row r="1687" customFormat="false" ht="15" hidden="false" customHeight="false" outlineLevel="0" collapsed="false">
      <c r="A1687" s="178" t="n">
        <v>10</v>
      </c>
      <c r="B1687" s="179" t="s">
        <v>647</v>
      </c>
      <c r="C1687" s="180" t="s">
        <v>74</v>
      </c>
      <c r="D1687" s="180" t="s">
        <v>30</v>
      </c>
      <c r="E1687" s="178" t="n">
        <v>0.004298663</v>
      </c>
      <c r="F1687" s="181" t="n">
        <f aca="false">IF(C1687="MAT.",VLOOKUP(A1687,INSUMOS_AUX!A:F,6,0),0)</f>
        <v>6.92</v>
      </c>
      <c r="G1687" s="178" t="n">
        <f aca="false">IF(C1687="M.O.",VLOOKUP(A1687,INSUMOS_AUX!A:F,6,0),0)</f>
        <v>0</v>
      </c>
    </row>
    <row r="1688" customFormat="false" ht="15" hidden="false" customHeight="false" outlineLevel="0" collapsed="false">
      <c r="A1688" s="178" t="n">
        <v>11359</v>
      </c>
      <c r="B1688" s="179" t="s">
        <v>649</v>
      </c>
      <c r="C1688" s="180" t="s">
        <v>74</v>
      </c>
      <c r="D1688" s="180" t="s">
        <v>30</v>
      </c>
      <c r="E1688" s="178" t="n">
        <v>3.4695E-005</v>
      </c>
      <c r="F1688" s="181" t="n">
        <f aca="false">IF(C1688="MAT.",VLOOKUP(A1688,INSUMOS_AUX!A:F,6,0),0)</f>
        <v>571.77</v>
      </c>
      <c r="G1688" s="178" t="n">
        <f aca="false">IF(C1688="M.O.",VLOOKUP(A1688,INSUMOS_AUX!A:F,6,0),0)</f>
        <v>0</v>
      </c>
    </row>
    <row r="1689" customFormat="false" ht="15" hidden="false" customHeight="false" outlineLevel="0" collapsed="false">
      <c r="A1689" s="178" t="n">
        <v>1214</v>
      </c>
      <c r="B1689" s="179" t="s">
        <v>684</v>
      </c>
      <c r="C1689" s="180" t="s">
        <v>636</v>
      </c>
      <c r="D1689" s="180" t="s">
        <v>594</v>
      </c>
      <c r="E1689" s="178" t="n">
        <v>0.4138671</v>
      </c>
      <c r="F1689" s="181" t="n">
        <f aca="false">IF(C1689="MAT.",VLOOKUP(A1689,INSUMOS_AUX!A:F,6,0),0)</f>
        <v>0</v>
      </c>
      <c r="G1689" s="178" t="n">
        <f aca="false">IF(C1689="M.O.",VLOOKUP(A1689,INSUMOS_AUX!A:F,6,0),0)</f>
        <v>17.7</v>
      </c>
    </row>
    <row r="1690" customFormat="false" ht="15" hidden="false" customHeight="false" outlineLevel="0" collapsed="false">
      <c r="A1690" s="178" t="n">
        <v>12815</v>
      </c>
      <c r="B1690" s="179" t="s">
        <v>651</v>
      </c>
      <c r="C1690" s="180" t="s">
        <v>74</v>
      </c>
      <c r="D1690" s="180" t="s">
        <v>30</v>
      </c>
      <c r="E1690" s="178" t="n">
        <v>0.00489272</v>
      </c>
      <c r="F1690" s="181" t="n">
        <f aca="false">IF(C1690="MAT.",VLOOKUP(A1690,INSUMOS_AUX!A:F,6,0),0)</f>
        <v>5.84</v>
      </c>
      <c r="G1690" s="178" t="n">
        <f aca="false">IF(C1690="M.O.",VLOOKUP(A1690,INSUMOS_AUX!A:F,6,0),0)</f>
        <v>0</v>
      </c>
    </row>
    <row r="1691" customFormat="false" ht="15" hidden="false" customHeight="false" outlineLevel="0" collapsed="false">
      <c r="A1691" s="178" t="n">
        <v>12892</v>
      </c>
      <c r="B1691" s="179" t="s">
        <v>627</v>
      </c>
      <c r="C1691" s="180" t="s">
        <v>74</v>
      </c>
      <c r="D1691" s="180" t="s">
        <v>628</v>
      </c>
      <c r="E1691" s="178" t="n">
        <v>0.008421884</v>
      </c>
      <c r="F1691" s="181" t="n">
        <f aca="false">IF(C1691="MAT.",VLOOKUP(A1691,INSUMOS_AUX!A:F,6,0),0)</f>
        <v>9</v>
      </c>
      <c r="G1691" s="178" t="n">
        <f aca="false">IF(C1691="M.O.",VLOOKUP(A1691,INSUMOS_AUX!A:F,6,0),0)</f>
        <v>0</v>
      </c>
    </row>
    <row r="1692" customFormat="false" ht="15" hidden="false" customHeight="false" outlineLevel="0" collapsed="false">
      <c r="A1692" s="178" t="n">
        <v>12893</v>
      </c>
      <c r="B1692" s="179" t="s">
        <v>629</v>
      </c>
      <c r="C1692" s="180" t="s">
        <v>74</v>
      </c>
      <c r="D1692" s="180" t="s">
        <v>628</v>
      </c>
      <c r="E1692" s="178" t="n">
        <v>0.000982578</v>
      </c>
      <c r="F1692" s="181" t="n">
        <f aca="false">IF(C1692="MAT.",VLOOKUP(A1692,INSUMOS_AUX!A:F,6,0),0)</f>
        <v>48</v>
      </c>
      <c r="G1692" s="178" t="n">
        <f aca="false">IF(C1692="M.O.",VLOOKUP(A1692,INSUMOS_AUX!A:F,6,0),0)</f>
        <v>0</v>
      </c>
    </row>
    <row r="1693" customFormat="false" ht="15" hidden="false" customHeight="false" outlineLevel="0" collapsed="false">
      <c r="A1693" s="178" t="n">
        <v>20007</v>
      </c>
      <c r="B1693" s="179" t="s">
        <v>798</v>
      </c>
      <c r="C1693" s="180" t="s">
        <v>74</v>
      </c>
      <c r="D1693" s="180" t="s">
        <v>86</v>
      </c>
      <c r="E1693" s="178" t="n">
        <v>5.9</v>
      </c>
      <c r="F1693" s="181" t="n">
        <f aca="false">IF(C1693="MAT.",VLOOKUP(A1693,INSUMOS_AUX!A:F,6,0),0)</f>
        <v>2.55</v>
      </c>
      <c r="G1693" s="178" t="n">
        <f aca="false">IF(C1693="M.O.",VLOOKUP(A1693,INSUMOS_AUX!A:F,6,0),0)</f>
        <v>0</v>
      </c>
    </row>
    <row r="1694" customFormat="false" ht="15" hidden="false" customHeight="false" outlineLevel="0" collapsed="false">
      <c r="A1694" s="178" t="n">
        <v>25966</v>
      </c>
      <c r="B1694" s="179" t="s">
        <v>653</v>
      </c>
      <c r="C1694" s="180" t="s">
        <v>74</v>
      </c>
      <c r="D1694" s="180" t="s">
        <v>654</v>
      </c>
      <c r="E1694" s="178" t="n">
        <v>0.000815474</v>
      </c>
      <c r="F1694" s="181" t="n">
        <f aca="false">IF(C1694="MAT.",VLOOKUP(A1694,INSUMOS_AUX!A:F,6,0),0)</f>
        <v>15.03</v>
      </c>
      <c r="G1694" s="178" t="n">
        <f aca="false">IF(C1694="M.O.",VLOOKUP(A1694,INSUMOS_AUX!A:F,6,0),0)</f>
        <v>0</v>
      </c>
    </row>
    <row r="1695" customFormat="false" ht="15" hidden="false" customHeight="false" outlineLevel="0" collapsed="false">
      <c r="A1695" s="178" t="n">
        <v>2711</v>
      </c>
      <c r="B1695" s="179" t="s">
        <v>657</v>
      </c>
      <c r="C1695" s="180" t="s">
        <v>74</v>
      </c>
      <c r="D1695" s="180" t="s">
        <v>30</v>
      </c>
      <c r="E1695" s="178" t="n">
        <v>0.000363938</v>
      </c>
      <c r="F1695" s="181" t="n">
        <f aca="false">IF(C1695="MAT.",VLOOKUP(A1695,INSUMOS_AUX!A:F,6,0),0)</f>
        <v>109.45</v>
      </c>
      <c r="G1695" s="178" t="n">
        <f aca="false">IF(C1695="M.O.",VLOOKUP(A1695,INSUMOS_AUX!A:F,6,0),0)</f>
        <v>0</v>
      </c>
    </row>
    <row r="1696" customFormat="false" ht="15" hidden="false" customHeight="false" outlineLevel="0" collapsed="false">
      <c r="A1696" s="178" t="n">
        <v>36144</v>
      </c>
      <c r="B1696" s="179" t="s">
        <v>630</v>
      </c>
      <c r="C1696" s="180" t="s">
        <v>74</v>
      </c>
      <c r="D1696" s="180" t="s">
        <v>30</v>
      </c>
      <c r="E1696" s="178" t="n">
        <v>0.0685155</v>
      </c>
      <c r="F1696" s="181" t="n">
        <f aca="false">IF(C1696="MAT.",VLOOKUP(A1696,INSUMOS_AUX!A:F,6,0),0)</f>
        <v>1.12</v>
      </c>
      <c r="G1696" s="178" t="n">
        <f aca="false">IF(C1696="M.O.",VLOOKUP(A1696,INSUMOS_AUX!A:F,6,0),0)</f>
        <v>0</v>
      </c>
    </row>
    <row r="1697" customFormat="false" ht="15" hidden="false" customHeight="false" outlineLevel="0" collapsed="false">
      <c r="A1697" s="178" t="n">
        <v>36146</v>
      </c>
      <c r="B1697" s="179" t="s">
        <v>631</v>
      </c>
      <c r="C1697" s="180" t="s">
        <v>74</v>
      </c>
      <c r="D1697" s="180" t="s">
        <v>30</v>
      </c>
      <c r="E1697" s="178" t="n">
        <v>0.000762205</v>
      </c>
      <c r="F1697" s="181" t="n">
        <f aca="false">IF(C1697="MAT.",VLOOKUP(A1697,INSUMOS_AUX!A:F,6,0),0)</f>
        <v>170</v>
      </c>
      <c r="G1697" s="178" t="n">
        <f aca="false">IF(C1697="M.O.",VLOOKUP(A1697,INSUMOS_AUX!A:F,6,0),0)</f>
        <v>0</v>
      </c>
    </row>
    <row r="1698" customFormat="false" ht="15" hidden="false" customHeight="false" outlineLevel="0" collapsed="false">
      <c r="A1698" s="178" t="n">
        <v>36149</v>
      </c>
      <c r="B1698" s="179" t="s">
        <v>632</v>
      </c>
      <c r="C1698" s="180" t="s">
        <v>74</v>
      </c>
      <c r="D1698" s="180" t="s">
        <v>30</v>
      </c>
      <c r="E1698" s="178" t="n">
        <v>0.00044136</v>
      </c>
      <c r="F1698" s="181" t="n">
        <f aca="false">IF(C1698="MAT.",VLOOKUP(A1698,INSUMOS_AUX!A:F,6,0),0)</f>
        <v>117.5</v>
      </c>
      <c r="G1698" s="178" t="n">
        <f aca="false">IF(C1698="M.O.",VLOOKUP(A1698,INSUMOS_AUX!A:F,6,0),0)</f>
        <v>0</v>
      </c>
    </row>
    <row r="1699" customFormat="false" ht="15" hidden="false" customHeight="false" outlineLevel="0" collapsed="false">
      <c r="A1699" s="178" t="n">
        <v>36150</v>
      </c>
      <c r="B1699" s="179" t="s">
        <v>633</v>
      </c>
      <c r="C1699" s="180" t="s">
        <v>74</v>
      </c>
      <c r="D1699" s="180" t="s">
        <v>30</v>
      </c>
      <c r="E1699" s="178" t="n">
        <v>0.001633278</v>
      </c>
      <c r="F1699" s="181" t="n">
        <f aca="false">IF(C1699="MAT.",VLOOKUP(A1699,INSUMOS_AUX!A:F,6,0),0)</f>
        <v>29.7</v>
      </c>
      <c r="G1699" s="178" t="n">
        <f aca="false">IF(C1699="M.O.",VLOOKUP(A1699,INSUMOS_AUX!A:F,6,0),0)</f>
        <v>0</v>
      </c>
    </row>
    <row r="1700" customFormat="false" ht="15" hidden="false" customHeight="false" outlineLevel="0" collapsed="false">
      <c r="A1700" s="178" t="n">
        <v>36153</v>
      </c>
      <c r="B1700" s="179" t="s">
        <v>634</v>
      </c>
      <c r="C1700" s="180" t="s">
        <v>74</v>
      </c>
      <c r="D1700" s="180" t="s">
        <v>30</v>
      </c>
      <c r="E1700" s="178" t="n">
        <v>0.000660568</v>
      </c>
      <c r="F1700" s="181" t="n">
        <f aca="false">IF(C1700="MAT.",VLOOKUP(A1700,INSUMOS_AUX!A:F,6,0),0)</f>
        <v>133.75</v>
      </c>
      <c r="G1700" s="178" t="n">
        <f aca="false">IF(C1700="M.O.",VLOOKUP(A1700,INSUMOS_AUX!A:F,6,0),0)</f>
        <v>0</v>
      </c>
    </row>
    <row r="1701" customFormat="false" ht="15" hidden="false" customHeight="false" outlineLevel="0" collapsed="false">
      <c r="A1701" s="178" t="n">
        <v>37370</v>
      </c>
      <c r="B1701" s="179" t="s">
        <v>659</v>
      </c>
      <c r="C1701" s="180" t="s">
        <v>74</v>
      </c>
      <c r="D1701" s="180" t="s">
        <v>594</v>
      </c>
      <c r="E1701" s="178" t="n">
        <v>0.613</v>
      </c>
      <c r="F1701" s="181" t="n">
        <f aca="false">IF(C1701="MAT.",VLOOKUP(A1701,INSUMOS_AUX!A:F,6,0),0)</f>
        <v>1.87</v>
      </c>
      <c r="G1701" s="178" t="n">
        <f aca="false">IF(C1701="M.O.",VLOOKUP(A1701,INSUMOS_AUX!A:F,6,0),0)</f>
        <v>0</v>
      </c>
    </row>
    <row r="1702" customFormat="false" ht="15" hidden="false" customHeight="false" outlineLevel="0" collapsed="false">
      <c r="A1702" s="178" t="n">
        <v>37371</v>
      </c>
      <c r="B1702" s="179" t="s">
        <v>660</v>
      </c>
      <c r="C1702" s="180" t="s">
        <v>74</v>
      </c>
      <c r="D1702" s="180" t="s">
        <v>594</v>
      </c>
      <c r="E1702" s="178" t="n">
        <v>0.613</v>
      </c>
      <c r="F1702" s="181" t="n">
        <f aca="false">IF(C1702="MAT.",VLOOKUP(A1702,INSUMOS_AUX!A:F,6,0),0)</f>
        <v>0.71</v>
      </c>
      <c r="G1702" s="178" t="n">
        <f aca="false">IF(C1702="M.O.",VLOOKUP(A1702,INSUMOS_AUX!A:F,6,0),0)</f>
        <v>0</v>
      </c>
    </row>
    <row r="1703" customFormat="false" ht="15" hidden="false" customHeight="false" outlineLevel="0" collapsed="false">
      <c r="A1703" s="178" t="n">
        <v>37372</v>
      </c>
      <c r="B1703" s="179" t="s">
        <v>661</v>
      </c>
      <c r="C1703" s="180" t="s">
        <v>74</v>
      </c>
      <c r="D1703" s="180" t="s">
        <v>594</v>
      </c>
      <c r="E1703" s="178" t="n">
        <v>0.613</v>
      </c>
      <c r="F1703" s="181" t="n">
        <f aca="false">IF(C1703="MAT.",VLOOKUP(A1703,INSUMOS_AUX!A:F,6,0),0)</f>
        <v>0.34</v>
      </c>
      <c r="G1703" s="178" t="n">
        <f aca="false">IF(C1703="M.O.",VLOOKUP(A1703,INSUMOS_AUX!A:F,6,0),0)</f>
        <v>0</v>
      </c>
    </row>
    <row r="1704" customFormat="false" ht="15" hidden="false" customHeight="false" outlineLevel="0" collapsed="false">
      <c r="A1704" s="178" t="n">
        <v>37373</v>
      </c>
      <c r="B1704" s="179" t="s">
        <v>662</v>
      </c>
      <c r="C1704" s="180" t="s">
        <v>74</v>
      </c>
      <c r="D1704" s="180" t="s">
        <v>594</v>
      </c>
      <c r="E1704" s="178" t="n">
        <v>0.613</v>
      </c>
      <c r="F1704" s="181" t="n">
        <f aca="false">IF(C1704="MAT.",VLOOKUP(A1704,INSUMOS_AUX!A:F,6,0),0)</f>
        <v>0.05</v>
      </c>
      <c r="G1704" s="178" t="n">
        <f aca="false">IF(C1704="M.O.",VLOOKUP(A1704,INSUMOS_AUX!A:F,6,0),0)</f>
        <v>0</v>
      </c>
    </row>
    <row r="1705" customFormat="false" ht="15" hidden="false" customHeight="false" outlineLevel="0" collapsed="false">
      <c r="A1705" s="178" t="n">
        <v>38382</v>
      </c>
      <c r="B1705" s="179" t="s">
        <v>664</v>
      </c>
      <c r="C1705" s="180" t="s">
        <v>74</v>
      </c>
      <c r="D1705" s="180" t="s">
        <v>30</v>
      </c>
      <c r="E1705" s="178" t="n">
        <v>0.001551626</v>
      </c>
      <c r="F1705" s="181" t="n">
        <f aca="false">IF(C1705="MAT.",VLOOKUP(A1705,INSUMOS_AUX!A:F,6,0),0)</f>
        <v>7.62</v>
      </c>
      <c r="G1705" s="178" t="n">
        <f aca="false">IF(C1705="M.O.",VLOOKUP(A1705,INSUMOS_AUX!A:F,6,0),0)</f>
        <v>0</v>
      </c>
    </row>
    <row r="1706" customFormat="false" ht="15" hidden="false" customHeight="false" outlineLevel="0" collapsed="false">
      <c r="A1706" s="178" t="n">
        <v>38390</v>
      </c>
      <c r="B1706" s="179" t="s">
        <v>665</v>
      </c>
      <c r="C1706" s="180" t="s">
        <v>74</v>
      </c>
      <c r="D1706" s="180" t="s">
        <v>30</v>
      </c>
      <c r="E1706" s="178" t="n">
        <v>0.000815474</v>
      </c>
      <c r="F1706" s="181" t="n">
        <f aca="false">IF(C1706="MAT.",VLOOKUP(A1706,INSUMOS_AUX!A:F,6,0),0)</f>
        <v>22.97</v>
      </c>
      <c r="G1706" s="178" t="n">
        <f aca="false">IF(C1706="M.O.",VLOOKUP(A1706,INSUMOS_AUX!A:F,6,0),0)</f>
        <v>0</v>
      </c>
    </row>
    <row r="1707" customFormat="false" ht="15" hidden="false" customHeight="false" outlineLevel="0" collapsed="false">
      <c r="A1707" s="178" t="n">
        <v>38393</v>
      </c>
      <c r="B1707" s="179" t="s">
        <v>666</v>
      </c>
      <c r="C1707" s="180" t="s">
        <v>74</v>
      </c>
      <c r="D1707" s="180" t="s">
        <v>30</v>
      </c>
      <c r="E1707" s="178" t="n">
        <v>0.000815474</v>
      </c>
      <c r="F1707" s="181" t="n">
        <f aca="false">IF(C1707="MAT.",VLOOKUP(A1707,INSUMOS_AUX!A:F,6,0),0)</f>
        <v>10.36</v>
      </c>
      <c r="G1707" s="178" t="n">
        <f aca="false">IF(C1707="M.O.",VLOOKUP(A1707,INSUMOS_AUX!A:F,6,0),0)</f>
        <v>0</v>
      </c>
    </row>
    <row r="1708" customFormat="false" ht="15" hidden="false" customHeight="false" outlineLevel="0" collapsed="false">
      <c r="A1708" s="178" t="n">
        <v>38396</v>
      </c>
      <c r="B1708" s="179" t="s">
        <v>667</v>
      </c>
      <c r="C1708" s="180" t="s">
        <v>74</v>
      </c>
      <c r="D1708" s="180" t="s">
        <v>30</v>
      </c>
      <c r="E1708" s="178" t="n">
        <v>2.7769E-005</v>
      </c>
      <c r="F1708" s="181" t="n">
        <f aca="false">IF(C1708="MAT.",VLOOKUP(A1708,INSUMOS_AUX!A:F,6,0),0)</f>
        <v>276.64</v>
      </c>
      <c r="G1708" s="178" t="n">
        <f aca="false">IF(C1708="M.O.",VLOOKUP(A1708,INSUMOS_AUX!A:F,6,0),0)</f>
        <v>0</v>
      </c>
    </row>
    <row r="1709" customFormat="false" ht="15" hidden="false" customHeight="false" outlineLevel="0" collapsed="false">
      <c r="A1709" s="178" t="n">
        <v>38399</v>
      </c>
      <c r="B1709" s="179" t="s">
        <v>668</v>
      </c>
      <c r="C1709" s="180" t="s">
        <v>74</v>
      </c>
      <c r="D1709" s="180" t="s">
        <v>30</v>
      </c>
      <c r="E1709" s="178" t="n">
        <v>0.000138722</v>
      </c>
      <c r="F1709" s="181" t="n">
        <f aca="false">IF(C1709="MAT.",VLOOKUP(A1709,INSUMOS_AUX!A:F,6,0),0)</f>
        <v>135.25</v>
      </c>
      <c r="G1709" s="178" t="n">
        <f aca="false">IF(C1709="M.O.",VLOOKUP(A1709,INSUMOS_AUX!A:F,6,0),0)</f>
        <v>0</v>
      </c>
    </row>
    <row r="1710" customFormat="false" ht="15" hidden="false" customHeight="false" outlineLevel="0" collapsed="false">
      <c r="A1710" s="178" t="n">
        <v>38412</v>
      </c>
      <c r="B1710" s="179" t="s">
        <v>669</v>
      </c>
      <c r="C1710" s="180" t="s">
        <v>74</v>
      </c>
      <c r="D1710" s="180" t="s">
        <v>30</v>
      </c>
      <c r="E1710" s="178" t="n">
        <v>2.4274E-005</v>
      </c>
      <c r="F1710" s="181" t="n">
        <f aca="false">IF(C1710="MAT.",VLOOKUP(A1710,INSUMOS_AUX!A:F,6,0),0)</f>
        <v>837.62</v>
      </c>
      <c r="G1710" s="178" t="n">
        <f aca="false">IF(C1710="M.O.",VLOOKUP(A1710,INSUMOS_AUX!A:F,6,0),0)</f>
        <v>0</v>
      </c>
    </row>
    <row r="1711" customFormat="false" ht="15" hidden="false" customHeight="false" outlineLevel="0" collapsed="false">
      <c r="A1711" s="178" t="n">
        <v>38413</v>
      </c>
      <c r="B1711" s="179" t="s">
        <v>670</v>
      </c>
      <c r="C1711" s="180" t="s">
        <v>74</v>
      </c>
      <c r="D1711" s="180" t="s">
        <v>30</v>
      </c>
      <c r="E1711" s="178" t="n">
        <v>2.3784E-005</v>
      </c>
      <c r="F1711" s="181" t="n">
        <f aca="false">IF(C1711="MAT.",VLOOKUP(A1711,INSUMOS_AUX!A:F,6,0),0)</f>
        <v>589.49</v>
      </c>
      <c r="G1711" s="178" t="n">
        <f aca="false">IF(C1711="M.O.",VLOOKUP(A1711,INSUMOS_AUX!A:F,6,0),0)</f>
        <v>0</v>
      </c>
    </row>
    <row r="1712" customFormat="false" ht="15" hidden="false" customHeight="false" outlineLevel="0" collapsed="false">
      <c r="A1712" s="178" t="n">
        <v>38476</v>
      </c>
      <c r="B1712" s="179" t="s">
        <v>671</v>
      </c>
      <c r="C1712" s="180" t="s">
        <v>74</v>
      </c>
      <c r="D1712" s="180" t="s">
        <v>30</v>
      </c>
      <c r="E1712" s="178" t="n">
        <v>0.000111014</v>
      </c>
      <c r="F1712" s="181" t="n">
        <f aca="false">IF(C1712="MAT.",VLOOKUP(A1712,INSUMOS_AUX!A:F,6,0),0)</f>
        <v>203.78</v>
      </c>
      <c r="G1712" s="178" t="n">
        <f aca="false">IF(C1712="M.O.",VLOOKUP(A1712,INSUMOS_AUX!A:F,6,0),0)</f>
        <v>0</v>
      </c>
    </row>
    <row r="1713" customFormat="false" ht="15" hidden="false" customHeight="false" outlineLevel="0" collapsed="false">
      <c r="A1713" s="178" t="n">
        <v>38477</v>
      </c>
      <c r="B1713" s="179" t="s">
        <v>672</v>
      </c>
      <c r="C1713" s="180" t="s">
        <v>74</v>
      </c>
      <c r="D1713" s="180" t="s">
        <v>30</v>
      </c>
      <c r="E1713" s="178" t="n">
        <v>2.3784E-005</v>
      </c>
      <c r="F1713" s="181" t="n">
        <f aca="false">IF(C1713="MAT.",VLOOKUP(A1713,INSUMOS_AUX!A:F,6,0),0)</f>
        <v>577.1</v>
      </c>
      <c r="G1713" s="178" t="n">
        <f aca="false">IF(C1713="M.O.",VLOOKUP(A1713,INSUMOS_AUX!A:F,6,0),0)</f>
        <v>0</v>
      </c>
    </row>
    <row r="1714" customFormat="false" ht="15" hidden="false" customHeight="false" outlineLevel="0" collapsed="false">
      <c r="A1714" s="178" t="n">
        <v>39026</v>
      </c>
      <c r="B1714" s="179" t="s">
        <v>799</v>
      </c>
      <c r="C1714" s="180" t="s">
        <v>74</v>
      </c>
      <c r="D1714" s="180" t="s">
        <v>285</v>
      </c>
      <c r="E1714" s="178" t="n">
        <v>0.03</v>
      </c>
      <c r="F1714" s="181" t="n">
        <f aca="false">IF(C1714="MAT.",VLOOKUP(A1714,INSUMOS_AUX!A:F,6,0),0)</f>
        <v>13.35</v>
      </c>
      <c r="G1714" s="178" t="n">
        <f aca="false">IF(C1714="M.O.",VLOOKUP(A1714,INSUMOS_AUX!A:F,6,0),0)</f>
        <v>0</v>
      </c>
    </row>
    <row r="1715" customFormat="false" ht="15" hidden="false" customHeight="false" outlineLevel="0" collapsed="false">
      <c r="A1715" s="178" t="n">
        <v>6111</v>
      </c>
      <c r="B1715" s="179" t="s">
        <v>678</v>
      </c>
      <c r="C1715" s="180" t="s">
        <v>636</v>
      </c>
      <c r="D1715" s="180" t="s">
        <v>594</v>
      </c>
      <c r="E1715" s="178" t="n">
        <v>0.2074884</v>
      </c>
      <c r="F1715" s="181" t="n">
        <f aca="false">IF(C1715="MAT.",VLOOKUP(A1715,INSUMOS_AUX!A:F,6,0),0)</f>
        <v>0</v>
      </c>
      <c r="G1715" s="178" t="n">
        <f aca="false">IF(C1715="M.O.",VLOOKUP(A1715,INSUMOS_AUX!A:F,6,0),0)</f>
        <v>8.51</v>
      </c>
    </row>
    <row r="1716" customFormat="false" ht="15" hidden="false" customHeight="false" outlineLevel="0" collapsed="false">
      <c r="A1716" s="172"/>
      <c r="B1716" s="173"/>
      <c r="C1716" s="173"/>
      <c r="D1716" s="173"/>
      <c r="E1716" s="173"/>
      <c r="F1716" s="173"/>
      <c r="G1716" s="173"/>
    </row>
    <row r="1717" customFormat="false" ht="15" hidden="false" customHeight="false" outlineLevel="0" collapsed="false">
      <c r="A1717" s="174" t="s">
        <v>247</v>
      </c>
      <c r="B1717" s="174" t="s">
        <v>248</v>
      </c>
      <c r="C1717" s="175" t="s">
        <v>60</v>
      </c>
      <c r="D1717" s="175" t="s">
        <v>79</v>
      </c>
      <c r="E1717" s="176" t="n">
        <v>15</v>
      </c>
      <c r="F1717" s="176" t="n">
        <f aca="false">SUMPRODUCT($E1718:$E1747,F1718:F1747)</f>
        <v>580.69009248149</v>
      </c>
      <c r="G1717" s="176" t="n">
        <f aca="false">SUMPRODUCT($E1718:$E1747,G1718:G1747)</f>
        <v>12.440740018</v>
      </c>
    </row>
    <row r="1718" customFormat="false" ht="15" hidden="false" customHeight="false" outlineLevel="0" collapsed="false">
      <c r="A1718" s="178" t="n">
        <v>10</v>
      </c>
      <c r="B1718" s="179" t="s">
        <v>647</v>
      </c>
      <c r="C1718" s="180" t="s">
        <v>74</v>
      </c>
      <c r="D1718" s="180" t="s">
        <v>30</v>
      </c>
      <c r="E1718" s="178" t="n">
        <v>0.007328062</v>
      </c>
      <c r="F1718" s="181" t="n">
        <f aca="false">IF(C1718="MAT.",VLOOKUP(A1718,INSUMOS_AUX!A:F,6,0),0)</f>
        <v>6.92</v>
      </c>
      <c r="G1718" s="178" t="n">
        <f aca="false">IF(C1718="M.O.",VLOOKUP(A1718,INSUMOS_AUX!A:F,6,0),0)</f>
        <v>0</v>
      </c>
    </row>
    <row r="1719" customFormat="false" ht="15" hidden="false" customHeight="false" outlineLevel="0" collapsed="false">
      <c r="A1719" s="178" t="n">
        <v>11359</v>
      </c>
      <c r="B1719" s="179" t="s">
        <v>649</v>
      </c>
      <c r="C1719" s="180" t="s">
        <v>74</v>
      </c>
      <c r="D1719" s="180" t="s">
        <v>30</v>
      </c>
      <c r="E1719" s="178" t="n">
        <v>5.9147E-005</v>
      </c>
      <c r="F1719" s="181" t="n">
        <f aca="false">IF(C1719="MAT.",VLOOKUP(A1719,INSUMOS_AUX!A:F,6,0),0)</f>
        <v>571.77</v>
      </c>
      <c r="G1719" s="178" t="n">
        <f aca="false">IF(C1719="M.O.",VLOOKUP(A1719,INSUMOS_AUX!A:F,6,0),0)</f>
        <v>0</v>
      </c>
    </row>
    <row r="1720" customFormat="false" ht="15" hidden="false" customHeight="false" outlineLevel="0" collapsed="false">
      <c r="A1720" s="178" t="n">
        <v>12815</v>
      </c>
      <c r="B1720" s="179" t="s">
        <v>651</v>
      </c>
      <c r="C1720" s="180" t="s">
        <v>74</v>
      </c>
      <c r="D1720" s="180" t="s">
        <v>30</v>
      </c>
      <c r="E1720" s="178" t="n">
        <v>0.008340772</v>
      </c>
      <c r="F1720" s="181" t="n">
        <f aca="false">IF(C1720="MAT.",VLOOKUP(A1720,INSUMOS_AUX!A:F,6,0),0)</f>
        <v>5.84</v>
      </c>
      <c r="G1720" s="178" t="n">
        <f aca="false">IF(C1720="M.O.",VLOOKUP(A1720,INSUMOS_AUX!A:F,6,0),0)</f>
        <v>0</v>
      </c>
    </row>
    <row r="1721" customFormat="false" ht="15" hidden="false" customHeight="false" outlineLevel="0" collapsed="false">
      <c r="A1721" s="178" t="n">
        <v>12892</v>
      </c>
      <c r="B1721" s="179" t="s">
        <v>627</v>
      </c>
      <c r="C1721" s="180" t="s">
        <v>74</v>
      </c>
      <c r="D1721" s="180" t="s">
        <v>628</v>
      </c>
      <c r="E1721" s="178" t="n">
        <v>0.014357046</v>
      </c>
      <c r="F1721" s="181" t="n">
        <f aca="false">IF(C1721="MAT.",VLOOKUP(A1721,INSUMOS_AUX!A:F,6,0),0)</f>
        <v>9</v>
      </c>
      <c r="G1721" s="178" t="n">
        <f aca="false">IF(C1721="M.O.",VLOOKUP(A1721,INSUMOS_AUX!A:F,6,0),0)</f>
        <v>0</v>
      </c>
    </row>
    <row r="1722" customFormat="false" ht="15" hidden="false" customHeight="false" outlineLevel="0" collapsed="false">
      <c r="A1722" s="178" t="n">
        <v>12893</v>
      </c>
      <c r="B1722" s="179" t="s">
        <v>629</v>
      </c>
      <c r="C1722" s="180" t="s">
        <v>74</v>
      </c>
      <c r="D1722" s="180" t="s">
        <v>628</v>
      </c>
      <c r="E1722" s="178" t="n">
        <v>0.00167503</v>
      </c>
      <c r="F1722" s="181" t="n">
        <f aca="false">IF(C1722="MAT.",VLOOKUP(A1722,INSUMOS_AUX!A:F,6,0),0)</f>
        <v>48</v>
      </c>
      <c r="G1722" s="178" t="n">
        <f aca="false">IF(C1722="M.O.",VLOOKUP(A1722,INSUMOS_AUX!A:F,6,0),0)</f>
        <v>0</v>
      </c>
    </row>
    <row r="1723" customFormat="false" ht="15" hidden="false" customHeight="false" outlineLevel="0" collapsed="false">
      <c r="A1723" s="178" t="n">
        <v>25966</v>
      </c>
      <c r="B1723" s="179" t="s">
        <v>653</v>
      </c>
      <c r="C1723" s="180" t="s">
        <v>74</v>
      </c>
      <c r="D1723" s="180" t="s">
        <v>654</v>
      </c>
      <c r="E1723" s="178" t="n">
        <v>0.001390163</v>
      </c>
      <c r="F1723" s="181" t="n">
        <f aca="false">IF(C1723="MAT.",VLOOKUP(A1723,INSUMOS_AUX!A:F,6,0),0)</f>
        <v>15.03</v>
      </c>
      <c r="G1723" s="178" t="n">
        <f aca="false">IF(C1723="M.O.",VLOOKUP(A1723,INSUMOS_AUX!A:F,6,0),0)</f>
        <v>0</v>
      </c>
    </row>
    <row r="1724" customFormat="false" ht="15" hidden="false" customHeight="false" outlineLevel="0" collapsed="false">
      <c r="A1724" s="178" t="n">
        <v>2711</v>
      </c>
      <c r="B1724" s="179" t="s">
        <v>657</v>
      </c>
      <c r="C1724" s="180" t="s">
        <v>74</v>
      </c>
      <c r="D1724" s="180" t="s">
        <v>30</v>
      </c>
      <c r="E1724" s="178" t="n">
        <v>0.000620417</v>
      </c>
      <c r="F1724" s="181" t="n">
        <f aca="false">IF(C1724="MAT.",VLOOKUP(A1724,INSUMOS_AUX!A:F,6,0),0)</f>
        <v>109.45</v>
      </c>
      <c r="G1724" s="178" t="n">
        <f aca="false">IF(C1724="M.O.",VLOOKUP(A1724,INSUMOS_AUX!A:F,6,0),0)</f>
        <v>0</v>
      </c>
    </row>
    <row r="1725" customFormat="false" ht="15" hidden="false" customHeight="false" outlineLevel="0" collapsed="false">
      <c r="A1725" s="178" t="n">
        <v>34370</v>
      </c>
      <c r="B1725" s="179" t="s">
        <v>800</v>
      </c>
      <c r="C1725" s="180" t="s">
        <v>74</v>
      </c>
      <c r="D1725" s="180" t="s">
        <v>30</v>
      </c>
      <c r="E1725" s="178" t="n">
        <v>0.694</v>
      </c>
      <c r="F1725" s="181" t="n">
        <f aca="false">IF(C1725="MAT.",VLOOKUP(A1725,INSUMOS_AUX!A:F,6,0),0)</f>
        <v>818.95</v>
      </c>
      <c r="G1725" s="178" t="n">
        <f aca="false">IF(C1725="M.O.",VLOOKUP(A1725,INSUMOS_AUX!A:F,6,0),0)</f>
        <v>0</v>
      </c>
    </row>
    <row r="1726" customFormat="false" ht="15" hidden="false" customHeight="false" outlineLevel="0" collapsed="false">
      <c r="A1726" s="178" t="n">
        <v>36144</v>
      </c>
      <c r="B1726" s="179" t="s">
        <v>630</v>
      </c>
      <c r="C1726" s="180" t="s">
        <v>74</v>
      </c>
      <c r="D1726" s="180" t="s">
        <v>30</v>
      </c>
      <c r="E1726" s="178" t="n">
        <v>0.116800486</v>
      </c>
      <c r="F1726" s="181" t="n">
        <f aca="false">IF(C1726="MAT.",VLOOKUP(A1726,INSUMOS_AUX!A:F,6,0),0)</f>
        <v>1.12</v>
      </c>
      <c r="G1726" s="178" t="n">
        <f aca="false">IF(C1726="M.O.",VLOOKUP(A1726,INSUMOS_AUX!A:F,6,0),0)</f>
        <v>0</v>
      </c>
    </row>
    <row r="1727" customFormat="false" ht="15" hidden="false" customHeight="false" outlineLevel="0" collapsed="false">
      <c r="A1727" s="178" t="n">
        <v>36146</v>
      </c>
      <c r="B1727" s="179" t="s">
        <v>631</v>
      </c>
      <c r="C1727" s="180" t="s">
        <v>74</v>
      </c>
      <c r="D1727" s="180" t="s">
        <v>30</v>
      </c>
      <c r="E1727" s="178" t="n">
        <v>0.001299353</v>
      </c>
      <c r="F1727" s="181" t="n">
        <f aca="false">IF(C1727="MAT.",VLOOKUP(A1727,INSUMOS_AUX!A:F,6,0),0)</f>
        <v>170</v>
      </c>
      <c r="G1727" s="178" t="n">
        <f aca="false">IF(C1727="M.O.",VLOOKUP(A1727,INSUMOS_AUX!A:F,6,0),0)</f>
        <v>0</v>
      </c>
    </row>
    <row r="1728" customFormat="false" ht="15" hidden="false" customHeight="false" outlineLevel="0" collapsed="false">
      <c r="A1728" s="178" t="n">
        <v>36149</v>
      </c>
      <c r="B1728" s="179" t="s">
        <v>632</v>
      </c>
      <c r="C1728" s="180" t="s">
        <v>74</v>
      </c>
      <c r="D1728" s="180" t="s">
        <v>30</v>
      </c>
      <c r="E1728" s="178" t="n">
        <v>0.0007524</v>
      </c>
      <c r="F1728" s="181" t="n">
        <f aca="false">IF(C1728="MAT.",VLOOKUP(A1728,INSUMOS_AUX!A:F,6,0),0)</f>
        <v>117.5</v>
      </c>
      <c r="G1728" s="178" t="n">
        <f aca="false">IF(C1728="M.O.",VLOOKUP(A1728,INSUMOS_AUX!A:F,6,0),0)</f>
        <v>0</v>
      </c>
    </row>
    <row r="1729" customFormat="false" ht="15" hidden="false" customHeight="false" outlineLevel="0" collapsed="false">
      <c r="A1729" s="178" t="n">
        <v>36150</v>
      </c>
      <c r="B1729" s="179" t="s">
        <v>633</v>
      </c>
      <c r="C1729" s="180" t="s">
        <v>74</v>
      </c>
      <c r="D1729" s="180" t="s">
        <v>30</v>
      </c>
      <c r="E1729" s="178" t="n">
        <v>0.002784298</v>
      </c>
      <c r="F1729" s="181" t="n">
        <f aca="false">IF(C1729="MAT.",VLOOKUP(A1729,INSUMOS_AUX!A:F,6,0),0)</f>
        <v>29.7</v>
      </c>
      <c r="G1729" s="178" t="n">
        <f aca="false">IF(C1729="M.O.",VLOOKUP(A1729,INSUMOS_AUX!A:F,6,0),0)</f>
        <v>0</v>
      </c>
    </row>
    <row r="1730" customFormat="false" ht="15" hidden="false" customHeight="false" outlineLevel="0" collapsed="false">
      <c r="A1730" s="178" t="n">
        <v>36153</v>
      </c>
      <c r="B1730" s="179" t="s">
        <v>634</v>
      </c>
      <c r="C1730" s="180" t="s">
        <v>74</v>
      </c>
      <c r="D1730" s="180" t="s">
        <v>30</v>
      </c>
      <c r="E1730" s="178" t="n">
        <v>0.001126092</v>
      </c>
      <c r="F1730" s="181" t="n">
        <f aca="false">IF(C1730="MAT.",VLOOKUP(A1730,INSUMOS_AUX!A:F,6,0),0)</f>
        <v>133.75</v>
      </c>
      <c r="G1730" s="178" t="n">
        <f aca="false">IF(C1730="M.O.",VLOOKUP(A1730,INSUMOS_AUX!A:F,6,0),0)</f>
        <v>0</v>
      </c>
    </row>
    <row r="1731" customFormat="false" ht="15" hidden="false" customHeight="false" outlineLevel="0" collapsed="false">
      <c r="A1731" s="178" t="n">
        <v>37370</v>
      </c>
      <c r="B1731" s="179" t="s">
        <v>659</v>
      </c>
      <c r="C1731" s="180" t="s">
        <v>74</v>
      </c>
      <c r="D1731" s="180" t="s">
        <v>594</v>
      </c>
      <c r="E1731" s="178" t="n">
        <v>1.045</v>
      </c>
      <c r="F1731" s="181" t="n">
        <f aca="false">IF(C1731="MAT.",VLOOKUP(A1731,INSUMOS_AUX!A:F,6,0),0)</f>
        <v>1.87</v>
      </c>
      <c r="G1731" s="178" t="n">
        <f aca="false">IF(C1731="M.O.",VLOOKUP(A1731,INSUMOS_AUX!A:F,6,0),0)</f>
        <v>0</v>
      </c>
    </row>
    <row r="1732" customFormat="false" ht="15" hidden="false" customHeight="false" outlineLevel="0" collapsed="false">
      <c r="A1732" s="178" t="n">
        <v>37371</v>
      </c>
      <c r="B1732" s="179" t="s">
        <v>660</v>
      </c>
      <c r="C1732" s="180" t="s">
        <v>74</v>
      </c>
      <c r="D1732" s="180" t="s">
        <v>594</v>
      </c>
      <c r="E1732" s="178" t="n">
        <v>1.045</v>
      </c>
      <c r="F1732" s="181" t="n">
        <f aca="false">IF(C1732="MAT.",VLOOKUP(A1732,INSUMOS_AUX!A:F,6,0),0)</f>
        <v>0.71</v>
      </c>
      <c r="G1732" s="178" t="n">
        <f aca="false">IF(C1732="M.O.",VLOOKUP(A1732,INSUMOS_AUX!A:F,6,0),0)</f>
        <v>0</v>
      </c>
    </row>
    <row r="1733" customFormat="false" ht="15" hidden="false" customHeight="false" outlineLevel="0" collapsed="false">
      <c r="A1733" s="178" t="n">
        <v>37372</v>
      </c>
      <c r="B1733" s="179" t="s">
        <v>661</v>
      </c>
      <c r="C1733" s="180" t="s">
        <v>74</v>
      </c>
      <c r="D1733" s="180" t="s">
        <v>594</v>
      </c>
      <c r="E1733" s="178" t="n">
        <v>1.045</v>
      </c>
      <c r="F1733" s="181" t="n">
        <f aca="false">IF(C1733="MAT.",VLOOKUP(A1733,INSUMOS_AUX!A:F,6,0),0)</f>
        <v>0.34</v>
      </c>
      <c r="G1733" s="178" t="n">
        <f aca="false">IF(C1733="M.O.",VLOOKUP(A1733,INSUMOS_AUX!A:F,6,0),0)</f>
        <v>0</v>
      </c>
    </row>
    <row r="1734" customFormat="false" ht="15" hidden="false" customHeight="false" outlineLevel="0" collapsed="false">
      <c r="A1734" s="178" t="n">
        <v>37373</v>
      </c>
      <c r="B1734" s="179" t="s">
        <v>662</v>
      </c>
      <c r="C1734" s="180" t="s">
        <v>74</v>
      </c>
      <c r="D1734" s="180" t="s">
        <v>594</v>
      </c>
      <c r="E1734" s="178" t="n">
        <v>1.045</v>
      </c>
      <c r="F1734" s="181" t="n">
        <f aca="false">IF(C1734="MAT.",VLOOKUP(A1734,INSUMOS_AUX!A:F,6,0),0)</f>
        <v>0.05</v>
      </c>
      <c r="G1734" s="178" t="n">
        <f aca="false">IF(C1734="M.O.",VLOOKUP(A1734,INSUMOS_AUX!A:F,6,0),0)</f>
        <v>0</v>
      </c>
    </row>
    <row r="1735" customFormat="false" ht="15" hidden="false" customHeight="false" outlineLevel="0" collapsed="false">
      <c r="A1735" s="178" t="n">
        <v>38382</v>
      </c>
      <c r="B1735" s="179" t="s">
        <v>664</v>
      </c>
      <c r="C1735" s="180" t="s">
        <v>74</v>
      </c>
      <c r="D1735" s="180" t="s">
        <v>30</v>
      </c>
      <c r="E1735" s="178" t="n">
        <v>0.002645104</v>
      </c>
      <c r="F1735" s="181" t="n">
        <f aca="false">IF(C1735="MAT.",VLOOKUP(A1735,INSUMOS_AUX!A:F,6,0),0)</f>
        <v>7.62</v>
      </c>
      <c r="G1735" s="178" t="n">
        <f aca="false">IF(C1735="M.O.",VLOOKUP(A1735,INSUMOS_AUX!A:F,6,0),0)</f>
        <v>0</v>
      </c>
    </row>
    <row r="1736" customFormat="false" ht="15" hidden="false" customHeight="false" outlineLevel="0" collapsed="false">
      <c r="A1736" s="178" t="n">
        <v>38390</v>
      </c>
      <c r="B1736" s="179" t="s">
        <v>665</v>
      </c>
      <c r="C1736" s="180" t="s">
        <v>74</v>
      </c>
      <c r="D1736" s="180" t="s">
        <v>30</v>
      </c>
      <c r="E1736" s="178" t="n">
        <v>0.001390163</v>
      </c>
      <c r="F1736" s="181" t="n">
        <f aca="false">IF(C1736="MAT.",VLOOKUP(A1736,INSUMOS_AUX!A:F,6,0),0)</f>
        <v>22.97</v>
      </c>
      <c r="G1736" s="178" t="n">
        <f aca="false">IF(C1736="M.O.",VLOOKUP(A1736,INSUMOS_AUX!A:F,6,0),0)</f>
        <v>0</v>
      </c>
    </row>
    <row r="1737" customFormat="false" ht="15" hidden="false" customHeight="false" outlineLevel="0" collapsed="false">
      <c r="A1737" s="178" t="n">
        <v>38393</v>
      </c>
      <c r="B1737" s="179" t="s">
        <v>666</v>
      </c>
      <c r="C1737" s="180" t="s">
        <v>74</v>
      </c>
      <c r="D1737" s="180" t="s">
        <v>30</v>
      </c>
      <c r="E1737" s="178" t="n">
        <v>0.001390163</v>
      </c>
      <c r="F1737" s="181" t="n">
        <f aca="false">IF(C1737="MAT.",VLOOKUP(A1737,INSUMOS_AUX!A:F,6,0),0)</f>
        <v>10.36</v>
      </c>
      <c r="G1737" s="178" t="n">
        <f aca="false">IF(C1737="M.O.",VLOOKUP(A1737,INSUMOS_AUX!A:F,6,0),0)</f>
        <v>0</v>
      </c>
    </row>
    <row r="1738" customFormat="false" ht="15" hidden="false" customHeight="false" outlineLevel="0" collapsed="false">
      <c r="A1738" s="178" t="n">
        <v>38396</v>
      </c>
      <c r="B1738" s="179" t="s">
        <v>667</v>
      </c>
      <c r="C1738" s="180" t="s">
        <v>74</v>
      </c>
      <c r="D1738" s="180" t="s">
        <v>30</v>
      </c>
      <c r="E1738" s="178" t="n">
        <v>4.7338E-005</v>
      </c>
      <c r="F1738" s="181" t="n">
        <f aca="false">IF(C1738="MAT.",VLOOKUP(A1738,INSUMOS_AUX!A:F,6,0),0)</f>
        <v>276.64</v>
      </c>
      <c r="G1738" s="178" t="n">
        <f aca="false">IF(C1738="M.O.",VLOOKUP(A1738,INSUMOS_AUX!A:F,6,0),0)</f>
        <v>0</v>
      </c>
    </row>
    <row r="1739" customFormat="false" ht="15" hidden="false" customHeight="false" outlineLevel="0" collapsed="false">
      <c r="A1739" s="178" t="n">
        <v>38399</v>
      </c>
      <c r="B1739" s="179" t="s">
        <v>668</v>
      </c>
      <c r="C1739" s="180" t="s">
        <v>74</v>
      </c>
      <c r="D1739" s="180" t="s">
        <v>30</v>
      </c>
      <c r="E1739" s="178" t="n">
        <v>0.000236483</v>
      </c>
      <c r="F1739" s="181" t="n">
        <f aca="false">IF(C1739="MAT.",VLOOKUP(A1739,INSUMOS_AUX!A:F,6,0),0)</f>
        <v>135.25</v>
      </c>
      <c r="G1739" s="178" t="n">
        <f aca="false">IF(C1739="M.O.",VLOOKUP(A1739,INSUMOS_AUX!A:F,6,0),0)</f>
        <v>0</v>
      </c>
    </row>
    <row r="1740" customFormat="false" ht="15" hidden="false" customHeight="false" outlineLevel="0" collapsed="false">
      <c r="A1740" s="178" t="n">
        <v>38412</v>
      </c>
      <c r="B1740" s="179" t="s">
        <v>669</v>
      </c>
      <c r="C1740" s="180" t="s">
        <v>74</v>
      </c>
      <c r="D1740" s="180" t="s">
        <v>30</v>
      </c>
      <c r="E1740" s="178" t="n">
        <v>4.1382E-005</v>
      </c>
      <c r="F1740" s="181" t="n">
        <f aca="false">IF(C1740="MAT.",VLOOKUP(A1740,INSUMOS_AUX!A:F,6,0),0)</f>
        <v>837.62</v>
      </c>
      <c r="G1740" s="178" t="n">
        <f aca="false">IF(C1740="M.O.",VLOOKUP(A1740,INSUMOS_AUX!A:F,6,0),0)</f>
        <v>0</v>
      </c>
    </row>
    <row r="1741" customFormat="false" ht="15" hidden="false" customHeight="false" outlineLevel="0" collapsed="false">
      <c r="A1741" s="178" t="n">
        <v>38413</v>
      </c>
      <c r="B1741" s="179" t="s">
        <v>670</v>
      </c>
      <c r="C1741" s="180" t="s">
        <v>74</v>
      </c>
      <c r="D1741" s="180" t="s">
        <v>30</v>
      </c>
      <c r="E1741" s="178" t="n">
        <v>4.0546E-005</v>
      </c>
      <c r="F1741" s="181" t="n">
        <f aca="false">IF(C1741="MAT.",VLOOKUP(A1741,INSUMOS_AUX!A:F,6,0),0)</f>
        <v>589.49</v>
      </c>
      <c r="G1741" s="178" t="n">
        <f aca="false">IF(C1741="M.O.",VLOOKUP(A1741,INSUMOS_AUX!A:F,6,0),0)</f>
        <v>0</v>
      </c>
    </row>
    <row r="1742" customFormat="false" ht="15" hidden="false" customHeight="false" outlineLevel="0" collapsed="false">
      <c r="A1742" s="178" t="n">
        <v>38476</v>
      </c>
      <c r="B1742" s="179" t="s">
        <v>671</v>
      </c>
      <c r="C1742" s="180" t="s">
        <v>74</v>
      </c>
      <c r="D1742" s="180" t="s">
        <v>30</v>
      </c>
      <c r="E1742" s="178" t="n">
        <v>0.00018925</v>
      </c>
      <c r="F1742" s="181" t="n">
        <f aca="false">IF(C1742="MAT.",VLOOKUP(A1742,INSUMOS_AUX!A:F,6,0),0)</f>
        <v>203.78</v>
      </c>
      <c r="G1742" s="178" t="n">
        <f aca="false">IF(C1742="M.O.",VLOOKUP(A1742,INSUMOS_AUX!A:F,6,0),0)</f>
        <v>0</v>
      </c>
    </row>
    <row r="1743" customFormat="false" ht="15" hidden="false" customHeight="false" outlineLevel="0" collapsed="false">
      <c r="A1743" s="178" t="n">
        <v>38477</v>
      </c>
      <c r="B1743" s="179" t="s">
        <v>672</v>
      </c>
      <c r="C1743" s="180" t="s">
        <v>74</v>
      </c>
      <c r="D1743" s="180" t="s">
        <v>30</v>
      </c>
      <c r="E1743" s="178" t="n">
        <v>4.0546E-005</v>
      </c>
      <c r="F1743" s="181" t="n">
        <f aca="false">IF(C1743="MAT.",VLOOKUP(A1743,INSUMOS_AUX!A:F,6,0),0)</f>
        <v>577.1</v>
      </c>
      <c r="G1743" s="178" t="n">
        <f aca="false">IF(C1743="M.O.",VLOOKUP(A1743,INSUMOS_AUX!A:F,6,0),0)</f>
        <v>0</v>
      </c>
    </row>
    <row r="1744" customFormat="false" ht="15" hidden="false" customHeight="false" outlineLevel="0" collapsed="false">
      <c r="A1744" s="178" t="n">
        <v>39961</v>
      </c>
      <c r="B1744" s="179" t="s">
        <v>801</v>
      </c>
      <c r="C1744" s="180" t="s">
        <v>74</v>
      </c>
      <c r="D1744" s="180" t="s">
        <v>30</v>
      </c>
      <c r="E1744" s="178" t="n">
        <v>0.6233</v>
      </c>
      <c r="F1744" s="181" t="n">
        <f aca="false">IF(C1744="MAT.",VLOOKUP(A1744,INSUMOS_AUX!A:F,6,0),0)</f>
        <v>10.9</v>
      </c>
      <c r="G1744" s="178" t="n">
        <f aca="false">IF(C1744="M.O.",VLOOKUP(A1744,INSUMOS_AUX!A:F,6,0),0)</f>
        <v>0</v>
      </c>
    </row>
    <row r="1745" customFormat="false" ht="15" hidden="false" customHeight="false" outlineLevel="0" collapsed="false">
      <c r="A1745" s="178" t="n">
        <v>4377</v>
      </c>
      <c r="B1745" s="179" t="s">
        <v>802</v>
      </c>
      <c r="C1745" s="180" t="s">
        <v>74</v>
      </c>
      <c r="D1745" s="180" t="s">
        <v>30</v>
      </c>
      <c r="E1745" s="178" t="n">
        <v>9.2</v>
      </c>
      <c r="F1745" s="181" t="n">
        <f aca="false">IF(C1745="MAT.",VLOOKUP(A1745,INSUMOS_AUX!A:F,6,0),0)</f>
        <v>0.12</v>
      </c>
      <c r="G1745" s="178" t="n">
        <f aca="false">IF(C1745="M.O.",VLOOKUP(A1745,INSUMOS_AUX!A:F,6,0),0)</f>
        <v>0</v>
      </c>
    </row>
    <row r="1746" customFormat="false" ht="15" hidden="false" customHeight="false" outlineLevel="0" collapsed="false">
      <c r="A1746" s="178" t="n">
        <v>4750</v>
      </c>
      <c r="B1746" s="179" t="s">
        <v>688</v>
      </c>
      <c r="C1746" s="180" t="s">
        <v>636</v>
      </c>
      <c r="D1746" s="180" t="s">
        <v>594</v>
      </c>
      <c r="E1746" s="178" t="n">
        <v>0.7089187</v>
      </c>
      <c r="F1746" s="181" t="n">
        <f aca="false">IF(C1746="MAT.",VLOOKUP(A1746,INSUMOS_AUX!A:F,6,0),0)</f>
        <v>0</v>
      </c>
      <c r="G1746" s="178" t="n">
        <f aca="false">IF(C1746="M.O.",VLOOKUP(A1746,INSUMOS_AUX!A:F,6,0),0)</f>
        <v>13.3</v>
      </c>
    </row>
    <row r="1747" customFormat="false" ht="15" hidden="false" customHeight="false" outlineLevel="0" collapsed="false">
      <c r="A1747" s="178" t="n">
        <v>6111</v>
      </c>
      <c r="B1747" s="179" t="s">
        <v>678</v>
      </c>
      <c r="C1747" s="180" t="s">
        <v>636</v>
      </c>
      <c r="D1747" s="180" t="s">
        <v>594</v>
      </c>
      <c r="E1747" s="178" t="n">
        <v>0.3539508</v>
      </c>
      <c r="F1747" s="181" t="n">
        <f aca="false">IF(C1747="MAT.",VLOOKUP(A1747,INSUMOS_AUX!A:F,6,0),0)</f>
        <v>0</v>
      </c>
      <c r="G1747" s="178" t="n">
        <f aca="false">IF(C1747="M.O.",VLOOKUP(A1747,INSUMOS_AUX!A:F,6,0),0)</f>
        <v>8.51</v>
      </c>
    </row>
    <row r="1748" customFormat="false" ht="15" hidden="false" customHeight="false" outlineLevel="0" collapsed="false">
      <c r="A1748" s="172"/>
      <c r="B1748" s="173"/>
      <c r="C1748" s="173"/>
      <c r="D1748" s="173"/>
      <c r="E1748" s="173"/>
      <c r="F1748" s="173"/>
      <c r="G1748" s="173"/>
    </row>
    <row r="1749" customFormat="false" ht="15" hidden="false" customHeight="false" outlineLevel="0" collapsed="false">
      <c r="A1749" s="169" t="s">
        <v>803</v>
      </c>
      <c r="B1749" s="170" t="s">
        <v>249</v>
      </c>
      <c r="C1749" s="171"/>
      <c r="D1749" s="171"/>
      <c r="E1749" s="171"/>
      <c r="F1749" s="171"/>
      <c r="G1749" s="171"/>
    </row>
    <row r="1750" customFormat="false" ht="15" hidden="false" customHeight="false" outlineLevel="0" collapsed="false">
      <c r="A1750" s="172"/>
      <c r="B1750" s="173"/>
      <c r="C1750" s="173"/>
      <c r="D1750" s="173"/>
      <c r="E1750" s="173"/>
      <c r="F1750" s="173"/>
      <c r="G1750" s="173"/>
    </row>
    <row r="1751" customFormat="false" ht="15" hidden="false" customHeight="false" outlineLevel="0" collapsed="false">
      <c r="A1751" s="174" t="s">
        <v>251</v>
      </c>
      <c r="B1751" s="174" t="s">
        <v>252</v>
      </c>
      <c r="C1751" s="175" t="s">
        <v>60</v>
      </c>
      <c r="D1751" s="175" t="s">
        <v>30</v>
      </c>
      <c r="E1751" s="176" t="n">
        <v>6</v>
      </c>
      <c r="F1751" s="176" t="n">
        <f aca="false">SUMPRODUCT($E1752:$E1779,F1752:F1779)</f>
        <v>59.83127852716</v>
      </c>
      <c r="G1751" s="176" t="n">
        <f aca="false">SUMPRODUCT($E1752:$E1779,G1752:G1779)</f>
        <v>17.061173274</v>
      </c>
    </row>
    <row r="1752" customFormat="false" ht="15" hidden="false" customHeight="false" outlineLevel="0" collapsed="false">
      <c r="A1752" s="178" t="n">
        <v>10</v>
      </c>
      <c r="B1752" s="179" t="s">
        <v>647</v>
      </c>
      <c r="C1752" s="180" t="s">
        <v>74</v>
      </c>
      <c r="D1752" s="180" t="s">
        <v>30</v>
      </c>
      <c r="E1752" s="178" t="n">
        <v>0.008071387</v>
      </c>
      <c r="F1752" s="181" t="n">
        <f aca="false">IF(C1752="MAT.",VLOOKUP(A1752,INSUMOS_AUX!A:F,6,0),0)</f>
        <v>6.92</v>
      </c>
      <c r="G1752" s="178" t="n">
        <f aca="false">IF(C1752="M.O.",VLOOKUP(A1752,INSUMOS_AUX!A:F,6,0),0)</f>
        <v>0</v>
      </c>
    </row>
    <row r="1753" customFormat="false" ht="15" hidden="false" customHeight="false" outlineLevel="0" collapsed="false">
      <c r="A1753" s="178" t="n">
        <v>11359</v>
      </c>
      <c r="B1753" s="179" t="s">
        <v>649</v>
      </c>
      <c r="C1753" s="180" t="s">
        <v>74</v>
      </c>
      <c r="D1753" s="180" t="s">
        <v>30</v>
      </c>
      <c r="E1753" s="178" t="n">
        <v>6.5146E-005</v>
      </c>
      <c r="F1753" s="181" t="n">
        <f aca="false">IF(C1753="MAT.",VLOOKUP(A1753,INSUMOS_AUX!A:F,6,0),0)</f>
        <v>571.77</v>
      </c>
      <c r="G1753" s="178" t="n">
        <f aca="false">IF(C1753="M.O.",VLOOKUP(A1753,INSUMOS_AUX!A:F,6,0),0)</f>
        <v>0</v>
      </c>
    </row>
    <row r="1754" customFormat="false" ht="15" hidden="false" customHeight="false" outlineLevel="0" collapsed="false">
      <c r="A1754" s="178" t="n">
        <v>1214</v>
      </c>
      <c r="B1754" s="179" t="s">
        <v>684</v>
      </c>
      <c r="C1754" s="180" t="s">
        <v>636</v>
      </c>
      <c r="D1754" s="180" t="s">
        <v>594</v>
      </c>
      <c r="E1754" s="178" t="n">
        <v>0.7761273</v>
      </c>
      <c r="F1754" s="181" t="n">
        <f aca="false">IF(C1754="MAT.",VLOOKUP(A1754,INSUMOS_AUX!A:F,6,0),0)</f>
        <v>0</v>
      </c>
      <c r="G1754" s="178" t="n">
        <f aca="false">IF(C1754="M.O.",VLOOKUP(A1754,INSUMOS_AUX!A:F,6,0),0)</f>
        <v>17.7</v>
      </c>
    </row>
    <row r="1755" customFormat="false" ht="15" hidden="false" customHeight="false" outlineLevel="0" collapsed="false">
      <c r="A1755" s="178" t="n">
        <v>12815</v>
      </c>
      <c r="B1755" s="179" t="s">
        <v>651</v>
      </c>
      <c r="C1755" s="180" t="s">
        <v>74</v>
      </c>
      <c r="D1755" s="180" t="s">
        <v>30</v>
      </c>
      <c r="E1755" s="178" t="n">
        <v>0.009186821</v>
      </c>
      <c r="F1755" s="181" t="n">
        <f aca="false">IF(C1755="MAT.",VLOOKUP(A1755,INSUMOS_AUX!A:F,6,0),0)</f>
        <v>5.84</v>
      </c>
      <c r="G1755" s="178" t="n">
        <f aca="false">IF(C1755="M.O.",VLOOKUP(A1755,INSUMOS_AUX!A:F,6,0),0)</f>
        <v>0</v>
      </c>
    </row>
    <row r="1756" customFormat="false" ht="15" hidden="false" customHeight="false" outlineLevel="0" collapsed="false">
      <c r="A1756" s="178" t="n">
        <v>12892</v>
      </c>
      <c r="B1756" s="179" t="s">
        <v>627</v>
      </c>
      <c r="C1756" s="180" t="s">
        <v>74</v>
      </c>
      <c r="D1756" s="180" t="s">
        <v>628</v>
      </c>
      <c r="E1756" s="178" t="n">
        <v>0.015813359</v>
      </c>
      <c r="F1756" s="181" t="n">
        <f aca="false">IF(C1756="MAT.",VLOOKUP(A1756,INSUMOS_AUX!A:F,6,0),0)</f>
        <v>9</v>
      </c>
      <c r="G1756" s="178" t="n">
        <f aca="false">IF(C1756="M.O.",VLOOKUP(A1756,INSUMOS_AUX!A:F,6,0),0)</f>
        <v>0</v>
      </c>
    </row>
    <row r="1757" customFormat="false" ht="15" hidden="false" customHeight="false" outlineLevel="0" collapsed="false">
      <c r="A1757" s="178" t="n">
        <v>12893</v>
      </c>
      <c r="B1757" s="179" t="s">
        <v>629</v>
      </c>
      <c r="C1757" s="180" t="s">
        <v>74</v>
      </c>
      <c r="D1757" s="180" t="s">
        <v>628</v>
      </c>
      <c r="E1757" s="178" t="n">
        <v>0.001844938</v>
      </c>
      <c r="F1757" s="181" t="n">
        <f aca="false">IF(C1757="MAT.",VLOOKUP(A1757,INSUMOS_AUX!A:F,6,0),0)</f>
        <v>48</v>
      </c>
      <c r="G1757" s="178" t="n">
        <f aca="false">IF(C1757="M.O.",VLOOKUP(A1757,INSUMOS_AUX!A:F,6,0),0)</f>
        <v>0</v>
      </c>
    </row>
    <row r="1758" customFormat="false" ht="15" hidden="false" customHeight="false" outlineLevel="0" collapsed="false">
      <c r="A1758" s="178" t="n">
        <v>25966</v>
      </c>
      <c r="B1758" s="179" t="s">
        <v>653</v>
      </c>
      <c r="C1758" s="180" t="s">
        <v>74</v>
      </c>
      <c r="D1758" s="180" t="s">
        <v>654</v>
      </c>
      <c r="E1758" s="178" t="n">
        <v>0.001531175</v>
      </c>
      <c r="F1758" s="181" t="n">
        <f aca="false">IF(C1758="MAT.",VLOOKUP(A1758,INSUMOS_AUX!A:F,6,0),0)</f>
        <v>15.03</v>
      </c>
      <c r="G1758" s="178" t="n">
        <f aca="false">IF(C1758="M.O.",VLOOKUP(A1758,INSUMOS_AUX!A:F,6,0),0)</f>
        <v>0</v>
      </c>
    </row>
    <row r="1759" customFormat="false" ht="15" hidden="false" customHeight="false" outlineLevel="0" collapsed="false">
      <c r="A1759" s="178" t="n">
        <v>2711</v>
      </c>
      <c r="B1759" s="179" t="s">
        <v>657</v>
      </c>
      <c r="C1759" s="180" t="s">
        <v>74</v>
      </c>
      <c r="D1759" s="180" t="s">
        <v>30</v>
      </c>
      <c r="E1759" s="178" t="n">
        <v>0.000683349</v>
      </c>
      <c r="F1759" s="181" t="n">
        <f aca="false">IF(C1759="MAT.",VLOOKUP(A1759,INSUMOS_AUX!A:F,6,0),0)</f>
        <v>109.45</v>
      </c>
      <c r="G1759" s="178" t="n">
        <f aca="false">IF(C1759="M.O.",VLOOKUP(A1759,INSUMOS_AUX!A:F,6,0),0)</f>
        <v>0</v>
      </c>
    </row>
    <row r="1760" customFormat="false" ht="15" hidden="false" customHeight="false" outlineLevel="0" collapsed="false">
      <c r="A1760" s="178" t="n">
        <v>3099</v>
      </c>
      <c r="B1760" s="179" t="s">
        <v>804</v>
      </c>
      <c r="C1760" s="180" t="s">
        <v>74</v>
      </c>
      <c r="D1760" s="180" t="s">
        <v>275</v>
      </c>
      <c r="E1760" s="178" t="n">
        <v>1</v>
      </c>
      <c r="F1760" s="181" t="n">
        <f aca="false">IF(C1760="MAT.",VLOOKUP(A1760,INSUMOS_AUX!A:F,6,0),0)</f>
        <v>54.94</v>
      </c>
      <c r="G1760" s="178" t="n">
        <f aca="false">IF(C1760="M.O.",VLOOKUP(A1760,INSUMOS_AUX!A:F,6,0),0)</f>
        <v>0</v>
      </c>
    </row>
    <row r="1761" customFormat="false" ht="15" hidden="false" customHeight="false" outlineLevel="0" collapsed="false">
      <c r="A1761" s="178" t="n">
        <v>36144</v>
      </c>
      <c r="B1761" s="179" t="s">
        <v>630</v>
      </c>
      <c r="C1761" s="180" t="s">
        <v>74</v>
      </c>
      <c r="D1761" s="180" t="s">
        <v>30</v>
      </c>
      <c r="E1761" s="178" t="n">
        <v>0.128648191</v>
      </c>
      <c r="F1761" s="181" t="n">
        <f aca="false">IF(C1761="MAT.",VLOOKUP(A1761,INSUMOS_AUX!A:F,6,0),0)</f>
        <v>1.12</v>
      </c>
      <c r="G1761" s="178" t="n">
        <f aca="false">IF(C1761="M.O.",VLOOKUP(A1761,INSUMOS_AUX!A:F,6,0),0)</f>
        <v>0</v>
      </c>
    </row>
    <row r="1762" customFormat="false" ht="15" hidden="false" customHeight="false" outlineLevel="0" collapsed="false">
      <c r="A1762" s="178" t="n">
        <v>36146</v>
      </c>
      <c r="B1762" s="179" t="s">
        <v>631</v>
      </c>
      <c r="C1762" s="180" t="s">
        <v>74</v>
      </c>
      <c r="D1762" s="180" t="s">
        <v>30</v>
      </c>
      <c r="E1762" s="178" t="n">
        <v>0.001431154</v>
      </c>
      <c r="F1762" s="181" t="n">
        <f aca="false">IF(C1762="MAT.",VLOOKUP(A1762,INSUMOS_AUX!A:F,6,0),0)</f>
        <v>170</v>
      </c>
      <c r="G1762" s="178" t="n">
        <f aca="false">IF(C1762="M.O.",VLOOKUP(A1762,INSUMOS_AUX!A:F,6,0),0)</f>
        <v>0</v>
      </c>
    </row>
    <row r="1763" customFormat="false" ht="15" hidden="false" customHeight="false" outlineLevel="0" collapsed="false">
      <c r="A1763" s="178" t="n">
        <v>36149</v>
      </c>
      <c r="B1763" s="179" t="s">
        <v>632</v>
      </c>
      <c r="C1763" s="180" t="s">
        <v>74</v>
      </c>
      <c r="D1763" s="180" t="s">
        <v>30</v>
      </c>
      <c r="E1763" s="178" t="n">
        <v>0.00082872</v>
      </c>
      <c r="F1763" s="181" t="n">
        <f aca="false">IF(C1763="MAT.",VLOOKUP(A1763,INSUMOS_AUX!A:F,6,0),0)</f>
        <v>117.5</v>
      </c>
      <c r="G1763" s="178" t="n">
        <f aca="false">IF(C1763="M.O.",VLOOKUP(A1763,INSUMOS_AUX!A:F,6,0),0)</f>
        <v>0</v>
      </c>
    </row>
    <row r="1764" customFormat="false" ht="15" hidden="false" customHeight="false" outlineLevel="0" collapsed="false">
      <c r="A1764" s="178" t="n">
        <v>36150</v>
      </c>
      <c r="B1764" s="179" t="s">
        <v>633</v>
      </c>
      <c r="C1764" s="180" t="s">
        <v>74</v>
      </c>
      <c r="D1764" s="180" t="s">
        <v>30</v>
      </c>
      <c r="E1764" s="178" t="n">
        <v>0.003066725</v>
      </c>
      <c r="F1764" s="181" t="n">
        <f aca="false">IF(C1764="MAT.",VLOOKUP(A1764,INSUMOS_AUX!A:F,6,0),0)</f>
        <v>29.7</v>
      </c>
      <c r="G1764" s="178" t="n">
        <f aca="false">IF(C1764="M.O.",VLOOKUP(A1764,INSUMOS_AUX!A:F,6,0),0)</f>
        <v>0</v>
      </c>
    </row>
    <row r="1765" customFormat="false" ht="15" hidden="false" customHeight="false" outlineLevel="0" collapsed="false">
      <c r="A1765" s="178" t="n">
        <v>36153</v>
      </c>
      <c r="B1765" s="179" t="s">
        <v>634</v>
      </c>
      <c r="C1765" s="180" t="s">
        <v>74</v>
      </c>
      <c r="D1765" s="180" t="s">
        <v>30</v>
      </c>
      <c r="E1765" s="178" t="n">
        <v>0.001240317</v>
      </c>
      <c r="F1765" s="181" t="n">
        <f aca="false">IF(C1765="MAT.",VLOOKUP(A1765,INSUMOS_AUX!A:F,6,0),0)</f>
        <v>133.75</v>
      </c>
      <c r="G1765" s="178" t="n">
        <f aca="false">IF(C1765="M.O.",VLOOKUP(A1765,INSUMOS_AUX!A:F,6,0),0)</f>
        <v>0</v>
      </c>
    </row>
    <row r="1766" customFormat="false" ht="15" hidden="false" customHeight="false" outlineLevel="0" collapsed="false">
      <c r="A1766" s="178" t="n">
        <v>37370</v>
      </c>
      <c r="B1766" s="179" t="s">
        <v>659</v>
      </c>
      <c r="C1766" s="180" t="s">
        <v>74</v>
      </c>
      <c r="D1766" s="180" t="s">
        <v>594</v>
      </c>
      <c r="E1766" s="178" t="n">
        <v>1.151</v>
      </c>
      <c r="F1766" s="181" t="n">
        <f aca="false">IF(C1766="MAT.",VLOOKUP(A1766,INSUMOS_AUX!A:F,6,0),0)</f>
        <v>1.87</v>
      </c>
      <c r="G1766" s="178" t="n">
        <f aca="false">IF(C1766="M.O.",VLOOKUP(A1766,INSUMOS_AUX!A:F,6,0),0)</f>
        <v>0</v>
      </c>
    </row>
    <row r="1767" customFormat="false" ht="15" hidden="false" customHeight="false" outlineLevel="0" collapsed="false">
      <c r="A1767" s="178" t="n">
        <v>37371</v>
      </c>
      <c r="B1767" s="179" t="s">
        <v>660</v>
      </c>
      <c r="C1767" s="180" t="s">
        <v>74</v>
      </c>
      <c r="D1767" s="180" t="s">
        <v>594</v>
      </c>
      <c r="E1767" s="178" t="n">
        <v>1.151</v>
      </c>
      <c r="F1767" s="181" t="n">
        <f aca="false">IF(C1767="MAT.",VLOOKUP(A1767,INSUMOS_AUX!A:F,6,0),0)</f>
        <v>0.71</v>
      </c>
      <c r="G1767" s="178" t="n">
        <f aca="false">IF(C1767="M.O.",VLOOKUP(A1767,INSUMOS_AUX!A:F,6,0),0)</f>
        <v>0</v>
      </c>
    </row>
    <row r="1768" customFormat="false" ht="15" hidden="false" customHeight="false" outlineLevel="0" collapsed="false">
      <c r="A1768" s="178" t="n">
        <v>37372</v>
      </c>
      <c r="B1768" s="179" t="s">
        <v>661</v>
      </c>
      <c r="C1768" s="180" t="s">
        <v>74</v>
      </c>
      <c r="D1768" s="180" t="s">
        <v>594</v>
      </c>
      <c r="E1768" s="178" t="n">
        <v>1.151</v>
      </c>
      <c r="F1768" s="181" t="n">
        <f aca="false">IF(C1768="MAT.",VLOOKUP(A1768,INSUMOS_AUX!A:F,6,0),0)</f>
        <v>0.34</v>
      </c>
      <c r="G1768" s="178" t="n">
        <f aca="false">IF(C1768="M.O.",VLOOKUP(A1768,INSUMOS_AUX!A:F,6,0),0)</f>
        <v>0</v>
      </c>
    </row>
    <row r="1769" customFormat="false" ht="15" hidden="false" customHeight="false" outlineLevel="0" collapsed="false">
      <c r="A1769" s="178" t="n">
        <v>37373</v>
      </c>
      <c r="B1769" s="179" t="s">
        <v>662</v>
      </c>
      <c r="C1769" s="180" t="s">
        <v>74</v>
      </c>
      <c r="D1769" s="180" t="s">
        <v>594</v>
      </c>
      <c r="E1769" s="178" t="n">
        <v>1.151</v>
      </c>
      <c r="F1769" s="181" t="n">
        <f aca="false">IF(C1769="MAT.",VLOOKUP(A1769,INSUMOS_AUX!A:F,6,0),0)</f>
        <v>0.05</v>
      </c>
      <c r="G1769" s="178" t="n">
        <f aca="false">IF(C1769="M.O.",VLOOKUP(A1769,INSUMOS_AUX!A:F,6,0),0)</f>
        <v>0</v>
      </c>
    </row>
    <row r="1770" customFormat="false" ht="15" hidden="false" customHeight="false" outlineLevel="0" collapsed="false">
      <c r="A1770" s="178" t="n">
        <v>38382</v>
      </c>
      <c r="B1770" s="179" t="s">
        <v>664</v>
      </c>
      <c r="C1770" s="180" t="s">
        <v>74</v>
      </c>
      <c r="D1770" s="180" t="s">
        <v>30</v>
      </c>
      <c r="E1770" s="178" t="n">
        <v>0.002913411</v>
      </c>
      <c r="F1770" s="181" t="n">
        <f aca="false">IF(C1770="MAT.",VLOOKUP(A1770,INSUMOS_AUX!A:F,6,0),0)</f>
        <v>7.62</v>
      </c>
      <c r="G1770" s="178" t="n">
        <f aca="false">IF(C1770="M.O.",VLOOKUP(A1770,INSUMOS_AUX!A:F,6,0),0)</f>
        <v>0</v>
      </c>
    </row>
    <row r="1771" customFormat="false" ht="15" hidden="false" customHeight="false" outlineLevel="0" collapsed="false">
      <c r="A1771" s="178" t="n">
        <v>38390</v>
      </c>
      <c r="B1771" s="179" t="s">
        <v>665</v>
      </c>
      <c r="C1771" s="180" t="s">
        <v>74</v>
      </c>
      <c r="D1771" s="180" t="s">
        <v>30</v>
      </c>
      <c r="E1771" s="178" t="n">
        <v>0.001531175</v>
      </c>
      <c r="F1771" s="181" t="n">
        <f aca="false">IF(C1771="MAT.",VLOOKUP(A1771,INSUMOS_AUX!A:F,6,0),0)</f>
        <v>22.97</v>
      </c>
      <c r="G1771" s="178" t="n">
        <f aca="false">IF(C1771="M.O.",VLOOKUP(A1771,INSUMOS_AUX!A:F,6,0),0)</f>
        <v>0</v>
      </c>
    </row>
    <row r="1772" customFormat="false" ht="15" hidden="false" customHeight="false" outlineLevel="0" collapsed="false">
      <c r="A1772" s="178" t="n">
        <v>38393</v>
      </c>
      <c r="B1772" s="179" t="s">
        <v>666</v>
      </c>
      <c r="C1772" s="180" t="s">
        <v>74</v>
      </c>
      <c r="D1772" s="180" t="s">
        <v>30</v>
      </c>
      <c r="E1772" s="178" t="n">
        <v>0.001531175</v>
      </c>
      <c r="F1772" s="181" t="n">
        <f aca="false">IF(C1772="MAT.",VLOOKUP(A1772,INSUMOS_AUX!A:F,6,0),0)</f>
        <v>10.36</v>
      </c>
      <c r="G1772" s="178" t="n">
        <f aca="false">IF(C1772="M.O.",VLOOKUP(A1772,INSUMOS_AUX!A:F,6,0),0)</f>
        <v>0</v>
      </c>
    </row>
    <row r="1773" customFormat="false" ht="15" hidden="false" customHeight="false" outlineLevel="0" collapsed="false">
      <c r="A1773" s="178" t="n">
        <v>38396</v>
      </c>
      <c r="B1773" s="179" t="s">
        <v>667</v>
      </c>
      <c r="C1773" s="180" t="s">
        <v>74</v>
      </c>
      <c r="D1773" s="180" t="s">
        <v>30</v>
      </c>
      <c r="E1773" s="178" t="n">
        <v>5.214E-005</v>
      </c>
      <c r="F1773" s="181" t="n">
        <f aca="false">IF(C1773="MAT.",VLOOKUP(A1773,INSUMOS_AUX!A:F,6,0),0)</f>
        <v>276.64</v>
      </c>
      <c r="G1773" s="178" t="n">
        <f aca="false">IF(C1773="M.O.",VLOOKUP(A1773,INSUMOS_AUX!A:F,6,0),0)</f>
        <v>0</v>
      </c>
    </row>
    <row r="1774" customFormat="false" ht="15" hidden="false" customHeight="false" outlineLevel="0" collapsed="false">
      <c r="A1774" s="178" t="n">
        <v>38399</v>
      </c>
      <c r="B1774" s="179" t="s">
        <v>668</v>
      </c>
      <c r="C1774" s="180" t="s">
        <v>74</v>
      </c>
      <c r="D1774" s="180" t="s">
        <v>30</v>
      </c>
      <c r="E1774" s="178" t="n">
        <v>0.000260471</v>
      </c>
      <c r="F1774" s="181" t="n">
        <f aca="false">IF(C1774="MAT.",VLOOKUP(A1774,INSUMOS_AUX!A:F,6,0),0)</f>
        <v>135.25</v>
      </c>
      <c r="G1774" s="178" t="n">
        <f aca="false">IF(C1774="M.O.",VLOOKUP(A1774,INSUMOS_AUX!A:F,6,0),0)</f>
        <v>0</v>
      </c>
    </row>
    <row r="1775" customFormat="false" ht="15" hidden="false" customHeight="false" outlineLevel="0" collapsed="false">
      <c r="A1775" s="178" t="n">
        <v>38412</v>
      </c>
      <c r="B1775" s="179" t="s">
        <v>669</v>
      </c>
      <c r="C1775" s="180" t="s">
        <v>74</v>
      </c>
      <c r="D1775" s="180" t="s">
        <v>30</v>
      </c>
      <c r="E1775" s="178" t="n">
        <v>4.5579E-005</v>
      </c>
      <c r="F1775" s="181" t="n">
        <f aca="false">IF(C1775="MAT.",VLOOKUP(A1775,INSUMOS_AUX!A:F,6,0),0)</f>
        <v>837.62</v>
      </c>
      <c r="G1775" s="178" t="n">
        <f aca="false">IF(C1775="M.O.",VLOOKUP(A1775,INSUMOS_AUX!A:F,6,0),0)</f>
        <v>0</v>
      </c>
    </row>
    <row r="1776" customFormat="false" ht="15" hidden="false" customHeight="false" outlineLevel="0" collapsed="false">
      <c r="A1776" s="178" t="n">
        <v>38413</v>
      </c>
      <c r="B1776" s="179" t="s">
        <v>670</v>
      </c>
      <c r="C1776" s="180" t="s">
        <v>74</v>
      </c>
      <c r="D1776" s="180" t="s">
        <v>30</v>
      </c>
      <c r="E1776" s="178" t="n">
        <v>4.4659E-005</v>
      </c>
      <c r="F1776" s="181" t="n">
        <f aca="false">IF(C1776="MAT.",VLOOKUP(A1776,INSUMOS_AUX!A:F,6,0),0)</f>
        <v>589.49</v>
      </c>
      <c r="G1776" s="178" t="n">
        <f aca="false">IF(C1776="M.O.",VLOOKUP(A1776,INSUMOS_AUX!A:F,6,0),0)</f>
        <v>0</v>
      </c>
    </row>
    <row r="1777" customFormat="false" ht="15" hidden="false" customHeight="false" outlineLevel="0" collapsed="false">
      <c r="A1777" s="178" t="n">
        <v>38476</v>
      </c>
      <c r="B1777" s="179" t="s">
        <v>671</v>
      </c>
      <c r="C1777" s="180" t="s">
        <v>74</v>
      </c>
      <c r="D1777" s="180" t="s">
        <v>30</v>
      </c>
      <c r="E1777" s="178" t="n">
        <v>0.000208446</v>
      </c>
      <c r="F1777" s="181" t="n">
        <f aca="false">IF(C1777="MAT.",VLOOKUP(A1777,INSUMOS_AUX!A:F,6,0),0)</f>
        <v>203.78</v>
      </c>
      <c r="G1777" s="178" t="n">
        <f aca="false">IF(C1777="M.O.",VLOOKUP(A1777,INSUMOS_AUX!A:F,6,0),0)</f>
        <v>0</v>
      </c>
    </row>
    <row r="1778" customFormat="false" ht="15" hidden="false" customHeight="false" outlineLevel="0" collapsed="false">
      <c r="A1778" s="178" t="n">
        <v>38477</v>
      </c>
      <c r="B1778" s="179" t="s">
        <v>672</v>
      </c>
      <c r="C1778" s="180" t="s">
        <v>74</v>
      </c>
      <c r="D1778" s="180" t="s">
        <v>30</v>
      </c>
      <c r="E1778" s="178" t="n">
        <v>4.4659E-005</v>
      </c>
      <c r="F1778" s="181" t="n">
        <f aca="false">IF(C1778="MAT.",VLOOKUP(A1778,INSUMOS_AUX!A:F,6,0),0)</f>
        <v>577.1</v>
      </c>
      <c r="G1778" s="178" t="n">
        <f aca="false">IF(C1778="M.O.",VLOOKUP(A1778,INSUMOS_AUX!A:F,6,0),0)</f>
        <v>0</v>
      </c>
    </row>
    <row r="1779" customFormat="false" ht="15" hidden="false" customHeight="false" outlineLevel="0" collapsed="false">
      <c r="A1779" s="178" t="n">
        <v>6111</v>
      </c>
      <c r="B1779" s="179" t="s">
        <v>678</v>
      </c>
      <c r="C1779" s="180" t="s">
        <v>636</v>
      </c>
      <c r="D1779" s="180" t="s">
        <v>594</v>
      </c>
      <c r="E1779" s="178" t="n">
        <v>0.3905664</v>
      </c>
      <c r="F1779" s="181" t="n">
        <f aca="false">IF(C1779="MAT.",VLOOKUP(A1779,INSUMOS_AUX!A:F,6,0),0)</f>
        <v>0</v>
      </c>
      <c r="G1779" s="178" t="n">
        <f aca="false">IF(C1779="M.O.",VLOOKUP(A1779,INSUMOS_AUX!A:F,6,0),0)</f>
        <v>8.51</v>
      </c>
    </row>
    <row r="1780" customFormat="false" ht="15" hidden="false" customHeight="false" outlineLevel="0" collapsed="false">
      <c r="A1780" s="172"/>
      <c r="B1780" s="173"/>
      <c r="C1780" s="173"/>
      <c r="D1780" s="173"/>
      <c r="E1780" s="173"/>
      <c r="F1780" s="173"/>
      <c r="G1780" s="173"/>
    </row>
    <row r="1781" customFormat="false" ht="15" hidden="false" customHeight="false" outlineLevel="0" collapsed="false">
      <c r="A1781" s="174" t="s">
        <v>254</v>
      </c>
      <c r="B1781" s="174" t="s">
        <v>255</v>
      </c>
      <c r="C1781" s="175" t="s">
        <v>60</v>
      </c>
      <c r="D1781" s="175" t="s">
        <v>30</v>
      </c>
      <c r="E1781" s="176" t="n">
        <v>6</v>
      </c>
      <c r="F1781" s="176" t="n">
        <f aca="false">SUMPRODUCT($E1782:$E1809,F1782:F1809)</f>
        <v>66.56127852716</v>
      </c>
      <c r="G1781" s="176" t="n">
        <f aca="false">SUMPRODUCT($E1782:$E1809,G1782:G1809)</f>
        <v>17.061173274</v>
      </c>
    </row>
    <row r="1782" customFormat="false" ht="15" hidden="false" customHeight="false" outlineLevel="0" collapsed="false">
      <c r="A1782" s="178" t="n">
        <v>10</v>
      </c>
      <c r="B1782" s="179" t="s">
        <v>647</v>
      </c>
      <c r="C1782" s="180" t="s">
        <v>74</v>
      </c>
      <c r="D1782" s="180" t="s">
        <v>30</v>
      </c>
      <c r="E1782" s="178" t="n">
        <v>0.008071387</v>
      </c>
      <c r="F1782" s="181" t="n">
        <f aca="false">IF(C1782="MAT.",VLOOKUP(A1782,INSUMOS_AUX!A:F,6,0),0)</f>
        <v>6.92</v>
      </c>
      <c r="G1782" s="178" t="n">
        <f aca="false">IF(C1782="M.O.",VLOOKUP(A1782,INSUMOS_AUX!A:F,6,0),0)</f>
        <v>0</v>
      </c>
    </row>
    <row r="1783" customFormat="false" ht="15" hidden="false" customHeight="false" outlineLevel="0" collapsed="false">
      <c r="A1783" s="178" t="n">
        <v>11359</v>
      </c>
      <c r="B1783" s="179" t="s">
        <v>649</v>
      </c>
      <c r="C1783" s="180" t="s">
        <v>74</v>
      </c>
      <c r="D1783" s="180" t="s">
        <v>30</v>
      </c>
      <c r="E1783" s="178" t="n">
        <v>6.5146E-005</v>
      </c>
      <c r="F1783" s="181" t="n">
        <f aca="false">IF(C1783="MAT.",VLOOKUP(A1783,INSUMOS_AUX!A:F,6,0),0)</f>
        <v>571.77</v>
      </c>
      <c r="G1783" s="178" t="n">
        <f aca="false">IF(C1783="M.O.",VLOOKUP(A1783,INSUMOS_AUX!A:F,6,0),0)</f>
        <v>0</v>
      </c>
    </row>
    <row r="1784" customFormat="false" ht="15" hidden="false" customHeight="false" outlineLevel="0" collapsed="false">
      <c r="A1784" s="178" t="n">
        <v>1214</v>
      </c>
      <c r="B1784" s="179" t="s">
        <v>684</v>
      </c>
      <c r="C1784" s="180" t="s">
        <v>636</v>
      </c>
      <c r="D1784" s="180" t="s">
        <v>594</v>
      </c>
      <c r="E1784" s="178" t="n">
        <v>0.7761273</v>
      </c>
      <c r="F1784" s="181" t="n">
        <f aca="false">IF(C1784="MAT.",VLOOKUP(A1784,INSUMOS_AUX!A:F,6,0),0)</f>
        <v>0</v>
      </c>
      <c r="G1784" s="178" t="n">
        <f aca="false">IF(C1784="M.O.",VLOOKUP(A1784,INSUMOS_AUX!A:F,6,0),0)</f>
        <v>17.7</v>
      </c>
    </row>
    <row r="1785" customFormat="false" ht="15" hidden="false" customHeight="false" outlineLevel="0" collapsed="false">
      <c r="A1785" s="178" t="n">
        <v>12815</v>
      </c>
      <c r="B1785" s="179" t="s">
        <v>651</v>
      </c>
      <c r="C1785" s="180" t="s">
        <v>74</v>
      </c>
      <c r="D1785" s="180" t="s">
        <v>30</v>
      </c>
      <c r="E1785" s="178" t="n">
        <v>0.009186821</v>
      </c>
      <c r="F1785" s="181" t="n">
        <f aca="false">IF(C1785="MAT.",VLOOKUP(A1785,INSUMOS_AUX!A:F,6,0),0)</f>
        <v>5.84</v>
      </c>
      <c r="G1785" s="178" t="n">
        <f aca="false">IF(C1785="M.O.",VLOOKUP(A1785,INSUMOS_AUX!A:F,6,0),0)</f>
        <v>0</v>
      </c>
    </row>
    <row r="1786" customFormat="false" ht="15" hidden="false" customHeight="false" outlineLevel="0" collapsed="false">
      <c r="A1786" s="178" t="n">
        <v>12892</v>
      </c>
      <c r="B1786" s="179" t="s">
        <v>627</v>
      </c>
      <c r="C1786" s="180" t="s">
        <v>74</v>
      </c>
      <c r="D1786" s="180" t="s">
        <v>628</v>
      </c>
      <c r="E1786" s="178" t="n">
        <v>0.015813359</v>
      </c>
      <c r="F1786" s="181" t="n">
        <f aca="false">IF(C1786="MAT.",VLOOKUP(A1786,INSUMOS_AUX!A:F,6,0),0)</f>
        <v>9</v>
      </c>
      <c r="G1786" s="178" t="n">
        <f aca="false">IF(C1786="M.O.",VLOOKUP(A1786,INSUMOS_AUX!A:F,6,0),0)</f>
        <v>0</v>
      </c>
    </row>
    <row r="1787" customFormat="false" ht="15" hidden="false" customHeight="false" outlineLevel="0" collapsed="false">
      <c r="A1787" s="178" t="n">
        <v>12893</v>
      </c>
      <c r="B1787" s="179" t="s">
        <v>629</v>
      </c>
      <c r="C1787" s="180" t="s">
        <v>74</v>
      </c>
      <c r="D1787" s="180" t="s">
        <v>628</v>
      </c>
      <c r="E1787" s="178" t="n">
        <v>0.001844938</v>
      </c>
      <c r="F1787" s="181" t="n">
        <f aca="false">IF(C1787="MAT.",VLOOKUP(A1787,INSUMOS_AUX!A:F,6,0),0)</f>
        <v>48</v>
      </c>
      <c r="G1787" s="178" t="n">
        <f aca="false">IF(C1787="M.O.",VLOOKUP(A1787,INSUMOS_AUX!A:F,6,0),0)</f>
        <v>0</v>
      </c>
    </row>
    <row r="1788" customFormat="false" ht="15" hidden="false" customHeight="false" outlineLevel="0" collapsed="false">
      <c r="A1788" s="178" t="n">
        <v>25966</v>
      </c>
      <c r="B1788" s="179" t="s">
        <v>653</v>
      </c>
      <c r="C1788" s="180" t="s">
        <v>74</v>
      </c>
      <c r="D1788" s="180" t="s">
        <v>654</v>
      </c>
      <c r="E1788" s="178" t="n">
        <v>0.001531175</v>
      </c>
      <c r="F1788" s="181" t="n">
        <f aca="false">IF(C1788="MAT.",VLOOKUP(A1788,INSUMOS_AUX!A:F,6,0),0)</f>
        <v>15.03</v>
      </c>
      <c r="G1788" s="178" t="n">
        <f aca="false">IF(C1788="M.O.",VLOOKUP(A1788,INSUMOS_AUX!A:F,6,0),0)</f>
        <v>0</v>
      </c>
    </row>
    <row r="1789" customFormat="false" ht="15" hidden="false" customHeight="false" outlineLevel="0" collapsed="false">
      <c r="A1789" s="178" t="n">
        <v>2711</v>
      </c>
      <c r="B1789" s="179" t="s">
        <v>657</v>
      </c>
      <c r="C1789" s="180" t="s">
        <v>74</v>
      </c>
      <c r="D1789" s="180" t="s">
        <v>30</v>
      </c>
      <c r="E1789" s="178" t="n">
        <v>0.000683349</v>
      </c>
      <c r="F1789" s="181" t="n">
        <f aca="false">IF(C1789="MAT.",VLOOKUP(A1789,INSUMOS_AUX!A:F,6,0),0)</f>
        <v>109.45</v>
      </c>
      <c r="G1789" s="178" t="n">
        <f aca="false">IF(C1789="M.O.",VLOOKUP(A1789,INSUMOS_AUX!A:F,6,0),0)</f>
        <v>0</v>
      </c>
    </row>
    <row r="1790" customFormat="false" ht="15" hidden="false" customHeight="false" outlineLevel="0" collapsed="false">
      <c r="A1790" s="178" t="n">
        <v>3093</v>
      </c>
      <c r="B1790" s="179" t="s">
        <v>805</v>
      </c>
      <c r="C1790" s="180" t="s">
        <v>74</v>
      </c>
      <c r="D1790" s="180" t="s">
        <v>275</v>
      </c>
      <c r="E1790" s="178" t="n">
        <v>1</v>
      </c>
      <c r="F1790" s="181" t="n">
        <f aca="false">IF(C1790="MAT.",VLOOKUP(A1790,INSUMOS_AUX!A:F,6,0),0)</f>
        <v>61.67</v>
      </c>
      <c r="G1790" s="178" t="n">
        <f aca="false">IF(C1790="M.O.",VLOOKUP(A1790,INSUMOS_AUX!A:F,6,0),0)</f>
        <v>0</v>
      </c>
    </row>
    <row r="1791" customFormat="false" ht="15" hidden="false" customHeight="false" outlineLevel="0" collapsed="false">
      <c r="A1791" s="178" t="n">
        <v>36144</v>
      </c>
      <c r="B1791" s="179" t="s">
        <v>630</v>
      </c>
      <c r="C1791" s="180" t="s">
        <v>74</v>
      </c>
      <c r="D1791" s="180" t="s">
        <v>30</v>
      </c>
      <c r="E1791" s="178" t="n">
        <v>0.128648191</v>
      </c>
      <c r="F1791" s="181" t="n">
        <f aca="false">IF(C1791="MAT.",VLOOKUP(A1791,INSUMOS_AUX!A:F,6,0),0)</f>
        <v>1.12</v>
      </c>
      <c r="G1791" s="178" t="n">
        <f aca="false">IF(C1791="M.O.",VLOOKUP(A1791,INSUMOS_AUX!A:F,6,0),0)</f>
        <v>0</v>
      </c>
    </row>
    <row r="1792" customFormat="false" ht="15" hidden="false" customHeight="false" outlineLevel="0" collapsed="false">
      <c r="A1792" s="178" t="n">
        <v>36146</v>
      </c>
      <c r="B1792" s="179" t="s">
        <v>631</v>
      </c>
      <c r="C1792" s="180" t="s">
        <v>74</v>
      </c>
      <c r="D1792" s="180" t="s">
        <v>30</v>
      </c>
      <c r="E1792" s="178" t="n">
        <v>0.001431154</v>
      </c>
      <c r="F1792" s="181" t="n">
        <f aca="false">IF(C1792="MAT.",VLOOKUP(A1792,INSUMOS_AUX!A:F,6,0),0)</f>
        <v>170</v>
      </c>
      <c r="G1792" s="178" t="n">
        <f aca="false">IF(C1792="M.O.",VLOOKUP(A1792,INSUMOS_AUX!A:F,6,0),0)</f>
        <v>0</v>
      </c>
    </row>
    <row r="1793" customFormat="false" ht="15" hidden="false" customHeight="false" outlineLevel="0" collapsed="false">
      <c r="A1793" s="178" t="n">
        <v>36149</v>
      </c>
      <c r="B1793" s="179" t="s">
        <v>632</v>
      </c>
      <c r="C1793" s="180" t="s">
        <v>74</v>
      </c>
      <c r="D1793" s="180" t="s">
        <v>30</v>
      </c>
      <c r="E1793" s="178" t="n">
        <v>0.00082872</v>
      </c>
      <c r="F1793" s="181" t="n">
        <f aca="false">IF(C1793="MAT.",VLOOKUP(A1793,INSUMOS_AUX!A:F,6,0),0)</f>
        <v>117.5</v>
      </c>
      <c r="G1793" s="178" t="n">
        <f aca="false">IF(C1793="M.O.",VLOOKUP(A1793,INSUMOS_AUX!A:F,6,0),0)</f>
        <v>0</v>
      </c>
    </row>
    <row r="1794" customFormat="false" ht="15" hidden="false" customHeight="false" outlineLevel="0" collapsed="false">
      <c r="A1794" s="178" t="n">
        <v>36150</v>
      </c>
      <c r="B1794" s="179" t="s">
        <v>633</v>
      </c>
      <c r="C1794" s="180" t="s">
        <v>74</v>
      </c>
      <c r="D1794" s="180" t="s">
        <v>30</v>
      </c>
      <c r="E1794" s="178" t="n">
        <v>0.003066725</v>
      </c>
      <c r="F1794" s="181" t="n">
        <f aca="false">IF(C1794="MAT.",VLOOKUP(A1794,INSUMOS_AUX!A:F,6,0),0)</f>
        <v>29.7</v>
      </c>
      <c r="G1794" s="178" t="n">
        <f aca="false">IF(C1794="M.O.",VLOOKUP(A1794,INSUMOS_AUX!A:F,6,0),0)</f>
        <v>0</v>
      </c>
    </row>
    <row r="1795" customFormat="false" ht="15" hidden="false" customHeight="false" outlineLevel="0" collapsed="false">
      <c r="A1795" s="178" t="n">
        <v>36153</v>
      </c>
      <c r="B1795" s="179" t="s">
        <v>634</v>
      </c>
      <c r="C1795" s="180" t="s">
        <v>74</v>
      </c>
      <c r="D1795" s="180" t="s">
        <v>30</v>
      </c>
      <c r="E1795" s="178" t="n">
        <v>0.001240317</v>
      </c>
      <c r="F1795" s="181" t="n">
        <f aca="false">IF(C1795="MAT.",VLOOKUP(A1795,INSUMOS_AUX!A:F,6,0),0)</f>
        <v>133.75</v>
      </c>
      <c r="G1795" s="178" t="n">
        <f aca="false">IF(C1795="M.O.",VLOOKUP(A1795,INSUMOS_AUX!A:F,6,0),0)</f>
        <v>0</v>
      </c>
    </row>
    <row r="1796" customFormat="false" ht="15" hidden="false" customHeight="false" outlineLevel="0" collapsed="false">
      <c r="A1796" s="178" t="n">
        <v>37370</v>
      </c>
      <c r="B1796" s="179" t="s">
        <v>659</v>
      </c>
      <c r="C1796" s="180" t="s">
        <v>74</v>
      </c>
      <c r="D1796" s="180" t="s">
        <v>594</v>
      </c>
      <c r="E1796" s="178" t="n">
        <v>1.151</v>
      </c>
      <c r="F1796" s="181" t="n">
        <f aca="false">IF(C1796="MAT.",VLOOKUP(A1796,INSUMOS_AUX!A:F,6,0),0)</f>
        <v>1.87</v>
      </c>
      <c r="G1796" s="178" t="n">
        <f aca="false">IF(C1796="M.O.",VLOOKUP(A1796,INSUMOS_AUX!A:F,6,0),0)</f>
        <v>0</v>
      </c>
    </row>
    <row r="1797" customFormat="false" ht="15" hidden="false" customHeight="false" outlineLevel="0" collapsed="false">
      <c r="A1797" s="178" t="n">
        <v>37371</v>
      </c>
      <c r="B1797" s="179" t="s">
        <v>660</v>
      </c>
      <c r="C1797" s="180" t="s">
        <v>74</v>
      </c>
      <c r="D1797" s="180" t="s">
        <v>594</v>
      </c>
      <c r="E1797" s="178" t="n">
        <v>1.151</v>
      </c>
      <c r="F1797" s="181" t="n">
        <f aca="false">IF(C1797="MAT.",VLOOKUP(A1797,INSUMOS_AUX!A:F,6,0),0)</f>
        <v>0.71</v>
      </c>
      <c r="G1797" s="178" t="n">
        <f aca="false">IF(C1797="M.O.",VLOOKUP(A1797,INSUMOS_AUX!A:F,6,0),0)</f>
        <v>0</v>
      </c>
    </row>
    <row r="1798" customFormat="false" ht="15" hidden="false" customHeight="false" outlineLevel="0" collapsed="false">
      <c r="A1798" s="178" t="n">
        <v>37372</v>
      </c>
      <c r="B1798" s="179" t="s">
        <v>661</v>
      </c>
      <c r="C1798" s="180" t="s">
        <v>74</v>
      </c>
      <c r="D1798" s="180" t="s">
        <v>594</v>
      </c>
      <c r="E1798" s="178" t="n">
        <v>1.151</v>
      </c>
      <c r="F1798" s="181" t="n">
        <f aca="false">IF(C1798="MAT.",VLOOKUP(A1798,INSUMOS_AUX!A:F,6,0),0)</f>
        <v>0.34</v>
      </c>
      <c r="G1798" s="178" t="n">
        <f aca="false">IF(C1798="M.O.",VLOOKUP(A1798,INSUMOS_AUX!A:F,6,0),0)</f>
        <v>0</v>
      </c>
    </row>
    <row r="1799" customFormat="false" ht="15" hidden="false" customHeight="false" outlineLevel="0" collapsed="false">
      <c r="A1799" s="178" t="n">
        <v>37373</v>
      </c>
      <c r="B1799" s="179" t="s">
        <v>662</v>
      </c>
      <c r="C1799" s="180" t="s">
        <v>74</v>
      </c>
      <c r="D1799" s="180" t="s">
        <v>594</v>
      </c>
      <c r="E1799" s="178" t="n">
        <v>1.151</v>
      </c>
      <c r="F1799" s="181" t="n">
        <f aca="false">IF(C1799="MAT.",VLOOKUP(A1799,INSUMOS_AUX!A:F,6,0),0)</f>
        <v>0.05</v>
      </c>
      <c r="G1799" s="178" t="n">
        <f aca="false">IF(C1799="M.O.",VLOOKUP(A1799,INSUMOS_AUX!A:F,6,0),0)</f>
        <v>0</v>
      </c>
    </row>
    <row r="1800" customFormat="false" ht="15" hidden="false" customHeight="false" outlineLevel="0" collapsed="false">
      <c r="A1800" s="178" t="n">
        <v>38382</v>
      </c>
      <c r="B1800" s="179" t="s">
        <v>664</v>
      </c>
      <c r="C1800" s="180" t="s">
        <v>74</v>
      </c>
      <c r="D1800" s="180" t="s">
        <v>30</v>
      </c>
      <c r="E1800" s="178" t="n">
        <v>0.002913411</v>
      </c>
      <c r="F1800" s="181" t="n">
        <f aca="false">IF(C1800="MAT.",VLOOKUP(A1800,INSUMOS_AUX!A:F,6,0),0)</f>
        <v>7.62</v>
      </c>
      <c r="G1800" s="178" t="n">
        <f aca="false">IF(C1800="M.O.",VLOOKUP(A1800,INSUMOS_AUX!A:F,6,0),0)</f>
        <v>0</v>
      </c>
    </row>
    <row r="1801" customFormat="false" ht="15" hidden="false" customHeight="false" outlineLevel="0" collapsed="false">
      <c r="A1801" s="178" t="n">
        <v>38390</v>
      </c>
      <c r="B1801" s="179" t="s">
        <v>665</v>
      </c>
      <c r="C1801" s="180" t="s">
        <v>74</v>
      </c>
      <c r="D1801" s="180" t="s">
        <v>30</v>
      </c>
      <c r="E1801" s="178" t="n">
        <v>0.001531175</v>
      </c>
      <c r="F1801" s="181" t="n">
        <f aca="false">IF(C1801="MAT.",VLOOKUP(A1801,INSUMOS_AUX!A:F,6,0),0)</f>
        <v>22.97</v>
      </c>
      <c r="G1801" s="178" t="n">
        <f aca="false">IF(C1801="M.O.",VLOOKUP(A1801,INSUMOS_AUX!A:F,6,0),0)</f>
        <v>0</v>
      </c>
    </row>
    <row r="1802" customFormat="false" ht="15" hidden="false" customHeight="false" outlineLevel="0" collapsed="false">
      <c r="A1802" s="178" t="n">
        <v>38393</v>
      </c>
      <c r="B1802" s="179" t="s">
        <v>666</v>
      </c>
      <c r="C1802" s="180" t="s">
        <v>74</v>
      </c>
      <c r="D1802" s="180" t="s">
        <v>30</v>
      </c>
      <c r="E1802" s="178" t="n">
        <v>0.001531175</v>
      </c>
      <c r="F1802" s="181" t="n">
        <f aca="false">IF(C1802="MAT.",VLOOKUP(A1802,INSUMOS_AUX!A:F,6,0),0)</f>
        <v>10.36</v>
      </c>
      <c r="G1802" s="178" t="n">
        <f aca="false">IF(C1802="M.O.",VLOOKUP(A1802,INSUMOS_AUX!A:F,6,0),0)</f>
        <v>0</v>
      </c>
    </row>
    <row r="1803" customFormat="false" ht="15" hidden="false" customHeight="false" outlineLevel="0" collapsed="false">
      <c r="A1803" s="178" t="n">
        <v>38396</v>
      </c>
      <c r="B1803" s="179" t="s">
        <v>667</v>
      </c>
      <c r="C1803" s="180" t="s">
        <v>74</v>
      </c>
      <c r="D1803" s="180" t="s">
        <v>30</v>
      </c>
      <c r="E1803" s="178" t="n">
        <v>5.214E-005</v>
      </c>
      <c r="F1803" s="181" t="n">
        <f aca="false">IF(C1803="MAT.",VLOOKUP(A1803,INSUMOS_AUX!A:F,6,0),0)</f>
        <v>276.64</v>
      </c>
      <c r="G1803" s="178" t="n">
        <f aca="false">IF(C1803="M.O.",VLOOKUP(A1803,INSUMOS_AUX!A:F,6,0),0)</f>
        <v>0</v>
      </c>
    </row>
    <row r="1804" customFormat="false" ht="15" hidden="false" customHeight="false" outlineLevel="0" collapsed="false">
      <c r="A1804" s="178" t="n">
        <v>38399</v>
      </c>
      <c r="B1804" s="179" t="s">
        <v>668</v>
      </c>
      <c r="C1804" s="180" t="s">
        <v>74</v>
      </c>
      <c r="D1804" s="180" t="s">
        <v>30</v>
      </c>
      <c r="E1804" s="178" t="n">
        <v>0.000260471</v>
      </c>
      <c r="F1804" s="181" t="n">
        <f aca="false">IF(C1804="MAT.",VLOOKUP(A1804,INSUMOS_AUX!A:F,6,0),0)</f>
        <v>135.25</v>
      </c>
      <c r="G1804" s="178" t="n">
        <f aca="false">IF(C1804="M.O.",VLOOKUP(A1804,INSUMOS_AUX!A:F,6,0),0)</f>
        <v>0</v>
      </c>
    </row>
    <row r="1805" customFormat="false" ht="15" hidden="false" customHeight="false" outlineLevel="0" collapsed="false">
      <c r="A1805" s="178" t="n">
        <v>38412</v>
      </c>
      <c r="B1805" s="179" t="s">
        <v>669</v>
      </c>
      <c r="C1805" s="180" t="s">
        <v>74</v>
      </c>
      <c r="D1805" s="180" t="s">
        <v>30</v>
      </c>
      <c r="E1805" s="178" t="n">
        <v>4.5579E-005</v>
      </c>
      <c r="F1805" s="181" t="n">
        <f aca="false">IF(C1805="MAT.",VLOOKUP(A1805,INSUMOS_AUX!A:F,6,0),0)</f>
        <v>837.62</v>
      </c>
      <c r="G1805" s="178" t="n">
        <f aca="false">IF(C1805="M.O.",VLOOKUP(A1805,INSUMOS_AUX!A:F,6,0),0)</f>
        <v>0</v>
      </c>
    </row>
    <row r="1806" customFormat="false" ht="15" hidden="false" customHeight="false" outlineLevel="0" collapsed="false">
      <c r="A1806" s="178" t="n">
        <v>38413</v>
      </c>
      <c r="B1806" s="179" t="s">
        <v>670</v>
      </c>
      <c r="C1806" s="180" t="s">
        <v>74</v>
      </c>
      <c r="D1806" s="180" t="s">
        <v>30</v>
      </c>
      <c r="E1806" s="178" t="n">
        <v>4.4659E-005</v>
      </c>
      <c r="F1806" s="181" t="n">
        <f aca="false">IF(C1806="MAT.",VLOOKUP(A1806,INSUMOS_AUX!A:F,6,0),0)</f>
        <v>589.49</v>
      </c>
      <c r="G1806" s="178" t="n">
        <f aca="false">IF(C1806="M.O.",VLOOKUP(A1806,INSUMOS_AUX!A:F,6,0),0)</f>
        <v>0</v>
      </c>
    </row>
    <row r="1807" customFormat="false" ht="15" hidden="false" customHeight="false" outlineLevel="0" collapsed="false">
      <c r="A1807" s="178" t="n">
        <v>38476</v>
      </c>
      <c r="B1807" s="179" t="s">
        <v>671</v>
      </c>
      <c r="C1807" s="180" t="s">
        <v>74</v>
      </c>
      <c r="D1807" s="180" t="s">
        <v>30</v>
      </c>
      <c r="E1807" s="178" t="n">
        <v>0.000208446</v>
      </c>
      <c r="F1807" s="181" t="n">
        <f aca="false">IF(C1807="MAT.",VLOOKUP(A1807,INSUMOS_AUX!A:F,6,0),0)</f>
        <v>203.78</v>
      </c>
      <c r="G1807" s="178" t="n">
        <f aca="false">IF(C1807="M.O.",VLOOKUP(A1807,INSUMOS_AUX!A:F,6,0),0)</f>
        <v>0</v>
      </c>
    </row>
    <row r="1808" customFormat="false" ht="15" hidden="false" customHeight="false" outlineLevel="0" collapsed="false">
      <c r="A1808" s="178" t="n">
        <v>38477</v>
      </c>
      <c r="B1808" s="179" t="s">
        <v>672</v>
      </c>
      <c r="C1808" s="180" t="s">
        <v>74</v>
      </c>
      <c r="D1808" s="180" t="s">
        <v>30</v>
      </c>
      <c r="E1808" s="178" t="n">
        <v>4.4659E-005</v>
      </c>
      <c r="F1808" s="181" t="n">
        <f aca="false">IF(C1808="MAT.",VLOOKUP(A1808,INSUMOS_AUX!A:F,6,0),0)</f>
        <v>577.1</v>
      </c>
      <c r="G1808" s="178" t="n">
        <f aca="false">IF(C1808="M.O.",VLOOKUP(A1808,INSUMOS_AUX!A:F,6,0),0)</f>
        <v>0</v>
      </c>
    </row>
    <row r="1809" customFormat="false" ht="15" hidden="false" customHeight="false" outlineLevel="0" collapsed="false">
      <c r="A1809" s="178" t="n">
        <v>6111</v>
      </c>
      <c r="B1809" s="179" t="s">
        <v>678</v>
      </c>
      <c r="C1809" s="180" t="s">
        <v>636</v>
      </c>
      <c r="D1809" s="180" t="s">
        <v>594</v>
      </c>
      <c r="E1809" s="178" t="n">
        <v>0.3905664</v>
      </c>
      <c r="F1809" s="181" t="n">
        <f aca="false">IF(C1809="MAT.",VLOOKUP(A1809,INSUMOS_AUX!A:F,6,0),0)</f>
        <v>0</v>
      </c>
      <c r="G1809" s="178" t="n">
        <f aca="false">IF(C1809="M.O.",VLOOKUP(A1809,INSUMOS_AUX!A:F,6,0),0)</f>
        <v>8.51</v>
      </c>
    </row>
    <row r="1810" customFormat="false" ht="15" hidden="false" customHeight="false" outlineLevel="0" collapsed="false">
      <c r="A1810" s="172"/>
      <c r="B1810" s="173"/>
      <c r="C1810" s="173"/>
      <c r="D1810" s="173"/>
      <c r="E1810" s="173"/>
      <c r="F1810" s="173"/>
      <c r="G1810" s="173"/>
    </row>
    <row r="1811" customFormat="false" ht="15" hidden="false" customHeight="false" outlineLevel="0" collapsed="false">
      <c r="A1811" s="169" t="s">
        <v>806</v>
      </c>
      <c r="B1811" s="170" t="s">
        <v>256</v>
      </c>
      <c r="C1811" s="171"/>
      <c r="D1811" s="171"/>
      <c r="E1811" s="171"/>
      <c r="F1811" s="171"/>
      <c r="G1811" s="171"/>
    </row>
    <row r="1812" customFormat="false" ht="15" hidden="false" customHeight="false" outlineLevel="0" collapsed="false">
      <c r="A1812" s="172"/>
      <c r="B1812" s="173"/>
      <c r="C1812" s="173"/>
      <c r="D1812" s="173"/>
      <c r="E1812" s="173"/>
      <c r="F1812" s="173"/>
      <c r="G1812" s="173"/>
    </row>
    <row r="1813" customFormat="false" ht="15" hidden="false" customHeight="false" outlineLevel="0" collapsed="false">
      <c r="A1813" s="174" t="s">
        <v>258</v>
      </c>
      <c r="B1813" s="174" t="s">
        <v>259</v>
      </c>
      <c r="C1813" s="175" t="s">
        <v>60</v>
      </c>
      <c r="D1813" s="175" t="s">
        <v>79</v>
      </c>
      <c r="E1813" s="176" t="n">
        <v>794</v>
      </c>
      <c r="F1813" s="176" t="n">
        <f aca="false">SUMPRODUCT($E1814:$E1840,F1814:F1840)</f>
        <v>0.4751465988</v>
      </c>
      <c r="G1813" s="176" t="n">
        <f aca="false">SUMPRODUCT($E1814:$E1840,G1814:G1840)</f>
        <v>0.8655521</v>
      </c>
    </row>
    <row r="1814" customFormat="false" ht="15" hidden="false" customHeight="false" outlineLevel="0" collapsed="false">
      <c r="A1814" s="178" t="n">
        <v>10</v>
      </c>
      <c r="B1814" s="179" t="s">
        <v>647</v>
      </c>
      <c r="C1814" s="180" t="s">
        <v>74</v>
      </c>
      <c r="D1814" s="180" t="s">
        <v>30</v>
      </c>
      <c r="E1814" s="178" t="n">
        <v>0.00070125</v>
      </c>
      <c r="F1814" s="181" t="n">
        <f aca="false">IF(C1814="MAT.",VLOOKUP(A1814,INSUMOS_AUX!A:F,6,0),0)</f>
        <v>6.92</v>
      </c>
      <c r="G1814" s="178" t="n">
        <f aca="false">IF(C1814="M.O.",VLOOKUP(A1814,INSUMOS_AUX!A:F,6,0),0)</f>
        <v>0</v>
      </c>
    </row>
    <row r="1815" customFormat="false" ht="15" hidden="false" customHeight="false" outlineLevel="0" collapsed="false">
      <c r="A1815" s="178" t="n">
        <v>11359</v>
      </c>
      <c r="B1815" s="179" t="s">
        <v>649</v>
      </c>
      <c r="C1815" s="180" t="s">
        <v>74</v>
      </c>
      <c r="D1815" s="180" t="s">
        <v>30</v>
      </c>
      <c r="E1815" s="178" t="n">
        <v>5.66E-006</v>
      </c>
      <c r="F1815" s="181" t="n">
        <f aca="false">IF(C1815="MAT.",VLOOKUP(A1815,INSUMOS_AUX!A:F,6,0),0)</f>
        <v>571.77</v>
      </c>
      <c r="G1815" s="178" t="n">
        <f aca="false">IF(C1815="M.O.",VLOOKUP(A1815,INSUMOS_AUX!A:F,6,0),0)</f>
        <v>0</v>
      </c>
    </row>
    <row r="1816" customFormat="false" ht="15" hidden="false" customHeight="false" outlineLevel="0" collapsed="false">
      <c r="A1816" s="178" t="n">
        <v>12815</v>
      </c>
      <c r="B1816" s="179" t="s">
        <v>651</v>
      </c>
      <c r="C1816" s="180" t="s">
        <v>74</v>
      </c>
      <c r="D1816" s="180" t="s">
        <v>30</v>
      </c>
      <c r="E1816" s="178" t="n">
        <v>0.00079816</v>
      </c>
      <c r="F1816" s="181" t="n">
        <f aca="false">IF(C1816="MAT.",VLOOKUP(A1816,INSUMOS_AUX!A:F,6,0),0)</f>
        <v>5.84</v>
      </c>
      <c r="G1816" s="178" t="n">
        <f aca="false">IF(C1816="M.O.",VLOOKUP(A1816,INSUMOS_AUX!A:F,6,0),0)</f>
        <v>0</v>
      </c>
    </row>
    <row r="1817" customFormat="false" ht="15" hidden="false" customHeight="false" outlineLevel="0" collapsed="false">
      <c r="A1817" s="178" t="n">
        <v>12892</v>
      </c>
      <c r="B1817" s="179" t="s">
        <v>627</v>
      </c>
      <c r="C1817" s="180" t="s">
        <v>74</v>
      </c>
      <c r="D1817" s="180" t="s">
        <v>628</v>
      </c>
      <c r="E1817" s="178" t="n">
        <v>0.00137388</v>
      </c>
      <c r="F1817" s="181" t="n">
        <f aca="false">IF(C1817="MAT.",VLOOKUP(A1817,INSUMOS_AUX!A:F,6,0),0)</f>
        <v>9</v>
      </c>
      <c r="G1817" s="178" t="n">
        <f aca="false">IF(C1817="M.O.",VLOOKUP(A1817,INSUMOS_AUX!A:F,6,0),0)</f>
        <v>0</v>
      </c>
    </row>
    <row r="1818" customFormat="false" ht="15" hidden="false" customHeight="false" outlineLevel="0" collapsed="false">
      <c r="A1818" s="178" t="n">
        <v>12893</v>
      </c>
      <c r="B1818" s="179" t="s">
        <v>629</v>
      </c>
      <c r="C1818" s="180" t="s">
        <v>74</v>
      </c>
      <c r="D1818" s="180" t="s">
        <v>628</v>
      </c>
      <c r="E1818" s="178" t="n">
        <v>0.00016029</v>
      </c>
      <c r="F1818" s="181" t="n">
        <f aca="false">IF(C1818="MAT.",VLOOKUP(A1818,INSUMOS_AUX!A:F,6,0),0)</f>
        <v>48</v>
      </c>
      <c r="G1818" s="178" t="n">
        <f aca="false">IF(C1818="M.O.",VLOOKUP(A1818,INSUMOS_AUX!A:F,6,0),0)</f>
        <v>0</v>
      </c>
    </row>
    <row r="1819" customFormat="false" ht="15" hidden="false" customHeight="false" outlineLevel="0" collapsed="false">
      <c r="A1819" s="178" t="n">
        <v>25966</v>
      </c>
      <c r="B1819" s="179" t="s">
        <v>653</v>
      </c>
      <c r="C1819" s="180" t="s">
        <v>74</v>
      </c>
      <c r="D1819" s="180" t="s">
        <v>654</v>
      </c>
      <c r="E1819" s="178" t="n">
        <v>0.00013303</v>
      </c>
      <c r="F1819" s="181" t="n">
        <f aca="false">IF(C1819="MAT.",VLOOKUP(A1819,INSUMOS_AUX!A:F,6,0),0)</f>
        <v>15.03</v>
      </c>
      <c r="G1819" s="178" t="n">
        <f aca="false">IF(C1819="M.O.",VLOOKUP(A1819,INSUMOS_AUX!A:F,6,0),0)</f>
        <v>0</v>
      </c>
    </row>
    <row r="1820" customFormat="false" ht="15" hidden="false" customHeight="false" outlineLevel="0" collapsed="false">
      <c r="A1820" s="178" t="n">
        <v>2711</v>
      </c>
      <c r="B1820" s="179" t="s">
        <v>657</v>
      </c>
      <c r="C1820" s="180" t="s">
        <v>74</v>
      </c>
      <c r="D1820" s="180" t="s">
        <v>30</v>
      </c>
      <c r="E1820" s="178" t="n">
        <v>5.937E-005</v>
      </c>
      <c r="F1820" s="181" t="n">
        <f aca="false">IF(C1820="MAT.",VLOOKUP(A1820,INSUMOS_AUX!A:F,6,0),0)</f>
        <v>109.45</v>
      </c>
      <c r="G1820" s="178" t="n">
        <f aca="false">IF(C1820="M.O.",VLOOKUP(A1820,INSUMOS_AUX!A:F,6,0),0)</f>
        <v>0</v>
      </c>
    </row>
    <row r="1821" customFormat="false" ht="15" hidden="false" customHeight="false" outlineLevel="0" collapsed="false">
      <c r="A1821" s="178" t="n">
        <v>36144</v>
      </c>
      <c r="B1821" s="179" t="s">
        <v>630</v>
      </c>
      <c r="C1821" s="180" t="s">
        <v>74</v>
      </c>
      <c r="D1821" s="180" t="s">
        <v>30</v>
      </c>
      <c r="E1821" s="178" t="n">
        <v>0.01117708</v>
      </c>
      <c r="F1821" s="181" t="n">
        <f aca="false">IF(C1821="MAT.",VLOOKUP(A1821,INSUMOS_AUX!A:F,6,0),0)</f>
        <v>1.12</v>
      </c>
      <c r="G1821" s="178" t="n">
        <f aca="false">IF(C1821="M.O.",VLOOKUP(A1821,INSUMOS_AUX!A:F,6,0),0)</f>
        <v>0</v>
      </c>
    </row>
    <row r="1822" customFormat="false" ht="15" hidden="false" customHeight="false" outlineLevel="0" collapsed="false">
      <c r="A1822" s="178" t="n">
        <v>36146</v>
      </c>
      <c r="B1822" s="179" t="s">
        <v>631</v>
      </c>
      <c r="C1822" s="180" t="s">
        <v>74</v>
      </c>
      <c r="D1822" s="180" t="s">
        <v>30</v>
      </c>
      <c r="E1822" s="178" t="n">
        <v>0.00012434</v>
      </c>
      <c r="F1822" s="181" t="n">
        <f aca="false">IF(C1822="MAT.",VLOOKUP(A1822,INSUMOS_AUX!A:F,6,0),0)</f>
        <v>170</v>
      </c>
      <c r="G1822" s="178" t="n">
        <f aca="false">IF(C1822="M.O.",VLOOKUP(A1822,INSUMOS_AUX!A:F,6,0),0)</f>
        <v>0</v>
      </c>
    </row>
    <row r="1823" customFormat="false" ht="15" hidden="false" customHeight="false" outlineLevel="0" collapsed="false">
      <c r="A1823" s="178" t="n">
        <v>36149</v>
      </c>
      <c r="B1823" s="179" t="s">
        <v>632</v>
      </c>
      <c r="C1823" s="180" t="s">
        <v>74</v>
      </c>
      <c r="D1823" s="180" t="s">
        <v>30</v>
      </c>
      <c r="E1823" s="178" t="n">
        <v>7.2E-005</v>
      </c>
      <c r="F1823" s="181" t="n">
        <f aca="false">IF(C1823="MAT.",VLOOKUP(A1823,INSUMOS_AUX!A:F,6,0),0)</f>
        <v>117.5</v>
      </c>
      <c r="G1823" s="178" t="n">
        <f aca="false">IF(C1823="M.O.",VLOOKUP(A1823,INSUMOS_AUX!A:F,6,0),0)</f>
        <v>0</v>
      </c>
    </row>
    <row r="1824" customFormat="false" ht="15" hidden="false" customHeight="false" outlineLevel="0" collapsed="false">
      <c r="A1824" s="178" t="n">
        <v>36150</v>
      </c>
      <c r="B1824" s="179" t="s">
        <v>633</v>
      </c>
      <c r="C1824" s="180" t="s">
        <v>74</v>
      </c>
      <c r="D1824" s="180" t="s">
        <v>30</v>
      </c>
      <c r="E1824" s="178" t="n">
        <v>0.00026644</v>
      </c>
      <c r="F1824" s="181" t="n">
        <f aca="false">IF(C1824="MAT.",VLOOKUP(A1824,INSUMOS_AUX!A:F,6,0),0)</f>
        <v>29.7</v>
      </c>
      <c r="G1824" s="178" t="n">
        <f aca="false">IF(C1824="M.O.",VLOOKUP(A1824,INSUMOS_AUX!A:F,6,0),0)</f>
        <v>0</v>
      </c>
    </row>
    <row r="1825" customFormat="false" ht="15" hidden="false" customHeight="false" outlineLevel="0" collapsed="false">
      <c r="A1825" s="178" t="n">
        <v>36153</v>
      </c>
      <c r="B1825" s="179" t="s">
        <v>634</v>
      </c>
      <c r="C1825" s="180" t="s">
        <v>74</v>
      </c>
      <c r="D1825" s="180" t="s">
        <v>30</v>
      </c>
      <c r="E1825" s="178" t="n">
        <v>0.00010776</v>
      </c>
      <c r="F1825" s="181" t="n">
        <f aca="false">IF(C1825="MAT.",VLOOKUP(A1825,INSUMOS_AUX!A:F,6,0),0)</f>
        <v>133.75</v>
      </c>
      <c r="G1825" s="178" t="n">
        <f aca="false">IF(C1825="M.O.",VLOOKUP(A1825,INSUMOS_AUX!A:F,6,0),0)</f>
        <v>0</v>
      </c>
    </row>
    <row r="1826" customFormat="false" ht="15" hidden="false" customHeight="false" outlineLevel="0" collapsed="false">
      <c r="A1826" s="178" t="n">
        <v>37370</v>
      </c>
      <c r="B1826" s="179" t="s">
        <v>659</v>
      </c>
      <c r="C1826" s="180" t="s">
        <v>74</v>
      </c>
      <c r="D1826" s="180" t="s">
        <v>594</v>
      </c>
      <c r="E1826" s="178" t="n">
        <v>0.1</v>
      </c>
      <c r="F1826" s="181" t="n">
        <f aca="false">IF(C1826="MAT.",VLOOKUP(A1826,INSUMOS_AUX!A:F,6,0),0)</f>
        <v>1.87</v>
      </c>
      <c r="G1826" s="178" t="n">
        <f aca="false">IF(C1826="M.O.",VLOOKUP(A1826,INSUMOS_AUX!A:F,6,0),0)</f>
        <v>0</v>
      </c>
    </row>
    <row r="1827" customFormat="false" ht="15" hidden="false" customHeight="false" outlineLevel="0" collapsed="false">
      <c r="A1827" s="178" t="n">
        <v>37371</v>
      </c>
      <c r="B1827" s="179" t="s">
        <v>660</v>
      </c>
      <c r="C1827" s="180" t="s">
        <v>74</v>
      </c>
      <c r="D1827" s="180" t="s">
        <v>594</v>
      </c>
      <c r="E1827" s="178" t="n">
        <v>0.1</v>
      </c>
      <c r="F1827" s="181" t="n">
        <f aca="false">IF(C1827="MAT.",VLOOKUP(A1827,INSUMOS_AUX!A:F,6,0),0)</f>
        <v>0.71</v>
      </c>
      <c r="G1827" s="178" t="n">
        <f aca="false">IF(C1827="M.O.",VLOOKUP(A1827,INSUMOS_AUX!A:F,6,0),0)</f>
        <v>0</v>
      </c>
    </row>
    <row r="1828" customFormat="false" ht="15" hidden="false" customHeight="false" outlineLevel="0" collapsed="false">
      <c r="A1828" s="178" t="n">
        <v>37372</v>
      </c>
      <c r="B1828" s="179" t="s">
        <v>661</v>
      </c>
      <c r="C1828" s="180" t="s">
        <v>74</v>
      </c>
      <c r="D1828" s="180" t="s">
        <v>594</v>
      </c>
      <c r="E1828" s="178" t="n">
        <v>0.1</v>
      </c>
      <c r="F1828" s="181" t="n">
        <f aca="false">IF(C1828="MAT.",VLOOKUP(A1828,INSUMOS_AUX!A:F,6,0),0)</f>
        <v>0.34</v>
      </c>
      <c r="G1828" s="178" t="n">
        <f aca="false">IF(C1828="M.O.",VLOOKUP(A1828,INSUMOS_AUX!A:F,6,0),0)</f>
        <v>0</v>
      </c>
    </row>
    <row r="1829" customFormat="false" ht="15" hidden="false" customHeight="false" outlineLevel="0" collapsed="false">
      <c r="A1829" s="178" t="n">
        <v>37373</v>
      </c>
      <c r="B1829" s="179" t="s">
        <v>662</v>
      </c>
      <c r="C1829" s="180" t="s">
        <v>74</v>
      </c>
      <c r="D1829" s="180" t="s">
        <v>594</v>
      </c>
      <c r="E1829" s="178" t="n">
        <v>0.1</v>
      </c>
      <c r="F1829" s="181" t="n">
        <f aca="false">IF(C1829="MAT.",VLOOKUP(A1829,INSUMOS_AUX!A:F,6,0),0)</f>
        <v>0.05</v>
      </c>
      <c r="G1829" s="178" t="n">
        <f aca="false">IF(C1829="M.O.",VLOOKUP(A1829,INSUMOS_AUX!A:F,6,0),0)</f>
        <v>0</v>
      </c>
    </row>
    <row r="1830" customFormat="false" ht="15" hidden="false" customHeight="false" outlineLevel="0" collapsed="false">
      <c r="A1830" s="178" t="n">
        <v>38382</v>
      </c>
      <c r="B1830" s="179" t="s">
        <v>664</v>
      </c>
      <c r="C1830" s="180" t="s">
        <v>74</v>
      </c>
      <c r="D1830" s="180" t="s">
        <v>30</v>
      </c>
      <c r="E1830" s="178" t="n">
        <v>0.00025312</v>
      </c>
      <c r="F1830" s="181" t="n">
        <f aca="false">IF(C1830="MAT.",VLOOKUP(A1830,INSUMOS_AUX!A:F,6,0),0)</f>
        <v>7.62</v>
      </c>
      <c r="G1830" s="178" t="n">
        <f aca="false">IF(C1830="M.O.",VLOOKUP(A1830,INSUMOS_AUX!A:F,6,0),0)</f>
        <v>0</v>
      </c>
    </row>
    <row r="1831" customFormat="false" ht="15" hidden="false" customHeight="false" outlineLevel="0" collapsed="false">
      <c r="A1831" s="178" t="n">
        <v>38390</v>
      </c>
      <c r="B1831" s="179" t="s">
        <v>665</v>
      </c>
      <c r="C1831" s="180" t="s">
        <v>74</v>
      </c>
      <c r="D1831" s="180" t="s">
        <v>30</v>
      </c>
      <c r="E1831" s="178" t="n">
        <v>0.00013303</v>
      </c>
      <c r="F1831" s="181" t="n">
        <f aca="false">IF(C1831="MAT.",VLOOKUP(A1831,INSUMOS_AUX!A:F,6,0),0)</f>
        <v>22.97</v>
      </c>
      <c r="G1831" s="178" t="n">
        <f aca="false">IF(C1831="M.O.",VLOOKUP(A1831,INSUMOS_AUX!A:F,6,0),0)</f>
        <v>0</v>
      </c>
    </row>
    <row r="1832" customFormat="false" ht="15" hidden="false" customHeight="false" outlineLevel="0" collapsed="false">
      <c r="A1832" s="178" t="n">
        <v>38393</v>
      </c>
      <c r="B1832" s="179" t="s">
        <v>666</v>
      </c>
      <c r="C1832" s="180" t="s">
        <v>74</v>
      </c>
      <c r="D1832" s="180" t="s">
        <v>30</v>
      </c>
      <c r="E1832" s="178" t="n">
        <v>0.00013303</v>
      </c>
      <c r="F1832" s="181" t="n">
        <f aca="false">IF(C1832="MAT.",VLOOKUP(A1832,INSUMOS_AUX!A:F,6,0),0)</f>
        <v>10.36</v>
      </c>
      <c r="G1832" s="178" t="n">
        <f aca="false">IF(C1832="M.O.",VLOOKUP(A1832,INSUMOS_AUX!A:F,6,0),0)</f>
        <v>0</v>
      </c>
    </row>
    <row r="1833" customFormat="false" ht="15" hidden="false" customHeight="false" outlineLevel="0" collapsed="false">
      <c r="A1833" s="178" t="n">
        <v>38396</v>
      </c>
      <c r="B1833" s="179" t="s">
        <v>667</v>
      </c>
      <c r="C1833" s="180" t="s">
        <v>74</v>
      </c>
      <c r="D1833" s="180" t="s">
        <v>30</v>
      </c>
      <c r="E1833" s="178" t="n">
        <v>4.53E-006</v>
      </c>
      <c r="F1833" s="181" t="n">
        <f aca="false">IF(C1833="MAT.",VLOOKUP(A1833,INSUMOS_AUX!A:F,6,0),0)</f>
        <v>276.64</v>
      </c>
      <c r="G1833" s="178" t="n">
        <f aca="false">IF(C1833="M.O.",VLOOKUP(A1833,INSUMOS_AUX!A:F,6,0),0)</f>
        <v>0</v>
      </c>
    </row>
    <row r="1834" customFormat="false" ht="15" hidden="false" customHeight="false" outlineLevel="0" collapsed="false">
      <c r="A1834" s="178" t="n">
        <v>38399</v>
      </c>
      <c r="B1834" s="179" t="s">
        <v>668</v>
      </c>
      <c r="C1834" s="180" t="s">
        <v>74</v>
      </c>
      <c r="D1834" s="180" t="s">
        <v>30</v>
      </c>
      <c r="E1834" s="178" t="n">
        <v>2.263E-005</v>
      </c>
      <c r="F1834" s="181" t="n">
        <f aca="false">IF(C1834="MAT.",VLOOKUP(A1834,INSUMOS_AUX!A:F,6,0),0)</f>
        <v>135.25</v>
      </c>
      <c r="G1834" s="178" t="n">
        <f aca="false">IF(C1834="M.O.",VLOOKUP(A1834,INSUMOS_AUX!A:F,6,0),0)</f>
        <v>0</v>
      </c>
    </row>
    <row r="1835" customFormat="false" ht="15" hidden="false" customHeight="false" outlineLevel="0" collapsed="false">
      <c r="A1835" s="178" t="n">
        <v>38412</v>
      </c>
      <c r="B1835" s="179" t="s">
        <v>669</v>
      </c>
      <c r="C1835" s="180" t="s">
        <v>74</v>
      </c>
      <c r="D1835" s="180" t="s">
        <v>30</v>
      </c>
      <c r="E1835" s="178" t="n">
        <v>3.96E-006</v>
      </c>
      <c r="F1835" s="181" t="n">
        <f aca="false">IF(C1835="MAT.",VLOOKUP(A1835,INSUMOS_AUX!A:F,6,0),0)</f>
        <v>837.62</v>
      </c>
      <c r="G1835" s="178" t="n">
        <f aca="false">IF(C1835="M.O.",VLOOKUP(A1835,INSUMOS_AUX!A:F,6,0),0)</f>
        <v>0</v>
      </c>
    </row>
    <row r="1836" customFormat="false" ht="15" hidden="false" customHeight="false" outlineLevel="0" collapsed="false">
      <c r="A1836" s="178" t="n">
        <v>38413</v>
      </c>
      <c r="B1836" s="179" t="s">
        <v>670</v>
      </c>
      <c r="C1836" s="180" t="s">
        <v>74</v>
      </c>
      <c r="D1836" s="180" t="s">
        <v>30</v>
      </c>
      <c r="E1836" s="178" t="n">
        <v>3.88E-006</v>
      </c>
      <c r="F1836" s="181" t="n">
        <f aca="false">IF(C1836="MAT.",VLOOKUP(A1836,INSUMOS_AUX!A:F,6,0),0)</f>
        <v>589.49</v>
      </c>
      <c r="G1836" s="178" t="n">
        <f aca="false">IF(C1836="M.O.",VLOOKUP(A1836,INSUMOS_AUX!A:F,6,0),0)</f>
        <v>0</v>
      </c>
    </row>
    <row r="1837" customFormat="false" ht="15" hidden="false" customHeight="false" outlineLevel="0" collapsed="false">
      <c r="A1837" s="178" t="n">
        <v>38476</v>
      </c>
      <c r="B1837" s="179" t="s">
        <v>671</v>
      </c>
      <c r="C1837" s="180" t="s">
        <v>74</v>
      </c>
      <c r="D1837" s="180" t="s">
        <v>30</v>
      </c>
      <c r="E1837" s="178" t="n">
        <v>1.811E-005</v>
      </c>
      <c r="F1837" s="181" t="n">
        <f aca="false">IF(C1837="MAT.",VLOOKUP(A1837,INSUMOS_AUX!A:F,6,0),0)</f>
        <v>203.78</v>
      </c>
      <c r="G1837" s="178" t="n">
        <f aca="false">IF(C1837="M.O.",VLOOKUP(A1837,INSUMOS_AUX!A:F,6,0),0)</f>
        <v>0</v>
      </c>
    </row>
    <row r="1838" customFormat="false" ht="15" hidden="false" customHeight="false" outlineLevel="0" collapsed="false">
      <c r="A1838" s="178" t="n">
        <v>38477</v>
      </c>
      <c r="B1838" s="179" t="s">
        <v>672</v>
      </c>
      <c r="C1838" s="180" t="s">
        <v>74</v>
      </c>
      <c r="D1838" s="180" t="s">
        <v>30</v>
      </c>
      <c r="E1838" s="178" t="n">
        <v>3.88E-006</v>
      </c>
      <c r="F1838" s="181" t="n">
        <f aca="false">IF(C1838="MAT.",VLOOKUP(A1838,INSUMOS_AUX!A:F,6,0),0)</f>
        <v>577.1</v>
      </c>
      <c r="G1838" s="178" t="n">
        <f aca="false">IF(C1838="M.O.",VLOOKUP(A1838,INSUMOS_AUX!A:F,6,0),0)</f>
        <v>0</v>
      </c>
    </row>
    <row r="1839" customFormat="false" ht="15" hidden="false" customHeight="false" outlineLevel="0" collapsed="false">
      <c r="A1839" s="178" t="n">
        <v>6111</v>
      </c>
      <c r="B1839" s="179" t="s">
        <v>678</v>
      </c>
      <c r="C1839" s="180" t="s">
        <v>636</v>
      </c>
      <c r="D1839" s="180" t="s">
        <v>594</v>
      </c>
      <c r="E1839" s="178" t="n">
        <v>0.10171</v>
      </c>
      <c r="F1839" s="181" t="n">
        <f aca="false">IF(C1839="MAT.",VLOOKUP(A1839,INSUMOS_AUX!A:F,6,0),0)</f>
        <v>0</v>
      </c>
      <c r="G1839" s="178" t="n">
        <f aca="false">IF(C1839="M.O.",VLOOKUP(A1839,INSUMOS_AUX!A:F,6,0),0)</f>
        <v>8.51</v>
      </c>
    </row>
    <row r="1840" customFormat="false" ht="15" hidden="false" customHeight="false" outlineLevel="0" collapsed="false">
      <c r="A1840" s="178" t="n">
        <v>746</v>
      </c>
      <c r="B1840" s="179" t="s">
        <v>807</v>
      </c>
      <c r="C1840" s="180" t="s">
        <v>74</v>
      </c>
      <c r="D1840" s="180" t="s">
        <v>30</v>
      </c>
      <c r="E1840" s="178" t="n">
        <v>2.5E-005</v>
      </c>
      <c r="F1840" s="181" t="n">
        <f aca="false">IF(C1840="MAT.",VLOOKUP(A1840,INSUMOS_AUX!A:F,6,0),0)</f>
        <v>2007.5</v>
      </c>
      <c r="G1840" s="178" t="n">
        <f aca="false">IF(C1840="M.O.",VLOOKUP(A1840,INSUMOS_AUX!A:F,6,0),0)</f>
        <v>0</v>
      </c>
    </row>
    <row r="1841" customFormat="false" ht="15" hidden="false" customHeight="false" outlineLevel="0" collapsed="false">
      <c r="A1841" s="172"/>
      <c r="B1841" s="173"/>
      <c r="C1841" s="173"/>
      <c r="D1841" s="173"/>
      <c r="E1841" s="173"/>
      <c r="F1841" s="173"/>
      <c r="G1841" s="173"/>
    </row>
    <row r="1842" customFormat="false" ht="15" hidden="false" customHeight="false" outlineLevel="0" collapsed="false">
      <c r="A1842" s="174" t="s">
        <v>261</v>
      </c>
      <c r="B1842" s="174" t="s">
        <v>262</v>
      </c>
      <c r="C1842" s="175" t="s">
        <v>60</v>
      </c>
      <c r="D1842" s="175" t="s">
        <v>79</v>
      </c>
      <c r="E1842" s="176" t="n">
        <v>120</v>
      </c>
      <c r="F1842" s="176" t="n">
        <f aca="false">SUMPRODUCT($E1843:$E1878,F1843:F1878)</f>
        <v>132.0259870162</v>
      </c>
      <c r="G1842" s="176" t="n">
        <f aca="false">SUMPRODUCT($E1843:$E1878,G1843:G1878)</f>
        <v>14.73881641979</v>
      </c>
    </row>
    <row r="1843" customFormat="false" ht="15" hidden="false" customHeight="false" outlineLevel="0" collapsed="false">
      <c r="A1843" s="178" t="n">
        <v>10</v>
      </c>
      <c r="B1843" s="179" t="s">
        <v>647</v>
      </c>
      <c r="C1843" s="180" t="s">
        <v>74</v>
      </c>
      <c r="D1843" s="180" t="s">
        <v>30</v>
      </c>
      <c r="E1843" s="178" t="n">
        <v>0.00996392</v>
      </c>
      <c r="F1843" s="181" t="n">
        <f aca="false">IF(C1843="MAT.",VLOOKUP(A1843,INSUMOS_AUX!A:F,6,0),0)</f>
        <v>6.92</v>
      </c>
      <c r="G1843" s="178" t="n">
        <f aca="false">IF(C1843="M.O.",VLOOKUP(A1843,INSUMOS_AUX!A:F,6,0),0)</f>
        <v>0</v>
      </c>
    </row>
    <row r="1844" customFormat="false" ht="15" hidden="false" customHeight="false" outlineLevel="0" collapsed="false">
      <c r="A1844" s="178" t="n">
        <v>11359</v>
      </c>
      <c r="B1844" s="179" t="s">
        <v>649</v>
      </c>
      <c r="C1844" s="180" t="s">
        <v>74</v>
      </c>
      <c r="D1844" s="180" t="s">
        <v>30</v>
      </c>
      <c r="E1844" s="178" t="n">
        <v>8.0422E-005</v>
      </c>
      <c r="F1844" s="181" t="n">
        <f aca="false">IF(C1844="MAT.",VLOOKUP(A1844,INSUMOS_AUX!A:F,6,0),0)</f>
        <v>571.77</v>
      </c>
      <c r="G1844" s="178" t="n">
        <f aca="false">IF(C1844="M.O.",VLOOKUP(A1844,INSUMOS_AUX!A:F,6,0),0)</f>
        <v>0</v>
      </c>
    </row>
    <row r="1845" customFormat="false" ht="15" hidden="false" customHeight="false" outlineLevel="0" collapsed="false">
      <c r="A1845" s="178" t="n">
        <v>12815</v>
      </c>
      <c r="B1845" s="179" t="s">
        <v>651</v>
      </c>
      <c r="C1845" s="180" t="s">
        <v>74</v>
      </c>
      <c r="D1845" s="180" t="s">
        <v>30</v>
      </c>
      <c r="E1845" s="178" t="n">
        <v>0.011340894</v>
      </c>
      <c r="F1845" s="181" t="n">
        <f aca="false">IF(C1845="MAT.",VLOOKUP(A1845,INSUMOS_AUX!A:F,6,0),0)</f>
        <v>5.84</v>
      </c>
      <c r="G1845" s="178" t="n">
        <f aca="false">IF(C1845="M.O.",VLOOKUP(A1845,INSUMOS_AUX!A:F,6,0),0)</f>
        <v>0</v>
      </c>
    </row>
    <row r="1846" customFormat="false" ht="15" hidden="false" customHeight="false" outlineLevel="0" collapsed="false">
      <c r="A1846" s="178" t="n">
        <v>12892</v>
      </c>
      <c r="B1846" s="179" t="s">
        <v>627</v>
      </c>
      <c r="C1846" s="180" t="s">
        <v>74</v>
      </c>
      <c r="D1846" s="180" t="s">
        <v>628</v>
      </c>
      <c r="E1846" s="178" t="n">
        <v>0.019876886</v>
      </c>
      <c r="F1846" s="181" t="n">
        <f aca="false">IF(C1846="MAT.",VLOOKUP(A1846,INSUMOS_AUX!A:F,6,0),0)</f>
        <v>9</v>
      </c>
      <c r="G1846" s="178" t="n">
        <f aca="false">IF(C1846="M.O.",VLOOKUP(A1846,INSUMOS_AUX!A:F,6,0),0)</f>
        <v>0</v>
      </c>
    </row>
    <row r="1847" customFormat="false" ht="15" hidden="false" customHeight="false" outlineLevel="0" collapsed="false">
      <c r="A1847" s="178" t="n">
        <v>12893</v>
      </c>
      <c r="B1847" s="179" t="s">
        <v>629</v>
      </c>
      <c r="C1847" s="180" t="s">
        <v>74</v>
      </c>
      <c r="D1847" s="180" t="s">
        <v>628</v>
      </c>
      <c r="E1847" s="178" t="n">
        <v>0.002319029</v>
      </c>
      <c r="F1847" s="181" t="n">
        <f aca="false">IF(C1847="MAT.",VLOOKUP(A1847,INSUMOS_AUX!A:F,6,0),0)</f>
        <v>48</v>
      </c>
      <c r="G1847" s="178" t="n">
        <f aca="false">IF(C1847="M.O.",VLOOKUP(A1847,INSUMOS_AUX!A:F,6,0),0)</f>
        <v>0</v>
      </c>
    </row>
    <row r="1848" customFormat="false" ht="15" hidden="false" customHeight="false" outlineLevel="0" collapsed="false">
      <c r="A1848" s="178" t="n">
        <v>1379</v>
      </c>
      <c r="B1848" s="179" t="s">
        <v>652</v>
      </c>
      <c r="C1848" s="180" t="s">
        <v>74</v>
      </c>
      <c r="D1848" s="180" t="s">
        <v>285</v>
      </c>
      <c r="E1848" s="178" t="n">
        <v>4.5184</v>
      </c>
      <c r="F1848" s="181" t="n">
        <f aca="false">IF(C1848="MAT.",VLOOKUP(A1848,INSUMOS_AUX!A:F,6,0),0)</f>
        <v>0.42</v>
      </c>
      <c r="G1848" s="178" t="n">
        <f aca="false">IF(C1848="M.O.",VLOOKUP(A1848,INSUMOS_AUX!A:F,6,0),0)</f>
        <v>0</v>
      </c>
    </row>
    <row r="1849" customFormat="false" ht="15" hidden="false" customHeight="false" outlineLevel="0" collapsed="false">
      <c r="A1849" s="178" t="n">
        <v>25966</v>
      </c>
      <c r="B1849" s="179" t="s">
        <v>653</v>
      </c>
      <c r="C1849" s="180" t="s">
        <v>74</v>
      </c>
      <c r="D1849" s="180" t="s">
        <v>654</v>
      </c>
      <c r="E1849" s="178" t="n">
        <v>0.001890196</v>
      </c>
      <c r="F1849" s="181" t="n">
        <f aca="false">IF(C1849="MAT.",VLOOKUP(A1849,INSUMOS_AUX!A:F,6,0),0)</f>
        <v>15.03</v>
      </c>
      <c r="G1849" s="178" t="n">
        <f aca="false">IF(C1849="M.O.",VLOOKUP(A1849,INSUMOS_AUX!A:F,6,0),0)</f>
        <v>0</v>
      </c>
    </row>
    <row r="1850" customFormat="false" ht="15" hidden="false" customHeight="false" outlineLevel="0" collapsed="false">
      <c r="A1850" s="178" t="n">
        <v>2711</v>
      </c>
      <c r="B1850" s="179" t="s">
        <v>657</v>
      </c>
      <c r="C1850" s="180" t="s">
        <v>74</v>
      </c>
      <c r="D1850" s="180" t="s">
        <v>30</v>
      </c>
      <c r="E1850" s="178" t="n">
        <v>0.000843577</v>
      </c>
      <c r="F1850" s="181" t="n">
        <f aca="false">IF(C1850="MAT.",VLOOKUP(A1850,INSUMOS_AUX!A:F,6,0),0)</f>
        <v>109.45</v>
      </c>
      <c r="G1850" s="178" t="n">
        <f aca="false">IF(C1850="M.O.",VLOOKUP(A1850,INSUMOS_AUX!A:F,6,0),0)</f>
        <v>0</v>
      </c>
    </row>
    <row r="1851" customFormat="false" ht="15" hidden="false" customHeight="false" outlineLevel="0" collapsed="false">
      <c r="A1851" s="178" t="n">
        <v>33</v>
      </c>
      <c r="B1851" s="179" t="s">
        <v>808</v>
      </c>
      <c r="C1851" s="180" t="s">
        <v>74</v>
      </c>
      <c r="D1851" s="180" t="s">
        <v>285</v>
      </c>
      <c r="E1851" s="178" t="n">
        <v>0.566</v>
      </c>
      <c r="F1851" s="181" t="n">
        <f aca="false">IF(C1851="MAT.",VLOOKUP(A1851,INSUMOS_AUX!A:F,6,0),0)</f>
        <v>5.7</v>
      </c>
      <c r="G1851" s="178" t="n">
        <f aca="false">IF(C1851="M.O.",VLOOKUP(A1851,INSUMOS_AUX!A:F,6,0),0)</f>
        <v>0</v>
      </c>
    </row>
    <row r="1852" customFormat="false" ht="15" hidden="false" customHeight="false" outlineLevel="0" collapsed="false">
      <c r="A1852" s="178" t="n">
        <v>337</v>
      </c>
      <c r="B1852" s="179" t="s">
        <v>708</v>
      </c>
      <c r="C1852" s="180" t="s">
        <v>74</v>
      </c>
      <c r="D1852" s="180" t="s">
        <v>285</v>
      </c>
      <c r="E1852" s="178" t="n">
        <v>0.00576</v>
      </c>
      <c r="F1852" s="181" t="n">
        <f aca="false">IF(C1852="MAT.",VLOOKUP(A1852,INSUMOS_AUX!A:F,6,0),0)</f>
        <v>12.01</v>
      </c>
      <c r="G1852" s="178" t="n">
        <f aca="false">IF(C1852="M.O.",VLOOKUP(A1852,INSUMOS_AUX!A:F,6,0),0)</f>
        <v>0</v>
      </c>
    </row>
    <row r="1853" customFormat="false" ht="15" hidden="false" customHeight="false" outlineLevel="0" collapsed="false">
      <c r="A1853" s="178" t="n">
        <v>36144</v>
      </c>
      <c r="B1853" s="179" t="s">
        <v>630</v>
      </c>
      <c r="C1853" s="180" t="s">
        <v>74</v>
      </c>
      <c r="D1853" s="180" t="s">
        <v>30</v>
      </c>
      <c r="E1853" s="178" t="n">
        <v>0.161706659</v>
      </c>
      <c r="F1853" s="181" t="n">
        <f aca="false">IF(C1853="MAT.",VLOOKUP(A1853,INSUMOS_AUX!A:F,6,0),0)</f>
        <v>1.12</v>
      </c>
      <c r="G1853" s="178" t="n">
        <f aca="false">IF(C1853="M.O.",VLOOKUP(A1853,INSUMOS_AUX!A:F,6,0),0)</f>
        <v>0</v>
      </c>
    </row>
    <row r="1854" customFormat="false" ht="15" hidden="false" customHeight="false" outlineLevel="0" collapsed="false">
      <c r="A1854" s="178" t="n">
        <v>36146</v>
      </c>
      <c r="B1854" s="179" t="s">
        <v>631</v>
      </c>
      <c r="C1854" s="180" t="s">
        <v>74</v>
      </c>
      <c r="D1854" s="180" t="s">
        <v>30</v>
      </c>
      <c r="E1854" s="178" t="n">
        <v>0.001798914</v>
      </c>
      <c r="F1854" s="181" t="n">
        <f aca="false">IF(C1854="MAT.",VLOOKUP(A1854,INSUMOS_AUX!A:F,6,0),0)</f>
        <v>170</v>
      </c>
      <c r="G1854" s="178" t="n">
        <f aca="false">IF(C1854="M.O.",VLOOKUP(A1854,INSUMOS_AUX!A:F,6,0),0)</f>
        <v>0</v>
      </c>
    </row>
    <row r="1855" customFormat="false" ht="15" hidden="false" customHeight="false" outlineLevel="0" collapsed="false">
      <c r="A1855" s="178" t="n">
        <v>36149</v>
      </c>
      <c r="B1855" s="179" t="s">
        <v>632</v>
      </c>
      <c r="C1855" s="180" t="s">
        <v>74</v>
      </c>
      <c r="D1855" s="180" t="s">
        <v>30</v>
      </c>
      <c r="E1855" s="178" t="n">
        <v>0.001041675</v>
      </c>
      <c r="F1855" s="181" t="n">
        <f aca="false">IF(C1855="MAT.",VLOOKUP(A1855,INSUMOS_AUX!A:F,6,0),0)</f>
        <v>117.5</v>
      </c>
      <c r="G1855" s="178" t="n">
        <f aca="false">IF(C1855="M.O.",VLOOKUP(A1855,INSUMOS_AUX!A:F,6,0),0)</f>
        <v>0</v>
      </c>
    </row>
    <row r="1856" customFormat="false" ht="15" hidden="false" customHeight="false" outlineLevel="0" collapsed="false">
      <c r="A1856" s="178" t="n">
        <v>36150</v>
      </c>
      <c r="B1856" s="179" t="s">
        <v>633</v>
      </c>
      <c r="C1856" s="180" t="s">
        <v>74</v>
      </c>
      <c r="D1856" s="180" t="s">
        <v>30</v>
      </c>
      <c r="E1856" s="178" t="n">
        <v>0.003854774</v>
      </c>
      <c r="F1856" s="181" t="n">
        <f aca="false">IF(C1856="MAT.",VLOOKUP(A1856,INSUMOS_AUX!A:F,6,0),0)</f>
        <v>29.7</v>
      </c>
      <c r="G1856" s="178" t="n">
        <f aca="false">IF(C1856="M.O.",VLOOKUP(A1856,INSUMOS_AUX!A:F,6,0),0)</f>
        <v>0</v>
      </c>
    </row>
    <row r="1857" customFormat="false" ht="15" hidden="false" customHeight="false" outlineLevel="0" collapsed="false">
      <c r="A1857" s="178" t="n">
        <v>36153</v>
      </c>
      <c r="B1857" s="179" t="s">
        <v>634</v>
      </c>
      <c r="C1857" s="180" t="s">
        <v>74</v>
      </c>
      <c r="D1857" s="180" t="s">
        <v>30</v>
      </c>
      <c r="E1857" s="178" t="n">
        <v>0.00155904</v>
      </c>
      <c r="F1857" s="181" t="n">
        <f aca="false">IF(C1857="MAT.",VLOOKUP(A1857,INSUMOS_AUX!A:F,6,0),0)</f>
        <v>133.75</v>
      </c>
      <c r="G1857" s="178" t="n">
        <f aca="false">IF(C1857="M.O.",VLOOKUP(A1857,INSUMOS_AUX!A:F,6,0),0)</f>
        <v>0</v>
      </c>
    </row>
    <row r="1858" customFormat="false" ht="15" hidden="false" customHeight="false" outlineLevel="0" collapsed="false">
      <c r="A1858" s="178" t="n">
        <v>370</v>
      </c>
      <c r="B1858" s="179" t="s">
        <v>658</v>
      </c>
      <c r="C1858" s="180" t="s">
        <v>74</v>
      </c>
      <c r="D1858" s="180" t="s">
        <v>116</v>
      </c>
      <c r="E1858" s="178" t="n">
        <v>0.012572448</v>
      </c>
      <c r="F1858" s="181" t="n">
        <f aca="false">IF(C1858="MAT.",VLOOKUP(A1858,INSUMOS_AUX!A:F,6,0),0)</f>
        <v>72.5</v>
      </c>
      <c r="G1858" s="178" t="n">
        <f aca="false">IF(C1858="M.O.",VLOOKUP(A1858,INSUMOS_AUX!A:F,6,0),0)</f>
        <v>0</v>
      </c>
    </row>
    <row r="1859" customFormat="false" ht="15" hidden="false" customHeight="false" outlineLevel="0" collapsed="false">
      <c r="A1859" s="178" t="n">
        <v>37370</v>
      </c>
      <c r="B1859" s="179" t="s">
        <v>659</v>
      </c>
      <c r="C1859" s="180" t="s">
        <v>74</v>
      </c>
      <c r="D1859" s="180" t="s">
        <v>594</v>
      </c>
      <c r="E1859" s="178" t="n">
        <v>1.446770168</v>
      </c>
      <c r="F1859" s="181" t="n">
        <f aca="false">IF(C1859="MAT.",VLOOKUP(A1859,INSUMOS_AUX!A:F,6,0),0)</f>
        <v>1.87</v>
      </c>
      <c r="G1859" s="178" t="n">
        <f aca="false">IF(C1859="M.O.",VLOOKUP(A1859,INSUMOS_AUX!A:F,6,0),0)</f>
        <v>0</v>
      </c>
    </row>
    <row r="1860" customFormat="false" ht="15" hidden="false" customHeight="false" outlineLevel="0" collapsed="false">
      <c r="A1860" s="178" t="n">
        <v>37371</v>
      </c>
      <c r="B1860" s="179" t="s">
        <v>660</v>
      </c>
      <c r="C1860" s="180" t="s">
        <v>74</v>
      </c>
      <c r="D1860" s="180" t="s">
        <v>594</v>
      </c>
      <c r="E1860" s="178" t="n">
        <v>1.446770168</v>
      </c>
      <c r="F1860" s="181" t="n">
        <f aca="false">IF(C1860="MAT.",VLOOKUP(A1860,INSUMOS_AUX!A:F,6,0),0)</f>
        <v>0.71</v>
      </c>
      <c r="G1860" s="178" t="n">
        <f aca="false">IF(C1860="M.O.",VLOOKUP(A1860,INSUMOS_AUX!A:F,6,0),0)</f>
        <v>0</v>
      </c>
    </row>
    <row r="1861" customFormat="false" ht="15" hidden="false" customHeight="false" outlineLevel="0" collapsed="false">
      <c r="A1861" s="178" t="n">
        <v>37372</v>
      </c>
      <c r="B1861" s="179" t="s">
        <v>661</v>
      </c>
      <c r="C1861" s="180" t="s">
        <v>74</v>
      </c>
      <c r="D1861" s="180" t="s">
        <v>594</v>
      </c>
      <c r="E1861" s="178" t="n">
        <v>1.446770168</v>
      </c>
      <c r="F1861" s="181" t="n">
        <f aca="false">IF(C1861="MAT.",VLOOKUP(A1861,INSUMOS_AUX!A:F,6,0),0)</f>
        <v>0.34</v>
      </c>
      <c r="G1861" s="178" t="n">
        <f aca="false">IF(C1861="M.O.",VLOOKUP(A1861,INSUMOS_AUX!A:F,6,0),0)</f>
        <v>0</v>
      </c>
    </row>
    <row r="1862" customFormat="false" ht="15" hidden="false" customHeight="false" outlineLevel="0" collapsed="false">
      <c r="A1862" s="178" t="n">
        <v>37373</v>
      </c>
      <c r="B1862" s="179" t="s">
        <v>662</v>
      </c>
      <c r="C1862" s="180" t="s">
        <v>74</v>
      </c>
      <c r="D1862" s="180" t="s">
        <v>594</v>
      </c>
      <c r="E1862" s="178" t="n">
        <v>1.446770168</v>
      </c>
      <c r="F1862" s="181" t="n">
        <f aca="false">IF(C1862="MAT.",VLOOKUP(A1862,INSUMOS_AUX!A:F,6,0),0)</f>
        <v>0.05</v>
      </c>
      <c r="G1862" s="178" t="n">
        <f aca="false">IF(C1862="M.O.",VLOOKUP(A1862,INSUMOS_AUX!A:F,6,0),0)</f>
        <v>0</v>
      </c>
    </row>
    <row r="1863" customFormat="false" ht="15" hidden="false" customHeight="false" outlineLevel="0" collapsed="false">
      <c r="A1863" s="178" t="n">
        <v>378</v>
      </c>
      <c r="B1863" s="179" t="s">
        <v>756</v>
      </c>
      <c r="C1863" s="180" t="s">
        <v>636</v>
      </c>
      <c r="D1863" s="180" t="s">
        <v>594</v>
      </c>
      <c r="E1863" s="178" t="n">
        <v>0.023254272</v>
      </c>
      <c r="F1863" s="181" t="n">
        <f aca="false">IF(C1863="MAT.",VLOOKUP(A1863,INSUMOS_AUX!A:F,6,0),0)</f>
        <v>0</v>
      </c>
      <c r="G1863" s="178" t="n">
        <f aca="false">IF(C1863="M.O.",VLOOKUP(A1863,INSUMOS_AUX!A:F,6,0),0)</f>
        <v>13.3</v>
      </c>
    </row>
    <row r="1864" customFormat="false" ht="15" hidden="false" customHeight="false" outlineLevel="0" collapsed="false">
      <c r="A1864" s="178" t="n">
        <v>38382</v>
      </c>
      <c r="B1864" s="179" t="s">
        <v>664</v>
      </c>
      <c r="C1864" s="180" t="s">
        <v>74</v>
      </c>
      <c r="D1864" s="180" t="s">
        <v>30</v>
      </c>
      <c r="E1864" s="178" t="n">
        <v>0.003596531</v>
      </c>
      <c r="F1864" s="181" t="n">
        <f aca="false">IF(C1864="MAT.",VLOOKUP(A1864,INSUMOS_AUX!A:F,6,0),0)</f>
        <v>7.62</v>
      </c>
      <c r="G1864" s="178" t="n">
        <f aca="false">IF(C1864="M.O.",VLOOKUP(A1864,INSUMOS_AUX!A:F,6,0),0)</f>
        <v>0</v>
      </c>
    </row>
    <row r="1865" customFormat="false" ht="15" hidden="false" customHeight="false" outlineLevel="0" collapsed="false">
      <c r="A1865" s="178" t="n">
        <v>38390</v>
      </c>
      <c r="B1865" s="179" t="s">
        <v>665</v>
      </c>
      <c r="C1865" s="180" t="s">
        <v>74</v>
      </c>
      <c r="D1865" s="180" t="s">
        <v>30</v>
      </c>
      <c r="E1865" s="178" t="n">
        <v>0.001890196</v>
      </c>
      <c r="F1865" s="181" t="n">
        <f aca="false">IF(C1865="MAT.",VLOOKUP(A1865,INSUMOS_AUX!A:F,6,0),0)</f>
        <v>22.97</v>
      </c>
      <c r="G1865" s="178" t="n">
        <f aca="false">IF(C1865="M.O.",VLOOKUP(A1865,INSUMOS_AUX!A:F,6,0),0)</f>
        <v>0</v>
      </c>
    </row>
    <row r="1866" customFormat="false" ht="15" hidden="false" customHeight="false" outlineLevel="0" collapsed="false">
      <c r="A1866" s="178" t="n">
        <v>38393</v>
      </c>
      <c r="B1866" s="179" t="s">
        <v>666</v>
      </c>
      <c r="C1866" s="180" t="s">
        <v>74</v>
      </c>
      <c r="D1866" s="180" t="s">
        <v>30</v>
      </c>
      <c r="E1866" s="178" t="n">
        <v>0.001890196</v>
      </c>
      <c r="F1866" s="181" t="n">
        <f aca="false">IF(C1866="MAT.",VLOOKUP(A1866,INSUMOS_AUX!A:F,6,0),0)</f>
        <v>10.36</v>
      </c>
      <c r="G1866" s="178" t="n">
        <f aca="false">IF(C1866="M.O.",VLOOKUP(A1866,INSUMOS_AUX!A:F,6,0),0)</f>
        <v>0</v>
      </c>
    </row>
    <row r="1867" customFormat="false" ht="15" hidden="false" customHeight="false" outlineLevel="0" collapsed="false">
      <c r="A1867" s="178" t="n">
        <v>38396</v>
      </c>
      <c r="B1867" s="179" t="s">
        <v>667</v>
      </c>
      <c r="C1867" s="180" t="s">
        <v>74</v>
      </c>
      <c r="D1867" s="180" t="s">
        <v>30</v>
      </c>
      <c r="E1867" s="178" t="n">
        <v>6.4367E-005</v>
      </c>
      <c r="F1867" s="181" t="n">
        <f aca="false">IF(C1867="MAT.",VLOOKUP(A1867,INSUMOS_AUX!A:F,6,0),0)</f>
        <v>276.64</v>
      </c>
      <c r="G1867" s="178" t="n">
        <f aca="false">IF(C1867="M.O.",VLOOKUP(A1867,INSUMOS_AUX!A:F,6,0),0)</f>
        <v>0</v>
      </c>
    </row>
    <row r="1868" customFormat="false" ht="15" hidden="false" customHeight="false" outlineLevel="0" collapsed="false">
      <c r="A1868" s="178" t="n">
        <v>38399</v>
      </c>
      <c r="B1868" s="179" t="s">
        <v>668</v>
      </c>
      <c r="C1868" s="180" t="s">
        <v>74</v>
      </c>
      <c r="D1868" s="180" t="s">
        <v>30</v>
      </c>
      <c r="E1868" s="178" t="n">
        <v>0.000321546</v>
      </c>
      <c r="F1868" s="181" t="n">
        <f aca="false">IF(C1868="MAT.",VLOOKUP(A1868,INSUMOS_AUX!A:F,6,0),0)</f>
        <v>135.25</v>
      </c>
      <c r="G1868" s="178" t="n">
        <f aca="false">IF(C1868="M.O.",VLOOKUP(A1868,INSUMOS_AUX!A:F,6,0),0)</f>
        <v>0</v>
      </c>
    </row>
    <row r="1869" customFormat="false" ht="15" hidden="false" customHeight="false" outlineLevel="0" collapsed="false">
      <c r="A1869" s="178" t="n">
        <v>38412</v>
      </c>
      <c r="B1869" s="179" t="s">
        <v>669</v>
      </c>
      <c r="C1869" s="180" t="s">
        <v>74</v>
      </c>
      <c r="D1869" s="180" t="s">
        <v>30</v>
      </c>
      <c r="E1869" s="178" t="n">
        <v>5.6265E-005</v>
      </c>
      <c r="F1869" s="181" t="n">
        <f aca="false">IF(C1869="MAT.",VLOOKUP(A1869,INSUMOS_AUX!A:F,6,0),0)</f>
        <v>837.62</v>
      </c>
      <c r="G1869" s="178" t="n">
        <f aca="false">IF(C1869="M.O.",VLOOKUP(A1869,INSUMOS_AUX!A:F,6,0),0)</f>
        <v>0</v>
      </c>
    </row>
    <row r="1870" customFormat="false" ht="15" hidden="false" customHeight="false" outlineLevel="0" collapsed="false">
      <c r="A1870" s="178" t="n">
        <v>38413</v>
      </c>
      <c r="B1870" s="179" t="s">
        <v>670</v>
      </c>
      <c r="C1870" s="180" t="s">
        <v>74</v>
      </c>
      <c r="D1870" s="180" t="s">
        <v>30</v>
      </c>
      <c r="E1870" s="178" t="n">
        <v>5.5131E-005</v>
      </c>
      <c r="F1870" s="181" t="n">
        <f aca="false">IF(C1870="MAT.",VLOOKUP(A1870,INSUMOS_AUX!A:F,6,0),0)</f>
        <v>589.49</v>
      </c>
      <c r="G1870" s="178" t="n">
        <f aca="false">IF(C1870="M.O.",VLOOKUP(A1870,INSUMOS_AUX!A:F,6,0),0)</f>
        <v>0</v>
      </c>
    </row>
    <row r="1871" customFormat="false" ht="15" hidden="false" customHeight="false" outlineLevel="0" collapsed="false">
      <c r="A1871" s="178" t="n">
        <v>38476</v>
      </c>
      <c r="B1871" s="179" t="s">
        <v>671</v>
      </c>
      <c r="C1871" s="180" t="s">
        <v>74</v>
      </c>
      <c r="D1871" s="180" t="s">
        <v>30</v>
      </c>
      <c r="E1871" s="178" t="n">
        <v>0.000257322</v>
      </c>
      <c r="F1871" s="181" t="n">
        <f aca="false">IF(C1871="MAT.",VLOOKUP(A1871,INSUMOS_AUX!A:F,6,0),0)</f>
        <v>203.78</v>
      </c>
      <c r="G1871" s="178" t="n">
        <f aca="false">IF(C1871="M.O.",VLOOKUP(A1871,INSUMOS_AUX!A:F,6,0),0)</f>
        <v>0</v>
      </c>
    </row>
    <row r="1872" customFormat="false" ht="15" hidden="false" customHeight="false" outlineLevel="0" collapsed="false">
      <c r="A1872" s="178" t="n">
        <v>38477</v>
      </c>
      <c r="B1872" s="179" t="s">
        <v>672</v>
      </c>
      <c r="C1872" s="180" t="s">
        <v>74</v>
      </c>
      <c r="D1872" s="180" t="s">
        <v>30</v>
      </c>
      <c r="E1872" s="178" t="n">
        <v>5.5131E-005</v>
      </c>
      <c r="F1872" s="181" t="n">
        <f aca="false">IF(C1872="MAT.",VLOOKUP(A1872,INSUMOS_AUX!A:F,6,0),0)</f>
        <v>577.1</v>
      </c>
      <c r="G1872" s="178" t="n">
        <f aca="false">IF(C1872="M.O.",VLOOKUP(A1872,INSUMOS_AUX!A:F,6,0),0)</f>
        <v>0</v>
      </c>
    </row>
    <row r="1873" customFormat="false" ht="15" hidden="false" customHeight="false" outlineLevel="0" collapsed="false">
      <c r="A1873" s="178" t="n">
        <v>4230</v>
      </c>
      <c r="B1873" s="179" t="s">
        <v>759</v>
      </c>
      <c r="C1873" s="180" t="s">
        <v>636</v>
      </c>
      <c r="D1873" s="180" t="s">
        <v>594</v>
      </c>
      <c r="E1873" s="178" t="n">
        <v>0.026131213</v>
      </c>
      <c r="F1873" s="181" t="n">
        <f aca="false">IF(C1873="MAT.",VLOOKUP(A1873,INSUMOS_AUX!A:F,6,0),0)</f>
        <v>0</v>
      </c>
      <c r="G1873" s="178" t="n">
        <f aca="false">IF(C1873="M.O.",VLOOKUP(A1873,INSUMOS_AUX!A:F,6,0),0)</f>
        <v>19.22</v>
      </c>
    </row>
    <row r="1874" customFormat="false" ht="15" hidden="false" customHeight="false" outlineLevel="0" collapsed="false">
      <c r="A1874" s="178" t="n">
        <v>4721</v>
      </c>
      <c r="B1874" s="179" t="s">
        <v>675</v>
      </c>
      <c r="C1874" s="180" t="s">
        <v>74</v>
      </c>
      <c r="D1874" s="180" t="s">
        <v>116</v>
      </c>
      <c r="E1874" s="178" t="n">
        <v>0.01180432</v>
      </c>
      <c r="F1874" s="181" t="n">
        <f aca="false">IF(C1874="MAT.",VLOOKUP(A1874,INSUMOS_AUX!A:F,6,0),0)</f>
        <v>52.9</v>
      </c>
      <c r="G1874" s="178" t="n">
        <f aca="false">IF(C1874="M.O.",VLOOKUP(A1874,INSUMOS_AUX!A:F,6,0),0)</f>
        <v>0</v>
      </c>
    </row>
    <row r="1875" customFormat="false" ht="15" hidden="false" customHeight="false" outlineLevel="0" collapsed="false">
      <c r="A1875" s="178" t="n">
        <v>4750</v>
      </c>
      <c r="B1875" s="179" t="s">
        <v>688</v>
      </c>
      <c r="C1875" s="180" t="s">
        <v>636</v>
      </c>
      <c r="D1875" s="180" t="s">
        <v>594</v>
      </c>
      <c r="E1875" s="178" t="n">
        <v>0.3783612</v>
      </c>
      <c r="F1875" s="181" t="n">
        <f aca="false">IF(C1875="MAT.",VLOOKUP(A1875,INSUMOS_AUX!A:F,6,0),0)</f>
        <v>0</v>
      </c>
      <c r="G1875" s="178" t="n">
        <f aca="false">IF(C1875="M.O.",VLOOKUP(A1875,INSUMOS_AUX!A:F,6,0),0)</f>
        <v>13.3</v>
      </c>
    </row>
    <row r="1876" customFormat="false" ht="15" hidden="false" customHeight="false" outlineLevel="0" collapsed="false">
      <c r="A1876" s="178" t="n">
        <v>6111</v>
      </c>
      <c r="B1876" s="179" t="s">
        <v>678</v>
      </c>
      <c r="C1876" s="180" t="s">
        <v>636</v>
      </c>
      <c r="D1876" s="180" t="s">
        <v>594</v>
      </c>
      <c r="E1876" s="178" t="n">
        <v>1.019947611</v>
      </c>
      <c r="F1876" s="181" t="n">
        <f aca="false">IF(C1876="MAT.",VLOOKUP(A1876,INSUMOS_AUX!A:F,6,0),0)</f>
        <v>0</v>
      </c>
      <c r="G1876" s="178" t="n">
        <f aca="false">IF(C1876="M.O.",VLOOKUP(A1876,INSUMOS_AUX!A:F,6,0),0)</f>
        <v>8.51</v>
      </c>
    </row>
    <row r="1877" customFormat="false" ht="15" hidden="false" customHeight="false" outlineLevel="0" collapsed="false">
      <c r="A1877" s="178" t="n">
        <v>6114</v>
      </c>
      <c r="B1877" s="179" t="s">
        <v>763</v>
      </c>
      <c r="C1877" s="180" t="s">
        <v>636</v>
      </c>
      <c r="D1877" s="180" t="s">
        <v>594</v>
      </c>
      <c r="E1877" s="178" t="n">
        <v>0.023254272</v>
      </c>
      <c r="F1877" s="181" t="n">
        <f aca="false">IF(C1877="MAT.",VLOOKUP(A1877,INSUMOS_AUX!A:F,6,0),0)</f>
        <v>0</v>
      </c>
      <c r="G1877" s="178" t="n">
        <f aca="false">IF(C1877="M.O.",VLOOKUP(A1877,INSUMOS_AUX!A:F,6,0),0)</f>
        <v>9.26</v>
      </c>
    </row>
    <row r="1878" customFormat="false" ht="15" hidden="false" customHeight="false" outlineLevel="0" collapsed="false">
      <c r="A1878" s="178" t="s">
        <v>809</v>
      </c>
      <c r="B1878" s="179" t="s">
        <v>810</v>
      </c>
      <c r="C1878" s="180" t="s">
        <v>74</v>
      </c>
      <c r="D1878" s="180" t="s">
        <v>79</v>
      </c>
      <c r="E1878" s="178" t="n">
        <v>1</v>
      </c>
      <c r="F1878" s="181" t="n">
        <f aca="false">IF(C1878="MAT.",VLOOKUP(A1878,INSUMOS_AUX!A:F,6,0),0)</f>
        <v>119.16</v>
      </c>
      <c r="G1878" s="178" t="n">
        <f aca="false">IF(C1878="M.O.",VLOOKUP(A1878,INSUMOS_AUX!A:F,6,0),0)</f>
        <v>0</v>
      </c>
    </row>
    <row r="1879" customFormat="false" ht="15" hidden="false" customHeight="false" outlineLevel="0" collapsed="false">
      <c r="A1879" s="172"/>
      <c r="B1879" s="173"/>
      <c r="C1879" s="173"/>
      <c r="D1879" s="173"/>
      <c r="E1879" s="173"/>
      <c r="F1879" s="173"/>
      <c r="G1879" s="173"/>
    </row>
    <row r="1880" customFormat="false" ht="15" hidden="false" customHeight="false" outlineLevel="0" collapsed="false">
      <c r="A1880" s="174" t="s">
        <v>264</v>
      </c>
      <c r="B1880" s="174" t="s">
        <v>265</v>
      </c>
      <c r="C1880" s="175" t="s">
        <v>60</v>
      </c>
      <c r="D1880" s="175" t="s">
        <v>79</v>
      </c>
      <c r="E1880" s="176" t="n">
        <v>2.16</v>
      </c>
      <c r="F1880" s="176" t="n">
        <f aca="false">SUMPRODUCT($E1881:$E1917,F1881:F1917)</f>
        <v>136.2755780042</v>
      </c>
      <c r="G1880" s="176" t="n">
        <f aca="false">SUMPRODUCT($E1881:$E1917,G1881:G1917)</f>
        <v>28.16250641979</v>
      </c>
    </row>
    <row r="1881" customFormat="false" ht="15" hidden="false" customHeight="false" outlineLevel="0" collapsed="false">
      <c r="A1881" s="178" t="n">
        <v>10</v>
      </c>
      <c r="B1881" s="179" t="s">
        <v>647</v>
      </c>
      <c r="C1881" s="180" t="s">
        <v>74</v>
      </c>
      <c r="D1881" s="180" t="s">
        <v>30</v>
      </c>
      <c r="E1881" s="178" t="n">
        <v>0.01697642</v>
      </c>
      <c r="F1881" s="181" t="n">
        <f aca="false">IF(C1881="MAT.",VLOOKUP(A1881,INSUMOS_AUX!A:F,6,0),0)</f>
        <v>6.92</v>
      </c>
      <c r="G1881" s="178" t="n">
        <f aca="false">IF(C1881="M.O.",VLOOKUP(A1881,INSUMOS_AUX!A:F,6,0),0)</f>
        <v>0</v>
      </c>
    </row>
    <row r="1882" customFormat="false" ht="15" hidden="false" customHeight="false" outlineLevel="0" collapsed="false">
      <c r="A1882" s="178" t="n">
        <v>11359</v>
      </c>
      <c r="B1882" s="179" t="s">
        <v>649</v>
      </c>
      <c r="C1882" s="180" t="s">
        <v>74</v>
      </c>
      <c r="D1882" s="180" t="s">
        <v>30</v>
      </c>
      <c r="E1882" s="178" t="n">
        <v>0.000137022</v>
      </c>
      <c r="F1882" s="181" t="n">
        <f aca="false">IF(C1882="MAT.",VLOOKUP(A1882,INSUMOS_AUX!A:F,6,0),0)</f>
        <v>571.77</v>
      </c>
      <c r="G1882" s="178" t="n">
        <f aca="false">IF(C1882="M.O.",VLOOKUP(A1882,INSUMOS_AUX!A:F,6,0),0)</f>
        <v>0</v>
      </c>
    </row>
    <row r="1883" customFormat="false" ht="15" hidden="false" customHeight="false" outlineLevel="0" collapsed="false">
      <c r="A1883" s="178" t="n">
        <v>12815</v>
      </c>
      <c r="B1883" s="179" t="s">
        <v>651</v>
      </c>
      <c r="C1883" s="180" t="s">
        <v>74</v>
      </c>
      <c r="D1883" s="180" t="s">
        <v>30</v>
      </c>
      <c r="E1883" s="178" t="n">
        <v>0.019322494</v>
      </c>
      <c r="F1883" s="181" t="n">
        <f aca="false">IF(C1883="MAT.",VLOOKUP(A1883,INSUMOS_AUX!A:F,6,0),0)</f>
        <v>5.84</v>
      </c>
      <c r="G1883" s="178" t="n">
        <f aca="false">IF(C1883="M.O.",VLOOKUP(A1883,INSUMOS_AUX!A:F,6,0),0)</f>
        <v>0</v>
      </c>
    </row>
    <row r="1884" customFormat="false" ht="15" hidden="false" customHeight="false" outlineLevel="0" collapsed="false">
      <c r="A1884" s="178" t="n">
        <v>12892</v>
      </c>
      <c r="B1884" s="179" t="s">
        <v>627</v>
      </c>
      <c r="C1884" s="180" t="s">
        <v>74</v>
      </c>
      <c r="D1884" s="180" t="s">
        <v>628</v>
      </c>
      <c r="E1884" s="178" t="n">
        <v>0.033615686</v>
      </c>
      <c r="F1884" s="181" t="n">
        <f aca="false">IF(C1884="MAT.",VLOOKUP(A1884,INSUMOS_AUX!A:F,6,0),0)</f>
        <v>9</v>
      </c>
      <c r="G1884" s="178" t="n">
        <f aca="false">IF(C1884="M.O.",VLOOKUP(A1884,INSUMOS_AUX!A:F,6,0),0)</f>
        <v>0</v>
      </c>
    </row>
    <row r="1885" customFormat="false" ht="15" hidden="false" customHeight="false" outlineLevel="0" collapsed="false">
      <c r="A1885" s="178" t="n">
        <v>12893</v>
      </c>
      <c r="B1885" s="179" t="s">
        <v>629</v>
      </c>
      <c r="C1885" s="180" t="s">
        <v>74</v>
      </c>
      <c r="D1885" s="180" t="s">
        <v>628</v>
      </c>
      <c r="E1885" s="178" t="n">
        <v>0.003921929</v>
      </c>
      <c r="F1885" s="181" t="n">
        <f aca="false">IF(C1885="MAT.",VLOOKUP(A1885,INSUMOS_AUX!A:F,6,0),0)</f>
        <v>48</v>
      </c>
      <c r="G1885" s="178" t="n">
        <f aca="false">IF(C1885="M.O.",VLOOKUP(A1885,INSUMOS_AUX!A:F,6,0),0)</f>
        <v>0</v>
      </c>
    </row>
    <row r="1886" customFormat="false" ht="15" hidden="false" customHeight="false" outlineLevel="0" collapsed="false">
      <c r="A1886" s="178" t="n">
        <v>1379</v>
      </c>
      <c r="B1886" s="179" t="s">
        <v>652</v>
      </c>
      <c r="C1886" s="180" t="s">
        <v>74</v>
      </c>
      <c r="D1886" s="180" t="s">
        <v>285</v>
      </c>
      <c r="E1886" s="178" t="n">
        <v>4.5184</v>
      </c>
      <c r="F1886" s="181" t="n">
        <f aca="false">IF(C1886="MAT.",VLOOKUP(A1886,INSUMOS_AUX!A:F,6,0),0)</f>
        <v>0.42</v>
      </c>
      <c r="G1886" s="178" t="n">
        <f aca="false">IF(C1886="M.O.",VLOOKUP(A1886,INSUMOS_AUX!A:F,6,0),0)</f>
        <v>0</v>
      </c>
    </row>
    <row r="1887" customFormat="false" ht="15" hidden="false" customHeight="false" outlineLevel="0" collapsed="false">
      <c r="A1887" s="178" t="n">
        <v>25966</v>
      </c>
      <c r="B1887" s="179" t="s">
        <v>653</v>
      </c>
      <c r="C1887" s="180" t="s">
        <v>74</v>
      </c>
      <c r="D1887" s="180" t="s">
        <v>654</v>
      </c>
      <c r="E1887" s="178" t="n">
        <v>0.003220496</v>
      </c>
      <c r="F1887" s="181" t="n">
        <f aca="false">IF(C1887="MAT.",VLOOKUP(A1887,INSUMOS_AUX!A:F,6,0),0)</f>
        <v>15.03</v>
      </c>
      <c r="G1887" s="178" t="n">
        <f aca="false">IF(C1887="M.O.",VLOOKUP(A1887,INSUMOS_AUX!A:F,6,0),0)</f>
        <v>0</v>
      </c>
    </row>
    <row r="1888" customFormat="false" ht="15" hidden="false" customHeight="false" outlineLevel="0" collapsed="false">
      <c r="A1888" s="178" t="n">
        <v>2711</v>
      </c>
      <c r="B1888" s="179" t="s">
        <v>657</v>
      </c>
      <c r="C1888" s="180" t="s">
        <v>74</v>
      </c>
      <c r="D1888" s="180" t="s">
        <v>30</v>
      </c>
      <c r="E1888" s="178" t="n">
        <v>0.001437277</v>
      </c>
      <c r="F1888" s="181" t="n">
        <f aca="false">IF(C1888="MAT.",VLOOKUP(A1888,INSUMOS_AUX!A:F,6,0),0)</f>
        <v>109.45</v>
      </c>
      <c r="G1888" s="178" t="n">
        <f aca="false">IF(C1888="M.O.",VLOOKUP(A1888,INSUMOS_AUX!A:F,6,0),0)</f>
        <v>0</v>
      </c>
    </row>
    <row r="1889" customFormat="false" ht="15" hidden="false" customHeight="false" outlineLevel="0" collapsed="false">
      <c r="A1889" s="178" t="n">
        <v>33</v>
      </c>
      <c r="B1889" s="179" t="s">
        <v>808</v>
      </c>
      <c r="C1889" s="180" t="s">
        <v>74</v>
      </c>
      <c r="D1889" s="180" t="s">
        <v>285</v>
      </c>
      <c r="E1889" s="178" t="n">
        <v>0.566</v>
      </c>
      <c r="F1889" s="181" t="n">
        <f aca="false">IF(C1889="MAT.",VLOOKUP(A1889,INSUMOS_AUX!A:F,6,0),0)</f>
        <v>5.7</v>
      </c>
      <c r="G1889" s="178" t="n">
        <f aca="false">IF(C1889="M.O.",VLOOKUP(A1889,INSUMOS_AUX!A:F,6,0),0)</f>
        <v>0</v>
      </c>
    </row>
    <row r="1890" customFormat="false" ht="15" hidden="false" customHeight="false" outlineLevel="0" collapsed="false">
      <c r="A1890" s="178" t="n">
        <v>337</v>
      </c>
      <c r="B1890" s="179" t="s">
        <v>708</v>
      </c>
      <c r="C1890" s="180" t="s">
        <v>74</v>
      </c>
      <c r="D1890" s="180" t="s">
        <v>285</v>
      </c>
      <c r="E1890" s="178" t="n">
        <v>0.00576</v>
      </c>
      <c r="F1890" s="181" t="n">
        <f aca="false">IF(C1890="MAT.",VLOOKUP(A1890,INSUMOS_AUX!A:F,6,0),0)</f>
        <v>12.01</v>
      </c>
      <c r="G1890" s="178" t="n">
        <f aca="false">IF(C1890="M.O.",VLOOKUP(A1890,INSUMOS_AUX!A:F,6,0),0)</f>
        <v>0</v>
      </c>
    </row>
    <row r="1891" customFormat="false" ht="15" hidden="false" customHeight="false" outlineLevel="0" collapsed="false">
      <c r="A1891" s="178" t="n">
        <v>36144</v>
      </c>
      <c r="B1891" s="179" t="s">
        <v>630</v>
      </c>
      <c r="C1891" s="180" t="s">
        <v>74</v>
      </c>
      <c r="D1891" s="180" t="s">
        <v>30</v>
      </c>
      <c r="E1891" s="178" t="n">
        <v>0.273477459</v>
      </c>
      <c r="F1891" s="181" t="n">
        <f aca="false">IF(C1891="MAT.",VLOOKUP(A1891,INSUMOS_AUX!A:F,6,0),0)</f>
        <v>1.12</v>
      </c>
      <c r="G1891" s="178" t="n">
        <f aca="false">IF(C1891="M.O.",VLOOKUP(A1891,INSUMOS_AUX!A:F,6,0),0)</f>
        <v>0</v>
      </c>
    </row>
    <row r="1892" customFormat="false" ht="15" hidden="false" customHeight="false" outlineLevel="0" collapsed="false">
      <c r="A1892" s="178" t="n">
        <v>36146</v>
      </c>
      <c r="B1892" s="179" t="s">
        <v>631</v>
      </c>
      <c r="C1892" s="180" t="s">
        <v>74</v>
      </c>
      <c r="D1892" s="180" t="s">
        <v>30</v>
      </c>
      <c r="E1892" s="178" t="n">
        <v>0.003042314</v>
      </c>
      <c r="F1892" s="181" t="n">
        <f aca="false">IF(C1892="MAT.",VLOOKUP(A1892,INSUMOS_AUX!A:F,6,0),0)</f>
        <v>170</v>
      </c>
      <c r="G1892" s="178" t="n">
        <f aca="false">IF(C1892="M.O.",VLOOKUP(A1892,INSUMOS_AUX!A:F,6,0),0)</f>
        <v>0</v>
      </c>
    </row>
    <row r="1893" customFormat="false" ht="15" hidden="false" customHeight="false" outlineLevel="0" collapsed="false">
      <c r="A1893" s="178" t="n">
        <v>36149</v>
      </c>
      <c r="B1893" s="179" t="s">
        <v>632</v>
      </c>
      <c r="C1893" s="180" t="s">
        <v>74</v>
      </c>
      <c r="D1893" s="180" t="s">
        <v>30</v>
      </c>
      <c r="E1893" s="178" t="n">
        <v>0.001761675</v>
      </c>
      <c r="F1893" s="181" t="n">
        <f aca="false">IF(C1893="MAT.",VLOOKUP(A1893,INSUMOS_AUX!A:F,6,0),0)</f>
        <v>117.5</v>
      </c>
      <c r="G1893" s="178" t="n">
        <f aca="false">IF(C1893="M.O.",VLOOKUP(A1893,INSUMOS_AUX!A:F,6,0),0)</f>
        <v>0</v>
      </c>
    </row>
    <row r="1894" customFormat="false" ht="15" hidden="false" customHeight="false" outlineLevel="0" collapsed="false">
      <c r="A1894" s="178" t="n">
        <v>36150</v>
      </c>
      <c r="B1894" s="179" t="s">
        <v>633</v>
      </c>
      <c r="C1894" s="180" t="s">
        <v>74</v>
      </c>
      <c r="D1894" s="180" t="s">
        <v>30</v>
      </c>
      <c r="E1894" s="178" t="n">
        <v>0.006519174</v>
      </c>
      <c r="F1894" s="181" t="n">
        <f aca="false">IF(C1894="MAT.",VLOOKUP(A1894,INSUMOS_AUX!A:F,6,0),0)</f>
        <v>29.7</v>
      </c>
      <c r="G1894" s="178" t="n">
        <f aca="false">IF(C1894="M.O.",VLOOKUP(A1894,INSUMOS_AUX!A:F,6,0),0)</f>
        <v>0</v>
      </c>
    </row>
    <row r="1895" customFormat="false" ht="15" hidden="false" customHeight="false" outlineLevel="0" collapsed="false">
      <c r="A1895" s="178" t="n">
        <v>36153</v>
      </c>
      <c r="B1895" s="179" t="s">
        <v>634</v>
      </c>
      <c r="C1895" s="180" t="s">
        <v>74</v>
      </c>
      <c r="D1895" s="180" t="s">
        <v>30</v>
      </c>
      <c r="E1895" s="178" t="n">
        <v>0.00263664</v>
      </c>
      <c r="F1895" s="181" t="n">
        <f aca="false">IF(C1895="MAT.",VLOOKUP(A1895,INSUMOS_AUX!A:F,6,0),0)</f>
        <v>133.75</v>
      </c>
      <c r="G1895" s="178" t="n">
        <f aca="false">IF(C1895="M.O.",VLOOKUP(A1895,INSUMOS_AUX!A:F,6,0),0)</f>
        <v>0</v>
      </c>
    </row>
    <row r="1896" customFormat="false" ht="15" hidden="false" customHeight="false" outlineLevel="0" collapsed="false">
      <c r="A1896" s="178" t="n">
        <v>370</v>
      </c>
      <c r="B1896" s="179" t="s">
        <v>658</v>
      </c>
      <c r="C1896" s="180" t="s">
        <v>74</v>
      </c>
      <c r="D1896" s="180" t="s">
        <v>116</v>
      </c>
      <c r="E1896" s="178" t="n">
        <v>0.012572448</v>
      </c>
      <c r="F1896" s="181" t="n">
        <f aca="false">IF(C1896="MAT.",VLOOKUP(A1896,INSUMOS_AUX!A:F,6,0),0)</f>
        <v>72.5</v>
      </c>
      <c r="G1896" s="178" t="n">
        <f aca="false">IF(C1896="M.O.",VLOOKUP(A1896,INSUMOS_AUX!A:F,6,0),0)</f>
        <v>0</v>
      </c>
    </row>
    <row r="1897" customFormat="false" ht="15" hidden="false" customHeight="false" outlineLevel="0" collapsed="false">
      <c r="A1897" s="178" t="n">
        <v>37370</v>
      </c>
      <c r="B1897" s="179" t="s">
        <v>659</v>
      </c>
      <c r="C1897" s="180" t="s">
        <v>74</v>
      </c>
      <c r="D1897" s="180" t="s">
        <v>594</v>
      </c>
      <c r="E1897" s="178" t="n">
        <v>2.446770168</v>
      </c>
      <c r="F1897" s="181" t="n">
        <f aca="false">IF(C1897="MAT.",VLOOKUP(A1897,INSUMOS_AUX!A:F,6,0),0)</f>
        <v>1.87</v>
      </c>
      <c r="G1897" s="178" t="n">
        <f aca="false">IF(C1897="M.O.",VLOOKUP(A1897,INSUMOS_AUX!A:F,6,0),0)</f>
        <v>0</v>
      </c>
    </row>
    <row r="1898" customFormat="false" ht="15" hidden="false" customHeight="false" outlineLevel="0" collapsed="false">
      <c r="A1898" s="178" t="n">
        <v>37371</v>
      </c>
      <c r="B1898" s="179" t="s">
        <v>660</v>
      </c>
      <c r="C1898" s="180" t="s">
        <v>74</v>
      </c>
      <c r="D1898" s="180" t="s">
        <v>594</v>
      </c>
      <c r="E1898" s="178" t="n">
        <v>2.446770168</v>
      </c>
      <c r="F1898" s="181" t="n">
        <f aca="false">IF(C1898="MAT.",VLOOKUP(A1898,INSUMOS_AUX!A:F,6,0),0)</f>
        <v>0.71</v>
      </c>
      <c r="G1898" s="178" t="n">
        <f aca="false">IF(C1898="M.O.",VLOOKUP(A1898,INSUMOS_AUX!A:F,6,0),0)</f>
        <v>0</v>
      </c>
    </row>
    <row r="1899" customFormat="false" ht="15" hidden="false" customHeight="false" outlineLevel="0" collapsed="false">
      <c r="A1899" s="178" t="n">
        <v>37372</v>
      </c>
      <c r="B1899" s="179" t="s">
        <v>661</v>
      </c>
      <c r="C1899" s="180" t="s">
        <v>74</v>
      </c>
      <c r="D1899" s="180" t="s">
        <v>594</v>
      </c>
      <c r="E1899" s="178" t="n">
        <v>2.446770168</v>
      </c>
      <c r="F1899" s="181" t="n">
        <f aca="false">IF(C1899="MAT.",VLOOKUP(A1899,INSUMOS_AUX!A:F,6,0),0)</f>
        <v>0.34</v>
      </c>
      <c r="G1899" s="178" t="n">
        <f aca="false">IF(C1899="M.O.",VLOOKUP(A1899,INSUMOS_AUX!A:F,6,0),0)</f>
        <v>0</v>
      </c>
    </row>
    <row r="1900" customFormat="false" ht="15" hidden="false" customHeight="false" outlineLevel="0" collapsed="false">
      <c r="A1900" s="178" t="n">
        <v>37373</v>
      </c>
      <c r="B1900" s="179" t="s">
        <v>662</v>
      </c>
      <c r="C1900" s="180" t="s">
        <v>74</v>
      </c>
      <c r="D1900" s="180" t="s">
        <v>594</v>
      </c>
      <c r="E1900" s="178" t="n">
        <v>2.446770168</v>
      </c>
      <c r="F1900" s="181" t="n">
        <f aca="false">IF(C1900="MAT.",VLOOKUP(A1900,INSUMOS_AUX!A:F,6,0),0)</f>
        <v>0.05</v>
      </c>
      <c r="G1900" s="178" t="n">
        <f aca="false">IF(C1900="M.O.",VLOOKUP(A1900,INSUMOS_AUX!A:F,6,0),0)</f>
        <v>0</v>
      </c>
    </row>
    <row r="1901" customFormat="false" ht="15" hidden="false" customHeight="false" outlineLevel="0" collapsed="false">
      <c r="A1901" s="178" t="n">
        <v>378</v>
      </c>
      <c r="B1901" s="179" t="s">
        <v>756</v>
      </c>
      <c r="C1901" s="180" t="s">
        <v>636</v>
      </c>
      <c r="D1901" s="180" t="s">
        <v>594</v>
      </c>
      <c r="E1901" s="178" t="n">
        <v>0.023254272</v>
      </c>
      <c r="F1901" s="181" t="n">
        <f aca="false">IF(C1901="MAT.",VLOOKUP(A1901,INSUMOS_AUX!A:F,6,0),0)</f>
        <v>0</v>
      </c>
      <c r="G1901" s="178" t="n">
        <f aca="false">IF(C1901="M.O.",VLOOKUP(A1901,INSUMOS_AUX!A:F,6,0),0)</f>
        <v>13.3</v>
      </c>
    </row>
    <row r="1902" customFormat="false" ht="15" hidden="false" customHeight="false" outlineLevel="0" collapsed="false">
      <c r="A1902" s="178" t="n">
        <v>38382</v>
      </c>
      <c r="B1902" s="179" t="s">
        <v>664</v>
      </c>
      <c r="C1902" s="180" t="s">
        <v>74</v>
      </c>
      <c r="D1902" s="180" t="s">
        <v>30</v>
      </c>
      <c r="E1902" s="178" t="n">
        <v>0.006127731</v>
      </c>
      <c r="F1902" s="181" t="n">
        <f aca="false">IF(C1902="MAT.",VLOOKUP(A1902,INSUMOS_AUX!A:F,6,0),0)</f>
        <v>7.62</v>
      </c>
      <c r="G1902" s="178" t="n">
        <f aca="false">IF(C1902="M.O.",VLOOKUP(A1902,INSUMOS_AUX!A:F,6,0),0)</f>
        <v>0</v>
      </c>
    </row>
    <row r="1903" customFormat="false" ht="15" hidden="false" customHeight="false" outlineLevel="0" collapsed="false">
      <c r="A1903" s="178" t="n">
        <v>38390</v>
      </c>
      <c r="B1903" s="179" t="s">
        <v>665</v>
      </c>
      <c r="C1903" s="180" t="s">
        <v>74</v>
      </c>
      <c r="D1903" s="180" t="s">
        <v>30</v>
      </c>
      <c r="E1903" s="178" t="n">
        <v>0.003220496</v>
      </c>
      <c r="F1903" s="181" t="n">
        <f aca="false">IF(C1903="MAT.",VLOOKUP(A1903,INSUMOS_AUX!A:F,6,0),0)</f>
        <v>22.97</v>
      </c>
      <c r="G1903" s="178" t="n">
        <f aca="false">IF(C1903="M.O.",VLOOKUP(A1903,INSUMOS_AUX!A:F,6,0),0)</f>
        <v>0</v>
      </c>
    </row>
    <row r="1904" customFormat="false" ht="15" hidden="false" customHeight="false" outlineLevel="0" collapsed="false">
      <c r="A1904" s="178" t="n">
        <v>38393</v>
      </c>
      <c r="B1904" s="179" t="s">
        <v>666</v>
      </c>
      <c r="C1904" s="180" t="s">
        <v>74</v>
      </c>
      <c r="D1904" s="180" t="s">
        <v>30</v>
      </c>
      <c r="E1904" s="178" t="n">
        <v>0.003220496</v>
      </c>
      <c r="F1904" s="181" t="n">
        <f aca="false">IF(C1904="MAT.",VLOOKUP(A1904,INSUMOS_AUX!A:F,6,0),0)</f>
        <v>10.36</v>
      </c>
      <c r="G1904" s="178" t="n">
        <f aca="false">IF(C1904="M.O.",VLOOKUP(A1904,INSUMOS_AUX!A:F,6,0),0)</f>
        <v>0</v>
      </c>
    </row>
    <row r="1905" customFormat="false" ht="15" hidden="false" customHeight="false" outlineLevel="0" collapsed="false">
      <c r="A1905" s="178" t="n">
        <v>38396</v>
      </c>
      <c r="B1905" s="179" t="s">
        <v>667</v>
      </c>
      <c r="C1905" s="180" t="s">
        <v>74</v>
      </c>
      <c r="D1905" s="180" t="s">
        <v>30</v>
      </c>
      <c r="E1905" s="178" t="n">
        <v>0.000109667</v>
      </c>
      <c r="F1905" s="181" t="n">
        <f aca="false">IF(C1905="MAT.",VLOOKUP(A1905,INSUMOS_AUX!A:F,6,0),0)</f>
        <v>276.64</v>
      </c>
      <c r="G1905" s="178" t="n">
        <f aca="false">IF(C1905="M.O.",VLOOKUP(A1905,INSUMOS_AUX!A:F,6,0),0)</f>
        <v>0</v>
      </c>
    </row>
    <row r="1906" customFormat="false" ht="15" hidden="false" customHeight="false" outlineLevel="0" collapsed="false">
      <c r="A1906" s="178" t="n">
        <v>38399</v>
      </c>
      <c r="B1906" s="179" t="s">
        <v>668</v>
      </c>
      <c r="C1906" s="180" t="s">
        <v>74</v>
      </c>
      <c r="D1906" s="180" t="s">
        <v>30</v>
      </c>
      <c r="E1906" s="178" t="n">
        <v>0.000547846</v>
      </c>
      <c r="F1906" s="181" t="n">
        <f aca="false">IF(C1906="MAT.",VLOOKUP(A1906,INSUMOS_AUX!A:F,6,0),0)</f>
        <v>135.25</v>
      </c>
      <c r="G1906" s="178" t="n">
        <f aca="false">IF(C1906="M.O.",VLOOKUP(A1906,INSUMOS_AUX!A:F,6,0),0)</f>
        <v>0</v>
      </c>
    </row>
    <row r="1907" customFormat="false" ht="15" hidden="false" customHeight="false" outlineLevel="0" collapsed="false">
      <c r="A1907" s="178" t="n">
        <v>38412</v>
      </c>
      <c r="B1907" s="179" t="s">
        <v>669</v>
      </c>
      <c r="C1907" s="180" t="s">
        <v>74</v>
      </c>
      <c r="D1907" s="180" t="s">
        <v>30</v>
      </c>
      <c r="E1907" s="178" t="n">
        <v>9.5865E-005</v>
      </c>
      <c r="F1907" s="181" t="n">
        <f aca="false">IF(C1907="MAT.",VLOOKUP(A1907,INSUMOS_AUX!A:F,6,0),0)</f>
        <v>837.62</v>
      </c>
      <c r="G1907" s="178" t="n">
        <f aca="false">IF(C1907="M.O.",VLOOKUP(A1907,INSUMOS_AUX!A:F,6,0),0)</f>
        <v>0</v>
      </c>
    </row>
    <row r="1908" customFormat="false" ht="15" hidden="false" customHeight="false" outlineLevel="0" collapsed="false">
      <c r="A1908" s="178" t="n">
        <v>38413</v>
      </c>
      <c r="B1908" s="179" t="s">
        <v>670</v>
      </c>
      <c r="C1908" s="180" t="s">
        <v>74</v>
      </c>
      <c r="D1908" s="180" t="s">
        <v>30</v>
      </c>
      <c r="E1908" s="178" t="n">
        <v>9.3931E-005</v>
      </c>
      <c r="F1908" s="181" t="n">
        <f aca="false">IF(C1908="MAT.",VLOOKUP(A1908,INSUMOS_AUX!A:F,6,0),0)</f>
        <v>589.49</v>
      </c>
      <c r="G1908" s="178" t="n">
        <f aca="false">IF(C1908="M.O.",VLOOKUP(A1908,INSUMOS_AUX!A:F,6,0),0)</f>
        <v>0</v>
      </c>
    </row>
    <row r="1909" customFormat="false" ht="15" hidden="false" customHeight="false" outlineLevel="0" collapsed="false">
      <c r="A1909" s="178" t="n">
        <v>38476</v>
      </c>
      <c r="B1909" s="179" t="s">
        <v>671</v>
      </c>
      <c r="C1909" s="180" t="s">
        <v>74</v>
      </c>
      <c r="D1909" s="180" t="s">
        <v>30</v>
      </c>
      <c r="E1909" s="178" t="n">
        <v>0.000438422</v>
      </c>
      <c r="F1909" s="181" t="n">
        <f aca="false">IF(C1909="MAT.",VLOOKUP(A1909,INSUMOS_AUX!A:F,6,0),0)</f>
        <v>203.78</v>
      </c>
      <c r="G1909" s="178" t="n">
        <f aca="false">IF(C1909="M.O.",VLOOKUP(A1909,INSUMOS_AUX!A:F,6,0),0)</f>
        <v>0</v>
      </c>
    </row>
    <row r="1910" customFormat="false" ht="15" hidden="false" customHeight="false" outlineLevel="0" collapsed="false">
      <c r="A1910" s="178" t="n">
        <v>38477</v>
      </c>
      <c r="B1910" s="179" t="s">
        <v>672</v>
      </c>
      <c r="C1910" s="180" t="s">
        <v>74</v>
      </c>
      <c r="D1910" s="180" t="s">
        <v>30</v>
      </c>
      <c r="E1910" s="178" t="n">
        <v>9.3931E-005</v>
      </c>
      <c r="F1910" s="181" t="n">
        <f aca="false">IF(C1910="MAT.",VLOOKUP(A1910,INSUMOS_AUX!A:F,6,0),0)</f>
        <v>577.1</v>
      </c>
      <c r="G1910" s="178" t="n">
        <f aca="false">IF(C1910="M.O.",VLOOKUP(A1910,INSUMOS_AUX!A:F,6,0),0)</f>
        <v>0</v>
      </c>
    </row>
    <row r="1911" customFormat="false" ht="15" hidden="false" customHeight="false" outlineLevel="0" collapsed="false">
      <c r="A1911" s="178" t="n">
        <v>4230</v>
      </c>
      <c r="B1911" s="179" t="s">
        <v>759</v>
      </c>
      <c r="C1911" s="180" t="s">
        <v>636</v>
      </c>
      <c r="D1911" s="180" t="s">
        <v>594</v>
      </c>
      <c r="E1911" s="178" t="n">
        <v>0.026131213</v>
      </c>
      <c r="F1911" s="181" t="n">
        <f aca="false">IF(C1911="MAT.",VLOOKUP(A1911,INSUMOS_AUX!A:F,6,0),0)</f>
        <v>0</v>
      </c>
      <c r="G1911" s="178" t="n">
        <f aca="false">IF(C1911="M.O.",VLOOKUP(A1911,INSUMOS_AUX!A:F,6,0),0)</f>
        <v>19.22</v>
      </c>
    </row>
    <row r="1912" customFormat="false" ht="15" hidden="false" customHeight="false" outlineLevel="0" collapsed="false">
      <c r="A1912" s="178" t="n">
        <v>4721</v>
      </c>
      <c r="B1912" s="179" t="s">
        <v>675</v>
      </c>
      <c r="C1912" s="180" t="s">
        <v>74</v>
      </c>
      <c r="D1912" s="180" t="s">
        <v>116</v>
      </c>
      <c r="E1912" s="178" t="n">
        <v>0.01180432</v>
      </c>
      <c r="F1912" s="181" t="n">
        <f aca="false">IF(C1912="MAT.",VLOOKUP(A1912,INSUMOS_AUX!A:F,6,0),0)</f>
        <v>52.9</v>
      </c>
      <c r="G1912" s="178" t="n">
        <f aca="false">IF(C1912="M.O.",VLOOKUP(A1912,INSUMOS_AUX!A:F,6,0),0)</f>
        <v>0</v>
      </c>
    </row>
    <row r="1913" customFormat="false" ht="15" hidden="false" customHeight="false" outlineLevel="0" collapsed="false">
      <c r="A1913" s="178" t="n">
        <v>4750</v>
      </c>
      <c r="B1913" s="179" t="s">
        <v>688</v>
      </c>
      <c r="C1913" s="180" t="s">
        <v>636</v>
      </c>
      <c r="D1913" s="180" t="s">
        <v>594</v>
      </c>
      <c r="E1913" s="178" t="n">
        <v>0.3783612</v>
      </c>
      <c r="F1913" s="181" t="n">
        <f aca="false">IF(C1913="MAT.",VLOOKUP(A1913,INSUMOS_AUX!A:F,6,0),0)</f>
        <v>0</v>
      </c>
      <c r="G1913" s="178" t="n">
        <f aca="false">IF(C1913="M.O.",VLOOKUP(A1913,INSUMOS_AUX!A:F,6,0),0)</f>
        <v>13.3</v>
      </c>
    </row>
    <row r="1914" customFormat="false" ht="15" hidden="false" customHeight="false" outlineLevel="0" collapsed="false">
      <c r="A1914" s="178" t="n">
        <v>6110</v>
      </c>
      <c r="B1914" s="179" t="s">
        <v>687</v>
      </c>
      <c r="C1914" s="180" t="s">
        <v>636</v>
      </c>
      <c r="D1914" s="180" t="s">
        <v>594</v>
      </c>
      <c r="E1914" s="178" t="n">
        <v>1.0093</v>
      </c>
      <c r="F1914" s="181" t="n">
        <f aca="false">IF(C1914="MAT.",VLOOKUP(A1914,INSUMOS_AUX!A:F,6,0),0)</f>
        <v>0</v>
      </c>
      <c r="G1914" s="178" t="n">
        <f aca="false">IF(C1914="M.O.",VLOOKUP(A1914,INSUMOS_AUX!A:F,6,0),0)</f>
        <v>13.3</v>
      </c>
    </row>
    <row r="1915" customFormat="false" ht="15" hidden="false" customHeight="false" outlineLevel="0" collapsed="false">
      <c r="A1915" s="178" t="n">
        <v>6111</v>
      </c>
      <c r="B1915" s="179" t="s">
        <v>678</v>
      </c>
      <c r="C1915" s="180" t="s">
        <v>636</v>
      </c>
      <c r="D1915" s="180" t="s">
        <v>594</v>
      </c>
      <c r="E1915" s="178" t="n">
        <v>1.019947611</v>
      </c>
      <c r="F1915" s="181" t="n">
        <f aca="false">IF(C1915="MAT.",VLOOKUP(A1915,INSUMOS_AUX!A:F,6,0),0)</f>
        <v>0</v>
      </c>
      <c r="G1915" s="178" t="n">
        <f aca="false">IF(C1915="M.O.",VLOOKUP(A1915,INSUMOS_AUX!A:F,6,0),0)</f>
        <v>8.51</v>
      </c>
    </row>
    <row r="1916" customFormat="false" ht="15" hidden="false" customHeight="false" outlineLevel="0" collapsed="false">
      <c r="A1916" s="178" t="n">
        <v>6114</v>
      </c>
      <c r="B1916" s="179" t="s">
        <v>763</v>
      </c>
      <c r="C1916" s="180" t="s">
        <v>636</v>
      </c>
      <c r="D1916" s="180" t="s">
        <v>594</v>
      </c>
      <c r="E1916" s="178" t="n">
        <v>0.023254272</v>
      </c>
      <c r="F1916" s="181" t="n">
        <f aca="false">IF(C1916="MAT.",VLOOKUP(A1916,INSUMOS_AUX!A:F,6,0),0)</f>
        <v>0</v>
      </c>
      <c r="G1916" s="178" t="n">
        <f aca="false">IF(C1916="M.O.",VLOOKUP(A1916,INSUMOS_AUX!A:F,6,0),0)</f>
        <v>9.26</v>
      </c>
    </row>
    <row r="1917" customFormat="false" ht="15" hidden="false" customHeight="false" outlineLevel="0" collapsed="false">
      <c r="A1917" s="178" t="s">
        <v>809</v>
      </c>
      <c r="B1917" s="179" t="s">
        <v>810</v>
      </c>
      <c r="C1917" s="180" t="s">
        <v>74</v>
      </c>
      <c r="D1917" s="180" t="s">
        <v>79</v>
      </c>
      <c r="E1917" s="178" t="n">
        <v>1</v>
      </c>
      <c r="F1917" s="181" t="n">
        <f aca="false">IF(C1917="MAT.",VLOOKUP(A1917,INSUMOS_AUX!A:F,6,0),0)</f>
        <v>119.16</v>
      </c>
      <c r="G1917" s="178" t="n">
        <f aca="false">IF(C1917="M.O.",VLOOKUP(A1917,INSUMOS_AUX!A:F,6,0),0)</f>
        <v>0</v>
      </c>
    </row>
    <row r="1918" customFormat="false" ht="15" hidden="false" customHeight="false" outlineLevel="0" collapsed="false">
      <c r="A1918" s="172"/>
      <c r="B1918" s="173"/>
      <c r="C1918" s="173"/>
      <c r="D1918" s="173"/>
      <c r="E1918" s="173"/>
      <c r="F1918" s="173"/>
      <c r="G1918" s="173"/>
    </row>
    <row r="1919" customFormat="false" ht="15" hidden="false" customHeight="false" outlineLevel="0" collapsed="false">
      <c r="A1919" s="174" t="s">
        <v>267</v>
      </c>
      <c r="B1919" s="174" t="s">
        <v>268</v>
      </c>
      <c r="C1919" s="175" t="s">
        <v>60</v>
      </c>
      <c r="D1919" s="175" t="s">
        <v>79</v>
      </c>
      <c r="E1919" s="176" t="n">
        <v>9.37</v>
      </c>
      <c r="F1919" s="176" t="n">
        <f aca="false">SUMPRODUCT($E1920:$E1949,F1920:F1949)</f>
        <v>188.26676992767</v>
      </c>
      <c r="G1919" s="176" t="n">
        <f aca="false">SUMPRODUCT($E1920:$E1949,G1920:G1949)</f>
        <v>20.769163074</v>
      </c>
    </row>
    <row r="1920" customFormat="false" ht="15" hidden="false" customHeight="false" outlineLevel="0" collapsed="false">
      <c r="A1920" s="178" t="n">
        <v>10</v>
      </c>
      <c r="B1920" s="179" t="s">
        <v>647</v>
      </c>
      <c r="C1920" s="180" t="s">
        <v>74</v>
      </c>
      <c r="D1920" s="180" t="s">
        <v>30</v>
      </c>
      <c r="E1920" s="178" t="n">
        <v>0.012496275</v>
      </c>
      <c r="F1920" s="181" t="n">
        <f aca="false">IF(C1920="MAT.",VLOOKUP(A1920,INSUMOS_AUX!A:F,6,0),0)</f>
        <v>6.92</v>
      </c>
      <c r="G1920" s="178" t="n">
        <f aca="false">IF(C1920="M.O.",VLOOKUP(A1920,INSUMOS_AUX!A:F,6,0),0)</f>
        <v>0</v>
      </c>
    </row>
    <row r="1921" customFormat="false" ht="15" hidden="false" customHeight="false" outlineLevel="0" collapsed="false">
      <c r="A1921" s="178" t="n">
        <v>10841</v>
      </c>
      <c r="B1921" s="179" t="s">
        <v>811</v>
      </c>
      <c r="C1921" s="180" t="s">
        <v>74</v>
      </c>
      <c r="D1921" s="180" t="s">
        <v>79</v>
      </c>
      <c r="E1921" s="178" t="n">
        <v>1.16</v>
      </c>
      <c r="F1921" s="181" t="n">
        <f aca="false">IF(C1921="MAT.",VLOOKUP(A1921,INSUMOS_AUX!A:F,6,0),0)</f>
        <v>145.28</v>
      </c>
      <c r="G1921" s="178" t="n">
        <f aca="false">IF(C1921="M.O.",VLOOKUP(A1921,INSUMOS_AUX!A:F,6,0),0)</f>
        <v>0</v>
      </c>
    </row>
    <row r="1922" customFormat="false" ht="15" hidden="false" customHeight="false" outlineLevel="0" collapsed="false">
      <c r="A1922" s="178" t="n">
        <v>11359</v>
      </c>
      <c r="B1922" s="179" t="s">
        <v>649</v>
      </c>
      <c r="C1922" s="180" t="s">
        <v>74</v>
      </c>
      <c r="D1922" s="180" t="s">
        <v>30</v>
      </c>
      <c r="E1922" s="178" t="n">
        <v>0.000100861</v>
      </c>
      <c r="F1922" s="181" t="n">
        <f aca="false">IF(C1922="MAT.",VLOOKUP(A1922,INSUMOS_AUX!A:F,6,0),0)</f>
        <v>571.77</v>
      </c>
      <c r="G1922" s="178" t="n">
        <f aca="false">IF(C1922="M.O.",VLOOKUP(A1922,INSUMOS_AUX!A:F,6,0),0)</f>
        <v>0</v>
      </c>
    </row>
    <row r="1923" customFormat="false" ht="15" hidden="false" customHeight="false" outlineLevel="0" collapsed="false">
      <c r="A1923" s="178" t="n">
        <v>12815</v>
      </c>
      <c r="B1923" s="179" t="s">
        <v>651</v>
      </c>
      <c r="C1923" s="180" t="s">
        <v>74</v>
      </c>
      <c r="D1923" s="180" t="s">
        <v>30</v>
      </c>
      <c r="E1923" s="178" t="n">
        <v>0.014223211</v>
      </c>
      <c r="F1923" s="181" t="n">
        <f aca="false">IF(C1923="MAT.",VLOOKUP(A1923,INSUMOS_AUX!A:F,6,0),0)</f>
        <v>5.84</v>
      </c>
      <c r="G1923" s="178" t="n">
        <f aca="false">IF(C1923="M.O.",VLOOKUP(A1923,INSUMOS_AUX!A:F,6,0),0)</f>
        <v>0</v>
      </c>
    </row>
    <row r="1924" customFormat="false" ht="15" hidden="false" customHeight="false" outlineLevel="0" collapsed="false">
      <c r="A1924" s="178" t="n">
        <v>12892</v>
      </c>
      <c r="B1924" s="179" t="s">
        <v>627</v>
      </c>
      <c r="C1924" s="180" t="s">
        <v>74</v>
      </c>
      <c r="D1924" s="180" t="s">
        <v>628</v>
      </c>
      <c r="E1924" s="178" t="n">
        <v>0.024482541</v>
      </c>
      <c r="F1924" s="181" t="n">
        <f aca="false">IF(C1924="MAT.",VLOOKUP(A1924,INSUMOS_AUX!A:F,6,0),0)</f>
        <v>9</v>
      </c>
      <c r="G1924" s="178" t="n">
        <f aca="false">IF(C1924="M.O.",VLOOKUP(A1924,INSUMOS_AUX!A:F,6,0),0)</f>
        <v>0</v>
      </c>
    </row>
    <row r="1925" customFormat="false" ht="15" hidden="false" customHeight="false" outlineLevel="0" collapsed="false">
      <c r="A1925" s="178" t="n">
        <v>12893</v>
      </c>
      <c r="B1925" s="179" t="s">
        <v>629</v>
      </c>
      <c r="C1925" s="180" t="s">
        <v>74</v>
      </c>
      <c r="D1925" s="180" t="s">
        <v>628</v>
      </c>
      <c r="E1925" s="178" t="n">
        <v>0.002856368</v>
      </c>
      <c r="F1925" s="181" t="n">
        <f aca="false">IF(C1925="MAT.",VLOOKUP(A1925,INSUMOS_AUX!A:F,6,0),0)</f>
        <v>48</v>
      </c>
      <c r="G1925" s="178" t="n">
        <f aca="false">IF(C1925="M.O.",VLOOKUP(A1925,INSUMOS_AUX!A:F,6,0),0)</f>
        <v>0</v>
      </c>
    </row>
    <row r="1926" customFormat="false" ht="15" hidden="false" customHeight="false" outlineLevel="0" collapsed="false">
      <c r="A1926" s="178" t="n">
        <v>25966</v>
      </c>
      <c r="B1926" s="179" t="s">
        <v>653</v>
      </c>
      <c r="C1926" s="180" t="s">
        <v>74</v>
      </c>
      <c r="D1926" s="180" t="s">
        <v>654</v>
      </c>
      <c r="E1926" s="178" t="n">
        <v>0.002370594</v>
      </c>
      <c r="F1926" s="181" t="n">
        <f aca="false">IF(C1926="MAT.",VLOOKUP(A1926,INSUMOS_AUX!A:F,6,0),0)</f>
        <v>15.03</v>
      </c>
      <c r="G1926" s="178" t="n">
        <f aca="false">IF(C1926="M.O.",VLOOKUP(A1926,INSUMOS_AUX!A:F,6,0),0)</f>
        <v>0</v>
      </c>
    </row>
    <row r="1927" customFormat="false" ht="15" hidden="false" customHeight="false" outlineLevel="0" collapsed="false">
      <c r="A1927" s="178" t="n">
        <v>2711</v>
      </c>
      <c r="B1927" s="179" t="s">
        <v>657</v>
      </c>
      <c r="C1927" s="180" t="s">
        <v>74</v>
      </c>
      <c r="D1927" s="180" t="s">
        <v>30</v>
      </c>
      <c r="E1927" s="178" t="n">
        <v>0.001057974</v>
      </c>
      <c r="F1927" s="181" t="n">
        <f aca="false">IF(C1927="MAT.",VLOOKUP(A1927,INSUMOS_AUX!A:F,6,0),0)</f>
        <v>109.45</v>
      </c>
      <c r="G1927" s="178" t="n">
        <f aca="false">IF(C1927="M.O.",VLOOKUP(A1927,INSUMOS_AUX!A:F,6,0),0)</f>
        <v>0</v>
      </c>
    </row>
    <row r="1928" customFormat="false" ht="15" hidden="false" customHeight="false" outlineLevel="0" collapsed="false">
      <c r="A1928" s="178" t="n">
        <v>34356</v>
      </c>
      <c r="B1928" s="179" t="s">
        <v>812</v>
      </c>
      <c r="C1928" s="180" t="s">
        <v>74</v>
      </c>
      <c r="D1928" s="180" t="s">
        <v>285</v>
      </c>
      <c r="E1928" s="178" t="n">
        <v>0.14</v>
      </c>
      <c r="F1928" s="181" t="n">
        <f aca="false">IF(C1928="MAT.",VLOOKUP(A1928,INSUMOS_AUX!A:F,6,0),0)</f>
        <v>2.57</v>
      </c>
      <c r="G1928" s="178" t="n">
        <f aca="false">IF(C1928="M.O.",VLOOKUP(A1928,INSUMOS_AUX!A:F,6,0),0)</f>
        <v>0</v>
      </c>
    </row>
    <row r="1929" customFormat="false" ht="15" hidden="false" customHeight="false" outlineLevel="0" collapsed="false">
      <c r="A1929" s="178" t="n">
        <v>36144</v>
      </c>
      <c r="B1929" s="179" t="s">
        <v>630</v>
      </c>
      <c r="C1929" s="180" t="s">
        <v>74</v>
      </c>
      <c r="D1929" s="180" t="s">
        <v>30</v>
      </c>
      <c r="E1929" s="178" t="n">
        <v>0.199175565</v>
      </c>
      <c r="F1929" s="181" t="n">
        <f aca="false">IF(C1929="MAT.",VLOOKUP(A1929,INSUMOS_AUX!A:F,6,0),0)</f>
        <v>1.12</v>
      </c>
      <c r="G1929" s="178" t="n">
        <f aca="false">IF(C1929="M.O.",VLOOKUP(A1929,INSUMOS_AUX!A:F,6,0),0)</f>
        <v>0</v>
      </c>
    </row>
    <row r="1930" customFormat="false" ht="15" hidden="false" customHeight="false" outlineLevel="0" collapsed="false">
      <c r="A1930" s="178" t="n">
        <v>36146</v>
      </c>
      <c r="B1930" s="179" t="s">
        <v>631</v>
      </c>
      <c r="C1930" s="180" t="s">
        <v>74</v>
      </c>
      <c r="D1930" s="180" t="s">
        <v>30</v>
      </c>
      <c r="E1930" s="178" t="n">
        <v>0.002215739</v>
      </c>
      <c r="F1930" s="181" t="n">
        <f aca="false">IF(C1930="MAT.",VLOOKUP(A1930,INSUMOS_AUX!A:F,6,0),0)</f>
        <v>170</v>
      </c>
      <c r="G1930" s="178" t="n">
        <f aca="false">IF(C1930="M.O.",VLOOKUP(A1930,INSUMOS_AUX!A:F,6,0),0)</f>
        <v>0</v>
      </c>
    </row>
    <row r="1931" customFormat="false" ht="15" hidden="false" customHeight="false" outlineLevel="0" collapsed="false">
      <c r="A1931" s="178" t="n">
        <v>36149</v>
      </c>
      <c r="B1931" s="179" t="s">
        <v>632</v>
      </c>
      <c r="C1931" s="180" t="s">
        <v>74</v>
      </c>
      <c r="D1931" s="180" t="s">
        <v>30</v>
      </c>
      <c r="E1931" s="178" t="n">
        <v>0.00128304</v>
      </c>
      <c r="F1931" s="181" t="n">
        <f aca="false">IF(C1931="MAT.",VLOOKUP(A1931,INSUMOS_AUX!A:F,6,0),0)</f>
        <v>117.5</v>
      </c>
      <c r="G1931" s="178" t="n">
        <f aca="false">IF(C1931="M.O.",VLOOKUP(A1931,INSUMOS_AUX!A:F,6,0),0)</f>
        <v>0</v>
      </c>
    </row>
    <row r="1932" customFormat="false" ht="15" hidden="false" customHeight="false" outlineLevel="0" collapsed="false">
      <c r="A1932" s="178" t="n">
        <v>36150</v>
      </c>
      <c r="B1932" s="179" t="s">
        <v>633</v>
      </c>
      <c r="C1932" s="180" t="s">
        <v>74</v>
      </c>
      <c r="D1932" s="180" t="s">
        <v>30</v>
      </c>
      <c r="E1932" s="178" t="n">
        <v>0.004747961</v>
      </c>
      <c r="F1932" s="181" t="n">
        <f aca="false">IF(C1932="MAT.",VLOOKUP(A1932,INSUMOS_AUX!A:F,6,0),0)</f>
        <v>29.7</v>
      </c>
      <c r="G1932" s="178" t="n">
        <f aca="false">IF(C1932="M.O.",VLOOKUP(A1932,INSUMOS_AUX!A:F,6,0),0)</f>
        <v>0</v>
      </c>
    </row>
    <row r="1933" customFormat="false" ht="15" hidden="false" customHeight="false" outlineLevel="0" collapsed="false">
      <c r="A1933" s="178" t="n">
        <v>36153</v>
      </c>
      <c r="B1933" s="179" t="s">
        <v>634</v>
      </c>
      <c r="C1933" s="180" t="s">
        <v>74</v>
      </c>
      <c r="D1933" s="180" t="s">
        <v>30</v>
      </c>
      <c r="E1933" s="178" t="n">
        <v>0.001920283</v>
      </c>
      <c r="F1933" s="181" t="n">
        <f aca="false">IF(C1933="MAT.",VLOOKUP(A1933,INSUMOS_AUX!A:F,6,0),0)</f>
        <v>133.75</v>
      </c>
      <c r="G1933" s="178" t="n">
        <f aca="false">IF(C1933="M.O.",VLOOKUP(A1933,INSUMOS_AUX!A:F,6,0),0)</f>
        <v>0</v>
      </c>
    </row>
    <row r="1934" customFormat="false" ht="15" hidden="false" customHeight="false" outlineLevel="0" collapsed="false">
      <c r="A1934" s="178" t="n">
        <v>37370</v>
      </c>
      <c r="B1934" s="179" t="s">
        <v>659</v>
      </c>
      <c r="C1934" s="180" t="s">
        <v>74</v>
      </c>
      <c r="D1934" s="180" t="s">
        <v>594</v>
      </c>
      <c r="E1934" s="178" t="n">
        <v>1.782</v>
      </c>
      <c r="F1934" s="181" t="n">
        <f aca="false">IF(C1934="MAT.",VLOOKUP(A1934,INSUMOS_AUX!A:F,6,0),0)</f>
        <v>1.87</v>
      </c>
      <c r="G1934" s="178" t="n">
        <f aca="false">IF(C1934="M.O.",VLOOKUP(A1934,INSUMOS_AUX!A:F,6,0),0)</f>
        <v>0</v>
      </c>
    </row>
    <row r="1935" customFormat="false" ht="15" hidden="false" customHeight="false" outlineLevel="0" collapsed="false">
      <c r="A1935" s="178" t="n">
        <v>37371</v>
      </c>
      <c r="B1935" s="179" t="s">
        <v>660</v>
      </c>
      <c r="C1935" s="180" t="s">
        <v>74</v>
      </c>
      <c r="D1935" s="180" t="s">
        <v>594</v>
      </c>
      <c r="E1935" s="178" t="n">
        <v>1.782</v>
      </c>
      <c r="F1935" s="181" t="n">
        <f aca="false">IF(C1935="MAT.",VLOOKUP(A1935,INSUMOS_AUX!A:F,6,0),0)</f>
        <v>0.71</v>
      </c>
      <c r="G1935" s="178" t="n">
        <f aca="false">IF(C1935="M.O.",VLOOKUP(A1935,INSUMOS_AUX!A:F,6,0),0)</f>
        <v>0</v>
      </c>
    </row>
    <row r="1936" customFormat="false" ht="15" hidden="false" customHeight="false" outlineLevel="0" collapsed="false">
      <c r="A1936" s="178" t="n">
        <v>37372</v>
      </c>
      <c r="B1936" s="179" t="s">
        <v>661</v>
      </c>
      <c r="C1936" s="180" t="s">
        <v>74</v>
      </c>
      <c r="D1936" s="180" t="s">
        <v>594</v>
      </c>
      <c r="E1936" s="178" t="n">
        <v>1.782</v>
      </c>
      <c r="F1936" s="181" t="n">
        <f aca="false">IF(C1936="MAT.",VLOOKUP(A1936,INSUMOS_AUX!A:F,6,0),0)</f>
        <v>0.34</v>
      </c>
      <c r="G1936" s="178" t="n">
        <f aca="false">IF(C1936="M.O.",VLOOKUP(A1936,INSUMOS_AUX!A:F,6,0),0)</f>
        <v>0</v>
      </c>
    </row>
    <row r="1937" customFormat="false" ht="15" hidden="false" customHeight="false" outlineLevel="0" collapsed="false">
      <c r="A1937" s="178" t="n">
        <v>37373</v>
      </c>
      <c r="B1937" s="179" t="s">
        <v>662</v>
      </c>
      <c r="C1937" s="180" t="s">
        <v>74</v>
      </c>
      <c r="D1937" s="180" t="s">
        <v>594</v>
      </c>
      <c r="E1937" s="178" t="n">
        <v>1.782</v>
      </c>
      <c r="F1937" s="181" t="n">
        <f aca="false">IF(C1937="MAT.",VLOOKUP(A1937,INSUMOS_AUX!A:F,6,0),0)</f>
        <v>0.05</v>
      </c>
      <c r="G1937" s="178" t="n">
        <f aca="false">IF(C1937="M.O.",VLOOKUP(A1937,INSUMOS_AUX!A:F,6,0),0)</f>
        <v>0</v>
      </c>
    </row>
    <row r="1938" customFormat="false" ht="15" hidden="false" customHeight="false" outlineLevel="0" collapsed="false">
      <c r="A1938" s="178" t="n">
        <v>37595</v>
      </c>
      <c r="B1938" s="179" t="s">
        <v>813</v>
      </c>
      <c r="C1938" s="180" t="s">
        <v>74</v>
      </c>
      <c r="D1938" s="180" t="s">
        <v>285</v>
      </c>
      <c r="E1938" s="178" t="n">
        <v>8.62</v>
      </c>
      <c r="F1938" s="181" t="n">
        <f aca="false">IF(C1938="MAT.",VLOOKUP(A1938,INSUMOS_AUX!A:F,6,0),0)</f>
        <v>1.37</v>
      </c>
      <c r="G1938" s="178" t="n">
        <f aca="false">IF(C1938="M.O.",VLOOKUP(A1938,INSUMOS_AUX!A:F,6,0),0)</f>
        <v>0</v>
      </c>
    </row>
    <row r="1939" customFormat="false" ht="15" hidden="false" customHeight="false" outlineLevel="0" collapsed="false">
      <c r="A1939" s="178" t="n">
        <v>38382</v>
      </c>
      <c r="B1939" s="179" t="s">
        <v>664</v>
      </c>
      <c r="C1939" s="180" t="s">
        <v>74</v>
      </c>
      <c r="D1939" s="180" t="s">
        <v>30</v>
      </c>
      <c r="E1939" s="178" t="n">
        <v>0.004510599</v>
      </c>
      <c r="F1939" s="181" t="n">
        <f aca="false">IF(C1939="MAT.",VLOOKUP(A1939,INSUMOS_AUX!A:F,6,0),0)</f>
        <v>7.62</v>
      </c>
      <c r="G1939" s="178" t="n">
        <f aca="false">IF(C1939="M.O.",VLOOKUP(A1939,INSUMOS_AUX!A:F,6,0),0)</f>
        <v>0</v>
      </c>
    </row>
    <row r="1940" customFormat="false" ht="15" hidden="false" customHeight="false" outlineLevel="0" collapsed="false">
      <c r="A1940" s="178" t="n">
        <v>38390</v>
      </c>
      <c r="B1940" s="179" t="s">
        <v>665</v>
      </c>
      <c r="C1940" s="180" t="s">
        <v>74</v>
      </c>
      <c r="D1940" s="180" t="s">
        <v>30</v>
      </c>
      <c r="E1940" s="178" t="n">
        <v>0.002370594</v>
      </c>
      <c r="F1940" s="181" t="n">
        <f aca="false">IF(C1940="MAT.",VLOOKUP(A1940,INSUMOS_AUX!A:F,6,0),0)</f>
        <v>22.97</v>
      </c>
      <c r="G1940" s="178" t="n">
        <f aca="false">IF(C1940="M.O.",VLOOKUP(A1940,INSUMOS_AUX!A:F,6,0),0)</f>
        <v>0</v>
      </c>
    </row>
    <row r="1941" customFormat="false" ht="15" hidden="false" customHeight="false" outlineLevel="0" collapsed="false">
      <c r="A1941" s="178" t="n">
        <v>38393</v>
      </c>
      <c r="B1941" s="179" t="s">
        <v>666</v>
      </c>
      <c r="C1941" s="180" t="s">
        <v>74</v>
      </c>
      <c r="D1941" s="180" t="s">
        <v>30</v>
      </c>
      <c r="E1941" s="178" t="n">
        <v>0.002370594</v>
      </c>
      <c r="F1941" s="181" t="n">
        <f aca="false">IF(C1941="MAT.",VLOOKUP(A1941,INSUMOS_AUX!A:F,6,0),0)</f>
        <v>10.36</v>
      </c>
      <c r="G1941" s="178" t="n">
        <f aca="false">IF(C1941="M.O.",VLOOKUP(A1941,INSUMOS_AUX!A:F,6,0),0)</f>
        <v>0</v>
      </c>
    </row>
    <row r="1942" customFormat="false" ht="15" hidden="false" customHeight="false" outlineLevel="0" collapsed="false">
      <c r="A1942" s="178" t="n">
        <v>38396</v>
      </c>
      <c r="B1942" s="179" t="s">
        <v>667</v>
      </c>
      <c r="C1942" s="180" t="s">
        <v>74</v>
      </c>
      <c r="D1942" s="180" t="s">
        <v>30</v>
      </c>
      <c r="E1942" s="178" t="n">
        <v>8.0724E-005</v>
      </c>
      <c r="F1942" s="181" t="n">
        <f aca="false">IF(C1942="MAT.",VLOOKUP(A1942,INSUMOS_AUX!A:F,6,0),0)</f>
        <v>276.64</v>
      </c>
      <c r="G1942" s="178" t="n">
        <f aca="false">IF(C1942="M.O.",VLOOKUP(A1942,INSUMOS_AUX!A:F,6,0),0)</f>
        <v>0</v>
      </c>
    </row>
    <row r="1943" customFormat="false" ht="15" hidden="false" customHeight="false" outlineLevel="0" collapsed="false">
      <c r="A1943" s="178" t="n">
        <v>38399</v>
      </c>
      <c r="B1943" s="179" t="s">
        <v>668</v>
      </c>
      <c r="C1943" s="180" t="s">
        <v>74</v>
      </c>
      <c r="D1943" s="180" t="s">
        <v>30</v>
      </c>
      <c r="E1943" s="178" t="n">
        <v>0.000403266</v>
      </c>
      <c r="F1943" s="181" t="n">
        <f aca="false">IF(C1943="MAT.",VLOOKUP(A1943,INSUMOS_AUX!A:F,6,0),0)</f>
        <v>135.25</v>
      </c>
      <c r="G1943" s="178" t="n">
        <f aca="false">IF(C1943="M.O.",VLOOKUP(A1943,INSUMOS_AUX!A:F,6,0),0)</f>
        <v>0</v>
      </c>
    </row>
    <row r="1944" customFormat="false" ht="15" hidden="false" customHeight="false" outlineLevel="0" collapsed="false">
      <c r="A1944" s="178" t="n">
        <v>38412</v>
      </c>
      <c r="B1944" s="179" t="s">
        <v>669</v>
      </c>
      <c r="C1944" s="180" t="s">
        <v>74</v>
      </c>
      <c r="D1944" s="180" t="s">
        <v>30</v>
      </c>
      <c r="E1944" s="178" t="n">
        <v>7.0567E-005</v>
      </c>
      <c r="F1944" s="181" t="n">
        <f aca="false">IF(C1944="MAT.",VLOOKUP(A1944,INSUMOS_AUX!A:F,6,0),0)</f>
        <v>837.62</v>
      </c>
      <c r="G1944" s="178" t="n">
        <f aca="false">IF(C1944="M.O.",VLOOKUP(A1944,INSUMOS_AUX!A:F,6,0),0)</f>
        <v>0</v>
      </c>
    </row>
    <row r="1945" customFormat="false" ht="15" hidden="false" customHeight="false" outlineLevel="0" collapsed="false">
      <c r="A1945" s="178" t="n">
        <v>38413</v>
      </c>
      <c r="B1945" s="179" t="s">
        <v>670</v>
      </c>
      <c r="C1945" s="180" t="s">
        <v>74</v>
      </c>
      <c r="D1945" s="180" t="s">
        <v>30</v>
      </c>
      <c r="E1945" s="178" t="n">
        <v>6.9141E-005</v>
      </c>
      <c r="F1945" s="181" t="n">
        <f aca="false">IF(C1945="MAT.",VLOOKUP(A1945,INSUMOS_AUX!A:F,6,0),0)</f>
        <v>589.49</v>
      </c>
      <c r="G1945" s="178" t="n">
        <f aca="false">IF(C1945="M.O.",VLOOKUP(A1945,INSUMOS_AUX!A:F,6,0),0)</f>
        <v>0</v>
      </c>
    </row>
    <row r="1946" customFormat="false" ht="15" hidden="false" customHeight="false" outlineLevel="0" collapsed="false">
      <c r="A1946" s="178" t="n">
        <v>38476</v>
      </c>
      <c r="B1946" s="179" t="s">
        <v>671</v>
      </c>
      <c r="C1946" s="180" t="s">
        <v>74</v>
      </c>
      <c r="D1946" s="180" t="s">
        <v>30</v>
      </c>
      <c r="E1946" s="178" t="n">
        <v>0.00032272</v>
      </c>
      <c r="F1946" s="181" t="n">
        <f aca="false">IF(C1946="MAT.",VLOOKUP(A1946,INSUMOS_AUX!A:F,6,0),0)</f>
        <v>203.78</v>
      </c>
      <c r="G1946" s="178" t="n">
        <f aca="false">IF(C1946="M.O.",VLOOKUP(A1946,INSUMOS_AUX!A:F,6,0),0)</f>
        <v>0</v>
      </c>
    </row>
    <row r="1947" customFormat="false" ht="15" hidden="false" customHeight="false" outlineLevel="0" collapsed="false">
      <c r="A1947" s="178" t="n">
        <v>38477</v>
      </c>
      <c r="B1947" s="179" t="s">
        <v>672</v>
      </c>
      <c r="C1947" s="180" t="s">
        <v>74</v>
      </c>
      <c r="D1947" s="180" t="s">
        <v>30</v>
      </c>
      <c r="E1947" s="178" t="n">
        <v>6.9141E-005</v>
      </c>
      <c r="F1947" s="181" t="n">
        <f aca="false">IF(C1947="MAT.",VLOOKUP(A1947,INSUMOS_AUX!A:F,6,0),0)</f>
        <v>577.1</v>
      </c>
      <c r="G1947" s="178" t="n">
        <f aca="false">IF(C1947="M.O.",VLOOKUP(A1947,INSUMOS_AUX!A:F,6,0),0)</f>
        <v>0</v>
      </c>
    </row>
    <row r="1948" customFormat="false" ht="15" hidden="false" customHeight="false" outlineLevel="0" collapsed="false">
      <c r="A1948" s="178" t="n">
        <v>4755</v>
      </c>
      <c r="B1948" s="179" t="s">
        <v>814</v>
      </c>
      <c r="C1948" s="180" t="s">
        <v>636</v>
      </c>
      <c r="D1948" s="180" t="s">
        <v>594</v>
      </c>
      <c r="E1948" s="178" t="n">
        <v>1.2021372</v>
      </c>
      <c r="F1948" s="181" t="n">
        <f aca="false">IF(C1948="MAT.",VLOOKUP(A1948,INSUMOS_AUX!A:F,6,0),0)</f>
        <v>0</v>
      </c>
      <c r="G1948" s="178" t="n">
        <f aca="false">IF(C1948="M.O.",VLOOKUP(A1948,INSUMOS_AUX!A:F,6,0),0)</f>
        <v>13</v>
      </c>
    </row>
    <row r="1949" customFormat="false" ht="15" hidden="false" customHeight="false" outlineLevel="0" collapsed="false">
      <c r="A1949" s="178" t="n">
        <v>6111</v>
      </c>
      <c r="B1949" s="179" t="s">
        <v>678</v>
      </c>
      <c r="C1949" s="180" t="s">
        <v>636</v>
      </c>
      <c r="D1949" s="180" t="s">
        <v>594</v>
      </c>
      <c r="E1949" s="178" t="n">
        <v>0.6041574</v>
      </c>
      <c r="F1949" s="181" t="n">
        <f aca="false">IF(C1949="MAT.",VLOOKUP(A1949,INSUMOS_AUX!A:F,6,0),0)</f>
        <v>0</v>
      </c>
      <c r="G1949" s="178" t="n">
        <f aca="false">IF(C1949="M.O.",VLOOKUP(A1949,INSUMOS_AUX!A:F,6,0),0)</f>
        <v>8.51</v>
      </c>
    </row>
    <row r="1950" customFormat="false" ht="15" hidden="false" customHeight="false" outlineLevel="0" collapsed="false">
      <c r="A1950" s="172"/>
      <c r="B1950" s="173"/>
      <c r="C1950" s="173"/>
      <c r="D1950" s="173"/>
      <c r="E1950" s="173"/>
      <c r="F1950" s="173"/>
      <c r="G1950" s="173"/>
    </row>
    <row r="1951" customFormat="false" ht="15" hidden="false" customHeight="false" outlineLevel="0" collapsed="false">
      <c r="A1951" s="174" t="s">
        <v>270</v>
      </c>
      <c r="B1951" s="174" t="s">
        <v>271</v>
      </c>
      <c r="C1951" s="175" t="s">
        <v>60</v>
      </c>
      <c r="D1951" s="175" t="s">
        <v>79</v>
      </c>
      <c r="E1951" s="176" t="n">
        <v>47</v>
      </c>
      <c r="F1951" s="176" t="n">
        <f aca="false">SUMPRODUCT($E1952:$E1978,F1952:F1978)</f>
        <v>3.8246318892</v>
      </c>
      <c r="G1951" s="176" t="n">
        <f aca="false">SUMPRODUCT($E1952:$E1978,G1952:G1978)</f>
        <v>10.3861215</v>
      </c>
    </row>
    <row r="1952" customFormat="false" ht="15" hidden="false" customHeight="false" outlineLevel="0" collapsed="false">
      <c r="A1952" s="178" t="n">
        <v>10</v>
      </c>
      <c r="B1952" s="179" t="s">
        <v>647</v>
      </c>
      <c r="C1952" s="180" t="s">
        <v>74</v>
      </c>
      <c r="D1952" s="180" t="s">
        <v>30</v>
      </c>
      <c r="E1952" s="178" t="n">
        <v>0.00631125</v>
      </c>
      <c r="F1952" s="181" t="n">
        <f aca="false">IF(C1952="MAT.",VLOOKUP(A1952,INSUMOS_AUX!A:F,6,0),0)</f>
        <v>6.92</v>
      </c>
      <c r="G1952" s="178" t="n">
        <f aca="false">IF(C1952="M.O.",VLOOKUP(A1952,INSUMOS_AUX!A:F,6,0),0)</f>
        <v>0</v>
      </c>
    </row>
    <row r="1953" customFormat="false" ht="15" hidden="false" customHeight="false" outlineLevel="0" collapsed="false">
      <c r="A1953" s="178" t="n">
        <v>10489</v>
      </c>
      <c r="B1953" s="179" t="s">
        <v>815</v>
      </c>
      <c r="C1953" s="180" t="s">
        <v>636</v>
      </c>
      <c r="D1953" s="180" t="s">
        <v>594</v>
      </c>
      <c r="E1953" s="178" t="n">
        <v>0.30357</v>
      </c>
      <c r="F1953" s="181" t="n">
        <f aca="false">IF(C1953="MAT.",VLOOKUP(A1953,INSUMOS_AUX!A:F,6,0),0)</f>
        <v>0</v>
      </c>
      <c r="G1953" s="178" t="n">
        <f aca="false">IF(C1953="M.O.",VLOOKUP(A1953,INSUMOS_AUX!A:F,6,0),0)</f>
        <v>12.19</v>
      </c>
    </row>
    <row r="1954" customFormat="false" ht="15" hidden="false" customHeight="false" outlineLevel="0" collapsed="false">
      <c r="A1954" s="178" t="n">
        <v>11359</v>
      </c>
      <c r="B1954" s="179" t="s">
        <v>649</v>
      </c>
      <c r="C1954" s="180" t="s">
        <v>74</v>
      </c>
      <c r="D1954" s="180" t="s">
        <v>30</v>
      </c>
      <c r="E1954" s="178" t="n">
        <v>5.094E-005</v>
      </c>
      <c r="F1954" s="181" t="n">
        <f aca="false">IF(C1954="MAT.",VLOOKUP(A1954,INSUMOS_AUX!A:F,6,0),0)</f>
        <v>571.77</v>
      </c>
      <c r="G1954" s="178" t="n">
        <f aca="false">IF(C1954="M.O.",VLOOKUP(A1954,INSUMOS_AUX!A:F,6,0),0)</f>
        <v>0</v>
      </c>
    </row>
    <row r="1955" customFormat="false" ht="15" hidden="false" customHeight="false" outlineLevel="0" collapsed="false">
      <c r="A1955" s="178" t="n">
        <v>12815</v>
      </c>
      <c r="B1955" s="179" t="s">
        <v>651</v>
      </c>
      <c r="C1955" s="180" t="s">
        <v>74</v>
      </c>
      <c r="D1955" s="180" t="s">
        <v>30</v>
      </c>
      <c r="E1955" s="178" t="n">
        <v>0.00718344</v>
      </c>
      <c r="F1955" s="181" t="n">
        <f aca="false">IF(C1955="MAT.",VLOOKUP(A1955,INSUMOS_AUX!A:F,6,0),0)</f>
        <v>5.84</v>
      </c>
      <c r="G1955" s="178" t="n">
        <f aca="false">IF(C1955="M.O.",VLOOKUP(A1955,INSUMOS_AUX!A:F,6,0),0)</f>
        <v>0</v>
      </c>
    </row>
    <row r="1956" customFormat="false" ht="15" hidden="false" customHeight="false" outlineLevel="0" collapsed="false">
      <c r="A1956" s="178" t="n">
        <v>12892</v>
      </c>
      <c r="B1956" s="179" t="s">
        <v>627</v>
      </c>
      <c r="C1956" s="180" t="s">
        <v>74</v>
      </c>
      <c r="D1956" s="180" t="s">
        <v>628</v>
      </c>
      <c r="E1956" s="178" t="n">
        <v>0.01236492</v>
      </c>
      <c r="F1956" s="181" t="n">
        <f aca="false">IF(C1956="MAT.",VLOOKUP(A1956,INSUMOS_AUX!A:F,6,0),0)</f>
        <v>9</v>
      </c>
      <c r="G1956" s="178" t="n">
        <f aca="false">IF(C1956="M.O.",VLOOKUP(A1956,INSUMOS_AUX!A:F,6,0),0)</f>
        <v>0</v>
      </c>
    </row>
    <row r="1957" customFormat="false" ht="15" hidden="false" customHeight="false" outlineLevel="0" collapsed="false">
      <c r="A1957" s="178" t="n">
        <v>12893</v>
      </c>
      <c r="B1957" s="179" t="s">
        <v>629</v>
      </c>
      <c r="C1957" s="180" t="s">
        <v>74</v>
      </c>
      <c r="D1957" s="180" t="s">
        <v>628</v>
      </c>
      <c r="E1957" s="178" t="n">
        <v>0.00144261</v>
      </c>
      <c r="F1957" s="181" t="n">
        <f aca="false">IF(C1957="MAT.",VLOOKUP(A1957,INSUMOS_AUX!A:F,6,0),0)</f>
        <v>48</v>
      </c>
      <c r="G1957" s="178" t="n">
        <f aca="false">IF(C1957="M.O.",VLOOKUP(A1957,INSUMOS_AUX!A:F,6,0),0)</f>
        <v>0</v>
      </c>
    </row>
    <row r="1958" customFormat="false" ht="15" hidden="false" customHeight="false" outlineLevel="0" collapsed="false">
      <c r="A1958" s="178" t="n">
        <v>242</v>
      </c>
      <c r="B1958" s="179" t="s">
        <v>703</v>
      </c>
      <c r="C1958" s="180" t="s">
        <v>636</v>
      </c>
      <c r="D1958" s="180" t="s">
        <v>594</v>
      </c>
      <c r="E1958" s="178" t="n">
        <v>0.60558</v>
      </c>
      <c r="F1958" s="181" t="n">
        <f aca="false">IF(C1958="MAT.",VLOOKUP(A1958,INSUMOS_AUX!A:F,6,0),0)</f>
        <v>0</v>
      </c>
      <c r="G1958" s="178" t="n">
        <f aca="false">IF(C1958="M.O.",VLOOKUP(A1958,INSUMOS_AUX!A:F,6,0),0)</f>
        <v>11.04</v>
      </c>
    </row>
    <row r="1959" customFormat="false" ht="15" hidden="false" customHeight="false" outlineLevel="0" collapsed="false">
      <c r="A1959" s="178" t="n">
        <v>25966</v>
      </c>
      <c r="B1959" s="179" t="s">
        <v>653</v>
      </c>
      <c r="C1959" s="180" t="s">
        <v>74</v>
      </c>
      <c r="D1959" s="180" t="s">
        <v>654</v>
      </c>
      <c r="E1959" s="178" t="n">
        <v>0.00119727</v>
      </c>
      <c r="F1959" s="181" t="n">
        <f aca="false">IF(C1959="MAT.",VLOOKUP(A1959,INSUMOS_AUX!A:F,6,0),0)</f>
        <v>15.03</v>
      </c>
      <c r="G1959" s="178" t="n">
        <f aca="false">IF(C1959="M.O.",VLOOKUP(A1959,INSUMOS_AUX!A:F,6,0),0)</f>
        <v>0</v>
      </c>
    </row>
    <row r="1960" customFormat="false" ht="15" hidden="false" customHeight="false" outlineLevel="0" collapsed="false">
      <c r="A1960" s="178" t="n">
        <v>2711</v>
      </c>
      <c r="B1960" s="179" t="s">
        <v>657</v>
      </c>
      <c r="C1960" s="180" t="s">
        <v>74</v>
      </c>
      <c r="D1960" s="180" t="s">
        <v>30</v>
      </c>
      <c r="E1960" s="178" t="n">
        <v>0.00053433</v>
      </c>
      <c r="F1960" s="181" t="n">
        <f aca="false">IF(C1960="MAT.",VLOOKUP(A1960,INSUMOS_AUX!A:F,6,0),0)</f>
        <v>109.45</v>
      </c>
      <c r="G1960" s="178" t="n">
        <f aca="false">IF(C1960="M.O.",VLOOKUP(A1960,INSUMOS_AUX!A:F,6,0),0)</f>
        <v>0</v>
      </c>
    </row>
    <row r="1961" customFormat="false" ht="15" hidden="false" customHeight="false" outlineLevel="0" collapsed="false">
      <c r="A1961" s="178" t="n">
        <v>36144</v>
      </c>
      <c r="B1961" s="179" t="s">
        <v>630</v>
      </c>
      <c r="C1961" s="180" t="s">
        <v>74</v>
      </c>
      <c r="D1961" s="180" t="s">
        <v>30</v>
      </c>
      <c r="E1961" s="178" t="n">
        <v>0.10059372</v>
      </c>
      <c r="F1961" s="181" t="n">
        <f aca="false">IF(C1961="MAT.",VLOOKUP(A1961,INSUMOS_AUX!A:F,6,0),0)</f>
        <v>1.12</v>
      </c>
      <c r="G1961" s="178" t="n">
        <f aca="false">IF(C1961="M.O.",VLOOKUP(A1961,INSUMOS_AUX!A:F,6,0),0)</f>
        <v>0</v>
      </c>
    </row>
    <row r="1962" customFormat="false" ht="15" hidden="false" customHeight="false" outlineLevel="0" collapsed="false">
      <c r="A1962" s="178" t="n">
        <v>36146</v>
      </c>
      <c r="B1962" s="179" t="s">
        <v>631</v>
      </c>
      <c r="C1962" s="180" t="s">
        <v>74</v>
      </c>
      <c r="D1962" s="180" t="s">
        <v>30</v>
      </c>
      <c r="E1962" s="178" t="n">
        <v>0.00111906</v>
      </c>
      <c r="F1962" s="181" t="n">
        <f aca="false">IF(C1962="MAT.",VLOOKUP(A1962,INSUMOS_AUX!A:F,6,0),0)</f>
        <v>170</v>
      </c>
      <c r="G1962" s="178" t="n">
        <f aca="false">IF(C1962="M.O.",VLOOKUP(A1962,INSUMOS_AUX!A:F,6,0),0)</f>
        <v>0</v>
      </c>
    </row>
    <row r="1963" customFormat="false" ht="15" hidden="false" customHeight="false" outlineLevel="0" collapsed="false">
      <c r="A1963" s="178" t="n">
        <v>36149</v>
      </c>
      <c r="B1963" s="179" t="s">
        <v>632</v>
      </c>
      <c r="C1963" s="180" t="s">
        <v>74</v>
      </c>
      <c r="D1963" s="180" t="s">
        <v>30</v>
      </c>
      <c r="E1963" s="178" t="n">
        <v>0.000648</v>
      </c>
      <c r="F1963" s="181" t="n">
        <f aca="false">IF(C1963="MAT.",VLOOKUP(A1963,INSUMOS_AUX!A:F,6,0),0)</f>
        <v>117.5</v>
      </c>
      <c r="G1963" s="178" t="n">
        <f aca="false">IF(C1963="M.O.",VLOOKUP(A1963,INSUMOS_AUX!A:F,6,0),0)</f>
        <v>0</v>
      </c>
    </row>
    <row r="1964" customFormat="false" ht="15" hidden="false" customHeight="false" outlineLevel="0" collapsed="false">
      <c r="A1964" s="178" t="n">
        <v>36150</v>
      </c>
      <c r="B1964" s="179" t="s">
        <v>633</v>
      </c>
      <c r="C1964" s="180" t="s">
        <v>74</v>
      </c>
      <c r="D1964" s="180" t="s">
        <v>30</v>
      </c>
      <c r="E1964" s="178" t="n">
        <v>0.00239796</v>
      </c>
      <c r="F1964" s="181" t="n">
        <f aca="false">IF(C1964="MAT.",VLOOKUP(A1964,INSUMOS_AUX!A:F,6,0),0)</f>
        <v>29.7</v>
      </c>
      <c r="G1964" s="178" t="n">
        <f aca="false">IF(C1964="M.O.",VLOOKUP(A1964,INSUMOS_AUX!A:F,6,0),0)</f>
        <v>0</v>
      </c>
    </row>
    <row r="1965" customFormat="false" ht="15" hidden="false" customHeight="false" outlineLevel="0" collapsed="false">
      <c r="A1965" s="178" t="n">
        <v>36153</v>
      </c>
      <c r="B1965" s="179" t="s">
        <v>634</v>
      </c>
      <c r="C1965" s="180" t="s">
        <v>74</v>
      </c>
      <c r="D1965" s="180" t="s">
        <v>30</v>
      </c>
      <c r="E1965" s="178" t="n">
        <v>0.00096984</v>
      </c>
      <c r="F1965" s="181" t="n">
        <f aca="false">IF(C1965="MAT.",VLOOKUP(A1965,INSUMOS_AUX!A:F,6,0),0)</f>
        <v>133.75</v>
      </c>
      <c r="G1965" s="178" t="n">
        <f aca="false">IF(C1965="M.O.",VLOOKUP(A1965,INSUMOS_AUX!A:F,6,0),0)</f>
        <v>0</v>
      </c>
    </row>
    <row r="1966" customFormat="false" ht="15" hidden="false" customHeight="false" outlineLevel="0" collapsed="false">
      <c r="A1966" s="178" t="n">
        <v>37370</v>
      </c>
      <c r="B1966" s="179" t="s">
        <v>659</v>
      </c>
      <c r="C1966" s="180" t="s">
        <v>74</v>
      </c>
      <c r="D1966" s="180" t="s">
        <v>594</v>
      </c>
      <c r="E1966" s="178" t="n">
        <v>0.9</v>
      </c>
      <c r="F1966" s="181" t="n">
        <f aca="false">IF(C1966="MAT.",VLOOKUP(A1966,INSUMOS_AUX!A:F,6,0),0)</f>
        <v>1.87</v>
      </c>
      <c r="G1966" s="178" t="n">
        <f aca="false">IF(C1966="M.O.",VLOOKUP(A1966,INSUMOS_AUX!A:F,6,0),0)</f>
        <v>0</v>
      </c>
    </row>
    <row r="1967" customFormat="false" ht="15" hidden="false" customHeight="false" outlineLevel="0" collapsed="false">
      <c r="A1967" s="178" t="n">
        <v>37371</v>
      </c>
      <c r="B1967" s="179" t="s">
        <v>660</v>
      </c>
      <c r="C1967" s="180" t="s">
        <v>74</v>
      </c>
      <c r="D1967" s="180" t="s">
        <v>594</v>
      </c>
      <c r="E1967" s="178" t="n">
        <v>0.9</v>
      </c>
      <c r="F1967" s="181" t="n">
        <f aca="false">IF(C1967="MAT.",VLOOKUP(A1967,INSUMOS_AUX!A:F,6,0),0)</f>
        <v>0.71</v>
      </c>
      <c r="G1967" s="178" t="n">
        <f aca="false">IF(C1967="M.O.",VLOOKUP(A1967,INSUMOS_AUX!A:F,6,0),0)</f>
        <v>0</v>
      </c>
    </row>
    <row r="1968" customFormat="false" ht="15" hidden="false" customHeight="false" outlineLevel="0" collapsed="false">
      <c r="A1968" s="178" t="n">
        <v>37372</v>
      </c>
      <c r="B1968" s="179" t="s">
        <v>661</v>
      </c>
      <c r="C1968" s="180" t="s">
        <v>74</v>
      </c>
      <c r="D1968" s="180" t="s">
        <v>594</v>
      </c>
      <c r="E1968" s="178" t="n">
        <v>0.9</v>
      </c>
      <c r="F1968" s="181" t="n">
        <f aca="false">IF(C1968="MAT.",VLOOKUP(A1968,INSUMOS_AUX!A:F,6,0),0)</f>
        <v>0.34</v>
      </c>
      <c r="G1968" s="178" t="n">
        <f aca="false">IF(C1968="M.O.",VLOOKUP(A1968,INSUMOS_AUX!A:F,6,0),0)</f>
        <v>0</v>
      </c>
    </row>
    <row r="1969" customFormat="false" ht="15" hidden="false" customHeight="false" outlineLevel="0" collapsed="false">
      <c r="A1969" s="178" t="n">
        <v>37373</v>
      </c>
      <c r="B1969" s="179" t="s">
        <v>662</v>
      </c>
      <c r="C1969" s="180" t="s">
        <v>74</v>
      </c>
      <c r="D1969" s="180" t="s">
        <v>594</v>
      </c>
      <c r="E1969" s="178" t="n">
        <v>0.9</v>
      </c>
      <c r="F1969" s="181" t="n">
        <f aca="false">IF(C1969="MAT.",VLOOKUP(A1969,INSUMOS_AUX!A:F,6,0),0)</f>
        <v>0.05</v>
      </c>
      <c r="G1969" s="178" t="n">
        <f aca="false">IF(C1969="M.O.",VLOOKUP(A1969,INSUMOS_AUX!A:F,6,0),0)</f>
        <v>0</v>
      </c>
    </row>
    <row r="1970" customFormat="false" ht="15" hidden="false" customHeight="false" outlineLevel="0" collapsed="false">
      <c r="A1970" s="178" t="n">
        <v>38382</v>
      </c>
      <c r="B1970" s="179" t="s">
        <v>664</v>
      </c>
      <c r="C1970" s="180" t="s">
        <v>74</v>
      </c>
      <c r="D1970" s="180" t="s">
        <v>30</v>
      </c>
      <c r="E1970" s="178" t="n">
        <v>0.00227808</v>
      </c>
      <c r="F1970" s="181" t="n">
        <f aca="false">IF(C1970="MAT.",VLOOKUP(A1970,INSUMOS_AUX!A:F,6,0),0)</f>
        <v>7.62</v>
      </c>
      <c r="G1970" s="178" t="n">
        <f aca="false">IF(C1970="M.O.",VLOOKUP(A1970,INSUMOS_AUX!A:F,6,0),0)</f>
        <v>0</v>
      </c>
    </row>
    <row r="1971" customFormat="false" ht="15" hidden="false" customHeight="false" outlineLevel="0" collapsed="false">
      <c r="A1971" s="178" t="n">
        <v>38390</v>
      </c>
      <c r="B1971" s="179" t="s">
        <v>665</v>
      </c>
      <c r="C1971" s="180" t="s">
        <v>74</v>
      </c>
      <c r="D1971" s="180" t="s">
        <v>30</v>
      </c>
      <c r="E1971" s="178" t="n">
        <v>0.00119727</v>
      </c>
      <c r="F1971" s="181" t="n">
        <f aca="false">IF(C1971="MAT.",VLOOKUP(A1971,INSUMOS_AUX!A:F,6,0),0)</f>
        <v>22.97</v>
      </c>
      <c r="G1971" s="178" t="n">
        <f aca="false">IF(C1971="M.O.",VLOOKUP(A1971,INSUMOS_AUX!A:F,6,0),0)</f>
        <v>0</v>
      </c>
    </row>
    <row r="1972" customFormat="false" ht="15" hidden="false" customHeight="false" outlineLevel="0" collapsed="false">
      <c r="A1972" s="178" t="n">
        <v>38393</v>
      </c>
      <c r="B1972" s="179" t="s">
        <v>666</v>
      </c>
      <c r="C1972" s="180" t="s">
        <v>74</v>
      </c>
      <c r="D1972" s="180" t="s">
        <v>30</v>
      </c>
      <c r="E1972" s="178" t="n">
        <v>0.00119727</v>
      </c>
      <c r="F1972" s="181" t="n">
        <f aca="false">IF(C1972="MAT.",VLOOKUP(A1972,INSUMOS_AUX!A:F,6,0),0)</f>
        <v>10.36</v>
      </c>
      <c r="G1972" s="178" t="n">
        <f aca="false">IF(C1972="M.O.",VLOOKUP(A1972,INSUMOS_AUX!A:F,6,0),0)</f>
        <v>0</v>
      </c>
    </row>
    <row r="1973" customFormat="false" ht="15" hidden="false" customHeight="false" outlineLevel="0" collapsed="false">
      <c r="A1973" s="178" t="n">
        <v>38396</v>
      </c>
      <c r="B1973" s="179" t="s">
        <v>667</v>
      </c>
      <c r="C1973" s="180" t="s">
        <v>74</v>
      </c>
      <c r="D1973" s="180" t="s">
        <v>30</v>
      </c>
      <c r="E1973" s="178" t="n">
        <v>4.077E-005</v>
      </c>
      <c r="F1973" s="181" t="n">
        <f aca="false">IF(C1973="MAT.",VLOOKUP(A1973,INSUMOS_AUX!A:F,6,0),0)</f>
        <v>276.64</v>
      </c>
      <c r="G1973" s="178" t="n">
        <f aca="false">IF(C1973="M.O.",VLOOKUP(A1973,INSUMOS_AUX!A:F,6,0),0)</f>
        <v>0</v>
      </c>
    </row>
    <row r="1974" customFormat="false" ht="15" hidden="false" customHeight="false" outlineLevel="0" collapsed="false">
      <c r="A1974" s="178" t="n">
        <v>38399</v>
      </c>
      <c r="B1974" s="179" t="s">
        <v>668</v>
      </c>
      <c r="C1974" s="180" t="s">
        <v>74</v>
      </c>
      <c r="D1974" s="180" t="s">
        <v>30</v>
      </c>
      <c r="E1974" s="178" t="n">
        <v>0.00020367</v>
      </c>
      <c r="F1974" s="181" t="n">
        <f aca="false">IF(C1974="MAT.",VLOOKUP(A1974,INSUMOS_AUX!A:F,6,0),0)</f>
        <v>135.25</v>
      </c>
      <c r="G1974" s="178" t="n">
        <f aca="false">IF(C1974="M.O.",VLOOKUP(A1974,INSUMOS_AUX!A:F,6,0),0)</f>
        <v>0</v>
      </c>
    </row>
    <row r="1975" customFormat="false" ht="15" hidden="false" customHeight="false" outlineLevel="0" collapsed="false">
      <c r="A1975" s="178" t="n">
        <v>38412</v>
      </c>
      <c r="B1975" s="179" t="s">
        <v>669</v>
      </c>
      <c r="C1975" s="180" t="s">
        <v>74</v>
      </c>
      <c r="D1975" s="180" t="s">
        <v>30</v>
      </c>
      <c r="E1975" s="178" t="n">
        <v>3.564E-005</v>
      </c>
      <c r="F1975" s="181" t="n">
        <f aca="false">IF(C1975="MAT.",VLOOKUP(A1975,INSUMOS_AUX!A:F,6,0),0)</f>
        <v>837.62</v>
      </c>
      <c r="G1975" s="178" t="n">
        <f aca="false">IF(C1975="M.O.",VLOOKUP(A1975,INSUMOS_AUX!A:F,6,0),0)</f>
        <v>0</v>
      </c>
    </row>
    <row r="1976" customFormat="false" ht="15" hidden="false" customHeight="false" outlineLevel="0" collapsed="false">
      <c r="A1976" s="178" t="n">
        <v>38413</v>
      </c>
      <c r="B1976" s="179" t="s">
        <v>670</v>
      </c>
      <c r="C1976" s="180" t="s">
        <v>74</v>
      </c>
      <c r="D1976" s="180" t="s">
        <v>30</v>
      </c>
      <c r="E1976" s="178" t="n">
        <v>3.492E-005</v>
      </c>
      <c r="F1976" s="181" t="n">
        <f aca="false">IF(C1976="MAT.",VLOOKUP(A1976,INSUMOS_AUX!A:F,6,0),0)</f>
        <v>589.49</v>
      </c>
      <c r="G1976" s="178" t="n">
        <f aca="false">IF(C1976="M.O.",VLOOKUP(A1976,INSUMOS_AUX!A:F,6,0),0)</f>
        <v>0</v>
      </c>
    </row>
    <row r="1977" customFormat="false" ht="15" hidden="false" customHeight="false" outlineLevel="0" collapsed="false">
      <c r="A1977" s="178" t="n">
        <v>38476</v>
      </c>
      <c r="B1977" s="179" t="s">
        <v>671</v>
      </c>
      <c r="C1977" s="180" t="s">
        <v>74</v>
      </c>
      <c r="D1977" s="180" t="s">
        <v>30</v>
      </c>
      <c r="E1977" s="178" t="n">
        <v>0.00016299</v>
      </c>
      <c r="F1977" s="181" t="n">
        <f aca="false">IF(C1977="MAT.",VLOOKUP(A1977,INSUMOS_AUX!A:F,6,0),0)</f>
        <v>203.78</v>
      </c>
      <c r="G1977" s="178" t="n">
        <f aca="false">IF(C1977="M.O.",VLOOKUP(A1977,INSUMOS_AUX!A:F,6,0),0)</f>
        <v>0</v>
      </c>
    </row>
    <row r="1978" customFormat="false" ht="15" hidden="false" customHeight="false" outlineLevel="0" collapsed="false">
      <c r="A1978" s="178" t="n">
        <v>38477</v>
      </c>
      <c r="B1978" s="179" t="s">
        <v>672</v>
      </c>
      <c r="C1978" s="180" t="s">
        <v>74</v>
      </c>
      <c r="D1978" s="180" t="s">
        <v>30</v>
      </c>
      <c r="E1978" s="178" t="n">
        <v>3.492E-005</v>
      </c>
      <c r="F1978" s="181" t="n">
        <f aca="false">IF(C1978="MAT.",VLOOKUP(A1978,INSUMOS_AUX!A:F,6,0),0)</f>
        <v>577.1</v>
      </c>
      <c r="G1978" s="178" t="n">
        <f aca="false">IF(C1978="M.O.",VLOOKUP(A1978,INSUMOS_AUX!A:F,6,0),0)</f>
        <v>0</v>
      </c>
    </row>
    <row r="1979" customFormat="false" ht="15" hidden="false" customHeight="false" outlineLevel="0" collapsed="false">
      <c r="A1979" s="172"/>
      <c r="B1979" s="173"/>
      <c r="C1979" s="173"/>
      <c r="D1979" s="173"/>
      <c r="E1979" s="173"/>
      <c r="F1979" s="173"/>
      <c r="G1979" s="173"/>
    </row>
    <row r="1980" customFormat="false" ht="15" hidden="false" customHeight="false" outlineLevel="0" collapsed="false">
      <c r="A1980" s="174" t="s">
        <v>273</v>
      </c>
      <c r="B1980" s="174" t="s">
        <v>274</v>
      </c>
      <c r="C1980" s="175" t="s">
        <v>60</v>
      </c>
      <c r="D1980" s="175" t="s">
        <v>275</v>
      </c>
      <c r="E1980" s="176" t="n">
        <v>1</v>
      </c>
      <c r="F1980" s="177" t="n">
        <f aca="false">SUMPRODUCT($E1981:$E2025,F1981:F2025)</f>
        <v>1372.06668525604</v>
      </c>
      <c r="G1980" s="176" t="n">
        <f aca="false">SUMPRODUCT($E1981:$E2025,G1981:G2025)</f>
        <v>62.2480217589</v>
      </c>
    </row>
    <row r="1981" customFormat="false" ht="15" hidden="false" customHeight="false" outlineLevel="0" collapsed="false">
      <c r="A1981" s="178" t="n">
        <v>10</v>
      </c>
      <c r="B1981" s="179" t="s">
        <v>647</v>
      </c>
      <c r="C1981" s="180" t="s">
        <v>74</v>
      </c>
      <c r="D1981" s="180" t="s">
        <v>30</v>
      </c>
      <c r="E1981" s="178" t="n">
        <v>0.038038605</v>
      </c>
      <c r="F1981" s="181" t="n">
        <f aca="false">IF(C1981="MAT.",VLOOKUP(A1981,INSUMOS_AUX!A:F,6,0),0)</f>
        <v>6.92</v>
      </c>
      <c r="G1981" s="178" t="n">
        <f aca="false">IF(C1981="M.O.",VLOOKUP(A1981,INSUMOS_AUX!A:F,6,0),0)</f>
        <v>0</v>
      </c>
    </row>
    <row r="1982" customFormat="false" ht="15" hidden="false" customHeight="false" outlineLevel="0" collapsed="false">
      <c r="A1982" s="178" t="n">
        <v>11002</v>
      </c>
      <c r="B1982" s="179" t="s">
        <v>816</v>
      </c>
      <c r="C1982" s="180" t="s">
        <v>74</v>
      </c>
      <c r="D1982" s="180" t="s">
        <v>285</v>
      </c>
      <c r="E1982" s="178" t="n">
        <v>0.024</v>
      </c>
      <c r="F1982" s="181" t="n">
        <f aca="false">IF(C1982="MAT.",VLOOKUP(A1982,INSUMOS_AUX!A:F,6,0),0)</f>
        <v>15.74</v>
      </c>
      <c r="G1982" s="178" t="n">
        <f aca="false">IF(C1982="M.O.",VLOOKUP(A1982,INSUMOS_AUX!A:F,6,0),0)</f>
        <v>0</v>
      </c>
    </row>
    <row r="1983" customFormat="false" ht="15" hidden="false" customHeight="false" outlineLevel="0" collapsed="false">
      <c r="A1983" s="178" t="n">
        <v>11174</v>
      </c>
      <c r="B1983" s="179" t="s">
        <v>817</v>
      </c>
      <c r="C1983" s="180" t="s">
        <v>74</v>
      </c>
      <c r="D1983" s="180" t="s">
        <v>784</v>
      </c>
      <c r="E1983" s="178" t="n">
        <v>0.0072</v>
      </c>
      <c r="F1983" s="181" t="n">
        <f aca="false">IF(C1983="MAT.",VLOOKUP(A1983,INSUMOS_AUX!A:F,6,0),0)</f>
        <v>449.06</v>
      </c>
      <c r="G1983" s="178" t="n">
        <f aca="false">IF(C1983="M.O.",VLOOKUP(A1983,INSUMOS_AUX!A:F,6,0),0)</f>
        <v>0</v>
      </c>
    </row>
    <row r="1984" customFormat="false" ht="15" hidden="false" customHeight="false" outlineLevel="0" collapsed="false">
      <c r="A1984" s="178" t="n">
        <v>11359</v>
      </c>
      <c r="B1984" s="179" t="s">
        <v>649</v>
      </c>
      <c r="C1984" s="180" t="s">
        <v>74</v>
      </c>
      <c r="D1984" s="180" t="s">
        <v>30</v>
      </c>
      <c r="E1984" s="178" t="n">
        <v>0.000307021</v>
      </c>
      <c r="F1984" s="181" t="n">
        <f aca="false">IF(C1984="MAT.",VLOOKUP(A1984,INSUMOS_AUX!A:F,6,0),0)</f>
        <v>571.77</v>
      </c>
      <c r="G1984" s="178" t="n">
        <f aca="false">IF(C1984="M.O.",VLOOKUP(A1984,INSUMOS_AUX!A:F,6,0),0)</f>
        <v>0</v>
      </c>
    </row>
    <row r="1985" customFormat="false" ht="15" hidden="false" customHeight="false" outlineLevel="0" collapsed="false">
      <c r="A1985" s="178" t="n">
        <v>12815</v>
      </c>
      <c r="B1985" s="179" t="s">
        <v>651</v>
      </c>
      <c r="C1985" s="180" t="s">
        <v>74</v>
      </c>
      <c r="D1985" s="180" t="s">
        <v>30</v>
      </c>
      <c r="E1985" s="178" t="n">
        <v>0.04329539</v>
      </c>
      <c r="F1985" s="181" t="n">
        <f aca="false">IF(C1985="MAT.",VLOOKUP(A1985,INSUMOS_AUX!A:F,6,0),0)</f>
        <v>5.84</v>
      </c>
      <c r="G1985" s="178" t="n">
        <f aca="false">IF(C1985="M.O.",VLOOKUP(A1985,INSUMOS_AUX!A:F,6,0),0)</f>
        <v>0</v>
      </c>
    </row>
    <row r="1986" customFormat="false" ht="15" hidden="false" customHeight="false" outlineLevel="0" collapsed="false">
      <c r="A1986" s="178" t="n">
        <v>12892</v>
      </c>
      <c r="B1986" s="179" t="s">
        <v>627</v>
      </c>
      <c r="C1986" s="180" t="s">
        <v>74</v>
      </c>
      <c r="D1986" s="180" t="s">
        <v>628</v>
      </c>
      <c r="E1986" s="178" t="n">
        <v>0.074524747</v>
      </c>
      <c r="F1986" s="181" t="n">
        <f aca="false">IF(C1986="MAT.",VLOOKUP(A1986,INSUMOS_AUX!A:F,6,0),0)</f>
        <v>9</v>
      </c>
      <c r="G1986" s="178" t="n">
        <f aca="false">IF(C1986="M.O.",VLOOKUP(A1986,INSUMOS_AUX!A:F,6,0),0)</f>
        <v>0</v>
      </c>
    </row>
    <row r="1987" customFormat="false" ht="15" hidden="false" customHeight="false" outlineLevel="0" collapsed="false">
      <c r="A1987" s="178" t="n">
        <v>12893</v>
      </c>
      <c r="B1987" s="179" t="s">
        <v>629</v>
      </c>
      <c r="C1987" s="180" t="s">
        <v>74</v>
      </c>
      <c r="D1987" s="180" t="s">
        <v>628</v>
      </c>
      <c r="E1987" s="178" t="n">
        <v>0.00869477</v>
      </c>
      <c r="F1987" s="181" t="n">
        <f aca="false">IF(C1987="MAT.",VLOOKUP(A1987,INSUMOS_AUX!A:F,6,0),0)</f>
        <v>48</v>
      </c>
      <c r="G1987" s="178" t="n">
        <f aca="false">IF(C1987="M.O.",VLOOKUP(A1987,INSUMOS_AUX!A:F,6,0),0)</f>
        <v>0</v>
      </c>
    </row>
    <row r="1988" customFormat="false" ht="15" hidden="false" customHeight="false" outlineLevel="0" collapsed="false">
      <c r="A1988" s="178" t="n">
        <v>1379</v>
      </c>
      <c r="B1988" s="179" t="s">
        <v>652</v>
      </c>
      <c r="C1988" s="180" t="s">
        <v>74</v>
      </c>
      <c r="D1988" s="180" t="s">
        <v>285</v>
      </c>
      <c r="E1988" s="178" t="n">
        <v>26.4</v>
      </c>
      <c r="F1988" s="181" t="n">
        <f aca="false">IF(C1988="MAT.",VLOOKUP(A1988,INSUMOS_AUX!A:F,6,0),0)</f>
        <v>0.42</v>
      </c>
      <c r="G1988" s="178" t="n">
        <f aca="false">IF(C1988="M.O.",VLOOKUP(A1988,INSUMOS_AUX!A:F,6,0),0)</f>
        <v>0</v>
      </c>
    </row>
    <row r="1989" customFormat="false" ht="15" hidden="false" customHeight="false" outlineLevel="0" collapsed="false">
      <c r="A1989" s="178" t="n">
        <v>25966</v>
      </c>
      <c r="B1989" s="179" t="s">
        <v>653</v>
      </c>
      <c r="C1989" s="180" t="s">
        <v>74</v>
      </c>
      <c r="D1989" s="180" t="s">
        <v>654</v>
      </c>
      <c r="E1989" s="178" t="n">
        <v>0.007216079</v>
      </c>
      <c r="F1989" s="181" t="n">
        <f aca="false">IF(C1989="MAT.",VLOOKUP(A1989,INSUMOS_AUX!A:F,6,0),0)</f>
        <v>15.03</v>
      </c>
      <c r="G1989" s="178" t="n">
        <f aca="false">IF(C1989="M.O.",VLOOKUP(A1989,INSUMOS_AUX!A:F,6,0),0)</f>
        <v>0</v>
      </c>
    </row>
    <row r="1990" customFormat="false" ht="15" hidden="false" customHeight="false" outlineLevel="0" collapsed="false">
      <c r="A1990" s="178" t="n">
        <v>26019</v>
      </c>
      <c r="B1990" s="179" t="s">
        <v>818</v>
      </c>
      <c r="C1990" s="180" t="s">
        <v>74</v>
      </c>
      <c r="D1990" s="180" t="s">
        <v>30</v>
      </c>
      <c r="E1990" s="178" t="n">
        <v>0.05</v>
      </c>
      <c r="F1990" s="181" t="n">
        <f aca="false">IF(C1990="MAT.",VLOOKUP(A1990,INSUMOS_AUX!A:F,6,0),0)</f>
        <v>24.88</v>
      </c>
      <c r="G1990" s="178" t="n">
        <f aca="false">IF(C1990="M.O.",VLOOKUP(A1990,INSUMOS_AUX!A:F,6,0),0)</f>
        <v>0</v>
      </c>
    </row>
    <row r="1991" customFormat="false" ht="15" hidden="false" customHeight="false" outlineLevel="0" collapsed="false">
      <c r="A1991" s="178" t="n">
        <v>2711</v>
      </c>
      <c r="B1991" s="179" t="s">
        <v>657</v>
      </c>
      <c r="C1991" s="180" t="s">
        <v>74</v>
      </c>
      <c r="D1991" s="180" t="s">
        <v>30</v>
      </c>
      <c r="E1991" s="178" t="n">
        <v>0.003220467</v>
      </c>
      <c r="F1991" s="181" t="n">
        <f aca="false">IF(C1991="MAT.",VLOOKUP(A1991,INSUMOS_AUX!A:F,6,0),0)</f>
        <v>109.45</v>
      </c>
      <c r="G1991" s="178" t="n">
        <f aca="false">IF(C1991="M.O.",VLOOKUP(A1991,INSUMOS_AUX!A:F,6,0),0)</f>
        <v>0</v>
      </c>
    </row>
    <row r="1992" customFormat="false" ht="15" hidden="false" customHeight="false" outlineLevel="0" collapsed="false">
      <c r="A1992" s="178" t="n">
        <v>36144</v>
      </c>
      <c r="B1992" s="179" t="s">
        <v>630</v>
      </c>
      <c r="C1992" s="180" t="s">
        <v>74</v>
      </c>
      <c r="D1992" s="180" t="s">
        <v>30</v>
      </c>
      <c r="E1992" s="178" t="n">
        <v>0.606289528</v>
      </c>
      <c r="F1992" s="181" t="n">
        <f aca="false">IF(C1992="MAT.",VLOOKUP(A1992,INSUMOS_AUX!A:F,6,0),0)</f>
        <v>1.12</v>
      </c>
      <c r="G1992" s="178" t="n">
        <f aca="false">IF(C1992="M.O.",VLOOKUP(A1992,INSUMOS_AUX!A:F,6,0),0)</f>
        <v>0</v>
      </c>
    </row>
    <row r="1993" customFormat="false" ht="15" hidden="false" customHeight="false" outlineLevel="0" collapsed="false">
      <c r="A1993" s="178" t="n">
        <v>36146</v>
      </c>
      <c r="B1993" s="179" t="s">
        <v>631</v>
      </c>
      <c r="C1993" s="180" t="s">
        <v>74</v>
      </c>
      <c r="D1993" s="180" t="s">
        <v>30</v>
      </c>
      <c r="E1993" s="178" t="n">
        <v>0.006744699</v>
      </c>
      <c r="F1993" s="181" t="n">
        <f aca="false">IF(C1993="MAT.",VLOOKUP(A1993,INSUMOS_AUX!A:F,6,0),0)</f>
        <v>170</v>
      </c>
      <c r="G1993" s="178" t="n">
        <f aca="false">IF(C1993="M.O.",VLOOKUP(A1993,INSUMOS_AUX!A:F,6,0),0)</f>
        <v>0</v>
      </c>
    </row>
    <row r="1994" customFormat="false" ht="15" hidden="false" customHeight="false" outlineLevel="0" collapsed="false">
      <c r="A1994" s="178" t="n">
        <v>36149</v>
      </c>
      <c r="B1994" s="179" t="s">
        <v>632</v>
      </c>
      <c r="C1994" s="180" t="s">
        <v>74</v>
      </c>
      <c r="D1994" s="180" t="s">
        <v>30</v>
      </c>
      <c r="E1994" s="178" t="n">
        <v>0.003905568</v>
      </c>
      <c r="F1994" s="181" t="n">
        <f aca="false">IF(C1994="MAT.",VLOOKUP(A1994,INSUMOS_AUX!A:F,6,0),0)</f>
        <v>117.5</v>
      </c>
      <c r="G1994" s="178" t="n">
        <f aca="false">IF(C1994="M.O.",VLOOKUP(A1994,INSUMOS_AUX!A:F,6,0),0)</f>
        <v>0</v>
      </c>
    </row>
    <row r="1995" customFormat="false" ht="15" hidden="false" customHeight="false" outlineLevel="0" collapsed="false">
      <c r="A1995" s="178" t="n">
        <v>36150</v>
      </c>
      <c r="B1995" s="179" t="s">
        <v>633</v>
      </c>
      <c r="C1995" s="180" t="s">
        <v>74</v>
      </c>
      <c r="D1995" s="180" t="s">
        <v>30</v>
      </c>
      <c r="E1995" s="178" t="n">
        <v>0.014452772</v>
      </c>
      <c r="F1995" s="181" t="n">
        <f aca="false">IF(C1995="MAT.",VLOOKUP(A1995,INSUMOS_AUX!A:F,6,0),0)</f>
        <v>29.7</v>
      </c>
      <c r="G1995" s="178" t="n">
        <f aca="false">IF(C1995="M.O.",VLOOKUP(A1995,INSUMOS_AUX!A:F,6,0),0)</f>
        <v>0</v>
      </c>
    </row>
    <row r="1996" customFormat="false" ht="15" hidden="false" customHeight="false" outlineLevel="0" collapsed="false">
      <c r="A1996" s="178" t="n">
        <v>36153</v>
      </c>
      <c r="B1996" s="179" t="s">
        <v>634</v>
      </c>
      <c r="C1996" s="180" t="s">
        <v>74</v>
      </c>
      <c r="D1996" s="180" t="s">
        <v>30</v>
      </c>
      <c r="E1996" s="178" t="n">
        <v>0.005845334</v>
      </c>
      <c r="F1996" s="181" t="n">
        <f aca="false">IF(C1996="MAT.",VLOOKUP(A1996,INSUMOS_AUX!A:F,6,0),0)</f>
        <v>133.75</v>
      </c>
      <c r="G1996" s="178" t="n">
        <f aca="false">IF(C1996="M.O.",VLOOKUP(A1996,INSUMOS_AUX!A:F,6,0),0)</f>
        <v>0</v>
      </c>
    </row>
    <row r="1997" customFormat="false" ht="15" hidden="false" customHeight="false" outlineLevel="0" collapsed="false">
      <c r="A1997" s="178" t="n">
        <v>36522</v>
      </c>
      <c r="B1997" s="179" t="s">
        <v>819</v>
      </c>
      <c r="C1997" s="180" t="s">
        <v>74</v>
      </c>
      <c r="D1997" s="180" t="s">
        <v>30</v>
      </c>
      <c r="E1997" s="178" t="n">
        <v>1.251E-006</v>
      </c>
      <c r="F1997" s="181" t="n">
        <f aca="false">IF(C1997="MAT.",VLOOKUP(A1997,INSUMOS_AUX!A:F,6,0),0)</f>
        <v>36395.04</v>
      </c>
      <c r="G1997" s="178" t="n">
        <f aca="false">IF(C1997="M.O.",VLOOKUP(A1997,INSUMOS_AUX!A:F,6,0),0)</f>
        <v>0</v>
      </c>
    </row>
    <row r="1998" customFormat="false" ht="15" hidden="false" customHeight="false" outlineLevel="0" collapsed="false">
      <c r="A1998" s="178" t="n">
        <v>370</v>
      </c>
      <c r="B1998" s="179" t="s">
        <v>658</v>
      </c>
      <c r="C1998" s="180" t="s">
        <v>74</v>
      </c>
      <c r="D1998" s="180" t="s">
        <v>116</v>
      </c>
      <c r="E1998" s="178" t="n">
        <v>0.0934</v>
      </c>
      <c r="F1998" s="181" t="n">
        <f aca="false">IF(C1998="MAT.",VLOOKUP(A1998,INSUMOS_AUX!A:F,6,0),0)</f>
        <v>72.5</v>
      </c>
      <c r="G1998" s="178" t="n">
        <f aca="false">IF(C1998="M.O.",VLOOKUP(A1998,INSUMOS_AUX!A:F,6,0),0)</f>
        <v>0</v>
      </c>
    </row>
    <row r="1999" customFormat="false" ht="15" hidden="false" customHeight="false" outlineLevel="0" collapsed="false">
      <c r="A1999" s="178" t="n">
        <v>37370</v>
      </c>
      <c r="B1999" s="179" t="s">
        <v>659</v>
      </c>
      <c r="C1999" s="180" t="s">
        <v>74</v>
      </c>
      <c r="D1999" s="180" t="s">
        <v>594</v>
      </c>
      <c r="E1999" s="178" t="n">
        <v>5.4244</v>
      </c>
      <c r="F1999" s="181" t="n">
        <f aca="false">IF(C1999="MAT.",VLOOKUP(A1999,INSUMOS_AUX!A:F,6,0),0)</f>
        <v>1.87</v>
      </c>
      <c r="G1999" s="178" t="n">
        <f aca="false">IF(C1999="M.O.",VLOOKUP(A1999,INSUMOS_AUX!A:F,6,0),0)</f>
        <v>0</v>
      </c>
    </row>
    <row r="2000" customFormat="false" ht="15" hidden="false" customHeight="false" outlineLevel="0" collapsed="false">
      <c r="A2000" s="178" t="n">
        <v>37371</v>
      </c>
      <c r="B2000" s="179" t="s">
        <v>660</v>
      </c>
      <c r="C2000" s="180" t="s">
        <v>74</v>
      </c>
      <c r="D2000" s="180" t="s">
        <v>594</v>
      </c>
      <c r="E2000" s="178" t="n">
        <v>5.4244</v>
      </c>
      <c r="F2000" s="181" t="n">
        <f aca="false">IF(C2000="MAT.",VLOOKUP(A2000,INSUMOS_AUX!A:F,6,0),0)</f>
        <v>0.71</v>
      </c>
      <c r="G2000" s="178" t="n">
        <f aca="false">IF(C2000="M.O.",VLOOKUP(A2000,INSUMOS_AUX!A:F,6,0),0)</f>
        <v>0</v>
      </c>
    </row>
    <row r="2001" customFormat="false" ht="15" hidden="false" customHeight="false" outlineLevel="0" collapsed="false">
      <c r="A2001" s="178" t="n">
        <v>37372</v>
      </c>
      <c r="B2001" s="179" t="s">
        <v>661</v>
      </c>
      <c r="C2001" s="180" t="s">
        <v>74</v>
      </c>
      <c r="D2001" s="180" t="s">
        <v>594</v>
      </c>
      <c r="E2001" s="178" t="n">
        <v>5.4244</v>
      </c>
      <c r="F2001" s="181" t="n">
        <f aca="false">IF(C2001="MAT.",VLOOKUP(A2001,INSUMOS_AUX!A:F,6,0),0)</f>
        <v>0.34</v>
      </c>
      <c r="G2001" s="178" t="n">
        <f aca="false">IF(C2001="M.O.",VLOOKUP(A2001,INSUMOS_AUX!A:F,6,0),0)</f>
        <v>0</v>
      </c>
    </row>
    <row r="2002" customFormat="false" ht="15" hidden="false" customHeight="false" outlineLevel="0" collapsed="false">
      <c r="A2002" s="178" t="n">
        <v>37373</v>
      </c>
      <c r="B2002" s="179" t="s">
        <v>662</v>
      </c>
      <c r="C2002" s="180" t="s">
        <v>74</v>
      </c>
      <c r="D2002" s="180" t="s">
        <v>594</v>
      </c>
      <c r="E2002" s="178" t="n">
        <v>5.4244</v>
      </c>
      <c r="F2002" s="181" t="n">
        <f aca="false">IF(C2002="MAT.",VLOOKUP(A2002,INSUMOS_AUX!A:F,6,0),0)</f>
        <v>0.05</v>
      </c>
      <c r="G2002" s="178" t="n">
        <f aca="false">IF(C2002="M.O.",VLOOKUP(A2002,INSUMOS_AUX!A:F,6,0),0)</f>
        <v>0</v>
      </c>
    </row>
    <row r="2003" customFormat="false" ht="15" hidden="false" customHeight="false" outlineLevel="0" collapsed="false">
      <c r="A2003" s="178" t="n">
        <v>3768</v>
      </c>
      <c r="B2003" s="179" t="s">
        <v>771</v>
      </c>
      <c r="C2003" s="180" t="s">
        <v>74</v>
      </c>
      <c r="D2003" s="180" t="s">
        <v>30</v>
      </c>
      <c r="E2003" s="178" t="n">
        <v>0.4176</v>
      </c>
      <c r="F2003" s="181" t="n">
        <f aca="false">IF(C2003="MAT.",VLOOKUP(A2003,INSUMOS_AUX!A:F,6,0),0)</f>
        <v>2.2</v>
      </c>
      <c r="G2003" s="178" t="n">
        <f aca="false">IF(C2003="M.O.",VLOOKUP(A2003,INSUMOS_AUX!A:F,6,0),0)</f>
        <v>0</v>
      </c>
    </row>
    <row r="2004" customFormat="false" ht="15" hidden="false" customHeight="false" outlineLevel="0" collapsed="false">
      <c r="A2004" s="178" t="n">
        <v>38140</v>
      </c>
      <c r="B2004" s="179" t="s">
        <v>820</v>
      </c>
      <c r="C2004" s="180" t="s">
        <v>74</v>
      </c>
      <c r="D2004" s="180" t="s">
        <v>30</v>
      </c>
      <c r="E2004" s="178" t="n">
        <v>0.0728</v>
      </c>
      <c r="F2004" s="181" t="n">
        <f aca="false">IF(C2004="MAT.",VLOOKUP(A2004,INSUMOS_AUX!A:F,6,0),0)</f>
        <v>25</v>
      </c>
      <c r="G2004" s="178" t="n">
        <f aca="false">IF(C2004="M.O.",VLOOKUP(A2004,INSUMOS_AUX!A:F,6,0),0)</f>
        <v>0</v>
      </c>
    </row>
    <row r="2005" customFormat="false" ht="15" hidden="false" customHeight="false" outlineLevel="0" collapsed="false">
      <c r="A2005" s="178" t="n">
        <v>38382</v>
      </c>
      <c r="B2005" s="179" t="s">
        <v>664</v>
      </c>
      <c r="C2005" s="180" t="s">
        <v>74</v>
      </c>
      <c r="D2005" s="180" t="s">
        <v>30</v>
      </c>
      <c r="E2005" s="178" t="n">
        <v>0.013730241</v>
      </c>
      <c r="F2005" s="181" t="n">
        <f aca="false">IF(C2005="MAT.",VLOOKUP(A2005,INSUMOS_AUX!A:F,6,0),0)</f>
        <v>7.62</v>
      </c>
      <c r="G2005" s="178" t="n">
        <f aca="false">IF(C2005="M.O.",VLOOKUP(A2005,INSUMOS_AUX!A:F,6,0),0)</f>
        <v>0</v>
      </c>
    </row>
    <row r="2006" customFormat="false" ht="15" hidden="false" customHeight="false" outlineLevel="0" collapsed="false">
      <c r="A2006" s="178" t="n">
        <v>38390</v>
      </c>
      <c r="B2006" s="179" t="s">
        <v>665</v>
      </c>
      <c r="C2006" s="180" t="s">
        <v>74</v>
      </c>
      <c r="D2006" s="180" t="s">
        <v>30</v>
      </c>
      <c r="E2006" s="178" t="n">
        <v>0.007216079</v>
      </c>
      <c r="F2006" s="181" t="n">
        <f aca="false">IF(C2006="MAT.",VLOOKUP(A2006,INSUMOS_AUX!A:F,6,0),0)</f>
        <v>22.97</v>
      </c>
      <c r="G2006" s="178" t="n">
        <f aca="false">IF(C2006="M.O.",VLOOKUP(A2006,INSUMOS_AUX!A:F,6,0),0)</f>
        <v>0</v>
      </c>
    </row>
    <row r="2007" customFormat="false" ht="15" hidden="false" customHeight="false" outlineLevel="0" collapsed="false">
      <c r="A2007" s="178" t="n">
        <v>38393</v>
      </c>
      <c r="B2007" s="179" t="s">
        <v>666</v>
      </c>
      <c r="C2007" s="180" t="s">
        <v>74</v>
      </c>
      <c r="D2007" s="180" t="s">
        <v>30</v>
      </c>
      <c r="E2007" s="178" t="n">
        <v>0.007216079</v>
      </c>
      <c r="F2007" s="181" t="n">
        <f aca="false">IF(C2007="MAT.",VLOOKUP(A2007,INSUMOS_AUX!A:F,6,0),0)</f>
        <v>10.36</v>
      </c>
      <c r="G2007" s="178" t="n">
        <f aca="false">IF(C2007="M.O.",VLOOKUP(A2007,INSUMOS_AUX!A:F,6,0),0)</f>
        <v>0</v>
      </c>
    </row>
    <row r="2008" customFormat="false" ht="15" hidden="false" customHeight="false" outlineLevel="0" collapsed="false">
      <c r="A2008" s="178" t="n">
        <v>38396</v>
      </c>
      <c r="B2008" s="179" t="s">
        <v>667</v>
      </c>
      <c r="C2008" s="180" t="s">
        <v>74</v>
      </c>
      <c r="D2008" s="180" t="s">
        <v>30</v>
      </c>
      <c r="E2008" s="178" t="n">
        <v>0.000245725</v>
      </c>
      <c r="F2008" s="181" t="n">
        <f aca="false">IF(C2008="MAT.",VLOOKUP(A2008,INSUMOS_AUX!A:F,6,0),0)</f>
        <v>276.64</v>
      </c>
      <c r="G2008" s="178" t="n">
        <f aca="false">IF(C2008="M.O.",VLOOKUP(A2008,INSUMOS_AUX!A:F,6,0),0)</f>
        <v>0</v>
      </c>
    </row>
    <row r="2009" customFormat="false" ht="15" hidden="false" customHeight="false" outlineLevel="0" collapsed="false">
      <c r="A2009" s="178" t="n">
        <v>38399</v>
      </c>
      <c r="B2009" s="179" t="s">
        <v>668</v>
      </c>
      <c r="C2009" s="180" t="s">
        <v>74</v>
      </c>
      <c r="D2009" s="180" t="s">
        <v>30</v>
      </c>
      <c r="E2009" s="178" t="n">
        <v>0.001227541</v>
      </c>
      <c r="F2009" s="181" t="n">
        <f aca="false">IF(C2009="MAT.",VLOOKUP(A2009,INSUMOS_AUX!A:F,6,0),0)</f>
        <v>135.25</v>
      </c>
      <c r="G2009" s="178" t="n">
        <f aca="false">IF(C2009="M.O.",VLOOKUP(A2009,INSUMOS_AUX!A:F,6,0),0)</f>
        <v>0</v>
      </c>
    </row>
    <row r="2010" customFormat="false" ht="15" hidden="false" customHeight="false" outlineLevel="0" collapsed="false">
      <c r="A2010" s="178" t="n">
        <v>38412</v>
      </c>
      <c r="B2010" s="179" t="s">
        <v>669</v>
      </c>
      <c r="C2010" s="180" t="s">
        <v>74</v>
      </c>
      <c r="D2010" s="180" t="s">
        <v>30</v>
      </c>
      <c r="E2010" s="178" t="n">
        <v>0.000214807</v>
      </c>
      <c r="F2010" s="181" t="n">
        <f aca="false">IF(C2010="MAT.",VLOOKUP(A2010,INSUMOS_AUX!A:F,6,0),0)</f>
        <v>837.62</v>
      </c>
      <c r="G2010" s="178" t="n">
        <f aca="false">IF(C2010="M.O.",VLOOKUP(A2010,INSUMOS_AUX!A:F,6,0),0)</f>
        <v>0</v>
      </c>
    </row>
    <row r="2011" customFormat="false" ht="15" hidden="false" customHeight="false" outlineLevel="0" collapsed="false">
      <c r="A2011" s="178" t="n">
        <v>38413</v>
      </c>
      <c r="B2011" s="179" t="s">
        <v>670</v>
      </c>
      <c r="C2011" s="180" t="s">
        <v>74</v>
      </c>
      <c r="D2011" s="180" t="s">
        <v>30</v>
      </c>
      <c r="E2011" s="178" t="n">
        <v>0.000210467</v>
      </c>
      <c r="F2011" s="181" t="n">
        <f aca="false">IF(C2011="MAT.",VLOOKUP(A2011,INSUMOS_AUX!A:F,6,0),0)</f>
        <v>589.49</v>
      </c>
      <c r="G2011" s="178" t="n">
        <f aca="false">IF(C2011="M.O.",VLOOKUP(A2011,INSUMOS_AUX!A:F,6,0),0)</f>
        <v>0</v>
      </c>
    </row>
    <row r="2012" customFormat="false" ht="15" hidden="false" customHeight="false" outlineLevel="0" collapsed="false">
      <c r="A2012" s="178" t="n">
        <v>38476</v>
      </c>
      <c r="B2012" s="179" t="s">
        <v>671</v>
      </c>
      <c r="C2012" s="180" t="s">
        <v>74</v>
      </c>
      <c r="D2012" s="180" t="s">
        <v>30</v>
      </c>
      <c r="E2012" s="178" t="n">
        <v>0.000982358</v>
      </c>
      <c r="F2012" s="181" t="n">
        <f aca="false">IF(C2012="MAT.",VLOOKUP(A2012,INSUMOS_AUX!A:F,6,0),0)</f>
        <v>203.78</v>
      </c>
      <c r="G2012" s="178" t="n">
        <f aca="false">IF(C2012="M.O.",VLOOKUP(A2012,INSUMOS_AUX!A:F,6,0),0)</f>
        <v>0</v>
      </c>
    </row>
    <row r="2013" customFormat="false" ht="15" hidden="false" customHeight="false" outlineLevel="0" collapsed="false">
      <c r="A2013" s="178" t="n">
        <v>38477</v>
      </c>
      <c r="B2013" s="179" t="s">
        <v>672</v>
      </c>
      <c r="C2013" s="180" t="s">
        <v>74</v>
      </c>
      <c r="D2013" s="180" t="s">
        <v>30</v>
      </c>
      <c r="E2013" s="178" t="n">
        <v>0.000210467</v>
      </c>
      <c r="F2013" s="181" t="n">
        <f aca="false">IF(C2013="MAT.",VLOOKUP(A2013,INSUMOS_AUX!A:F,6,0),0)</f>
        <v>577.1</v>
      </c>
      <c r="G2013" s="178" t="n">
        <f aca="false">IF(C2013="M.O.",VLOOKUP(A2013,INSUMOS_AUX!A:F,6,0),0)</f>
        <v>0</v>
      </c>
    </row>
    <row r="2014" customFormat="false" ht="15" hidden="false" customHeight="false" outlineLevel="0" collapsed="false">
      <c r="A2014" s="178" t="n">
        <v>4720</v>
      </c>
      <c r="B2014" s="179" t="s">
        <v>762</v>
      </c>
      <c r="C2014" s="180" t="s">
        <v>74</v>
      </c>
      <c r="D2014" s="180" t="s">
        <v>116</v>
      </c>
      <c r="E2014" s="178" t="n">
        <v>0.0579</v>
      </c>
      <c r="F2014" s="181" t="n">
        <f aca="false">IF(C2014="MAT.",VLOOKUP(A2014,INSUMOS_AUX!A:F,6,0),0)</f>
        <v>67.54</v>
      </c>
      <c r="G2014" s="178" t="n">
        <f aca="false">IF(C2014="M.O.",VLOOKUP(A2014,INSUMOS_AUX!A:F,6,0),0)</f>
        <v>0</v>
      </c>
    </row>
    <row r="2015" customFormat="false" ht="15" hidden="false" customHeight="false" outlineLevel="0" collapsed="false">
      <c r="A2015" s="178" t="n">
        <v>4721</v>
      </c>
      <c r="B2015" s="179" t="s">
        <v>675</v>
      </c>
      <c r="C2015" s="180" t="s">
        <v>74</v>
      </c>
      <c r="D2015" s="180" t="s">
        <v>116</v>
      </c>
      <c r="E2015" s="178" t="n">
        <v>0.0579</v>
      </c>
      <c r="F2015" s="181" t="n">
        <f aca="false">IF(C2015="MAT.",VLOOKUP(A2015,INSUMOS_AUX!A:F,6,0),0)</f>
        <v>52.9</v>
      </c>
      <c r="G2015" s="178" t="n">
        <f aca="false">IF(C2015="M.O.",VLOOKUP(A2015,INSUMOS_AUX!A:F,6,0),0)</f>
        <v>0</v>
      </c>
    </row>
    <row r="2016" customFormat="false" ht="15" hidden="false" customHeight="false" outlineLevel="0" collapsed="false">
      <c r="A2016" s="178" t="n">
        <v>4750</v>
      </c>
      <c r="B2016" s="179" t="s">
        <v>688</v>
      </c>
      <c r="C2016" s="180" t="s">
        <v>636</v>
      </c>
      <c r="D2016" s="180" t="s">
        <v>594</v>
      </c>
      <c r="E2016" s="178" t="n">
        <v>1.58250589</v>
      </c>
      <c r="F2016" s="181" t="n">
        <f aca="false">IF(C2016="MAT.",VLOOKUP(A2016,INSUMOS_AUX!A:F,6,0),0)</f>
        <v>0</v>
      </c>
      <c r="G2016" s="178" t="n">
        <f aca="false">IF(C2016="M.O.",VLOOKUP(A2016,INSUMOS_AUX!A:F,6,0),0)</f>
        <v>13.3</v>
      </c>
    </row>
    <row r="2017" customFormat="false" ht="15" hidden="false" customHeight="false" outlineLevel="0" collapsed="false">
      <c r="A2017" s="178" t="n">
        <v>4783</v>
      </c>
      <c r="B2017" s="179" t="s">
        <v>745</v>
      </c>
      <c r="C2017" s="180" t="s">
        <v>636</v>
      </c>
      <c r="D2017" s="180" t="s">
        <v>594</v>
      </c>
      <c r="E2017" s="178" t="n">
        <v>1.69806939</v>
      </c>
      <c r="F2017" s="181" t="n">
        <f aca="false">IF(C2017="MAT.",VLOOKUP(A2017,INSUMOS_AUX!A:F,6,0),0)</f>
        <v>0</v>
      </c>
      <c r="G2017" s="178" t="n">
        <f aca="false">IF(C2017="M.O.",VLOOKUP(A2017,INSUMOS_AUX!A:F,6,0),0)</f>
        <v>13.3</v>
      </c>
    </row>
    <row r="2018" customFormat="false" ht="15" hidden="false" customHeight="false" outlineLevel="0" collapsed="false">
      <c r="A2018" s="178" t="n">
        <v>4823</v>
      </c>
      <c r="B2018" s="179" t="s">
        <v>821</v>
      </c>
      <c r="C2018" s="180" t="s">
        <v>74</v>
      </c>
      <c r="D2018" s="180" t="s">
        <v>285</v>
      </c>
      <c r="E2018" s="178" t="n">
        <v>0.4</v>
      </c>
      <c r="F2018" s="181" t="n">
        <f aca="false">IF(C2018="MAT.",VLOOKUP(A2018,INSUMOS_AUX!A:F,6,0),0)</f>
        <v>29.37</v>
      </c>
      <c r="G2018" s="178" t="n">
        <f aca="false">IF(C2018="M.O.",VLOOKUP(A2018,INSUMOS_AUX!A:F,6,0),0)</f>
        <v>0</v>
      </c>
    </row>
    <row r="2019" customFormat="false" ht="15" hidden="false" customHeight="false" outlineLevel="0" collapsed="false">
      <c r="A2019" s="178" t="n">
        <v>5318</v>
      </c>
      <c r="B2019" s="179" t="s">
        <v>781</v>
      </c>
      <c r="C2019" s="180" t="s">
        <v>74</v>
      </c>
      <c r="D2019" s="180" t="s">
        <v>654</v>
      </c>
      <c r="E2019" s="178" t="n">
        <v>0.1787</v>
      </c>
      <c r="F2019" s="181" t="n">
        <f aca="false">IF(C2019="MAT.",VLOOKUP(A2019,INSUMOS_AUX!A:F,6,0),0)</f>
        <v>11.18</v>
      </c>
      <c r="G2019" s="178" t="n">
        <f aca="false">IF(C2019="M.O.",VLOOKUP(A2019,INSUMOS_AUX!A:F,6,0),0)</f>
        <v>0</v>
      </c>
    </row>
    <row r="2020" customFormat="false" ht="15" hidden="false" customHeight="false" outlineLevel="0" collapsed="false">
      <c r="A2020" s="178" t="n">
        <v>6111</v>
      </c>
      <c r="B2020" s="179" t="s">
        <v>678</v>
      </c>
      <c r="C2020" s="180" t="s">
        <v>636</v>
      </c>
      <c r="D2020" s="180" t="s">
        <v>594</v>
      </c>
      <c r="E2020" s="178" t="n">
        <v>1.58250589</v>
      </c>
      <c r="F2020" s="181" t="n">
        <f aca="false">IF(C2020="MAT.",VLOOKUP(A2020,INSUMOS_AUX!A:F,6,0),0)</f>
        <v>0</v>
      </c>
      <c r="G2020" s="178" t="n">
        <f aca="false">IF(C2020="M.O.",VLOOKUP(A2020,INSUMOS_AUX!A:F,6,0),0)</f>
        <v>8.51</v>
      </c>
    </row>
    <row r="2021" customFormat="false" ht="15" hidden="false" customHeight="false" outlineLevel="0" collapsed="false">
      <c r="A2021" s="178" t="n">
        <v>6127</v>
      </c>
      <c r="B2021" s="179" t="s">
        <v>773</v>
      </c>
      <c r="C2021" s="180" t="s">
        <v>636</v>
      </c>
      <c r="D2021" s="180" t="s">
        <v>594</v>
      </c>
      <c r="E2021" s="178" t="n">
        <v>0.64205055</v>
      </c>
      <c r="F2021" s="181" t="n">
        <f aca="false">IF(C2021="MAT.",VLOOKUP(A2021,INSUMOS_AUX!A:F,6,0),0)</f>
        <v>0</v>
      </c>
      <c r="G2021" s="178" t="n">
        <f aca="false">IF(C2021="M.O.",VLOOKUP(A2021,INSUMOS_AUX!A:F,6,0),0)</f>
        <v>8.02</v>
      </c>
    </row>
    <row r="2022" customFormat="false" ht="15" hidden="false" customHeight="false" outlineLevel="0" collapsed="false">
      <c r="A2022" s="178" t="n">
        <v>7288</v>
      </c>
      <c r="B2022" s="179" t="s">
        <v>775</v>
      </c>
      <c r="C2022" s="180" t="s">
        <v>74</v>
      </c>
      <c r="D2022" s="180" t="s">
        <v>654</v>
      </c>
      <c r="E2022" s="178" t="n">
        <v>0.2529</v>
      </c>
      <c r="F2022" s="181" t="n">
        <f aca="false">IF(C2022="MAT.",VLOOKUP(A2022,INSUMOS_AUX!A:F,6,0),0)</f>
        <v>24.23</v>
      </c>
      <c r="G2022" s="178" t="n">
        <f aca="false">IF(C2022="M.O.",VLOOKUP(A2022,INSUMOS_AUX!A:F,6,0),0)</f>
        <v>0</v>
      </c>
    </row>
    <row r="2023" customFormat="false" ht="15" hidden="false" customHeight="false" outlineLevel="0" collapsed="false">
      <c r="A2023" s="178" t="n">
        <v>7307</v>
      </c>
      <c r="B2023" s="179" t="s">
        <v>776</v>
      </c>
      <c r="C2023" s="180" t="s">
        <v>74</v>
      </c>
      <c r="D2023" s="180" t="s">
        <v>654</v>
      </c>
      <c r="E2023" s="178" t="n">
        <v>0.2984</v>
      </c>
      <c r="F2023" s="181" t="n">
        <f aca="false">IF(C2023="MAT.",VLOOKUP(A2023,INSUMOS_AUX!A:F,6,0),0)</f>
        <v>22.21</v>
      </c>
      <c r="G2023" s="178" t="n">
        <f aca="false">IF(C2023="M.O.",VLOOKUP(A2023,INSUMOS_AUX!A:F,6,0),0)</f>
        <v>0</v>
      </c>
    </row>
    <row r="2024" customFormat="false" ht="15" hidden="false" customHeight="false" outlineLevel="0" collapsed="false">
      <c r="A2024" s="178" t="n">
        <v>7696</v>
      </c>
      <c r="B2024" s="179" t="s">
        <v>822</v>
      </c>
      <c r="C2024" s="180" t="s">
        <v>74</v>
      </c>
      <c r="D2024" s="180" t="s">
        <v>86</v>
      </c>
      <c r="E2024" s="178" t="n">
        <v>24.3</v>
      </c>
      <c r="F2024" s="181" t="n">
        <f aca="false">IF(C2024="MAT.",VLOOKUP(A2024,INSUMOS_AUX!A:F,6,0),0)</f>
        <v>41.22</v>
      </c>
      <c r="G2024" s="178" t="n">
        <f aca="false">IF(C2024="M.O.",VLOOKUP(A2024,INSUMOS_AUX!A:F,6,0),0)</f>
        <v>0</v>
      </c>
    </row>
    <row r="2025" customFormat="false" ht="15" hidden="false" customHeight="false" outlineLevel="0" collapsed="false">
      <c r="A2025" s="178" t="s">
        <v>823</v>
      </c>
      <c r="B2025" s="179" t="s">
        <v>824</v>
      </c>
      <c r="C2025" s="180" t="s">
        <v>74</v>
      </c>
      <c r="D2025" s="180" t="s">
        <v>285</v>
      </c>
      <c r="E2025" s="178" t="n">
        <v>77.1112</v>
      </c>
      <c r="F2025" s="181" t="n">
        <f aca="false">IF(C2025="MAT.",VLOOKUP(A2025,INSUMOS_AUX!A:F,6,0),0)</f>
        <v>3.74</v>
      </c>
      <c r="G2025" s="178" t="n">
        <f aca="false">IF(C2025="M.O.",VLOOKUP(A2025,INSUMOS_AUX!A:F,6,0),0)</f>
        <v>0</v>
      </c>
    </row>
    <row r="2026" customFormat="false" ht="15" hidden="false" customHeight="false" outlineLevel="0" collapsed="false">
      <c r="A2026" s="172"/>
      <c r="B2026" s="173"/>
      <c r="C2026" s="173"/>
      <c r="D2026" s="173"/>
      <c r="E2026" s="173"/>
      <c r="F2026" s="173"/>
      <c r="G2026" s="173"/>
    </row>
    <row r="2027" customFormat="false" ht="15" hidden="false" customHeight="false" outlineLevel="0" collapsed="false">
      <c r="A2027" s="174" t="s">
        <v>277</v>
      </c>
      <c r="B2027" s="174" t="s">
        <v>278</v>
      </c>
      <c r="C2027" s="175" t="s">
        <v>60</v>
      </c>
      <c r="D2027" s="175" t="s">
        <v>86</v>
      </c>
      <c r="E2027" s="176" t="n">
        <v>25</v>
      </c>
      <c r="F2027" s="176" t="n">
        <f aca="false">SUMPRODUCT($E2028:$E2056,F2028:F2056)</f>
        <v>83.4288772964</v>
      </c>
      <c r="G2027" s="176" t="n">
        <f aca="false">SUMPRODUCT($E2028:$E2056,G2028:G2056)</f>
        <v>3.3428016</v>
      </c>
    </row>
    <row r="2028" customFormat="false" ht="15" hidden="false" customHeight="false" outlineLevel="0" collapsed="false">
      <c r="A2028" s="178" t="n">
        <v>10</v>
      </c>
      <c r="B2028" s="179" t="s">
        <v>647</v>
      </c>
      <c r="C2028" s="180" t="s">
        <v>74</v>
      </c>
      <c r="D2028" s="180" t="s">
        <v>30</v>
      </c>
      <c r="E2028" s="178" t="n">
        <v>0.00210375</v>
      </c>
      <c r="F2028" s="181" t="n">
        <f aca="false">IF(C2028="MAT.",VLOOKUP(A2028,INSUMOS_AUX!A:F,6,0),0)</f>
        <v>6.92</v>
      </c>
      <c r="G2028" s="178" t="n">
        <f aca="false">IF(C2028="M.O.",VLOOKUP(A2028,INSUMOS_AUX!A:F,6,0),0)</f>
        <v>0</v>
      </c>
    </row>
    <row r="2029" customFormat="false" ht="15" hidden="false" customHeight="false" outlineLevel="0" collapsed="false">
      <c r="A2029" s="178" t="n">
        <v>11359</v>
      </c>
      <c r="B2029" s="179" t="s">
        <v>649</v>
      </c>
      <c r="C2029" s="180" t="s">
        <v>74</v>
      </c>
      <c r="D2029" s="180" t="s">
        <v>30</v>
      </c>
      <c r="E2029" s="178" t="n">
        <v>1.698E-005</v>
      </c>
      <c r="F2029" s="181" t="n">
        <f aca="false">IF(C2029="MAT.",VLOOKUP(A2029,INSUMOS_AUX!A:F,6,0),0)</f>
        <v>571.77</v>
      </c>
      <c r="G2029" s="178" t="n">
        <f aca="false">IF(C2029="M.O.",VLOOKUP(A2029,INSUMOS_AUX!A:F,6,0),0)</f>
        <v>0</v>
      </c>
    </row>
    <row r="2030" customFormat="false" ht="15" hidden="false" customHeight="false" outlineLevel="0" collapsed="false">
      <c r="A2030" s="178" t="n">
        <v>12815</v>
      </c>
      <c r="B2030" s="179" t="s">
        <v>651</v>
      </c>
      <c r="C2030" s="180" t="s">
        <v>74</v>
      </c>
      <c r="D2030" s="180" t="s">
        <v>30</v>
      </c>
      <c r="E2030" s="178" t="n">
        <v>0.00239448</v>
      </c>
      <c r="F2030" s="181" t="n">
        <f aca="false">IF(C2030="MAT.",VLOOKUP(A2030,INSUMOS_AUX!A:F,6,0),0)</f>
        <v>5.84</v>
      </c>
      <c r="G2030" s="178" t="n">
        <f aca="false">IF(C2030="M.O.",VLOOKUP(A2030,INSUMOS_AUX!A:F,6,0),0)</f>
        <v>0</v>
      </c>
    </row>
    <row r="2031" customFormat="false" ht="15" hidden="false" customHeight="false" outlineLevel="0" collapsed="false">
      <c r="A2031" s="178" t="n">
        <v>12892</v>
      </c>
      <c r="B2031" s="179" t="s">
        <v>627</v>
      </c>
      <c r="C2031" s="180" t="s">
        <v>74</v>
      </c>
      <c r="D2031" s="180" t="s">
        <v>628</v>
      </c>
      <c r="E2031" s="178" t="n">
        <v>0.00412164</v>
      </c>
      <c r="F2031" s="181" t="n">
        <f aca="false">IF(C2031="MAT.",VLOOKUP(A2031,INSUMOS_AUX!A:F,6,0),0)</f>
        <v>9</v>
      </c>
      <c r="G2031" s="178" t="n">
        <f aca="false">IF(C2031="M.O.",VLOOKUP(A2031,INSUMOS_AUX!A:F,6,0),0)</f>
        <v>0</v>
      </c>
    </row>
    <row r="2032" customFormat="false" ht="15" hidden="false" customHeight="false" outlineLevel="0" collapsed="false">
      <c r="A2032" s="178" t="n">
        <v>12893</v>
      </c>
      <c r="B2032" s="179" t="s">
        <v>629</v>
      </c>
      <c r="C2032" s="180" t="s">
        <v>74</v>
      </c>
      <c r="D2032" s="180" t="s">
        <v>628</v>
      </c>
      <c r="E2032" s="178" t="n">
        <v>0.00048087</v>
      </c>
      <c r="F2032" s="181" t="n">
        <f aca="false">IF(C2032="MAT.",VLOOKUP(A2032,INSUMOS_AUX!A:F,6,0),0)</f>
        <v>48</v>
      </c>
      <c r="G2032" s="178" t="n">
        <f aca="false">IF(C2032="M.O.",VLOOKUP(A2032,INSUMOS_AUX!A:F,6,0),0)</f>
        <v>0</v>
      </c>
    </row>
    <row r="2033" customFormat="false" ht="15" hidden="false" customHeight="false" outlineLevel="0" collapsed="false">
      <c r="A2033" s="178" t="n">
        <v>142</v>
      </c>
      <c r="B2033" s="179" t="s">
        <v>728</v>
      </c>
      <c r="C2033" s="180" t="s">
        <v>74</v>
      </c>
      <c r="D2033" s="180" t="s">
        <v>729</v>
      </c>
      <c r="E2033" s="178" t="n">
        <v>0.5</v>
      </c>
      <c r="F2033" s="181" t="n">
        <f aca="false">IF(C2033="MAT.",VLOOKUP(A2033,INSUMOS_AUX!A:F,6,0),0)</f>
        <v>30.46</v>
      </c>
      <c r="G2033" s="178" t="n">
        <f aca="false">IF(C2033="M.O.",VLOOKUP(A2033,INSUMOS_AUX!A:F,6,0),0)</f>
        <v>0</v>
      </c>
    </row>
    <row r="2034" customFormat="false" ht="15" hidden="false" customHeight="false" outlineLevel="0" collapsed="false">
      <c r="A2034" s="178" t="n">
        <v>242</v>
      </c>
      <c r="B2034" s="179" t="s">
        <v>703</v>
      </c>
      <c r="C2034" s="180" t="s">
        <v>636</v>
      </c>
      <c r="D2034" s="180" t="s">
        <v>594</v>
      </c>
      <c r="E2034" s="178" t="n">
        <v>0.30279</v>
      </c>
      <c r="F2034" s="181" t="n">
        <f aca="false">IF(C2034="MAT.",VLOOKUP(A2034,INSUMOS_AUX!A:F,6,0),0)</f>
        <v>0</v>
      </c>
      <c r="G2034" s="178" t="n">
        <f aca="false">IF(C2034="M.O.",VLOOKUP(A2034,INSUMOS_AUX!A:F,6,0),0)</f>
        <v>11.04</v>
      </c>
    </row>
    <row r="2035" customFormat="false" ht="15" hidden="false" customHeight="false" outlineLevel="0" collapsed="false">
      <c r="A2035" s="178" t="n">
        <v>25966</v>
      </c>
      <c r="B2035" s="179" t="s">
        <v>653</v>
      </c>
      <c r="C2035" s="180" t="s">
        <v>74</v>
      </c>
      <c r="D2035" s="180" t="s">
        <v>654</v>
      </c>
      <c r="E2035" s="178" t="n">
        <v>0.00039909</v>
      </c>
      <c r="F2035" s="181" t="n">
        <f aca="false">IF(C2035="MAT.",VLOOKUP(A2035,INSUMOS_AUX!A:F,6,0),0)</f>
        <v>15.03</v>
      </c>
      <c r="G2035" s="178" t="n">
        <f aca="false">IF(C2035="M.O.",VLOOKUP(A2035,INSUMOS_AUX!A:F,6,0),0)</f>
        <v>0</v>
      </c>
    </row>
    <row r="2036" customFormat="false" ht="15" hidden="false" customHeight="false" outlineLevel="0" collapsed="false">
      <c r="A2036" s="178" t="n">
        <v>2711</v>
      </c>
      <c r="B2036" s="179" t="s">
        <v>657</v>
      </c>
      <c r="C2036" s="180" t="s">
        <v>74</v>
      </c>
      <c r="D2036" s="180" t="s">
        <v>30</v>
      </c>
      <c r="E2036" s="178" t="n">
        <v>0.00017811</v>
      </c>
      <c r="F2036" s="181" t="n">
        <f aca="false">IF(C2036="MAT.",VLOOKUP(A2036,INSUMOS_AUX!A:F,6,0),0)</f>
        <v>109.45</v>
      </c>
      <c r="G2036" s="178" t="n">
        <f aca="false">IF(C2036="M.O.",VLOOKUP(A2036,INSUMOS_AUX!A:F,6,0),0)</f>
        <v>0</v>
      </c>
    </row>
    <row r="2037" customFormat="false" ht="15" hidden="false" customHeight="false" outlineLevel="0" collapsed="false">
      <c r="A2037" s="178" t="n">
        <v>36144</v>
      </c>
      <c r="B2037" s="179" t="s">
        <v>630</v>
      </c>
      <c r="C2037" s="180" t="s">
        <v>74</v>
      </c>
      <c r="D2037" s="180" t="s">
        <v>30</v>
      </c>
      <c r="E2037" s="178" t="n">
        <v>0.03353124</v>
      </c>
      <c r="F2037" s="181" t="n">
        <f aca="false">IF(C2037="MAT.",VLOOKUP(A2037,INSUMOS_AUX!A:F,6,0),0)</f>
        <v>1.12</v>
      </c>
      <c r="G2037" s="178" t="n">
        <f aca="false">IF(C2037="M.O.",VLOOKUP(A2037,INSUMOS_AUX!A:F,6,0),0)</f>
        <v>0</v>
      </c>
    </row>
    <row r="2038" customFormat="false" ht="15" hidden="false" customHeight="false" outlineLevel="0" collapsed="false">
      <c r="A2038" s="178" t="n">
        <v>36146</v>
      </c>
      <c r="B2038" s="179" t="s">
        <v>631</v>
      </c>
      <c r="C2038" s="180" t="s">
        <v>74</v>
      </c>
      <c r="D2038" s="180" t="s">
        <v>30</v>
      </c>
      <c r="E2038" s="178" t="n">
        <v>0.00037302</v>
      </c>
      <c r="F2038" s="181" t="n">
        <f aca="false">IF(C2038="MAT.",VLOOKUP(A2038,INSUMOS_AUX!A:F,6,0),0)</f>
        <v>170</v>
      </c>
      <c r="G2038" s="178" t="n">
        <f aca="false">IF(C2038="M.O.",VLOOKUP(A2038,INSUMOS_AUX!A:F,6,0),0)</f>
        <v>0</v>
      </c>
    </row>
    <row r="2039" customFormat="false" ht="15" hidden="false" customHeight="false" outlineLevel="0" collapsed="false">
      <c r="A2039" s="178" t="n">
        <v>36149</v>
      </c>
      <c r="B2039" s="179" t="s">
        <v>632</v>
      </c>
      <c r="C2039" s="180" t="s">
        <v>74</v>
      </c>
      <c r="D2039" s="180" t="s">
        <v>30</v>
      </c>
      <c r="E2039" s="178" t="n">
        <v>0.000216</v>
      </c>
      <c r="F2039" s="181" t="n">
        <f aca="false">IF(C2039="MAT.",VLOOKUP(A2039,INSUMOS_AUX!A:F,6,0),0)</f>
        <v>117.5</v>
      </c>
      <c r="G2039" s="178" t="n">
        <f aca="false">IF(C2039="M.O.",VLOOKUP(A2039,INSUMOS_AUX!A:F,6,0),0)</f>
        <v>0</v>
      </c>
    </row>
    <row r="2040" customFormat="false" ht="15" hidden="false" customHeight="false" outlineLevel="0" collapsed="false">
      <c r="A2040" s="178" t="n">
        <v>36150</v>
      </c>
      <c r="B2040" s="179" t="s">
        <v>633</v>
      </c>
      <c r="C2040" s="180" t="s">
        <v>74</v>
      </c>
      <c r="D2040" s="180" t="s">
        <v>30</v>
      </c>
      <c r="E2040" s="178" t="n">
        <v>0.00079932</v>
      </c>
      <c r="F2040" s="181" t="n">
        <f aca="false">IF(C2040="MAT.",VLOOKUP(A2040,INSUMOS_AUX!A:F,6,0),0)</f>
        <v>29.7</v>
      </c>
      <c r="G2040" s="178" t="n">
        <f aca="false">IF(C2040="M.O.",VLOOKUP(A2040,INSUMOS_AUX!A:F,6,0),0)</f>
        <v>0</v>
      </c>
    </row>
    <row r="2041" customFormat="false" ht="15" hidden="false" customHeight="false" outlineLevel="0" collapsed="false">
      <c r="A2041" s="178" t="n">
        <v>36153</v>
      </c>
      <c r="B2041" s="179" t="s">
        <v>634</v>
      </c>
      <c r="C2041" s="180" t="s">
        <v>74</v>
      </c>
      <c r="D2041" s="180" t="s">
        <v>30</v>
      </c>
      <c r="E2041" s="178" t="n">
        <v>0.00032328</v>
      </c>
      <c r="F2041" s="181" t="n">
        <f aca="false">IF(C2041="MAT.",VLOOKUP(A2041,INSUMOS_AUX!A:F,6,0),0)</f>
        <v>133.75</v>
      </c>
      <c r="G2041" s="178" t="n">
        <f aca="false">IF(C2041="M.O.",VLOOKUP(A2041,INSUMOS_AUX!A:F,6,0),0)</f>
        <v>0</v>
      </c>
    </row>
    <row r="2042" customFormat="false" ht="15" hidden="false" customHeight="false" outlineLevel="0" collapsed="false">
      <c r="A2042" s="178" t="n">
        <v>3673</v>
      </c>
      <c r="B2042" s="179" t="s">
        <v>825</v>
      </c>
      <c r="C2042" s="180" t="s">
        <v>74</v>
      </c>
      <c r="D2042" s="180" t="s">
        <v>86</v>
      </c>
      <c r="E2042" s="178" t="n">
        <v>1.1</v>
      </c>
      <c r="F2042" s="181" t="n">
        <f aca="false">IF(C2042="MAT.",VLOOKUP(A2042,INSUMOS_AUX!A:F,6,0),0)</f>
        <v>1.41</v>
      </c>
      <c r="G2042" s="178" t="n">
        <f aca="false">IF(C2042="M.O.",VLOOKUP(A2042,INSUMOS_AUX!A:F,6,0),0)</f>
        <v>0</v>
      </c>
    </row>
    <row r="2043" customFormat="false" ht="15" hidden="false" customHeight="false" outlineLevel="0" collapsed="false">
      <c r="A2043" s="178" t="n">
        <v>3678</v>
      </c>
      <c r="B2043" s="179" t="s">
        <v>826</v>
      </c>
      <c r="C2043" s="180" t="s">
        <v>74</v>
      </c>
      <c r="D2043" s="180" t="s">
        <v>86</v>
      </c>
      <c r="E2043" s="178" t="n">
        <v>1.05</v>
      </c>
      <c r="F2043" s="181" t="n">
        <f aca="false">IF(C2043="MAT.",VLOOKUP(A2043,INSUMOS_AUX!A:F,6,0),0)</f>
        <v>62.26</v>
      </c>
      <c r="G2043" s="178" t="n">
        <f aca="false">IF(C2043="M.O.",VLOOKUP(A2043,INSUMOS_AUX!A:F,6,0),0)</f>
        <v>0</v>
      </c>
    </row>
    <row r="2044" customFormat="false" ht="15" hidden="false" customHeight="false" outlineLevel="0" collapsed="false">
      <c r="A2044" s="178" t="n">
        <v>37370</v>
      </c>
      <c r="B2044" s="179" t="s">
        <v>659</v>
      </c>
      <c r="C2044" s="180" t="s">
        <v>74</v>
      </c>
      <c r="D2044" s="180" t="s">
        <v>594</v>
      </c>
      <c r="E2044" s="178" t="n">
        <v>0.3</v>
      </c>
      <c r="F2044" s="181" t="n">
        <f aca="false">IF(C2044="MAT.",VLOOKUP(A2044,INSUMOS_AUX!A:F,6,0),0)</f>
        <v>1.87</v>
      </c>
      <c r="G2044" s="178" t="n">
        <f aca="false">IF(C2044="M.O.",VLOOKUP(A2044,INSUMOS_AUX!A:F,6,0),0)</f>
        <v>0</v>
      </c>
    </row>
    <row r="2045" customFormat="false" ht="15" hidden="false" customHeight="false" outlineLevel="0" collapsed="false">
      <c r="A2045" s="178" t="n">
        <v>37371</v>
      </c>
      <c r="B2045" s="179" t="s">
        <v>660</v>
      </c>
      <c r="C2045" s="180" t="s">
        <v>74</v>
      </c>
      <c r="D2045" s="180" t="s">
        <v>594</v>
      </c>
      <c r="E2045" s="178" t="n">
        <v>0.3</v>
      </c>
      <c r="F2045" s="181" t="n">
        <f aca="false">IF(C2045="MAT.",VLOOKUP(A2045,INSUMOS_AUX!A:F,6,0),0)</f>
        <v>0.71</v>
      </c>
      <c r="G2045" s="178" t="n">
        <f aca="false">IF(C2045="M.O.",VLOOKUP(A2045,INSUMOS_AUX!A:F,6,0),0)</f>
        <v>0</v>
      </c>
    </row>
    <row r="2046" customFormat="false" ht="15" hidden="false" customHeight="false" outlineLevel="0" collapsed="false">
      <c r="A2046" s="178" t="n">
        <v>37372</v>
      </c>
      <c r="B2046" s="179" t="s">
        <v>661</v>
      </c>
      <c r="C2046" s="180" t="s">
        <v>74</v>
      </c>
      <c r="D2046" s="180" t="s">
        <v>594</v>
      </c>
      <c r="E2046" s="178" t="n">
        <v>0.3</v>
      </c>
      <c r="F2046" s="181" t="n">
        <f aca="false">IF(C2046="MAT.",VLOOKUP(A2046,INSUMOS_AUX!A:F,6,0),0)</f>
        <v>0.34</v>
      </c>
      <c r="G2046" s="178" t="n">
        <f aca="false">IF(C2046="M.O.",VLOOKUP(A2046,INSUMOS_AUX!A:F,6,0),0)</f>
        <v>0</v>
      </c>
    </row>
    <row r="2047" customFormat="false" ht="15" hidden="false" customHeight="false" outlineLevel="0" collapsed="false">
      <c r="A2047" s="178" t="n">
        <v>37373</v>
      </c>
      <c r="B2047" s="179" t="s">
        <v>662</v>
      </c>
      <c r="C2047" s="180" t="s">
        <v>74</v>
      </c>
      <c r="D2047" s="180" t="s">
        <v>594</v>
      </c>
      <c r="E2047" s="178" t="n">
        <v>0.3</v>
      </c>
      <c r="F2047" s="181" t="n">
        <f aca="false">IF(C2047="MAT.",VLOOKUP(A2047,INSUMOS_AUX!A:F,6,0),0)</f>
        <v>0.05</v>
      </c>
      <c r="G2047" s="178" t="n">
        <f aca="false">IF(C2047="M.O.",VLOOKUP(A2047,INSUMOS_AUX!A:F,6,0),0)</f>
        <v>0</v>
      </c>
    </row>
    <row r="2048" customFormat="false" ht="15" hidden="false" customHeight="false" outlineLevel="0" collapsed="false">
      <c r="A2048" s="178" t="n">
        <v>38382</v>
      </c>
      <c r="B2048" s="179" t="s">
        <v>664</v>
      </c>
      <c r="C2048" s="180" t="s">
        <v>74</v>
      </c>
      <c r="D2048" s="180" t="s">
        <v>30</v>
      </c>
      <c r="E2048" s="178" t="n">
        <v>0.00075936</v>
      </c>
      <c r="F2048" s="181" t="n">
        <f aca="false">IF(C2048="MAT.",VLOOKUP(A2048,INSUMOS_AUX!A:F,6,0),0)</f>
        <v>7.62</v>
      </c>
      <c r="G2048" s="178" t="n">
        <f aca="false">IF(C2048="M.O.",VLOOKUP(A2048,INSUMOS_AUX!A:F,6,0),0)</f>
        <v>0</v>
      </c>
    </row>
    <row r="2049" customFormat="false" ht="15" hidden="false" customHeight="false" outlineLevel="0" collapsed="false">
      <c r="A2049" s="178" t="n">
        <v>38390</v>
      </c>
      <c r="B2049" s="179" t="s">
        <v>665</v>
      </c>
      <c r="C2049" s="180" t="s">
        <v>74</v>
      </c>
      <c r="D2049" s="180" t="s">
        <v>30</v>
      </c>
      <c r="E2049" s="178" t="n">
        <v>0.00039909</v>
      </c>
      <c r="F2049" s="181" t="n">
        <f aca="false">IF(C2049="MAT.",VLOOKUP(A2049,INSUMOS_AUX!A:F,6,0),0)</f>
        <v>22.97</v>
      </c>
      <c r="G2049" s="178" t="n">
        <f aca="false">IF(C2049="M.O.",VLOOKUP(A2049,INSUMOS_AUX!A:F,6,0),0)</f>
        <v>0</v>
      </c>
    </row>
    <row r="2050" customFormat="false" ht="15" hidden="false" customHeight="false" outlineLevel="0" collapsed="false">
      <c r="A2050" s="178" t="n">
        <v>38393</v>
      </c>
      <c r="B2050" s="179" t="s">
        <v>666</v>
      </c>
      <c r="C2050" s="180" t="s">
        <v>74</v>
      </c>
      <c r="D2050" s="180" t="s">
        <v>30</v>
      </c>
      <c r="E2050" s="178" t="n">
        <v>0.00039909</v>
      </c>
      <c r="F2050" s="181" t="n">
        <f aca="false">IF(C2050="MAT.",VLOOKUP(A2050,INSUMOS_AUX!A:F,6,0),0)</f>
        <v>10.36</v>
      </c>
      <c r="G2050" s="178" t="n">
        <f aca="false">IF(C2050="M.O.",VLOOKUP(A2050,INSUMOS_AUX!A:F,6,0),0)</f>
        <v>0</v>
      </c>
    </row>
    <row r="2051" customFormat="false" ht="15" hidden="false" customHeight="false" outlineLevel="0" collapsed="false">
      <c r="A2051" s="178" t="n">
        <v>38396</v>
      </c>
      <c r="B2051" s="179" t="s">
        <v>667</v>
      </c>
      <c r="C2051" s="180" t="s">
        <v>74</v>
      </c>
      <c r="D2051" s="180" t="s">
        <v>30</v>
      </c>
      <c r="E2051" s="178" t="n">
        <v>1.359E-005</v>
      </c>
      <c r="F2051" s="181" t="n">
        <f aca="false">IF(C2051="MAT.",VLOOKUP(A2051,INSUMOS_AUX!A:F,6,0),0)</f>
        <v>276.64</v>
      </c>
      <c r="G2051" s="178" t="n">
        <f aca="false">IF(C2051="M.O.",VLOOKUP(A2051,INSUMOS_AUX!A:F,6,0),0)</f>
        <v>0</v>
      </c>
    </row>
    <row r="2052" customFormat="false" ht="15" hidden="false" customHeight="false" outlineLevel="0" collapsed="false">
      <c r="A2052" s="178" t="n">
        <v>38399</v>
      </c>
      <c r="B2052" s="179" t="s">
        <v>668</v>
      </c>
      <c r="C2052" s="180" t="s">
        <v>74</v>
      </c>
      <c r="D2052" s="180" t="s">
        <v>30</v>
      </c>
      <c r="E2052" s="178" t="n">
        <v>6.789E-005</v>
      </c>
      <c r="F2052" s="181" t="n">
        <f aca="false">IF(C2052="MAT.",VLOOKUP(A2052,INSUMOS_AUX!A:F,6,0),0)</f>
        <v>135.25</v>
      </c>
      <c r="G2052" s="178" t="n">
        <f aca="false">IF(C2052="M.O.",VLOOKUP(A2052,INSUMOS_AUX!A:F,6,0),0)</f>
        <v>0</v>
      </c>
    </row>
    <row r="2053" customFormat="false" ht="15" hidden="false" customHeight="false" outlineLevel="0" collapsed="false">
      <c r="A2053" s="178" t="n">
        <v>38412</v>
      </c>
      <c r="B2053" s="179" t="s">
        <v>669</v>
      </c>
      <c r="C2053" s="180" t="s">
        <v>74</v>
      </c>
      <c r="D2053" s="180" t="s">
        <v>30</v>
      </c>
      <c r="E2053" s="178" t="n">
        <v>1.188E-005</v>
      </c>
      <c r="F2053" s="181" t="n">
        <f aca="false">IF(C2053="MAT.",VLOOKUP(A2053,INSUMOS_AUX!A:F,6,0),0)</f>
        <v>837.62</v>
      </c>
      <c r="G2053" s="178" t="n">
        <f aca="false">IF(C2053="M.O.",VLOOKUP(A2053,INSUMOS_AUX!A:F,6,0),0)</f>
        <v>0</v>
      </c>
    </row>
    <row r="2054" customFormat="false" ht="15" hidden="false" customHeight="false" outlineLevel="0" collapsed="false">
      <c r="A2054" s="178" t="n">
        <v>38413</v>
      </c>
      <c r="B2054" s="179" t="s">
        <v>670</v>
      </c>
      <c r="C2054" s="180" t="s">
        <v>74</v>
      </c>
      <c r="D2054" s="180" t="s">
        <v>30</v>
      </c>
      <c r="E2054" s="178" t="n">
        <v>1.164E-005</v>
      </c>
      <c r="F2054" s="181" t="n">
        <f aca="false">IF(C2054="MAT.",VLOOKUP(A2054,INSUMOS_AUX!A:F,6,0),0)</f>
        <v>589.49</v>
      </c>
      <c r="G2054" s="178" t="n">
        <f aca="false">IF(C2054="M.O.",VLOOKUP(A2054,INSUMOS_AUX!A:F,6,0),0)</f>
        <v>0</v>
      </c>
    </row>
    <row r="2055" customFormat="false" ht="15" hidden="false" customHeight="false" outlineLevel="0" collapsed="false">
      <c r="A2055" s="178" t="n">
        <v>38476</v>
      </c>
      <c r="B2055" s="179" t="s">
        <v>671</v>
      </c>
      <c r="C2055" s="180" t="s">
        <v>74</v>
      </c>
      <c r="D2055" s="180" t="s">
        <v>30</v>
      </c>
      <c r="E2055" s="178" t="n">
        <v>5.433E-005</v>
      </c>
      <c r="F2055" s="181" t="n">
        <f aca="false">IF(C2055="MAT.",VLOOKUP(A2055,INSUMOS_AUX!A:F,6,0),0)</f>
        <v>203.78</v>
      </c>
      <c r="G2055" s="178" t="n">
        <f aca="false">IF(C2055="M.O.",VLOOKUP(A2055,INSUMOS_AUX!A:F,6,0),0)</f>
        <v>0</v>
      </c>
    </row>
    <row r="2056" customFormat="false" ht="15" hidden="false" customHeight="false" outlineLevel="0" collapsed="false">
      <c r="A2056" s="178" t="n">
        <v>38477</v>
      </c>
      <c r="B2056" s="179" t="s">
        <v>672</v>
      </c>
      <c r="C2056" s="180" t="s">
        <v>74</v>
      </c>
      <c r="D2056" s="180" t="s">
        <v>30</v>
      </c>
      <c r="E2056" s="178" t="n">
        <v>1.164E-005</v>
      </c>
      <c r="F2056" s="181" t="n">
        <f aca="false">IF(C2056="MAT.",VLOOKUP(A2056,INSUMOS_AUX!A:F,6,0),0)</f>
        <v>577.1</v>
      </c>
      <c r="G2056" s="178" t="n">
        <f aca="false">IF(C2056="M.O.",VLOOKUP(A2056,INSUMOS_AUX!A:F,6,0),0)</f>
        <v>0</v>
      </c>
    </row>
    <row r="2057" customFormat="false" ht="15" hidden="false" customHeight="false" outlineLevel="0" collapsed="false">
      <c r="A2057" s="172"/>
      <c r="B2057" s="173"/>
      <c r="C2057" s="173"/>
      <c r="D2057" s="173"/>
      <c r="E2057" s="173"/>
      <c r="F2057" s="173"/>
      <c r="G2057" s="173"/>
    </row>
    <row r="2058" customFormat="false" ht="15" hidden="false" customHeight="false" outlineLevel="0" collapsed="false">
      <c r="A2058" s="174" t="s">
        <v>280</v>
      </c>
      <c r="B2058" s="174" t="s">
        <v>281</v>
      </c>
      <c r="C2058" s="175" t="s">
        <v>60</v>
      </c>
      <c r="D2058" s="175" t="s">
        <v>30</v>
      </c>
      <c r="E2058" s="176" t="n">
        <v>96</v>
      </c>
      <c r="F2058" s="176" t="n">
        <f aca="false">SUMPRODUCT($E2059:$E2085,F2059:F2085)</f>
        <v>8.499181976</v>
      </c>
      <c r="G2058" s="176" t="n">
        <f aca="false">SUMPRODUCT($E2059:$E2085,G2059:G2085)</f>
        <v>19.798193</v>
      </c>
    </row>
    <row r="2059" customFormat="false" ht="15" hidden="false" customHeight="false" outlineLevel="0" collapsed="false">
      <c r="A2059" s="178" t="n">
        <v>10</v>
      </c>
      <c r="B2059" s="179" t="s">
        <v>647</v>
      </c>
      <c r="C2059" s="180" t="s">
        <v>74</v>
      </c>
      <c r="D2059" s="180" t="s">
        <v>30</v>
      </c>
      <c r="E2059" s="178" t="n">
        <v>0.014025</v>
      </c>
      <c r="F2059" s="181" t="n">
        <f aca="false">IF(C2059="MAT.",VLOOKUP(A2059,INSUMOS_AUX!A:F,6,0),0)</f>
        <v>6.92</v>
      </c>
      <c r="G2059" s="178" t="n">
        <f aca="false">IF(C2059="M.O.",VLOOKUP(A2059,INSUMOS_AUX!A:F,6,0),0)</f>
        <v>0</v>
      </c>
    </row>
    <row r="2060" customFormat="false" ht="15" hidden="false" customHeight="false" outlineLevel="0" collapsed="false">
      <c r="A2060" s="178" t="n">
        <v>11359</v>
      </c>
      <c r="B2060" s="179" t="s">
        <v>649</v>
      </c>
      <c r="C2060" s="180" t="s">
        <v>74</v>
      </c>
      <c r="D2060" s="180" t="s">
        <v>30</v>
      </c>
      <c r="E2060" s="178" t="n">
        <v>0.0001132</v>
      </c>
      <c r="F2060" s="181" t="n">
        <f aca="false">IF(C2060="MAT.",VLOOKUP(A2060,INSUMOS_AUX!A:F,6,0),0)</f>
        <v>571.77</v>
      </c>
      <c r="G2060" s="178" t="n">
        <f aca="false">IF(C2060="M.O.",VLOOKUP(A2060,INSUMOS_AUX!A:F,6,0),0)</f>
        <v>0</v>
      </c>
    </row>
    <row r="2061" customFormat="false" ht="15" hidden="false" customHeight="false" outlineLevel="0" collapsed="false">
      <c r="A2061" s="178" t="n">
        <v>12815</v>
      </c>
      <c r="B2061" s="179" t="s">
        <v>651</v>
      </c>
      <c r="C2061" s="180" t="s">
        <v>74</v>
      </c>
      <c r="D2061" s="180" t="s">
        <v>30</v>
      </c>
      <c r="E2061" s="178" t="n">
        <v>0.0159632</v>
      </c>
      <c r="F2061" s="181" t="n">
        <f aca="false">IF(C2061="MAT.",VLOOKUP(A2061,INSUMOS_AUX!A:F,6,0),0)</f>
        <v>5.84</v>
      </c>
      <c r="G2061" s="178" t="n">
        <f aca="false">IF(C2061="M.O.",VLOOKUP(A2061,INSUMOS_AUX!A:F,6,0),0)</f>
        <v>0</v>
      </c>
    </row>
    <row r="2062" customFormat="false" ht="15" hidden="false" customHeight="false" outlineLevel="0" collapsed="false">
      <c r="A2062" s="178" t="n">
        <v>12892</v>
      </c>
      <c r="B2062" s="179" t="s">
        <v>627</v>
      </c>
      <c r="C2062" s="180" t="s">
        <v>74</v>
      </c>
      <c r="D2062" s="180" t="s">
        <v>628</v>
      </c>
      <c r="E2062" s="178" t="n">
        <v>0.0274776</v>
      </c>
      <c r="F2062" s="181" t="n">
        <f aca="false">IF(C2062="MAT.",VLOOKUP(A2062,INSUMOS_AUX!A:F,6,0),0)</f>
        <v>9</v>
      </c>
      <c r="G2062" s="178" t="n">
        <f aca="false">IF(C2062="M.O.",VLOOKUP(A2062,INSUMOS_AUX!A:F,6,0),0)</f>
        <v>0</v>
      </c>
    </row>
    <row r="2063" customFormat="false" ht="15" hidden="false" customHeight="false" outlineLevel="0" collapsed="false">
      <c r="A2063" s="178" t="n">
        <v>12893</v>
      </c>
      <c r="B2063" s="179" t="s">
        <v>629</v>
      </c>
      <c r="C2063" s="180" t="s">
        <v>74</v>
      </c>
      <c r="D2063" s="180" t="s">
        <v>628</v>
      </c>
      <c r="E2063" s="178" t="n">
        <v>0.0032058</v>
      </c>
      <c r="F2063" s="181" t="n">
        <f aca="false">IF(C2063="MAT.",VLOOKUP(A2063,INSUMOS_AUX!A:F,6,0),0)</f>
        <v>48</v>
      </c>
      <c r="G2063" s="178" t="n">
        <f aca="false">IF(C2063="M.O.",VLOOKUP(A2063,INSUMOS_AUX!A:F,6,0),0)</f>
        <v>0</v>
      </c>
    </row>
    <row r="2064" customFormat="false" ht="15" hidden="false" customHeight="false" outlineLevel="0" collapsed="false">
      <c r="A2064" s="178" t="n">
        <v>242</v>
      </c>
      <c r="B2064" s="179" t="s">
        <v>703</v>
      </c>
      <c r="C2064" s="180" t="s">
        <v>636</v>
      </c>
      <c r="D2064" s="180" t="s">
        <v>594</v>
      </c>
      <c r="E2064" s="178" t="n">
        <v>1.0093</v>
      </c>
      <c r="F2064" s="181" t="n">
        <f aca="false">IF(C2064="MAT.",VLOOKUP(A2064,INSUMOS_AUX!A:F,6,0),0)</f>
        <v>0</v>
      </c>
      <c r="G2064" s="178" t="n">
        <f aca="false">IF(C2064="M.O.",VLOOKUP(A2064,INSUMOS_AUX!A:F,6,0),0)</f>
        <v>11.04</v>
      </c>
    </row>
    <row r="2065" customFormat="false" ht="15" hidden="false" customHeight="false" outlineLevel="0" collapsed="false">
      <c r="A2065" s="178" t="n">
        <v>25966</v>
      </c>
      <c r="B2065" s="179" t="s">
        <v>653</v>
      </c>
      <c r="C2065" s="180" t="s">
        <v>74</v>
      </c>
      <c r="D2065" s="180" t="s">
        <v>654</v>
      </c>
      <c r="E2065" s="178" t="n">
        <v>0.0026606</v>
      </c>
      <c r="F2065" s="181" t="n">
        <f aca="false">IF(C2065="MAT.",VLOOKUP(A2065,INSUMOS_AUX!A:F,6,0),0)</f>
        <v>15.03</v>
      </c>
      <c r="G2065" s="178" t="n">
        <f aca="false">IF(C2065="M.O.",VLOOKUP(A2065,INSUMOS_AUX!A:F,6,0),0)</f>
        <v>0</v>
      </c>
    </row>
    <row r="2066" customFormat="false" ht="15" hidden="false" customHeight="false" outlineLevel="0" collapsed="false">
      <c r="A2066" s="178" t="n">
        <v>2711</v>
      </c>
      <c r="B2066" s="179" t="s">
        <v>657</v>
      </c>
      <c r="C2066" s="180" t="s">
        <v>74</v>
      </c>
      <c r="D2066" s="180" t="s">
        <v>30</v>
      </c>
      <c r="E2066" s="178" t="n">
        <v>0.0011874</v>
      </c>
      <c r="F2066" s="181" t="n">
        <f aca="false">IF(C2066="MAT.",VLOOKUP(A2066,INSUMOS_AUX!A:F,6,0),0)</f>
        <v>109.45</v>
      </c>
      <c r="G2066" s="178" t="n">
        <f aca="false">IF(C2066="M.O.",VLOOKUP(A2066,INSUMOS_AUX!A:F,6,0),0)</f>
        <v>0</v>
      </c>
    </row>
    <row r="2067" customFormat="false" ht="15" hidden="false" customHeight="false" outlineLevel="0" collapsed="false">
      <c r="A2067" s="178" t="n">
        <v>36144</v>
      </c>
      <c r="B2067" s="179" t="s">
        <v>630</v>
      </c>
      <c r="C2067" s="180" t="s">
        <v>74</v>
      </c>
      <c r="D2067" s="180" t="s">
        <v>30</v>
      </c>
      <c r="E2067" s="178" t="n">
        <v>0.2235416</v>
      </c>
      <c r="F2067" s="181" t="n">
        <f aca="false">IF(C2067="MAT.",VLOOKUP(A2067,INSUMOS_AUX!A:F,6,0),0)</f>
        <v>1.12</v>
      </c>
      <c r="G2067" s="178" t="n">
        <f aca="false">IF(C2067="M.O.",VLOOKUP(A2067,INSUMOS_AUX!A:F,6,0),0)</f>
        <v>0</v>
      </c>
    </row>
    <row r="2068" customFormat="false" ht="15" hidden="false" customHeight="false" outlineLevel="0" collapsed="false">
      <c r="A2068" s="178" t="n">
        <v>36146</v>
      </c>
      <c r="B2068" s="179" t="s">
        <v>631</v>
      </c>
      <c r="C2068" s="180" t="s">
        <v>74</v>
      </c>
      <c r="D2068" s="180" t="s">
        <v>30</v>
      </c>
      <c r="E2068" s="178" t="n">
        <v>0.0024868</v>
      </c>
      <c r="F2068" s="181" t="n">
        <f aca="false">IF(C2068="MAT.",VLOOKUP(A2068,INSUMOS_AUX!A:F,6,0),0)</f>
        <v>170</v>
      </c>
      <c r="G2068" s="178" t="n">
        <f aca="false">IF(C2068="M.O.",VLOOKUP(A2068,INSUMOS_AUX!A:F,6,0),0)</f>
        <v>0</v>
      </c>
    </row>
    <row r="2069" customFormat="false" ht="15" hidden="false" customHeight="false" outlineLevel="0" collapsed="false">
      <c r="A2069" s="178" t="n">
        <v>36149</v>
      </c>
      <c r="B2069" s="179" t="s">
        <v>632</v>
      </c>
      <c r="C2069" s="180" t="s">
        <v>74</v>
      </c>
      <c r="D2069" s="180" t="s">
        <v>30</v>
      </c>
      <c r="E2069" s="178" t="n">
        <v>0.00144</v>
      </c>
      <c r="F2069" s="181" t="n">
        <f aca="false">IF(C2069="MAT.",VLOOKUP(A2069,INSUMOS_AUX!A:F,6,0),0)</f>
        <v>117.5</v>
      </c>
      <c r="G2069" s="178" t="n">
        <f aca="false">IF(C2069="M.O.",VLOOKUP(A2069,INSUMOS_AUX!A:F,6,0),0)</f>
        <v>0</v>
      </c>
    </row>
    <row r="2070" customFormat="false" ht="15" hidden="false" customHeight="false" outlineLevel="0" collapsed="false">
      <c r="A2070" s="178" t="n">
        <v>36150</v>
      </c>
      <c r="B2070" s="179" t="s">
        <v>633</v>
      </c>
      <c r="C2070" s="180" t="s">
        <v>74</v>
      </c>
      <c r="D2070" s="180" t="s">
        <v>30</v>
      </c>
      <c r="E2070" s="178" t="n">
        <v>0.0053288</v>
      </c>
      <c r="F2070" s="181" t="n">
        <f aca="false">IF(C2070="MAT.",VLOOKUP(A2070,INSUMOS_AUX!A:F,6,0),0)</f>
        <v>29.7</v>
      </c>
      <c r="G2070" s="178" t="n">
        <f aca="false">IF(C2070="M.O.",VLOOKUP(A2070,INSUMOS_AUX!A:F,6,0),0)</f>
        <v>0</v>
      </c>
    </row>
    <row r="2071" customFormat="false" ht="15" hidden="false" customHeight="false" outlineLevel="0" collapsed="false">
      <c r="A2071" s="178" t="n">
        <v>36153</v>
      </c>
      <c r="B2071" s="179" t="s">
        <v>634</v>
      </c>
      <c r="C2071" s="180" t="s">
        <v>74</v>
      </c>
      <c r="D2071" s="180" t="s">
        <v>30</v>
      </c>
      <c r="E2071" s="178" t="n">
        <v>0.0021552</v>
      </c>
      <c r="F2071" s="181" t="n">
        <f aca="false">IF(C2071="MAT.",VLOOKUP(A2071,INSUMOS_AUX!A:F,6,0),0)</f>
        <v>133.75</v>
      </c>
      <c r="G2071" s="178" t="n">
        <f aca="false">IF(C2071="M.O.",VLOOKUP(A2071,INSUMOS_AUX!A:F,6,0),0)</f>
        <v>0</v>
      </c>
    </row>
    <row r="2072" customFormat="false" ht="15" hidden="false" customHeight="false" outlineLevel="0" collapsed="false">
      <c r="A2072" s="178" t="n">
        <v>37370</v>
      </c>
      <c r="B2072" s="179" t="s">
        <v>659</v>
      </c>
      <c r="C2072" s="180" t="s">
        <v>74</v>
      </c>
      <c r="D2072" s="180" t="s">
        <v>594</v>
      </c>
      <c r="E2072" s="178" t="n">
        <v>2</v>
      </c>
      <c r="F2072" s="181" t="n">
        <f aca="false">IF(C2072="MAT.",VLOOKUP(A2072,INSUMOS_AUX!A:F,6,0),0)</f>
        <v>1.87</v>
      </c>
      <c r="G2072" s="178" t="n">
        <f aca="false">IF(C2072="M.O.",VLOOKUP(A2072,INSUMOS_AUX!A:F,6,0),0)</f>
        <v>0</v>
      </c>
    </row>
    <row r="2073" customFormat="false" ht="15" hidden="false" customHeight="false" outlineLevel="0" collapsed="false">
      <c r="A2073" s="178" t="n">
        <v>37371</v>
      </c>
      <c r="B2073" s="179" t="s">
        <v>660</v>
      </c>
      <c r="C2073" s="180" t="s">
        <v>74</v>
      </c>
      <c r="D2073" s="180" t="s">
        <v>594</v>
      </c>
      <c r="E2073" s="178" t="n">
        <v>2</v>
      </c>
      <c r="F2073" s="181" t="n">
        <f aca="false">IF(C2073="MAT.",VLOOKUP(A2073,INSUMOS_AUX!A:F,6,0),0)</f>
        <v>0.71</v>
      </c>
      <c r="G2073" s="178" t="n">
        <f aca="false">IF(C2073="M.O.",VLOOKUP(A2073,INSUMOS_AUX!A:F,6,0),0)</f>
        <v>0</v>
      </c>
    </row>
    <row r="2074" customFormat="false" ht="15" hidden="false" customHeight="false" outlineLevel="0" collapsed="false">
      <c r="A2074" s="178" t="n">
        <v>37372</v>
      </c>
      <c r="B2074" s="179" t="s">
        <v>661</v>
      </c>
      <c r="C2074" s="180" t="s">
        <v>74</v>
      </c>
      <c r="D2074" s="180" t="s">
        <v>594</v>
      </c>
      <c r="E2074" s="178" t="n">
        <v>2</v>
      </c>
      <c r="F2074" s="181" t="n">
        <f aca="false">IF(C2074="MAT.",VLOOKUP(A2074,INSUMOS_AUX!A:F,6,0),0)</f>
        <v>0.34</v>
      </c>
      <c r="G2074" s="178" t="n">
        <f aca="false">IF(C2074="M.O.",VLOOKUP(A2074,INSUMOS_AUX!A:F,6,0),0)</f>
        <v>0</v>
      </c>
    </row>
    <row r="2075" customFormat="false" ht="15" hidden="false" customHeight="false" outlineLevel="0" collapsed="false">
      <c r="A2075" s="178" t="n">
        <v>37373</v>
      </c>
      <c r="B2075" s="179" t="s">
        <v>662</v>
      </c>
      <c r="C2075" s="180" t="s">
        <v>74</v>
      </c>
      <c r="D2075" s="180" t="s">
        <v>594</v>
      </c>
      <c r="E2075" s="178" t="n">
        <v>2</v>
      </c>
      <c r="F2075" s="181" t="n">
        <f aca="false">IF(C2075="MAT.",VLOOKUP(A2075,INSUMOS_AUX!A:F,6,0),0)</f>
        <v>0.05</v>
      </c>
      <c r="G2075" s="178" t="n">
        <f aca="false">IF(C2075="M.O.",VLOOKUP(A2075,INSUMOS_AUX!A:F,6,0),0)</f>
        <v>0</v>
      </c>
    </row>
    <row r="2076" customFormat="false" ht="15" hidden="false" customHeight="false" outlineLevel="0" collapsed="false">
      <c r="A2076" s="178" t="n">
        <v>38382</v>
      </c>
      <c r="B2076" s="179" t="s">
        <v>664</v>
      </c>
      <c r="C2076" s="180" t="s">
        <v>74</v>
      </c>
      <c r="D2076" s="180" t="s">
        <v>30</v>
      </c>
      <c r="E2076" s="178" t="n">
        <v>0.0050624</v>
      </c>
      <c r="F2076" s="181" t="n">
        <f aca="false">IF(C2076="MAT.",VLOOKUP(A2076,INSUMOS_AUX!A:F,6,0),0)</f>
        <v>7.62</v>
      </c>
      <c r="G2076" s="178" t="n">
        <f aca="false">IF(C2076="M.O.",VLOOKUP(A2076,INSUMOS_AUX!A:F,6,0),0)</f>
        <v>0</v>
      </c>
    </row>
    <row r="2077" customFormat="false" ht="15" hidden="false" customHeight="false" outlineLevel="0" collapsed="false">
      <c r="A2077" s="178" t="n">
        <v>38390</v>
      </c>
      <c r="B2077" s="179" t="s">
        <v>665</v>
      </c>
      <c r="C2077" s="180" t="s">
        <v>74</v>
      </c>
      <c r="D2077" s="180" t="s">
        <v>30</v>
      </c>
      <c r="E2077" s="178" t="n">
        <v>0.0026606</v>
      </c>
      <c r="F2077" s="181" t="n">
        <f aca="false">IF(C2077="MAT.",VLOOKUP(A2077,INSUMOS_AUX!A:F,6,0),0)</f>
        <v>22.97</v>
      </c>
      <c r="G2077" s="178" t="n">
        <f aca="false">IF(C2077="M.O.",VLOOKUP(A2077,INSUMOS_AUX!A:F,6,0),0)</f>
        <v>0</v>
      </c>
    </row>
    <row r="2078" customFormat="false" ht="15" hidden="false" customHeight="false" outlineLevel="0" collapsed="false">
      <c r="A2078" s="178" t="n">
        <v>38393</v>
      </c>
      <c r="B2078" s="179" t="s">
        <v>666</v>
      </c>
      <c r="C2078" s="180" t="s">
        <v>74</v>
      </c>
      <c r="D2078" s="180" t="s">
        <v>30</v>
      </c>
      <c r="E2078" s="178" t="n">
        <v>0.0026606</v>
      </c>
      <c r="F2078" s="181" t="n">
        <f aca="false">IF(C2078="MAT.",VLOOKUP(A2078,INSUMOS_AUX!A:F,6,0),0)</f>
        <v>10.36</v>
      </c>
      <c r="G2078" s="178" t="n">
        <f aca="false">IF(C2078="M.O.",VLOOKUP(A2078,INSUMOS_AUX!A:F,6,0),0)</f>
        <v>0</v>
      </c>
    </row>
    <row r="2079" customFormat="false" ht="15" hidden="false" customHeight="false" outlineLevel="0" collapsed="false">
      <c r="A2079" s="178" t="n">
        <v>38396</v>
      </c>
      <c r="B2079" s="179" t="s">
        <v>667</v>
      </c>
      <c r="C2079" s="180" t="s">
        <v>74</v>
      </c>
      <c r="D2079" s="180" t="s">
        <v>30</v>
      </c>
      <c r="E2079" s="178" t="n">
        <v>9.06E-005</v>
      </c>
      <c r="F2079" s="181" t="n">
        <f aca="false">IF(C2079="MAT.",VLOOKUP(A2079,INSUMOS_AUX!A:F,6,0),0)</f>
        <v>276.64</v>
      </c>
      <c r="G2079" s="178" t="n">
        <f aca="false">IF(C2079="M.O.",VLOOKUP(A2079,INSUMOS_AUX!A:F,6,0),0)</f>
        <v>0</v>
      </c>
    </row>
    <row r="2080" customFormat="false" ht="15" hidden="false" customHeight="false" outlineLevel="0" collapsed="false">
      <c r="A2080" s="178" t="n">
        <v>38399</v>
      </c>
      <c r="B2080" s="179" t="s">
        <v>668</v>
      </c>
      <c r="C2080" s="180" t="s">
        <v>74</v>
      </c>
      <c r="D2080" s="180" t="s">
        <v>30</v>
      </c>
      <c r="E2080" s="178" t="n">
        <v>0.0004526</v>
      </c>
      <c r="F2080" s="181" t="n">
        <f aca="false">IF(C2080="MAT.",VLOOKUP(A2080,INSUMOS_AUX!A:F,6,0),0)</f>
        <v>135.25</v>
      </c>
      <c r="G2080" s="178" t="n">
        <f aca="false">IF(C2080="M.O.",VLOOKUP(A2080,INSUMOS_AUX!A:F,6,0),0)</f>
        <v>0</v>
      </c>
    </row>
    <row r="2081" customFormat="false" ht="15" hidden="false" customHeight="false" outlineLevel="0" collapsed="false">
      <c r="A2081" s="178" t="n">
        <v>38412</v>
      </c>
      <c r="B2081" s="179" t="s">
        <v>669</v>
      </c>
      <c r="C2081" s="180" t="s">
        <v>74</v>
      </c>
      <c r="D2081" s="180" t="s">
        <v>30</v>
      </c>
      <c r="E2081" s="178" t="n">
        <v>7.92E-005</v>
      </c>
      <c r="F2081" s="181" t="n">
        <f aca="false">IF(C2081="MAT.",VLOOKUP(A2081,INSUMOS_AUX!A:F,6,0),0)</f>
        <v>837.62</v>
      </c>
      <c r="G2081" s="178" t="n">
        <f aca="false">IF(C2081="M.O.",VLOOKUP(A2081,INSUMOS_AUX!A:F,6,0),0)</f>
        <v>0</v>
      </c>
    </row>
    <row r="2082" customFormat="false" ht="15" hidden="false" customHeight="false" outlineLevel="0" collapsed="false">
      <c r="A2082" s="178" t="n">
        <v>38413</v>
      </c>
      <c r="B2082" s="179" t="s">
        <v>670</v>
      </c>
      <c r="C2082" s="180" t="s">
        <v>74</v>
      </c>
      <c r="D2082" s="180" t="s">
        <v>30</v>
      </c>
      <c r="E2082" s="178" t="n">
        <v>7.76E-005</v>
      </c>
      <c r="F2082" s="181" t="n">
        <f aca="false">IF(C2082="MAT.",VLOOKUP(A2082,INSUMOS_AUX!A:F,6,0),0)</f>
        <v>589.49</v>
      </c>
      <c r="G2082" s="178" t="n">
        <f aca="false">IF(C2082="M.O.",VLOOKUP(A2082,INSUMOS_AUX!A:F,6,0),0)</f>
        <v>0</v>
      </c>
    </row>
    <row r="2083" customFormat="false" ht="15" hidden="false" customHeight="false" outlineLevel="0" collapsed="false">
      <c r="A2083" s="178" t="n">
        <v>38476</v>
      </c>
      <c r="B2083" s="179" t="s">
        <v>671</v>
      </c>
      <c r="C2083" s="180" t="s">
        <v>74</v>
      </c>
      <c r="D2083" s="180" t="s">
        <v>30</v>
      </c>
      <c r="E2083" s="178" t="n">
        <v>0.0003622</v>
      </c>
      <c r="F2083" s="181" t="n">
        <f aca="false">IF(C2083="MAT.",VLOOKUP(A2083,INSUMOS_AUX!A:F,6,0),0)</f>
        <v>203.78</v>
      </c>
      <c r="G2083" s="178" t="n">
        <f aca="false">IF(C2083="M.O.",VLOOKUP(A2083,INSUMOS_AUX!A:F,6,0),0)</f>
        <v>0</v>
      </c>
    </row>
    <row r="2084" customFormat="false" ht="15" hidden="false" customHeight="false" outlineLevel="0" collapsed="false">
      <c r="A2084" s="178" t="n">
        <v>38477</v>
      </c>
      <c r="B2084" s="179" t="s">
        <v>672</v>
      </c>
      <c r="C2084" s="180" t="s">
        <v>74</v>
      </c>
      <c r="D2084" s="180" t="s">
        <v>30</v>
      </c>
      <c r="E2084" s="178" t="n">
        <v>7.76E-005</v>
      </c>
      <c r="F2084" s="181" t="n">
        <f aca="false">IF(C2084="MAT.",VLOOKUP(A2084,INSUMOS_AUX!A:F,6,0),0)</f>
        <v>577.1</v>
      </c>
      <c r="G2084" s="178" t="n">
        <f aca="false">IF(C2084="M.O.",VLOOKUP(A2084,INSUMOS_AUX!A:F,6,0),0)</f>
        <v>0</v>
      </c>
    </row>
    <row r="2085" customFormat="false" ht="15" hidden="false" customHeight="false" outlineLevel="0" collapsed="false">
      <c r="A2085" s="178" t="n">
        <v>6111</v>
      </c>
      <c r="B2085" s="179" t="s">
        <v>678</v>
      </c>
      <c r="C2085" s="180" t="s">
        <v>636</v>
      </c>
      <c r="D2085" s="180" t="s">
        <v>594</v>
      </c>
      <c r="E2085" s="178" t="n">
        <v>1.0171</v>
      </c>
      <c r="F2085" s="181" t="n">
        <f aca="false">IF(C2085="MAT.",VLOOKUP(A2085,INSUMOS_AUX!A:F,6,0),0)</f>
        <v>0</v>
      </c>
      <c r="G2085" s="178" t="n">
        <f aca="false">IF(C2085="M.O.",VLOOKUP(A2085,INSUMOS_AUX!A:F,6,0),0)</f>
        <v>8.51</v>
      </c>
    </row>
    <row r="2086" customFormat="false" ht="15" hidden="false" customHeight="false" outlineLevel="0" collapsed="false">
      <c r="A2086" s="172"/>
      <c r="B2086" s="173"/>
      <c r="C2086" s="173"/>
      <c r="D2086" s="173"/>
      <c r="E2086" s="173"/>
      <c r="F2086" s="173"/>
      <c r="G2086" s="173"/>
    </row>
    <row r="2087" customFormat="false" ht="15" hidden="false" customHeight="false" outlineLevel="0" collapsed="false">
      <c r="A2087" s="174" t="s">
        <v>283</v>
      </c>
      <c r="B2087" s="174" t="s">
        <v>284</v>
      </c>
      <c r="C2087" s="175" t="s">
        <v>60</v>
      </c>
      <c r="D2087" s="175" t="s">
        <v>285</v>
      </c>
      <c r="E2087" s="176" t="n">
        <v>3</v>
      </c>
      <c r="F2087" s="176" t="n">
        <f aca="false">SUMPRODUCT($E2088:$E2115,F2088:F2115)</f>
        <v>119.023455808</v>
      </c>
      <c r="G2087" s="176" t="n">
        <f aca="false">SUMPRODUCT($E2088:$E2115,G2088:G2115)</f>
        <v>173.142944</v>
      </c>
    </row>
    <row r="2088" customFormat="false" ht="15" hidden="false" customHeight="false" outlineLevel="0" collapsed="false">
      <c r="A2088" s="178" t="n">
        <v>10</v>
      </c>
      <c r="B2088" s="179" t="s">
        <v>647</v>
      </c>
      <c r="C2088" s="180" t="s">
        <v>74</v>
      </c>
      <c r="D2088" s="180" t="s">
        <v>30</v>
      </c>
      <c r="E2088" s="178" t="n">
        <v>0.1122</v>
      </c>
      <c r="F2088" s="181" t="n">
        <f aca="false">IF(C2088="MAT.",VLOOKUP(A2088,INSUMOS_AUX!A:F,6,0),0)</f>
        <v>6.92</v>
      </c>
      <c r="G2088" s="178" t="n">
        <f aca="false">IF(C2088="M.O.",VLOOKUP(A2088,INSUMOS_AUX!A:F,6,0),0)</f>
        <v>0</v>
      </c>
    </row>
    <row r="2089" customFormat="false" ht="15" hidden="false" customHeight="false" outlineLevel="0" collapsed="false">
      <c r="A2089" s="178" t="n">
        <v>11359</v>
      </c>
      <c r="B2089" s="179" t="s">
        <v>649</v>
      </c>
      <c r="C2089" s="180" t="s">
        <v>74</v>
      </c>
      <c r="D2089" s="180" t="s">
        <v>30</v>
      </c>
      <c r="E2089" s="178" t="n">
        <v>0.0009056</v>
      </c>
      <c r="F2089" s="181" t="n">
        <f aca="false">IF(C2089="MAT.",VLOOKUP(A2089,INSUMOS_AUX!A:F,6,0),0)</f>
        <v>571.77</v>
      </c>
      <c r="G2089" s="178" t="n">
        <f aca="false">IF(C2089="M.O.",VLOOKUP(A2089,INSUMOS_AUX!A:F,6,0),0)</f>
        <v>0</v>
      </c>
    </row>
    <row r="2090" customFormat="false" ht="15" hidden="false" customHeight="false" outlineLevel="0" collapsed="false">
      <c r="A2090" s="178" t="n">
        <v>12815</v>
      </c>
      <c r="B2090" s="179" t="s">
        <v>651</v>
      </c>
      <c r="C2090" s="180" t="s">
        <v>74</v>
      </c>
      <c r="D2090" s="180" t="s">
        <v>30</v>
      </c>
      <c r="E2090" s="178" t="n">
        <v>0.1277056</v>
      </c>
      <c r="F2090" s="181" t="n">
        <f aca="false">IF(C2090="MAT.",VLOOKUP(A2090,INSUMOS_AUX!A:F,6,0),0)</f>
        <v>5.84</v>
      </c>
      <c r="G2090" s="178" t="n">
        <f aca="false">IF(C2090="M.O.",VLOOKUP(A2090,INSUMOS_AUX!A:F,6,0),0)</f>
        <v>0</v>
      </c>
    </row>
    <row r="2091" customFormat="false" ht="15" hidden="false" customHeight="false" outlineLevel="0" collapsed="false">
      <c r="A2091" s="178" t="n">
        <v>12892</v>
      </c>
      <c r="B2091" s="179" t="s">
        <v>627</v>
      </c>
      <c r="C2091" s="180" t="s">
        <v>74</v>
      </c>
      <c r="D2091" s="180" t="s">
        <v>628</v>
      </c>
      <c r="E2091" s="178" t="n">
        <v>0.2198208</v>
      </c>
      <c r="F2091" s="181" t="n">
        <f aca="false">IF(C2091="MAT.",VLOOKUP(A2091,INSUMOS_AUX!A:F,6,0),0)</f>
        <v>9</v>
      </c>
      <c r="G2091" s="178" t="n">
        <f aca="false">IF(C2091="M.O.",VLOOKUP(A2091,INSUMOS_AUX!A:F,6,0),0)</f>
        <v>0</v>
      </c>
    </row>
    <row r="2092" customFormat="false" ht="15" hidden="false" customHeight="false" outlineLevel="0" collapsed="false">
      <c r="A2092" s="178" t="n">
        <v>12893</v>
      </c>
      <c r="B2092" s="179" t="s">
        <v>629</v>
      </c>
      <c r="C2092" s="180" t="s">
        <v>74</v>
      </c>
      <c r="D2092" s="180" t="s">
        <v>628</v>
      </c>
      <c r="E2092" s="178" t="n">
        <v>0.0256464</v>
      </c>
      <c r="F2092" s="181" t="n">
        <f aca="false">IF(C2092="MAT.",VLOOKUP(A2092,INSUMOS_AUX!A:F,6,0),0)</f>
        <v>48</v>
      </c>
      <c r="G2092" s="178" t="n">
        <f aca="false">IF(C2092="M.O.",VLOOKUP(A2092,INSUMOS_AUX!A:F,6,0),0)</f>
        <v>0</v>
      </c>
    </row>
    <row r="2093" customFormat="false" ht="15" hidden="false" customHeight="false" outlineLevel="0" collapsed="false">
      <c r="A2093" s="178" t="n">
        <v>25966</v>
      </c>
      <c r="B2093" s="179" t="s">
        <v>653</v>
      </c>
      <c r="C2093" s="180" t="s">
        <v>74</v>
      </c>
      <c r="D2093" s="180" t="s">
        <v>654</v>
      </c>
      <c r="E2093" s="178" t="n">
        <v>0.0212848</v>
      </c>
      <c r="F2093" s="181" t="n">
        <f aca="false">IF(C2093="MAT.",VLOOKUP(A2093,INSUMOS_AUX!A:F,6,0),0)</f>
        <v>15.03</v>
      </c>
      <c r="G2093" s="178" t="n">
        <f aca="false">IF(C2093="M.O.",VLOOKUP(A2093,INSUMOS_AUX!A:F,6,0),0)</f>
        <v>0</v>
      </c>
    </row>
    <row r="2094" customFormat="false" ht="15" hidden="false" customHeight="false" outlineLevel="0" collapsed="false">
      <c r="A2094" s="178" t="n">
        <v>2711</v>
      </c>
      <c r="B2094" s="179" t="s">
        <v>657</v>
      </c>
      <c r="C2094" s="180" t="s">
        <v>74</v>
      </c>
      <c r="D2094" s="180" t="s">
        <v>30</v>
      </c>
      <c r="E2094" s="178" t="n">
        <v>0.0094992</v>
      </c>
      <c r="F2094" s="181" t="n">
        <f aca="false">IF(C2094="MAT.",VLOOKUP(A2094,INSUMOS_AUX!A:F,6,0),0)</f>
        <v>109.45</v>
      </c>
      <c r="G2094" s="178" t="n">
        <f aca="false">IF(C2094="M.O.",VLOOKUP(A2094,INSUMOS_AUX!A:F,6,0),0)</f>
        <v>0</v>
      </c>
    </row>
    <row r="2095" customFormat="false" ht="15" hidden="false" customHeight="false" outlineLevel="0" collapsed="false">
      <c r="A2095" s="178" t="n">
        <v>36144</v>
      </c>
      <c r="B2095" s="179" t="s">
        <v>630</v>
      </c>
      <c r="C2095" s="180" t="s">
        <v>74</v>
      </c>
      <c r="D2095" s="180" t="s">
        <v>30</v>
      </c>
      <c r="E2095" s="178" t="n">
        <v>1.7883328</v>
      </c>
      <c r="F2095" s="181" t="n">
        <f aca="false">IF(C2095="MAT.",VLOOKUP(A2095,INSUMOS_AUX!A:F,6,0),0)</f>
        <v>1.12</v>
      </c>
      <c r="G2095" s="178" t="n">
        <f aca="false">IF(C2095="M.O.",VLOOKUP(A2095,INSUMOS_AUX!A:F,6,0),0)</f>
        <v>0</v>
      </c>
    </row>
    <row r="2096" customFormat="false" ht="15" hidden="false" customHeight="false" outlineLevel="0" collapsed="false">
      <c r="A2096" s="178" t="n">
        <v>36146</v>
      </c>
      <c r="B2096" s="179" t="s">
        <v>631</v>
      </c>
      <c r="C2096" s="180" t="s">
        <v>74</v>
      </c>
      <c r="D2096" s="180" t="s">
        <v>30</v>
      </c>
      <c r="E2096" s="178" t="n">
        <v>0.0198944</v>
      </c>
      <c r="F2096" s="181" t="n">
        <f aca="false">IF(C2096="MAT.",VLOOKUP(A2096,INSUMOS_AUX!A:F,6,0),0)</f>
        <v>170</v>
      </c>
      <c r="G2096" s="178" t="n">
        <f aca="false">IF(C2096="M.O.",VLOOKUP(A2096,INSUMOS_AUX!A:F,6,0),0)</f>
        <v>0</v>
      </c>
    </row>
    <row r="2097" customFormat="false" ht="15" hidden="false" customHeight="false" outlineLevel="0" collapsed="false">
      <c r="A2097" s="178" t="n">
        <v>36149</v>
      </c>
      <c r="B2097" s="179" t="s">
        <v>632</v>
      </c>
      <c r="C2097" s="180" t="s">
        <v>74</v>
      </c>
      <c r="D2097" s="180" t="s">
        <v>30</v>
      </c>
      <c r="E2097" s="178" t="n">
        <v>0.01152</v>
      </c>
      <c r="F2097" s="181" t="n">
        <f aca="false">IF(C2097="MAT.",VLOOKUP(A2097,INSUMOS_AUX!A:F,6,0),0)</f>
        <v>117.5</v>
      </c>
      <c r="G2097" s="178" t="n">
        <f aca="false">IF(C2097="M.O.",VLOOKUP(A2097,INSUMOS_AUX!A:F,6,0),0)</f>
        <v>0</v>
      </c>
    </row>
    <row r="2098" customFormat="false" ht="15" hidden="false" customHeight="false" outlineLevel="0" collapsed="false">
      <c r="A2098" s="178" t="n">
        <v>36150</v>
      </c>
      <c r="B2098" s="179" t="s">
        <v>633</v>
      </c>
      <c r="C2098" s="180" t="s">
        <v>74</v>
      </c>
      <c r="D2098" s="180" t="s">
        <v>30</v>
      </c>
      <c r="E2098" s="178" t="n">
        <v>0.0426304</v>
      </c>
      <c r="F2098" s="181" t="n">
        <f aca="false">IF(C2098="MAT.",VLOOKUP(A2098,INSUMOS_AUX!A:F,6,0),0)</f>
        <v>29.7</v>
      </c>
      <c r="G2098" s="178" t="n">
        <f aca="false">IF(C2098="M.O.",VLOOKUP(A2098,INSUMOS_AUX!A:F,6,0),0)</f>
        <v>0</v>
      </c>
    </row>
    <row r="2099" customFormat="false" ht="15" hidden="false" customHeight="false" outlineLevel="0" collapsed="false">
      <c r="A2099" s="178" t="n">
        <v>36153</v>
      </c>
      <c r="B2099" s="179" t="s">
        <v>634</v>
      </c>
      <c r="C2099" s="180" t="s">
        <v>74</v>
      </c>
      <c r="D2099" s="180" t="s">
        <v>30</v>
      </c>
      <c r="E2099" s="178" t="n">
        <v>0.0172416</v>
      </c>
      <c r="F2099" s="181" t="n">
        <f aca="false">IF(C2099="MAT.",VLOOKUP(A2099,INSUMOS_AUX!A:F,6,0),0)</f>
        <v>133.75</v>
      </c>
      <c r="G2099" s="178" t="n">
        <f aca="false">IF(C2099="M.O.",VLOOKUP(A2099,INSUMOS_AUX!A:F,6,0),0)</f>
        <v>0</v>
      </c>
    </row>
    <row r="2100" customFormat="false" ht="15" hidden="false" customHeight="false" outlineLevel="0" collapsed="false">
      <c r="A2100" s="178" t="n">
        <v>37370</v>
      </c>
      <c r="B2100" s="179" t="s">
        <v>659</v>
      </c>
      <c r="C2100" s="180" t="s">
        <v>74</v>
      </c>
      <c r="D2100" s="180" t="s">
        <v>594</v>
      </c>
      <c r="E2100" s="178" t="n">
        <v>16</v>
      </c>
      <c r="F2100" s="181" t="n">
        <f aca="false">IF(C2100="MAT.",VLOOKUP(A2100,INSUMOS_AUX!A:F,6,0),0)</f>
        <v>1.87</v>
      </c>
      <c r="G2100" s="178" t="n">
        <f aca="false">IF(C2100="M.O.",VLOOKUP(A2100,INSUMOS_AUX!A:F,6,0),0)</f>
        <v>0</v>
      </c>
    </row>
    <row r="2101" customFormat="false" ht="15" hidden="false" customHeight="false" outlineLevel="0" collapsed="false">
      <c r="A2101" s="178" t="n">
        <v>37371</v>
      </c>
      <c r="B2101" s="179" t="s">
        <v>660</v>
      </c>
      <c r="C2101" s="180" t="s">
        <v>74</v>
      </c>
      <c r="D2101" s="180" t="s">
        <v>594</v>
      </c>
      <c r="E2101" s="178" t="n">
        <v>16</v>
      </c>
      <c r="F2101" s="181" t="n">
        <f aca="false">IF(C2101="MAT.",VLOOKUP(A2101,INSUMOS_AUX!A:F,6,0),0)</f>
        <v>0.71</v>
      </c>
      <c r="G2101" s="178" t="n">
        <f aca="false">IF(C2101="M.O.",VLOOKUP(A2101,INSUMOS_AUX!A:F,6,0),0)</f>
        <v>0</v>
      </c>
    </row>
    <row r="2102" customFormat="false" ht="15" hidden="false" customHeight="false" outlineLevel="0" collapsed="false">
      <c r="A2102" s="178" t="n">
        <v>37372</v>
      </c>
      <c r="B2102" s="179" t="s">
        <v>661</v>
      </c>
      <c r="C2102" s="180" t="s">
        <v>74</v>
      </c>
      <c r="D2102" s="180" t="s">
        <v>594</v>
      </c>
      <c r="E2102" s="178" t="n">
        <v>16</v>
      </c>
      <c r="F2102" s="181" t="n">
        <f aca="false">IF(C2102="MAT.",VLOOKUP(A2102,INSUMOS_AUX!A:F,6,0),0)</f>
        <v>0.34</v>
      </c>
      <c r="G2102" s="178" t="n">
        <f aca="false">IF(C2102="M.O.",VLOOKUP(A2102,INSUMOS_AUX!A:F,6,0),0)</f>
        <v>0</v>
      </c>
    </row>
    <row r="2103" customFormat="false" ht="15" hidden="false" customHeight="false" outlineLevel="0" collapsed="false">
      <c r="A2103" s="178" t="n">
        <v>37373</v>
      </c>
      <c r="B2103" s="179" t="s">
        <v>662</v>
      </c>
      <c r="C2103" s="180" t="s">
        <v>74</v>
      </c>
      <c r="D2103" s="180" t="s">
        <v>594</v>
      </c>
      <c r="E2103" s="178" t="n">
        <v>16</v>
      </c>
      <c r="F2103" s="181" t="n">
        <f aca="false">IF(C2103="MAT.",VLOOKUP(A2103,INSUMOS_AUX!A:F,6,0),0)</f>
        <v>0.05</v>
      </c>
      <c r="G2103" s="178" t="n">
        <f aca="false">IF(C2103="M.O.",VLOOKUP(A2103,INSUMOS_AUX!A:F,6,0),0)</f>
        <v>0</v>
      </c>
    </row>
    <row r="2104" customFormat="false" ht="15" hidden="false" customHeight="false" outlineLevel="0" collapsed="false">
      <c r="A2104" s="178" t="n">
        <v>37398</v>
      </c>
      <c r="B2104" s="179" t="s">
        <v>827</v>
      </c>
      <c r="C2104" s="180" t="s">
        <v>74</v>
      </c>
      <c r="D2104" s="180" t="s">
        <v>285</v>
      </c>
      <c r="E2104" s="178" t="n">
        <v>1</v>
      </c>
      <c r="F2104" s="181" t="n">
        <f aca="false">IF(C2104="MAT.",VLOOKUP(A2104,INSUMOS_AUX!A:F,6,0),0)</f>
        <v>51.03</v>
      </c>
      <c r="G2104" s="178" t="n">
        <f aca="false">IF(C2104="M.O.",VLOOKUP(A2104,INSUMOS_AUX!A:F,6,0),0)</f>
        <v>0</v>
      </c>
    </row>
    <row r="2105" customFormat="false" ht="15" hidden="false" customHeight="false" outlineLevel="0" collapsed="false">
      <c r="A2105" s="178" t="n">
        <v>38382</v>
      </c>
      <c r="B2105" s="179" t="s">
        <v>664</v>
      </c>
      <c r="C2105" s="180" t="s">
        <v>74</v>
      </c>
      <c r="D2105" s="180" t="s">
        <v>30</v>
      </c>
      <c r="E2105" s="178" t="n">
        <v>0.0404992</v>
      </c>
      <c r="F2105" s="181" t="n">
        <f aca="false">IF(C2105="MAT.",VLOOKUP(A2105,INSUMOS_AUX!A:F,6,0),0)</f>
        <v>7.62</v>
      </c>
      <c r="G2105" s="178" t="n">
        <f aca="false">IF(C2105="M.O.",VLOOKUP(A2105,INSUMOS_AUX!A:F,6,0),0)</f>
        <v>0</v>
      </c>
    </row>
    <row r="2106" customFormat="false" ht="15" hidden="false" customHeight="false" outlineLevel="0" collapsed="false">
      <c r="A2106" s="178" t="n">
        <v>38390</v>
      </c>
      <c r="B2106" s="179" t="s">
        <v>665</v>
      </c>
      <c r="C2106" s="180" t="s">
        <v>74</v>
      </c>
      <c r="D2106" s="180" t="s">
        <v>30</v>
      </c>
      <c r="E2106" s="178" t="n">
        <v>0.0212848</v>
      </c>
      <c r="F2106" s="181" t="n">
        <f aca="false">IF(C2106="MAT.",VLOOKUP(A2106,INSUMOS_AUX!A:F,6,0),0)</f>
        <v>22.97</v>
      </c>
      <c r="G2106" s="178" t="n">
        <f aca="false">IF(C2106="M.O.",VLOOKUP(A2106,INSUMOS_AUX!A:F,6,0),0)</f>
        <v>0</v>
      </c>
    </row>
    <row r="2107" customFormat="false" ht="15" hidden="false" customHeight="false" outlineLevel="0" collapsed="false">
      <c r="A2107" s="178" t="n">
        <v>38393</v>
      </c>
      <c r="B2107" s="179" t="s">
        <v>666</v>
      </c>
      <c r="C2107" s="180" t="s">
        <v>74</v>
      </c>
      <c r="D2107" s="180" t="s">
        <v>30</v>
      </c>
      <c r="E2107" s="178" t="n">
        <v>0.0212848</v>
      </c>
      <c r="F2107" s="181" t="n">
        <f aca="false">IF(C2107="MAT.",VLOOKUP(A2107,INSUMOS_AUX!A:F,6,0),0)</f>
        <v>10.36</v>
      </c>
      <c r="G2107" s="178" t="n">
        <f aca="false">IF(C2107="M.O.",VLOOKUP(A2107,INSUMOS_AUX!A:F,6,0),0)</f>
        <v>0</v>
      </c>
    </row>
    <row r="2108" customFormat="false" ht="15" hidden="false" customHeight="false" outlineLevel="0" collapsed="false">
      <c r="A2108" s="178" t="n">
        <v>38396</v>
      </c>
      <c r="B2108" s="179" t="s">
        <v>667</v>
      </c>
      <c r="C2108" s="180" t="s">
        <v>74</v>
      </c>
      <c r="D2108" s="180" t="s">
        <v>30</v>
      </c>
      <c r="E2108" s="178" t="n">
        <v>0.0007248</v>
      </c>
      <c r="F2108" s="181" t="n">
        <f aca="false">IF(C2108="MAT.",VLOOKUP(A2108,INSUMOS_AUX!A:F,6,0),0)</f>
        <v>276.64</v>
      </c>
      <c r="G2108" s="178" t="n">
        <f aca="false">IF(C2108="M.O.",VLOOKUP(A2108,INSUMOS_AUX!A:F,6,0),0)</f>
        <v>0</v>
      </c>
    </row>
    <row r="2109" customFormat="false" ht="15" hidden="false" customHeight="false" outlineLevel="0" collapsed="false">
      <c r="A2109" s="178" t="n">
        <v>38399</v>
      </c>
      <c r="B2109" s="179" t="s">
        <v>668</v>
      </c>
      <c r="C2109" s="180" t="s">
        <v>74</v>
      </c>
      <c r="D2109" s="180" t="s">
        <v>30</v>
      </c>
      <c r="E2109" s="178" t="n">
        <v>0.0036208</v>
      </c>
      <c r="F2109" s="181" t="n">
        <f aca="false">IF(C2109="MAT.",VLOOKUP(A2109,INSUMOS_AUX!A:F,6,0),0)</f>
        <v>135.25</v>
      </c>
      <c r="G2109" s="178" t="n">
        <f aca="false">IF(C2109="M.O.",VLOOKUP(A2109,INSUMOS_AUX!A:F,6,0),0)</f>
        <v>0</v>
      </c>
    </row>
    <row r="2110" customFormat="false" ht="15" hidden="false" customHeight="false" outlineLevel="0" collapsed="false">
      <c r="A2110" s="178" t="n">
        <v>38412</v>
      </c>
      <c r="B2110" s="179" t="s">
        <v>669</v>
      </c>
      <c r="C2110" s="180" t="s">
        <v>74</v>
      </c>
      <c r="D2110" s="180" t="s">
        <v>30</v>
      </c>
      <c r="E2110" s="178" t="n">
        <v>0.0006336</v>
      </c>
      <c r="F2110" s="181" t="n">
        <f aca="false">IF(C2110="MAT.",VLOOKUP(A2110,INSUMOS_AUX!A:F,6,0),0)</f>
        <v>837.62</v>
      </c>
      <c r="G2110" s="178" t="n">
        <f aca="false">IF(C2110="M.O.",VLOOKUP(A2110,INSUMOS_AUX!A:F,6,0),0)</f>
        <v>0</v>
      </c>
    </row>
    <row r="2111" customFormat="false" ht="15" hidden="false" customHeight="false" outlineLevel="0" collapsed="false">
      <c r="A2111" s="178" t="n">
        <v>38413</v>
      </c>
      <c r="B2111" s="179" t="s">
        <v>670</v>
      </c>
      <c r="C2111" s="180" t="s">
        <v>74</v>
      </c>
      <c r="D2111" s="180" t="s">
        <v>30</v>
      </c>
      <c r="E2111" s="178" t="n">
        <v>0.0006208</v>
      </c>
      <c r="F2111" s="181" t="n">
        <f aca="false">IF(C2111="MAT.",VLOOKUP(A2111,INSUMOS_AUX!A:F,6,0),0)</f>
        <v>589.49</v>
      </c>
      <c r="G2111" s="178" t="n">
        <f aca="false">IF(C2111="M.O.",VLOOKUP(A2111,INSUMOS_AUX!A:F,6,0),0)</f>
        <v>0</v>
      </c>
    </row>
    <row r="2112" customFormat="false" ht="15" hidden="false" customHeight="false" outlineLevel="0" collapsed="false">
      <c r="A2112" s="178" t="n">
        <v>38476</v>
      </c>
      <c r="B2112" s="179" t="s">
        <v>671</v>
      </c>
      <c r="C2112" s="180" t="s">
        <v>74</v>
      </c>
      <c r="D2112" s="180" t="s">
        <v>30</v>
      </c>
      <c r="E2112" s="178" t="n">
        <v>0.0028976</v>
      </c>
      <c r="F2112" s="181" t="n">
        <f aca="false">IF(C2112="MAT.",VLOOKUP(A2112,INSUMOS_AUX!A:F,6,0),0)</f>
        <v>203.78</v>
      </c>
      <c r="G2112" s="178" t="n">
        <f aca="false">IF(C2112="M.O.",VLOOKUP(A2112,INSUMOS_AUX!A:F,6,0),0)</f>
        <v>0</v>
      </c>
    </row>
    <row r="2113" customFormat="false" ht="15" hidden="false" customHeight="false" outlineLevel="0" collapsed="false">
      <c r="A2113" s="178" t="n">
        <v>38477</v>
      </c>
      <c r="B2113" s="179" t="s">
        <v>672</v>
      </c>
      <c r="C2113" s="180" t="s">
        <v>74</v>
      </c>
      <c r="D2113" s="180" t="s">
        <v>30</v>
      </c>
      <c r="E2113" s="178" t="n">
        <v>0.0006208</v>
      </c>
      <c r="F2113" s="181" t="n">
        <f aca="false">IF(C2113="MAT.",VLOOKUP(A2113,INSUMOS_AUX!A:F,6,0),0)</f>
        <v>577.1</v>
      </c>
      <c r="G2113" s="178" t="n">
        <f aca="false">IF(C2113="M.O.",VLOOKUP(A2113,INSUMOS_AUX!A:F,6,0),0)</f>
        <v>0</v>
      </c>
    </row>
    <row r="2114" customFormat="false" ht="15" hidden="false" customHeight="false" outlineLevel="0" collapsed="false">
      <c r="A2114" s="178" t="n">
        <v>4750</v>
      </c>
      <c r="B2114" s="179" t="s">
        <v>688</v>
      </c>
      <c r="C2114" s="180" t="s">
        <v>636</v>
      </c>
      <c r="D2114" s="180" t="s">
        <v>594</v>
      </c>
      <c r="E2114" s="178" t="n">
        <v>8.1368</v>
      </c>
      <c r="F2114" s="181" t="n">
        <f aca="false">IF(C2114="MAT.",VLOOKUP(A2114,INSUMOS_AUX!A:F,6,0),0)</f>
        <v>0</v>
      </c>
      <c r="G2114" s="178" t="n">
        <f aca="false">IF(C2114="M.O.",VLOOKUP(A2114,INSUMOS_AUX!A:F,6,0),0)</f>
        <v>13.3</v>
      </c>
    </row>
    <row r="2115" customFormat="false" ht="15" hidden="false" customHeight="false" outlineLevel="0" collapsed="false">
      <c r="A2115" s="178" t="n">
        <v>6127</v>
      </c>
      <c r="B2115" s="179" t="s">
        <v>773</v>
      </c>
      <c r="C2115" s="180" t="s">
        <v>636</v>
      </c>
      <c r="D2115" s="180" t="s">
        <v>594</v>
      </c>
      <c r="E2115" s="178" t="n">
        <v>8.0952</v>
      </c>
      <c r="F2115" s="181" t="n">
        <f aca="false">IF(C2115="MAT.",VLOOKUP(A2115,INSUMOS_AUX!A:F,6,0),0)</f>
        <v>0</v>
      </c>
      <c r="G2115" s="178" t="n">
        <f aca="false">IF(C2115="M.O.",VLOOKUP(A2115,INSUMOS_AUX!A:F,6,0),0)</f>
        <v>8.02</v>
      </c>
    </row>
    <row r="2116" customFormat="false" ht="15" hidden="false" customHeight="false" outlineLevel="0" collapsed="false">
      <c r="A2116" s="172"/>
      <c r="B2116" s="173"/>
      <c r="C2116" s="173"/>
      <c r="D2116" s="173"/>
      <c r="E2116" s="173"/>
      <c r="F2116" s="173"/>
      <c r="G2116" s="173"/>
    </row>
    <row r="2117" customFormat="false" ht="15" hidden="false" customHeight="false" outlineLevel="0" collapsed="false">
      <c r="A2117" s="169" t="s">
        <v>828</v>
      </c>
      <c r="B2117" s="170" t="s">
        <v>286</v>
      </c>
      <c r="C2117" s="171"/>
      <c r="D2117" s="171"/>
      <c r="E2117" s="171"/>
      <c r="F2117" s="171"/>
      <c r="G2117" s="171"/>
    </row>
    <row r="2118" customFormat="false" ht="15" hidden="false" customHeight="false" outlineLevel="0" collapsed="false">
      <c r="A2118" s="172"/>
      <c r="B2118" s="173"/>
      <c r="C2118" s="173"/>
      <c r="D2118" s="173"/>
      <c r="E2118" s="173"/>
      <c r="F2118" s="173"/>
      <c r="G2118" s="173"/>
    </row>
    <row r="2119" customFormat="false" ht="15" hidden="false" customHeight="false" outlineLevel="0" collapsed="false">
      <c r="A2119" s="174" t="s">
        <v>133</v>
      </c>
      <c r="B2119" s="174" t="s">
        <v>134</v>
      </c>
      <c r="C2119" s="175" t="s">
        <v>60</v>
      </c>
      <c r="D2119" s="175" t="s">
        <v>79</v>
      </c>
      <c r="E2119" s="176" t="n">
        <v>7.5</v>
      </c>
      <c r="F2119" s="176" t="n">
        <f aca="false">SUMPRODUCT($E2120:$E2120,F2120:F2120)</f>
        <v>86.94</v>
      </c>
      <c r="G2119" s="176" t="n">
        <f aca="false">SUMPRODUCT($E2120:$E2120,G2120:G2120)</f>
        <v>0</v>
      </c>
    </row>
    <row r="2120" customFormat="false" ht="15" hidden="false" customHeight="false" outlineLevel="0" collapsed="false">
      <c r="A2120" s="178" t="n">
        <v>2410</v>
      </c>
      <c r="B2120" s="179" t="s">
        <v>704</v>
      </c>
      <c r="C2120" s="180" t="s">
        <v>74</v>
      </c>
      <c r="D2120" s="180" t="s">
        <v>79</v>
      </c>
      <c r="E2120" s="178" t="n">
        <v>1</v>
      </c>
      <c r="F2120" s="181" t="n">
        <f aca="false">IF(C2120="MAT.",VLOOKUP(A2120,INSUMOS_AUX!A:F,6,0),0)</f>
        <v>86.94</v>
      </c>
      <c r="G2120" s="178" t="n">
        <f aca="false">IF(C2120="M.O.",VLOOKUP(A2120,INSUMOS_AUX!A:F,6,0),0)</f>
        <v>0</v>
      </c>
    </row>
    <row r="2121" customFormat="false" ht="15" hidden="false" customHeight="false" outlineLevel="0" collapsed="false">
      <c r="A2121" s="172"/>
      <c r="B2121" s="173"/>
      <c r="C2121" s="173"/>
      <c r="D2121" s="173"/>
      <c r="E2121" s="173"/>
      <c r="F2121" s="173"/>
      <c r="G2121" s="173"/>
    </row>
    <row r="2122" customFormat="false" ht="15" hidden="false" customHeight="false" outlineLevel="0" collapsed="false">
      <c r="A2122" s="174" t="s">
        <v>289</v>
      </c>
      <c r="B2122" s="174" t="s">
        <v>290</v>
      </c>
      <c r="C2122" s="175" t="s">
        <v>60</v>
      </c>
      <c r="D2122" s="175" t="s">
        <v>30</v>
      </c>
      <c r="E2122" s="176" t="n">
        <v>1</v>
      </c>
      <c r="F2122" s="177" t="n">
        <f aca="false">SUMPRODUCT($E2123:$E2150,F2123:F2150)</f>
        <v>1054.39590988</v>
      </c>
      <c r="G2122" s="176" t="n">
        <f aca="false">SUMPRODUCT($E2123:$E2150,G2123:G2150)</f>
        <v>110.396055</v>
      </c>
    </row>
    <row r="2123" customFormat="false" ht="15" hidden="false" customHeight="false" outlineLevel="0" collapsed="false">
      <c r="A2123" s="178" t="n">
        <v>10</v>
      </c>
      <c r="B2123" s="179" t="s">
        <v>647</v>
      </c>
      <c r="C2123" s="180" t="s">
        <v>74</v>
      </c>
      <c r="D2123" s="180" t="s">
        <v>30</v>
      </c>
      <c r="E2123" s="178" t="n">
        <v>0.070125</v>
      </c>
      <c r="F2123" s="181" t="n">
        <f aca="false">IF(C2123="MAT.",VLOOKUP(A2123,INSUMOS_AUX!A:F,6,0),0)</f>
        <v>6.92</v>
      </c>
      <c r="G2123" s="178" t="n">
        <f aca="false">IF(C2123="M.O.",VLOOKUP(A2123,INSUMOS_AUX!A:F,6,0),0)</f>
        <v>0</v>
      </c>
    </row>
    <row r="2124" customFormat="false" ht="15" hidden="false" customHeight="false" outlineLevel="0" collapsed="false">
      <c r="A2124" s="178" t="n">
        <v>11359</v>
      </c>
      <c r="B2124" s="179" t="s">
        <v>649</v>
      </c>
      <c r="C2124" s="180" t="s">
        <v>74</v>
      </c>
      <c r="D2124" s="180" t="s">
        <v>30</v>
      </c>
      <c r="E2124" s="178" t="n">
        <v>0.000566</v>
      </c>
      <c r="F2124" s="181" t="n">
        <f aca="false">IF(C2124="MAT.",VLOOKUP(A2124,INSUMOS_AUX!A:F,6,0),0)</f>
        <v>571.77</v>
      </c>
      <c r="G2124" s="178" t="n">
        <f aca="false">IF(C2124="M.O.",VLOOKUP(A2124,INSUMOS_AUX!A:F,6,0),0)</f>
        <v>0</v>
      </c>
    </row>
    <row r="2125" customFormat="false" ht="15" hidden="false" customHeight="false" outlineLevel="0" collapsed="false">
      <c r="A2125" s="178" t="n">
        <v>12815</v>
      </c>
      <c r="B2125" s="179" t="s">
        <v>651</v>
      </c>
      <c r="C2125" s="180" t="s">
        <v>74</v>
      </c>
      <c r="D2125" s="180" t="s">
        <v>30</v>
      </c>
      <c r="E2125" s="178" t="n">
        <v>0.079816</v>
      </c>
      <c r="F2125" s="181" t="n">
        <f aca="false">IF(C2125="MAT.",VLOOKUP(A2125,INSUMOS_AUX!A:F,6,0),0)</f>
        <v>5.84</v>
      </c>
      <c r="G2125" s="178" t="n">
        <f aca="false">IF(C2125="M.O.",VLOOKUP(A2125,INSUMOS_AUX!A:F,6,0),0)</f>
        <v>0</v>
      </c>
    </row>
    <row r="2126" customFormat="false" ht="15" hidden="false" customHeight="false" outlineLevel="0" collapsed="false">
      <c r="A2126" s="178" t="n">
        <v>12892</v>
      </c>
      <c r="B2126" s="179" t="s">
        <v>627</v>
      </c>
      <c r="C2126" s="180" t="s">
        <v>74</v>
      </c>
      <c r="D2126" s="180" t="s">
        <v>628</v>
      </c>
      <c r="E2126" s="178" t="n">
        <v>0.137388</v>
      </c>
      <c r="F2126" s="181" t="n">
        <f aca="false">IF(C2126="MAT.",VLOOKUP(A2126,INSUMOS_AUX!A:F,6,0),0)</f>
        <v>9</v>
      </c>
      <c r="G2126" s="178" t="n">
        <f aca="false">IF(C2126="M.O.",VLOOKUP(A2126,INSUMOS_AUX!A:F,6,0),0)</f>
        <v>0</v>
      </c>
    </row>
    <row r="2127" customFormat="false" ht="15" hidden="false" customHeight="false" outlineLevel="0" collapsed="false">
      <c r="A2127" s="178" t="n">
        <v>12893</v>
      </c>
      <c r="B2127" s="179" t="s">
        <v>629</v>
      </c>
      <c r="C2127" s="180" t="s">
        <v>74</v>
      </c>
      <c r="D2127" s="180" t="s">
        <v>628</v>
      </c>
      <c r="E2127" s="178" t="n">
        <v>0.016029</v>
      </c>
      <c r="F2127" s="181" t="n">
        <f aca="false">IF(C2127="MAT.",VLOOKUP(A2127,INSUMOS_AUX!A:F,6,0),0)</f>
        <v>48</v>
      </c>
      <c r="G2127" s="178" t="n">
        <f aca="false">IF(C2127="M.O.",VLOOKUP(A2127,INSUMOS_AUX!A:F,6,0),0)</f>
        <v>0</v>
      </c>
    </row>
    <row r="2128" customFormat="false" ht="15" hidden="false" customHeight="false" outlineLevel="0" collapsed="false">
      <c r="A2128" s="178" t="n">
        <v>25966</v>
      </c>
      <c r="B2128" s="179" t="s">
        <v>653</v>
      </c>
      <c r="C2128" s="180" t="s">
        <v>74</v>
      </c>
      <c r="D2128" s="180" t="s">
        <v>654</v>
      </c>
      <c r="E2128" s="178" t="n">
        <v>0.013303</v>
      </c>
      <c r="F2128" s="181" t="n">
        <f aca="false">IF(C2128="MAT.",VLOOKUP(A2128,INSUMOS_AUX!A:F,6,0),0)</f>
        <v>15.03</v>
      </c>
      <c r="G2128" s="178" t="n">
        <f aca="false">IF(C2128="M.O.",VLOOKUP(A2128,INSUMOS_AUX!A:F,6,0),0)</f>
        <v>0</v>
      </c>
    </row>
    <row r="2129" customFormat="false" ht="15" hidden="false" customHeight="false" outlineLevel="0" collapsed="false">
      <c r="A2129" s="178" t="n">
        <v>2711</v>
      </c>
      <c r="B2129" s="179" t="s">
        <v>657</v>
      </c>
      <c r="C2129" s="180" t="s">
        <v>74</v>
      </c>
      <c r="D2129" s="180" t="s">
        <v>30</v>
      </c>
      <c r="E2129" s="178" t="n">
        <v>0.005937</v>
      </c>
      <c r="F2129" s="181" t="n">
        <f aca="false">IF(C2129="MAT.",VLOOKUP(A2129,INSUMOS_AUX!A:F,6,0),0)</f>
        <v>109.45</v>
      </c>
      <c r="G2129" s="178" t="n">
        <f aca="false">IF(C2129="M.O.",VLOOKUP(A2129,INSUMOS_AUX!A:F,6,0),0)</f>
        <v>0</v>
      </c>
    </row>
    <row r="2130" customFormat="false" ht="15" hidden="false" customHeight="false" outlineLevel="0" collapsed="false">
      <c r="A2130" s="178" t="n">
        <v>36144</v>
      </c>
      <c r="B2130" s="179" t="s">
        <v>630</v>
      </c>
      <c r="C2130" s="180" t="s">
        <v>74</v>
      </c>
      <c r="D2130" s="180" t="s">
        <v>30</v>
      </c>
      <c r="E2130" s="178" t="n">
        <v>1.117708</v>
      </c>
      <c r="F2130" s="181" t="n">
        <f aca="false">IF(C2130="MAT.",VLOOKUP(A2130,INSUMOS_AUX!A:F,6,0),0)</f>
        <v>1.12</v>
      </c>
      <c r="G2130" s="178" t="n">
        <f aca="false">IF(C2130="M.O.",VLOOKUP(A2130,INSUMOS_AUX!A:F,6,0),0)</f>
        <v>0</v>
      </c>
    </row>
    <row r="2131" customFormat="false" ht="15" hidden="false" customHeight="false" outlineLevel="0" collapsed="false">
      <c r="A2131" s="178" t="n">
        <v>36146</v>
      </c>
      <c r="B2131" s="179" t="s">
        <v>631</v>
      </c>
      <c r="C2131" s="180" t="s">
        <v>74</v>
      </c>
      <c r="D2131" s="180" t="s">
        <v>30</v>
      </c>
      <c r="E2131" s="178" t="n">
        <v>0.012434</v>
      </c>
      <c r="F2131" s="181" t="n">
        <f aca="false">IF(C2131="MAT.",VLOOKUP(A2131,INSUMOS_AUX!A:F,6,0),0)</f>
        <v>170</v>
      </c>
      <c r="G2131" s="178" t="n">
        <f aca="false">IF(C2131="M.O.",VLOOKUP(A2131,INSUMOS_AUX!A:F,6,0),0)</f>
        <v>0</v>
      </c>
    </row>
    <row r="2132" customFormat="false" ht="15" hidden="false" customHeight="false" outlineLevel="0" collapsed="false">
      <c r="A2132" s="178" t="n">
        <v>36149</v>
      </c>
      <c r="B2132" s="179" t="s">
        <v>632</v>
      </c>
      <c r="C2132" s="180" t="s">
        <v>74</v>
      </c>
      <c r="D2132" s="180" t="s">
        <v>30</v>
      </c>
      <c r="E2132" s="178" t="n">
        <v>0.0072</v>
      </c>
      <c r="F2132" s="181" t="n">
        <f aca="false">IF(C2132="MAT.",VLOOKUP(A2132,INSUMOS_AUX!A:F,6,0),0)</f>
        <v>117.5</v>
      </c>
      <c r="G2132" s="178" t="n">
        <f aca="false">IF(C2132="M.O.",VLOOKUP(A2132,INSUMOS_AUX!A:F,6,0),0)</f>
        <v>0</v>
      </c>
    </row>
    <row r="2133" customFormat="false" ht="15" hidden="false" customHeight="false" outlineLevel="0" collapsed="false">
      <c r="A2133" s="178" t="n">
        <v>36150</v>
      </c>
      <c r="B2133" s="179" t="s">
        <v>633</v>
      </c>
      <c r="C2133" s="180" t="s">
        <v>74</v>
      </c>
      <c r="D2133" s="180" t="s">
        <v>30</v>
      </c>
      <c r="E2133" s="178" t="n">
        <v>0.026644</v>
      </c>
      <c r="F2133" s="181" t="n">
        <f aca="false">IF(C2133="MAT.",VLOOKUP(A2133,INSUMOS_AUX!A:F,6,0),0)</f>
        <v>29.7</v>
      </c>
      <c r="G2133" s="178" t="n">
        <f aca="false">IF(C2133="M.O.",VLOOKUP(A2133,INSUMOS_AUX!A:F,6,0),0)</f>
        <v>0</v>
      </c>
    </row>
    <row r="2134" customFormat="false" ht="15" hidden="false" customHeight="false" outlineLevel="0" collapsed="false">
      <c r="A2134" s="178" t="n">
        <v>36153</v>
      </c>
      <c r="B2134" s="179" t="s">
        <v>634</v>
      </c>
      <c r="C2134" s="180" t="s">
        <v>74</v>
      </c>
      <c r="D2134" s="180" t="s">
        <v>30</v>
      </c>
      <c r="E2134" s="178" t="n">
        <v>0.010776</v>
      </c>
      <c r="F2134" s="181" t="n">
        <f aca="false">IF(C2134="MAT.",VLOOKUP(A2134,INSUMOS_AUX!A:F,6,0),0)</f>
        <v>133.75</v>
      </c>
      <c r="G2134" s="178" t="n">
        <f aca="false">IF(C2134="M.O.",VLOOKUP(A2134,INSUMOS_AUX!A:F,6,0),0)</f>
        <v>0</v>
      </c>
    </row>
    <row r="2135" customFormat="false" ht="15" hidden="false" customHeight="false" outlineLevel="0" collapsed="false">
      <c r="A2135" s="178" t="n">
        <v>37370</v>
      </c>
      <c r="B2135" s="179" t="s">
        <v>659</v>
      </c>
      <c r="C2135" s="180" t="s">
        <v>74</v>
      </c>
      <c r="D2135" s="180" t="s">
        <v>594</v>
      </c>
      <c r="E2135" s="178" t="n">
        <v>10</v>
      </c>
      <c r="F2135" s="181" t="n">
        <f aca="false">IF(C2135="MAT.",VLOOKUP(A2135,INSUMOS_AUX!A:F,6,0),0)</f>
        <v>1.87</v>
      </c>
      <c r="G2135" s="178" t="n">
        <f aca="false">IF(C2135="M.O.",VLOOKUP(A2135,INSUMOS_AUX!A:F,6,0),0)</f>
        <v>0</v>
      </c>
    </row>
    <row r="2136" customFormat="false" ht="15" hidden="false" customHeight="false" outlineLevel="0" collapsed="false">
      <c r="A2136" s="178" t="n">
        <v>37371</v>
      </c>
      <c r="B2136" s="179" t="s">
        <v>660</v>
      </c>
      <c r="C2136" s="180" t="s">
        <v>74</v>
      </c>
      <c r="D2136" s="180" t="s">
        <v>594</v>
      </c>
      <c r="E2136" s="178" t="n">
        <v>10</v>
      </c>
      <c r="F2136" s="181" t="n">
        <f aca="false">IF(C2136="MAT.",VLOOKUP(A2136,INSUMOS_AUX!A:F,6,0),0)</f>
        <v>0.71</v>
      </c>
      <c r="G2136" s="178" t="n">
        <f aca="false">IF(C2136="M.O.",VLOOKUP(A2136,INSUMOS_AUX!A:F,6,0),0)</f>
        <v>0</v>
      </c>
    </row>
    <row r="2137" customFormat="false" ht="15" hidden="false" customHeight="false" outlineLevel="0" collapsed="false">
      <c r="A2137" s="178" t="n">
        <v>37372</v>
      </c>
      <c r="B2137" s="179" t="s">
        <v>661</v>
      </c>
      <c r="C2137" s="180" t="s">
        <v>74</v>
      </c>
      <c r="D2137" s="180" t="s">
        <v>594</v>
      </c>
      <c r="E2137" s="178" t="n">
        <v>10</v>
      </c>
      <c r="F2137" s="181" t="n">
        <f aca="false">IF(C2137="MAT.",VLOOKUP(A2137,INSUMOS_AUX!A:F,6,0),0)</f>
        <v>0.34</v>
      </c>
      <c r="G2137" s="178" t="n">
        <f aca="false">IF(C2137="M.O.",VLOOKUP(A2137,INSUMOS_AUX!A:F,6,0),0)</f>
        <v>0</v>
      </c>
    </row>
    <row r="2138" customFormat="false" ht="15" hidden="false" customHeight="false" outlineLevel="0" collapsed="false">
      <c r="A2138" s="178" t="n">
        <v>37373</v>
      </c>
      <c r="B2138" s="179" t="s">
        <v>662</v>
      </c>
      <c r="C2138" s="180" t="s">
        <v>74</v>
      </c>
      <c r="D2138" s="180" t="s">
        <v>594</v>
      </c>
      <c r="E2138" s="178" t="n">
        <v>10</v>
      </c>
      <c r="F2138" s="181" t="n">
        <f aca="false">IF(C2138="MAT.",VLOOKUP(A2138,INSUMOS_AUX!A:F,6,0),0)</f>
        <v>0.05</v>
      </c>
      <c r="G2138" s="178" t="n">
        <f aca="false">IF(C2138="M.O.",VLOOKUP(A2138,INSUMOS_AUX!A:F,6,0),0)</f>
        <v>0</v>
      </c>
    </row>
    <row r="2139" customFormat="false" ht="15" hidden="false" customHeight="false" outlineLevel="0" collapsed="false">
      <c r="A2139" s="178" t="n">
        <v>38382</v>
      </c>
      <c r="B2139" s="179" t="s">
        <v>664</v>
      </c>
      <c r="C2139" s="180" t="s">
        <v>74</v>
      </c>
      <c r="D2139" s="180" t="s">
        <v>30</v>
      </c>
      <c r="E2139" s="178" t="n">
        <v>0.025312</v>
      </c>
      <c r="F2139" s="181" t="n">
        <f aca="false">IF(C2139="MAT.",VLOOKUP(A2139,INSUMOS_AUX!A:F,6,0),0)</f>
        <v>7.62</v>
      </c>
      <c r="G2139" s="178" t="n">
        <f aca="false">IF(C2139="M.O.",VLOOKUP(A2139,INSUMOS_AUX!A:F,6,0),0)</f>
        <v>0</v>
      </c>
    </row>
    <row r="2140" customFormat="false" ht="15" hidden="false" customHeight="false" outlineLevel="0" collapsed="false">
      <c r="A2140" s="178" t="n">
        <v>38390</v>
      </c>
      <c r="B2140" s="179" t="s">
        <v>665</v>
      </c>
      <c r="C2140" s="180" t="s">
        <v>74</v>
      </c>
      <c r="D2140" s="180" t="s">
        <v>30</v>
      </c>
      <c r="E2140" s="178" t="n">
        <v>0.013303</v>
      </c>
      <c r="F2140" s="181" t="n">
        <f aca="false">IF(C2140="MAT.",VLOOKUP(A2140,INSUMOS_AUX!A:F,6,0),0)</f>
        <v>22.97</v>
      </c>
      <c r="G2140" s="178" t="n">
        <f aca="false">IF(C2140="M.O.",VLOOKUP(A2140,INSUMOS_AUX!A:F,6,0),0)</f>
        <v>0</v>
      </c>
    </row>
    <row r="2141" customFormat="false" ht="15" hidden="false" customHeight="false" outlineLevel="0" collapsed="false">
      <c r="A2141" s="178" t="n">
        <v>38393</v>
      </c>
      <c r="B2141" s="179" t="s">
        <v>666</v>
      </c>
      <c r="C2141" s="180" t="s">
        <v>74</v>
      </c>
      <c r="D2141" s="180" t="s">
        <v>30</v>
      </c>
      <c r="E2141" s="178" t="n">
        <v>0.013303</v>
      </c>
      <c r="F2141" s="181" t="n">
        <f aca="false">IF(C2141="MAT.",VLOOKUP(A2141,INSUMOS_AUX!A:F,6,0),0)</f>
        <v>10.36</v>
      </c>
      <c r="G2141" s="178" t="n">
        <f aca="false">IF(C2141="M.O.",VLOOKUP(A2141,INSUMOS_AUX!A:F,6,0),0)</f>
        <v>0</v>
      </c>
    </row>
    <row r="2142" customFormat="false" ht="15" hidden="false" customHeight="false" outlineLevel="0" collapsed="false">
      <c r="A2142" s="178" t="n">
        <v>38396</v>
      </c>
      <c r="B2142" s="179" t="s">
        <v>667</v>
      </c>
      <c r="C2142" s="180" t="s">
        <v>74</v>
      </c>
      <c r="D2142" s="180" t="s">
        <v>30</v>
      </c>
      <c r="E2142" s="178" t="n">
        <v>0.000453</v>
      </c>
      <c r="F2142" s="181" t="n">
        <f aca="false">IF(C2142="MAT.",VLOOKUP(A2142,INSUMOS_AUX!A:F,6,0),0)</f>
        <v>276.64</v>
      </c>
      <c r="G2142" s="178" t="n">
        <f aca="false">IF(C2142="M.O.",VLOOKUP(A2142,INSUMOS_AUX!A:F,6,0),0)</f>
        <v>0</v>
      </c>
    </row>
    <row r="2143" customFormat="false" ht="15" hidden="false" customHeight="false" outlineLevel="0" collapsed="false">
      <c r="A2143" s="178" t="n">
        <v>38399</v>
      </c>
      <c r="B2143" s="179" t="s">
        <v>668</v>
      </c>
      <c r="C2143" s="180" t="s">
        <v>74</v>
      </c>
      <c r="D2143" s="180" t="s">
        <v>30</v>
      </c>
      <c r="E2143" s="178" t="n">
        <v>0.002263</v>
      </c>
      <c r="F2143" s="181" t="n">
        <f aca="false">IF(C2143="MAT.",VLOOKUP(A2143,INSUMOS_AUX!A:F,6,0),0)</f>
        <v>135.25</v>
      </c>
      <c r="G2143" s="178" t="n">
        <f aca="false">IF(C2143="M.O.",VLOOKUP(A2143,INSUMOS_AUX!A:F,6,0),0)</f>
        <v>0</v>
      </c>
    </row>
    <row r="2144" customFormat="false" ht="15" hidden="false" customHeight="false" outlineLevel="0" collapsed="false">
      <c r="A2144" s="178" t="n">
        <v>38412</v>
      </c>
      <c r="B2144" s="179" t="s">
        <v>669</v>
      </c>
      <c r="C2144" s="180" t="s">
        <v>74</v>
      </c>
      <c r="D2144" s="180" t="s">
        <v>30</v>
      </c>
      <c r="E2144" s="178" t="n">
        <v>0.000396</v>
      </c>
      <c r="F2144" s="181" t="n">
        <f aca="false">IF(C2144="MAT.",VLOOKUP(A2144,INSUMOS_AUX!A:F,6,0),0)</f>
        <v>837.62</v>
      </c>
      <c r="G2144" s="178" t="n">
        <f aca="false">IF(C2144="M.O.",VLOOKUP(A2144,INSUMOS_AUX!A:F,6,0),0)</f>
        <v>0</v>
      </c>
    </row>
    <row r="2145" customFormat="false" ht="15" hidden="false" customHeight="false" outlineLevel="0" collapsed="false">
      <c r="A2145" s="178" t="n">
        <v>38413</v>
      </c>
      <c r="B2145" s="179" t="s">
        <v>670</v>
      </c>
      <c r="C2145" s="180" t="s">
        <v>74</v>
      </c>
      <c r="D2145" s="180" t="s">
        <v>30</v>
      </c>
      <c r="E2145" s="178" t="n">
        <v>0.000388</v>
      </c>
      <c r="F2145" s="181" t="n">
        <f aca="false">IF(C2145="MAT.",VLOOKUP(A2145,INSUMOS_AUX!A:F,6,0),0)</f>
        <v>589.49</v>
      </c>
      <c r="G2145" s="178" t="n">
        <f aca="false">IF(C2145="M.O.",VLOOKUP(A2145,INSUMOS_AUX!A:F,6,0),0)</f>
        <v>0</v>
      </c>
    </row>
    <row r="2146" customFormat="false" ht="15" hidden="false" customHeight="false" outlineLevel="0" collapsed="false">
      <c r="A2146" s="178" t="n">
        <v>38476</v>
      </c>
      <c r="B2146" s="179" t="s">
        <v>671</v>
      </c>
      <c r="C2146" s="180" t="s">
        <v>74</v>
      </c>
      <c r="D2146" s="180" t="s">
        <v>30</v>
      </c>
      <c r="E2146" s="178" t="n">
        <v>0.001811</v>
      </c>
      <c r="F2146" s="181" t="n">
        <f aca="false">IF(C2146="MAT.",VLOOKUP(A2146,INSUMOS_AUX!A:F,6,0),0)</f>
        <v>203.78</v>
      </c>
      <c r="G2146" s="178" t="n">
        <f aca="false">IF(C2146="M.O.",VLOOKUP(A2146,INSUMOS_AUX!A:F,6,0),0)</f>
        <v>0</v>
      </c>
    </row>
    <row r="2147" customFormat="false" ht="15" hidden="false" customHeight="false" outlineLevel="0" collapsed="false">
      <c r="A2147" s="178" t="n">
        <v>38477</v>
      </c>
      <c r="B2147" s="179" t="s">
        <v>672</v>
      </c>
      <c r="C2147" s="180" t="s">
        <v>74</v>
      </c>
      <c r="D2147" s="180" t="s">
        <v>30</v>
      </c>
      <c r="E2147" s="178" t="n">
        <v>0.000388</v>
      </c>
      <c r="F2147" s="181" t="n">
        <f aca="false">IF(C2147="MAT.",VLOOKUP(A2147,INSUMOS_AUX!A:F,6,0),0)</f>
        <v>577.1</v>
      </c>
      <c r="G2147" s="178" t="n">
        <f aca="false">IF(C2147="M.O.",VLOOKUP(A2147,INSUMOS_AUX!A:F,6,0),0)</f>
        <v>0</v>
      </c>
    </row>
    <row r="2148" customFormat="false" ht="15" hidden="false" customHeight="false" outlineLevel="0" collapsed="false">
      <c r="A2148" s="178" t="n">
        <v>6110</v>
      </c>
      <c r="B2148" s="179" t="s">
        <v>687</v>
      </c>
      <c r="C2148" s="180" t="s">
        <v>636</v>
      </c>
      <c r="D2148" s="180" t="s">
        <v>594</v>
      </c>
      <c r="E2148" s="178" t="n">
        <v>5.0465</v>
      </c>
      <c r="F2148" s="181" t="n">
        <f aca="false">IF(C2148="MAT.",VLOOKUP(A2148,INSUMOS_AUX!A:F,6,0),0)</f>
        <v>0</v>
      </c>
      <c r="G2148" s="178" t="n">
        <f aca="false">IF(C2148="M.O.",VLOOKUP(A2148,INSUMOS_AUX!A:F,6,0),0)</f>
        <v>13.3</v>
      </c>
    </row>
    <row r="2149" customFormat="false" ht="15" hidden="false" customHeight="false" outlineLevel="0" collapsed="false">
      <c r="A2149" s="178" t="n">
        <v>6111</v>
      </c>
      <c r="B2149" s="179" t="s">
        <v>678</v>
      </c>
      <c r="C2149" s="180" t="s">
        <v>636</v>
      </c>
      <c r="D2149" s="180" t="s">
        <v>594</v>
      </c>
      <c r="E2149" s="178" t="n">
        <v>5.0855</v>
      </c>
      <c r="F2149" s="181" t="n">
        <f aca="false">IF(C2149="MAT.",VLOOKUP(A2149,INSUMOS_AUX!A:F,6,0),0)</f>
        <v>0</v>
      </c>
      <c r="G2149" s="178" t="n">
        <f aca="false">IF(C2149="M.O.",VLOOKUP(A2149,INSUMOS_AUX!A:F,6,0),0)</f>
        <v>8.51</v>
      </c>
    </row>
    <row r="2150" customFormat="false" ht="15" hidden="false" customHeight="false" outlineLevel="0" collapsed="false">
      <c r="A2150" s="178" t="s">
        <v>829</v>
      </c>
      <c r="B2150" s="179" t="s">
        <v>830</v>
      </c>
      <c r="C2150" s="180" t="s">
        <v>74</v>
      </c>
      <c r="D2150" s="180" t="s">
        <v>30</v>
      </c>
      <c r="E2150" s="178" t="n">
        <v>1</v>
      </c>
      <c r="F2150" s="181" t="n">
        <f aca="false">IF(C2150="MAT.",VLOOKUP(A2150,INSUMOS_AUX!A:F,6,0),0)</f>
        <v>1011.9</v>
      </c>
      <c r="G2150" s="178" t="n">
        <f aca="false">IF(C2150="M.O.",VLOOKUP(A2150,INSUMOS_AUX!A:F,6,0),0)</f>
        <v>0</v>
      </c>
    </row>
    <row r="2151" customFormat="false" ht="15" hidden="false" customHeight="false" outlineLevel="0" collapsed="false">
      <c r="A2151" s="172"/>
      <c r="B2151" s="173"/>
      <c r="C2151" s="173"/>
      <c r="D2151" s="173"/>
      <c r="E2151" s="173"/>
      <c r="F2151" s="173"/>
      <c r="G2151" s="173"/>
    </row>
    <row r="2152" customFormat="false" ht="15" hidden="false" customHeight="false" outlineLevel="0" collapsed="false">
      <c r="A2152" s="174" t="s">
        <v>292</v>
      </c>
      <c r="B2152" s="174" t="s">
        <v>293</v>
      </c>
      <c r="C2152" s="175" t="s">
        <v>60</v>
      </c>
      <c r="D2152" s="175" t="s">
        <v>30</v>
      </c>
      <c r="E2152" s="176" t="n">
        <v>1</v>
      </c>
      <c r="F2152" s="176" t="n">
        <f aca="false">SUMPRODUCT($E2153:$E2183,F2153:F2183)</f>
        <v>290.0457001736</v>
      </c>
      <c r="G2152" s="176" t="n">
        <f aca="false">SUMPRODUCT($E2153:$E2183,G2153:G2183)</f>
        <v>26.692902</v>
      </c>
    </row>
    <row r="2153" customFormat="false" ht="15" hidden="false" customHeight="false" outlineLevel="0" collapsed="false">
      <c r="A2153" s="178" t="n">
        <v>10</v>
      </c>
      <c r="B2153" s="179" t="s">
        <v>647</v>
      </c>
      <c r="C2153" s="180" t="s">
        <v>74</v>
      </c>
      <c r="D2153" s="180" t="s">
        <v>30</v>
      </c>
      <c r="E2153" s="178" t="n">
        <v>0.0154275</v>
      </c>
      <c r="F2153" s="181" t="n">
        <f aca="false">IF(C2153="MAT.",VLOOKUP(A2153,INSUMOS_AUX!A:F,6,0),0)</f>
        <v>6.92</v>
      </c>
      <c r="G2153" s="178" t="n">
        <f aca="false">IF(C2153="M.O.",VLOOKUP(A2153,INSUMOS_AUX!A:F,6,0),0)</f>
        <v>0</v>
      </c>
    </row>
    <row r="2154" customFormat="false" ht="15" hidden="false" customHeight="false" outlineLevel="0" collapsed="false">
      <c r="A2154" s="178" t="n">
        <v>11359</v>
      </c>
      <c r="B2154" s="179" t="s">
        <v>649</v>
      </c>
      <c r="C2154" s="180" t="s">
        <v>74</v>
      </c>
      <c r="D2154" s="180" t="s">
        <v>30</v>
      </c>
      <c r="E2154" s="178" t="n">
        <v>0.00012452</v>
      </c>
      <c r="F2154" s="181" t="n">
        <f aca="false">IF(C2154="MAT.",VLOOKUP(A2154,INSUMOS_AUX!A:F,6,0),0)</f>
        <v>571.77</v>
      </c>
      <c r="G2154" s="178" t="n">
        <f aca="false">IF(C2154="M.O.",VLOOKUP(A2154,INSUMOS_AUX!A:F,6,0),0)</f>
        <v>0</v>
      </c>
    </row>
    <row r="2155" customFormat="false" ht="15" hidden="false" customHeight="false" outlineLevel="0" collapsed="false">
      <c r="A2155" s="178" t="n">
        <v>11467</v>
      </c>
      <c r="B2155" s="179" t="s">
        <v>831</v>
      </c>
      <c r="C2155" s="180" t="s">
        <v>74</v>
      </c>
      <c r="D2155" s="180" t="s">
        <v>30</v>
      </c>
      <c r="E2155" s="178" t="n">
        <v>1</v>
      </c>
      <c r="F2155" s="181" t="n">
        <f aca="false">IF(C2155="MAT.",VLOOKUP(A2155,INSUMOS_AUX!A:F,6,0),0)</f>
        <v>14.97</v>
      </c>
      <c r="G2155" s="178" t="n">
        <f aca="false">IF(C2155="M.O.",VLOOKUP(A2155,INSUMOS_AUX!A:F,6,0),0)</f>
        <v>0</v>
      </c>
    </row>
    <row r="2156" customFormat="false" ht="15" hidden="false" customHeight="false" outlineLevel="0" collapsed="false">
      <c r="A2156" s="178" t="n">
        <v>11518</v>
      </c>
      <c r="B2156" s="179" t="s">
        <v>832</v>
      </c>
      <c r="C2156" s="180" t="s">
        <v>74</v>
      </c>
      <c r="D2156" s="180" t="s">
        <v>628</v>
      </c>
      <c r="E2156" s="178" t="n">
        <v>1</v>
      </c>
      <c r="F2156" s="181" t="n">
        <f aca="false">IF(C2156="MAT.",VLOOKUP(A2156,INSUMOS_AUX!A:F,6,0),0)</f>
        <v>33.58</v>
      </c>
      <c r="G2156" s="178" t="n">
        <f aca="false">IF(C2156="M.O.",VLOOKUP(A2156,INSUMOS_AUX!A:F,6,0),0)</f>
        <v>0</v>
      </c>
    </row>
    <row r="2157" customFormat="false" ht="15" hidden="false" customHeight="false" outlineLevel="0" collapsed="false">
      <c r="A2157" s="178" t="n">
        <v>1213</v>
      </c>
      <c r="B2157" s="179" t="s">
        <v>650</v>
      </c>
      <c r="C2157" s="180" t="s">
        <v>636</v>
      </c>
      <c r="D2157" s="180" t="s">
        <v>594</v>
      </c>
      <c r="E2157" s="178" t="n">
        <v>1.21116</v>
      </c>
      <c r="F2157" s="181" t="n">
        <f aca="false">IF(C2157="MAT.",VLOOKUP(A2157,INSUMOS_AUX!A:F,6,0),0)</f>
        <v>0</v>
      </c>
      <c r="G2157" s="178" t="n">
        <f aca="false">IF(C2157="M.O.",VLOOKUP(A2157,INSUMOS_AUX!A:F,6,0),0)</f>
        <v>13.3</v>
      </c>
    </row>
    <row r="2158" customFormat="false" ht="15" hidden="false" customHeight="false" outlineLevel="0" collapsed="false">
      <c r="A2158" s="178" t="n">
        <v>12815</v>
      </c>
      <c r="B2158" s="179" t="s">
        <v>651</v>
      </c>
      <c r="C2158" s="180" t="s">
        <v>74</v>
      </c>
      <c r="D2158" s="180" t="s">
        <v>30</v>
      </c>
      <c r="E2158" s="178" t="n">
        <v>0.01755952</v>
      </c>
      <c r="F2158" s="181" t="n">
        <f aca="false">IF(C2158="MAT.",VLOOKUP(A2158,INSUMOS_AUX!A:F,6,0),0)</f>
        <v>5.84</v>
      </c>
      <c r="G2158" s="178" t="n">
        <f aca="false">IF(C2158="M.O.",VLOOKUP(A2158,INSUMOS_AUX!A:F,6,0),0)</f>
        <v>0</v>
      </c>
    </row>
    <row r="2159" customFormat="false" ht="15" hidden="false" customHeight="false" outlineLevel="0" collapsed="false">
      <c r="A2159" s="178" t="n">
        <v>12892</v>
      </c>
      <c r="B2159" s="179" t="s">
        <v>627</v>
      </c>
      <c r="C2159" s="180" t="s">
        <v>74</v>
      </c>
      <c r="D2159" s="180" t="s">
        <v>628</v>
      </c>
      <c r="E2159" s="178" t="n">
        <v>0.03022536</v>
      </c>
      <c r="F2159" s="181" t="n">
        <f aca="false">IF(C2159="MAT.",VLOOKUP(A2159,INSUMOS_AUX!A:F,6,0),0)</f>
        <v>9</v>
      </c>
      <c r="G2159" s="178" t="n">
        <f aca="false">IF(C2159="M.O.",VLOOKUP(A2159,INSUMOS_AUX!A:F,6,0),0)</f>
        <v>0</v>
      </c>
    </row>
    <row r="2160" customFormat="false" ht="15" hidden="false" customHeight="false" outlineLevel="0" collapsed="false">
      <c r="A2160" s="178" t="n">
        <v>12893</v>
      </c>
      <c r="B2160" s="179" t="s">
        <v>629</v>
      </c>
      <c r="C2160" s="180" t="s">
        <v>74</v>
      </c>
      <c r="D2160" s="180" t="s">
        <v>628</v>
      </c>
      <c r="E2160" s="178" t="n">
        <v>0.00352638</v>
      </c>
      <c r="F2160" s="181" t="n">
        <f aca="false">IF(C2160="MAT.",VLOOKUP(A2160,INSUMOS_AUX!A:F,6,0),0)</f>
        <v>48</v>
      </c>
      <c r="G2160" s="178" t="n">
        <f aca="false">IF(C2160="M.O.",VLOOKUP(A2160,INSUMOS_AUX!A:F,6,0),0)</f>
        <v>0</v>
      </c>
    </row>
    <row r="2161" customFormat="false" ht="15" hidden="false" customHeight="false" outlineLevel="0" collapsed="false">
      <c r="A2161" s="178" t="n">
        <v>2410</v>
      </c>
      <c r="B2161" s="179" t="s">
        <v>704</v>
      </c>
      <c r="C2161" s="180" t="s">
        <v>74</v>
      </c>
      <c r="D2161" s="180" t="s">
        <v>79</v>
      </c>
      <c r="E2161" s="178" t="n">
        <v>1.89</v>
      </c>
      <c r="F2161" s="181" t="n">
        <f aca="false">IF(C2161="MAT.",VLOOKUP(A2161,INSUMOS_AUX!A:F,6,0),0)</f>
        <v>86.94</v>
      </c>
      <c r="G2161" s="178" t="n">
        <f aca="false">IF(C2161="M.O.",VLOOKUP(A2161,INSUMOS_AUX!A:F,6,0),0)</f>
        <v>0</v>
      </c>
    </row>
    <row r="2162" customFormat="false" ht="15" hidden="false" customHeight="false" outlineLevel="0" collapsed="false">
      <c r="A2162" s="178" t="n">
        <v>2420</v>
      </c>
      <c r="B2162" s="179" t="s">
        <v>833</v>
      </c>
      <c r="C2162" s="180" t="s">
        <v>74</v>
      </c>
      <c r="D2162" s="180" t="s">
        <v>30</v>
      </c>
      <c r="E2162" s="178" t="n">
        <v>3</v>
      </c>
      <c r="F2162" s="181" t="n">
        <f aca="false">IF(C2162="MAT.",VLOOKUP(A2162,INSUMOS_AUX!A:F,6,0),0)</f>
        <v>22.61</v>
      </c>
      <c r="G2162" s="178" t="n">
        <f aca="false">IF(C2162="M.O.",VLOOKUP(A2162,INSUMOS_AUX!A:F,6,0),0)</f>
        <v>0</v>
      </c>
    </row>
    <row r="2163" customFormat="false" ht="15" hidden="false" customHeight="false" outlineLevel="0" collapsed="false">
      <c r="A2163" s="178" t="n">
        <v>25966</v>
      </c>
      <c r="B2163" s="179" t="s">
        <v>653</v>
      </c>
      <c r="C2163" s="180" t="s">
        <v>74</v>
      </c>
      <c r="D2163" s="180" t="s">
        <v>654</v>
      </c>
      <c r="E2163" s="178" t="n">
        <v>0.00292666</v>
      </c>
      <c r="F2163" s="181" t="n">
        <f aca="false">IF(C2163="MAT.",VLOOKUP(A2163,INSUMOS_AUX!A:F,6,0),0)</f>
        <v>15.03</v>
      </c>
      <c r="G2163" s="178" t="n">
        <f aca="false">IF(C2163="M.O.",VLOOKUP(A2163,INSUMOS_AUX!A:F,6,0),0)</f>
        <v>0</v>
      </c>
    </row>
    <row r="2164" customFormat="false" ht="15" hidden="false" customHeight="false" outlineLevel="0" collapsed="false">
      <c r="A2164" s="178" t="n">
        <v>2711</v>
      </c>
      <c r="B2164" s="179" t="s">
        <v>657</v>
      </c>
      <c r="C2164" s="180" t="s">
        <v>74</v>
      </c>
      <c r="D2164" s="180" t="s">
        <v>30</v>
      </c>
      <c r="E2164" s="178" t="n">
        <v>0.00130614</v>
      </c>
      <c r="F2164" s="181" t="n">
        <f aca="false">IF(C2164="MAT.",VLOOKUP(A2164,INSUMOS_AUX!A:F,6,0),0)</f>
        <v>109.45</v>
      </c>
      <c r="G2164" s="178" t="n">
        <f aca="false">IF(C2164="M.O.",VLOOKUP(A2164,INSUMOS_AUX!A:F,6,0),0)</f>
        <v>0</v>
      </c>
    </row>
    <row r="2165" customFormat="false" ht="15" hidden="false" customHeight="false" outlineLevel="0" collapsed="false">
      <c r="A2165" s="178" t="n">
        <v>36144</v>
      </c>
      <c r="B2165" s="179" t="s">
        <v>630</v>
      </c>
      <c r="C2165" s="180" t="s">
        <v>74</v>
      </c>
      <c r="D2165" s="180" t="s">
        <v>30</v>
      </c>
      <c r="E2165" s="178" t="n">
        <v>0.24589576</v>
      </c>
      <c r="F2165" s="181" t="n">
        <f aca="false">IF(C2165="MAT.",VLOOKUP(A2165,INSUMOS_AUX!A:F,6,0),0)</f>
        <v>1.12</v>
      </c>
      <c r="G2165" s="178" t="n">
        <f aca="false">IF(C2165="M.O.",VLOOKUP(A2165,INSUMOS_AUX!A:F,6,0),0)</f>
        <v>0</v>
      </c>
    </row>
    <row r="2166" customFormat="false" ht="15" hidden="false" customHeight="false" outlineLevel="0" collapsed="false">
      <c r="A2166" s="178" t="n">
        <v>36146</v>
      </c>
      <c r="B2166" s="179" t="s">
        <v>631</v>
      </c>
      <c r="C2166" s="180" t="s">
        <v>74</v>
      </c>
      <c r="D2166" s="180" t="s">
        <v>30</v>
      </c>
      <c r="E2166" s="178" t="n">
        <v>0.00273548</v>
      </c>
      <c r="F2166" s="181" t="n">
        <f aca="false">IF(C2166="MAT.",VLOOKUP(A2166,INSUMOS_AUX!A:F,6,0),0)</f>
        <v>170</v>
      </c>
      <c r="G2166" s="178" t="n">
        <f aca="false">IF(C2166="M.O.",VLOOKUP(A2166,INSUMOS_AUX!A:F,6,0),0)</f>
        <v>0</v>
      </c>
    </row>
    <row r="2167" customFormat="false" ht="15" hidden="false" customHeight="false" outlineLevel="0" collapsed="false">
      <c r="A2167" s="178" t="n">
        <v>36149</v>
      </c>
      <c r="B2167" s="179" t="s">
        <v>632</v>
      </c>
      <c r="C2167" s="180" t="s">
        <v>74</v>
      </c>
      <c r="D2167" s="180" t="s">
        <v>30</v>
      </c>
      <c r="E2167" s="178" t="n">
        <v>0.001584</v>
      </c>
      <c r="F2167" s="181" t="n">
        <f aca="false">IF(C2167="MAT.",VLOOKUP(A2167,INSUMOS_AUX!A:F,6,0),0)</f>
        <v>117.5</v>
      </c>
      <c r="G2167" s="178" t="n">
        <f aca="false">IF(C2167="M.O.",VLOOKUP(A2167,INSUMOS_AUX!A:F,6,0),0)</f>
        <v>0</v>
      </c>
    </row>
    <row r="2168" customFormat="false" ht="15" hidden="false" customHeight="false" outlineLevel="0" collapsed="false">
      <c r="A2168" s="178" t="n">
        <v>36150</v>
      </c>
      <c r="B2168" s="179" t="s">
        <v>633</v>
      </c>
      <c r="C2168" s="180" t="s">
        <v>74</v>
      </c>
      <c r="D2168" s="180" t="s">
        <v>30</v>
      </c>
      <c r="E2168" s="178" t="n">
        <v>0.00586168</v>
      </c>
      <c r="F2168" s="181" t="n">
        <f aca="false">IF(C2168="MAT.",VLOOKUP(A2168,INSUMOS_AUX!A:F,6,0),0)</f>
        <v>29.7</v>
      </c>
      <c r="G2168" s="178" t="n">
        <f aca="false">IF(C2168="M.O.",VLOOKUP(A2168,INSUMOS_AUX!A:F,6,0),0)</f>
        <v>0</v>
      </c>
    </row>
    <row r="2169" customFormat="false" ht="15" hidden="false" customHeight="false" outlineLevel="0" collapsed="false">
      <c r="A2169" s="178" t="n">
        <v>36153</v>
      </c>
      <c r="B2169" s="179" t="s">
        <v>634</v>
      </c>
      <c r="C2169" s="180" t="s">
        <v>74</v>
      </c>
      <c r="D2169" s="180" t="s">
        <v>30</v>
      </c>
      <c r="E2169" s="178" t="n">
        <v>0.00237072</v>
      </c>
      <c r="F2169" s="181" t="n">
        <f aca="false">IF(C2169="MAT.",VLOOKUP(A2169,INSUMOS_AUX!A:F,6,0),0)</f>
        <v>133.75</v>
      </c>
      <c r="G2169" s="178" t="n">
        <f aca="false">IF(C2169="M.O.",VLOOKUP(A2169,INSUMOS_AUX!A:F,6,0),0)</f>
        <v>0</v>
      </c>
    </row>
    <row r="2170" customFormat="false" ht="15" hidden="false" customHeight="false" outlineLevel="0" collapsed="false">
      <c r="A2170" s="178" t="n">
        <v>37370</v>
      </c>
      <c r="B2170" s="179" t="s">
        <v>659</v>
      </c>
      <c r="C2170" s="180" t="s">
        <v>74</v>
      </c>
      <c r="D2170" s="180" t="s">
        <v>594</v>
      </c>
      <c r="E2170" s="178" t="n">
        <v>2.2</v>
      </c>
      <c r="F2170" s="181" t="n">
        <f aca="false">IF(C2170="MAT.",VLOOKUP(A2170,INSUMOS_AUX!A:F,6,0),0)</f>
        <v>1.87</v>
      </c>
      <c r="G2170" s="178" t="n">
        <f aca="false">IF(C2170="M.O.",VLOOKUP(A2170,INSUMOS_AUX!A:F,6,0),0)</f>
        <v>0</v>
      </c>
    </row>
    <row r="2171" customFormat="false" ht="15" hidden="false" customHeight="false" outlineLevel="0" collapsed="false">
      <c r="A2171" s="178" t="n">
        <v>37371</v>
      </c>
      <c r="B2171" s="179" t="s">
        <v>660</v>
      </c>
      <c r="C2171" s="180" t="s">
        <v>74</v>
      </c>
      <c r="D2171" s="180" t="s">
        <v>594</v>
      </c>
      <c r="E2171" s="178" t="n">
        <v>2.2</v>
      </c>
      <c r="F2171" s="181" t="n">
        <f aca="false">IF(C2171="MAT.",VLOOKUP(A2171,INSUMOS_AUX!A:F,6,0),0)</f>
        <v>0.71</v>
      </c>
      <c r="G2171" s="178" t="n">
        <f aca="false">IF(C2171="M.O.",VLOOKUP(A2171,INSUMOS_AUX!A:F,6,0),0)</f>
        <v>0</v>
      </c>
    </row>
    <row r="2172" customFormat="false" ht="15" hidden="false" customHeight="false" outlineLevel="0" collapsed="false">
      <c r="A2172" s="178" t="n">
        <v>37372</v>
      </c>
      <c r="B2172" s="179" t="s">
        <v>661</v>
      </c>
      <c r="C2172" s="180" t="s">
        <v>74</v>
      </c>
      <c r="D2172" s="180" t="s">
        <v>594</v>
      </c>
      <c r="E2172" s="178" t="n">
        <v>2.2</v>
      </c>
      <c r="F2172" s="181" t="n">
        <f aca="false">IF(C2172="MAT.",VLOOKUP(A2172,INSUMOS_AUX!A:F,6,0),0)</f>
        <v>0.34</v>
      </c>
      <c r="G2172" s="178" t="n">
        <f aca="false">IF(C2172="M.O.",VLOOKUP(A2172,INSUMOS_AUX!A:F,6,0),0)</f>
        <v>0</v>
      </c>
    </row>
    <row r="2173" customFormat="false" ht="15" hidden="false" customHeight="false" outlineLevel="0" collapsed="false">
      <c r="A2173" s="178" t="n">
        <v>37373</v>
      </c>
      <c r="B2173" s="179" t="s">
        <v>662</v>
      </c>
      <c r="C2173" s="180" t="s">
        <v>74</v>
      </c>
      <c r="D2173" s="180" t="s">
        <v>594</v>
      </c>
      <c r="E2173" s="178" t="n">
        <v>2.2</v>
      </c>
      <c r="F2173" s="181" t="n">
        <f aca="false">IF(C2173="MAT.",VLOOKUP(A2173,INSUMOS_AUX!A:F,6,0),0)</f>
        <v>0.05</v>
      </c>
      <c r="G2173" s="178" t="n">
        <f aca="false">IF(C2173="M.O.",VLOOKUP(A2173,INSUMOS_AUX!A:F,6,0),0)</f>
        <v>0</v>
      </c>
    </row>
    <row r="2174" customFormat="false" ht="15" hidden="false" customHeight="false" outlineLevel="0" collapsed="false">
      <c r="A2174" s="178" t="n">
        <v>38382</v>
      </c>
      <c r="B2174" s="179" t="s">
        <v>664</v>
      </c>
      <c r="C2174" s="180" t="s">
        <v>74</v>
      </c>
      <c r="D2174" s="180" t="s">
        <v>30</v>
      </c>
      <c r="E2174" s="178" t="n">
        <v>0.00556864</v>
      </c>
      <c r="F2174" s="181" t="n">
        <f aca="false">IF(C2174="MAT.",VLOOKUP(A2174,INSUMOS_AUX!A:F,6,0),0)</f>
        <v>7.62</v>
      </c>
      <c r="G2174" s="178" t="n">
        <f aca="false">IF(C2174="M.O.",VLOOKUP(A2174,INSUMOS_AUX!A:F,6,0),0)</f>
        <v>0</v>
      </c>
    </row>
    <row r="2175" customFormat="false" ht="15" hidden="false" customHeight="false" outlineLevel="0" collapsed="false">
      <c r="A2175" s="178" t="n">
        <v>38390</v>
      </c>
      <c r="B2175" s="179" t="s">
        <v>665</v>
      </c>
      <c r="C2175" s="180" t="s">
        <v>74</v>
      </c>
      <c r="D2175" s="180" t="s">
        <v>30</v>
      </c>
      <c r="E2175" s="178" t="n">
        <v>0.00292666</v>
      </c>
      <c r="F2175" s="181" t="n">
        <f aca="false">IF(C2175="MAT.",VLOOKUP(A2175,INSUMOS_AUX!A:F,6,0),0)</f>
        <v>22.97</v>
      </c>
      <c r="G2175" s="178" t="n">
        <f aca="false">IF(C2175="M.O.",VLOOKUP(A2175,INSUMOS_AUX!A:F,6,0),0)</f>
        <v>0</v>
      </c>
    </row>
    <row r="2176" customFormat="false" ht="15" hidden="false" customHeight="false" outlineLevel="0" collapsed="false">
      <c r="A2176" s="178" t="n">
        <v>38393</v>
      </c>
      <c r="B2176" s="179" t="s">
        <v>666</v>
      </c>
      <c r="C2176" s="180" t="s">
        <v>74</v>
      </c>
      <c r="D2176" s="180" t="s">
        <v>30</v>
      </c>
      <c r="E2176" s="178" t="n">
        <v>0.00292666</v>
      </c>
      <c r="F2176" s="181" t="n">
        <f aca="false">IF(C2176="MAT.",VLOOKUP(A2176,INSUMOS_AUX!A:F,6,0),0)</f>
        <v>10.36</v>
      </c>
      <c r="G2176" s="178" t="n">
        <f aca="false">IF(C2176="M.O.",VLOOKUP(A2176,INSUMOS_AUX!A:F,6,0),0)</f>
        <v>0</v>
      </c>
    </row>
    <row r="2177" customFormat="false" ht="15" hidden="false" customHeight="false" outlineLevel="0" collapsed="false">
      <c r="A2177" s="178" t="n">
        <v>38396</v>
      </c>
      <c r="B2177" s="179" t="s">
        <v>667</v>
      </c>
      <c r="C2177" s="180" t="s">
        <v>74</v>
      </c>
      <c r="D2177" s="180" t="s">
        <v>30</v>
      </c>
      <c r="E2177" s="178" t="n">
        <v>9.966E-005</v>
      </c>
      <c r="F2177" s="181" t="n">
        <f aca="false">IF(C2177="MAT.",VLOOKUP(A2177,INSUMOS_AUX!A:F,6,0),0)</f>
        <v>276.64</v>
      </c>
      <c r="G2177" s="178" t="n">
        <f aca="false">IF(C2177="M.O.",VLOOKUP(A2177,INSUMOS_AUX!A:F,6,0),0)</f>
        <v>0</v>
      </c>
    </row>
    <row r="2178" customFormat="false" ht="15" hidden="false" customHeight="false" outlineLevel="0" collapsed="false">
      <c r="A2178" s="178" t="n">
        <v>38399</v>
      </c>
      <c r="B2178" s="179" t="s">
        <v>668</v>
      </c>
      <c r="C2178" s="180" t="s">
        <v>74</v>
      </c>
      <c r="D2178" s="180" t="s">
        <v>30</v>
      </c>
      <c r="E2178" s="178" t="n">
        <v>0.00049786</v>
      </c>
      <c r="F2178" s="181" t="n">
        <f aca="false">IF(C2178="MAT.",VLOOKUP(A2178,INSUMOS_AUX!A:F,6,0),0)</f>
        <v>135.25</v>
      </c>
      <c r="G2178" s="178" t="n">
        <f aca="false">IF(C2178="M.O.",VLOOKUP(A2178,INSUMOS_AUX!A:F,6,0),0)</f>
        <v>0</v>
      </c>
    </row>
    <row r="2179" customFormat="false" ht="15" hidden="false" customHeight="false" outlineLevel="0" collapsed="false">
      <c r="A2179" s="178" t="n">
        <v>38412</v>
      </c>
      <c r="B2179" s="179" t="s">
        <v>669</v>
      </c>
      <c r="C2179" s="180" t="s">
        <v>74</v>
      </c>
      <c r="D2179" s="180" t="s">
        <v>30</v>
      </c>
      <c r="E2179" s="178" t="n">
        <v>8.712E-005</v>
      </c>
      <c r="F2179" s="181" t="n">
        <f aca="false">IF(C2179="MAT.",VLOOKUP(A2179,INSUMOS_AUX!A:F,6,0),0)</f>
        <v>837.62</v>
      </c>
      <c r="G2179" s="178" t="n">
        <f aca="false">IF(C2179="M.O.",VLOOKUP(A2179,INSUMOS_AUX!A:F,6,0),0)</f>
        <v>0</v>
      </c>
    </row>
    <row r="2180" customFormat="false" ht="15" hidden="false" customHeight="false" outlineLevel="0" collapsed="false">
      <c r="A2180" s="178" t="n">
        <v>38413</v>
      </c>
      <c r="B2180" s="179" t="s">
        <v>670</v>
      </c>
      <c r="C2180" s="180" t="s">
        <v>74</v>
      </c>
      <c r="D2180" s="180" t="s">
        <v>30</v>
      </c>
      <c r="E2180" s="178" t="n">
        <v>8.536E-005</v>
      </c>
      <c r="F2180" s="181" t="n">
        <f aca="false">IF(C2180="MAT.",VLOOKUP(A2180,INSUMOS_AUX!A:F,6,0),0)</f>
        <v>589.49</v>
      </c>
      <c r="G2180" s="178" t="n">
        <f aca="false">IF(C2180="M.O.",VLOOKUP(A2180,INSUMOS_AUX!A:F,6,0),0)</f>
        <v>0</v>
      </c>
    </row>
    <row r="2181" customFormat="false" ht="15" hidden="false" customHeight="false" outlineLevel="0" collapsed="false">
      <c r="A2181" s="178" t="n">
        <v>38476</v>
      </c>
      <c r="B2181" s="179" t="s">
        <v>671</v>
      </c>
      <c r="C2181" s="180" t="s">
        <v>74</v>
      </c>
      <c r="D2181" s="180" t="s">
        <v>30</v>
      </c>
      <c r="E2181" s="178" t="n">
        <v>0.00039842</v>
      </c>
      <c r="F2181" s="181" t="n">
        <f aca="false">IF(C2181="MAT.",VLOOKUP(A2181,INSUMOS_AUX!A:F,6,0),0)</f>
        <v>203.78</v>
      </c>
      <c r="G2181" s="178" t="n">
        <f aca="false">IF(C2181="M.O.",VLOOKUP(A2181,INSUMOS_AUX!A:F,6,0),0)</f>
        <v>0</v>
      </c>
    </row>
    <row r="2182" customFormat="false" ht="15" hidden="false" customHeight="false" outlineLevel="0" collapsed="false">
      <c r="A2182" s="178" t="n">
        <v>38477</v>
      </c>
      <c r="B2182" s="179" t="s">
        <v>672</v>
      </c>
      <c r="C2182" s="180" t="s">
        <v>74</v>
      </c>
      <c r="D2182" s="180" t="s">
        <v>30</v>
      </c>
      <c r="E2182" s="178" t="n">
        <v>8.536E-005</v>
      </c>
      <c r="F2182" s="181" t="n">
        <f aca="false">IF(C2182="MAT.",VLOOKUP(A2182,INSUMOS_AUX!A:F,6,0),0)</f>
        <v>577.1</v>
      </c>
      <c r="G2182" s="178" t="n">
        <f aca="false">IF(C2182="M.O.",VLOOKUP(A2182,INSUMOS_AUX!A:F,6,0),0)</f>
        <v>0</v>
      </c>
    </row>
    <row r="2183" customFormat="false" ht="15" hidden="false" customHeight="false" outlineLevel="0" collapsed="false">
      <c r="A2183" s="178" t="n">
        <v>6117</v>
      </c>
      <c r="B2183" s="179" t="s">
        <v>686</v>
      </c>
      <c r="C2183" s="180" t="s">
        <v>636</v>
      </c>
      <c r="D2183" s="180" t="s">
        <v>594</v>
      </c>
      <c r="E2183" s="178" t="n">
        <v>1.0119</v>
      </c>
      <c r="F2183" s="181" t="n">
        <f aca="false">IF(C2183="MAT.",VLOOKUP(A2183,INSUMOS_AUX!A:F,6,0),0)</f>
        <v>0</v>
      </c>
      <c r="G2183" s="178" t="n">
        <f aca="false">IF(C2183="M.O.",VLOOKUP(A2183,INSUMOS_AUX!A:F,6,0),0)</f>
        <v>10.46</v>
      </c>
    </row>
    <row r="2184" customFormat="false" ht="15" hidden="false" customHeight="false" outlineLevel="0" collapsed="false">
      <c r="A2184" s="172"/>
      <c r="B2184" s="173"/>
      <c r="C2184" s="173"/>
      <c r="D2184" s="173"/>
      <c r="E2184" s="173"/>
      <c r="F2184" s="173"/>
      <c r="G2184" s="173"/>
    </row>
    <row r="2185" customFormat="false" ht="15" hidden="false" customHeight="false" outlineLevel="0" collapsed="false">
      <c r="A2185" s="169" t="s">
        <v>834</v>
      </c>
      <c r="B2185" s="170" t="s">
        <v>294</v>
      </c>
      <c r="C2185" s="171"/>
      <c r="D2185" s="171"/>
      <c r="E2185" s="171"/>
      <c r="F2185" s="171"/>
      <c r="G2185" s="171"/>
    </row>
    <row r="2186" customFormat="false" ht="15" hidden="false" customHeight="false" outlineLevel="0" collapsed="false">
      <c r="A2186" s="172"/>
      <c r="B2186" s="173"/>
      <c r="C2186" s="173"/>
      <c r="D2186" s="173"/>
      <c r="E2186" s="173"/>
      <c r="F2186" s="173"/>
      <c r="G2186" s="173"/>
    </row>
    <row r="2187" customFormat="false" ht="15" hidden="false" customHeight="false" outlineLevel="0" collapsed="false">
      <c r="A2187" s="174" t="s">
        <v>296</v>
      </c>
      <c r="B2187" s="174" t="s">
        <v>297</v>
      </c>
      <c r="C2187" s="175" t="s">
        <v>60</v>
      </c>
      <c r="D2187" s="175" t="s">
        <v>30</v>
      </c>
      <c r="E2187" s="176" t="n">
        <v>1</v>
      </c>
      <c r="F2187" s="176" t="n">
        <f aca="false">SUMPRODUCT($E2188:$E2216,F2188:F2216)</f>
        <v>512.9597545928</v>
      </c>
      <c r="G2187" s="176" t="n">
        <f aca="false">SUMPRODUCT($E2188:$E2216,G2188:G2216)</f>
        <v>6.6445113</v>
      </c>
    </row>
    <row r="2188" customFormat="false" ht="15" hidden="false" customHeight="false" outlineLevel="0" collapsed="false">
      <c r="A2188" s="178" t="n">
        <v>10</v>
      </c>
      <c r="B2188" s="179" t="s">
        <v>647</v>
      </c>
      <c r="C2188" s="180" t="s">
        <v>74</v>
      </c>
      <c r="D2188" s="180" t="s">
        <v>30</v>
      </c>
      <c r="E2188" s="178" t="n">
        <v>0.0042075</v>
      </c>
      <c r="F2188" s="181" t="n">
        <f aca="false">IF(C2188="MAT.",VLOOKUP(A2188,INSUMOS_AUX!A:F,6,0),0)</f>
        <v>6.92</v>
      </c>
      <c r="G2188" s="178" t="n">
        <f aca="false">IF(C2188="M.O.",VLOOKUP(A2188,INSUMOS_AUX!A:F,6,0),0)</f>
        <v>0</v>
      </c>
    </row>
    <row r="2189" customFormat="false" ht="15" hidden="false" customHeight="false" outlineLevel="0" collapsed="false">
      <c r="A2189" s="178" t="n">
        <v>10889</v>
      </c>
      <c r="B2189" s="179" t="s">
        <v>835</v>
      </c>
      <c r="C2189" s="180" t="s">
        <v>74</v>
      </c>
      <c r="D2189" s="180" t="s">
        <v>30</v>
      </c>
      <c r="E2189" s="178" t="n">
        <v>1</v>
      </c>
      <c r="F2189" s="181" t="n">
        <f aca="false">IF(C2189="MAT.",VLOOKUP(A2189,INSUMOS_AUX!A:F,6,0),0)</f>
        <v>510</v>
      </c>
      <c r="G2189" s="178" t="n">
        <f aca="false">IF(C2189="M.O.",VLOOKUP(A2189,INSUMOS_AUX!A:F,6,0),0)</f>
        <v>0</v>
      </c>
    </row>
    <row r="2190" customFormat="false" ht="15" hidden="false" customHeight="false" outlineLevel="0" collapsed="false">
      <c r="A2190" s="178" t="n">
        <v>11359</v>
      </c>
      <c r="B2190" s="179" t="s">
        <v>649</v>
      </c>
      <c r="C2190" s="180" t="s">
        <v>74</v>
      </c>
      <c r="D2190" s="180" t="s">
        <v>30</v>
      </c>
      <c r="E2190" s="178" t="n">
        <v>3.396E-005</v>
      </c>
      <c r="F2190" s="181" t="n">
        <f aca="false">IF(C2190="MAT.",VLOOKUP(A2190,INSUMOS_AUX!A:F,6,0),0)</f>
        <v>571.77</v>
      </c>
      <c r="G2190" s="178" t="n">
        <f aca="false">IF(C2190="M.O.",VLOOKUP(A2190,INSUMOS_AUX!A:F,6,0),0)</f>
        <v>0</v>
      </c>
    </row>
    <row r="2191" customFormat="false" ht="15" hidden="false" customHeight="false" outlineLevel="0" collapsed="false">
      <c r="A2191" s="178" t="n">
        <v>12815</v>
      </c>
      <c r="B2191" s="179" t="s">
        <v>651</v>
      </c>
      <c r="C2191" s="180" t="s">
        <v>74</v>
      </c>
      <c r="D2191" s="180" t="s">
        <v>30</v>
      </c>
      <c r="E2191" s="178" t="n">
        <v>0.00478896</v>
      </c>
      <c r="F2191" s="181" t="n">
        <f aca="false">IF(C2191="MAT.",VLOOKUP(A2191,INSUMOS_AUX!A:F,6,0),0)</f>
        <v>5.84</v>
      </c>
      <c r="G2191" s="178" t="n">
        <f aca="false">IF(C2191="M.O.",VLOOKUP(A2191,INSUMOS_AUX!A:F,6,0),0)</f>
        <v>0</v>
      </c>
    </row>
    <row r="2192" customFormat="false" ht="15" hidden="false" customHeight="false" outlineLevel="0" collapsed="false">
      <c r="A2192" s="178" t="n">
        <v>12892</v>
      </c>
      <c r="B2192" s="179" t="s">
        <v>627</v>
      </c>
      <c r="C2192" s="180" t="s">
        <v>74</v>
      </c>
      <c r="D2192" s="180" t="s">
        <v>628</v>
      </c>
      <c r="E2192" s="178" t="n">
        <v>0.00824328</v>
      </c>
      <c r="F2192" s="181" t="n">
        <f aca="false">IF(C2192="MAT.",VLOOKUP(A2192,INSUMOS_AUX!A:F,6,0),0)</f>
        <v>9</v>
      </c>
      <c r="G2192" s="178" t="n">
        <f aca="false">IF(C2192="M.O.",VLOOKUP(A2192,INSUMOS_AUX!A:F,6,0),0)</f>
        <v>0</v>
      </c>
    </row>
    <row r="2193" customFormat="false" ht="15" hidden="false" customHeight="false" outlineLevel="0" collapsed="false">
      <c r="A2193" s="178" t="n">
        <v>12893</v>
      </c>
      <c r="B2193" s="179" t="s">
        <v>629</v>
      </c>
      <c r="C2193" s="180" t="s">
        <v>74</v>
      </c>
      <c r="D2193" s="180" t="s">
        <v>628</v>
      </c>
      <c r="E2193" s="178" t="n">
        <v>0.00096174</v>
      </c>
      <c r="F2193" s="181" t="n">
        <f aca="false">IF(C2193="MAT.",VLOOKUP(A2193,INSUMOS_AUX!A:F,6,0),0)</f>
        <v>48</v>
      </c>
      <c r="G2193" s="178" t="n">
        <f aca="false">IF(C2193="M.O.",VLOOKUP(A2193,INSUMOS_AUX!A:F,6,0),0)</f>
        <v>0</v>
      </c>
    </row>
    <row r="2194" customFormat="false" ht="15" hidden="false" customHeight="false" outlineLevel="0" collapsed="false">
      <c r="A2194" s="178" t="n">
        <v>25966</v>
      </c>
      <c r="B2194" s="179" t="s">
        <v>653</v>
      </c>
      <c r="C2194" s="180" t="s">
        <v>74</v>
      </c>
      <c r="D2194" s="180" t="s">
        <v>654</v>
      </c>
      <c r="E2194" s="178" t="n">
        <v>0.00079818</v>
      </c>
      <c r="F2194" s="181" t="n">
        <f aca="false">IF(C2194="MAT.",VLOOKUP(A2194,INSUMOS_AUX!A:F,6,0),0)</f>
        <v>15.03</v>
      </c>
      <c r="G2194" s="178" t="n">
        <f aca="false">IF(C2194="M.O.",VLOOKUP(A2194,INSUMOS_AUX!A:F,6,0),0)</f>
        <v>0</v>
      </c>
    </row>
    <row r="2195" customFormat="false" ht="15" hidden="false" customHeight="false" outlineLevel="0" collapsed="false">
      <c r="A2195" s="178" t="n">
        <v>2696</v>
      </c>
      <c r="B2195" s="179" t="s">
        <v>836</v>
      </c>
      <c r="C2195" s="180" t="s">
        <v>636</v>
      </c>
      <c r="D2195" s="180" t="s">
        <v>594</v>
      </c>
      <c r="E2195" s="178" t="n">
        <v>0.30435</v>
      </c>
      <c r="F2195" s="181" t="n">
        <f aca="false">IF(C2195="MAT.",VLOOKUP(A2195,INSUMOS_AUX!A:F,6,0),0)</f>
        <v>0</v>
      </c>
      <c r="G2195" s="178" t="n">
        <f aca="false">IF(C2195="M.O.",VLOOKUP(A2195,INSUMOS_AUX!A:F,6,0),0)</f>
        <v>13.3</v>
      </c>
    </row>
    <row r="2196" customFormat="false" ht="15" hidden="false" customHeight="false" outlineLevel="0" collapsed="false">
      <c r="A2196" s="178" t="n">
        <v>2711</v>
      </c>
      <c r="B2196" s="179" t="s">
        <v>657</v>
      </c>
      <c r="C2196" s="180" t="s">
        <v>74</v>
      </c>
      <c r="D2196" s="180" t="s">
        <v>30</v>
      </c>
      <c r="E2196" s="178" t="n">
        <v>0.00035622</v>
      </c>
      <c r="F2196" s="181" t="n">
        <f aca="false">IF(C2196="MAT.",VLOOKUP(A2196,INSUMOS_AUX!A:F,6,0),0)</f>
        <v>109.45</v>
      </c>
      <c r="G2196" s="178" t="n">
        <f aca="false">IF(C2196="M.O.",VLOOKUP(A2196,INSUMOS_AUX!A:F,6,0),0)</f>
        <v>0</v>
      </c>
    </row>
    <row r="2197" customFormat="false" ht="15" hidden="false" customHeight="false" outlineLevel="0" collapsed="false">
      <c r="A2197" s="178" t="n">
        <v>36144</v>
      </c>
      <c r="B2197" s="179" t="s">
        <v>630</v>
      </c>
      <c r="C2197" s="180" t="s">
        <v>74</v>
      </c>
      <c r="D2197" s="180" t="s">
        <v>30</v>
      </c>
      <c r="E2197" s="178" t="n">
        <v>0.06706248</v>
      </c>
      <c r="F2197" s="181" t="n">
        <f aca="false">IF(C2197="MAT.",VLOOKUP(A2197,INSUMOS_AUX!A:F,6,0),0)</f>
        <v>1.12</v>
      </c>
      <c r="G2197" s="178" t="n">
        <f aca="false">IF(C2197="M.O.",VLOOKUP(A2197,INSUMOS_AUX!A:F,6,0),0)</f>
        <v>0</v>
      </c>
    </row>
    <row r="2198" customFormat="false" ht="15" hidden="false" customHeight="false" outlineLevel="0" collapsed="false">
      <c r="A2198" s="178" t="n">
        <v>36146</v>
      </c>
      <c r="B2198" s="179" t="s">
        <v>631</v>
      </c>
      <c r="C2198" s="180" t="s">
        <v>74</v>
      </c>
      <c r="D2198" s="180" t="s">
        <v>30</v>
      </c>
      <c r="E2198" s="178" t="n">
        <v>0.00074604</v>
      </c>
      <c r="F2198" s="181" t="n">
        <f aca="false">IF(C2198="MAT.",VLOOKUP(A2198,INSUMOS_AUX!A:F,6,0),0)</f>
        <v>170</v>
      </c>
      <c r="G2198" s="178" t="n">
        <f aca="false">IF(C2198="M.O.",VLOOKUP(A2198,INSUMOS_AUX!A:F,6,0),0)</f>
        <v>0</v>
      </c>
    </row>
    <row r="2199" customFormat="false" ht="15" hidden="false" customHeight="false" outlineLevel="0" collapsed="false">
      <c r="A2199" s="178" t="n">
        <v>36149</v>
      </c>
      <c r="B2199" s="179" t="s">
        <v>632</v>
      </c>
      <c r="C2199" s="180" t="s">
        <v>74</v>
      </c>
      <c r="D2199" s="180" t="s">
        <v>30</v>
      </c>
      <c r="E2199" s="178" t="n">
        <v>0.000432</v>
      </c>
      <c r="F2199" s="181" t="n">
        <f aca="false">IF(C2199="MAT.",VLOOKUP(A2199,INSUMOS_AUX!A:F,6,0),0)</f>
        <v>117.5</v>
      </c>
      <c r="G2199" s="178" t="n">
        <f aca="false">IF(C2199="M.O.",VLOOKUP(A2199,INSUMOS_AUX!A:F,6,0),0)</f>
        <v>0</v>
      </c>
    </row>
    <row r="2200" customFormat="false" ht="15" hidden="false" customHeight="false" outlineLevel="0" collapsed="false">
      <c r="A2200" s="178" t="n">
        <v>36150</v>
      </c>
      <c r="B2200" s="179" t="s">
        <v>633</v>
      </c>
      <c r="C2200" s="180" t="s">
        <v>74</v>
      </c>
      <c r="D2200" s="180" t="s">
        <v>30</v>
      </c>
      <c r="E2200" s="178" t="n">
        <v>0.00159864</v>
      </c>
      <c r="F2200" s="181" t="n">
        <f aca="false">IF(C2200="MAT.",VLOOKUP(A2200,INSUMOS_AUX!A:F,6,0),0)</f>
        <v>29.7</v>
      </c>
      <c r="G2200" s="178" t="n">
        <f aca="false">IF(C2200="M.O.",VLOOKUP(A2200,INSUMOS_AUX!A:F,6,0),0)</f>
        <v>0</v>
      </c>
    </row>
    <row r="2201" customFormat="false" ht="15" hidden="false" customHeight="false" outlineLevel="0" collapsed="false">
      <c r="A2201" s="178" t="n">
        <v>36153</v>
      </c>
      <c r="B2201" s="179" t="s">
        <v>634</v>
      </c>
      <c r="C2201" s="180" t="s">
        <v>74</v>
      </c>
      <c r="D2201" s="180" t="s">
        <v>30</v>
      </c>
      <c r="E2201" s="178" t="n">
        <v>0.00064656</v>
      </c>
      <c r="F2201" s="181" t="n">
        <f aca="false">IF(C2201="MAT.",VLOOKUP(A2201,INSUMOS_AUX!A:F,6,0),0)</f>
        <v>133.75</v>
      </c>
      <c r="G2201" s="178" t="n">
        <f aca="false">IF(C2201="M.O.",VLOOKUP(A2201,INSUMOS_AUX!A:F,6,0),0)</f>
        <v>0</v>
      </c>
    </row>
    <row r="2202" customFormat="false" ht="15" hidden="false" customHeight="false" outlineLevel="0" collapsed="false">
      <c r="A2202" s="178" t="n">
        <v>37370</v>
      </c>
      <c r="B2202" s="179" t="s">
        <v>659</v>
      </c>
      <c r="C2202" s="180" t="s">
        <v>74</v>
      </c>
      <c r="D2202" s="180" t="s">
        <v>594</v>
      </c>
      <c r="E2202" s="178" t="n">
        <v>0.6</v>
      </c>
      <c r="F2202" s="181" t="n">
        <f aca="false">IF(C2202="MAT.",VLOOKUP(A2202,INSUMOS_AUX!A:F,6,0),0)</f>
        <v>1.87</v>
      </c>
      <c r="G2202" s="178" t="n">
        <f aca="false">IF(C2202="M.O.",VLOOKUP(A2202,INSUMOS_AUX!A:F,6,0),0)</f>
        <v>0</v>
      </c>
    </row>
    <row r="2203" customFormat="false" ht="15" hidden="false" customHeight="false" outlineLevel="0" collapsed="false">
      <c r="A2203" s="178" t="n">
        <v>37371</v>
      </c>
      <c r="B2203" s="179" t="s">
        <v>660</v>
      </c>
      <c r="C2203" s="180" t="s">
        <v>74</v>
      </c>
      <c r="D2203" s="180" t="s">
        <v>594</v>
      </c>
      <c r="E2203" s="178" t="n">
        <v>0.6</v>
      </c>
      <c r="F2203" s="181" t="n">
        <f aca="false">IF(C2203="MAT.",VLOOKUP(A2203,INSUMOS_AUX!A:F,6,0),0)</f>
        <v>0.71</v>
      </c>
      <c r="G2203" s="178" t="n">
        <f aca="false">IF(C2203="M.O.",VLOOKUP(A2203,INSUMOS_AUX!A:F,6,0),0)</f>
        <v>0</v>
      </c>
    </row>
    <row r="2204" customFormat="false" ht="15" hidden="false" customHeight="false" outlineLevel="0" collapsed="false">
      <c r="A2204" s="178" t="n">
        <v>37372</v>
      </c>
      <c r="B2204" s="179" t="s">
        <v>661</v>
      </c>
      <c r="C2204" s="180" t="s">
        <v>74</v>
      </c>
      <c r="D2204" s="180" t="s">
        <v>594</v>
      </c>
      <c r="E2204" s="178" t="n">
        <v>0.6</v>
      </c>
      <c r="F2204" s="181" t="n">
        <f aca="false">IF(C2204="MAT.",VLOOKUP(A2204,INSUMOS_AUX!A:F,6,0),0)</f>
        <v>0.34</v>
      </c>
      <c r="G2204" s="178" t="n">
        <f aca="false">IF(C2204="M.O.",VLOOKUP(A2204,INSUMOS_AUX!A:F,6,0),0)</f>
        <v>0</v>
      </c>
    </row>
    <row r="2205" customFormat="false" ht="15" hidden="false" customHeight="false" outlineLevel="0" collapsed="false">
      <c r="A2205" s="178" t="n">
        <v>37373</v>
      </c>
      <c r="B2205" s="179" t="s">
        <v>662</v>
      </c>
      <c r="C2205" s="180" t="s">
        <v>74</v>
      </c>
      <c r="D2205" s="180" t="s">
        <v>594</v>
      </c>
      <c r="E2205" s="178" t="n">
        <v>0.6</v>
      </c>
      <c r="F2205" s="181" t="n">
        <f aca="false">IF(C2205="MAT.",VLOOKUP(A2205,INSUMOS_AUX!A:F,6,0),0)</f>
        <v>0.05</v>
      </c>
      <c r="G2205" s="178" t="n">
        <f aca="false">IF(C2205="M.O.",VLOOKUP(A2205,INSUMOS_AUX!A:F,6,0),0)</f>
        <v>0</v>
      </c>
    </row>
    <row r="2206" customFormat="false" ht="15" hidden="false" customHeight="false" outlineLevel="0" collapsed="false">
      <c r="A2206" s="178" t="n">
        <v>38382</v>
      </c>
      <c r="B2206" s="179" t="s">
        <v>664</v>
      </c>
      <c r="C2206" s="180" t="s">
        <v>74</v>
      </c>
      <c r="D2206" s="180" t="s">
        <v>30</v>
      </c>
      <c r="E2206" s="178" t="n">
        <v>0.00151872</v>
      </c>
      <c r="F2206" s="181" t="n">
        <f aca="false">IF(C2206="MAT.",VLOOKUP(A2206,INSUMOS_AUX!A:F,6,0),0)</f>
        <v>7.62</v>
      </c>
      <c r="G2206" s="178" t="n">
        <f aca="false">IF(C2206="M.O.",VLOOKUP(A2206,INSUMOS_AUX!A:F,6,0),0)</f>
        <v>0</v>
      </c>
    </row>
    <row r="2207" customFormat="false" ht="15" hidden="false" customHeight="false" outlineLevel="0" collapsed="false">
      <c r="A2207" s="178" t="n">
        <v>38390</v>
      </c>
      <c r="B2207" s="179" t="s">
        <v>665</v>
      </c>
      <c r="C2207" s="180" t="s">
        <v>74</v>
      </c>
      <c r="D2207" s="180" t="s">
        <v>30</v>
      </c>
      <c r="E2207" s="178" t="n">
        <v>0.00079818</v>
      </c>
      <c r="F2207" s="181" t="n">
        <f aca="false">IF(C2207="MAT.",VLOOKUP(A2207,INSUMOS_AUX!A:F,6,0),0)</f>
        <v>22.97</v>
      </c>
      <c r="G2207" s="178" t="n">
        <f aca="false">IF(C2207="M.O.",VLOOKUP(A2207,INSUMOS_AUX!A:F,6,0),0)</f>
        <v>0</v>
      </c>
    </row>
    <row r="2208" customFormat="false" ht="15" hidden="false" customHeight="false" outlineLevel="0" collapsed="false">
      <c r="A2208" s="178" t="n">
        <v>38393</v>
      </c>
      <c r="B2208" s="179" t="s">
        <v>666</v>
      </c>
      <c r="C2208" s="180" t="s">
        <v>74</v>
      </c>
      <c r="D2208" s="180" t="s">
        <v>30</v>
      </c>
      <c r="E2208" s="178" t="n">
        <v>0.00079818</v>
      </c>
      <c r="F2208" s="181" t="n">
        <f aca="false">IF(C2208="MAT.",VLOOKUP(A2208,INSUMOS_AUX!A:F,6,0),0)</f>
        <v>10.36</v>
      </c>
      <c r="G2208" s="178" t="n">
        <f aca="false">IF(C2208="M.O.",VLOOKUP(A2208,INSUMOS_AUX!A:F,6,0),0)</f>
        <v>0</v>
      </c>
    </row>
    <row r="2209" customFormat="false" ht="15" hidden="false" customHeight="false" outlineLevel="0" collapsed="false">
      <c r="A2209" s="178" t="n">
        <v>38396</v>
      </c>
      <c r="B2209" s="179" t="s">
        <v>667</v>
      </c>
      <c r="C2209" s="180" t="s">
        <v>74</v>
      </c>
      <c r="D2209" s="180" t="s">
        <v>30</v>
      </c>
      <c r="E2209" s="178" t="n">
        <v>2.718E-005</v>
      </c>
      <c r="F2209" s="181" t="n">
        <f aca="false">IF(C2209="MAT.",VLOOKUP(A2209,INSUMOS_AUX!A:F,6,0),0)</f>
        <v>276.64</v>
      </c>
      <c r="G2209" s="178" t="n">
        <f aca="false">IF(C2209="M.O.",VLOOKUP(A2209,INSUMOS_AUX!A:F,6,0),0)</f>
        <v>0</v>
      </c>
    </row>
    <row r="2210" customFormat="false" ht="15" hidden="false" customHeight="false" outlineLevel="0" collapsed="false">
      <c r="A2210" s="178" t="n">
        <v>38399</v>
      </c>
      <c r="B2210" s="179" t="s">
        <v>668</v>
      </c>
      <c r="C2210" s="180" t="s">
        <v>74</v>
      </c>
      <c r="D2210" s="180" t="s">
        <v>30</v>
      </c>
      <c r="E2210" s="178" t="n">
        <v>0.00013578</v>
      </c>
      <c r="F2210" s="181" t="n">
        <f aca="false">IF(C2210="MAT.",VLOOKUP(A2210,INSUMOS_AUX!A:F,6,0),0)</f>
        <v>135.25</v>
      </c>
      <c r="G2210" s="178" t="n">
        <f aca="false">IF(C2210="M.O.",VLOOKUP(A2210,INSUMOS_AUX!A:F,6,0),0)</f>
        <v>0</v>
      </c>
    </row>
    <row r="2211" customFormat="false" ht="15" hidden="false" customHeight="false" outlineLevel="0" collapsed="false">
      <c r="A2211" s="178" t="n">
        <v>38412</v>
      </c>
      <c r="B2211" s="179" t="s">
        <v>669</v>
      </c>
      <c r="C2211" s="180" t="s">
        <v>74</v>
      </c>
      <c r="D2211" s="180" t="s">
        <v>30</v>
      </c>
      <c r="E2211" s="178" t="n">
        <v>2.376E-005</v>
      </c>
      <c r="F2211" s="181" t="n">
        <f aca="false">IF(C2211="MAT.",VLOOKUP(A2211,INSUMOS_AUX!A:F,6,0),0)</f>
        <v>837.62</v>
      </c>
      <c r="G2211" s="178" t="n">
        <f aca="false">IF(C2211="M.O.",VLOOKUP(A2211,INSUMOS_AUX!A:F,6,0),0)</f>
        <v>0</v>
      </c>
    </row>
    <row r="2212" customFormat="false" ht="15" hidden="false" customHeight="false" outlineLevel="0" collapsed="false">
      <c r="A2212" s="178" t="n">
        <v>38413</v>
      </c>
      <c r="B2212" s="179" t="s">
        <v>670</v>
      </c>
      <c r="C2212" s="180" t="s">
        <v>74</v>
      </c>
      <c r="D2212" s="180" t="s">
        <v>30</v>
      </c>
      <c r="E2212" s="178" t="n">
        <v>2.328E-005</v>
      </c>
      <c r="F2212" s="181" t="n">
        <f aca="false">IF(C2212="MAT.",VLOOKUP(A2212,INSUMOS_AUX!A:F,6,0),0)</f>
        <v>589.49</v>
      </c>
      <c r="G2212" s="178" t="n">
        <f aca="false">IF(C2212="M.O.",VLOOKUP(A2212,INSUMOS_AUX!A:F,6,0),0)</f>
        <v>0</v>
      </c>
    </row>
    <row r="2213" customFormat="false" ht="15" hidden="false" customHeight="false" outlineLevel="0" collapsed="false">
      <c r="A2213" s="178" t="n">
        <v>38476</v>
      </c>
      <c r="B2213" s="179" t="s">
        <v>671</v>
      </c>
      <c r="C2213" s="180" t="s">
        <v>74</v>
      </c>
      <c r="D2213" s="180" t="s">
        <v>30</v>
      </c>
      <c r="E2213" s="178" t="n">
        <v>0.00010866</v>
      </c>
      <c r="F2213" s="181" t="n">
        <f aca="false">IF(C2213="MAT.",VLOOKUP(A2213,INSUMOS_AUX!A:F,6,0),0)</f>
        <v>203.78</v>
      </c>
      <c r="G2213" s="178" t="n">
        <f aca="false">IF(C2213="M.O.",VLOOKUP(A2213,INSUMOS_AUX!A:F,6,0),0)</f>
        <v>0</v>
      </c>
    </row>
    <row r="2214" customFormat="false" ht="15" hidden="false" customHeight="false" outlineLevel="0" collapsed="false">
      <c r="A2214" s="178" t="n">
        <v>38477</v>
      </c>
      <c r="B2214" s="179" t="s">
        <v>672</v>
      </c>
      <c r="C2214" s="180" t="s">
        <v>74</v>
      </c>
      <c r="D2214" s="180" t="s">
        <v>30</v>
      </c>
      <c r="E2214" s="178" t="n">
        <v>2.328E-005</v>
      </c>
      <c r="F2214" s="181" t="n">
        <f aca="false">IF(C2214="MAT.",VLOOKUP(A2214,INSUMOS_AUX!A:F,6,0),0)</f>
        <v>577.1</v>
      </c>
      <c r="G2214" s="178" t="n">
        <f aca="false">IF(C2214="M.O.",VLOOKUP(A2214,INSUMOS_AUX!A:F,6,0),0)</f>
        <v>0</v>
      </c>
    </row>
    <row r="2215" customFormat="false" ht="15" hidden="false" customHeight="false" outlineLevel="0" collapsed="false">
      <c r="A2215" s="178" t="n">
        <v>4350</v>
      </c>
      <c r="B2215" s="179" t="s">
        <v>837</v>
      </c>
      <c r="C2215" s="180" t="s">
        <v>74</v>
      </c>
      <c r="D2215" s="180" t="s">
        <v>30</v>
      </c>
      <c r="E2215" s="178" t="n">
        <v>1</v>
      </c>
      <c r="F2215" s="181" t="n">
        <f aca="false">IF(C2215="MAT.",VLOOKUP(A2215,INSUMOS_AUX!A:F,6,0),0)</f>
        <v>0.41</v>
      </c>
      <c r="G2215" s="178" t="n">
        <f aca="false">IF(C2215="M.O.",VLOOKUP(A2215,INSUMOS_AUX!A:F,6,0),0)</f>
        <v>0</v>
      </c>
    </row>
    <row r="2216" customFormat="false" ht="15" hidden="false" customHeight="false" outlineLevel="0" collapsed="false">
      <c r="A2216" s="178" t="n">
        <v>6111</v>
      </c>
      <c r="B2216" s="179" t="s">
        <v>678</v>
      </c>
      <c r="C2216" s="180" t="s">
        <v>636</v>
      </c>
      <c r="D2216" s="180" t="s">
        <v>594</v>
      </c>
      <c r="E2216" s="178" t="n">
        <v>0.30513</v>
      </c>
      <c r="F2216" s="181" t="n">
        <f aca="false">IF(C2216="MAT.",VLOOKUP(A2216,INSUMOS_AUX!A:F,6,0),0)</f>
        <v>0</v>
      </c>
      <c r="G2216" s="178" t="n">
        <f aca="false">IF(C2216="M.O.",VLOOKUP(A2216,INSUMOS_AUX!A:F,6,0),0)</f>
        <v>8.51</v>
      </c>
    </row>
    <row r="2217" customFormat="false" ht="15" hidden="false" customHeight="false" outlineLevel="0" collapsed="false">
      <c r="A2217" s="172"/>
      <c r="B2217" s="173"/>
      <c r="C2217" s="173"/>
      <c r="D2217" s="173"/>
      <c r="E2217" s="173"/>
      <c r="F2217" s="173"/>
      <c r="G2217" s="173"/>
    </row>
    <row r="2218" customFormat="false" ht="15" hidden="false" customHeight="false" outlineLevel="0" collapsed="false">
      <c r="A2218" s="174" t="s">
        <v>299</v>
      </c>
      <c r="B2218" s="174" t="s">
        <v>300</v>
      </c>
      <c r="C2218" s="175" t="s">
        <v>60</v>
      </c>
      <c r="D2218" s="175" t="s">
        <v>30</v>
      </c>
      <c r="E2218" s="176" t="n">
        <v>1</v>
      </c>
      <c r="F2218" s="176" t="n">
        <f aca="false">SUMPRODUCT($E2219:$E2246,F2219:F2246)</f>
        <v>152.999590988</v>
      </c>
      <c r="G2218" s="176" t="n">
        <f aca="false">SUMPRODUCT($E2219:$E2246,G2219:G2246)</f>
        <v>11.0914755</v>
      </c>
    </row>
    <row r="2219" customFormat="false" ht="15" hidden="false" customHeight="false" outlineLevel="0" collapsed="false">
      <c r="A2219" s="178" t="n">
        <v>10</v>
      </c>
      <c r="B2219" s="179" t="s">
        <v>647</v>
      </c>
      <c r="C2219" s="180" t="s">
        <v>74</v>
      </c>
      <c r="D2219" s="180" t="s">
        <v>30</v>
      </c>
      <c r="E2219" s="178" t="n">
        <v>0.0070125</v>
      </c>
      <c r="F2219" s="181" t="n">
        <f aca="false">IF(C2219="MAT.",VLOOKUP(A2219,INSUMOS_AUX!A:F,6,0),0)</f>
        <v>6.92</v>
      </c>
      <c r="G2219" s="178" t="n">
        <f aca="false">IF(C2219="M.O.",VLOOKUP(A2219,INSUMOS_AUX!A:F,6,0),0)</f>
        <v>0</v>
      </c>
    </row>
    <row r="2220" customFormat="false" ht="15" hidden="false" customHeight="false" outlineLevel="0" collapsed="false">
      <c r="A2220" s="178" t="n">
        <v>10886</v>
      </c>
      <c r="B2220" s="179" t="s">
        <v>838</v>
      </c>
      <c r="C2220" s="180" t="s">
        <v>74</v>
      </c>
      <c r="D2220" s="180" t="s">
        <v>30</v>
      </c>
      <c r="E2220" s="178" t="n">
        <v>1</v>
      </c>
      <c r="F2220" s="181" t="n">
        <f aca="false">IF(C2220="MAT.",VLOOKUP(A2220,INSUMOS_AUX!A:F,6,0),0)</f>
        <v>148.75</v>
      </c>
      <c r="G2220" s="178" t="n">
        <f aca="false">IF(C2220="M.O.",VLOOKUP(A2220,INSUMOS_AUX!A:F,6,0),0)</f>
        <v>0</v>
      </c>
    </row>
    <row r="2221" customFormat="false" ht="15" hidden="false" customHeight="false" outlineLevel="0" collapsed="false">
      <c r="A2221" s="178" t="n">
        <v>11359</v>
      </c>
      <c r="B2221" s="179" t="s">
        <v>649</v>
      </c>
      <c r="C2221" s="180" t="s">
        <v>74</v>
      </c>
      <c r="D2221" s="180" t="s">
        <v>30</v>
      </c>
      <c r="E2221" s="178" t="n">
        <v>5.66E-005</v>
      </c>
      <c r="F2221" s="181" t="n">
        <f aca="false">IF(C2221="MAT.",VLOOKUP(A2221,INSUMOS_AUX!A:F,6,0),0)</f>
        <v>571.77</v>
      </c>
      <c r="G2221" s="178" t="n">
        <f aca="false">IF(C2221="M.O.",VLOOKUP(A2221,INSUMOS_AUX!A:F,6,0),0)</f>
        <v>0</v>
      </c>
    </row>
    <row r="2222" customFormat="false" ht="15" hidden="false" customHeight="false" outlineLevel="0" collapsed="false">
      <c r="A2222" s="178" t="n">
        <v>12815</v>
      </c>
      <c r="B2222" s="179" t="s">
        <v>651</v>
      </c>
      <c r="C2222" s="180" t="s">
        <v>74</v>
      </c>
      <c r="D2222" s="180" t="s">
        <v>30</v>
      </c>
      <c r="E2222" s="178" t="n">
        <v>0.0079816</v>
      </c>
      <c r="F2222" s="181" t="n">
        <f aca="false">IF(C2222="MAT.",VLOOKUP(A2222,INSUMOS_AUX!A:F,6,0),0)</f>
        <v>5.84</v>
      </c>
      <c r="G2222" s="178" t="n">
        <f aca="false">IF(C2222="M.O.",VLOOKUP(A2222,INSUMOS_AUX!A:F,6,0),0)</f>
        <v>0</v>
      </c>
    </row>
    <row r="2223" customFormat="false" ht="15" hidden="false" customHeight="false" outlineLevel="0" collapsed="false">
      <c r="A2223" s="178" t="n">
        <v>12892</v>
      </c>
      <c r="B2223" s="179" t="s">
        <v>627</v>
      </c>
      <c r="C2223" s="180" t="s">
        <v>74</v>
      </c>
      <c r="D2223" s="180" t="s">
        <v>628</v>
      </c>
      <c r="E2223" s="178" t="n">
        <v>0.0137388</v>
      </c>
      <c r="F2223" s="181" t="n">
        <f aca="false">IF(C2223="MAT.",VLOOKUP(A2223,INSUMOS_AUX!A:F,6,0),0)</f>
        <v>9</v>
      </c>
      <c r="G2223" s="178" t="n">
        <f aca="false">IF(C2223="M.O.",VLOOKUP(A2223,INSUMOS_AUX!A:F,6,0),0)</f>
        <v>0</v>
      </c>
    </row>
    <row r="2224" customFormat="false" ht="15" hidden="false" customHeight="false" outlineLevel="0" collapsed="false">
      <c r="A2224" s="178" t="n">
        <v>12893</v>
      </c>
      <c r="B2224" s="179" t="s">
        <v>629</v>
      </c>
      <c r="C2224" s="180" t="s">
        <v>74</v>
      </c>
      <c r="D2224" s="180" t="s">
        <v>628</v>
      </c>
      <c r="E2224" s="178" t="n">
        <v>0.0016029</v>
      </c>
      <c r="F2224" s="181" t="n">
        <f aca="false">IF(C2224="MAT.",VLOOKUP(A2224,INSUMOS_AUX!A:F,6,0),0)</f>
        <v>48</v>
      </c>
      <c r="G2224" s="178" t="n">
        <f aca="false">IF(C2224="M.O.",VLOOKUP(A2224,INSUMOS_AUX!A:F,6,0),0)</f>
        <v>0</v>
      </c>
    </row>
    <row r="2225" customFormat="false" ht="15" hidden="false" customHeight="false" outlineLevel="0" collapsed="false">
      <c r="A2225" s="178" t="n">
        <v>25966</v>
      </c>
      <c r="B2225" s="179" t="s">
        <v>653</v>
      </c>
      <c r="C2225" s="180" t="s">
        <v>74</v>
      </c>
      <c r="D2225" s="180" t="s">
        <v>654</v>
      </c>
      <c r="E2225" s="178" t="n">
        <v>0.0013303</v>
      </c>
      <c r="F2225" s="181" t="n">
        <f aca="false">IF(C2225="MAT.",VLOOKUP(A2225,INSUMOS_AUX!A:F,6,0),0)</f>
        <v>15.03</v>
      </c>
      <c r="G2225" s="178" t="n">
        <f aca="false">IF(C2225="M.O.",VLOOKUP(A2225,INSUMOS_AUX!A:F,6,0),0)</f>
        <v>0</v>
      </c>
    </row>
    <row r="2226" customFormat="false" ht="15" hidden="false" customHeight="false" outlineLevel="0" collapsed="false">
      <c r="A2226" s="178" t="n">
        <v>2711</v>
      </c>
      <c r="B2226" s="179" t="s">
        <v>657</v>
      </c>
      <c r="C2226" s="180" t="s">
        <v>74</v>
      </c>
      <c r="D2226" s="180" t="s">
        <v>30</v>
      </c>
      <c r="E2226" s="178" t="n">
        <v>0.0005937</v>
      </c>
      <c r="F2226" s="181" t="n">
        <f aca="false">IF(C2226="MAT.",VLOOKUP(A2226,INSUMOS_AUX!A:F,6,0),0)</f>
        <v>109.45</v>
      </c>
      <c r="G2226" s="178" t="n">
        <f aca="false">IF(C2226="M.O.",VLOOKUP(A2226,INSUMOS_AUX!A:F,6,0),0)</f>
        <v>0</v>
      </c>
    </row>
    <row r="2227" customFormat="false" ht="15" hidden="false" customHeight="false" outlineLevel="0" collapsed="false">
      <c r="A2227" s="178" t="n">
        <v>36144</v>
      </c>
      <c r="B2227" s="179" t="s">
        <v>630</v>
      </c>
      <c r="C2227" s="180" t="s">
        <v>74</v>
      </c>
      <c r="D2227" s="180" t="s">
        <v>30</v>
      </c>
      <c r="E2227" s="178" t="n">
        <v>0.1117708</v>
      </c>
      <c r="F2227" s="181" t="n">
        <f aca="false">IF(C2227="MAT.",VLOOKUP(A2227,INSUMOS_AUX!A:F,6,0),0)</f>
        <v>1.12</v>
      </c>
      <c r="G2227" s="178" t="n">
        <f aca="false">IF(C2227="M.O.",VLOOKUP(A2227,INSUMOS_AUX!A:F,6,0),0)</f>
        <v>0</v>
      </c>
    </row>
    <row r="2228" customFormat="false" ht="15" hidden="false" customHeight="false" outlineLevel="0" collapsed="false">
      <c r="A2228" s="178" t="n">
        <v>36146</v>
      </c>
      <c r="B2228" s="179" t="s">
        <v>631</v>
      </c>
      <c r="C2228" s="180" t="s">
        <v>74</v>
      </c>
      <c r="D2228" s="180" t="s">
        <v>30</v>
      </c>
      <c r="E2228" s="178" t="n">
        <v>0.0012434</v>
      </c>
      <c r="F2228" s="181" t="n">
        <f aca="false">IF(C2228="MAT.",VLOOKUP(A2228,INSUMOS_AUX!A:F,6,0),0)</f>
        <v>170</v>
      </c>
      <c r="G2228" s="178" t="n">
        <f aca="false">IF(C2228="M.O.",VLOOKUP(A2228,INSUMOS_AUX!A:F,6,0),0)</f>
        <v>0</v>
      </c>
    </row>
    <row r="2229" customFormat="false" ht="15" hidden="false" customHeight="false" outlineLevel="0" collapsed="false">
      <c r="A2229" s="178" t="n">
        <v>36149</v>
      </c>
      <c r="B2229" s="179" t="s">
        <v>632</v>
      </c>
      <c r="C2229" s="180" t="s">
        <v>74</v>
      </c>
      <c r="D2229" s="180" t="s">
        <v>30</v>
      </c>
      <c r="E2229" s="178" t="n">
        <v>0.00072</v>
      </c>
      <c r="F2229" s="181" t="n">
        <f aca="false">IF(C2229="MAT.",VLOOKUP(A2229,INSUMOS_AUX!A:F,6,0),0)</f>
        <v>117.5</v>
      </c>
      <c r="G2229" s="178" t="n">
        <f aca="false">IF(C2229="M.O.",VLOOKUP(A2229,INSUMOS_AUX!A:F,6,0),0)</f>
        <v>0</v>
      </c>
    </row>
    <row r="2230" customFormat="false" ht="15" hidden="false" customHeight="false" outlineLevel="0" collapsed="false">
      <c r="A2230" s="178" t="n">
        <v>36150</v>
      </c>
      <c r="B2230" s="179" t="s">
        <v>633</v>
      </c>
      <c r="C2230" s="180" t="s">
        <v>74</v>
      </c>
      <c r="D2230" s="180" t="s">
        <v>30</v>
      </c>
      <c r="E2230" s="178" t="n">
        <v>0.0026644</v>
      </c>
      <c r="F2230" s="181" t="n">
        <f aca="false">IF(C2230="MAT.",VLOOKUP(A2230,INSUMOS_AUX!A:F,6,0),0)</f>
        <v>29.7</v>
      </c>
      <c r="G2230" s="178" t="n">
        <f aca="false">IF(C2230="M.O.",VLOOKUP(A2230,INSUMOS_AUX!A:F,6,0),0)</f>
        <v>0</v>
      </c>
    </row>
    <row r="2231" customFormat="false" ht="15" hidden="false" customHeight="false" outlineLevel="0" collapsed="false">
      <c r="A2231" s="178" t="n">
        <v>36153</v>
      </c>
      <c r="B2231" s="179" t="s">
        <v>634</v>
      </c>
      <c r="C2231" s="180" t="s">
        <v>74</v>
      </c>
      <c r="D2231" s="180" t="s">
        <v>30</v>
      </c>
      <c r="E2231" s="178" t="n">
        <v>0.0010776</v>
      </c>
      <c r="F2231" s="181" t="n">
        <f aca="false">IF(C2231="MAT.",VLOOKUP(A2231,INSUMOS_AUX!A:F,6,0),0)</f>
        <v>133.75</v>
      </c>
      <c r="G2231" s="178" t="n">
        <f aca="false">IF(C2231="M.O.",VLOOKUP(A2231,INSUMOS_AUX!A:F,6,0),0)</f>
        <v>0</v>
      </c>
    </row>
    <row r="2232" customFormat="false" ht="15" hidden="false" customHeight="false" outlineLevel="0" collapsed="false">
      <c r="A2232" s="178" t="n">
        <v>37370</v>
      </c>
      <c r="B2232" s="179" t="s">
        <v>659</v>
      </c>
      <c r="C2232" s="180" t="s">
        <v>74</v>
      </c>
      <c r="D2232" s="180" t="s">
        <v>594</v>
      </c>
      <c r="E2232" s="178" t="n">
        <v>1</v>
      </c>
      <c r="F2232" s="181" t="n">
        <f aca="false">IF(C2232="MAT.",VLOOKUP(A2232,INSUMOS_AUX!A:F,6,0),0)</f>
        <v>1.87</v>
      </c>
      <c r="G2232" s="178" t="n">
        <f aca="false">IF(C2232="M.O.",VLOOKUP(A2232,INSUMOS_AUX!A:F,6,0),0)</f>
        <v>0</v>
      </c>
    </row>
    <row r="2233" customFormat="false" ht="15" hidden="false" customHeight="false" outlineLevel="0" collapsed="false">
      <c r="A2233" s="178" t="n">
        <v>37371</v>
      </c>
      <c r="B2233" s="179" t="s">
        <v>660</v>
      </c>
      <c r="C2233" s="180" t="s">
        <v>74</v>
      </c>
      <c r="D2233" s="180" t="s">
        <v>594</v>
      </c>
      <c r="E2233" s="178" t="n">
        <v>1</v>
      </c>
      <c r="F2233" s="181" t="n">
        <f aca="false">IF(C2233="MAT.",VLOOKUP(A2233,INSUMOS_AUX!A:F,6,0),0)</f>
        <v>0.71</v>
      </c>
      <c r="G2233" s="178" t="n">
        <f aca="false">IF(C2233="M.O.",VLOOKUP(A2233,INSUMOS_AUX!A:F,6,0),0)</f>
        <v>0</v>
      </c>
    </row>
    <row r="2234" customFormat="false" ht="15" hidden="false" customHeight="false" outlineLevel="0" collapsed="false">
      <c r="A2234" s="178" t="n">
        <v>37372</v>
      </c>
      <c r="B2234" s="179" t="s">
        <v>661</v>
      </c>
      <c r="C2234" s="180" t="s">
        <v>74</v>
      </c>
      <c r="D2234" s="180" t="s">
        <v>594</v>
      </c>
      <c r="E2234" s="178" t="n">
        <v>1</v>
      </c>
      <c r="F2234" s="181" t="n">
        <f aca="false">IF(C2234="MAT.",VLOOKUP(A2234,INSUMOS_AUX!A:F,6,0),0)</f>
        <v>0.34</v>
      </c>
      <c r="G2234" s="178" t="n">
        <f aca="false">IF(C2234="M.O.",VLOOKUP(A2234,INSUMOS_AUX!A:F,6,0),0)</f>
        <v>0</v>
      </c>
    </row>
    <row r="2235" customFormat="false" ht="15" hidden="false" customHeight="false" outlineLevel="0" collapsed="false">
      <c r="A2235" s="178" t="n">
        <v>37373</v>
      </c>
      <c r="B2235" s="179" t="s">
        <v>662</v>
      </c>
      <c r="C2235" s="180" t="s">
        <v>74</v>
      </c>
      <c r="D2235" s="180" t="s">
        <v>594</v>
      </c>
      <c r="E2235" s="178" t="n">
        <v>1</v>
      </c>
      <c r="F2235" s="181" t="n">
        <f aca="false">IF(C2235="MAT.",VLOOKUP(A2235,INSUMOS_AUX!A:F,6,0),0)</f>
        <v>0.05</v>
      </c>
      <c r="G2235" s="178" t="n">
        <f aca="false">IF(C2235="M.O.",VLOOKUP(A2235,INSUMOS_AUX!A:F,6,0),0)</f>
        <v>0</v>
      </c>
    </row>
    <row r="2236" customFormat="false" ht="15" hidden="false" customHeight="false" outlineLevel="0" collapsed="false">
      <c r="A2236" s="178" t="n">
        <v>38382</v>
      </c>
      <c r="B2236" s="179" t="s">
        <v>664</v>
      </c>
      <c r="C2236" s="180" t="s">
        <v>74</v>
      </c>
      <c r="D2236" s="180" t="s">
        <v>30</v>
      </c>
      <c r="E2236" s="178" t="n">
        <v>0.0025312</v>
      </c>
      <c r="F2236" s="181" t="n">
        <f aca="false">IF(C2236="MAT.",VLOOKUP(A2236,INSUMOS_AUX!A:F,6,0),0)</f>
        <v>7.62</v>
      </c>
      <c r="G2236" s="178" t="n">
        <f aca="false">IF(C2236="M.O.",VLOOKUP(A2236,INSUMOS_AUX!A:F,6,0),0)</f>
        <v>0</v>
      </c>
    </row>
    <row r="2237" customFormat="false" ht="15" hidden="false" customHeight="false" outlineLevel="0" collapsed="false">
      <c r="A2237" s="178" t="n">
        <v>38390</v>
      </c>
      <c r="B2237" s="179" t="s">
        <v>665</v>
      </c>
      <c r="C2237" s="180" t="s">
        <v>74</v>
      </c>
      <c r="D2237" s="180" t="s">
        <v>30</v>
      </c>
      <c r="E2237" s="178" t="n">
        <v>0.0013303</v>
      </c>
      <c r="F2237" s="181" t="n">
        <f aca="false">IF(C2237="MAT.",VLOOKUP(A2237,INSUMOS_AUX!A:F,6,0),0)</f>
        <v>22.97</v>
      </c>
      <c r="G2237" s="178" t="n">
        <f aca="false">IF(C2237="M.O.",VLOOKUP(A2237,INSUMOS_AUX!A:F,6,0),0)</f>
        <v>0</v>
      </c>
    </row>
    <row r="2238" customFormat="false" ht="15" hidden="false" customHeight="false" outlineLevel="0" collapsed="false">
      <c r="A2238" s="178" t="n">
        <v>38393</v>
      </c>
      <c r="B2238" s="179" t="s">
        <v>666</v>
      </c>
      <c r="C2238" s="180" t="s">
        <v>74</v>
      </c>
      <c r="D2238" s="180" t="s">
        <v>30</v>
      </c>
      <c r="E2238" s="178" t="n">
        <v>0.0013303</v>
      </c>
      <c r="F2238" s="181" t="n">
        <f aca="false">IF(C2238="MAT.",VLOOKUP(A2238,INSUMOS_AUX!A:F,6,0),0)</f>
        <v>10.36</v>
      </c>
      <c r="G2238" s="178" t="n">
        <f aca="false">IF(C2238="M.O.",VLOOKUP(A2238,INSUMOS_AUX!A:F,6,0),0)</f>
        <v>0</v>
      </c>
    </row>
    <row r="2239" customFormat="false" ht="15" hidden="false" customHeight="false" outlineLevel="0" collapsed="false">
      <c r="A2239" s="178" t="n">
        <v>38396</v>
      </c>
      <c r="B2239" s="179" t="s">
        <v>667</v>
      </c>
      <c r="C2239" s="180" t="s">
        <v>74</v>
      </c>
      <c r="D2239" s="180" t="s">
        <v>30</v>
      </c>
      <c r="E2239" s="178" t="n">
        <v>4.53E-005</v>
      </c>
      <c r="F2239" s="181" t="n">
        <f aca="false">IF(C2239="MAT.",VLOOKUP(A2239,INSUMOS_AUX!A:F,6,0),0)</f>
        <v>276.64</v>
      </c>
      <c r="G2239" s="178" t="n">
        <f aca="false">IF(C2239="M.O.",VLOOKUP(A2239,INSUMOS_AUX!A:F,6,0),0)</f>
        <v>0</v>
      </c>
    </row>
    <row r="2240" customFormat="false" ht="15" hidden="false" customHeight="false" outlineLevel="0" collapsed="false">
      <c r="A2240" s="178" t="n">
        <v>38399</v>
      </c>
      <c r="B2240" s="179" t="s">
        <v>668</v>
      </c>
      <c r="C2240" s="180" t="s">
        <v>74</v>
      </c>
      <c r="D2240" s="180" t="s">
        <v>30</v>
      </c>
      <c r="E2240" s="178" t="n">
        <v>0.0002263</v>
      </c>
      <c r="F2240" s="181" t="n">
        <f aca="false">IF(C2240="MAT.",VLOOKUP(A2240,INSUMOS_AUX!A:F,6,0),0)</f>
        <v>135.25</v>
      </c>
      <c r="G2240" s="178" t="n">
        <f aca="false">IF(C2240="M.O.",VLOOKUP(A2240,INSUMOS_AUX!A:F,6,0),0)</f>
        <v>0</v>
      </c>
    </row>
    <row r="2241" customFormat="false" ht="15" hidden="false" customHeight="false" outlineLevel="0" collapsed="false">
      <c r="A2241" s="178" t="n">
        <v>38412</v>
      </c>
      <c r="B2241" s="179" t="s">
        <v>669</v>
      </c>
      <c r="C2241" s="180" t="s">
        <v>74</v>
      </c>
      <c r="D2241" s="180" t="s">
        <v>30</v>
      </c>
      <c r="E2241" s="178" t="n">
        <v>3.96E-005</v>
      </c>
      <c r="F2241" s="181" t="n">
        <f aca="false">IF(C2241="MAT.",VLOOKUP(A2241,INSUMOS_AUX!A:F,6,0),0)</f>
        <v>837.62</v>
      </c>
      <c r="G2241" s="178" t="n">
        <f aca="false">IF(C2241="M.O.",VLOOKUP(A2241,INSUMOS_AUX!A:F,6,0),0)</f>
        <v>0</v>
      </c>
    </row>
    <row r="2242" customFormat="false" ht="15" hidden="false" customHeight="false" outlineLevel="0" collapsed="false">
      <c r="A2242" s="178" t="n">
        <v>38413</v>
      </c>
      <c r="B2242" s="179" t="s">
        <v>670</v>
      </c>
      <c r="C2242" s="180" t="s">
        <v>74</v>
      </c>
      <c r="D2242" s="180" t="s">
        <v>30</v>
      </c>
      <c r="E2242" s="178" t="n">
        <v>3.88E-005</v>
      </c>
      <c r="F2242" s="181" t="n">
        <f aca="false">IF(C2242="MAT.",VLOOKUP(A2242,INSUMOS_AUX!A:F,6,0),0)</f>
        <v>589.49</v>
      </c>
      <c r="G2242" s="178" t="n">
        <f aca="false">IF(C2242="M.O.",VLOOKUP(A2242,INSUMOS_AUX!A:F,6,0),0)</f>
        <v>0</v>
      </c>
    </row>
    <row r="2243" customFormat="false" ht="15" hidden="false" customHeight="false" outlineLevel="0" collapsed="false">
      <c r="A2243" s="178" t="n">
        <v>38476</v>
      </c>
      <c r="B2243" s="179" t="s">
        <v>671</v>
      </c>
      <c r="C2243" s="180" t="s">
        <v>74</v>
      </c>
      <c r="D2243" s="180" t="s">
        <v>30</v>
      </c>
      <c r="E2243" s="178" t="n">
        <v>0.0001811</v>
      </c>
      <c r="F2243" s="181" t="n">
        <f aca="false">IF(C2243="MAT.",VLOOKUP(A2243,INSUMOS_AUX!A:F,6,0),0)</f>
        <v>203.78</v>
      </c>
      <c r="G2243" s="178" t="n">
        <f aca="false">IF(C2243="M.O.",VLOOKUP(A2243,INSUMOS_AUX!A:F,6,0),0)</f>
        <v>0</v>
      </c>
    </row>
    <row r="2244" customFormat="false" ht="15" hidden="false" customHeight="false" outlineLevel="0" collapsed="false">
      <c r="A2244" s="178" t="n">
        <v>38477</v>
      </c>
      <c r="B2244" s="179" t="s">
        <v>672</v>
      </c>
      <c r="C2244" s="180" t="s">
        <v>74</v>
      </c>
      <c r="D2244" s="180" t="s">
        <v>30</v>
      </c>
      <c r="E2244" s="178" t="n">
        <v>3.88E-005</v>
      </c>
      <c r="F2244" s="181" t="n">
        <f aca="false">IF(C2244="MAT.",VLOOKUP(A2244,INSUMOS_AUX!A:F,6,0),0)</f>
        <v>577.1</v>
      </c>
      <c r="G2244" s="178" t="n">
        <f aca="false">IF(C2244="M.O.",VLOOKUP(A2244,INSUMOS_AUX!A:F,6,0),0)</f>
        <v>0</v>
      </c>
    </row>
    <row r="2245" customFormat="false" ht="15" hidden="false" customHeight="false" outlineLevel="0" collapsed="false">
      <c r="A2245" s="178" t="n">
        <v>4750</v>
      </c>
      <c r="B2245" s="179" t="s">
        <v>688</v>
      </c>
      <c r="C2245" s="180" t="s">
        <v>636</v>
      </c>
      <c r="D2245" s="180" t="s">
        <v>594</v>
      </c>
      <c r="E2245" s="178" t="n">
        <v>0.50855</v>
      </c>
      <c r="F2245" s="181" t="n">
        <f aca="false">IF(C2245="MAT.",VLOOKUP(A2245,INSUMOS_AUX!A:F,6,0),0)</f>
        <v>0</v>
      </c>
      <c r="G2245" s="178" t="n">
        <f aca="false">IF(C2245="M.O.",VLOOKUP(A2245,INSUMOS_AUX!A:F,6,0),0)</f>
        <v>13.3</v>
      </c>
    </row>
    <row r="2246" customFormat="false" ht="15" hidden="false" customHeight="false" outlineLevel="0" collapsed="false">
      <c r="A2246" s="178" t="n">
        <v>6111</v>
      </c>
      <c r="B2246" s="179" t="s">
        <v>678</v>
      </c>
      <c r="C2246" s="180" t="s">
        <v>636</v>
      </c>
      <c r="D2246" s="180" t="s">
        <v>594</v>
      </c>
      <c r="E2246" s="178" t="n">
        <v>0.50855</v>
      </c>
      <c r="F2246" s="181" t="n">
        <f aca="false">IF(C2246="MAT.",VLOOKUP(A2246,INSUMOS_AUX!A:F,6,0),0)</f>
        <v>0</v>
      </c>
      <c r="G2246" s="178" t="n">
        <f aca="false">IF(C2246="M.O.",VLOOKUP(A2246,INSUMOS_AUX!A:F,6,0),0)</f>
        <v>8.51</v>
      </c>
    </row>
    <row r="2247" customFormat="false" ht="15" hidden="false" customHeight="false" outlineLevel="0" collapsed="false">
      <c r="A2247" s="172"/>
      <c r="B2247" s="173"/>
      <c r="C2247" s="173"/>
      <c r="D2247" s="173"/>
      <c r="E2247" s="173"/>
      <c r="F2247" s="173"/>
      <c r="G2247" s="173"/>
    </row>
    <row r="2248" customFormat="false" ht="15" hidden="false" customHeight="false" outlineLevel="0" collapsed="false">
      <c r="A2248" s="174" t="s">
        <v>302</v>
      </c>
      <c r="B2248" s="174" t="s">
        <v>303</v>
      </c>
      <c r="C2248" s="175" t="s">
        <v>60</v>
      </c>
      <c r="D2248" s="175" t="s">
        <v>30</v>
      </c>
      <c r="E2248" s="176" t="n">
        <v>8</v>
      </c>
      <c r="F2248" s="176" t="n">
        <f aca="false">SUMPRODUCT($E2249:$E2276,F2249:F2276)</f>
        <v>174.249590988</v>
      </c>
      <c r="G2248" s="176" t="n">
        <f aca="false">SUMPRODUCT($E2249:$E2276,G2249:G2276)</f>
        <v>11.0914755</v>
      </c>
    </row>
    <row r="2249" customFormat="false" ht="15" hidden="false" customHeight="false" outlineLevel="0" collapsed="false">
      <c r="A2249" s="178" t="n">
        <v>10</v>
      </c>
      <c r="B2249" s="179" t="s">
        <v>647</v>
      </c>
      <c r="C2249" s="180" t="s">
        <v>74</v>
      </c>
      <c r="D2249" s="180" t="s">
        <v>30</v>
      </c>
      <c r="E2249" s="178" t="n">
        <v>0.0070125</v>
      </c>
      <c r="F2249" s="181" t="n">
        <f aca="false">IF(C2249="MAT.",VLOOKUP(A2249,INSUMOS_AUX!A:F,6,0),0)</f>
        <v>6.92</v>
      </c>
      <c r="G2249" s="178" t="n">
        <f aca="false">IF(C2249="M.O.",VLOOKUP(A2249,INSUMOS_AUX!A:F,6,0),0)</f>
        <v>0</v>
      </c>
    </row>
    <row r="2250" customFormat="false" ht="15" hidden="false" customHeight="false" outlineLevel="0" collapsed="false">
      <c r="A2250" s="178" t="n">
        <v>10892</v>
      </c>
      <c r="B2250" s="179" t="s">
        <v>839</v>
      </c>
      <c r="C2250" s="180" t="s">
        <v>74</v>
      </c>
      <c r="D2250" s="180" t="s">
        <v>30</v>
      </c>
      <c r="E2250" s="178" t="n">
        <v>1</v>
      </c>
      <c r="F2250" s="181" t="n">
        <f aca="false">IF(C2250="MAT.",VLOOKUP(A2250,INSUMOS_AUX!A:F,6,0),0)</f>
        <v>170</v>
      </c>
      <c r="G2250" s="178" t="n">
        <f aca="false">IF(C2250="M.O.",VLOOKUP(A2250,INSUMOS_AUX!A:F,6,0),0)</f>
        <v>0</v>
      </c>
    </row>
    <row r="2251" customFormat="false" ht="15" hidden="false" customHeight="false" outlineLevel="0" collapsed="false">
      <c r="A2251" s="178" t="n">
        <v>11359</v>
      </c>
      <c r="B2251" s="179" t="s">
        <v>649</v>
      </c>
      <c r="C2251" s="180" t="s">
        <v>74</v>
      </c>
      <c r="D2251" s="180" t="s">
        <v>30</v>
      </c>
      <c r="E2251" s="178" t="n">
        <v>5.66E-005</v>
      </c>
      <c r="F2251" s="181" t="n">
        <f aca="false">IF(C2251="MAT.",VLOOKUP(A2251,INSUMOS_AUX!A:F,6,0),0)</f>
        <v>571.77</v>
      </c>
      <c r="G2251" s="178" t="n">
        <f aca="false">IF(C2251="M.O.",VLOOKUP(A2251,INSUMOS_AUX!A:F,6,0),0)</f>
        <v>0</v>
      </c>
    </row>
    <row r="2252" customFormat="false" ht="15" hidden="false" customHeight="false" outlineLevel="0" collapsed="false">
      <c r="A2252" s="178" t="n">
        <v>12815</v>
      </c>
      <c r="B2252" s="179" t="s">
        <v>651</v>
      </c>
      <c r="C2252" s="180" t="s">
        <v>74</v>
      </c>
      <c r="D2252" s="180" t="s">
        <v>30</v>
      </c>
      <c r="E2252" s="178" t="n">
        <v>0.0079816</v>
      </c>
      <c r="F2252" s="181" t="n">
        <f aca="false">IF(C2252="MAT.",VLOOKUP(A2252,INSUMOS_AUX!A:F,6,0),0)</f>
        <v>5.84</v>
      </c>
      <c r="G2252" s="178" t="n">
        <f aca="false">IF(C2252="M.O.",VLOOKUP(A2252,INSUMOS_AUX!A:F,6,0),0)</f>
        <v>0</v>
      </c>
    </row>
    <row r="2253" customFormat="false" ht="15" hidden="false" customHeight="false" outlineLevel="0" collapsed="false">
      <c r="A2253" s="178" t="n">
        <v>12892</v>
      </c>
      <c r="B2253" s="179" t="s">
        <v>627</v>
      </c>
      <c r="C2253" s="180" t="s">
        <v>74</v>
      </c>
      <c r="D2253" s="180" t="s">
        <v>628</v>
      </c>
      <c r="E2253" s="178" t="n">
        <v>0.0137388</v>
      </c>
      <c r="F2253" s="181" t="n">
        <f aca="false">IF(C2253="MAT.",VLOOKUP(A2253,INSUMOS_AUX!A:F,6,0),0)</f>
        <v>9</v>
      </c>
      <c r="G2253" s="178" t="n">
        <f aca="false">IF(C2253="M.O.",VLOOKUP(A2253,INSUMOS_AUX!A:F,6,0),0)</f>
        <v>0</v>
      </c>
    </row>
    <row r="2254" customFormat="false" ht="15" hidden="false" customHeight="false" outlineLevel="0" collapsed="false">
      <c r="A2254" s="178" t="n">
        <v>12893</v>
      </c>
      <c r="B2254" s="179" t="s">
        <v>629</v>
      </c>
      <c r="C2254" s="180" t="s">
        <v>74</v>
      </c>
      <c r="D2254" s="180" t="s">
        <v>628</v>
      </c>
      <c r="E2254" s="178" t="n">
        <v>0.0016029</v>
      </c>
      <c r="F2254" s="181" t="n">
        <f aca="false">IF(C2254="MAT.",VLOOKUP(A2254,INSUMOS_AUX!A:F,6,0),0)</f>
        <v>48</v>
      </c>
      <c r="G2254" s="178" t="n">
        <f aca="false">IF(C2254="M.O.",VLOOKUP(A2254,INSUMOS_AUX!A:F,6,0),0)</f>
        <v>0</v>
      </c>
    </row>
    <row r="2255" customFormat="false" ht="15" hidden="false" customHeight="false" outlineLevel="0" collapsed="false">
      <c r="A2255" s="178" t="n">
        <v>25966</v>
      </c>
      <c r="B2255" s="179" t="s">
        <v>653</v>
      </c>
      <c r="C2255" s="180" t="s">
        <v>74</v>
      </c>
      <c r="D2255" s="180" t="s">
        <v>654</v>
      </c>
      <c r="E2255" s="178" t="n">
        <v>0.0013303</v>
      </c>
      <c r="F2255" s="181" t="n">
        <f aca="false">IF(C2255="MAT.",VLOOKUP(A2255,INSUMOS_AUX!A:F,6,0),0)</f>
        <v>15.03</v>
      </c>
      <c r="G2255" s="178" t="n">
        <f aca="false">IF(C2255="M.O.",VLOOKUP(A2255,INSUMOS_AUX!A:F,6,0),0)</f>
        <v>0</v>
      </c>
    </row>
    <row r="2256" customFormat="false" ht="15" hidden="false" customHeight="false" outlineLevel="0" collapsed="false">
      <c r="A2256" s="178" t="n">
        <v>2711</v>
      </c>
      <c r="B2256" s="179" t="s">
        <v>657</v>
      </c>
      <c r="C2256" s="180" t="s">
        <v>74</v>
      </c>
      <c r="D2256" s="180" t="s">
        <v>30</v>
      </c>
      <c r="E2256" s="178" t="n">
        <v>0.0005937</v>
      </c>
      <c r="F2256" s="181" t="n">
        <f aca="false">IF(C2256="MAT.",VLOOKUP(A2256,INSUMOS_AUX!A:F,6,0),0)</f>
        <v>109.45</v>
      </c>
      <c r="G2256" s="178" t="n">
        <f aca="false">IF(C2256="M.O.",VLOOKUP(A2256,INSUMOS_AUX!A:F,6,0),0)</f>
        <v>0</v>
      </c>
    </row>
    <row r="2257" customFormat="false" ht="15" hidden="false" customHeight="false" outlineLevel="0" collapsed="false">
      <c r="A2257" s="178" t="n">
        <v>36144</v>
      </c>
      <c r="B2257" s="179" t="s">
        <v>630</v>
      </c>
      <c r="C2257" s="180" t="s">
        <v>74</v>
      </c>
      <c r="D2257" s="180" t="s">
        <v>30</v>
      </c>
      <c r="E2257" s="178" t="n">
        <v>0.1117708</v>
      </c>
      <c r="F2257" s="181" t="n">
        <f aca="false">IF(C2257="MAT.",VLOOKUP(A2257,INSUMOS_AUX!A:F,6,0),0)</f>
        <v>1.12</v>
      </c>
      <c r="G2257" s="178" t="n">
        <f aca="false">IF(C2257="M.O.",VLOOKUP(A2257,INSUMOS_AUX!A:F,6,0),0)</f>
        <v>0</v>
      </c>
    </row>
    <row r="2258" customFormat="false" ht="15" hidden="false" customHeight="false" outlineLevel="0" collapsed="false">
      <c r="A2258" s="178" t="n">
        <v>36146</v>
      </c>
      <c r="B2258" s="179" t="s">
        <v>631</v>
      </c>
      <c r="C2258" s="180" t="s">
        <v>74</v>
      </c>
      <c r="D2258" s="180" t="s">
        <v>30</v>
      </c>
      <c r="E2258" s="178" t="n">
        <v>0.0012434</v>
      </c>
      <c r="F2258" s="181" t="n">
        <f aca="false">IF(C2258="MAT.",VLOOKUP(A2258,INSUMOS_AUX!A:F,6,0),0)</f>
        <v>170</v>
      </c>
      <c r="G2258" s="178" t="n">
        <f aca="false">IF(C2258="M.O.",VLOOKUP(A2258,INSUMOS_AUX!A:F,6,0),0)</f>
        <v>0</v>
      </c>
    </row>
    <row r="2259" customFormat="false" ht="15" hidden="false" customHeight="false" outlineLevel="0" collapsed="false">
      <c r="A2259" s="178" t="n">
        <v>36149</v>
      </c>
      <c r="B2259" s="179" t="s">
        <v>632</v>
      </c>
      <c r="C2259" s="180" t="s">
        <v>74</v>
      </c>
      <c r="D2259" s="180" t="s">
        <v>30</v>
      </c>
      <c r="E2259" s="178" t="n">
        <v>0.00072</v>
      </c>
      <c r="F2259" s="181" t="n">
        <f aca="false">IF(C2259="MAT.",VLOOKUP(A2259,INSUMOS_AUX!A:F,6,0),0)</f>
        <v>117.5</v>
      </c>
      <c r="G2259" s="178" t="n">
        <f aca="false">IF(C2259="M.O.",VLOOKUP(A2259,INSUMOS_AUX!A:F,6,0),0)</f>
        <v>0</v>
      </c>
    </row>
    <row r="2260" customFormat="false" ht="15" hidden="false" customHeight="false" outlineLevel="0" collapsed="false">
      <c r="A2260" s="178" t="n">
        <v>36150</v>
      </c>
      <c r="B2260" s="179" t="s">
        <v>633</v>
      </c>
      <c r="C2260" s="180" t="s">
        <v>74</v>
      </c>
      <c r="D2260" s="180" t="s">
        <v>30</v>
      </c>
      <c r="E2260" s="178" t="n">
        <v>0.0026644</v>
      </c>
      <c r="F2260" s="181" t="n">
        <f aca="false">IF(C2260="MAT.",VLOOKUP(A2260,INSUMOS_AUX!A:F,6,0),0)</f>
        <v>29.7</v>
      </c>
      <c r="G2260" s="178" t="n">
        <f aca="false">IF(C2260="M.O.",VLOOKUP(A2260,INSUMOS_AUX!A:F,6,0),0)</f>
        <v>0</v>
      </c>
    </row>
    <row r="2261" customFormat="false" ht="15" hidden="false" customHeight="false" outlineLevel="0" collapsed="false">
      <c r="A2261" s="178" t="n">
        <v>36153</v>
      </c>
      <c r="B2261" s="179" t="s">
        <v>634</v>
      </c>
      <c r="C2261" s="180" t="s">
        <v>74</v>
      </c>
      <c r="D2261" s="180" t="s">
        <v>30</v>
      </c>
      <c r="E2261" s="178" t="n">
        <v>0.0010776</v>
      </c>
      <c r="F2261" s="181" t="n">
        <f aca="false">IF(C2261="MAT.",VLOOKUP(A2261,INSUMOS_AUX!A:F,6,0),0)</f>
        <v>133.75</v>
      </c>
      <c r="G2261" s="178" t="n">
        <f aca="false">IF(C2261="M.O.",VLOOKUP(A2261,INSUMOS_AUX!A:F,6,0),0)</f>
        <v>0</v>
      </c>
    </row>
    <row r="2262" customFormat="false" ht="15" hidden="false" customHeight="false" outlineLevel="0" collapsed="false">
      <c r="A2262" s="178" t="n">
        <v>37370</v>
      </c>
      <c r="B2262" s="179" t="s">
        <v>659</v>
      </c>
      <c r="C2262" s="180" t="s">
        <v>74</v>
      </c>
      <c r="D2262" s="180" t="s">
        <v>594</v>
      </c>
      <c r="E2262" s="178" t="n">
        <v>1</v>
      </c>
      <c r="F2262" s="181" t="n">
        <f aca="false">IF(C2262="MAT.",VLOOKUP(A2262,INSUMOS_AUX!A:F,6,0),0)</f>
        <v>1.87</v>
      </c>
      <c r="G2262" s="178" t="n">
        <f aca="false">IF(C2262="M.O.",VLOOKUP(A2262,INSUMOS_AUX!A:F,6,0),0)</f>
        <v>0</v>
      </c>
    </row>
    <row r="2263" customFormat="false" ht="15" hidden="false" customHeight="false" outlineLevel="0" collapsed="false">
      <c r="A2263" s="178" t="n">
        <v>37371</v>
      </c>
      <c r="B2263" s="179" t="s">
        <v>660</v>
      </c>
      <c r="C2263" s="180" t="s">
        <v>74</v>
      </c>
      <c r="D2263" s="180" t="s">
        <v>594</v>
      </c>
      <c r="E2263" s="178" t="n">
        <v>1</v>
      </c>
      <c r="F2263" s="181" t="n">
        <f aca="false">IF(C2263="MAT.",VLOOKUP(A2263,INSUMOS_AUX!A:F,6,0),0)</f>
        <v>0.71</v>
      </c>
      <c r="G2263" s="178" t="n">
        <f aca="false">IF(C2263="M.O.",VLOOKUP(A2263,INSUMOS_AUX!A:F,6,0),0)</f>
        <v>0</v>
      </c>
    </row>
    <row r="2264" customFormat="false" ht="15" hidden="false" customHeight="false" outlineLevel="0" collapsed="false">
      <c r="A2264" s="178" t="n">
        <v>37372</v>
      </c>
      <c r="B2264" s="179" t="s">
        <v>661</v>
      </c>
      <c r="C2264" s="180" t="s">
        <v>74</v>
      </c>
      <c r="D2264" s="180" t="s">
        <v>594</v>
      </c>
      <c r="E2264" s="178" t="n">
        <v>1</v>
      </c>
      <c r="F2264" s="181" t="n">
        <f aca="false">IF(C2264="MAT.",VLOOKUP(A2264,INSUMOS_AUX!A:F,6,0),0)</f>
        <v>0.34</v>
      </c>
      <c r="G2264" s="178" t="n">
        <f aca="false">IF(C2264="M.O.",VLOOKUP(A2264,INSUMOS_AUX!A:F,6,0),0)</f>
        <v>0</v>
      </c>
    </row>
    <row r="2265" customFormat="false" ht="15" hidden="false" customHeight="false" outlineLevel="0" collapsed="false">
      <c r="A2265" s="178" t="n">
        <v>37373</v>
      </c>
      <c r="B2265" s="179" t="s">
        <v>662</v>
      </c>
      <c r="C2265" s="180" t="s">
        <v>74</v>
      </c>
      <c r="D2265" s="180" t="s">
        <v>594</v>
      </c>
      <c r="E2265" s="178" t="n">
        <v>1</v>
      </c>
      <c r="F2265" s="181" t="n">
        <f aca="false">IF(C2265="MAT.",VLOOKUP(A2265,INSUMOS_AUX!A:F,6,0),0)</f>
        <v>0.05</v>
      </c>
      <c r="G2265" s="178" t="n">
        <f aca="false">IF(C2265="M.O.",VLOOKUP(A2265,INSUMOS_AUX!A:F,6,0),0)</f>
        <v>0</v>
      </c>
    </row>
    <row r="2266" customFormat="false" ht="15" hidden="false" customHeight="false" outlineLevel="0" collapsed="false">
      <c r="A2266" s="178" t="n">
        <v>38382</v>
      </c>
      <c r="B2266" s="179" t="s">
        <v>664</v>
      </c>
      <c r="C2266" s="180" t="s">
        <v>74</v>
      </c>
      <c r="D2266" s="180" t="s">
        <v>30</v>
      </c>
      <c r="E2266" s="178" t="n">
        <v>0.0025312</v>
      </c>
      <c r="F2266" s="181" t="n">
        <f aca="false">IF(C2266="MAT.",VLOOKUP(A2266,INSUMOS_AUX!A:F,6,0),0)</f>
        <v>7.62</v>
      </c>
      <c r="G2266" s="178" t="n">
        <f aca="false">IF(C2266="M.O.",VLOOKUP(A2266,INSUMOS_AUX!A:F,6,0),0)</f>
        <v>0</v>
      </c>
    </row>
    <row r="2267" customFormat="false" ht="15" hidden="false" customHeight="false" outlineLevel="0" collapsed="false">
      <c r="A2267" s="178" t="n">
        <v>38390</v>
      </c>
      <c r="B2267" s="179" t="s">
        <v>665</v>
      </c>
      <c r="C2267" s="180" t="s">
        <v>74</v>
      </c>
      <c r="D2267" s="180" t="s">
        <v>30</v>
      </c>
      <c r="E2267" s="178" t="n">
        <v>0.0013303</v>
      </c>
      <c r="F2267" s="181" t="n">
        <f aca="false">IF(C2267="MAT.",VLOOKUP(A2267,INSUMOS_AUX!A:F,6,0),0)</f>
        <v>22.97</v>
      </c>
      <c r="G2267" s="178" t="n">
        <f aca="false">IF(C2267="M.O.",VLOOKUP(A2267,INSUMOS_AUX!A:F,6,0),0)</f>
        <v>0</v>
      </c>
    </row>
    <row r="2268" customFormat="false" ht="15" hidden="false" customHeight="false" outlineLevel="0" collapsed="false">
      <c r="A2268" s="178" t="n">
        <v>38393</v>
      </c>
      <c r="B2268" s="179" t="s">
        <v>666</v>
      </c>
      <c r="C2268" s="180" t="s">
        <v>74</v>
      </c>
      <c r="D2268" s="180" t="s">
        <v>30</v>
      </c>
      <c r="E2268" s="178" t="n">
        <v>0.0013303</v>
      </c>
      <c r="F2268" s="181" t="n">
        <f aca="false">IF(C2268="MAT.",VLOOKUP(A2268,INSUMOS_AUX!A:F,6,0),0)</f>
        <v>10.36</v>
      </c>
      <c r="G2268" s="178" t="n">
        <f aca="false">IF(C2268="M.O.",VLOOKUP(A2268,INSUMOS_AUX!A:F,6,0),0)</f>
        <v>0</v>
      </c>
    </row>
    <row r="2269" customFormat="false" ht="15" hidden="false" customHeight="false" outlineLevel="0" collapsed="false">
      <c r="A2269" s="178" t="n">
        <v>38396</v>
      </c>
      <c r="B2269" s="179" t="s">
        <v>667</v>
      </c>
      <c r="C2269" s="180" t="s">
        <v>74</v>
      </c>
      <c r="D2269" s="180" t="s">
        <v>30</v>
      </c>
      <c r="E2269" s="178" t="n">
        <v>4.53E-005</v>
      </c>
      <c r="F2269" s="181" t="n">
        <f aca="false">IF(C2269="MAT.",VLOOKUP(A2269,INSUMOS_AUX!A:F,6,0),0)</f>
        <v>276.64</v>
      </c>
      <c r="G2269" s="178" t="n">
        <f aca="false">IF(C2269="M.O.",VLOOKUP(A2269,INSUMOS_AUX!A:F,6,0),0)</f>
        <v>0</v>
      </c>
    </row>
    <row r="2270" customFormat="false" ht="15" hidden="false" customHeight="false" outlineLevel="0" collapsed="false">
      <c r="A2270" s="178" t="n">
        <v>38399</v>
      </c>
      <c r="B2270" s="179" t="s">
        <v>668</v>
      </c>
      <c r="C2270" s="180" t="s">
        <v>74</v>
      </c>
      <c r="D2270" s="180" t="s">
        <v>30</v>
      </c>
      <c r="E2270" s="178" t="n">
        <v>0.0002263</v>
      </c>
      <c r="F2270" s="181" t="n">
        <f aca="false">IF(C2270="MAT.",VLOOKUP(A2270,INSUMOS_AUX!A:F,6,0),0)</f>
        <v>135.25</v>
      </c>
      <c r="G2270" s="178" t="n">
        <f aca="false">IF(C2270="M.O.",VLOOKUP(A2270,INSUMOS_AUX!A:F,6,0),0)</f>
        <v>0</v>
      </c>
    </row>
    <row r="2271" customFormat="false" ht="15" hidden="false" customHeight="false" outlineLevel="0" collapsed="false">
      <c r="A2271" s="178" t="n">
        <v>38412</v>
      </c>
      <c r="B2271" s="179" t="s">
        <v>669</v>
      </c>
      <c r="C2271" s="180" t="s">
        <v>74</v>
      </c>
      <c r="D2271" s="180" t="s">
        <v>30</v>
      </c>
      <c r="E2271" s="178" t="n">
        <v>3.96E-005</v>
      </c>
      <c r="F2271" s="181" t="n">
        <f aca="false">IF(C2271="MAT.",VLOOKUP(A2271,INSUMOS_AUX!A:F,6,0),0)</f>
        <v>837.62</v>
      </c>
      <c r="G2271" s="178" t="n">
        <f aca="false">IF(C2271="M.O.",VLOOKUP(A2271,INSUMOS_AUX!A:F,6,0),0)</f>
        <v>0</v>
      </c>
    </row>
    <row r="2272" customFormat="false" ht="15" hidden="false" customHeight="false" outlineLevel="0" collapsed="false">
      <c r="A2272" s="178" t="n">
        <v>38413</v>
      </c>
      <c r="B2272" s="179" t="s">
        <v>670</v>
      </c>
      <c r="C2272" s="180" t="s">
        <v>74</v>
      </c>
      <c r="D2272" s="180" t="s">
        <v>30</v>
      </c>
      <c r="E2272" s="178" t="n">
        <v>3.88E-005</v>
      </c>
      <c r="F2272" s="181" t="n">
        <f aca="false">IF(C2272="MAT.",VLOOKUP(A2272,INSUMOS_AUX!A:F,6,0),0)</f>
        <v>589.49</v>
      </c>
      <c r="G2272" s="178" t="n">
        <f aca="false">IF(C2272="M.O.",VLOOKUP(A2272,INSUMOS_AUX!A:F,6,0),0)</f>
        <v>0</v>
      </c>
    </row>
    <row r="2273" customFormat="false" ht="15" hidden="false" customHeight="false" outlineLevel="0" collapsed="false">
      <c r="A2273" s="178" t="n">
        <v>38476</v>
      </c>
      <c r="B2273" s="179" t="s">
        <v>671</v>
      </c>
      <c r="C2273" s="180" t="s">
        <v>74</v>
      </c>
      <c r="D2273" s="180" t="s">
        <v>30</v>
      </c>
      <c r="E2273" s="178" t="n">
        <v>0.0001811</v>
      </c>
      <c r="F2273" s="181" t="n">
        <f aca="false">IF(C2273="MAT.",VLOOKUP(A2273,INSUMOS_AUX!A:F,6,0),0)</f>
        <v>203.78</v>
      </c>
      <c r="G2273" s="178" t="n">
        <f aca="false">IF(C2273="M.O.",VLOOKUP(A2273,INSUMOS_AUX!A:F,6,0),0)</f>
        <v>0</v>
      </c>
    </row>
    <row r="2274" customFormat="false" ht="15" hidden="false" customHeight="false" outlineLevel="0" collapsed="false">
      <c r="A2274" s="178" t="n">
        <v>38477</v>
      </c>
      <c r="B2274" s="179" t="s">
        <v>672</v>
      </c>
      <c r="C2274" s="180" t="s">
        <v>74</v>
      </c>
      <c r="D2274" s="180" t="s">
        <v>30</v>
      </c>
      <c r="E2274" s="178" t="n">
        <v>3.88E-005</v>
      </c>
      <c r="F2274" s="181" t="n">
        <f aca="false">IF(C2274="MAT.",VLOOKUP(A2274,INSUMOS_AUX!A:F,6,0),0)</f>
        <v>577.1</v>
      </c>
      <c r="G2274" s="178" t="n">
        <f aca="false">IF(C2274="M.O.",VLOOKUP(A2274,INSUMOS_AUX!A:F,6,0),0)</f>
        <v>0</v>
      </c>
    </row>
    <row r="2275" customFormat="false" ht="15" hidden="false" customHeight="false" outlineLevel="0" collapsed="false">
      <c r="A2275" s="178" t="n">
        <v>4750</v>
      </c>
      <c r="B2275" s="179" t="s">
        <v>688</v>
      </c>
      <c r="C2275" s="180" t="s">
        <v>636</v>
      </c>
      <c r="D2275" s="180" t="s">
        <v>594</v>
      </c>
      <c r="E2275" s="178" t="n">
        <v>0.50855</v>
      </c>
      <c r="F2275" s="181" t="n">
        <f aca="false">IF(C2275="MAT.",VLOOKUP(A2275,INSUMOS_AUX!A:F,6,0),0)</f>
        <v>0</v>
      </c>
      <c r="G2275" s="178" t="n">
        <f aca="false">IF(C2275="M.O.",VLOOKUP(A2275,INSUMOS_AUX!A:F,6,0),0)</f>
        <v>13.3</v>
      </c>
    </row>
    <row r="2276" customFormat="false" ht="15" hidden="false" customHeight="false" outlineLevel="0" collapsed="false">
      <c r="A2276" s="178" t="n">
        <v>6111</v>
      </c>
      <c r="B2276" s="179" t="s">
        <v>678</v>
      </c>
      <c r="C2276" s="180" t="s">
        <v>636</v>
      </c>
      <c r="D2276" s="180" t="s">
        <v>594</v>
      </c>
      <c r="E2276" s="178" t="n">
        <v>0.50855</v>
      </c>
      <c r="F2276" s="181" t="n">
        <f aca="false">IF(C2276="MAT.",VLOOKUP(A2276,INSUMOS_AUX!A:F,6,0),0)</f>
        <v>0</v>
      </c>
      <c r="G2276" s="178" t="n">
        <f aca="false">IF(C2276="M.O.",VLOOKUP(A2276,INSUMOS_AUX!A:F,6,0),0)</f>
        <v>8.51</v>
      </c>
    </row>
    <row r="2277" customFormat="false" ht="15" hidden="false" customHeight="false" outlineLevel="0" collapsed="false">
      <c r="A2277" s="172"/>
      <c r="B2277" s="173"/>
      <c r="C2277" s="173"/>
      <c r="D2277" s="173"/>
      <c r="E2277" s="173"/>
      <c r="F2277" s="173"/>
      <c r="G2277" s="173"/>
    </row>
    <row r="2278" customFormat="false" ht="15" hidden="false" customHeight="false" outlineLevel="0" collapsed="false">
      <c r="A2278" s="174" t="s">
        <v>305</v>
      </c>
      <c r="B2278" s="174" t="s">
        <v>306</v>
      </c>
      <c r="C2278" s="175" t="s">
        <v>60</v>
      </c>
      <c r="D2278" s="175" t="s">
        <v>30</v>
      </c>
      <c r="E2278" s="176" t="n">
        <v>1</v>
      </c>
      <c r="F2278" s="177" t="n">
        <f aca="false">SUMPRODUCT($E2279:$E2327,F2279:F2327)</f>
        <v>1140.38448264202</v>
      </c>
      <c r="G2278" s="176" t="n">
        <f aca="false">SUMPRODUCT($E2279:$E2327,G2279:G2327)</f>
        <v>468.7238231078</v>
      </c>
    </row>
    <row r="2279" customFormat="false" ht="15" hidden="false" customHeight="false" outlineLevel="0" collapsed="false">
      <c r="A2279" s="178" t="n">
        <v>10</v>
      </c>
      <c r="B2279" s="179" t="s">
        <v>647</v>
      </c>
      <c r="C2279" s="180" t="s">
        <v>74</v>
      </c>
      <c r="D2279" s="180" t="s">
        <v>30</v>
      </c>
      <c r="E2279" s="178" t="n">
        <v>0.250761391</v>
      </c>
      <c r="F2279" s="181" t="n">
        <f aca="false">IF(C2279="MAT.",VLOOKUP(A2279,INSUMOS_AUX!A:F,6,0),0)</f>
        <v>6.92</v>
      </c>
      <c r="G2279" s="178" t="n">
        <f aca="false">IF(C2279="M.O.",VLOOKUP(A2279,INSUMOS_AUX!A:F,6,0),0)</f>
        <v>0</v>
      </c>
    </row>
    <row r="2280" customFormat="false" ht="15" hidden="false" customHeight="false" outlineLevel="0" collapsed="false">
      <c r="A2280" s="178" t="n">
        <v>10535</v>
      </c>
      <c r="B2280" s="179" t="s">
        <v>648</v>
      </c>
      <c r="C2280" s="180" t="s">
        <v>74</v>
      </c>
      <c r="D2280" s="180" t="s">
        <v>30</v>
      </c>
      <c r="E2280" s="178" t="n">
        <v>0.000226895</v>
      </c>
      <c r="F2280" s="181" t="n">
        <f aca="false">IF(C2280="MAT.",VLOOKUP(A2280,INSUMOS_AUX!A:F,6,0),0)</f>
        <v>2976</v>
      </c>
      <c r="G2280" s="178" t="n">
        <f aca="false">IF(C2280="M.O.",VLOOKUP(A2280,INSUMOS_AUX!A:F,6,0),0)</f>
        <v>0</v>
      </c>
    </row>
    <row r="2281" customFormat="false" ht="15" hidden="false" customHeight="false" outlineLevel="0" collapsed="false">
      <c r="A2281" s="178" t="n">
        <v>1106</v>
      </c>
      <c r="B2281" s="179" t="s">
        <v>742</v>
      </c>
      <c r="C2281" s="180" t="s">
        <v>74</v>
      </c>
      <c r="D2281" s="180" t="s">
        <v>285</v>
      </c>
      <c r="E2281" s="178" t="n">
        <v>92.7823</v>
      </c>
      <c r="F2281" s="181" t="n">
        <f aca="false">IF(C2281="MAT.",VLOOKUP(A2281,INSUMOS_AUX!A:F,6,0),0)</f>
        <v>0.6</v>
      </c>
      <c r="G2281" s="178" t="n">
        <f aca="false">IF(C2281="M.O.",VLOOKUP(A2281,INSUMOS_AUX!A:F,6,0),0)</f>
        <v>0</v>
      </c>
    </row>
    <row r="2282" customFormat="false" ht="15" hidden="false" customHeight="false" outlineLevel="0" collapsed="false">
      <c r="A2282" s="178" t="n">
        <v>11359</v>
      </c>
      <c r="B2282" s="179" t="s">
        <v>649</v>
      </c>
      <c r="C2282" s="180" t="s">
        <v>74</v>
      </c>
      <c r="D2282" s="180" t="s">
        <v>30</v>
      </c>
      <c r="E2282" s="178" t="n">
        <v>0.002023971</v>
      </c>
      <c r="F2282" s="181" t="n">
        <f aca="false">IF(C2282="MAT.",VLOOKUP(A2282,INSUMOS_AUX!A:F,6,0),0)</f>
        <v>571.77</v>
      </c>
      <c r="G2282" s="178" t="n">
        <f aca="false">IF(C2282="M.O.",VLOOKUP(A2282,INSUMOS_AUX!A:F,6,0),0)</f>
        <v>0</v>
      </c>
    </row>
    <row r="2283" customFormat="false" ht="15" hidden="false" customHeight="false" outlineLevel="0" collapsed="false">
      <c r="A2283" s="178" t="n">
        <v>11756</v>
      </c>
      <c r="B2283" s="179" t="s">
        <v>840</v>
      </c>
      <c r="C2283" s="180" t="s">
        <v>74</v>
      </c>
      <c r="D2283" s="180" t="s">
        <v>30</v>
      </c>
      <c r="E2283" s="178" t="n">
        <v>2</v>
      </c>
      <c r="F2283" s="181" t="n">
        <f aca="false">IF(C2283="MAT.",VLOOKUP(A2283,INSUMOS_AUX!A:F,6,0),0)</f>
        <v>23.02</v>
      </c>
      <c r="G2283" s="178" t="n">
        <f aca="false">IF(C2283="M.O.",VLOOKUP(A2283,INSUMOS_AUX!A:F,6,0),0)</f>
        <v>0</v>
      </c>
    </row>
    <row r="2284" customFormat="false" ht="15" hidden="false" customHeight="false" outlineLevel="0" collapsed="false">
      <c r="A2284" s="178" t="n">
        <v>118</v>
      </c>
      <c r="B2284" s="179" t="s">
        <v>841</v>
      </c>
      <c r="C2284" s="180" t="s">
        <v>74</v>
      </c>
      <c r="D2284" s="180" t="s">
        <v>30</v>
      </c>
      <c r="E2284" s="178" t="n">
        <v>1</v>
      </c>
      <c r="F2284" s="181" t="n">
        <f aca="false">IF(C2284="MAT.",VLOOKUP(A2284,INSUMOS_AUX!A:F,6,0),0)</f>
        <v>71.89</v>
      </c>
      <c r="G2284" s="178" t="n">
        <f aca="false">IF(C2284="M.O.",VLOOKUP(A2284,INSUMOS_AUX!A:F,6,0),0)</f>
        <v>0</v>
      </c>
    </row>
    <row r="2285" customFormat="false" ht="15" hidden="false" customHeight="false" outlineLevel="0" collapsed="false">
      <c r="A2285" s="178" t="n">
        <v>12815</v>
      </c>
      <c r="B2285" s="179" t="s">
        <v>651</v>
      </c>
      <c r="C2285" s="180" t="s">
        <v>74</v>
      </c>
      <c r="D2285" s="180" t="s">
        <v>30</v>
      </c>
      <c r="E2285" s="178" t="n">
        <v>0.285415631</v>
      </c>
      <c r="F2285" s="181" t="n">
        <f aca="false">IF(C2285="MAT.",VLOOKUP(A2285,INSUMOS_AUX!A:F,6,0),0)</f>
        <v>5.84</v>
      </c>
      <c r="G2285" s="178" t="n">
        <f aca="false">IF(C2285="M.O.",VLOOKUP(A2285,INSUMOS_AUX!A:F,6,0),0)</f>
        <v>0</v>
      </c>
    </row>
    <row r="2286" customFormat="false" ht="15" hidden="false" customHeight="false" outlineLevel="0" collapsed="false">
      <c r="A2286" s="178" t="n">
        <v>12892</v>
      </c>
      <c r="B2286" s="179" t="s">
        <v>627</v>
      </c>
      <c r="C2286" s="180" t="s">
        <v>74</v>
      </c>
      <c r="D2286" s="180" t="s">
        <v>628</v>
      </c>
      <c r="E2286" s="178" t="n">
        <v>0.536272214</v>
      </c>
      <c r="F2286" s="181" t="n">
        <f aca="false">IF(C2286="MAT.",VLOOKUP(A2286,INSUMOS_AUX!A:F,6,0),0)</f>
        <v>9</v>
      </c>
      <c r="G2286" s="178" t="n">
        <f aca="false">IF(C2286="M.O.",VLOOKUP(A2286,INSUMOS_AUX!A:F,6,0),0)</f>
        <v>0</v>
      </c>
    </row>
    <row r="2287" customFormat="false" ht="15" hidden="false" customHeight="false" outlineLevel="0" collapsed="false">
      <c r="A2287" s="178" t="n">
        <v>12893</v>
      </c>
      <c r="B2287" s="179" t="s">
        <v>629</v>
      </c>
      <c r="C2287" s="180" t="s">
        <v>74</v>
      </c>
      <c r="D2287" s="180" t="s">
        <v>628</v>
      </c>
      <c r="E2287" s="178" t="n">
        <v>0.062566653</v>
      </c>
      <c r="F2287" s="181" t="n">
        <f aca="false">IF(C2287="MAT.",VLOOKUP(A2287,INSUMOS_AUX!A:F,6,0),0)</f>
        <v>48</v>
      </c>
      <c r="G2287" s="178" t="n">
        <f aca="false">IF(C2287="M.O.",VLOOKUP(A2287,INSUMOS_AUX!A:F,6,0),0)</f>
        <v>0</v>
      </c>
    </row>
    <row r="2288" customFormat="false" ht="15" hidden="false" customHeight="false" outlineLevel="0" collapsed="false">
      <c r="A2288" s="178" t="n">
        <v>1379</v>
      </c>
      <c r="B2288" s="179" t="s">
        <v>652</v>
      </c>
      <c r="C2288" s="180" t="s">
        <v>74</v>
      </c>
      <c r="D2288" s="180" t="s">
        <v>285</v>
      </c>
      <c r="E2288" s="178" t="n">
        <v>314.06067</v>
      </c>
      <c r="F2288" s="181" t="n">
        <f aca="false">IF(C2288="MAT.",VLOOKUP(A2288,INSUMOS_AUX!A:F,6,0),0)</f>
        <v>0.42</v>
      </c>
      <c r="G2288" s="178" t="n">
        <f aca="false">IF(C2288="M.O.",VLOOKUP(A2288,INSUMOS_AUX!A:F,6,0),0)</f>
        <v>0</v>
      </c>
    </row>
    <row r="2289" customFormat="false" ht="15" hidden="false" customHeight="false" outlineLevel="0" collapsed="false">
      <c r="A2289" s="178" t="n">
        <v>246</v>
      </c>
      <c r="B2289" s="179" t="s">
        <v>842</v>
      </c>
      <c r="C2289" s="180" t="s">
        <v>636</v>
      </c>
      <c r="D2289" s="180" t="s">
        <v>594</v>
      </c>
      <c r="E2289" s="178" t="n">
        <v>3.0435</v>
      </c>
      <c r="F2289" s="181" t="n">
        <f aca="false">IF(C2289="MAT.",VLOOKUP(A2289,INSUMOS_AUX!A:F,6,0),0)</f>
        <v>0</v>
      </c>
      <c r="G2289" s="178" t="n">
        <f aca="false">IF(C2289="M.O.",VLOOKUP(A2289,INSUMOS_AUX!A:F,6,0),0)</f>
        <v>9.41</v>
      </c>
    </row>
    <row r="2290" customFormat="false" ht="15" hidden="false" customHeight="false" outlineLevel="0" collapsed="false">
      <c r="A2290" s="178" t="n">
        <v>25966</v>
      </c>
      <c r="B2290" s="179" t="s">
        <v>653</v>
      </c>
      <c r="C2290" s="180" t="s">
        <v>74</v>
      </c>
      <c r="D2290" s="180" t="s">
        <v>654</v>
      </c>
      <c r="E2290" s="178" t="n">
        <v>0.047570464</v>
      </c>
      <c r="F2290" s="181" t="n">
        <f aca="false">IF(C2290="MAT.",VLOOKUP(A2290,INSUMOS_AUX!A:F,6,0),0)</f>
        <v>15.03</v>
      </c>
      <c r="G2290" s="178" t="n">
        <f aca="false">IF(C2290="M.O.",VLOOKUP(A2290,INSUMOS_AUX!A:F,6,0),0)</f>
        <v>0</v>
      </c>
    </row>
    <row r="2291" customFormat="false" ht="15" hidden="false" customHeight="false" outlineLevel="0" collapsed="false">
      <c r="A2291" s="178" t="n">
        <v>2696</v>
      </c>
      <c r="B2291" s="179" t="s">
        <v>836</v>
      </c>
      <c r="C2291" s="180" t="s">
        <v>636</v>
      </c>
      <c r="D2291" s="180" t="s">
        <v>594</v>
      </c>
      <c r="E2291" s="178" t="n">
        <v>3.0435</v>
      </c>
      <c r="F2291" s="181" t="n">
        <f aca="false">IF(C2291="MAT.",VLOOKUP(A2291,INSUMOS_AUX!A:F,6,0),0)</f>
        <v>0</v>
      </c>
      <c r="G2291" s="178" t="n">
        <f aca="false">IF(C2291="M.O.",VLOOKUP(A2291,INSUMOS_AUX!A:F,6,0),0)</f>
        <v>13.3</v>
      </c>
    </row>
    <row r="2292" customFormat="false" ht="15" hidden="false" customHeight="false" outlineLevel="0" collapsed="false">
      <c r="A2292" s="178" t="n">
        <v>2705</v>
      </c>
      <c r="B2292" s="179" t="s">
        <v>655</v>
      </c>
      <c r="C2292" s="180" t="s">
        <v>74</v>
      </c>
      <c r="D2292" s="180" t="s">
        <v>656</v>
      </c>
      <c r="E2292" s="178" t="n">
        <v>1.7731125</v>
      </c>
      <c r="F2292" s="181" t="n">
        <f aca="false">IF(C2292="MAT.",VLOOKUP(A2292,INSUMOS_AUX!A:F,6,0),0)</f>
        <v>0.85</v>
      </c>
      <c r="G2292" s="178" t="n">
        <f aca="false">IF(C2292="M.O.",VLOOKUP(A2292,INSUMOS_AUX!A:F,6,0),0)</f>
        <v>0</v>
      </c>
    </row>
    <row r="2293" customFormat="false" ht="15" hidden="false" customHeight="false" outlineLevel="0" collapsed="false">
      <c r="A2293" s="178" t="n">
        <v>2711</v>
      </c>
      <c r="B2293" s="179" t="s">
        <v>657</v>
      </c>
      <c r="C2293" s="180" t="s">
        <v>74</v>
      </c>
      <c r="D2293" s="180" t="s">
        <v>30</v>
      </c>
      <c r="E2293" s="178" t="n">
        <v>0.021230237</v>
      </c>
      <c r="F2293" s="181" t="n">
        <f aca="false">IF(C2293="MAT.",VLOOKUP(A2293,INSUMOS_AUX!A:F,6,0),0)</f>
        <v>109.45</v>
      </c>
      <c r="G2293" s="178" t="n">
        <f aca="false">IF(C2293="M.O.",VLOOKUP(A2293,INSUMOS_AUX!A:F,6,0),0)</f>
        <v>0</v>
      </c>
    </row>
    <row r="2294" customFormat="false" ht="15" hidden="false" customHeight="false" outlineLevel="0" collapsed="false">
      <c r="A2294" s="178" t="n">
        <v>34547</v>
      </c>
      <c r="B2294" s="179" t="s">
        <v>843</v>
      </c>
      <c r="C2294" s="180" t="s">
        <v>74</v>
      </c>
      <c r="D2294" s="180" t="s">
        <v>86</v>
      </c>
      <c r="E2294" s="178" t="n">
        <v>7.85</v>
      </c>
      <c r="F2294" s="181" t="n">
        <f aca="false">IF(C2294="MAT.",VLOOKUP(A2294,INSUMOS_AUX!A:F,6,0),0)</f>
        <v>2.32</v>
      </c>
      <c r="G2294" s="178" t="n">
        <f aca="false">IF(C2294="M.O.",VLOOKUP(A2294,INSUMOS_AUX!A:F,6,0),0)</f>
        <v>0</v>
      </c>
    </row>
    <row r="2295" customFormat="false" ht="15" hidden="false" customHeight="false" outlineLevel="0" collapsed="false">
      <c r="A2295" s="178" t="n">
        <v>36144</v>
      </c>
      <c r="B2295" s="179" t="s">
        <v>630</v>
      </c>
      <c r="C2295" s="180" t="s">
        <v>74</v>
      </c>
      <c r="D2295" s="180" t="s">
        <v>30</v>
      </c>
      <c r="E2295" s="178" t="n">
        <v>4.362795462</v>
      </c>
      <c r="F2295" s="181" t="n">
        <f aca="false">IF(C2295="MAT.",VLOOKUP(A2295,INSUMOS_AUX!A:F,6,0),0)</f>
        <v>1.12</v>
      </c>
      <c r="G2295" s="178" t="n">
        <f aca="false">IF(C2295="M.O.",VLOOKUP(A2295,INSUMOS_AUX!A:F,6,0),0)</f>
        <v>0</v>
      </c>
    </row>
    <row r="2296" customFormat="false" ht="15" hidden="false" customHeight="false" outlineLevel="0" collapsed="false">
      <c r="A2296" s="178" t="n">
        <v>36146</v>
      </c>
      <c r="B2296" s="179" t="s">
        <v>631</v>
      </c>
      <c r="C2296" s="180" t="s">
        <v>74</v>
      </c>
      <c r="D2296" s="180" t="s">
        <v>30</v>
      </c>
      <c r="E2296" s="178" t="n">
        <v>0.048534141</v>
      </c>
      <c r="F2296" s="181" t="n">
        <f aca="false">IF(C2296="MAT.",VLOOKUP(A2296,INSUMOS_AUX!A:F,6,0),0)</f>
        <v>170</v>
      </c>
      <c r="G2296" s="178" t="n">
        <f aca="false">IF(C2296="M.O.",VLOOKUP(A2296,INSUMOS_AUX!A:F,6,0),0)</f>
        <v>0</v>
      </c>
    </row>
    <row r="2297" customFormat="false" ht="15" hidden="false" customHeight="false" outlineLevel="0" collapsed="false">
      <c r="A2297" s="178" t="n">
        <v>36149</v>
      </c>
      <c r="B2297" s="179" t="s">
        <v>632</v>
      </c>
      <c r="C2297" s="180" t="s">
        <v>74</v>
      </c>
      <c r="D2297" s="180" t="s">
        <v>30</v>
      </c>
      <c r="E2297" s="178" t="n">
        <v>0.028104055</v>
      </c>
      <c r="F2297" s="181" t="n">
        <f aca="false">IF(C2297="MAT.",VLOOKUP(A2297,INSUMOS_AUX!A:F,6,0),0)</f>
        <v>117.5</v>
      </c>
      <c r="G2297" s="178" t="n">
        <f aca="false">IF(C2297="M.O.",VLOOKUP(A2297,INSUMOS_AUX!A:F,6,0),0)</f>
        <v>0</v>
      </c>
    </row>
    <row r="2298" customFormat="false" ht="15" hidden="false" customHeight="false" outlineLevel="0" collapsed="false">
      <c r="A2298" s="178" t="n">
        <v>36150</v>
      </c>
      <c r="B2298" s="179" t="s">
        <v>633</v>
      </c>
      <c r="C2298" s="180" t="s">
        <v>74</v>
      </c>
      <c r="D2298" s="180" t="s">
        <v>30</v>
      </c>
      <c r="E2298" s="178" t="n">
        <v>0.104000617</v>
      </c>
      <c r="F2298" s="181" t="n">
        <f aca="false">IF(C2298="MAT.",VLOOKUP(A2298,INSUMOS_AUX!A:F,6,0),0)</f>
        <v>29.7</v>
      </c>
      <c r="G2298" s="178" t="n">
        <f aca="false">IF(C2298="M.O.",VLOOKUP(A2298,INSUMOS_AUX!A:F,6,0),0)</f>
        <v>0</v>
      </c>
    </row>
    <row r="2299" customFormat="false" ht="15" hidden="false" customHeight="false" outlineLevel="0" collapsed="false">
      <c r="A2299" s="178" t="n">
        <v>36153</v>
      </c>
      <c r="B2299" s="179" t="s">
        <v>634</v>
      </c>
      <c r="C2299" s="180" t="s">
        <v>74</v>
      </c>
      <c r="D2299" s="180" t="s">
        <v>30</v>
      </c>
      <c r="E2299" s="178" t="n">
        <v>0.042062403</v>
      </c>
      <c r="F2299" s="181" t="n">
        <f aca="false">IF(C2299="MAT.",VLOOKUP(A2299,INSUMOS_AUX!A:F,6,0),0)</f>
        <v>133.75</v>
      </c>
      <c r="G2299" s="178" t="n">
        <f aca="false">IF(C2299="M.O.",VLOOKUP(A2299,INSUMOS_AUX!A:F,6,0),0)</f>
        <v>0</v>
      </c>
    </row>
    <row r="2300" customFormat="false" ht="15" hidden="false" customHeight="false" outlineLevel="0" collapsed="false">
      <c r="A2300" s="178" t="n">
        <v>36397</v>
      </c>
      <c r="B2300" s="179" t="s">
        <v>709</v>
      </c>
      <c r="C2300" s="180" t="s">
        <v>74</v>
      </c>
      <c r="D2300" s="180" t="s">
        <v>30</v>
      </c>
      <c r="E2300" s="178" t="n">
        <v>8.957E-005</v>
      </c>
      <c r="F2300" s="181" t="n">
        <f aca="false">IF(C2300="MAT.",VLOOKUP(A2300,INSUMOS_AUX!A:F,6,0),0)</f>
        <v>12105.76</v>
      </c>
      <c r="G2300" s="178" t="n">
        <f aca="false">IF(C2300="M.O.",VLOOKUP(A2300,INSUMOS_AUX!A:F,6,0),0)</f>
        <v>0</v>
      </c>
    </row>
    <row r="2301" customFormat="false" ht="15" hidden="false" customHeight="false" outlineLevel="0" collapsed="false">
      <c r="A2301" s="178" t="n">
        <v>367</v>
      </c>
      <c r="B2301" s="179" t="s">
        <v>743</v>
      </c>
      <c r="C2301" s="180" t="s">
        <v>74</v>
      </c>
      <c r="D2301" s="180" t="s">
        <v>116</v>
      </c>
      <c r="E2301" s="178" t="n">
        <v>0.04452</v>
      </c>
      <c r="F2301" s="181" t="n">
        <f aca="false">IF(C2301="MAT.",VLOOKUP(A2301,INSUMOS_AUX!A:F,6,0),0)</f>
        <v>72.5</v>
      </c>
      <c r="G2301" s="178" t="n">
        <f aca="false">IF(C2301="M.O.",VLOOKUP(A2301,INSUMOS_AUX!A:F,6,0),0)</f>
        <v>0</v>
      </c>
    </row>
    <row r="2302" customFormat="false" ht="15" hidden="false" customHeight="false" outlineLevel="0" collapsed="false">
      <c r="A2302" s="178" t="n">
        <v>370</v>
      </c>
      <c r="B2302" s="179" t="s">
        <v>658</v>
      </c>
      <c r="C2302" s="180" t="s">
        <v>74</v>
      </c>
      <c r="D2302" s="180" t="s">
        <v>116</v>
      </c>
      <c r="E2302" s="178" t="n">
        <v>1.12351</v>
      </c>
      <c r="F2302" s="181" t="n">
        <f aca="false">IF(C2302="MAT.",VLOOKUP(A2302,INSUMOS_AUX!A:F,6,0),0)</f>
        <v>72.5</v>
      </c>
      <c r="G2302" s="178" t="n">
        <f aca="false">IF(C2302="M.O.",VLOOKUP(A2302,INSUMOS_AUX!A:F,6,0),0)</f>
        <v>0</v>
      </c>
    </row>
    <row r="2303" customFormat="false" ht="15" hidden="false" customHeight="false" outlineLevel="0" collapsed="false">
      <c r="A2303" s="178" t="n">
        <v>37370</v>
      </c>
      <c r="B2303" s="179" t="s">
        <v>659</v>
      </c>
      <c r="C2303" s="180" t="s">
        <v>74</v>
      </c>
      <c r="D2303" s="180" t="s">
        <v>594</v>
      </c>
      <c r="E2303" s="178" t="n">
        <v>39.03341</v>
      </c>
      <c r="F2303" s="181" t="n">
        <f aca="false">IF(C2303="MAT.",VLOOKUP(A2303,INSUMOS_AUX!A:F,6,0),0)</f>
        <v>1.87</v>
      </c>
      <c r="G2303" s="178" t="n">
        <f aca="false">IF(C2303="M.O.",VLOOKUP(A2303,INSUMOS_AUX!A:F,6,0),0)</f>
        <v>0</v>
      </c>
    </row>
    <row r="2304" customFormat="false" ht="15" hidden="false" customHeight="false" outlineLevel="0" collapsed="false">
      <c r="A2304" s="178" t="n">
        <v>37371</v>
      </c>
      <c r="B2304" s="179" t="s">
        <v>660</v>
      </c>
      <c r="C2304" s="180" t="s">
        <v>74</v>
      </c>
      <c r="D2304" s="180" t="s">
        <v>594</v>
      </c>
      <c r="E2304" s="178" t="n">
        <v>39.03341</v>
      </c>
      <c r="F2304" s="181" t="n">
        <f aca="false">IF(C2304="MAT.",VLOOKUP(A2304,INSUMOS_AUX!A:F,6,0),0)</f>
        <v>0.71</v>
      </c>
      <c r="G2304" s="178" t="n">
        <f aca="false">IF(C2304="M.O.",VLOOKUP(A2304,INSUMOS_AUX!A:F,6,0),0)</f>
        <v>0</v>
      </c>
    </row>
    <row r="2305" customFormat="false" ht="15" hidden="false" customHeight="false" outlineLevel="0" collapsed="false">
      <c r="A2305" s="178" t="n">
        <v>37372</v>
      </c>
      <c r="B2305" s="179" t="s">
        <v>661</v>
      </c>
      <c r="C2305" s="180" t="s">
        <v>74</v>
      </c>
      <c r="D2305" s="180" t="s">
        <v>594</v>
      </c>
      <c r="E2305" s="178" t="n">
        <v>39.03341</v>
      </c>
      <c r="F2305" s="181" t="n">
        <f aca="false">IF(C2305="MAT.",VLOOKUP(A2305,INSUMOS_AUX!A:F,6,0),0)</f>
        <v>0.34</v>
      </c>
      <c r="G2305" s="178" t="n">
        <f aca="false">IF(C2305="M.O.",VLOOKUP(A2305,INSUMOS_AUX!A:F,6,0),0)</f>
        <v>0</v>
      </c>
    </row>
    <row r="2306" customFormat="false" ht="15" hidden="false" customHeight="false" outlineLevel="0" collapsed="false">
      <c r="A2306" s="178" t="n">
        <v>37373</v>
      </c>
      <c r="B2306" s="179" t="s">
        <v>662</v>
      </c>
      <c r="C2306" s="180" t="s">
        <v>74</v>
      </c>
      <c r="D2306" s="180" t="s">
        <v>594</v>
      </c>
      <c r="E2306" s="178" t="n">
        <v>39.03341</v>
      </c>
      <c r="F2306" s="181" t="n">
        <f aca="false">IF(C2306="MAT.",VLOOKUP(A2306,INSUMOS_AUX!A:F,6,0),0)</f>
        <v>0.05</v>
      </c>
      <c r="G2306" s="178" t="n">
        <f aca="false">IF(C2306="M.O.",VLOOKUP(A2306,INSUMOS_AUX!A:F,6,0),0)</f>
        <v>0</v>
      </c>
    </row>
    <row r="2307" customFormat="false" ht="15" hidden="false" customHeight="false" outlineLevel="0" collapsed="false">
      <c r="A2307" s="178" t="n">
        <v>37395</v>
      </c>
      <c r="B2307" s="179" t="s">
        <v>844</v>
      </c>
      <c r="C2307" s="180" t="s">
        <v>74</v>
      </c>
      <c r="D2307" s="180" t="s">
        <v>700</v>
      </c>
      <c r="E2307" s="178" t="n">
        <v>0.189</v>
      </c>
      <c r="F2307" s="181" t="n">
        <f aca="false">IF(C2307="MAT.",VLOOKUP(A2307,INSUMOS_AUX!A:F,6,0),0)</f>
        <v>26.57</v>
      </c>
      <c r="G2307" s="178" t="n">
        <f aca="false">IF(C2307="M.O.",VLOOKUP(A2307,INSUMOS_AUX!A:F,6,0),0)</f>
        <v>0</v>
      </c>
    </row>
    <row r="2308" customFormat="false" ht="15" hidden="false" customHeight="false" outlineLevel="0" collapsed="false">
      <c r="A2308" s="178" t="n">
        <v>37666</v>
      </c>
      <c r="B2308" s="179" t="s">
        <v>663</v>
      </c>
      <c r="C2308" s="180" t="s">
        <v>636</v>
      </c>
      <c r="D2308" s="180" t="s">
        <v>594</v>
      </c>
      <c r="E2308" s="178" t="n">
        <v>3.296147207</v>
      </c>
      <c r="F2308" s="181" t="n">
        <f aca="false">IF(C2308="MAT.",VLOOKUP(A2308,INSUMOS_AUX!A:F,6,0),0)</f>
        <v>0</v>
      </c>
      <c r="G2308" s="178" t="n">
        <f aca="false">IF(C2308="M.O.",VLOOKUP(A2308,INSUMOS_AUX!A:F,6,0),0)</f>
        <v>17.8</v>
      </c>
    </row>
    <row r="2309" customFormat="false" ht="15" hidden="false" customHeight="false" outlineLevel="0" collapsed="false">
      <c r="A2309" s="178" t="n">
        <v>378</v>
      </c>
      <c r="B2309" s="179" t="s">
        <v>756</v>
      </c>
      <c r="C2309" s="180" t="s">
        <v>636</v>
      </c>
      <c r="D2309" s="180" t="s">
        <v>594</v>
      </c>
      <c r="E2309" s="178" t="n">
        <v>0.040372</v>
      </c>
      <c r="F2309" s="181" t="n">
        <f aca="false">IF(C2309="MAT.",VLOOKUP(A2309,INSUMOS_AUX!A:F,6,0),0)</f>
        <v>0</v>
      </c>
      <c r="G2309" s="178" t="n">
        <f aca="false">IF(C2309="M.O.",VLOOKUP(A2309,INSUMOS_AUX!A:F,6,0),0)</f>
        <v>13.3</v>
      </c>
    </row>
    <row r="2310" customFormat="false" ht="15" hidden="false" customHeight="false" outlineLevel="0" collapsed="false">
      <c r="A2310" s="178" t="n">
        <v>38382</v>
      </c>
      <c r="B2310" s="179" t="s">
        <v>664</v>
      </c>
      <c r="C2310" s="180" t="s">
        <v>74</v>
      </c>
      <c r="D2310" s="180" t="s">
        <v>30</v>
      </c>
      <c r="E2310" s="178" t="n">
        <v>0.090513687</v>
      </c>
      <c r="F2310" s="181" t="n">
        <f aca="false">IF(C2310="MAT.",VLOOKUP(A2310,INSUMOS_AUX!A:F,6,0),0)</f>
        <v>7.62</v>
      </c>
      <c r="G2310" s="178" t="n">
        <f aca="false">IF(C2310="M.O.",VLOOKUP(A2310,INSUMOS_AUX!A:F,6,0),0)</f>
        <v>0</v>
      </c>
    </row>
    <row r="2311" customFormat="false" ht="15" hidden="false" customHeight="false" outlineLevel="0" collapsed="false">
      <c r="A2311" s="178" t="n">
        <v>38390</v>
      </c>
      <c r="B2311" s="179" t="s">
        <v>665</v>
      </c>
      <c r="C2311" s="180" t="s">
        <v>74</v>
      </c>
      <c r="D2311" s="180" t="s">
        <v>30</v>
      </c>
      <c r="E2311" s="178" t="n">
        <v>0.047570464</v>
      </c>
      <c r="F2311" s="181" t="n">
        <f aca="false">IF(C2311="MAT.",VLOOKUP(A2311,INSUMOS_AUX!A:F,6,0),0)</f>
        <v>22.97</v>
      </c>
      <c r="G2311" s="178" t="n">
        <f aca="false">IF(C2311="M.O.",VLOOKUP(A2311,INSUMOS_AUX!A:F,6,0),0)</f>
        <v>0</v>
      </c>
    </row>
    <row r="2312" customFormat="false" ht="15" hidden="false" customHeight="false" outlineLevel="0" collapsed="false">
      <c r="A2312" s="178" t="n">
        <v>38393</v>
      </c>
      <c r="B2312" s="179" t="s">
        <v>666</v>
      </c>
      <c r="C2312" s="180" t="s">
        <v>74</v>
      </c>
      <c r="D2312" s="180" t="s">
        <v>30</v>
      </c>
      <c r="E2312" s="178" t="n">
        <v>0.047570464</v>
      </c>
      <c r="F2312" s="181" t="n">
        <f aca="false">IF(C2312="MAT.",VLOOKUP(A2312,INSUMOS_AUX!A:F,6,0),0)</f>
        <v>10.36</v>
      </c>
      <c r="G2312" s="178" t="n">
        <f aca="false">IF(C2312="M.O.",VLOOKUP(A2312,INSUMOS_AUX!A:F,6,0),0)</f>
        <v>0</v>
      </c>
    </row>
    <row r="2313" customFormat="false" ht="15" hidden="false" customHeight="false" outlineLevel="0" collapsed="false">
      <c r="A2313" s="178" t="n">
        <v>38396</v>
      </c>
      <c r="B2313" s="179" t="s">
        <v>667</v>
      </c>
      <c r="C2313" s="180" t="s">
        <v>74</v>
      </c>
      <c r="D2313" s="180" t="s">
        <v>30</v>
      </c>
      <c r="E2313" s="178" t="n">
        <v>0.001619892</v>
      </c>
      <c r="F2313" s="181" t="n">
        <f aca="false">IF(C2313="MAT.",VLOOKUP(A2313,INSUMOS_AUX!A:F,6,0),0)</f>
        <v>276.64</v>
      </c>
      <c r="G2313" s="178" t="n">
        <f aca="false">IF(C2313="M.O.",VLOOKUP(A2313,INSUMOS_AUX!A:F,6,0),0)</f>
        <v>0</v>
      </c>
    </row>
    <row r="2314" customFormat="false" ht="15" hidden="false" customHeight="false" outlineLevel="0" collapsed="false">
      <c r="A2314" s="178" t="n">
        <v>38399</v>
      </c>
      <c r="B2314" s="179" t="s">
        <v>668</v>
      </c>
      <c r="C2314" s="180" t="s">
        <v>74</v>
      </c>
      <c r="D2314" s="180" t="s">
        <v>30</v>
      </c>
      <c r="E2314" s="178" t="n">
        <v>0.008092306</v>
      </c>
      <c r="F2314" s="181" t="n">
        <f aca="false">IF(C2314="MAT.",VLOOKUP(A2314,INSUMOS_AUX!A:F,6,0),0)</f>
        <v>135.25</v>
      </c>
      <c r="G2314" s="178" t="n">
        <f aca="false">IF(C2314="M.O.",VLOOKUP(A2314,INSUMOS_AUX!A:F,6,0),0)</f>
        <v>0</v>
      </c>
    </row>
    <row r="2315" customFormat="false" ht="15" hidden="false" customHeight="false" outlineLevel="0" collapsed="false">
      <c r="A2315" s="178" t="n">
        <v>38412</v>
      </c>
      <c r="B2315" s="179" t="s">
        <v>669</v>
      </c>
      <c r="C2315" s="180" t="s">
        <v>74</v>
      </c>
      <c r="D2315" s="180" t="s">
        <v>30</v>
      </c>
      <c r="E2315" s="178" t="n">
        <v>0.001416064</v>
      </c>
      <c r="F2315" s="181" t="n">
        <f aca="false">IF(C2315="MAT.",VLOOKUP(A2315,INSUMOS_AUX!A:F,6,0),0)</f>
        <v>837.62</v>
      </c>
      <c r="G2315" s="178" t="n">
        <f aca="false">IF(C2315="M.O.",VLOOKUP(A2315,INSUMOS_AUX!A:F,6,0),0)</f>
        <v>0</v>
      </c>
    </row>
    <row r="2316" customFormat="false" ht="15" hidden="false" customHeight="false" outlineLevel="0" collapsed="false">
      <c r="A2316" s="178" t="n">
        <v>38413</v>
      </c>
      <c r="B2316" s="179" t="s">
        <v>670</v>
      </c>
      <c r="C2316" s="180" t="s">
        <v>74</v>
      </c>
      <c r="D2316" s="180" t="s">
        <v>30</v>
      </c>
      <c r="E2316" s="178" t="n">
        <v>0.001387457</v>
      </c>
      <c r="F2316" s="181" t="n">
        <f aca="false">IF(C2316="MAT.",VLOOKUP(A2316,INSUMOS_AUX!A:F,6,0),0)</f>
        <v>589.49</v>
      </c>
      <c r="G2316" s="178" t="n">
        <f aca="false">IF(C2316="M.O.",VLOOKUP(A2316,INSUMOS_AUX!A:F,6,0),0)</f>
        <v>0</v>
      </c>
    </row>
    <row r="2317" customFormat="false" ht="15" hidden="false" customHeight="false" outlineLevel="0" collapsed="false">
      <c r="A2317" s="178" t="n">
        <v>38476</v>
      </c>
      <c r="B2317" s="179" t="s">
        <v>671</v>
      </c>
      <c r="C2317" s="180" t="s">
        <v>74</v>
      </c>
      <c r="D2317" s="180" t="s">
        <v>30</v>
      </c>
      <c r="E2317" s="178" t="n">
        <v>0.006475991</v>
      </c>
      <c r="F2317" s="181" t="n">
        <f aca="false">IF(C2317="MAT.",VLOOKUP(A2317,INSUMOS_AUX!A:F,6,0),0)</f>
        <v>203.78</v>
      </c>
      <c r="G2317" s="178" t="n">
        <f aca="false">IF(C2317="M.O.",VLOOKUP(A2317,INSUMOS_AUX!A:F,6,0),0)</f>
        <v>0</v>
      </c>
    </row>
    <row r="2318" customFormat="false" ht="15" hidden="false" customHeight="false" outlineLevel="0" collapsed="false">
      <c r="A2318" s="178" t="n">
        <v>38477</v>
      </c>
      <c r="B2318" s="179" t="s">
        <v>672</v>
      </c>
      <c r="C2318" s="180" t="s">
        <v>74</v>
      </c>
      <c r="D2318" s="180" t="s">
        <v>30</v>
      </c>
      <c r="E2318" s="178" t="n">
        <v>0.001387457</v>
      </c>
      <c r="F2318" s="181" t="n">
        <f aca="false">IF(C2318="MAT.",VLOOKUP(A2318,INSUMOS_AUX!A:F,6,0),0)</f>
        <v>577.1</v>
      </c>
      <c r="G2318" s="178" t="n">
        <f aca="false">IF(C2318="M.O.",VLOOKUP(A2318,INSUMOS_AUX!A:F,6,0),0)</f>
        <v>0</v>
      </c>
    </row>
    <row r="2319" customFormat="false" ht="15" hidden="false" customHeight="false" outlineLevel="0" collapsed="false">
      <c r="A2319" s="178" t="n">
        <v>38877</v>
      </c>
      <c r="B2319" s="179" t="s">
        <v>744</v>
      </c>
      <c r="C2319" s="180" t="s">
        <v>74</v>
      </c>
      <c r="D2319" s="180" t="s">
        <v>285</v>
      </c>
      <c r="E2319" s="178" t="n">
        <v>19.38</v>
      </c>
      <c r="F2319" s="181" t="n">
        <f aca="false">IF(C2319="MAT.",VLOOKUP(A2319,INSUMOS_AUX!A:F,6,0),0)</f>
        <v>5.7</v>
      </c>
      <c r="G2319" s="178" t="n">
        <f aca="false">IF(C2319="M.O.",VLOOKUP(A2319,INSUMOS_AUX!A:F,6,0),0)</f>
        <v>0</v>
      </c>
    </row>
    <row r="2320" customFormat="false" ht="15" hidden="false" customHeight="false" outlineLevel="0" collapsed="false">
      <c r="A2320" s="178" t="n">
        <v>39660</v>
      </c>
      <c r="B2320" s="179" t="s">
        <v>845</v>
      </c>
      <c r="C2320" s="180" t="s">
        <v>74</v>
      </c>
      <c r="D2320" s="180" t="s">
        <v>86</v>
      </c>
      <c r="E2320" s="178" t="n">
        <v>5</v>
      </c>
      <c r="F2320" s="181" t="n">
        <f aca="false">IF(C2320="MAT.",VLOOKUP(A2320,INSUMOS_AUX!A:F,6,0),0)</f>
        <v>21.22</v>
      </c>
      <c r="G2320" s="178" t="n">
        <f aca="false">IF(C2320="M.O.",VLOOKUP(A2320,INSUMOS_AUX!A:F,6,0),0)</f>
        <v>0</v>
      </c>
    </row>
    <row r="2321" customFormat="false" ht="15" hidden="false" customHeight="false" outlineLevel="0" collapsed="false">
      <c r="A2321" s="178" t="n">
        <v>4721</v>
      </c>
      <c r="B2321" s="179" t="s">
        <v>675</v>
      </c>
      <c r="C2321" s="180" t="s">
        <v>74</v>
      </c>
      <c r="D2321" s="180" t="s">
        <v>116</v>
      </c>
      <c r="E2321" s="178" t="n">
        <v>0.37824</v>
      </c>
      <c r="F2321" s="181" t="n">
        <f aca="false">IF(C2321="MAT.",VLOOKUP(A2321,INSUMOS_AUX!A:F,6,0),0)</f>
        <v>52.9</v>
      </c>
      <c r="G2321" s="178" t="n">
        <f aca="false">IF(C2321="M.O.",VLOOKUP(A2321,INSUMOS_AUX!A:F,6,0),0)</f>
        <v>0</v>
      </c>
    </row>
    <row r="2322" customFormat="false" ht="15" hidden="false" customHeight="false" outlineLevel="0" collapsed="false">
      <c r="A2322" s="178" t="n">
        <v>4750</v>
      </c>
      <c r="B2322" s="179" t="s">
        <v>688</v>
      </c>
      <c r="C2322" s="180" t="s">
        <v>636</v>
      </c>
      <c r="D2322" s="180" t="s">
        <v>594</v>
      </c>
      <c r="E2322" s="178" t="n">
        <v>16.639756</v>
      </c>
      <c r="F2322" s="181" t="n">
        <f aca="false">IF(C2322="MAT.",VLOOKUP(A2322,INSUMOS_AUX!A:F,6,0),0)</f>
        <v>0</v>
      </c>
      <c r="G2322" s="178" t="n">
        <f aca="false">IF(C2322="M.O.",VLOOKUP(A2322,INSUMOS_AUX!A:F,6,0),0)</f>
        <v>13.3</v>
      </c>
    </row>
    <row r="2323" customFormat="false" ht="15" hidden="false" customHeight="false" outlineLevel="0" collapsed="false">
      <c r="A2323" s="178" t="n">
        <v>4783</v>
      </c>
      <c r="B2323" s="179" t="s">
        <v>745</v>
      </c>
      <c r="C2323" s="180" t="s">
        <v>636</v>
      </c>
      <c r="D2323" s="180" t="s">
        <v>594</v>
      </c>
      <c r="E2323" s="178" t="n">
        <v>0.728568</v>
      </c>
      <c r="F2323" s="181" t="n">
        <f aca="false">IF(C2323="MAT.",VLOOKUP(A2323,INSUMOS_AUX!A:F,6,0),0)</f>
        <v>0</v>
      </c>
      <c r="G2323" s="178" t="n">
        <f aca="false">IF(C2323="M.O.",VLOOKUP(A2323,INSUMOS_AUX!A:F,6,0),0)</f>
        <v>13.3</v>
      </c>
    </row>
    <row r="2324" customFormat="false" ht="15" hidden="false" customHeight="false" outlineLevel="0" collapsed="false">
      <c r="A2324" s="178" t="n">
        <v>5090</v>
      </c>
      <c r="B2324" s="179" t="s">
        <v>846</v>
      </c>
      <c r="C2324" s="180" t="s">
        <v>74</v>
      </c>
      <c r="D2324" s="180" t="s">
        <v>30</v>
      </c>
      <c r="E2324" s="178" t="n">
        <v>1</v>
      </c>
      <c r="F2324" s="181" t="n">
        <f aca="false">IF(C2324="MAT.",VLOOKUP(A2324,INSUMOS_AUX!A:F,6,0),0)</f>
        <v>14.17</v>
      </c>
      <c r="G2324" s="178" t="n">
        <f aca="false">IF(C2324="M.O.",VLOOKUP(A2324,INSUMOS_AUX!A:F,6,0),0)</f>
        <v>0</v>
      </c>
    </row>
    <row r="2325" customFormat="false" ht="15" hidden="false" customHeight="false" outlineLevel="0" collapsed="false">
      <c r="A2325" s="178" t="n">
        <v>6111</v>
      </c>
      <c r="B2325" s="179" t="s">
        <v>678</v>
      </c>
      <c r="C2325" s="180" t="s">
        <v>636</v>
      </c>
      <c r="D2325" s="180" t="s">
        <v>594</v>
      </c>
      <c r="E2325" s="178" t="n">
        <v>12.85533032</v>
      </c>
      <c r="F2325" s="181" t="n">
        <f aca="false">IF(C2325="MAT.",VLOOKUP(A2325,INSUMOS_AUX!A:F,6,0),0)</f>
        <v>0</v>
      </c>
      <c r="G2325" s="178" t="n">
        <f aca="false">IF(C2325="M.O.",VLOOKUP(A2325,INSUMOS_AUX!A:F,6,0),0)</f>
        <v>8.51</v>
      </c>
    </row>
    <row r="2326" customFormat="false" ht="15" hidden="false" customHeight="false" outlineLevel="0" collapsed="false">
      <c r="A2326" s="178" t="n">
        <v>651</v>
      </c>
      <c r="B2326" s="179" t="s">
        <v>847</v>
      </c>
      <c r="C2326" s="180" t="s">
        <v>74</v>
      </c>
      <c r="D2326" s="180" t="s">
        <v>30</v>
      </c>
      <c r="E2326" s="178" t="n">
        <v>135</v>
      </c>
      <c r="F2326" s="181" t="n">
        <f aca="false">IF(C2326="MAT.",VLOOKUP(A2326,INSUMOS_AUX!A:F,6,0),0)</f>
        <v>2.01</v>
      </c>
      <c r="G2326" s="178" t="n">
        <f aca="false">IF(C2326="M.O.",VLOOKUP(A2326,INSUMOS_AUX!A:F,6,0),0)</f>
        <v>0</v>
      </c>
    </row>
    <row r="2327" customFormat="false" ht="15" hidden="false" customHeight="false" outlineLevel="0" collapsed="false">
      <c r="A2327" s="178" t="n">
        <v>7156</v>
      </c>
      <c r="B2327" s="179" t="s">
        <v>848</v>
      </c>
      <c r="C2327" s="180" t="s">
        <v>74</v>
      </c>
      <c r="D2327" s="180" t="s">
        <v>79</v>
      </c>
      <c r="E2327" s="178" t="n">
        <v>2.1</v>
      </c>
      <c r="F2327" s="181" t="n">
        <f aca="false">IF(C2327="MAT.",VLOOKUP(A2327,INSUMOS_AUX!A:F,6,0),0)</f>
        <v>17.69</v>
      </c>
      <c r="G2327" s="178" t="n">
        <f aca="false">IF(C2327="M.O.",VLOOKUP(A2327,INSUMOS_AUX!A:F,6,0),0)</f>
        <v>0</v>
      </c>
    </row>
    <row r="2328" customFormat="false" ht="15" hidden="false" customHeight="false" outlineLevel="0" collapsed="false">
      <c r="A2328" s="172"/>
      <c r="B2328" s="173"/>
      <c r="C2328" s="173"/>
      <c r="D2328" s="173"/>
      <c r="E2328" s="173"/>
      <c r="F2328" s="173"/>
      <c r="G2328" s="173"/>
    </row>
    <row r="2329" customFormat="false" ht="15" hidden="false" customHeight="false" outlineLevel="0" collapsed="false">
      <c r="A2329" s="174" t="s">
        <v>308</v>
      </c>
      <c r="B2329" s="174" t="s">
        <v>309</v>
      </c>
      <c r="C2329" s="175" t="s">
        <v>60</v>
      </c>
      <c r="D2329" s="175" t="s">
        <v>30</v>
      </c>
      <c r="E2329" s="176" t="n">
        <v>16</v>
      </c>
      <c r="F2329" s="176" t="n">
        <f aca="false">SUMPRODUCT($E2330:$E2357,F2330:F2357)</f>
        <v>39.709590988</v>
      </c>
      <c r="G2329" s="176" t="n">
        <f aca="false">SUMPRODUCT($E2330:$E2357,G2330:G2357)</f>
        <v>11.660732</v>
      </c>
    </row>
    <row r="2330" customFormat="false" ht="15" hidden="false" customHeight="false" outlineLevel="0" collapsed="false">
      <c r="A2330" s="178" t="n">
        <v>10</v>
      </c>
      <c r="B2330" s="179" t="s">
        <v>647</v>
      </c>
      <c r="C2330" s="180" t="s">
        <v>74</v>
      </c>
      <c r="D2330" s="180" t="s">
        <v>30</v>
      </c>
      <c r="E2330" s="178" t="n">
        <v>0.0070125</v>
      </c>
      <c r="F2330" s="181" t="n">
        <f aca="false">IF(C2330="MAT.",VLOOKUP(A2330,INSUMOS_AUX!A:F,6,0),0)</f>
        <v>6.92</v>
      </c>
      <c r="G2330" s="178" t="n">
        <f aca="false">IF(C2330="M.O.",VLOOKUP(A2330,INSUMOS_AUX!A:F,6,0),0)</f>
        <v>0</v>
      </c>
    </row>
    <row r="2331" customFormat="false" ht="15" hidden="false" customHeight="false" outlineLevel="0" collapsed="false">
      <c r="A2331" s="178" t="n">
        <v>11359</v>
      </c>
      <c r="B2331" s="179" t="s">
        <v>649</v>
      </c>
      <c r="C2331" s="180" t="s">
        <v>74</v>
      </c>
      <c r="D2331" s="180" t="s">
        <v>30</v>
      </c>
      <c r="E2331" s="178" t="n">
        <v>5.66E-005</v>
      </c>
      <c r="F2331" s="181" t="n">
        <f aca="false">IF(C2331="MAT.",VLOOKUP(A2331,INSUMOS_AUX!A:F,6,0),0)</f>
        <v>571.77</v>
      </c>
      <c r="G2331" s="178" t="n">
        <f aca="false">IF(C2331="M.O.",VLOOKUP(A2331,INSUMOS_AUX!A:F,6,0),0)</f>
        <v>0</v>
      </c>
    </row>
    <row r="2332" customFormat="false" ht="15" hidden="false" customHeight="false" outlineLevel="0" collapsed="false">
      <c r="A2332" s="178" t="n">
        <v>12815</v>
      </c>
      <c r="B2332" s="179" t="s">
        <v>651</v>
      </c>
      <c r="C2332" s="180" t="s">
        <v>74</v>
      </c>
      <c r="D2332" s="180" t="s">
        <v>30</v>
      </c>
      <c r="E2332" s="178" t="n">
        <v>0.0079816</v>
      </c>
      <c r="F2332" s="181" t="n">
        <f aca="false">IF(C2332="MAT.",VLOOKUP(A2332,INSUMOS_AUX!A:F,6,0),0)</f>
        <v>5.84</v>
      </c>
      <c r="G2332" s="178" t="n">
        <f aca="false">IF(C2332="M.O.",VLOOKUP(A2332,INSUMOS_AUX!A:F,6,0),0)</f>
        <v>0</v>
      </c>
    </row>
    <row r="2333" customFormat="false" ht="15" hidden="false" customHeight="false" outlineLevel="0" collapsed="false">
      <c r="A2333" s="178" t="n">
        <v>12892</v>
      </c>
      <c r="B2333" s="179" t="s">
        <v>627</v>
      </c>
      <c r="C2333" s="180" t="s">
        <v>74</v>
      </c>
      <c r="D2333" s="180" t="s">
        <v>628</v>
      </c>
      <c r="E2333" s="178" t="n">
        <v>0.0137388</v>
      </c>
      <c r="F2333" s="181" t="n">
        <f aca="false">IF(C2333="MAT.",VLOOKUP(A2333,INSUMOS_AUX!A:F,6,0),0)</f>
        <v>9</v>
      </c>
      <c r="G2333" s="178" t="n">
        <f aca="false">IF(C2333="M.O.",VLOOKUP(A2333,INSUMOS_AUX!A:F,6,0),0)</f>
        <v>0</v>
      </c>
    </row>
    <row r="2334" customFormat="false" ht="15" hidden="false" customHeight="false" outlineLevel="0" collapsed="false">
      <c r="A2334" s="178" t="n">
        <v>12893</v>
      </c>
      <c r="B2334" s="179" t="s">
        <v>629</v>
      </c>
      <c r="C2334" s="180" t="s">
        <v>74</v>
      </c>
      <c r="D2334" s="180" t="s">
        <v>628</v>
      </c>
      <c r="E2334" s="178" t="n">
        <v>0.0016029</v>
      </c>
      <c r="F2334" s="181" t="n">
        <f aca="false">IF(C2334="MAT.",VLOOKUP(A2334,INSUMOS_AUX!A:F,6,0),0)</f>
        <v>48</v>
      </c>
      <c r="G2334" s="178" t="n">
        <f aca="false">IF(C2334="M.O.",VLOOKUP(A2334,INSUMOS_AUX!A:F,6,0),0)</f>
        <v>0</v>
      </c>
    </row>
    <row r="2335" customFormat="false" ht="15" hidden="false" customHeight="false" outlineLevel="0" collapsed="false">
      <c r="A2335" s="178" t="n">
        <v>2436</v>
      </c>
      <c r="B2335" s="179" t="s">
        <v>683</v>
      </c>
      <c r="C2335" s="180" t="s">
        <v>636</v>
      </c>
      <c r="D2335" s="180" t="s">
        <v>594</v>
      </c>
      <c r="E2335" s="178" t="n">
        <v>0.51505</v>
      </c>
      <c r="F2335" s="181" t="n">
        <f aca="false">IF(C2335="MAT.",VLOOKUP(A2335,INSUMOS_AUX!A:F,6,0),0)</f>
        <v>0</v>
      </c>
      <c r="G2335" s="178" t="n">
        <f aca="false">IF(C2335="M.O.",VLOOKUP(A2335,INSUMOS_AUX!A:F,6,0),0)</f>
        <v>13.3</v>
      </c>
    </row>
    <row r="2336" customFormat="false" ht="15" hidden="false" customHeight="false" outlineLevel="0" collapsed="false">
      <c r="A2336" s="178" t="n">
        <v>247</v>
      </c>
      <c r="B2336" s="179" t="s">
        <v>849</v>
      </c>
      <c r="C2336" s="180" t="s">
        <v>636</v>
      </c>
      <c r="D2336" s="180" t="s">
        <v>594</v>
      </c>
      <c r="E2336" s="178" t="n">
        <v>0.51505</v>
      </c>
      <c r="F2336" s="181" t="n">
        <f aca="false">IF(C2336="MAT.",VLOOKUP(A2336,INSUMOS_AUX!A:F,6,0),0)</f>
        <v>0</v>
      </c>
      <c r="G2336" s="178" t="n">
        <f aca="false">IF(C2336="M.O.",VLOOKUP(A2336,INSUMOS_AUX!A:F,6,0),0)</f>
        <v>9.34</v>
      </c>
    </row>
    <row r="2337" customFormat="false" ht="15" hidden="false" customHeight="false" outlineLevel="0" collapsed="false">
      <c r="A2337" s="178" t="n">
        <v>25966</v>
      </c>
      <c r="B2337" s="179" t="s">
        <v>653</v>
      </c>
      <c r="C2337" s="180" t="s">
        <v>74</v>
      </c>
      <c r="D2337" s="180" t="s">
        <v>654</v>
      </c>
      <c r="E2337" s="178" t="n">
        <v>0.0013303</v>
      </c>
      <c r="F2337" s="181" t="n">
        <f aca="false">IF(C2337="MAT.",VLOOKUP(A2337,INSUMOS_AUX!A:F,6,0),0)</f>
        <v>15.03</v>
      </c>
      <c r="G2337" s="178" t="n">
        <f aca="false">IF(C2337="M.O.",VLOOKUP(A2337,INSUMOS_AUX!A:F,6,0),0)</f>
        <v>0</v>
      </c>
    </row>
    <row r="2338" customFormat="false" ht="15" hidden="false" customHeight="false" outlineLevel="0" collapsed="false">
      <c r="A2338" s="178" t="n">
        <v>2711</v>
      </c>
      <c r="B2338" s="179" t="s">
        <v>657</v>
      </c>
      <c r="C2338" s="180" t="s">
        <v>74</v>
      </c>
      <c r="D2338" s="180" t="s">
        <v>30</v>
      </c>
      <c r="E2338" s="178" t="n">
        <v>0.0005937</v>
      </c>
      <c r="F2338" s="181" t="n">
        <f aca="false">IF(C2338="MAT.",VLOOKUP(A2338,INSUMOS_AUX!A:F,6,0),0)</f>
        <v>109.45</v>
      </c>
      <c r="G2338" s="178" t="n">
        <f aca="false">IF(C2338="M.O.",VLOOKUP(A2338,INSUMOS_AUX!A:F,6,0),0)</f>
        <v>0</v>
      </c>
    </row>
    <row r="2339" customFormat="false" ht="15" hidden="false" customHeight="false" outlineLevel="0" collapsed="false">
      <c r="A2339" s="178" t="n">
        <v>36144</v>
      </c>
      <c r="B2339" s="179" t="s">
        <v>630</v>
      </c>
      <c r="C2339" s="180" t="s">
        <v>74</v>
      </c>
      <c r="D2339" s="180" t="s">
        <v>30</v>
      </c>
      <c r="E2339" s="178" t="n">
        <v>0.1117708</v>
      </c>
      <c r="F2339" s="181" t="n">
        <f aca="false">IF(C2339="MAT.",VLOOKUP(A2339,INSUMOS_AUX!A:F,6,0),0)</f>
        <v>1.12</v>
      </c>
      <c r="G2339" s="178" t="n">
        <f aca="false">IF(C2339="M.O.",VLOOKUP(A2339,INSUMOS_AUX!A:F,6,0),0)</f>
        <v>0</v>
      </c>
    </row>
    <row r="2340" customFormat="false" ht="15" hidden="false" customHeight="false" outlineLevel="0" collapsed="false">
      <c r="A2340" s="178" t="n">
        <v>36146</v>
      </c>
      <c r="B2340" s="179" t="s">
        <v>631</v>
      </c>
      <c r="C2340" s="180" t="s">
        <v>74</v>
      </c>
      <c r="D2340" s="180" t="s">
        <v>30</v>
      </c>
      <c r="E2340" s="178" t="n">
        <v>0.0012434</v>
      </c>
      <c r="F2340" s="181" t="n">
        <f aca="false">IF(C2340="MAT.",VLOOKUP(A2340,INSUMOS_AUX!A:F,6,0),0)</f>
        <v>170</v>
      </c>
      <c r="G2340" s="178" t="n">
        <f aca="false">IF(C2340="M.O.",VLOOKUP(A2340,INSUMOS_AUX!A:F,6,0),0)</f>
        <v>0</v>
      </c>
    </row>
    <row r="2341" customFormat="false" ht="15" hidden="false" customHeight="false" outlineLevel="0" collapsed="false">
      <c r="A2341" s="178" t="n">
        <v>36149</v>
      </c>
      <c r="B2341" s="179" t="s">
        <v>632</v>
      </c>
      <c r="C2341" s="180" t="s">
        <v>74</v>
      </c>
      <c r="D2341" s="180" t="s">
        <v>30</v>
      </c>
      <c r="E2341" s="178" t="n">
        <v>0.00072</v>
      </c>
      <c r="F2341" s="181" t="n">
        <f aca="false">IF(C2341="MAT.",VLOOKUP(A2341,INSUMOS_AUX!A:F,6,0),0)</f>
        <v>117.5</v>
      </c>
      <c r="G2341" s="178" t="n">
        <f aca="false">IF(C2341="M.O.",VLOOKUP(A2341,INSUMOS_AUX!A:F,6,0),0)</f>
        <v>0</v>
      </c>
    </row>
    <row r="2342" customFormat="false" ht="15" hidden="false" customHeight="false" outlineLevel="0" collapsed="false">
      <c r="A2342" s="178" t="n">
        <v>36150</v>
      </c>
      <c r="B2342" s="179" t="s">
        <v>633</v>
      </c>
      <c r="C2342" s="180" t="s">
        <v>74</v>
      </c>
      <c r="D2342" s="180" t="s">
        <v>30</v>
      </c>
      <c r="E2342" s="178" t="n">
        <v>0.0026644</v>
      </c>
      <c r="F2342" s="181" t="n">
        <f aca="false">IF(C2342="MAT.",VLOOKUP(A2342,INSUMOS_AUX!A:F,6,0),0)</f>
        <v>29.7</v>
      </c>
      <c r="G2342" s="178" t="n">
        <f aca="false">IF(C2342="M.O.",VLOOKUP(A2342,INSUMOS_AUX!A:F,6,0),0)</f>
        <v>0</v>
      </c>
    </row>
    <row r="2343" customFormat="false" ht="15" hidden="false" customHeight="false" outlineLevel="0" collapsed="false">
      <c r="A2343" s="178" t="n">
        <v>36153</v>
      </c>
      <c r="B2343" s="179" t="s">
        <v>634</v>
      </c>
      <c r="C2343" s="180" t="s">
        <v>74</v>
      </c>
      <c r="D2343" s="180" t="s">
        <v>30</v>
      </c>
      <c r="E2343" s="178" t="n">
        <v>0.0010776</v>
      </c>
      <c r="F2343" s="181" t="n">
        <f aca="false">IF(C2343="MAT.",VLOOKUP(A2343,INSUMOS_AUX!A:F,6,0),0)</f>
        <v>133.75</v>
      </c>
      <c r="G2343" s="178" t="n">
        <f aca="false">IF(C2343="M.O.",VLOOKUP(A2343,INSUMOS_AUX!A:F,6,0),0)</f>
        <v>0</v>
      </c>
    </row>
    <row r="2344" customFormat="false" ht="15" hidden="false" customHeight="false" outlineLevel="0" collapsed="false">
      <c r="A2344" s="178" t="n">
        <v>37370</v>
      </c>
      <c r="B2344" s="179" t="s">
        <v>659</v>
      </c>
      <c r="C2344" s="180" t="s">
        <v>74</v>
      </c>
      <c r="D2344" s="180" t="s">
        <v>594</v>
      </c>
      <c r="E2344" s="178" t="n">
        <v>1</v>
      </c>
      <c r="F2344" s="181" t="n">
        <f aca="false">IF(C2344="MAT.",VLOOKUP(A2344,INSUMOS_AUX!A:F,6,0),0)</f>
        <v>1.87</v>
      </c>
      <c r="G2344" s="178" t="n">
        <f aca="false">IF(C2344="M.O.",VLOOKUP(A2344,INSUMOS_AUX!A:F,6,0),0)</f>
        <v>0</v>
      </c>
    </row>
    <row r="2345" customFormat="false" ht="15" hidden="false" customHeight="false" outlineLevel="0" collapsed="false">
      <c r="A2345" s="178" t="n">
        <v>37371</v>
      </c>
      <c r="B2345" s="179" t="s">
        <v>660</v>
      </c>
      <c r="C2345" s="180" t="s">
        <v>74</v>
      </c>
      <c r="D2345" s="180" t="s">
        <v>594</v>
      </c>
      <c r="E2345" s="178" t="n">
        <v>1</v>
      </c>
      <c r="F2345" s="181" t="n">
        <f aca="false">IF(C2345="MAT.",VLOOKUP(A2345,INSUMOS_AUX!A:F,6,0),0)</f>
        <v>0.71</v>
      </c>
      <c r="G2345" s="178" t="n">
        <f aca="false">IF(C2345="M.O.",VLOOKUP(A2345,INSUMOS_AUX!A:F,6,0),0)</f>
        <v>0</v>
      </c>
    </row>
    <row r="2346" customFormat="false" ht="15" hidden="false" customHeight="false" outlineLevel="0" collapsed="false">
      <c r="A2346" s="178" t="n">
        <v>37372</v>
      </c>
      <c r="B2346" s="179" t="s">
        <v>661</v>
      </c>
      <c r="C2346" s="180" t="s">
        <v>74</v>
      </c>
      <c r="D2346" s="180" t="s">
        <v>594</v>
      </c>
      <c r="E2346" s="178" t="n">
        <v>1</v>
      </c>
      <c r="F2346" s="181" t="n">
        <f aca="false">IF(C2346="MAT.",VLOOKUP(A2346,INSUMOS_AUX!A:F,6,0),0)</f>
        <v>0.34</v>
      </c>
      <c r="G2346" s="178" t="n">
        <f aca="false">IF(C2346="M.O.",VLOOKUP(A2346,INSUMOS_AUX!A:F,6,0),0)</f>
        <v>0</v>
      </c>
    </row>
    <row r="2347" customFormat="false" ht="15" hidden="false" customHeight="false" outlineLevel="0" collapsed="false">
      <c r="A2347" s="178" t="n">
        <v>37373</v>
      </c>
      <c r="B2347" s="179" t="s">
        <v>662</v>
      </c>
      <c r="C2347" s="180" t="s">
        <v>74</v>
      </c>
      <c r="D2347" s="180" t="s">
        <v>594</v>
      </c>
      <c r="E2347" s="178" t="n">
        <v>1</v>
      </c>
      <c r="F2347" s="181" t="n">
        <f aca="false">IF(C2347="MAT.",VLOOKUP(A2347,INSUMOS_AUX!A:F,6,0),0)</f>
        <v>0.05</v>
      </c>
      <c r="G2347" s="178" t="n">
        <f aca="false">IF(C2347="M.O.",VLOOKUP(A2347,INSUMOS_AUX!A:F,6,0),0)</f>
        <v>0</v>
      </c>
    </row>
    <row r="2348" customFormat="false" ht="15" hidden="false" customHeight="false" outlineLevel="0" collapsed="false">
      <c r="A2348" s="178" t="n">
        <v>38382</v>
      </c>
      <c r="B2348" s="179" t="s">
        <v>664</v>
      </c>
      <c r="C2348" s="180" t="s">
        <v>74</v>
      </c>
      <c r="D2348" s="180" t="s">
        <v>30</v>
      </c>
      <c r="E2348" s="178" t="n">
        <v>0.0025312</v>
      </c>
      <c r="F2348" s="181" t="n">
        <f aca="false">IF(C2348="MAT.",VLOOKUP(A2348,INSUMOS_AUX!A:F,6,0),0)</f>
        <v>7.62</v>
      </c>
      <c r="G2348" s="178" t="n">
        <f aca="false">IF(C2348="M.O.",VLOOKUP(A2348,INSUMOS_AUX!A:F,6,0),0)</f>
        <v>0</v>
      </c>
    </row>
    <row r="2349" customFormat="false" ht="15" hidden="false" customHeight="false" outlineLevel="0" collapsed="false">
      <c r="A2349" s="178" t="n">
        <v>38390</v>
      </c>
      <c r="B2349" s="179" t="s">
        <v>665</v>
      </c>
      <c r="C2349" s="180" t="s">
        <v>74</v>
      </c>
      <c r="D2349" s="180" t="s">
        <v>30</v>
      </c>
      <c r="E2349" s="178" t="n">
        <v>0.0013303</v>
      </c>
      <c r="F2349" s="181" t="n">
        <f aca="false">IF(C2349="MAT.",VLOOKUP(A2349,INSUMOS_AUX!A:F,6,0),0)</f>
        <v>22.97</v>
      </c>
      <c r="G2349" s="178" t="n">
        <f aca="false">IF(C2349="M.O.",VLOOKUP(A2349,INSUMOS_AUX!A:F,6,0),0)</f>
        <v>0</v>
      </c>
    </row>
    <row r="2350" customFormat="false" ht="15" hidden="false" customHeight="false" outlineLevel="0" collapsed="false">
      <c r="A2350" s="178" t="n">
        <v>38393</v>
      </c>
      <c r="B2350" s="179" t="s">
        <v>666</v>
      </c>
      <c r="C2350" s="180" t="s">
        <v>74</v>
      </c>
      <c r="D2350" s="180" t="s">
        <v>30</v>
      </c>
      <c r="E2350" s="178" t="n">
        <v>0.0013303</v>
      </c>
      <c r="F2350" s="181" t="n">
        <f aca="false">IF(C2350="MAT.",VLOOKUP(A2350,INSUMOS_AUX!A:F,6,0),0)</f>
        <v>10.36</v>
      </c>
      <c r="G2350" s="178" t="n">
        <f aca="false">IF(C2350="M.O.",VLOOKUP(A2350,INSUMOS_AUX!A:F,6,0),0)</f>
        <v>0</v>
      </c>
    </row>
    <row r="2351" customFormat="false" ht="15" hidden="false" customHeight="false" outlineLevel="0" collapsed="false">
      <c r="A2351" s="178" t="n">
        <v>38396</v>
      </c>
      <c r="B2351" s="179" t="s">
        <v>667</v>
      </c>
      <c r="C2351" s="180" t="s">
        <v>74</v>
      </c>
      <c r="D2351" s="180" t="s">
        <v>30</v>
      </c>
      <c r="E2351" s="178" t="n">
        <v>4.53E-005</v>
      </c>
      <c r="F2351" s="181" t="n">
        <f aca="false">IF(C2351="MAT.",VLOOKUP(A2351,INSUMOS_AUX!A:F,6,0),0)</f>
        <v>276.64</v>
      </c>
      <c r="G2351" s="178" t="n">
        <f aca="false">IF(C2351="M.O.",VLOOKUP(A2351,INSUMOS_AUX!A:F,6,0),0)</f>
        <v>0</v>
      </c>
    </row>
    <row r="2352" customFormat="false" ht="15" hidden="false" customHeight="false" outlineLevel="0" collapsed="false">
      <c r="A2352" s="178" t="n">
        <v>38399</v>
      </c>
      <c r="B2352" s="179" t="s">
        <v>668</v>
      </c>
      <c r="C2352" s="180" t="s">
        <v>74</v>
      </c>
      <c r="D2352" s="180" t="s">
        <v>30</v>
      </c>
      <c r="E2352" s="178" t="n">
        <v>0.0002263</v>
      </c>
      <c r="F2352" s="181" t="n">
        <f aca="false">IF(C2352="MAT.",VLOOKUP(A2352,INSUMOS_AUX!A:F,6,0),0)</f>
        <v>135.25</v>
      </c>
      <c r="G2352" s="178" t="n">
        <f aca="false">IF(C2352="M.O.",VLOOKUP(A2352,INSUMOS_AUX!A:F,6,0),0)</f>
        <v>0</v>
      </c>
    </row>
    <row r="2353" customFormat="false" ht="15" hidden="false" customHeight="false" outlineLevel="0" collapsed="false">
      <c r="A2353" s="178" t="n">
        <v>38412</v>
      </c>
      <c r="B2353" s="179" t="s">
        <v>669</v>
      </c>
      <c r="C2353" s="180" t="s">
        <v>74</v>
      </c>
      <c r="D2353" s="180" t="s">
        <v>30</v>
      </c>
      <c r="E2353" s="178" t="n">
        <v>3.96E-005</v>
      </c>
      <c r="F2353" s="181" t="n">
        <f aca="false">IF(C2353="MAT.",VLOOKUP(A2353,INSUMOS_AUX!A:F,6,0),0)</f>
        <v>837.62</v>
      </c>
      <c r="G2353" s="178" t="n">
        <f aca="false">IF(C2353="M.O.",VLOOKUP(A2353,INSUMOS_AUX!A:F,6,0),0)</f>
        <v>0</v>
      </c>
    </row>
    <row r="2354" customFormat="false" ht="15" hidden="false" customHeight="false" outlineLevel="0" collapsed="false">
      <c r="A2354" s="178" t="n">
        <v>38413</v>
      </c>
      <c r="B2354" s="179" t="s">
        <v>670</v>
      </c>
      <c r="C2354" s="180" t="s">
        <v>74</v>
      </c>
      <c r="D2354" s="180" t="s">
        <v>30</v>
      </c>
      <c r="E2354" s="178" t="n">
        <v>3.88E-005</v>
      </c>
      <c r="F2354" s="181" t="n">
        <f aca="false">IF(C2354="MAT.",VLOOKUP(A2354,INSUMOS_AUX!A:F,6,0),0)</f>
        <v>589.49</v>
      </c>
      <c r="G2354" s="178" t="n">
        <f aca="false">IF(C2354="M.O.",VLOOKUP(A2354,INSUMOS_AUX!A:F,6,0),0)</f>
        <v>0</v>
      </c>
    </row>
    <row r="2355" customFormat="false" ht="15" hidden="false" customHeight="false" outlineLevel="0" collapsed="false">
      <c r="A2355" s="178" t="n">
        <v>38476</v>
      </c>
      <c r="B2355" s="179" t="s">
        <v>671</v>
      </c>
      <c r="C2355" s="180" t="s">
        <v>74</v>
      </c>
      <c r="D2355" s="180" t="s">
        <v>30</v>
      </c>
      <c r="E2355" s="178" t="n">
        <v>0.0001811</v>
      </c>
      <c r="F2355" s="181" t="n">
        <f aca="false">IF(C2355="MAT.",VLOOKUP(A2355,INSUMOS_AUX!A:F,6,0),0)</f>
        <v>203.78</v>
      </c>
      <c r="G2355" s="178" t="n">
        <f aca="false">IF(C2355="M.O.",VLOOKUP(A2355,INSUMOS_AUX!A:F,6,0),0)</f>
        <v>0</v>
      </c>
    </row>
    <row r="2356" customFormat="false" ht="15" hidden="false" customHeight="false" outlineLevel="0" collapsed="false">
      <c r="A2356" s="178" t="n">
        <v>38477</v>
      </c>
      <c r="B2356" s="179" t="s">
        <v>672</v>
      </c>
      <c r="C2356" s="180" t="s">
        <v>74</v>
      </c>
      <c r="D2356" s="180" t="s">
        <v>30</v>
      </c>
      <c r="E2356" s="178" t="n">
        <v>3.88E-005</v>
      </c>
      <c r="F2356" s="181" t="n">
        <f aca="false">IF(C2356="MAT.",VLOOKUP(A2356,INSUMOS_AUX!A:F,6,0),0)</f>
        <v>577.1</v>
      </c>
      <c r="G2356" s="178" t="n">
        <f aca="false">IF(C2356="M.O.",VLOOKUP(A2356,INSUMOS_AUX!A:F,6,0),0)</f>
        <v>0</v>
      </c>
    </row>
    <row r="2357" customFormat="false" ht="15" hidden="false" customHeight="false" outlineLevel="0" collapsed="false">
      <c r="A2357" s="178" t="s">
        <v>850</v>
      </c>
      <c r="B2357" s="179" t="s">
        <v>851</v>
      </c>
      <c r="C2357" s="180" t="s">
        <v>74</v>
      </c>
      <c r="D2357" s="180" t="s">
        <v>30</v>
      </c>
      <c r="E2357" s="178" t="n">
        <v>1</v>
      </c>
      <c r="F2357" s="181" t="n">
        <f aca="false">IF(C2357="MAT.",VLOOKUP(A2357,INSUMOS_AUX!A:F,6,0),0)</f>
        <v>35.46</v>
      </c>
      <c r="G2357" s="178" t="n">
        <f aca="false">IF(C2357="M.O.",VLOOKUP(A2357,INSUMOS_AUX!A:F,6,0),0)</f>
        <v>0</v>
      </c>
    </row>
    <row r="2358" customFormat="false" ht="15" hidden="false" customHeight="false" outlineLevel="0" collapsed="false">
      <c r="A2358" s="172"/>
      <c r="B2358" s="173"/>
      <c r="C2358" s="173"/>
      <c r="D2358" s="173"/>
      <c r="E2358" s="173"/>
      <c r="F2358" s="173"/>
      <c r="G2358" s="173"/>
    </row>
    <row r="2359" customFormat="false" ht="15" hidden="false" customHeight="false" outlineLevel="0" collapsed="false">
      <c r="A2359" s="174" t="s">
        <v>311</v>
      </c>
      <c r="B2359" s="174" t="s">
        <v>312</v>
      </c>
      <c r="C2359" s="175" t="s">
        <v>60</v>
      </c>
      <c r="D2359" s="175" t="s">
        <v>30</v>
      </c>
      <c r="E2359" s="176" t="n">
        <v>63</v>
      </c>
      <c r="F2359" s="176" t="n">
        <f aca="false">SUMPRODUCT($E2360:$E2386,F2360:F2386)</f>
        <v>39.1799181976</v>
      </c>
      <c r="G2359" s="176" t="n">
        <f aca="false">SUMPRODUCT($E2360:$E2386,G2360:G2386)</f>
        <v>1.7311042</v>
      </c>
    </row>
    <row r="2360" customFormat="false" ht="15" hidden="false" customHeight="false" outlineLevel="0" collapsed="false">
      <c r="A2360" s="178" t="n">
        <v>10</v>
      </c>
      <c r="B2360" s="179" t="s">
        <v>647</v>
      </c>
      <c r="C2360" s="180" t="s">
        <v>74</v>
      </c>
      <c r="D2360" s="180" t="s">
        <v>30</v>
      </c>
      <c r="E2360" s="178" t="n">
        <v>0.0014025</v>
      </c>
      <c r="F2360" s="181" t="n">
        <f aca="false">IF(C2360="MAT.",VLOOKUP(A2360,INSUMOS_AUX!A:F,6,0),0)</f>
        <v>6.92</v>
      </c>
      <c r="G2360" s="178" t="n">
        <f aca="false">IF(C2360="M.O.",VLOOKUP(A2360,INSUMOS_AUX!A:F,6,0),0)</f>
        <v>0</v>
      </c>
    </row>
    <row r="2361" customFormat="false" ht="15" hidden="false" customHeight="false" outlineLevel="0" collapsed="false">
      <c r="A2361" s="178" t="n">
        <v>11359</v>
      </c>
      <c r="B2361" s="179" t="s">
        <v>649</v>
      </c>
      <c r="C2361" s="180" t="s">
        <v>74</v>
      </c>
      <c r="D2361" s="180" t="s">
        <v>30</v>
      </c>
      <c r="E2361" s="178" t="n">
        <v>1.132E-005</v>
      </c>
      <c r="F2361" s="181" t="n">
        <f aca="false">IF(C2361="MAT.",VLOOKUP(A2361,INSUMOS_AUX!A:F,6,0),0)</f>
        <v>571.77</v>
      </c>
      <c r="G2361" s="178" t="n">
        <f aca="false">IF(C2361="M.O.",VLOOKUP(A2361,INSUMOS_AUX!A:F,6,0),0)</f>
        <v>0</v>
      </c>
    </row>
    <row r="2362" customFormat="false" ht="15" hidden="false" customHeight="false" outlineLevel="0" collapsed="false">
      <c r="A2362" s="178" t="n">
        <v>12815</v>
      </c>
      <c r="B2362" s="179" t="s">
        <v>651</v>
      </c>
      <c r="C2362" s="180" t="s">
        <v>74</v>
      </c>
      <c r="D2362" s="180" t="s">
        <v>30</v>
      </c>
      <c r="E2362" s="178" t="n">
        <v>0.00159632</v>
      </c>
      <c r="F2362" s="181" t="n">
        <f aca="false">IF(C2362="MAT.",VLOOKUP(A2362,INSUMOS_AUX!A:F,6,0),0)</f>
        <v>5.84</v>
      </c>
      <c r="G2362" s="178" t="n">
        <f aca="false">IF(C2362="M.O.",VLOOKUP(A2362,INSUMOS_AUX!A:F,6,0),0)</f>
        <v>0</v>
      </c>
    </row>
    <row r="2363" customFormat="false" ht="15" hidden="false" customHeight="false" outlineLevel="0" collapsed="false">
      <c r="A2363" s="178" t="n">
        <v>12892</v>
      </c>
      <c r="B2363" s="179" t="s">
        <v>627</v>
      </c>
      <c r="C2363" s="180" t="s">
        <v>74</v>
      </c>
      <c r="D2363" s="180" t="s">
        <v>628</v>
      </c>
      <c r="E2363" s="178" t="n">
        <v>0.00274776</v>
      </c>
      <c r="F2363" s="181" t="n">
        <f aca="false">IF(C2363="MAT.",VLOOKUP(A2363,INSUMOS_AUX!A:F,6,0),0)</f>
        <v>9</v>
      </c>
      <c r="G2363" s="178" t="n">
        <f aca="false">IF(C2363="M.O.",VLOOKUP(A2363,INSUMOS_AUX!A:F,6,0),0)</f>
        <v>0</v>
      </c>
    </row>
    <row r="2364" customFormat="false" ht="15" hidden="false" customHeight="false" outlineLevel="0" collapsed="false">
      <c r="A2364" s="178" t="n">
        <v>12893</v>
      </c>
      <c r="B2364" s="179" t="s">
        <v>629</v>
      </c>
      <c r="C2364" s="180" t="s">
        <v>74</v>
      </c>
      <c r="D2364" s="180" t="s">
        <v>628</v>
      </c>
      <c r="E2364" s="178" t="n">
        <v>0.00032058</v>
      </c>
      <c r="F2364" s="181" t="n">
        <f aca="false">IF(C2364="MAT.",VLOOKUP(A2364,INSUMOS_AUX!A:F,6,0),0)</f>
        <v>48</v>
      </c>
      <c r="G2364" s="178" t="n">
        <f aca="false">IF(C2364="M.O.",VLOOKUP(A2364,INSUMOS_AUX!A:F,6,0),0)</f>
        <v>0</v>
      </c>
    </row>
    <row r="2365" customFormat="false" ht="15" hidden="false" customHeight="false" outlineLevel="0" collapsed="false">
      <c r="A2365" s="178" t="n">
        <v>25966</v>
      </c>
      <c r="B2365" s="179" t="s">
        <v>653</v>
      </c>
      <c r="C2365" s="180" t="s">
        <v>74</v>
      </c>
      <c r="D2365" s="180" t="s">
        <v>654</v>
      </c>
      <c r="E2365" s="178" t="n">
        <v>0.00026606</v>
      </c>
      <c r="F2365" s="181" t="n">
        <f aca="false">IF(C2365="MAT.",VLOOKUP(A2365,INSUMOS_AUX!A:F,6,0),0)</f>
        <v>15.03</v>
      </c>
      <c r="G2365" s="178" t="n">
        <f aca="false">IF(C2365="M.O.",VLOOKUP(A2365,INSUMOS_AUX!A:F,6,0),0)</f>
        <v>0</v>
      </c>
    </row>
    <row r="2366" customFormat="false" ht="15" hidden="false" customHeight="false" outlineLevel="0" collapsed="false">
      <c r="A2366" s="178" t="n">
        <v>2711</v>
      </c>
      <c r="B2366" s="179" t="s">
        <v>657</v>
      </c>
      <c r="C2366" s="180" t="s">
        <v>74</v>
      </c>
      <c r="D2366" s="180" t="s">
        <v>30</v>
      </c>
      <c r="E2366" s="178" t="n">
        <v>0.00011874</v>
      </c>
      <c r="F2366" s="181" t="n">
        <f aca="false">IF(C2366="MAT.",VLOOKUP(A2366,INSUMOS_AUX!A:F,6,0),0)</f>
        <v>109.45</v>
      </c>
      <c r="G2366" s="178" t="n">
        <f aca="false">IF(C2366="M.O.",VLOOKUP(A2366,INSUMOS_AUX!A:F,6,0),0)</f>
        <v>0</v>
      </c>
    </row>
    <row r="2367" customFormat="false" ht="15" hidden="false" customHeight="false" outlineLevel="0" collapsed="false">
      <c r="A2367" s="178" t="n">
        <v>36144</v>
      </c>
      <c r="B2367" s="179" t="s">
        <v>630</v>
      </c>
      <c r="C2367" s="180" t="s">
        <v>74</v>
      </c>
      <c r="D2367" s="180" t="s">
        <v>30</v>
      </c>
      <c r="E2367" s="178" t="n">
        <v>0.02235416</v>
      </c>
      <c r="F2367" s="181" t="n">
        <f aca="false">IF(C2367="MAT.",VLOOKUP(A2367,INSUMOS_AUX!A:F,6,0),0)</f>
        <v>1.12</v>
      </c>
      <c r="G2367" s="178" t="n">
        <f aca="false">IF(C2367="M.O.",VLOOKUP(A2367,INSUMOS_AUX!A:F,6,0),0)</f>
        <v>0</v>
      </c>
    </row>
    <row r="2368" customFormat="false" ht="15" hidden="false" customHeight="false" outlineLevel="0" collapsed="false">
      <c r="A2368" s="178" t="n">
        <v>36146</v>
      </c>
      <c r="B2368" s="179" t="s">
        <v>631</v>
      </c>
      <c r="C2368" s="180" t="s">
        <v>74</v>
      </c>
      <c r="D2368" s="180" t="s">
        <v>30</v>
      </c>
      <c r="E2368" s="178" t="n">
        <v>0.00024868</v>
      </c>
      <c r="F2368" s="181" t="n">
        <f aca="false">IF(C2368="MAT.",VLOOKUP(A2368,INSUMOS_AUX!A:F,6,0),0)</f>
        <v>170</v>
      </c>
      <c r="G2368" s="178" t="n">
        <f aca="false">IF(C2368="M.O.",VLOOKUP(A2368,INSUMOS_AUX!A:F,6,0),0)</f>
        <v>0</v>
      </c>
    </row>
    <row r="2369" customFormat="false" ht="15" hidden="false" customHeight="false" outlineLevel="0" collapsed="false">
      <c r="A2369" s="178" t="n">
        <v>36149</v>
      </c>
      <c r="B2369" s="179" t="s">
        <v>632</v>
      </c>
      <c r="C2369" s="180" t="s">
        <v>74</v>
      </c>
      <c r="D2369" s="180" t="s">
        <v>30</v>
      </c>
      <c r="E2369" s="178" t="n">
        <v>0.000144</v>
      </c>
      <c r="F2369" s="181" t="n">
        <f aca="false">IF(C2369="MAT.",VLOOKUP(A2369,INSUMOS_AUX!A:F,6,0),0)</f>
        <v>117.5</v>
      </c>
      <c r="G2369" s="178" t="n">
        <f aca="false">IF(C2369="M.O.",VLOOKUP(A2369,INSUMOS_AUX!A:F,6,0),0)</f>
        <v>0</v>
      </c>
    </row>
    <row r="2370" customFormat="false" ht="15" hidden="false" customHeight="false" outlineLevel="0" collapsed="false">
      <c r="A2370" s="178" t="n">
        <v>36150</v>
      </c>
      <c r="B2370" s="179" t="s">
        <v>633</v>
      </c>
      <c r="C2370" s="180" t="s">
        <v>74</v>
      </c>
      <c r="D2370" s="180" t="s">
        <v>30</v>
      </c>
      <c r="E2370" s="178" t="n">
        <v>0.00053288</v>
      </c>
      <c r="F2370" s="181" t="n">
        <f aca="false">IF(C2370="MAT.",VLOOKUP(A2370,INSUMOS_AUX!A:F,6,0),0)</f>
        <v>29.7</v>
      </c>
      <c r="G2370" s="178" t="n">
        <f aca="false">IF(C2370="M.O.",VLOOKUP(A2370,INSUMOS_AUX!A:F,6,0),0)</f>
        <v>0</v>
      </c>
    </row>
    <row r="2371" customFormat="false" ht="15" hidden="false" customHeight="false" outlineLevel="0" collapsed="false">
      <c r="A2371" s="178" t="n">
        <v>36153</v>
      </c>
      <c r="B2371" s="179" t="s">
        <v>634</v>
      </c>
      <c r="C2371" s="180" t="s">
        <v>74</v>
      </c>
      <c r="D2371" s="180" t="s">
        <v>30</v>
      </c>
      <c r="E2371" s="178" t="n">
        <v>0.00021552</v>
      </c>
      <c r="F2371" s="181" t="n">
        <f aca="false">IF(C2371="MAT.",VLOOKUP(A2371,INSUMOS_AUX!A:F,6,0),0)</f>
        <v>133.75</v>
      </c>
      <c r="G2371" s="178" t="n">
        <f aca="false">IF(C2371="M.O.",VLOOKUP(A2371,INSUMOS_AUX!A:F,6,0),0)</f>
        <v>0</v>
      </c>
    </row>
    <row r="2372" customFormat="false" ht="15" hidden="false" customHeight="false" outlineLevel="0" collapsed="false">
      <c r="A2372" s="178" t="n">
        <v>37370</v>
      </c>
      <c r="B2372" s="179" t="s">
        <v>659</v>
      </c>
      <c r="C2372" s="180" t="s">
        <v>74</v>
      </c>
      <c r="D2372" s="180" t="s">
        <v>594</v>
      </c>
      <c r="E2372" s="178" t="n">
        <v>0.2</v>
      </c>
      <c r="F2372" s="181" t="n">
        <f aca="false">IF(C2372="MAT.",VLOOKUP(A2372,INSUMOS_AUX!A:F,6,0),0)</f>
        <v>1.87</v>
      </c>
      <c r="G2372" s="178" t="n">
        <f aca="false">IF(C2372="M.O.",VLOOKUP(A2372,INSUMOS_AUX!A:F,6,0),0)</f>
        <v>0</v>
      </c>
    </row>
    <row r="2373" customFormat="false" ht="15" hidden="false" customHeight="false" outlineLevel="0" collapsed="false">
      <c r="A2373" s="178" t="n">
        <v>37371</v>
      </c>
      <c r="B2373" s="179" t="s">
        <v>660</v>
      </c>
      <c r="C2373" s="180" t="s">
        <v>74</v>
      </c>
      <c r="D2373" s="180" t="s">
        <v>594</v>
      </c>
      <c r="E2373" s="178" t="n">
        <v>0.2</v>
      </c>
      <c r="F2373" s="181" t="n">
        <f aca="false">IF(C2373="MAT.",VLOOKUP(A2373,INSUMOS_AUX!A:F,6,0),0)</f>
        <v>0.71</v>
      </c>
      <c r="G2373" s="178" t="n">
        <f aca="false">IF(C2373="M.O.",VLOOKUP(A2373,INSUMOS_AUX!A:F,6,0),0)</f>
        <v>0</v>
      </c>
    </row>
    <row r="2374" customFormat="false" ht="15" hidden="false" customHeight="false" outlineLevel="0" collapsed="false">
      <c r="A2374" s="178" t="n">
        <v>37372</v>
      </c>
      <c r="B2374" s="179" t="s">
        <v>661</v>
      </c>
      <c r="C2374" s="180" t="s">
        <v>74</v>
      </c>
      <c r="D2374" s="180" t="s">
        <v>594</v>
      </c>
      <c r="E2374" s="178" t="n">
        <v>0.2</v>
      </c>
      <c r="F2374" s="181" t="n">
        <f aca="false">IF(C2374="MAT.",VLOOKUP(A2374,INSUMOS_AUX!A:F,6,0),0)</f>
        <v>0.34</v>
      </c>
      <c r="G2374" s="178" t="n">
        <f aca="false">IF(C2374="M.O.",VLOOKUP(A2374,INSUMOS_AUX!A:F,6,0),0)</f>
        <v>0</v>
      </c>
    </row>
    <row r="2375" customFormat="false" ht="15" hidden="false" customHeight="false" outlineLevel="0" collapsed="false">
      <c r="A2375" s="178" t="n">
        <v>37373</v>
      </c>
      <c r="B2375" s="179" t="s">
        <v>662</v>
      </c>
      <c r="C2375" s="180" t="s">
        <v>74</v>
      </c>
      <c r="D2375" s="180" t="s">
        <v>594</v>
      </c>
      <c r="E2375" s="178" t="n">
        <v>0.2</v>
      </c>
      <c r="F2375" s="181" t="n">
        <f aca="false">IF(C2375="MAT.",VLOOKUP(A2375,INSUMOS_AUX!A:F,6,0),0)</f>
        <v>0.05</v>
      </c>
      <c r="G2375" s="178" t="n">
        <f aca="false">IF(C2375="M.O.",VLOOKUP(A2375,INSUMOS_AUX!A:F,6,0),0)</f>
        <v>0</v>
      </c>
    </row>
    <row r="2376" customFormat="false" ht="15" hidden="false" customHeight="false" outlineLevel="0" collapsed="false">
      <c r="A2376" s="178" t="n">
        <v>38382</v>
      </c>
      <c r="B2376" s="179" t="s">
        <v>664</v>
      </c>
      <c r="C2376" s="180" t="s">
        <v>74</v>
      </c>
      <c r="D2376" s="180" t="s">
        <v>30</v>
      </c>
      <c r="E2376" s="178" t="n">
        <v>0.00050624</v>
      </c>
      <c r="F2376" s="181" t="n">
        <f aca="false">IF(C2376="MAT.",VLOOKUP(A2376,INSUMOS_AUX!A:F,6,0),0)</f>
        <v>7.62</v>
      </c>
      <c r="G2376" s="178" t="n">
        <f aca="false">IF(C2376="M.O.",VLOOKUP(A2376,INSUMOS_AUX!A:F,6,0),0)</f>
        <v>0</v>
      </c>
    </row>
    <row r="2377" customFormat="false" ht="15" hidden="false" customHeight="false" outlineLevel="0" collapsed="false">
      <c r="A2377" s="178" t="n">
        <v>38390</v>
      </c>
      <c r="B2377" s="179" t="s">
        <v>665</v>
      </c>
      <c r="C2377" s="180" t="s">
        <v>74</v>
      </c>
      <c r="D2377" s="180" t="s">
        <v>30</v>
      </c>
      <c r="E2377" s="178" t="n">
        <v>0.00026606</v>
      </c>
      <c r="F2377" s="181" t="n">
        <f aca="false">IF(C2377="MAT.",VLOOKUP(A2377,INSUMOS_AUX!A:F,6,0),0)</f>
        <v>22.97</v>
      </c>
      <c r="G2377" s="178" t="n">
        <f aca="false">IF(C2377="M.O.",VLOOKUP(A2377,INSUMOS_AUX!A:F,6,0),0)</f>
        <v>0</v>
      </c>
    </row>
    <row r="2378" customFormat="false" ht="15" hidden="false" customHeight="false" outlineLevel="0" collapsed="false">
      <c r="A2378" s="178" t="n">
        <v>38393</v>
      </c>
      <c r="B2378" s="179" t="s">
        <v>666</v>
      </c>
      <c r="C2378" s="180" t="s">
        <v>74</v>
      </c>
      <c r="D2378" s="180" t="s">
        <v>30</v>
      </c>
      <c r="E2378" s="178" t="n">
        <v>0.00026606</v>
      </c>
      <c r="F2378" s="181" t="n">
        <f aca="false">IF(C2378="MAT.",VLOOKUP(A2378,INSUMOS_AUX!A:F,6,0),0)</f>
        <v>10.36</v>
      </c>
      <c r="G2378" s="178" t="n">
        <f aca="false">IF(C2378="M.O.",VLOOKUP(A2378,INSUMOS_AUX!A:F,6,0),0)</f>
        <v>0</v>
      </c>
    </row>
    <row r="2379" customFormat="false" ht="15" hidden="false" customHeight="false" outlineLevel="0" collapsed="false">
      <c r="A2379" s="178" t="n">
        <v>38396</v>
      </c>
      <c r="B2379" s="179" t="s">
        <v>667</v>
      </c>
      <c r="C2379" s="180" t="s">
        <v>74</v>
      </c>
      <c r="D2379" s="180" t="s">
        <v>30</v>
      </c>
      <c r="E2379" s="178" t="n">
        <v>9.06E-006</v>
      </c>
      <c r="F2379" s="181" t="n">
        <f aca="false">IF(C2379="MAT.",VLOOKUP(A2379,INSUMOS_AUX!A:F,6,0),0)</f>
        <v>276.64</v>
      </c>
      <c r="G2379" s="178" t="n">
        <f aca="false">IF(C2379="M.O.",VLOOKUP(A2379,INSUMOS_AUX!A:F,6,0),0)</f>
        <v>0</v>
      </c>
    </row>
    <row r="2380" customFormat="false" ht="15" hidden="false" customHeight="false" outlineLevel="0" collapsed="false">
      <c r="A2380" s="178" t="n">
        <v>38399</v>
      </c>
      <c r="B2380" s="179" t="s">
        <v>668</v>
      </c>
      <c r="C2380" s="180" t="s">
        <v>74</v>
      </c>
      <c r="D2380" s="180" t="s">
        <v>30</v>
      </c>
      <c r="E2380" s="178" t="n">
        <v>4.526E-005</v>
      </c>
      <c r="F2380" s="181" t="n">
        <f aca="false">IF(C2380="MAT.",VLOOKUP(A2380,INSUMOS_AUX!A:F,6,0),0)</f>
        <v>135.25</v>
      </c>
      <c r="G2380" s="178" t="n">
        <f aca="false">IF(C2380="M.O.",VLOOKUP(A2380,INSUMOS_AUX!A:F,6,0),0)</f>
        <v>0</v>
      </c>
    </row>
    <row r="2381" customFormat="false" ht="15" hidden="false" customHeight="false" outlineLevel="0" collapsed="false">
      <c r="A2381" s="178" t="n">
        <v>38412</v>
      </c>
      <c r="B2381" s="179" t="s">
        <v>669</v>
      </c>
      <c r="C2381" s="180" t="s">
        <v>74</v>
      </c>
      <c r="D2381" s="180" t="s">
        <v>30</v>
      </c>
      <c r="E2381" s="178" t="n">
        <v>7.92E-006</v>
      </c>
      <c r="F2381" s="181" t="n">
        <f aca="false">IF(C2381="MAT.",VLOOKUP(A2381,INSUMOS_AUX!A:F,6,0),0)</f>
        <v>837.62</v>
      </c>
      <c r="G2381" s="178" t="n">
        <f aca="false">IF(C2381="M.O.",VLOOKUP(A2381,INSUMOS_AUX!A:F,6,0),0)</f>
        <v>0</v>
      </c>
    </row>
    <row r="2382" customFormat="false" ht="15" hidden="false" customHeight="false" outlineLevel="0" collapsed="false">
      <c r="A2382" s="178" t="n">
        <v>38413</v>
      </c>
      <c r="B2382" s="179" t="s">
        <v>670</v>
      </c>
      <c r="C2382" s="180" t="s">
        <v>74</v>
      </c>
      <c r="D2382" s="180" t="s">
        <v>30</v>
      </c>
      <c r="E2382" s="178" t="n">
        <v>7.76E-006</v>
      </c>
      <c r="F2382" s="181" t="n">
        <f aca="false">IF(C2382="MAT.",VLOOKUP(A2382,INSUMOS_AUX!A:F,6,0),0)</f>
        <v>589.49</v>
      </c>
      <c r="G2382" s="178" t="n">
        <f aca="false">IF(C2382="M.O.",VLOOKUP(A2382,INSUMOS_AUX!A:F,6,0),0)</f>
        <v>0</v>
      </c>
    </row>
    <row r="2383" customFormat="false" ht="15" hidden="false" customHeight="false" outlineLevel="0" collapsed="false">
      <c r="A2383" s="178" t="n">
        <v>38476</v>
      </c>
      <c r="B2383" s="179" t="s">
        <v>671</v>
      </c>
      <c r="C2383" s="180" t="s">
        <v>74</v>
      </c>
      <c r="D2383" s="180" t="s">
        <v>30</v>
      </c>
      <c r="E2383" s="178" t="n">
        <v>3.622E-005</v>
      </c>
      <c r="F2383" s="181" t="n">
        <f aca="false">IF(C2383="MAT.",VLOOKUP(A2383,INSUMOS_AUX!A:F,6,0),0)</f>
        <v>203.78</v>
      </c>
      <c r="G2383" s="178" t="n">
        <f aca="false">IF(C2383="M.O.",VLOOKUP(A2383,INSUMOS_AUX!A:F,6,0),0)</f>
        <v>0</v>
      </c>
    </row>
    <row r="2384" customFormat="false" ht="15" hidden="false" customHeight="false" outlineLevel="0" collapsed="false">
      <c r="A2384" s="178" t="n">
        <v>38477</v>
      </c>
      <c r="B2384" s="179" t="s">
        <v>672</v>
      </c>
      <c r="C2384" s="180" t="s">
        <v>74</v>
      </c>
      <c r="D2384" s="180" t="s">
        <v>30</v>
      </c>
      <c r="E2384" s="178" t="n">
        <v>7.76E-006</v>
      </c>
      <c r="F2384" s="181" t="n">
        <f aca="false">IF(C2384="MAT.",VLOOKUP(A2384,INSUMOS_AUX!A:F,6,0),0)</f>
        <v>577.1</v>
      </c>
      <c r="G2384" s="178" t="n">
        <f aca="false">IF(C2384="M.O.",VLOOKUP(A2384,INSUMOS_AUX!A:F,6,0),0)</f>
        <v>0</v>
      </c>
    </row>
    <row r="2385" customFormat="false" ht="15" hidden="false" customHeight="false" outlineLevel="0" collapsed="false">
      <c r="A2385" s="178" t="n">
        <v>6111</v>
      </c>
      <c r="B2385" s="179" t="s">
        <v>678</v>
      </c>
      <c r="C2385" s="180" t="s">
        <v>636</v>
      </c>
      <c r="D2385" s="180" t="s">
        <v>594</v>
      </c>
      <c r="E2385" s="178" t="n">
        <v>0.20342</v>
      </c>
      <c r="F2385" s="181" t="n">
        <f aca="false">IF(C2385="MAT.",VLOOKUP(A2385,INSUMOS_AUX!A:F,6,0),0)</f>
        <v>0</v>
      </c>
      <c r="G2385" s="178" t="n">
        <f aca="false">IF(C2385="M.O.",VLOOKUP(A2385,INSUMOS_AUX!A:F,6,0),0)</f>
        <v>8.51</v>
      </c>
    </row>
    <row r="2386" customFormat="false" ht="15" hidden="false" customHeight="false" outlineLevel="0" collapsed="false">
      <c r="A2386" s="178" t="s">
        <v>852</v>
      </c>
      <c r="B2386" s="179" t="s">
        <v>853</v>
      </c>
      <c r="C2386" s="180" t="s">
        <v>74</v>
      </c>
      <c r="D2386" s="180" t="s">
        <v>30</v>
      </c>
      <c r="E2386" s="178" t="n">
        <v>1</v>
      </c>
      <c r="F2386" s="181" t="n">
        <f aca="false">IF(C2386="MAT.",VLOOKUP(A2386,INSUMOS_AUX!A:F,6,0),0)</f>
        <v>38.33</v>
      </c>
      <c r="G2386" s="178" t="n">
        <f aca="false">IF(C2386="M.O.",VLOOKUP(A2386,INSUMOS_AUX!A:F,6,0),0)</f>
        <v>0</v>
      </c>
    </row>
    <row r="2387" customFormat="false" ht="15" hidden="false" customHeight="false" outlineLevel="0" collapsed="false">
      <c r="A2387" s="172"/>
      <c r="B2387" s="173"/>
      <c r="C2387" s="173"/>
      <c r="D2387" s="173"/>
      <c r="E2387" s="173"/>
      <c r="F2387" s="173"/>
      <c r="G2387" s="173"/>
    </row>
    <row r="2388" customFormat="false" ht="15" hidden="false" customHeight="false" outlineLevel="0" collapsed="false">
      <c r="A2388" s="174" t="s">
        <v>314</v>
      </c>
      <c r="B2388" s="174" t="s">
        <v>315</v>
      </c>
      <c r="C2388" s="175" t="s">
        <v>60</v>
      </c>
      <c r="D2388" s="175" t="s">
        <v>86</v>
      </c>
      <c r="E2388" s="176" t="n">
        <v>10</v>
      </c>
      <c r="F2388" s="176" t="n">
        <f aca="false">SUMPRODUCT($E$2389:$E$2418,F2389:F2418)</f>
        <v>69.12197747</v>
      </c>
      <c r="G2388" s="176" t="n">
        <f aca="false">SUMPRODUCT($E$2389:$E$2418,G2389:G2418)</f>
        <v>30.167977</v>
      </c>
    </row>
    <row r="2389" customFormat="false" ht="15" hidden="false" customHeight="false" outlineLevel="0" collapsed="false">
      <c r="A2389" s="178" t="n">
        <v>10</v>
      </c>
      <c r="B2389" s="179" t="s">
        <v>647</v>
      </c>
      <c r="C2389" s="180" t="s">
        <v>74</v>
      </c>
      <c r="D2389" s="180" t="s">
        <v>30</v>
      </c>
      <c r="E2389" s="178" t="n">
        <v>0.01753125</v>
      </c>
      <c r="F2389" s="181" t="n">
        <f aca="false">IF(C2389="MAT.",VLOOKUP(A2389,INSUMOS_AUX!A:F,6,0),0)</f>
        <v>6.92</v>
      </c>
      <c r="G2389" s="178" t="n">
        <f aca="false">IF(C2389="M.O.",VLOOKUP(A2389,INSUMOS_AUX!A:F,6,0),0)</f>
        <v>0</v>
      </c>
    </row>
    <row r="2390" customFormat="false" ht="15" hidden="false" customHeight="false" outlineLevel="0" collapsed="false">
      <c r="A2390" s="178" t="n">
        <v>11359</v>
      </c>
      <c r="B2390" s="179" t="s">
        <v>649</v>
      </c>
      <c r="C2390" s="180" t="s">
        <v>74</v>
      </c>
      <c r="D2390" s="180" t="s">
        <v>30</v>
      </c>
      <c r="E2390" s="178" t="n">
        <v>0.0001415</v>
      </c>
      <c r="F2390" s="181" t="n">
        <f aca="false">IF(C2390="MAT.",VLOOKUP(A2390,INSUMOS_AUX!A:F,6,0),0)</f>
        <v>571.77</v>
      </c>
      <c r="G2390" s="178" t="n">
        <f aca="false">IF(C2390="M.O.",VLOOKUP(A2390,INSUMOS_AUX!A:F,6,0),0)</f>
        <v>0</v>
      </c>
    </row>
    <row r="2391" customFormat="false" ht="15" hidden="false" customHeight="false" outlineLevel="0" collapsed="false">
      <c r="A2391" s="178" t="n">
        <v>12815</v>
      </c>
      <c r="B2391" s="179" t="s">
        <v>651</v>
      </c>
      <c r="C2391" s="180" t="s">
        <v>74</v>
      </c>
      <c r="D2391" s="180" t="s">
        <v>30</v>
      </c>
      <c r="E2391" s="178" t="n">
        <v>0.019954</v>
      </c>
      <c r="F2391" s="181" t="n">
        <f aca="false">IF(C2391="MAT.",VLOOKUP(A2391,INSUMOS_AUX!A:F,6,0),0)</f>
        <v>5.84</v>
      </c>
      <c r="G2391" s="178" t="n">
        <f aca="false">IF(C2391="M.O.",VLOOKUP(A2391,INSUMOS_AUX!A:F,6,0),0)</f>
        <v>0</v>
      </c>
    </row>
    <row r="2392" customFormat="false" ht="15" hidden="false" customHeight="false" outlineLevel="0" collapsed="false">
      <c r="A2392" s="178" t="n">
        <v>12892</v>
      </c>
      <c r="B2392" s="179" t="s">
        <v>627</v>
      </c>
      <c r="C2392" s="180" t="s">
        <v>74</v>
      </c>
      <c r="D2392" s="180" t="s">
        <v>628</v>
      </c>
      <c r="E2392" s="178" t="n">
        <v>0.034347</v>
      </c>
      <c r="F2392" s="181" t="n">
        <f aca="false">IF(C2392="MAT.",VLOOKUP(A2392,INSUMOS_AUX!A:F,6,0),0)</f>
        <v>9</v>
      </c>
      <c r="G2392" s="178" t="n">
        <f aca="false">IF(C2392="M.O.",VLOOKUP(A2392,INSUMOS_AUX!A:F,6,0),0)</f>
        <v>0</v>
      </c>
    </row>
    <row r="2393" customFormat="false" ht="15" hidden="false" customHeight="false" outlineLevel="0" collapsed="false">
      <c r="A2393" s="178" t="n">
        <v>12893</v>
      </c>
      <c r="B2393" s="179" t="s">
        <v>629</v>
      </c>
      <c r="C2393" s="180" t="s">
        <v>74</v>
      </c>
      <c r="D2393" s="180" t="s">
        <v>628</v>
      </c>
      <c r="E2393" s="178" t="n">
        <v>0.00400725</v>
      </c>
      <c r="F2393" s="181" t="n">
        <f aca="false">IF(C2393="MAT.",VLOOKUP(A2393,INSUMOS_AUX!A:F,6,0),0)</f>
        <v>48</v>
      </c>
      <c r="G2393" s="178" t="n">
        <f aca="false">IF(C2393="M.O.",VLOOKUP(A2393,INSUMOS_AUX!A:F,6,0),0)</f>
        <v>0</v>
      </c>
    </row>
    <row r="2394" customFormat="false" ht="15" hidden="false" customHeight="false" outlineLevel="0" collapsed="false">
      <c r="A2394" s="178" t="n">
        <v>252</v>
      </c>
      <c r="B2394" s="179" t="s">
        <v>769</v>
      </c>
      <c r="C2394" s="180" t="s">
        <v>636</v>
      </c>
      <c r="D2394" s="180" t="s">
        <v>594</v>
      </c>
      <c r="E2394" s="178" t="n">
        <v>1.0093</v>
      </c>
      <c r="F2394" s="181" t="n">
        <f aca="false">IF(C2394="MAT.",VLOOKUP(A2394,INSUMOS_AUX!A:F,6,0),0)</f>
        <v>0</v>
      </c>
      <c r="G2394" s="178" t="n">
        <f aca="false">IF(C2394="M.O.",VLOOKUP(A2394,INSUMOS_AUX!A:F,6,0),0)</f>
        <v>9.94</v>
      </c>
    </row>
    <row r="2395" customFormat="false" ht="15" hidden="false" customHeight="false" outlineLevel="0" collapsed="false">
      <c r="A2395" s="178" t="n">
        <v>25966</v>
      </c>
      <c r="B2395" s="179" t="s">
        <v>653</v>
      </c>
      <c r="C2395" s="180" t="s">
        <v>74</v>
      </c>
      <c r="D2395" s="180" t="s">
        <v>654</v>
      </c>
      <c r="E2395" s="178" t="n">
        <v>0.00332575</v>
      </c>
      <c r="F2395" s="181" t="n">
        <f aca="false">IF(C2395="MAT.",VLOOKUP(A2395,INSUMOS_AUX!A:F,6,0),0)</f>
        <v>15.03</v>
      </c>
      <c r="G2395" s="178" t="n">
        <f aca="false">IF(C2395="M.O.",VLOOKUP(A2395,INSUMOS_AUX!A:F,6,0),0)</f>
        <v>0</v>
      </c>
    </row>
    <row r="2396" customFormat="false" ht="15" hidden="false" customHeight="false" outlineLevel="0" collapsed="false">
      <c r="A2396" s="178" t="n">
        <v>2711</v>
      </c>
      <c r="B2396" s="179" t="s">
        <v>657</v>
      </c>
      <c r="C2396" s="180" t="s">
        <v>74</v>
      </c>
      <c r="D2396" s="180" t="s">
        <v>30</v>
      </c>
      <c r="E2396" s="178" t="n">
        <v>0.00148425</v>
      </c>
      <c r="F2396" s="181" t="n">
        <f aca="false">IF(C2396="MAT.",VLOOKUP(A2396,INSUMOS_AUX!A:F,6,0),0)</f>
        <v>109.45</v>
      </c>
      <c r="G2396" s="178" t="n">
        <f aca="false">IF(C2396="M.O.",VLOOKUP(A2396,INSUMOS_AUX!A:F,6,0),0)</f>
        <v>0</v>
      </c>
    </row>
    <row r="2397" customFormat="false" ht="15" hidden="false" customHeight="false" outlineLevel="0" collapsed="false">
      <c r="A2397" s="178" t="n">
        <v>36144</v>
      </c>
      <c r="B2397" s="179" t="s">
        <v>630</v>
      </c>
      <c r="C2397" s="180" t="s">
        <v>74</v>
      </c>
      <c r="D2397" s="180" t="s">
        <v>30</v>
      </c>
      <c r="E2397" s="178" t="n">
        <v>0.279427</v>
      </c>
      <c r="F2397" s="181" t="n">
        <f aca="false">IF(C2397="MAT.",VLOOKUP(A2397,INSUMOS_AUX!A:F,6,0),0)</f>
        <v>1.12</v>
      </c>
      <c r="G2397" s="178" t="n">
        <f aca="false">IF(C2397="M.O.",VLOOKUP(A2397,INSUMOS_AUX!A:F,6,0),0)</f>
        <v>0</v>
      </c>
    </row>
    <row r="2398" customFormat="false" ht="15" hidden="false" customHeight="false" outlineLevel="0" collapsed="false">
      <c r="A2398" s="178" t="n">
        <v>36146</v>
      </c>
      <c r="B2398" s="179" t="s">
        <v>631</v>
      </c>
      <c r="C2398" s="180" t="s">
        <v>74</v>
      </c>
      <c r="D2398" s="180" t="s">
        <v>30</v>
      </c>
      <c r="E2398" s="178" t="n">
        <v>0.0031085</v>
      </c>
      <c r="F2398" s="181" t="n">
        <f aca="false">IF(C2398="MAT.",VLOOKUP(A2398,INSUMOS_AUX!A:F,6,0),0)</f>
        <v>170</v>
      </c>
      <c r="G2398" s="178" t="n">
        <f aca="false">IF(C2398="M.O.",VLOOKUP(A2398,INSUMOS_AUX!A:F,6,0),0)</f>
        <v>0</v>
      </c>
    </row>
    <row r="2399" customFormat="false" ht="15" hidden="false" customHeight="false" outlineLevel="0" collapsed="false">
      <c r="A2399" s="178" t="n">
        <v>36149</v>
      </c>
      <c r="B2399" s="179" t="s">
        <v>632</v>
      </c>
      <c r="C2399" s="180" t="s">
        <v>74</v>
      </c>
      <c r="D2399" s="180" t="s">
        <v>30</v>
      </c>
      <c r="E2399" s="178" t="n">
        <v>0.0018</v>
      </c>
      <c r="F2399" s="181" t="n">
        <f aca="false">IF(C2399="MAT.",VLOOKUP(A2399,INSUMOS_AUX!A:F,6,0),0)</f>
        <v>117.5</v>
      </c>
      <c r="G2399" s="178" t="n">
        <f aca="false">IF(C2399="M.O.",VLOOKUP(A2399,INSUMOS_AUX!A:F,6,0),0)</f>
        <v>0</v>
      </c>
    </row>
    <row r="2400" customFormat="false" ht="15" hidden="false" customHeight="false" outlineLevel="0" collapsed="false">
      <c r="A2400" s="178" t="n">
        <v>36150</v>
      </c>
      <c r="B2400" s="179" t="s">
        <v>633</v>
      </c>
      <c r="C2400" s="180" t="s">
        <v>74</v>
      </c>
      <c r="D2400" s="180" t="s">
        <v>30</v>
      </c>
      <c r="E2400" s="178" t="n">
        <v>0.006661</v>
      </c>
      <c r="F2400" s="181" t="n">
        <f aca="false">IF(C2400="MAT.",VLOOKUP(A2400,INSUMOS_AUX!A:F,6,0),0)</f>
        <v>29.7</v>
      </c>
      <c r="G2400" s="178" t="n">
        <f aca="false">IF(C2400="M.O.",VLOOKUP(A2400,INSUMOS_AUX!A:F,6,0),0)</f>
        <v>0</v>
      </c>
    </row>
    <row r="2401" customFormat="false" ht="15" hidden="false" customHeight="false" outlineLevel="0" collapsed="false">
      <c r="A2401" s="178" t="n">
        <v>36153</v>
      </c>
      <c r="B2401" s="179" t="s">
        <v>634</v>
      </c>
      <c r="C2401" s="180" t="s">
        <v>74</v>
      </c>
      <c r="D2401" s="180" t="s">
        <v>30</v>
      </c>
      <c r="E2401" s="178" t="n">
        <v>0.002694</v>
      </c>
      <c r="F2401" s="181" t="n">
        <f aca="false">IF(C2401="MAT.",VLOOKUP(A2401,INSUMOS_AUX!A:F,6,0),0)</f>
        <v>133.75</v>
      </c>
      <c r="G2401" s="178" t="n">
        <f aca="false">IF(C2401="M.O.",VLOOKUP(A2401,INSUMOS_AUX!A:F,6,0),0)</f>
        <v>0</v>
      </c>
    </row>
    <row r="2402" customFormat="false" ht="15" hidden="false" customHeight="false" outlineLevel="0" collapsed="false">
      <c r="A2402" s="178" t="n">
        <v>37370</v>
      </c>
      <c r="B2402" s="179" t="s">
        <v>659</v>
      </c>
      <c r="C2402" s="180" t="s">
        <v>74</v>
      </c>
      <c r="D2402" s="180" t="s">
        <v>594</v>
      </c>
      <c r="E2402" s="178" t="n">
        <v>2.5</v>
      </c>
      <c r="F2402" s="181" t="n">
        <f aca="false">IF(C2402="MAT.",VLOOKUP(A2402,INSUMOS_AUX!A:F,6,0),0)</f>
        <v>1.87</v>
      </c>
      <c r="G2402" s="178" t="n">
        <f aca="false">IF(C2402="M.O.",VLOOKUP(A2402,INSUMOS_AUX!A:F,6,0),0)</f>
        <v>0</v>
      </c>
    </row>
    <row r="2403" customFormat="false" ht="15" hidden="false" customHeight="false" outlineLevel="0" collapsed="false">
      <c r="A2403" s="178" t="n">
        <v>37371</v>
      </c>
      <c r="B2403" s="179" t="s">
        <v>660</v>
      </c>
      <c r="C2403" s="180" t="s">
        <v>74</v>
      </c>
      <c r="D2403" s="180" t="s">
        <v>594</v>
      </c>
      <c r="E2403" s="178" t="n">
        <v>2.5</v>
      </c>
      <c r="F2403" s="181" t="n">
        <f aca="false">IF(C2403="MAT.",VLOOKUP(A2403,INSUMOS_AUX!A:F,6,0),0)</f>
        <v>0.71</v>
      </c>
      <c r="G2403" s="178" t="n">
        <f aca="false">IF(C2403="M.O.",VLOOKUP(A2403,INSUMOS_AUX!A:F,6,0),0)</f>
        <v>0</v>
      </c>
    </row>
    <row r="2404" customFormat="false" ht="15" hidden="false" customHeight="false" outlineLevel="0" collapsed="false">
      <c r="A2404" s="178" t="n">
        <v>37372</v>
      </c>
      <c r="B2404" s="179" t="s">
        <v>661</v>
      </c>
      <c r="C2404" s="180" t="s">
        <v>74</v>
      </c>
      <c r="D2404" s="180" t="s">
        <v>594</v>
      </c>
      <c r="E2404" s="178" t="n">
        <v>2.5</v>
      </c>
      <c r="F2404" s="181" t="n">
        <f aca="false">IF(C2404="MAT.",VLOOKUP(A2404,INSUMOS_AUX!A:F,6,0),0)</f>
        <v>0.34</v>
      </c>
      <c r="G2404" s="178" t="n">
        <f aca="false">IF(C2404="M.O.",VLOOKUP(A2404,INSUMOS_AUX!A:F,6,0),0)</f>
        <v>0</v>
      </c>
    </row>
    <row r="2405" customFormat="false" ht="15" hidden="false" customHeight="false" outlineLevel="0" collapsed="false">
      <c r="A2405" s="178" t="n">
        <v>37373</v>
      </c>
      <c r="B2405" s="179" t="s">
        <v>662</v>
      </c>
      <c r="C2405" s="180" t="s">
        <v>74</v>
      </c>
      <c r="D2405" s="180" t="s">
        <v>594</v>
      </c>
      <c r="E2405" s="178" t="n">
        <v>2.5</v>
      </c>
      <c r="F2405" s="181" t="n">
        <f aca="false">IF(C2405="MAT.",VLOOKUP(A2405,INSUMOS_AUX!A:F,6,0),0)</f>
        <v>0.05</v>
      </c>
      <c r="G2405" s="178" t="n">
        <f aca="false">IF(C2405="M.O.",VLOOKUP(A2405,INSUMOS_AUX!A:F,6,0),0)</f>
        <v>0</v>
      </c>
    </row>
    <row r="2406" customFormat="false" ht="15" hidden="false" customHeight="false" outlineLevel="0" collapsed="false">
      <c r="A2406" s="178" t="n">
        <v>38382</v>
      </c>
      <c r="B2406" s="179" t="s">
        <v>664</v>
      </c>
      <c r="C2406" s="180" t="s">
        <v>74</v>
      </c>
      <c r="D2406" s="180" t="s">
        <v>30</v>
      </c>
      <c r="E2406" s="178" t="n">
        <v>0.006328</v>
      </c>
      <c r="F2406" s="181" t="n">
        <f aca="false">IF(C2406="MAT.",VLOOKUP(A2406,INSUMOS_AUX!A:F,6,0),0)</f>
        <v>7.62</v>
      </c>
      <c r="G2406" s="178" t="n">
        <f aca="false">IF(C2406="M.O.",VLOOKUP(A2406,INSUMOS_AUX!A:F,6,0),0)</f>
        <v>0</v>
      </c>
    </row>
    <row r="2407" customFormat="false" ht="15" hidden="false" customHeight="false" outlineLevel="0" collapsed="false">
      <c r="A2407" s="178" t="n">
        <v>38390</v>
      </c>
      <c r="B2407" s="179" t="s">
        <v>665</v>
      </c>
      <c r="C2407" s="180" t="s">
        <v>74</v>
      </c>
      <c r="D2407" s="180" t="s">
        <v>30</v>
      </c>
      <c r="E2407" s="178" t="n">
        <v>0.00332575</v>
      </c>
      <c r="F2407" s="181" t="n">
        <f aca="false">IF(C2407="MAT.",VLOOKUP(A2407,INSUMOS_AUX!A:F,6,0),0)</f>
        <v>22.97</v>
      </c>
      <c r="G2407" s="178" t="n">
        <f aca="false">IF(C2407="M.O.",VLOOKUP(A2407,INSUMOS_AUX!A:F,6,0),0)</f>
        <v>0</v>
      </c>
    </row>
    <row r="2408" customFormat="false" ht="15" hidden="false" customHeight="false" outlineLevel="0" collapsed="false">
      <c r="A2408" s="178" t="n">
        <v>38393</v>
      </c>
      <c r="B2408" s="179" t="s">
        <v>666</v>
      </c>
      <c r="C2408" s="180" t="s">
        <v>74</v>
      </c>
      <c r="D2408" s="180" t="s">
        <v>30</v>
      </c>
      <c r="E2408" s="178" t="n">
        <v>0.00332575</v>
      </c>
      <c r="F2408" s="181" t="n">
        <f aca="false">IF(C2408="MAT.",VLOOKUP(A2408,INSUMOS_AUX!A:F,6,0),0)</f>
        <v>10.36</v>
      </c>
      <c r="G2408" s="178" t="n">
        <f aca="false">IF(C2408="M.O.",VLOOKUP(A2408,INSUMOS_AUX!A:F,6,0),0)</f>
        <v>0</v>
      </c>
    </row>
    <row r="2409" customFormat="false" ht="15" hidden="false" customHeight="false" outlineLevel="0" collapsed="false">
      <c r="A2409" s="178" t="n">
        <v>38396</v>
      </c>
      <c r="B2409" s="179" t="s">
        <v>667</v>
      </c>
      <c r="C2409" s="180" t="s">
        <v>74</v>
      </c>
      <c r="D2409" s="180" t="s">
        <v>30</v>
      </c>
      <c r="E2409" s="178" t="n">
        <v>0.00011325</v>
      </c>
      <c r="F2409" s="181" t="n">
        <f aca="false">IF(C2409="MAT.",VLOOKUP(A2409,INSUMOS_AUX!A:F,6,0),0)</f>
        <v>276.64</v>
      </c>
      <c r="G2409" s="178" t="n">
        <f aca="false">IF(C2409="M.O.",VLOOKUP(A2409,INSUMOS_AUX!A:F,6,0),0)</f>
        <v>0</v>
      </c>
    </row>
    <row r="2410" customFormat="false" ht="15" hidden="false" customHeight="false" outlineLevel="0" collapsed="false">
      <c r="A2410" s="178" t="n">
        <v>38399</v>
      </c>
      <c r="B2410" s="179" t="s">
        <v>668</v>
      </c>
      <c r="C2410" s="180" t="s">
        <v>74</v>
      </c>
      <c r="D2410" s="180" t="s">
        <v>30</v>
      </c>
      <c r="E2410" s="178" t="n">
        <v>0.00056575</v>
      </c>
      <c r="F2410" s="181" t="n">
        <f aca="false">IF(C2410="MAT.",VLOOKUP(A2410,INSUMOS_AUX!A:F,6,0),0)</f>
        <v>135.25</v>
      </c>
      <c r="G2410" s="178" t="n">
        <f aca="false">IF(C2410="M.O.",VLOOKUP(A2410,INSUMOS_AUX!A:F,6,0),0)</f>
        <v>0</v>
      </c>
    </row>
    <row r="2411" customFormat="false" ht="15" hidden="false" customHeight="false" outlineLevel="0" collapsed="false">
      <c r="A2411" s="178" t="n">
        <v>38412</v>
      </c>
      <c r="B2411" s="179" t="s">
        <v>669</v>
      </c>
      <c r="C2411" s="180" t="s">
        <v>74</v>
      </c>
      <c r="D2411" s="180" t="s">
        <v>30</v>
      </c>
      <c r="E2411" s="178" t="n">
        <v>9.9E-005</v>
      </c>
      <c r="F2411" s="181" t="n">
        <f aca="false">IF(C2411="MAT.",VLOOKUP(A2411,INSUMOS_AUX!A:F,6,0),0)</f>
        <v>837.62</v>
      </c>
      <c r="G2411" s="178" t="n">
        <f aca="false">IF(C2411="M.O.",VLOOKUP(A2411,INSUMOS_AUX!A:F,6,0),0)</f>
        <v>0</v>
      </c>
    </row>
    <row r="2412" customFormat="false" ht="15" hidden="false" customHeight="false" outlineLevel="0" collapsed="false">
      <c r="A2412" s="178" t="n">
        <v>38413</v>
      </c>
      <c r="B2412" s="179" t="s">
        <v>670</v>
      </c>
      <c r="C2412" s="180" t="s">
        <v>74</v>
      </c>
      <c r="D2412" s="180" t="s">
        <v>30</v>
      </c>
      <c r="E2412" s="178" t="n">
        <v>9.7E-005</v>
      </c>
      <c r="F2412" s="181" t="n">
        <f aca="false">IF(C2412="MAT.",VLOOKUP(A2412,INSUMOS_AUX!A:F,6,0),0)</f>
        <v>589.49</v>
      </c>
      <c r="G2412" s="178" t="n">
        <f aca="false">IF(C2412="M.O.",VLOOKUP(A2412,INSUMOS_AUX!A:F,6,0),0)</f>
        <v>0</v>
      </c>
    </row>
    <row r="2413" customFormat="false" ht="15" hidden="false" customHeight="false" outlineLevel="0" collapsed="false">
      <c r="A2413" s="178" t="n">
        <v>38476</v>
      </c>
      <c r="B2413" s="179" t="s">
        <v>671</v>
      </c>
      <c r="C2413" s="180" t="s">
        <v>74</v>
      </c>
      <c r="D2413" s="180" t="s">
        <v>30</v>
      </c>
      <c r="E2413" s="178" t="n">
        <v>0.00045275</v>
      </c>
      <c r="F2413" s="181" t="n">
        <f aca="false">IF(C2413="MAT.",VLOOKUP(A2413,INSUMOS_AUX!A:F,6,0),0)</f>
        <v>203.78</v>
      </c>
      <c r="G2413" s="178" t="n">
        <f aca="false">IF(C2413="M.O.",VLOOKUP(A2413,INSUMOS_AUX!A:F,6,0),0)</f>
        <v>0</v>
      </c>
    </row>
    <row r="2414" customFormat="false" ht="15" hidden="false" customHeight="false" outlineLevel="0" collapsed="false">
      <c r="A2414" s="178" t="n">
        <v>38477</v>
      </c>
      <c r="B2414" s="179" t="s">
        <v>672</v>
      </c>
      <c r="C2414" s="180" t="s">
        <v>74</v>
      </c>
      <c r="D2414" s="180" t="s">
        <v>30</v>
      </c>
      <c r="E2414" s="178" t="n">
        <v>9.7E-005</v>
      </c>
      <c r="F2414" s="181" t="n">
        <f aca="false">IF(C2414="MAT.",VLOOKUP(A2414,INSUMOS_AUX!A:F,6,0),0)</f>
        <v>577.1</v>
      </c>
      <c r="G2414" s="178" t="n">
        <f aca="false">IF(C2414="M.O.",VLOOKUP(A2414,INSUMOS_AUX!A:F,6,0),0)</f>
        <v>0</v>
      </c>
    </row>
    <row r="2415" customFormat="false" ht="15" hidden="false" customHeight="false" outlineLevel="0" collapsed="false">
      <c r="A2415" s="178" t="n">
        <v>6110</v>
      </c>
      <c r="B2415" s="179" t="s">
        <v>687</v>
      </c>
      <c r="C2415" s="180" t="s">
        <v>636</v>
      </c>
      <c r="D2415" s="180" t="s">
        <v>594</v>
      </c>
      <c r="E2415" s="178" t="n">
        <v>1.0093</v>
      </c>
      <c r="F2415" s="181" t="n">
        <f aca="false">IF(C2415="MAT.",VLOOKUP(A2415,INSUMOS_AUX!A:F,6,0),0)</f>
        <v>0</v>
      </c>
      <c r="G2415" s="178" t="n">
        <f aca="false">IF(C2415="M.O.",VLOOKUP(A2415,INSUMOS_AUX!A:F,6,0),0)</f>
        <v>13.3</v>
      </c>
    </row>
    <row r="2416" customFormat="false" ht="15" hidden="false" customHeight="false" outlineLevel="0" collapsed="false">
      <c r="A2416" s="178" t="n">
        <v>6160</v>
      </c>
      <c r="B2416" s="179" t="s">
        <v>774</v>
      </c>
      <c r="C2416" s="180" t="s">
        <v>636</v>
      </c>
      <c r="D2416" s="180" t="s">
        <v>594</v>
      </c>
      <c r="E2416" s="178" t="n">
        <v>0.50465</v>
      </c>
      <c r="F2416" s="181" t="n">
        <f aca="false">IF(C2416="MAT.",VLOOKUP(A2416,INSUMOS_AUX!A:F,6,0),0)</f>
        <v>0</v>
      </c>
      <c r="G2416" s="178" t="n">
        <f aca="false">IF(C2416="M.O.",VLOOKUP(A2416,INSUMOS_AUX!A:F,6,0),0)</f>
        <v>13.3</v>
      </c>
    </row>
    <row r="2417" customFormat="false" ht="15" hidden="false" customHeight="false" outlineLevel="0" collapsed="false">
      <c r="A2417" s="178" t="n">
        <v>7697</v>
      </c>
      <c r="B2417" s="179" t="s">
        <v>854</v>
      </c>
      <c r="C2417" s="180" t="s">
        <v>74</v>
      </c>
      <c r="D2417" s="180" t="s">
        <v>86</v>
      </c>
      <c r="E2417" s="178" t="n">
        <v>1.1</v>
      </c>
      <c r="F2417" s="181" t="n">
        <f aca="false">IF(C2417="MAT.",VLOOKUP(A2417,INSUMOS_AUX!A:F,6,0),0)</f>
        <v>28.58</v>
      </c>
      <c r="G2417" s="178" t="n">
        <f aca="false">IF(C2417="M.O.",VLOOKUP(A2417,INSUMOS_AUX!A:F,6,0),0)</f>
        <v>0</v>
      </c>
    </row>
    <row r="2418" customFormat="false" ht="15" hidden="false" customHeight="false" outlineLevel="0" collapsed="false">
      <c r="A2418" s="178" t="n">
        <v>7698</v>
      </c>
      <c r="B2418" s="179" t="s">
        <v>855</v>
      </c>
      <c r="C2418" s="180" t="s">
        <v>74</v>
      </c>
      <c r="D2418" s="180" t="s">
        <v>86</v>
      </c>
      <c r="E2418" s="178" t="n">
        <v>1.1</v>
      </c>
      <c r="F2418" s="181" t="n">
        <f aca="false">IF(C2418="MAT.",VLOOKUP(A2418,INSUMOS_AUX!A:F,6,0),0)</f>
        <v>24.6</v>
      </c>
      <c r="G2418" s="178" t="n">
        <f aca="false">IF(C2418="M.O.",VLOOKUP(A2418,INSUMOS_AUX!A:F,6,0),0)</f>
        <v>0</v>
      </c>
    </row>
    <row r="2419" customFormat="false" ht="15" hidden="false" customHeight="false" outlineLevel="0" collapsed="false">
      <c r="A2419" s="172"/>
      <c r="B2419" s="173"/>
      <c r="C2419" s="173"/>
      <c r="D2419" s="173"/>
      <c r="E2419" s="173"/>
      <c r="F2419" s="173"/>
      <c r="G2419" s="173"/>
    </row>
    <row r="2420" customFormat="false" ht="15" hidden="false" customHeight="false" outlineLevel="0" collapsed="false">
      <c r="A2420" s="172"/>
      <c r="B2420" s="173"/>
      <c r="C2420" s="173"/>
      <c r="D2420" s="173"/>
      <c r="E2420" s="173"/>
      <c r="F2420" s="173"/>
      <c r="G2420" s="173"/>
    </row>
    <row r="2421" customFormat="false" ht="15" hidden="false" customHeight="false" outlineLevel="0" collapsed="false">
      <c r="A2421" s="169" t="s">
        <v>317</v>
      </c>
      <c r="B2421" s="170" t="s">
        <v>318</v>
      </c>
      <c r="C2421" s="171"/>
      <c r="D2421" s="171"/>
      <c r="E2421" s="171"/>
      <c r="F2421" s="171"/>
      <c r="G2421" s="171"/>
    </row>
    <row r="2422" customFormat="false" ht="15" hidden="false" customHeight="false" outlineLevel="0" collapsed="false">
      <c r="A2422" s="172"/>
      <c r="B2422" s="173"/>
      <c r="C2422" s="173"/>
      <c r="D2422" s="173"/>
      <c r="E2422" s="173"/>
      <c r="F2422" s="173"/>
      <c r="G2422" s="173"/>
    </row>
    <row r="2423" customFormat="false" ht="15" hidden="false" customHeight="false" outlineLevel="0" collapsed="false">
      <c r="A2423" s="174" t="s">
        <v>320</v>
      </c>
      <c r="B2423" s="174" t="s">
        <v>321</v>
      </c>
      <c r="C2423" s="175" t="s">
        <v>60</v>
      </c>
      <c r="D2423" s="175" t="s">
        <v>86</v>
      </c>
      <c r="E2423" s="176" t="n">
        <v>3</v>
      </c>
      <c r="F2423" s="176" t="n">
        <f aca="false">SUMPRODUCT($E2424:$E2452,F2424:F2452)</f>
        <v>5.56309132544</v>
      </c>
      <c r="G2423" s="176" t="n">
        <f aca="false">SUMPRODUCT($E2424:$E2452,G2424:G2452)</f>
        <v>0.209893176</v>
      </c>
    </row>
    <row r="2424" customFormat="false" ht="15" hidden="false" customHeight="false" outlineLevel="0" collapsed="false">
      <c r="A2424" s="178" t="n">
        <v>10</v>
      </c>
      <c r="B2424" s="179" t="s">
        <v>647</v>
      </c>
      <c r="C2424" s="180" t="s">
        <v>74</v>
      </c>
      <c r="D2424" s="180" t="s">
        <v>30</v>
      </c>
      <c r="E2424" s="178" t="n">
        <v>0.000126224</v>
      </c>
      <c r="F2424" s="181" t="n">
        <f aca="false">IF(C2424="MAT.",VLOOKUP(A2424,INSUMOS_AUX!A:F,6,0),0)</f>
        <v>6.92</v>
      </c>
      <c r="G2424" s="178" t="n">
        <f aca="false">IF(C2424="M.O.",VLOOKUP(A2424,INSUMOS_AUX!A:F,6,0),0)</f>
        <v>0</v>
      </c>
    </row>
    <row r="2425" customFormat="false" ht="15" hidden="false" customHeight="false" outlineLevel="0" collapsed="false">
      <c r="A2425" s="178" t="n">
        <v>1020</v>
      </c>
      <c r="B2425" s="179" t="s">
        <v>856</v>
      </c>
      <c r="C2425" s="180" t="s">
        <v>74</v>
      </c>
      <c r="D2425" s="180" t="s">
        <v>86</v>
      </c>
      <c r="E2425" s="178" t="n">
        <v>1.027</v>
      </c>
      <c r="F2425" s="181" t="n">
        <f aca="false">IF(C2425="MAT.",VLOOKUP(A2425,INSUMOS_AUX!A:F,6,0),0)</f>
        <v>5.3</v>
      </c>
      <c r="G2425" s="178" t="n">
        <f aca="false">IF(C2425="M.O.",VLOOKUP(A2425,INSUMOS_AUX!A:F,6,0),0)</f>
        <v>0</v>
      </c>
    </row>
    <row r="2426" customFormat="false" ht="15" hidden="false" customHeight="false" outlineLevel="0" collapsed="false">
      <c r="A2426" s="178" t="n">
        <v>11359</v>
      </c>
      <c r="B2426" s="179" t="s">
        <v>649</v>
      </c>
      <c r="C2426" s="180" t="s">
        <v>74</v>
      </c>
      <c r="D2426" s="180" t="s">
        <v>30</v>
      </c>
      <c r="E2426" s="178" t="n">
        <v>1.018E-006</v>
      </c>
      <c r="F2426" s="181" t="n">
        <f aca="false">IF(C2426="MAT.",VLOOKUP(A2426,INSUMOS_AUX!A:F,6,0),0)</f>
        <v>571.77</v>
      </c>
      <c r="G2426" s="178" t="n">
        <f aca="false">IF(C2426="M.O.",VLOOKUP(A2426,INSUMOS_AUX!A:F,6,0),0)</f>
        <v>0</v>
      </c>
    </row>
    <row r="2427" customFormat="false" ht="15" hidden="false" customHeight="false" outlineLevel="0" collapsed="false">
      <c r="A2427" s="178" t="n">
        <v>12815</v>
      </c>
      <c r="B2427" s="179" t="s">
        <v>651</v>
      </c>
      <c r="C2427" s="180" t="s">
        <v>74</v>
      </c>
      <c r="D2427" s="180" t="s">
        <v>30</v>
      </c>
      <c r="E2427" s="178" t="n">
        <v>0.000143668</v>
      </c>
      <c r="F2427" s="181" t="n">
        <f aca="false">IF(C2427="MAT.",VLOOKUP(A2427,INSUMOS_AUX!A:F,6,0),0)</f>
        <v>5.84</v>
      </c>
      <c r="G2427" s="178" t="n">
        <f aca="false">IF(C2427="M.O.",VLOOKUP(A2427,INSUMOS_AUX!A:F,6,0),0)</f>
        <v>0</v>
      </c>
    </row>
    <row r="2428" customFormat="false" ht="15" hidden="false" customHeight="false" outlineLevel="0" collapsed="false">
      <c r="A2428" s="178" t="n">
        <v>12892</v>
      </c>
      <c r="B2428" s="179" t="s">
        <v>627</v>
      </c>
      <c r="C2428" s="180" t="s">
        <v>74</v>
      </c>
      <c r="D2428" s="180" t="s">
        <v>628</v>
      </c>
      <c r="E2428" s="178" t="n">
        <v>0.000247298</v>
      </c>
      <c r="F2428" s="181" t="n">
        <f aca="false">IF(C2428="MAT.",VLOOKUP(A2428,INSUMOS_AUX!A:F,6,0),0)</f>
        <v>9</v>
      </c>
      <c r="G2428" s="178" t="n">
        <f aca="false">IF(C2428="M.O.",VLOOKUP(A2428,INSUMOS_AUX!A:F,6,0),0)</f>
        <v>0</v>
      </c>
    </row>
    <row r="2429" customFormat="false" ht="15" hidden="false" customHeight="false" outlineLevel="0" collapsed="false">
      <c r="A2429" s="178" t="n">
        <v>12893</v>
      </c>
      <c r="B2429" s="179" t="s">
        <v>629</v>
      </c>
      <c r="C2429" s="180" t="s">
        <v>74</v>
      </c>
      <c r="D2429" s="180" t="s">
        <v>628</v>
      </c>
      <c r="E2429" s="178" t="n">
        <v>2.8852E-005</v>
      </c>
      <c r="F2429" s="181" t="n">
        <f aca="false">IF(C2429="MAT.",VLOOKUP(A2429,INSUMOS_AUX!A:F,6,0),0)</f>
        <v>48</v>
      </c>
      <c r="G2429" s="178" t="n">
        <f aca="false">IF(C2429="M.O.",VLOOKUP(A2429,INSUMOS_AUX!A:F,6,0),0)</f>
        <v>0</v>
      </c>
    </row>
    <row r="2430" customFormat="false" ht="15" hidden="false" customHeight="false" outlineLevel="0" collapsed="false">
      <c r="A2430" s="178" t="n">
        <v>21127</v>
      </c>
      <c r="B2430" s="179" t="s">
        <v>857</v>
      </c>
      <c r="C2430" s="180" t="s">
        <v>74</v>
      </c>
      <c r="D2430" s="180" t="s">
        <v>30</v>
      </c>
      <c r="E2430" s="178" t="n">
        <v>0.01</v>
      </c>
      <c r="F2430" s="181" t="n">
        <f aca="false">IF(C2430="MAT.",VLOOKUP(A2430,INSUMOS_AUX!A:F,6,0),0)</f>
        <v>4.35</v>
      </c>
      <c r="G2430" s="178" t="n">
        <f aca="false">IF(C2430="M.O.",VLOOKUP(A2430,INSUMOS_AUX!A:F,6,0),0)</f>
        <v>0</v>
      </c>
    </row>
    <row r="2431" customFormat="false" ht="15" hidden="false" customHeight="false" outlineLevel="0" collapsed="false">
      <c r="A2431" s="178" t="n">
        <v>2436</v>
      </c>
      <c r="B2431" s="179" t="s">
        <v>683</v>
      </c>
      <c r="C2431" s="180" t="s">
        <v>636</v>
      </c>
      <c r="D2431" s="180" t="s">
        <v>594</v>
      </c>
      <c r="E2431" s="178" t="n">
        <v>0.0092709</v>
      </c>
      <c r="F2431" s="181" t="n">
        <f aca="false">IF(C2431="MAT.",VLOOKUP(A2431,INSUMOS_AUX!A:F,6,0),0)</f>
        <v>0</v>
      </c>
      <c r="G2431" s="178" t="n">
        <f aca="false">IF(C2431="M.O.",VLOOKUP(A2431,INSUMOS_AUX!A:F,6,0),0)</f>
        <v>13.3</v>
      </c>
    </row>
    <row r="2432" customFormat="false" ht="15" hidden="false" customHeight="false" outlineLevel="0" collapsed="false">
      <c r="A2432" s="178" t="n">
        <v>247</v>
      </c>
      <c r="B2432" s="179" t="s">
        <v>849</v>
      </c>
      <c r="C2432" s="180" t="s">
        <v>636</v>
      </c>
      <c r="D2432" s="180" t="s">
        <v>594</v>
      </c>
      <c r="E2432" s="178" t="n">
        <v>0.0092709</v>
      </c>
      <c r="F2432" s="181" t="n">
        <f aca="false">IF(C2432="MAT.",VLOOKUP(A2432,INSUMOS_AUX!A:F,6,0),0)</f>
        <v>0</v>
      </c>
      <c r="G2432" s="178" t="n">
        <f aca="false">IF(C2432="M.O.",VLOOKUP(A2432,INSUMOS_AUX!A:F,6,0),0)</f>
        <v>9.34</v>
      </c>
    </row>
    <row r="2433" customFormat="false" ht="15" hidden="false" customHeight="false" outlineLevel="0" collapsed="false">
      <c r="A2433" s="178" t="n">
        <v>25966</v>
      </c>
      <c r="B2433" s="179" t="s">
        <v>653</v>
      </c>
      <c r="C2433" s="180" t="s">
        <v>74</v>
      </c>
      <c r="D2433" s="180" t="s">
        <v>654</v>
      </c>
      <c r="E2433" s="178" t="n">
        <v>2.3946E-005</v>
      </c>
      <c r="F2433" s="181" t="n">
        <f aca="false">IF(C2433="MAT.",VLOOKUP(A2433,INSUMOS_AUX!A:F,6,0),0)</f>
        <v>15.03</v>
      </c>
      <c r="G2433" s="178" t="n">
        <f aca="false">IF(C2433="M.O.",VLOOKUP(A2433,INSUMOS_AUX!A:F,6,0),0)</f>
        <v>0</v>
      </c>
    </row>
    <row r="2434" customFormat="false" ht="15" hidden="false" customHeight="false" outlineLevel="0" collapsed="false">
      <c r="A2434" s="178" t="n">
        <v>2711</v>
      </c>
      <c r="B2434" s="179" t="s">
        <v>657</v>
      </c>
      <c r="C2434" s="180" t="s">
        <v>74</v>
      </c>
      <c r="D2434" s="180" t="s">
        <v>30</v>
      </c>
      <c r="E2434" s="178" t="n">
        <v>1.0686E-005</v>
      </c>
      <c r="F2434" s="181" t="n">
        <f aca="false">IF(C2434="MAT.",VLOOKUP(A2434,INSUMOS_AUX!A:F,6,0),0)</f>
        <v>109.45</v>
      </c>
      <c r="G2434" s="178" t="n">
        <f aca="false">IF(C2434="M.O.",VLOOKUP(A2434,INSUMOS_AUX!A:F,6,0),0)</f>
        <v>0</v>
      </c>
    </row>
    <row r="2435" customFormat="false" ht="15" hidden="false" customHeight="false" outlineLevel="0" collapsed="false">
      <c r="A2435" s="178" t="n">
        <v>36144</v>
      </c>
      <c r="B2435" s="179" t="s">
        <v>630</v>
      </c>
      <c r="C2435" s="180" t="s">
        <v>74</v>
      </c>
      <c r="D2435" s="180" t="s">
        <v>30</v>
      </c>
      <c r="E2435" s="178" t="n">
        <v>0.002011874</v>
      </c>
      <c r="F2435" s="181" t="n">
        <f aca="false">IF(C2435="MAT.",VLOOKUP(A2435,INSUMOS_AUX!A:F,6,0),0)</f>
        <v>1.12</v>
      </c>
      <c r="G2435" s="178" t="n">
        <f aca="false">IF(C2435="M.O.",VLOOKUP(A2435,INSUMOS_AUX!A:F,6,0),0)</f>
        <v>0</v>
      </c>
    </row>
    <row r="2436" customFormat="false" ht="15" hidden="false" customHeight="false" outlineLevel="0" collapsed="false">
      <c r="A2436" s="178" t="n">
        <v>36146</v>
      </c>
      <c r="B2436" s="179" t="s">
        <v>631</v>
      </c>
      <c r="C2436" s="180" t="s">
        <v>74</v>
      </c>
      <c r="D2436" s="180" t="s">
        <v>30</v>
      </c>
      <c r="E2436" s="178" t="n">
        <v>2.2382E-005</v>
      </c>
      <c r="F2436" s="181" t="n">
        <f aca="false">IF(C2436="MAT.",VLOOKUP(A2436,INSUMOS_AUX!A:F,6,0),0)</f>
        <v>170</v>
      </c>
      <c r="G2436" s="178" t="n">
        <f aca="false">IF(C2436="M.O.",VLOOKUP(A2436,INSUMOS_AUX!A:F,6,0),0)</f>
        <v>0</v>
      </c>
    </row>
    <row r="2437" customFormat="false" ht="15" hidden="false" customHeight="false" outlineLevel="0" collapsed="false">
      <c r="A2437" s="178" t="n">
        <v>36149</v>
      </c>
      <c r="B2437" s="179" t="s">
        <v>632</v>
      </c>
      <c r="C2437" s="180" t="s">
        <v>74</v>
      </c>
      <c r="D2437" s="180" t="s">
        <v>30</v>
      </c>
      <c r="E2437" s="178" t="n">
        <v>1.296E-005</v>
      </c>
      <c r="F2437" s="181" t="n">
        <f aca="false">IF(C2437="MAT.",VLOOKUP(A2437,INSUMOS_AUX!A:F,6,0),0)</f>
        <v>117.5</v>
      </c>
      <c r="G2437" s="178" t="n">
        <f aca="false">IF(C2437="M.O.",VLOOKUP(A2437,INSUMOS_AUX!A:F,6,0),0)</f>
        <v>0</v>
      </c>
    </row>
    <row r="2438" customFormat="false" ht="15" hidden="false" customHeight="false" outlineLevel="0" collapsed="false">
      <c r="A2438" s="178" t="n">
        <v>36150</v>
      </c>
      <c r="B2438" s="179" t="s">
        <v>633</v>
      </c>
      <c r="C2438" s="180" t="s">
        <v>74</v>
      </c>
      <c r="D2438" s="180" t="s">
        <v>30</v>
      </c>
      <c r="E2438" s="178" t="n">
        <v>4.796E-005</v>
      </c>
      <c r="F2438" s="181" t="n">
        <f aca="false">IF(C2438="MAT.",VLOOKUP(A2438,INSUMOS_AUX!A:F,6,0),0)</f>
        <v>29.7</v>
      </c>
      <c r="G2438" s="178" t="n">
        <f aca="false">IF(C2438="M.O.",VLOOKUP(A2438,INSUMOS_AUX!A:F,6,0),0)</f>
        <v>0</v>
      </c>
    </row>
    <row r="2439" customFormat="false" ht="15" hidden="false" customHeight="false" outlineLevel="0" collapsed="false">
      <c r="A2439" s="178" t="n">
        <v>36153</v>
      </c>
      <c r="B2439" s="179" t="s">
        <v>634</v>
      </c>
      <c r="C2439" s="180" t="s">
        <v>74</v>
      </c>
      <c r="D2439" s="180" t="s">
        <v>30</v>
      </c>
      <c r="E2439" s="178" t="n">
        <v>1.9396E-005</v>
      </c>
      <c r="F2439" s="181" t="n">
        <f aca="false">IF(C2439="MAT.",VLOOKUP(A2439,INSUMOS_AUX!A:F,6,0),0)</f>
        <v>133.75</v>
      </c>
      <c r="G2439" s="178" t="n">
        <f aca="false">IF(C2439="M.O.",VLOOKUP(A2439,INSUMOS_AUX!A:F,6,0),0)</f>
        <v>0</v>
      </c>
    </row>
    <row r="2440" customFormat="false" ht="15" hidden="false" customHeight="false" outlineLevel="0" collapsed="false">
      <c r="A2440" s="178" t="n">
        <v>37370</v>
      </c>
      <c r="B2440" s="179" t="s">
        <v>659</v>
      </c>
      <c r="C2440" s="180" t="s">
        <v>74</v>
      </c>
      <c r="D2440" s="180" t="s">
        <v>594</v>
      </c>
      <c r="E2440" s="178" t="n">
        <v>0.018</v>
      </c>
      <c r="F2440" s="181" t="n">
        <f aca="false">IF(C2440="MAT.",VLOOKUP(A2440,INSUMOS_AUX!A:F,6,0),0)</f>
        <v>1.87</v>
      </c>
      <c r="G2440" s="178" t="n">
        <f aca="false">IF(C2440="M.O.",VLOOKUP(A2440,INSUMOS_AUX!A:F,6,0),0)</f>
        <v>0</v>
      </c>
    </row>
    <row r="2441" customFormat="false" ht="15" hidden="false" customHeight="false" outlineLevel="0" collapsed="false">
      <c r="A2441" s="178" t="n">
        <v>37371</v>
      </c>
      <c r="B2441" s="179" t="s">
        <v>660</v>
      </c>
      <c r="C2441" s="180" t="s">
        <v>74</v>
      </c>
      <c r="D2441" s="180" t="s">
        <v>594</v>
      </c>
      <c r="E2441" s="178" t="n">
        <v>0.018</v>
      </c>
      <c r="F2441" s="181" t="n">
        <f aca="false">IF(C2441="MAT.",VLOOKUP(A2441,INSUMOS_AUX!A:F,6,0),0)</f>
        <v>0.71</v>
      </c>
      <c r="G2441" s="178" t="n">
        <f aca="false">IF(C2441="M.O.",VLOOKUP(A2441,INSUMOS_AUX!A:F,6,0),0)</f>
        <v>0</v>
      </c>
    </row>
    <row r="2442" customFormat="false" ht="15" hidden="false" customHeight="false" outlineLevel="0" collapsed="false">
      <c r="A2442" s="178" t="n">
        <v>37372</v>
      </c>
      <c r="B2442" s="179" t="s">
        <v>661</v>
      </c>
      <c r="C2442" s="180" t="s">
        <v>74</v>
      </c>
      <c r="D2442" s="180" t="s">
        <v>594</v>
      </c>
      <c r="E2442" s="178" t="n">
        <v>0.018</v>
      </c>
      <c r="F2442" s="181" t="n">
        <f aca="false">IF(C2442="MAT.",VLOOKUP(A2442,INSUMOS_AUX!A:F,6,0),0)</f>
        <v>0.34</v>
      </c>
      <c r="G2442" s="178" t="n">
        <f aca="false">IF(C2442="M.O.",VLOOKUP(A2442,INSUMOS_AUX!A:F,6,0),0)</f>
        <v>0</v>
      </c>
    </row>
    <row r="2443" customFormat="false" ht="15" hidden="false" customHeight="false" outlineLevel="0" collapsed="false">
      <c r="A2443" s="178" t="n">
        <v>37373</v>
      </c>
      <c r="B2443" s="179" t="s">
        <v>662</v>
      </c>
      <c r="C2443" s="180" t="s">
        <v>74</v>
      </c>
      <c r="D2443" s="180" t="s">
        <v>594</v>
      </c>
      <c r="E2443" s="178" t="n">
        <v>0.018</v>
      </c>
      <c r="F2443" s="181" t="n">
        <f aca="false">IF(C2443="MAT.",VLOOKUP(A2443,INSUMOS_AUX!A:F,6,0),0)</f>
        <v>0.05</v>
      </c>
      <c r="G2443" s="178" t="n">
        <f aca="false">IF(C2443="M.O.",VLOOKUP(A2443,INSUMOS_AUX!A:F,6,0),0)</f>
        <v>0</v>
      </c>
    </row>
    <row r="2444" customFormat="false" ht="15" hidden="false" customHeight="false" outlineLevel="0" collapsed="false">
      <c r="A2444" s="178" t="n">
        <v>38382</v>
      </c>
      <c r="B2444" s="179" t="s">
        <v>664</v>
      </c>
      <c r="C2444" s="180" t="s">
        <v>74</v>
      </c>
      <c r="D2444" s="180" t="s">
        <v>30</v>
      </c>
      <c r="E2444" s="178" t="n">
        <v>4.5562E-005</v>
      </c>
      <c r="F2444" s="181" t="n">
        <f aca="false">IF(C2444="MAT.",VLOOKUP(A2444,INSUMOS_AUX!A:F,6,0),0)</f>
        <v>7.62</v>
      </c>
      <c r="G2444" s="178" t="n">
        <f aca="false">IF(C2444="M.O.",VLOOKUP(A2444,INSUMOS_AUX!A:F,6,0),0)</f>
        <v>0</v>
      </c>
    </row>
    <row r="2445" customFormat="false" ht="15" hidden="false" customHeight="false" outlineLevel="0" collapsed="false">
      <c r="A2445" s="178" t="n">
        <v>38390</v>
      </c>
      <c r="B2445" s="179" t="s">
        <v>665</v>
      </c>
      <c r="C2445" s="180" t="s">
        <v>74</v>
      </c>
      <c r="D2445" s="180" t="s">
        <v>30</v>
      </c>
      <c r="E2445" s="178" t="n">
        <v>2.3946E-005</v>
      </c>
      <c r="F2445" s="181" t="n">
        <f aca="false">IF(C2445="MAT.",VLOOKUP(A2445,INSUMOS_AUX!A:F,6,0),0)</f>
        <v>22.97</v>
      </c>
      <c r="G2445" s="178" t="n">
        <f aca="false">IF(C2445="M.O.",VLOOKUP(A2445,INSUMOS_AUX!A:F,6,0),0)</f>
        <v>0</v>
      </c>
    </row>
    <row r="2446" customFormat="false" ht="15" hidden="false" customHeight="false" outlineLevel="0" collapsed="false">
      <c r="A2446" s="178" t="n">
        <v>38393</v>
      </c>
      <c r="B2446" s="179" t="s">
        <v>666</v>
      </c>
      <c r="C2446" s="180" t="s">
        <v>74</v>
      </c>
      <c r="D2446" s="180" t="s">
        <v>30</v>
      </c>
      <c r="E2446" s="178" t="n">
        <v>2.3946E-005</v>
      </c>
      <c r="F2446" s="181" t="n">
        <f aca="false">IF(C2446="MAT.",VLOOKUP(A2446,INSUMOS_AUX!A:F,6,0),0)</f>
        <v>10.36</v>
      </c>
      <c r="G2446" s="178" t="n">
        <f aca="false">IF(C2446="M.O.",VLOOKUP(A2446,INSUMOS_AUX!A:F,6,0),0)</f>
        <v>0</v>
      </c>
    </row>
    <row r="2447" customFormat="false" ht="15" hidden="false" customHeight="false" outlineLevel="0" collapsed="false">
      <c r="A2447" s="178" t="n">
        <v>38396</v>
      </c>
      <c r="B2447" s="179" t="s">
        <v>667</v>
      </c>
      <c r="C2447" s="180" t="s">
        <v>74</v>
      </c>
      <c r="D2447" s="180" t="s">
        <v>30</v>
      </c>
      <c r="E2447" s="178" t="n">
        <v>8.16E-007</v>
      </c>
      <c r="F2447" s="181" t="n">
        <f aca="false">IF(C2447="MAT.",VLOOKUP(A2447,INSUMOS_AUX!A:F,6,0),0)</f>
        <v>276.64</v>
      </c>
      <c r="G2447" s="178" t="n">
        <f aca="false">IF(C2447="M.O.",VLOOKUP(A2447,INSUMOS_AUX!A:F,6,0),0)</f>
        <v>0</v>
      </c>
    </row>
    <row r="2448" customFormat="false" ht="15" hidden="false" customHeight="false" outlineLevel="0" collapsed="false">
      <c r="A2448" s="178" t="n">
        <v>38399</v>
      </c>
      <c r="B2448" s="179" t="s">
        <v>668</v>
      </c>
      <c r="C2448" s="180" t="s">
        <v>74</v>
      </c>
      <c r="D2448" s="180" t="s">
        <v>30</v>
      </c>
      <c r="E2448" s="178" t="n">
        <v>4.074E-006</v>
      </c>
      <c r="F2448" s="181" t="n">
        <f aca="false">IF(C2448="MAT.",VLOOKUP(A2448,INSUMOS_AUX!A:F,6,0),0)</f>
        <v>135.25</v>
      </c>
      <c r="G2448" s="178" t="n">
        <f aca="false">IF(C2448="M.O.",VLOOKUP(A2448,INSUMOS_AUX!A:F,6,0),0)</f>
        <v>0</v>
      </c>
    </row>
    <row r="2449" customFormat="false" ht="15" hidden="false" customHeight="false" outlineLevel="0" collapsed="false">
      <c r="A2449" s="178" t="n">
        <v>38412</v>
      </c>
      <c r="B2449" s="179" t="s">
        <v>669</v>
      </c>
      <c r="C2449" s="180" t="s">
        <v>74</v>
      </c>
      <c r="D2449" s="180" t="s">
        <v>30</v>
      </c>
      <c r="E2449" s="178" t="n">
        <v>7.12E-007</v>
      </c>
      <c r="F2449" s="181" t="n">
        <f aca="false">IF(C2449="MAT.",VLOOKUP(A2449,INSUMOS_AUX!A:F,6,0),0)</f>
        <v>837.62</v>
      </c>
      <c r="G2449" s="178" t="n">
        <f aca="false">IF(C2449="M.O.",VLOOKUP(A2449,INSUMOS_AUX!A:F,6,0),0)</f>
        <v>0</v>
      </c>
    </row>
    <row r="2450" customFormat="false" ht="15" hidden="false" customHeight="false" outlineLevel="0" collapsed="false">
      <c r="A2450" s="178" t="n">
        <v>38413</v>
      </c>
      <c r="B2450" s="179" t="s">
        <v>670</v>
      </c>
      <c r="C2450" s="180" t="s">
        <v>74</v>
      </c>
      <c r="D2450" s="180" t="s">
        <v>30</v>
      </c>
      <c r="E2450" s="178" t="n">
        <v>6.98E-007</v>
      </c>
      <c r="F2450" s="181" t="n">
        <f aca="false">IF(C2450="MAT.",VLOOKUP(A2450,INSUMOS_AUX!A:F,6,0),0)</f>
        <v>589.49</v>
      </c>
      <c r="G2450" s="178" t="n">
        <f aca="false">IF(C2450="M.O.",VLOOKUP(A2450,INSUMOS_AUX!A:F,6,0),0)</f>
        <v>0</v>
      </c>
    </row>
    <row r="2451" customFormat="false" ht="15" hidden="false" customHeight="false" outlineLevel="0" collapsed="false">
      <c r="A2451" s="178" t="n">
        <v>38476</v>
      </c>
      <c r="B2451" s="179" t="s">
        <v>671</v>
      </c>
      <c r="C2451" s="180" t="s">
        <v>74</v>
      </c>
      <c r="D2451" s="180" t="s">
        <v>30</v>
      </c>
      <c r="E2451" s="178" t="n">
        <v>3.26E-006</v>
      </c>
      <c r="F2451" s="181" t="n">
        <f aca="false">IF(C2451="MAT.",VLOOKUP(A2451,INSUMOS_AUX!A:F,6,0),0)</f>
        <v>203.78</v>
      </c>
      <c r="G2451" s="178" t="n">
        <f aca="false">IF(C2451="M.O.",VLOOKUP(A2451,INSUMOS_AUX!A:F,6,0),0)</f>
        <v>0</v>
      </c>
    </row>
    <row r="2452" customFormat="false" ht="15" hidden="false" customHeight="false" outlineLevel="0" collapsed="false">
      <c r="A2452" s="178" t="n">
        <v>38477</v>
      </c>
      <c r="B2452" s="179" t="s">
        <v>672</v>
      </c>
      <c r="C2452" s="180" t="s">
        <v>74</v>
      </c>
      <c r="D2452" s="180" t="s">
        <v>30</v>
      </c>
      <c r="E2452" s="178" t="n">
        <v>6.98E-007</v>
      </c>
      <c r="F2452" s="181" t="n">
        <f aca="false">IF(C2452="MAT.",VLOOKUP(A2452,INSUMOS_AUX!A:F,6,0),0)</f>
        <v>577.1</v>
      </c>
      <c r="G2452" s="178" t="n">
        <f aca="false">IF(C2452="M.O.",VLOOKUP(A2452,INSUMOS_AUX!A:F,6,0),0)</f>
        <v>0</v>
      </c>
    </row>
    <row r="2453" customFormat="false" ht="15" hidden="false" customHeight="false" outlineLevel="0" collapsed="false">
      <c r="A2453" s="172"/>
      <c r="B2453" s="173"/>
      <c r="C2453" s="173"/>
      <c r="D2453" s="173"/>
      <c r="E2453" s="173"/>
      <c r="F2453" s="173"/>
      <c r="G2453" s="173"/>
    </row>
    <row r="2454" customFormat="false" ht="15" hidden="false" customHeight="false" outlineLevel="0" collapsed="false">
      <c r="A2454" s="174" t="s">
        <v>323</v>
      </c>
      <c r="B2454" s="174" t="s">
        <v>324</v>
      </c>
      <c r="C2454" s="175" t="s">
        <v>60</v>
      </c>
      <c r="D2454" s="175" t="s">
        <v>30</v>
      </c>
      <c r="E2454" s="176" t="n">
        <v>4</v>
      </c>
      <c r="F2454" s="176" t="n">
        <f aca="false">SUMPRODUCT($E2455:$E2483,F2455:F2483)</f>
        <v>9.57094782242</v>
      </c>
      <c r="G2454" s="176" t="n">
        <f aca="false">SUMPRODUCT($E2455:$E2483,G2455:G2483)</f>
        <v>1.539216624</v>
      </c>
    </row>
    <row r="2455" customFormat="false" ht="15" hidden="false" customHeight="false" outlineLevel="0" collapsed="false">
      <c r="A2455" s="178" t="n">
        <v>10</v>
      </c>
      <c r="B2455" s="179" t="s">
        <v>647</v>
      </c>
      <c r="C2455" s="180" t="s">
        <v>74</v>
      </c>
      <c r="D2455" s="180" t="s">
        <v>30</v>
      </c>
      <c r="E2455" s="178" t="n">
        <v>0.00092565</v>
      </c>
      <c r="F2455" s="181" t="n">
        <f aca="false">IF(C2455="MAT.",VLOOKUP(A2455,INSUMOS_AUX!A:F,6,0),0)</f>
        <v>6.92</v>
      </c>
      <c r="G2455" s="178" t="n">
        <f aca="false">IF(C2455="M.O.",VLOOKUP(A2455,INSUMOS_AUX!A:F,6,0),0)</f>
        <v>0</v>
      </c>
    </row>
    <row r="2456" customFormat="false" ht="15" hidden="false" customHeight="false" outlineLevel="0" collapsed="false">
      <c r="A2456" s="178" t="n">
        <v>11359</v>
      </c>
      <c r="B2456" s="179" t="s">
        <v>649</v>
      </c>
      <c r="C2456" s="180" t="s">
        <v>74</v>
      </c>
      <c r="D2456" s="180" t="s">
        <v>30</v>
      </c>
      <c r="E2456" s="178" t="n">
        <v>7.472E-006</v>
      </c>
      <c r="F2456" s="181" t="n">
        <f aca="false">IF(C2456="MAT.",VLOOKUP(A2456,INSUMOS_AUX!A:F,6,0),0)</f>
        <v>571.77</v>
      </c>
      <c r="G2456" s="178" t="n">
        <f aca="false">IF(C2456="M.O.",VLOOKUP(A2456,INSUMOS_AUX!A:F,6,0),0)</f>
        <v>0</v>
      </c>
    </row>
    <row r="2457" customFormat="false" ht="15" hidden="false" customHeight="false" outlineLevel="0" collapsed="false">
      <c r="A2457" s="178" t="n">
        <v>12815</v>
      </c>
      <c r="B2457" s="179" t="s">
        <v>651</v>
      </c>
      <c r="C2457" s="180" t="s">
        <v>74</v>
      </c>
      <c r="D2457" s="180" t="s">
        <v>30</v>
      </c>
      <c r="E2457" s="178" t="n">
        <v>0.001053572</v>
      </c>
      <c r="F2457" s="181" t="n">
        <f aca="false">IF(C2457="MAT.",VLOOKUP(A2457,INSUMOS_AUX!A:F,6,0),0)</f>
        <v>5.84</v>
      </c>
      <c r="G2457" s="178" t="n">
        <f aca="false">IF(C2457="M.O.",VLOOKUP(A2457,INSUMOS_AUX!A:F,6,0),0)</f>
        <v>0</v>
      </c>
    </row>
    <row r="2458" customFormat="false" ht="15" hidden="false" customHeight="false" outlineLevel="0" collapsed="false">
      <c r="A2458" s="178" t="n">
        <v>12892</v>
      </c>
      <c r="B2458" s="179" t="s">
        <v>627</v>
      </c>
      <c r="C2458" s="180" t="s">
        <v>74</v>
      </c>
      <c r="D2458" s="180" t="s">
        <v>628</v>
      </c>
      <c r="E2458" s="178" t="n">
        <v>0.001813522</v>
      </c>
      <c r="F2458" s="181" t="n">
        <f aca="false">IF(C2458="MAT.",VLOOKUP(A2458,INSUMOS_AUX!A:F,6,0),0)</f>
        <v>9</v>
      </c>
      <c r="G2458" s="178" t="n">
        <f aca="false">IF(C2458="M.O.",VLOOKUP(A2458,INSUMOS_AUX!A:F,6,0),0)</f>
        <v>0</v>
      </c>
    </row>
    <row r="2459" customFormat="false" ht="15" hidden="false" customHeight="false" outlineLevel="0" collapsed="false">
      <c r="A2459" s="178" t="n">
        <v>12893</v>
      </c>
      <c r="B2459" s="179" t="s">
        <v>629</v>
      </c>
      <c r="C2459" s="180" t="s">
        <v>74</v>
      </c>
      <c r="D2459" s="180" t="s">
        <v>628</v>
      </c>
      <c r="E2459" s="178" t="n">
        <v>0.000211582</v>
      </c>
      <c r="F2459" s="181" t="n">
        <f aca="false">IF(C2459="MAT.",VLOOKUP(A2459,INSUMOS_AUX!A:F,6,0),0)</f>
        <v>48</v>
      </c>
      <c r="G2459" s="178" t="n">
        <f aca="false">IF(C2459="M.O.",VLOOKUP(A2459,INSUMOS_AUX!A:F,6,0),0)</f>
        <v>0</v>
      </c>
    </row>
    <row r="2460" customFormat="false" ht="15" hidden="false" customHeight="false" outlineLevel="0" collapsed="false">
      <c r="A2460" s="178" t="n">
        <v>1571</v>
      </c>
      <c r="B2460" s="179" t="s">
        <v>858</v>
      </c>
      <c r="C2460" s="180" t="s">
        <v>74</v>
      </c>
      <c r="D2460" s="180" t="s">
        <v>30</v>
      </c>
      <c r="E2460" s="178" t="n">
        <v>1</v>
      </c>
      <c r="F2460" s="181" t="n">
        <f aca="false">IF(C2460="MAT.",VLOOKUP(A2460,INSUMOS_AUX!A:F,6,0),0)</f>
        <v>0.67</v>
      </c>
      <c r="G2460" s="178" t="n">
        <f aca="false">IF(C2460="M.O.",VLOOKUP(A2460,INSUMOS_AUX!A:F,6,0),0)</f>
        <v>0</v>
      </c>
    </row>
    <row r="2461" customFormat="false" ht="15" hidden="false" customHeight="false" outlineLevel="0" collapsed="false">
      <c r="A2461" s="178" t="n">
        <v>2436</v>
      </c>
      <c r="B2461" s="179" t="s">
        <v>683</v>
      </c>
      <c r="C2461" s="180" t="s">
        <v>636</v>
      </c>
      <c r="D2461" s="180" t="s">
        <v>594</v>
      </c>
      <c r="E2461" s="178" t="n">
        <v>0.0679866</v>
      </c>
      <c r="F2461" s="181" t="n">
        <f aca="false">IF(C2461="MAT.",VLOOKUP(A2461,INSUMOS_AUX!A:F,6,0),0)</f>
        <v>0</v>
      </c>
      <c r="G2461" s="178" t="n">
        <f aca="false">IF(C2461="M.O.",VLOOKUP(A2461,INSUMOS_AUX!A:F,6,0),0)</f>
        <v>13.3</v>
      </c>
    </row>
    <row r="2462" customFormat="false" ht="15" hidden="false" customHeight="false" outlineLevel="0" collapsed="false">
      <c r="A2462" s="178" t="n">
        <v>247</v>
      </c>
      <c r="B2462" s="179" t="s">
        <v>849</v>
      </c>
      <c r="C2462" s="180" t="s">
        <v>636</v>
      </c>
      <c r="D2462" s="180" t="s">
        <v>594</v>
      </c>
      <c r="E2462" s="178" t="n">
        <v>0.0679866</v>
      </c>
      <c r="F2462" s="181" t="n">
        <f aca="false">IF(C2462="MAT.",VLOOKUP(A2462,INSUMOS_AUX!A:F,6,0),0)</f>
        <v>0</v>
      </c>
      <c r="G2462" s="178" t="n">
        <f aca="false">IF(C2462="M.O.",VLOOKUP(A2462,INSUMOS_AUX!A:F,6,0),0)</f>
        <v>9.34</v>
      </c>
    </row>
    <row r="2463" customFormat="false" ht="15" hidden="false" customHeight="false" outlineLevel="0" collapsed="false">
      <c r="A2463" s="178" t="n">
        <v>25966</v>
      </c>
      <c r="B2463" s="179" t="s">
        <v>653</v>
      </c>
      <c r="C2463" s="180" t="s">
        <v>74</v>
      </c>
      <c r="D2463" s="180" t="s">
        <v>654</v>
      </c>
      <c r="E2463" s="178" t="n">
        <v>0.0001756</v>
      </c>
      <c r="F2463" s="181" t="n">
        <f aca="false">IF(C2463="MAT.",VLOOKUP(A2463,INSUMOS_AUX!A:F,6,0),0)</f>
        <v>15.03</v>
      </c>
      <c r="G2463" s="178" t="n">
        <f aca="false">IF(C2463="M.O.",VLOOKUP(A2463,INSUMOS_AUX!A:F,6,0),0)</f>
        <v>0</v>
      </c>
    </row>
    <row r="2464" customFormat="false" ht="15" hidden="false" customHeight="false" outlineLevel="0" collapsed="false">
      <c r="A2464" s="178" t="n">
        <v>2711</v>
      </c>
      <c r="B2464" s="179" t="s">
        <v>657</v>
      </c>
      <c r="C2464" s="180" t="s">
        <v>74</v>
      </c>
      <c r="D2464" s="180" t="s">
        <v>30</v>
      </c>
      <c r="E2464" s="178" t="n">
        <v>7.8368E-005</v>
      </c>
      <c r="F2464" s="181" t="n">
        <f aca="false">IF(C2464="MAT.",VLOOKUP(A2464,INSUMOS_AUX!A:F,6,0),0)</f>
        <v>109.45</v>
      </c>
      <c r="G2464" s="178" t="n">
        <f aca="false">IF(C2464="M.O.",VLOOKUP(A2464,INSUMOS_AUX!A:F,6,0),0)</f>
        <v>0</v>
      </c>
    </row>
    <row r="2465" customFormat="false" ht="15" hidden="false" customHeight="false" outlineLevel="0" collapsed="false">
      <c r="A2465" s="178" t="n">
        <v>34653</v>
      </c>
      <c r="B2465" s="179" t="s">
        <v>859</v>
      </c>
      <c r="C2465" s="180" t="s">
        <v>74</v>
      </c>
      <c r="D2465" s="180" t="s">
        <v>30</v>
      </c>
      <c r="E2465" s="178" t="n">
        <v>1</v>
      </c>
      <c r="F2465" s="181" t="n">
        <f aca="false">IF(C2465="MAT.",VLOOKUP(A2465,INSUMOS_AUX!A:F,6,0),0)</f>
        <v>8.34</v>
      </c>
      <c r="G2465" s="178" t="n">
        <f aca="false">IF(C2465="M.O.",VLOOKUP(A2465,INSUMOS_AUX!A:F,6,0),0)</f>
        <v>0</v>
      </c>
    </row>
    <row r="2466" customFormat="false" ht="15" hidden="false" customHeight="false" outlineLevel="0" collapsed="false">
      <c r="A2466" s="178" t="n">
        <v>36144</v>
      </c>
      <c r="B2466" s="179" t="s">
        <v>630</v>
      </c>
      <c r="C2466" s="180" t="s">
        <v>74</v>
      </c>
      <c r="D2466" s="180" t="s">
        <v>30</v>
      </c>
      <c r="E2466" s="178" t="n">
        <v>0.014753746</v>
      </c>
      <c r="F2466" s="181" t="n">
        <f aca="false">IF(C2466="MAT.",VLOOKUP(A2466,INSUMOS_AUX!A:F,6,0),0)</f>
        <v>1.12</v>
      </c>
      <c r="G2466" s="178" t="n">
        <f aca="false">IF(C2466="M.O.",VLOOKUP(A2466,INSUMOS_AUX!A:F,6,0),0)</f>
        <v>0</v>
      </c>
    </row>
    <row r="2467" customFormat="false" ht="15" hidden="false" customHeight="false" outlineLevel="0" collapsed="false">
      <c r="A2467" s="178" t="n">
        <v>36146</v>
      </c>
      <c r="B2467" s="179" t="s">
        <v>631</v>
      </c>
      <c r="C2467" s="180" t="s">
        <v>74</v>
      </c>
      <c r="D2467" s="180" t="s">
        <v>30</v>
      </c>
      <c r="E2467" s="178" t="n">
        <v>0.000164128</v>
      </c>
      <c r="F2467" s="181" t="n">
        <f aca="false">IF(C2467="MAT.",VLOOKUP(A2467,INSUMOS_AUX!A:F,6,0),0)</f>
        <v>170</v>
      </c>
      <c r="G2467" s="178" t="n">
        <f aca="false">IF(C2467="M.O.",VLOOKUP(A2467,INSUMOS_AUX!A:F,6,0),0)</f>
        <v>0</v>
      </c>
    </row>
    <row r="2468" customFormat="false" ht="15" hidden="false" customHeight="false" outlineLevel="0" collapsed="false">
      <c r="A2468" s="178" t="n">
        <v>36149</v>
      </c>
      <c r="B2468" s="179" t="s">
        <v>632</v>
      </c>
      <c r="C2468" s="180" t="s">
        <v>74</v>
      </c>
      <c r="D2468" s="180" t="s">
        <v>30</v>
      </c>
      <c r="E2468" s="178" t="n">
        <v>9.504E-005</v>
      </c>
      <c r="F2468" s="181" t="n">
        <f aca="false">IF(C2468="MAT.",VLOOKUP(A2468,INSUMOS_AUX!A:F,6,0),0)</f>
        <v>117.5</v>
      </c>
      <c r="G2468" s="178" t="n">
        <f aca="false">IF(C2468="M.O.",VLOOKUP(A2468,INSUMOS_AUX!A:F,6,0),0)</f>
        <v>0</v>
      </c>
    </row>
    <row r="2469" customFormat="false" ht="15" hidden="false" customHeight="false" outlineLevel="0" collapsed="false">
      <c r="A2469" s="178" t="n">
        <v>36150</v>
      </c>
      <c r="B2469" s="179" t="s">
        <v>633</v>
      </c>
      <c r="C2469" s="180" t="s">
        <v>74</v>
      </c>
      <c r="D2469" s="180" t="s">
        <v>30</v>
      </c>
      <c r="E2469" s="178" t="n">
        <v>0.0003517</v>
      </c>
      <c r="F2469" s="181" t="n">
        <f aca="false">IF(C2469="MAT.",VLOOKUP(A2469,INSUMOS_AUX!A:F,6,0),0)</f>
        <v>29.7</v>
      </c>
      <c r="G2469" s="178" t="n">
        <f aca="false">IF(C2469="M.O.",VLOOKUP(A2469,INSUMOS_AUX!A:F,6,0),0)</f>
        <v>0</v>
      </c>
    </row>
    <row r="2470" customFormat="false" ht="15" hidden="false" customHeight="false" outlineLevel="0" collapsed="false">
      <c r="A2470" s="178" t="n">
        <v>36153</v>
      </c>
      <c r="B2470" s="179" t="s">
        <v>634</v>
      </c>
      <c r="C2470" s="180" t="s">
        <v>74</v>
      </c>
      <c r="D2470" s="180" t="s">
        <v>30</v>
      </c>
      <c r="E2470" s="178" t="n">
        <v>0.000142244</v>
      </c>
      <c r="F2470" s="181" t="n">
        <f aca="false">IF(C2470="MAT.",VLOOKUP(A2470,INSUMOS_AUX!A:F,6,0),0)</f>
        <v>133.75</v>
      </c>
      <c r="G2470" s="178" t="n">
        <f aca="false">IF(C2470="M.O.",VLOOKUP(A2470,INSUMOS_AUX!A:F,6,0),0)</f>
        <v>0</v>
      </c>
    </row>
    <row r="2471" customFormat="false" ht="15" hidden="false" customHeight="false" outlineLevel="0" collapsed="false">
      <c r="A2471" s="178" t="n">
        <v>37370</v>
      </c>
      <c r="B2471" s="179" t="s">
        <v>659</v>
      </c>
      <c r="C2471" s="180" t="s">
        <v>74</v>
      </c>
      <c r="D2471" s="180" t="s">
        <v>594</v>
      </c>
      <c r="E2471" s="178" t="n">
        <v>0.132</v>
      </c>
      <c r="F2471" s="181" t="n">
        <f aca="false">IF(C2471="MAT.",VLOOKUP(A2471,INSUMOS_AUX!A:F,6,0),0)</f>
        <v>1.87</v>
      </c>
      <c r="G2471" s="178" t="n">
        <f aca="false">IF(C2471="M.O.",VLOOKUP(A2471,INSUMOS_AUX!A:F,6,0),0)</f>
        <v>0</v>
      </c>
    </row>
    <row r="2472" customFormat="false" ht="15" hidden="false" customHeight="false" outlineLevel="0" collapsed="false">
      <c r="A2472" s="178" t="n">
        <v>37371</v>
      </c>
      <c r="B2472" s="179" t="s">
        <v>660</v>
      </c>
      <c r="C2472" s="180" t="s">
        <v>74</v>
      </c>
      <c r="D2472" s="180" t="s">
        <v>594</v>
      </c>
      <c r="E2472" s="178" t="n">
        <v>0.132</v>
      </c>
      <c r="F2472" s="181" t="n">
        <f aca="false">IF(C2472="MAT.",VLOOKUP(A2472,INSUMOS_AUX!A:F,6,0),0)</f>
        <v>0.71</v>
      </c>
      <c r="G2472" s="178" t="n">
        <f aca="false">IF(C2472="M.O.",VLOOKUP(A2472,INSUMOS_AUX!A:F,6,0),0)</f>
        <v>0</v>
      </c>
    </row>
    <row r="2473" customFormat="false" ht="15" hidden="false" customHeight="false" outlineLevel="0" collapsed="false">
      <c r="A2473" s="178" t="n">
        <v>37372</v>
      </c>
      <c r="B2473" s="179" t="s">
        <v>661</v>
      </c>
      <c r="C2473" s="180" t="s">
        <v>74</v>
      </c>
      <c r="D2473" s="180" t="s">
        <v>594</v>
      </c>
      <c r="E2473" s="178" t="n">
        <v>0.132</v>
      </c>
      <c r="F2473" s="181" t="n">
        <f aca="false">IF(C2473="MAT.",VLOOKUP(A2473,INSUMOS_AUX!A:F,6,0),0)</f>
        <v>0.34</v>
      </c>
      <c r="G2473" s="178" t="n">
        <f aca="false">IF(C2473="M.O.",VLOOKUP(A2473,INSUMOS_AUX!A:F,6,0),0)</f>
        <v>0</v>
      </c>
    </row>
    <row r="2474" customFormat="false" ht="15" hidden="false" customHeight="false" outlineLevel="0" collapsed="false">
      <c r="A2474" s="178" t="n">
        <v>37373</v>
      </c>
      <c r="B2474" s="179" t="s">
        <v>662</v>
      </c>
      <c r="C2474" s="180" t="s">
        <v>74</v>
      </c>
      <c r="D2474" s="180" t="s">
        <v>594</v>
      </c>
      <c r="E2474" s="178" t="n">
        <v>0.132</v>
      </c>
      <c r="F2474" s="181" t="n">
        <f aca="false">IF(C2474="MAT.",VLOOKUP(A2474,INSUMOS_AUX!A:F,6,0),0)</f>
        <v>0.05</v>
      </c>
      <c r="G2474" s="178" t="n">
        <f aca="false">IF(C2474="M.O.",VLOOKUP(A2474,INSUMOS_AUX!A:F,6,0),0)</f>
        <v>0</v>
      </c>
    </row>
    <row r="2475" customFormat="false" ht="15" hidden="false" customHeight="false" outlineLevel="0" collapsed="false">
      <c r="A2475" s="178" t="n">
        <v>38382</v>
      </c>
      <c r="B2475" s="179" t="s">
        <v>664</v>
      </c>
      <c r="C2475" s="180" t="s">
        <v>74</v>
      </c>
      <c r="D2475" s="180" t="s">
        <v>30</v>
      </c>
      <c r="E2475" s="178" t="n">
        <v>0.000334118</v>
      </c>
      <c r="F2475" s="181" t="n">
        <f aca="false">IF(C2475="MAT.",VLOOKUP(A2475,INSUMOS_AUX!A:F,6,0),0)</f>
        <v>7.62</v>
      </c>
      <c r="G2475" s="178" t="n">
        <f aca="false">IF(C2475="M.O.",VLOOKUP(A2475,INSUMOS_AUX!A:F,6,0),0)</f>
        <v>0</v>
      </c>
    </row>
    <row r="2476" customFormat="false" ht="15" hidden="false" customHeight="false" outlineLevel="0" collapsed="false">
      <c r="A2476" s="178" t="n">
        <v>38390</v>
      </c>
      <c r="B2476" s="179" t="s">
        <v>665</v>
      </c>
      <c r="C2476" s="180" t="s">
        <v>74</v>
      </c>
      <c r="D2476" s="180" t="s">
        <v>30</v>
      </c>
      <c r="E2476" s="178" t="n">
        <v>0.0001756</v>
      </c>
      <c r="F2476" s="181" t="n">
        <f aca="false">IF(C2476="MAT.",VLOOKUP(A2476,INSUMOS_AUX!A:F,6,0),0)</f>
        <v>22.97</v>
      </c>
      <c r="G2476" s="178" t="n">
        <f aca="false">IF(C2476="M.O.",VLOOKUP(A2476,INSUMOS_AUX!A:F,6,0),0)</f>
        <v>0</v>
      </c>
    </row>
    <row r="2477" customFormat="false" ht="15" hidden="false" customHeight="false" outlineLevel="0" collapsed="false">
      <c r="A2477" s="178" t="n">
        <v>38393</v>
      </c>
      <c r="B2477" s="179" t="s">
        <v>666</v>
      </c>
      <c r="C2477" s="180" t="s">
        <v>74</v>
      </c>
      <c r="D2477" s="180" t="s">
        <v>30</v>
      </c>
      <c r="E2477" s="178" t="n">
        <v>0.0001756</v>
      </c>
      <c r="F2477" s="181" t="n">
        <f aca="false">IF(C2477="MAT.",VLOOKUP(A2477,INSUMOS_AUX!A:F,6,0),0)</f>
        <v>10.36</v>
      </c>
      <c r="G2477" s="178" t="n">
        <f aca="false">IF(C2477="M.O.",VLOOKUP(A2477,INSUMOS_AUX!A:F,6,0),0)</f>
        <v>0</v>
      </c>
    </row>
    <row r="2478" customFormat="false" ht="15" hidden="false" customHeight="false" outlineLevel="0" collapsed="false">
      <c r="A2478" s="178" t="n">
        <v>38396</v>
      </c>
      <c r="B2478" s="179" t="s">
        <v>667</v>
      </c>
      <c r="C2478" s="180" t="s">
        <v>74</v>
      </c>
      <c r="D2478" s="180" t="s">
        <v>30</v>
      </c>
      <c r="E2478" s="178" t="n">
        <v>5.98E-006</v>
      </c>
      <c r="F2478" s="181" t="n">
        <f aca="false">IF(C2478="MAT.",VLOOKUP(A2478,INSUMOS_AUX!A:F,6,0),0)</f>
        <v>276.64</v>
      </c>
      <c r="G2478" s="178" t="n">
        <f aca="false">IF(C2478="M.O.",VLOOKUP(A2478,INSUMOS_AUX!A:F,6,0),0)</f>
        <v>0</v>
      </c>
    </row>
    <row r="2479" customFormat="false" ht="15" hidden="false" customHeight="false" outlineLevel="0" collapsed="false">
      <c r="A2479" s="178" t="n">
        <v>38399</v>
      </c>
      <c r="B2479" s="179" t="s">
        <v>668</v>
      </c>
      <c r="C2479" s="180" t="s">
        <v>74</v>
      </c>
      <c r="D2479" s="180" t="s">
        <v>30</v>
      </c>
      <c r="E2479" s="178" t="n">
        <v>2.9872E-005</v>
      </c>
      <c r="F2479" s="181" t="n">
        <f aca="false">IF(C2479="MAT.",VLOOKUP(A2479,INSUMOS_AUX!A:F,6,0),0)</f>
        <v>135.25</v>
      </c>
      <c r="G2479" s="178" t="n">
        <f aca="false">IF(C2479="M.O.",VLOOKUP(A2479,INSUMOS_AUX!A:F,6,0),0)</f>
        <v>0</v>
      </c>
    </row>
    <row r="2480" customFormat="false" ht="15" hidden="false" customHeight="false" outlineLevel="0" collapsed="false">
      <c r="A2480" s="178" t="n">
        <v>38412</v>
      </c>
      <c r="B2480" s="179" t="s">
        <v>669</v>
      </c>
      <c r="C2480" s="180" t="s">
        <v>74</v>
      </c>
      <c r="D2480" s="180" t="s">
        <v>30</v>
      </c>
      <c r="E2480" s="178" t="n">
        <v>5.228E-006</v>
      </c>
      <c r="F2480" s="181" t="n">
        <f aca="false">IF(C2480="MAT.",VLOOKUP(A2480,INSUMOS_AUX!A:F,6,0),0)</f>
        <v>837.62</v>
      </c>
      <c r="G2480" s="178" t="n">
        <f aca="false">IF(C2480="M.O.",VLOOKUP(A2480,INSUMOS_AUX!A:F,6,0),0)</f>
        <v>0</v>
      </c>
    </row>
    <row r="2481" customFormat="false" ht="15" hidden="false" customHeight="false" outlineLevel="0" collapsed="false">
      <c r="A2481" s="178" t="n">
        <v>38413</v>
      </c>
      <c r="B2481" s="179" t="s">
        <v>670</v>
      </c>
      <c r="C2481" s="180" t="s">
        <v>74</v>
      </c>
      <c r="D2481" s="180" t="s">
        <v>30</v>
      </c>
      <c r="E2481" s="178" t="n">
        <v>5.122E-006</v>
      </c>
      <c r="F2481" s="181" t="n">
        <f aca="false">IF(C2481="MAT.",VLOOKUP(A2481,INSUMOS_AUX!A:F,6,0),0)</f>
        <v>589.49</v>
      </c>
      <c r="G2481" s="178" t="n">
        <f aca="false">IF(C2481="M.O.",VLOOKUP(A2481,INSUMOS_AUX!A:F,6,0),0)</f>
        <v>0</v>
      </c>
    </row>
    <row r="2482" customFormat="false" ht="15" hidden="false" customHeight="false" outlineLevel="0" collapsed="false">
      <c r="A2482" s="178" t="n">
        <v>38476</v>
      </c>
      <c r="B2482" s="179" t="s">
        <v>671</v>
      </c>
      <c r="C2482" s="180" t="s">
        <v>74</v>
      </c>
      <c r="D2482" s="180" t="s">
        <v>30</v>
      </c>
      <c r="E2482" s="178" t="n">
        <v>2.3906E-005</v>
      </c>
      <c r="F2482" s="181" t="n">
        <f aca="false">IF(C2482="MAT.",VLOOKUP(A2482,INSUMOS_AUX!A:F,6,0),0)</f>
        <v>203.78</v>
      </c>
      <c r="G2482" s="178" t="n">
        <f aca="false">IF(C2482="M.O.",VLOOKUP(A2482,INSUMOS_AUX!A:F,6,0),0)</f>
        <v>0</v>
      </c>
    </row>
    <row r="2483" customFormat="false" ht="15" hidden="false" customHeight="false" outlineLevel="0" collapsed="false">
      <c r="A2483" s="178" t="n">
        <v>38477</v>
      </c>
      <c r="B2483" s="179" t="s">
        <v>672</v>
      </c>
      <c r="C2483" s="180" t="s">
        <v>74</v>
      </c>
      <c r="D2483" s="180" t="s">
        <v>30</v>
      </c>
      <c r="E2483" s="178" t="n">
        <v>5.122E-006</v>
      </c>
      <c r="F2483" s="181" t="n">
        <f aca="false">IF(C2483="MAT.",VLOOKUP(A2483,INSUMOS_AUX!A:F,6,0),0)</f>
        <v>577.1</v>
      </c>
      <c r="G2483" s="178" t="n">
        <f aca="false">IF(C2483="M.O.",VLOOKUP(A2483,INSUMOS_AUX!A:F,6,0),0)</f>
        <v>0</v>
      </c>
    </row>
    <row r="2484" customFormat="false" ht="15" hidden="false" customHeight="false" outlineLevel="0" collapsed="false">
      <c r="A2484" s="172"/>
      <c r="B2484" s="173"/>
      <c r="C2484" s="173"/>
      <c r="D2484" s="173"/>
      <c r="E2484" s="173"/>
      <c r="F2484" s="173"/>
      <c r="G2484" s="173"/>
    </row>
    <row r="2485" customFormat="false" ht="15" hidden="false" customHeight="false" outlineLevel="0" collapsed="false">
      <c r="A2485" s="174" t="s">
        <v>326</v>
      </c>
      <c r="B2485" s="174" t="s">
        <v>327</v>
      </c>
      <c r="C2485" s="175" t="s">
        <v>60</v>
      </c>
      <c r="D2485" s="175" t="s">
        <v>30</v>
      </c>
      <c r="E2485" s="176" t="n">
        <v>2</v>
      </c>
      <c r="F2485" s="176" t="n">
        <f aca="false">SUMPRODUCT($E2486:$E2513,F2486:F2513)</f>
        <v>104.6492637784</v>
      </c>
      <c r="G2485" s="176" t="n">
        <f aca="false">SUMPRODUCT($E2486:$E2513,G2486:G2513)</f>
        <v>20.9893176</v>
      </c>
    </row>
    <row r="2486" customFormat="false" ht="15" hidden="false" customHeight="false" outlineLevel="0" collapsed="false">
      <c r="A2486" s="178" t="n">
        <v>10</v>
      </c>
      <c r="B2486" s="179" t="s">
        <v>647</v>
      </c>
      <c r="C2486" s="180" t="s">
        <v>74</v>
      </c>
      <c r="D2486" s="180" t="s">
        <v>30</v>
      </c>
      <c r="E2486" s="178" t="n">
        <v>0.0126225</v>
      </c>
      <c r="F2486" s="181" t="n">
        <f aca="false">IF(C2486="MAT.",VLOOKUP(A2486,INSUMOS_AUX!A:F,6,0),0)</f>
        <v>6.92</v>
      </c>
      <c r="G2486" s="178" t="n">
        <f aca="false">IF(C2486="M.O.",VLOOKUP(A2486,INSUMOS_AUX!A:F,6,0),0)</f>
        <v>0</v>
      </c>
    </row>
    <row r="2487" customFormat="false" ht="15" hidden="false" customHeight="false" outlineLevel="0" collapsed="false">
      <c r="A2487" s="178" t="n">
        <v>11359</v>
      </c>
      <c r="B2487" s="179" t="s">
        <v>649</v>
      </c>
      <c r="C2487" s="180" t="s">
        <v>74</v>
      </c>
      <c r="D2487" s="180" t="s">
        <v>30</v>
      </c>
      <c r="E2487" s="178" t="n">
        <v>0.00010188</v>
      </c>
      <c r="F2487" s="181" t="n">
        <f aca="false">IF(C2487="MAT.",VLOOKUP(A2487,INSUMOS_AUX!A:F,6,0),0)</f>
        <v>571.77</v>
      </c>
      <c r="G2487" s="178" t="n">
        <f aca="false">IF(C2487="M.O.",VLOOKUP(A2487,INSUMOS_AUX!A:F,6,0),0)</f>
        <v>0</v>
      </c>
    </row>
    <row r="2488" customFormat="false" ht="15" hidden="false" customHeight="false" outlineLevel="0" collapsed="false">
      <c r="A2488" s="178" t="n">
        <v>12815</v>
      </c>
      <c r="B2488" s="179" t="s">
        <v>651</v>
      </c>
      <c r="C2488" s="180" t="s">
        <v>74</v>
      </c>
      <c r="D2488" s="180" t="s">
        <v>30</v>
      </c>
      <c r="E2488" s="178" t="n">
        <v>0.01436688</v>
      </c>
      <c r="F2488" s="181" t="n">
        <f aca="false">IF(C2488="MAT.",VLOOKUP(A2488,INSUMOS_AUX!A:F,6,0),0)</f>
        <v>5.84</v>
      </c>
      <c r="G2488" s="178" t="n">
        <f aca="false">IF(C2488="M.O.",VLOOKUP(A2488,INSUMOS_AUX!A:F,6,0),0)</f>
        <v>0</v>
      </c>
    </row>
    <row r="2489" customFormat="false" ht="15" hidden="false" customHeight="false" outlineLevel="0" collapsed="false">
      <c r="A2489" s="178" t="n">
        <v>12892</v>
      </c>
      <c r="B2489" s="179" t="s">
        <v>627</v>
      </c>
      <c r="C2489" s="180" t="s">
        <v>74</v>
      </c>
      <c r="D2489" s="180" t="s">
        <v>628</v>
      </c>
      <c r="E2489" s="178" t="n">
        <v>0.02472984</v>
      </c>
      <c r="F2489" s="181" t="n">
        <f aca="false">IF(C2489="MAT.",VLOOKUP(A2489,INSUMOS_AUX!A:F,6,0),0)</f>
        <v>9</v>
      </c>
      <c r="G2489" s="178" t="n">
        <f aca="false">IF(C2489="M.O.",VLOOKUP(A2489,INSUMOS_AUX!A:F,6,0),0)</f>
        <v>0</v>
      </c>
    </row>
    <row r="2490" customFormat="false" ht="15" hidden="false" customHeight="false" outlineLevel="0" collapsed="false">
      <c r="A2490" s="178" t="n">
        <v>12893</v>
      </c>
      <c r="B2490" s="179" t="s">
        <v>629</v>
      </c>
      <c r="C2490" s="180" t="s">
        <v>74</v>
      </c>
      <c r="D2490" s="180" t="s">
        <v>628</v>
      </c>
      <c r="E2490" s="178" t="n">
        <v>0.00288522</v>
      </c>
      <c r="F2490" s="181" t="n">
        <f aca="false">IF(C2490="MAT.",VLOOKUP(A2490,INSUMOS_AUX!A:F,6,0),0)</f>
        <v>48</v>
      </c>
      <c r="G2490" s="178" t="n">
        <f aca="false">IF(C2490="M.O.",VLOOKUP(A2490,INSUMOS_AUX!A:F,6,0),0)</f>
        <v>0</v>
      </c>
    </row>
    <row r="2491" customFormat="false" ht="15" hidden="false" customHeight="false" outlineLevel="0" collapsed="false">
      <c r="A2491" s="178" t="n">
        <v>2436</v>
      </c>
      <c r="B2491" s="179" t="s">
        <v>683</v>
      </c>
      <c r="C2491" s="180" t="s">
        <v>636</v>
      </c>
      <c r="D2491" s="180" t="s">
        <v>594</v>
      </c>
      <c r="E2491" s="178" t="n">
        <v>0.92709</v>
      </c>
      <c r="F2491" s="181" t="n">
        <f aca="false">IF(C2491="MAT.",VLOOKUP(A2491,INSUMOS_AUX!A:F,6,0),0)</f>
        <v>0</v>
      </c>
      <c r="G2491" s="178" t="n">
        <f aca="false">IF(C2491="M.O.",VLOOKUP(A2491,INSUMOS_AUX!A:F,6,0),0)</f>
        <v>13.3</v>
      </c>
    </row>
    <row r="2492" customFormat="false" ht="15" hidden="false" customHeight="false" outlineLevel="0" collapsed="false">
      <c r="A2492" s="178" t="n">
        <v>247</v>
      </c>
      <c r="B2492" s="179" t="s">
        <v>849</v>
      </c>
      <c r="C2492" s="180" t="s">
        <v>636</v>
      </c>
      <c r="D2492" s="180" t="s">
        <v>594</v>
      </c>
      <c r="E2492" s="178" t="n">
        <v>0.92709</v>
      </c>
      <c r="F2492" s="181" t="n">
        <f aca="false">IF(C2492="MAT.",VLOOKUP(A2492,INSUMOS_AUX!A:F,6,0),0)</f>
        <v>0</v>
      </c>
      <c r="G2492" s="178" t="n">
        <f aca="false">IF(C2492="M.O.",VLOOKUP(A2492,INSUMOS_AUX!A:F,6,0),0)</f>
        <v>9.34</v>
      </c>
    </row>
    <row r="2493" customFormat="false" ht="15" hidden="false" customHeight="false" outlineLevel="0" collapsed="false">
      <c r="A2493" s="178" t="n">
        <v>25966</v>
      </c>
      <c r="B2493" s="179" t="s">
        <v>653</v>
      </c>
      <c r="C2493" s="180" t="s">
        <v>74</v>
      </c>
      <c r="D2493" s="180" t="s">
        <v>654</v>
      </c>
      <c r="E2493" s="178" t="n">
        <v>0.00239454</v>
      </c>
      <c r="F2493" s="181" t="n">
        <f aca="false">IF(C2493="MAT.",VLOOKUP(A2493,INSUMOS_AUX!A:F,6,0),0)</f>
        <v>15.03</v>
      </c>
      <c r="G2493" s="178" t="n">
        <f aca="false">IF(C2493="M.O.",VLOOKUP(A2493,INSUMOS_AUX!A:F,6,0),0)</f>
        <v>0</v>
      </c>
    </row>
    <row r="2494" customFormat="false" ht="15" hidden="false" customHeight="false" outlineLevel="0" collapsed="false">
      <c r="A2494" s="178" t="n">
        <v>2711</v>
      </c>
      <c r="B2494" s="179" t="s">
        <v>657</v>
      </c>
      <c r="C2494" s="180" t="s">
        <v>74</v>
      </c>
      <c r="D2494" s="180" t="s">
        <v>30</v>
      </c>
      <c r="E2494" s="178" t="n">
        <v>0.00106866</v>
      </c>
      <c r="F2494" s="181" t="n">
        <f aca="false">IF(C2494="MAT.",VLOOKUP(A2494,INSUMOS_AUX!A:F,6,0),0)</f>
        <v>109.45</v>
      </c>
      <c r="G2494" s="178" t="n">
        <f aca="false">IF(C2494="M.O.",VLOOKUP(A2494,INSUMOS_AUX!A:F,6,0),0)</f>
        <v>0</v>
      </c>
    </row>
    <row r="2495" customFormat="false" ht="15" hidden="false" customHeight="false" outlineLevel="0" collapsed="false">
      <c r="A2495" s="178" t="n">
        <v>36144</v>
      </c>
      <c r="B2495" s="179" t="s">
        <v>630</v>
      </c>
      <c r="C2495" s="180" t="s">
        <v>74</v>
      </c>
      <c r="D2495" s="180" t="s">
        <v>30</v>
      </c>
      <c r="E2495" s="178" t="n">
        <v>0.20118744</v>
      </c>
      <c r="F2495" s="181" t="n">
        <f aca="false">IF(C2495="MAT.",VLOOKUP(A2495,INSUMOS_AUX!A:F,6,0),0)</f>
        <v>1.12</v>
      </c>
      <c r="G2495" s="178" t="n">
        <f aca="false">IF(C2495="M.O.",VLOOKUP(A2495,INSUMOS_AUX!A:F,6,0),0)</f>
        <v>0</v>
      </c>
    </row>
    <row r="2496" customFormat="false" ht="15" hidden="false" customHeight="false" outlineLevel="0" collapsed="false">
      <c r="A2496" s="178" t="n">
        <v>36146</v>
      </c>
      <c r="B2496" s="179" t="s">
        <v>631</v>
      </c>
      <c r="C2496" s="180" t="s">
        <v>74</v>
      </c>
      <c r="D2496" s="180" t="s">
        <v>30</v>
      </c>
      <c r="E2496" s="178" t="n">
        <v>0.00223812</v>
      </c>
      <c r="F2496" s="181" t="n">
        <f aca="false">IF(C2496="MAT.",VLOOKUP(A2496,INSUMOS_AUX!A:F,6,0),0)</f>
        <v>170</v>
      </c>
      <c r="G2496" s="178" t="n">
        <f aca="false">IF(C2496="M.O.",VLOOKUP(A2496,INSUMOS_AUX!A:F,6,0),0)</f>
        <v>0</v>
      </c>
    </row>
    <row r="2497" customFormat="false" ht="15" hidden="false" customHeight="false" outlineLevel="0" collapsed="false">
      <c r="A2497" s="178" t="n">
        <v>36149</v>
      </c>
      <c r="B2497" s="179" t="s">
        <v>632</v>
      </c>
      <c r="C2497" s="180" t="s">
        <v>74</v>
      </c>
      <c r="D2497" s="180" t="s">
        <v>30</v>
      </c>
      <c r="E2497" s="178" t="n">
        <v>0.001296</v>
      </c>
      <c r="F2497" s="181" t="n">
        <f aca="false">IF(C2497="MAT.",VLOOKUP(A2497,INSUMOS_AUX!A:F,6,0),0)</f>
        <v>117.5</v>
      </c>
      <c r="G2497" s="178" t="n">
        <f aca="false">IF(C2497="M.O.",VLOOKUP(A2497,INSUMOS_AUX!A:F,6,0),0)</f>
        <v>0</v>
      </c>
    </row>
    <row r="2498" customFormat="false" ht="15" hidden="false" customHeight="false" outlineLevel="0" collapsed="false">
      <c r="A2498" s="178" t="n">
        <v>36150</v>
      </c>
      <c r="B2498" s="179" t="s">
        <v>633</v>
      </c>
      <c r="C2498" s="180" t="s">
        <v>74</v>
      </c>
      <c r="D2498" s="180" t="s">
        <v>30</v>
      </c>
      <c r="E2498" s="178" t="n">
        <v>0.00479592</v>
      </c>
      <c r="F2498" s="181" t="n">
        <f aca="false">IF(C2498="MAT.",VLOOKUP(A2498,INSUMOS_AUX!A:F,6,0),0)</f>
        <v>29.7</v>
      </c>
      <c r="G2498" s="178" t="n">
        <f aca="false">IF(C2498="M.O.",VLOOKUP(A2498,INSUMOS_AUX!A:F,6,0),0)</f>
        <v>0</v>
      </c>
    </row>
    <row r="2499" customFormat="false" ht="15" hidden="false" customHeight="false" outlineLevel="0" collapsed="false">
      <c r="A2499" s="178" t="n">
        <v>36153</v>
      </c>
      <c r="B2499" s="179" t="s">
        <v>634</v>
      </c>
      <c r="C2499" s="180" t="s">
        <v>74</v>
      </c>
      <c r="D2499" s="180" t="s">
        <v>30</v>
      </c>
      <c r="E2499" s="178" t="n">
        <v>0.00193968</v>
      </c>
      <c r="F2499" s="181" t="n">
        <f aca="false">IF(C2499="MAT.",VLOOKUP(A2499,INSUMOS_AUX!A:F,6,0),0)</f>
        <v>133.75</v>
      </c>
      <c r="G2499" s="178" t="n">
        <f aca="false">IF(C2499="M.O.",VLOOKUP(A2499,INSUMOS_AUX!A:F,6,0),0)</f>
        <v>0</v>
      </c>
    </row>
    <row r="2500" customFormat="false" ht="15" hidden="false" customHeight="false" outlineLevel="0" collapsed="false">
      <c r="A2500" s="178" t="n">
        <v>37370</v>
      </c>
      <c r="B2500" s="179" t="s">
        <v>659</v>
      </c>
      <c r="C2500" s="180" t="s">
        <v>74</v>
      </c>
      <c r="D2500" s="180" t="s">
        <v>594</v>
      </c>
      <c r="E2500" s="178" t="n">
        <v>1.8</v>
      </c>
      <c r="F2500" s="181" t="n">
        <f aca="false">IF(C2500="MAT.",VLOOKUP(A2500,INSUMOS_AUX!A:F,6,0),0)</f>
        <v>1.87</v>
      </c>
      <c r="G2500" s="178" t="n">
        <f aca="false">IF(C2500="M.O.",VLOOKUP(A2500,INSUMOS_AUX!A:F,6,0),0)</f>
        <v>0</v>
      </c>
    </row>
    <row r="2501" customFormat="false" ht="15" hidden="false" customHeight="false" outlineLevel="0" collapsed="false">
      <c r="A2501" s="178" t="n">
        <v>37371</v>
      </c>
      <c r="B2501" s="179" t="s">
        <v>660</v>
      </c>
      <c r="C2501" s="180" t="s">
        <v>74</v>
      </c>
      <c r="D2501" s="180" t="s">
        <v>594</v>
      </c>
      <c r="E2501" s="178" t="n">
        <v>1.8</v>
      </c>
      <c r="F2501" s="181" t="n">
        <f aca="false">IF(C2501="MAT.",VLOOKUP(A2501,INSUMOS_AUX!A:F,6,0),0)</f>
        <v>0.71</v>
      </c>
      <c r="G2501" s="178" t="n">
        <f aca="false">IF(C2501="M.O.",VLOOKUP(A2501,INSUMOS_AUX!A:F,6,0),0)</f>
        <v>0</v>
      </c>
    </row>
    <row r="2502" customFormat="false" ht="15" hidden="false" customHeight="false" outlineLevel="0" collapsed="false">
      <c r="A2502" s="178" t="n">
        <v>37372</v>
      </c>
      <c r="B2502" s="179" t="s">
        <v>661</v>
      </c>
      <c r="C2502" s="180" t="s">
        <v>74</v>
      </c>
      <c r="D2502" s="180" t="s">
        <v>594</v>
      </c>
      <c r="E2502" s="178" t="n">
        <v>1.8</v>
      </c>
      <c r="F2502" s="181" t="n">
        <f aca="false">IF(C2502="MAT.",VLOOKUP(A2502,INSUMOS_AUX!A:F,6,0),0)</f>
        <v>0.34</v>
      </c>
      <c r="G2502" s="178" t="n">
        <f aca="false">IF(C2502="M.O.",VLOOKUP(A2502,INSUMOS_AUX!A:F,6,0),0)</f>
        <v>0</v>
      </c>
    </row>
    <row r="2503" customFormat="false" ht="15" hidden="false" customHeight="false" outlineLevel="0" collapsed="false">
      <c r="A2503" s="178" t="n">
        <v>37373</v>
      </c>
      <c r="B2503" s="179" t="s">
        <v>662</v>
      </c>
      <c r="C2503" s="180" t="s">
        <v>74</v>
      </c>
      <c r="D2503" s="180" t="s">
        <v>594</v>
      </c>
      <c r="E2503" s="178" t="n">
        <v>1.8</v>
      </c>
      <c r="F2503" s="181" t="n">
        <f aca="false">IF(C2503="MAT.",VLOOKUP(A2503,INSUMOS_AUX!A:F,6,0),0)</f>
        <v>0.05</v>
      </c>
      <c r="G2503" s="178" t="n">
        <f aca="false">IF(C2503="M.O.",VLOOKUP(A2503,INSUMOS_AUX!A:F,6,0),0)</f>
        <v>0</v>
      </c>
    </row>
    <row r="2504" customFormat="false" ht="15" hidden="false" customHeight="false" outlineLevel="0" collapsed="false">
      <c r="A2504" s="178" t="n">
        <v>38382</v>
      </c>
      <c r="B2504" s="179" t="s">
        <v>664</v>
      </c>
      <c r="C2504" s="180" t="s">
        <v>74</v>
      </c>
      <c r="D2504" s="180" t="s">
        <v>30</v>
      </c>
      <c r="E2504" s="178" t="n">
        <v>0.00455616</v>
      </c>
      <c r="F2504" s="181" t="n">
        <f aca="false">IF(C2504="MAT.",VLOOKUP(A2504,INSUMOS_AUX!A:F,6,0),0)</f>
        <v>7.62</v>
      </c>
      <c r="G2504" s="178" t="n">
        <f aca="false">IF(C2504="M.O.",VLOOKUP(A2504,INSUMOS_AUX!A:F,6,0),0)</f>
        <v>0</v>
      </c>
    </row>
    <row r="2505" customFormat="false" ht="15" hidden="false" customHeight="false" outlineLevel="0" collapsed="false">
      <c r="A2505" s="178" t="n">
        <v>38390</v>
      </c>
      <c r="B2505" s="179" t="s">
        <v>665</v>
      </c>
      <c r="C2505" s="180" t="s">
        <v>74</v>
      </c>
      <c r="D2505" s="180" t="s">
        <v>30</v>
      </c>
      <c r="E2505" s="178" t="n">
        <v>0.00239454</v>
      </c>
      <c r="F2505" s="181" t="n">
        <f aca="false">IF(C2505="MAT.",VLOOKUP(A2505,INSUMOS_AUX!A:F,6,0),0)</f>
        <v>22.97</v>
      </c>
      <c r="G2505" s="178" t="n">
        <f aca="false">IF(C2505="M.O.",VLOOKUP(A2505,INSUMOS_AUX!A:F,6,0),0)</f>
        <v>0</v>
      </c>
    </row>
    <row r="2506" customFormat="false" ht="15" hidden="false" customHeight="false" outlineLevel="0" collapsed="false">
      <c r="A2506" s="178" t="n">
        <v>38393</v>
      </c>
      <c r="B2506" s="179" t="s">
        <v>666</v>
      </c>
      <c r="C2506" s="180" t="s">
        <v>74</v>
      </c>
      <c r="D2506" s="180" t="s">
        <v>30</v>
      </c>
      <c r="E2506" s="178" t="n">
        <v>0.00239454</v>
      </c>
      <c r="F2506" s="181" t="n">
        <f aca="false">IF(C2506="MAT.",VLOOKUP(A2506,INSUMOS_AUX!A:F,6,0),0)</f>
        <v>10.36</v>
      </c>
      <c r="G2506" s="178" t="n">
        <f aca="false">IF(C2506="M.O.",VLOOKUP(A2506,INSUMOS_AUX!A:F,6,0),0)</f>
        <v>0</v>
      </c>
    </row>
    <row r="2507" customFormat="false" ht="15" hidden="false" customHeight="false" outlineLevel="0" collapsed="false">
      <c r="A2507" s="178" t="n">
        <v>38396</v>
      </c>
      <c r="B2507" s="179" t="s">
        <v>667</v>
      </c>
      <c r="C2507" s="180" t="s">
        <v>74</v>
      </c>
      <c r="D2507" s="180" t="s">
        <v>30</v>
      </c>
      <c r="E2507" s="178" t="n">
        <v>8.154E-005</v>
      </c>
      <c r="F2507" s="181" t="n">
        <f aca="false">IF(C2507="MAT.",VLOOKUP(A2507,INSUMOS_AUX!A:F,6,0),0)</f>
        <v>276.64</v>
      </c>
      <c r="G2507" s="178" t="n">
        <f aca="false">IF(C2507="M.O.",VLOOKUP(A2507,INSUMOS_AUX!A:F,6,0),0)</f>
        <v>0</v>
      </c>
    </row>
    <row r="2508" customFormat="false" ht="15" hidden="false" customHeight="false" outlineLevel="0" collapsed="false">
      <c r="A2508" s="178" t="n">
        <v>38399</v>
      </c>
      <c r="B2508" s="179" t="s">
        <v>668</v>
      </c>
      <c r="C2508" s="180" t="s">
        <v>74</v>
      </c>
      <c r="D2508" s="180" t="s">
        <v>30</v>
      </c>
      <c r="E2508" s="178" t="n">
        <v>0.00040734</v>
      </c>
      <c r="F2508" s="181" t="n">
        <f aca="false">IF(C2508="MAT.",VLOOKUP(A2508,INSUMOS_AUX!A:F,6,0),0)</f>
        <v>135.25</v>
      </c>
      <c r="G2508" s="178" t="n">
        <f aca="false">IF(C2508="M.O.",VLOOKUP(A2508,INSUMOS_AUX!A:F,6,0),0)</f>
        <v>0</v>
      </c>
    </row>
    <row r="2509" customFormat="false" ht="15" hidden="false" customHeight="false" outlineLevel="0" collapsed="false">
      <c r="A2509" s="178" t="n">
        <v>38412</v>
      </c>
      <c r="B2509" s="179" t="s">
        <v>669</v>
      </c>
      <c r="C2509" s="180" t="s">
        <v>74</v>
      </c>
      <c r="D2509" s="180" t="s">
        <v>30</v>
      </c>
      <c r="E2509" s="178" t="n">
        <v>7.128E-005</v>
      </c>
      <c r="F2509" s="181" t="n">
        <f aca="false">IF(C2509="MAT.",VLOOKUP(A2509,INSUMOS_AUX!A:F,6,0),0)</f>
        <v>837.62</v>
      </c>
      <c r="G2509" s="178" t="n">
        <f aca="false">IF(C2509="M.O.",VLOOKUP(A2509,INSUMOS_AUX!A:F,6,0),0)</f>
        <v>0</v>
      </c>
    </row>
    <row r="2510" customFormat="false" ht="15" hidden="false" customHeight="false" outlineLevel="0" collapsed="false">
      <c r="A2510" s="178" t="n">
        <v>38413</v>
      </c>
      <c r="B2510" s="179" t="s">
        <v>670</v>
      </c>
      <c r="C2510" s="180" t="s">
        <v>74</v>
      </c>
      <c r="D2510" s="180" t="s">
        <v>30</v>
      </c>
      <c r="E2510" s="178" t="n">
        <v>6.984E-005</v>
      </c>
      <c r="F2510" s="181" t="n">
        <f aca="false">IF(C2510="MAT.",VLOOKUP(A2510,INSUMOS_AUX!A:F,6,0),0)</f>
        <v>589.49</v>
      </c>
      <c r="G2510" s="178" t="n">
        <f aca="false">IF(C2510="M.O.",VLOOKUP(A2510,INSUMOS_AUX!A:F,6,0),0)</f>
        <v>0</v>
      </c>
    </row>
    <row r="2511" customFormat="false" ht="15" hidden="false" customHeight="false" outlineLevel="0" collapsed="false">
      <c r="A2511" s="178" t="n">
        <v>38476</v>
      </c>
      <c r="B2511" s="179" t="s">
        <v>671</v>
      </c>
      <c r="C2511" s="180" t="s">
        <v>74</v>
      </c>
      <c r="D2511" s="180" t="s">
        <v>30</v>
      </c>
      <c r="E2511" s="178" t="n">
        <v>0.00032598</v>
      </c>
      <c r="F2511" s="181" t="n">
        <f aca="false">IF(C2511="MAT.",VLOOKUP(A2511,INSUMOS_AUX!A:F,6,0),0)</f>
        <v>203.78</v>
      </c>
      <c r="G2511" s="178" t="n">
        <f aca="false">IF(C2511="M.O.",VLOOKUP(A2511,INSUMOS_AUX!A:F,6,0),0)</f>
        <v>0</v>
      </c>
    </row>
    <row r="2512" customFormat="false" ht="15" hidden="false" customHeight="false" outlineLevel="0" collapsed="false">
      <c r="A2512" s="178" t="n">
        <v>38477</v>
      </c>
      <c r="B2512" s="179" t="s">
        <v>672</v>
      </c>
      <c r="C2512" s="180" t="s">
        <v>74</v>
      </c>
      <c r="D2512" s="180" t="s">
        <v>30</v>
      </c>
      <c r="E2512" s="178" t="n">
        <v>6.984E-005</v>
      </c>
      <c r="F2512" s="181" t="n">
        <f aca="false">IF(C2512="MAT.",VLOOKUP(A2512,INSUMOS_AUX!A:F,6,0),0)</f>
        <v>577.1</v>
      </c>
      <c r="G2512" s="178" t="n">
        <f aca="false">IF(C2512="M.O.",VLOOKUP(A2512,INSUMOS_AUX!A:F,6,0),0)</f>
        <v>0</v>
      </c>
    </row>
    <row r="2513" customFormat="false" ht="15" hidden="false" customHeight="false" outlineLevel="0" collapsed="false">
      <c r="A2513" s="178" t="s">
        <v>860</v>
      </c>
      <c r="B2513" s="179" t="s">
        <v>327</v>
      </c>
      <c r="C2513" s="180" t="s">
        <v>74</v>
      </c>
      <c r="D2513" s="180" t="s">
        <v>30</v>
      </c>
      <c r="E2513" s="178" t="n">
        <v>1</v>
      </c>
      <c r="F2513" s="181" t="n">
        <f aca="false">IF(C2513="MAT.",VLOOKUP(A2513,INSUMOS_AUX!A:F,6,0),0)</f>
        <v>97</v>
      </c>
      <c r="G2513" s="178" t="n">
        <f aca="false">IF(C2513="M.O.",VLOOKUP(A2513,INSUMOS_AUX!A:F,6,0),0)</f>
        <v>0</v>
      </c>
    </row>
    <row r="2514" customFormat="false" ht="15" hidden="false" customHeight="false" outlineLevel="0" collapsed="false">
      <c r="A2514" s="172"/>
      <c r="B2514" s="173"/>
      <c r="C2514" s="173"/>
      <c r="D2514" s="173"/>
      <c r="E2514" s="173"/>
      <c r="F2514" s="173"/>
      <c r="G2514" s="173"/>
    </row>
    <row r="2515" customFormat="false" ht="15" hidden="false" customHeight="false" outlineLevel="0" collapsed="false">
      <c r="A2515" s="174" t="s">
        <v>329</v>
      </c>
      <c r="B2515" s="174" t="s">
        <v>330</v>
      </c>
      <c r="C2515" s="175" t="s">
        <v>60</v>
      </c>
      <c r="D2515" s="175" t="s">
        <v>30</v>
      </c>
      <c r="E2515" s="176" t="n">
        <v>4</v>
      </c>
      <c r="F2515" s="176" t="n">
        <f aca="false">SUMPRODUCT($E2516:$E2543,F2516:F2543)</f>
        <v>55.899181976</v>
      </c>
      <c r="G2515" s="176" t="n">
        <f aca="false">SUMPRODUCT($E2516:$E2543,G2516:G2543)</f>
        <v>23.321464</v>
      </c>
    </row>
    <row r="2516" customFormat="false" ht="15" hidden="false" customHeight="false" outlineLevel="0" collapsed="false">
      <c r="A2516" s="178" t="n">
        <v>10</v>
      </c>
      <c r="B2516" s="179" t="s">
        <v>647</v>
      </c>
      <c r="C2516" s="180" t="s">
        <v>74</v>
      </c>
      <c r="D2516" s="180" t="s">
        <v>30</v>
      </c>
      <c r="E2516" s="178" t="n">
        <v>0.014025</v>
      </c>
      <c r="F2516" s="181" t="n">
        <f aca="false">IF(C2516="MAT.",VLOOKUP(A2516,INSUMOS_AUX!A:F,6,0),0)</f>
        <v>6.92</v>
      </c>
      <c r="G2516" s="178" t="n">
        <f aca="false">IF(C2516="M.O.",VLOOKUP(A2516,INSUMOS_AUX!A:F,6,0),0)</f>
        <v>0</v>
      </c>
    </row>
    <row r="2517" customFormat="false" ht="15" hidden="false" customHeight="false" outlineLevel="0" collapsed="false">
      <c r="A2517" s="178" t="n">
        <v>11359</v>
      </c>
      <c r="B2517" s="179" t="s">
        <v>649</v>
      </c>
      <c r="C2517" s="180" t="s">
        <v>74</v>
      </c>
      <c r="D2517" s="180" t="s">
        <v>30</v>
      </c>
      <c r="E2517" s="178" t="n">
        <v>0.0001132</v>
      </c>
      <c r="F2517" s="181" t="n">
        <f aca="false">IF(C2517="MAT.",VLOOKUP(A2517,INSUMOS_AUX!A:F,6,0),0)</f>
        <v>571.77</v>
      </c>
      <c r="G2517" s="178" t="n">
        <f aca="false">IF(C2517="M.O.",VLOOKUP(A2517,INSUMOS_AUX!A:F,6,0),0)</f>
        <v>0</v>
      </c>
    </row>
    <row r="2518" customFormat="false" ht="15" hidden="false" customHeight="false" outlineLevel="0" collapsed="false">
      <c r="A2518" s="178" t="n">
        <v>12815</v>
      </c>
      <c r="B2518" s="179" t="s">
        <v>651</v>
      </c>
      <c r="C2518" s="180" t="s">
        <v>74</v>
      </c>
      <c r="D2518" s="180" t="s">
        <v>30</v>
      </c>
      <c r="E2518" s="178" t="n">
        <v>0.0159632</v>
      </c>
      <c r="F2518" s="181" t="n">
        <f aca="false">IF(C2518="MAT.",VLOOKUP(A2518,INSUMOS_AUX!A:F,6,0),0)</f>
        <v>5.84</v>
      </c>
      <c r="G2518" s="178" t="n">
        <f aca="false">IF(C2518="M.O.",VLOOKUP(A2518,INSUMOS_AUX!A:F,6,0),0)</f>
        <v>0</v>
      </c>
    </row>
    <row r="2519" customFormat="false" ht="15" hidden="false" customHeight="false" outlineLevel="0" collapsed="false">
      <c r="A2519" s="178" t="n">
        <v>12892</v>
      </c>
      <c r="B2519" s="179" t="s">
        <v>627</v>
      </c>
      <c r="C2519" s="180" t="s">
        <v>74</v>
      </c>
      <c r="D2519" s="180" t="s">
        <v>628</v>
      </c>
      <c r="E2519" s="178" t="n">
        <v>0.0274776</v>
      </c>
      <c r="F2519" s="181" t="n">
        <f aca="false">IF(C2519="MAT.",VLOOKUP(A2519,INSUMOS_AUX!A:F,6,0),0)</f>
        <v>9</v>
      </c>
      <c r="G2519" s="178" t="n">
        <f aca="false">IF(C2519="M.O.",VLOOKUP(A2519,INSUMOS_AUX!A:F,6,0),0)</f>
        <v>0</v>
      </c>
    </row>
    <row r="2520" customFormat="false" ht="15" hidden="false" customHeight="false" outlineLevel="0" collapsed="false">
      <c r="A2520" s="178" t="n">
        <v>12893</v>
      </c>
      <c r="B2520" s="179" t="s">
        <v>629</v>
      </c>
      <c r="C2520" s="180" t="s">
        <v>74</v>
      </c>
      <c r="D2520" s="180" t="s">
        <v>628</v>
      </c>
      <c r="E2520" s="178" t="n">
        <v>0.0032058</v>
      </c>
      <c r="F2520" s="181" t="n">
        <f aca="false">IF(C2520="MAT.",VLOOKUP(A2520,INSUMOS_AUX!A:F,6,0),0)</f>
        <v>48</v>
      </c>
      <c r="G2520" s="178" t="n">
        <f aca="false">IF(C2520="M.O.",VLOOKUP(A2520,INSUMOS_AUX!A:F,6,0),0)</f>
        <v>0</v>
      </c>
    </row>
    <row r="2521" customFormat="false" ht="15" hidden="false" customHeight="false" outlineLevel="0" collapsed="false">
      <c r="A2521" s="178" t="n">
        <v>2436</v>
      </c>
      <c r="B2521" s="179" t="s">
        <v>683</v>
      </c>
      <c r="C2521" s="180" t="s">
        <v>636</v>
      </c>
      <c r="D2521" s="180" t="s">
        <v>594</v>
      </c>
      <c r="E2521" s="178" t="n">
        <v>1.0301</v>
      </c>
      <c r="F2521" s="181" t="n">
        <f aca="false">IF(C2521="MAT.",VLOOKUP(A2521,INSUMOS_AUX!A:F,6,0),0)</f>
        <v>0</v>
      </c>
      <c r="G2521" s="178" t="n">
        <f aca="false">IF(C2521="M.O.",VLOOKUP(A2521,INSUMOS_AUX!A:F,6,0),0)</f>
        <v>13.3</v>
      </c>
    </row>
    <row r="2522" customFormat="false" ht="15" hidden="false" customHeight="false" outlineLevel="0" collapsed="false">
      <c r="A2522" s="178" t="n">
        <v>247</v>
      </c>
      <c r="B2522" s="179" t="s">
        <v>849</v>
      </c>
      <c r="C2522" s="180" t="s">
        <v>636</v>
      </c>
      <c r="D2522" s="180" t="s">
        <v>594</v>
      </c>
      <c r="E2522" s="178" t="n">
        <v>1.0301</v>
      </c>
      <c r="F2522" s="181" t="n">
        <f aca="false">IF(C2522="MAT.",VLOOKUP(A2522,INSUMOS_AUX!A:F,6,0),0)</f>
        <v>0</v>
      </c>
      <c r="G2522" s="178" t="n">
        <f aca="false">IF(C2522="M.O.",VLOOKUP(A2522,INSUMOS_AUX!A:F,6,0),0)</f>
        <v>9.34</v>
      </c>
    </row>
    <row r="2523" customFormat="false" ht="15" hidden="false" customHeight="false" outlineLevel="0" collapsed="false">
      <c r="A2523" s="178" t="n">
        <v>25966</v>
      </c>
      <c r="B2523" s="179" t="s">
        <v>653</v>
      </c>
      <c r="C2523" s="180" t="s">
        <v>74</v>
      </c>
      <c r="D2523" s="180" t="s">
        <v>654</v>
      </c>
      <c r="E2523" s="178" t="n">
        <v>0.0026606</v>
      </c>
      <c r="F2523" s="181" t="n">
        <f aca="false">IF(C2523="MAT.",VLOOKUP(A2523,INSUMOS_AUX!A:F,6,0),0)</f>
        <v>15.03</v>
      </c>
      <c r="G2523" s="178" t="n">
        <f aca="false">IF(C2523="M.O.",VLOOKUP(A2523,INSUMOS_AUX!A:F,6,0),0)</f>
        <v>0</v>
      </c>
    </row>
    <row r="2524" customFormat="false" ht="15" hidden="false" customHeight="false" outlineLevel="0" collapsed="false">
      <c r="A2524" s="178" t="n">
        <v>2711</v>
      </c>
      <c r="B2524" s="179" t="s">
        <v>657</v>
      </c>
      <c r="C2524" s="180" t="s">
        <v>74</v>
      </c>
      <c r="D2524" s="180" t="s">
        <v>30</v>
      </c>
      <c r="E2524" s="178" t="n">
        <v>0.0011874</v>
      </c>
      <c r="F2524" s="181" t="n">
        <f aca="false">IF(C2524="MAT.",VLOOKUP(A2524,INSUMOS_AUX!A:F,6,0),0)</f>
        <v>109.45</v>
      </c>
      <c r="G2524" s="178" t="n">
        <f aca="false">IF(C2524="M.O.",VLOOKUP(A2524,INSUMOS_AUX!A:F,6,0),0)</f>
        <v>0</v>
      </c>
    </row>
    <row r="2525" customFormat="false" ht="15" hidden="false" customHeight="false" outlineLevel="0" collapsed="false">
      <c r="A2525" s="178" t="n">
        <v>36144</v>
      </c>
      <c r="B2525" s="179" t="s">
        <v>630</v>
      </c>
      <c r="C2525" s="180" t="s">
        <v>74</v>
      </c>
      <c r="D2525" s="180" t="s">
        <v>30</v>
      </c>
      <c r="E2525" s="178" t="n">
        <v>0.2235416</v>
      </c>
      <c r="F2525" s="181" t="n">
        <f aca="false">IF(C2525="MAT.",VLOOKUP(A2525,INSUMOS_AUX!A:F,6,0),0)</f>
        <v>1.12</v>
      </c>
      <c r="G2525" s="178" t="n">
        <f aca="false">IF(C2525="M.O.",VLOOKUP(A2525,INSUMOS_AUX!A:F,6,0),0)</f>
        <v>0</v>
      </c>
    </row>
    <row r="2526" customFormat="false" ht="15" hidden="false" customHeight="false" outlineLevel="0" collapsed="false">
      <c r="A2526" s="178" t="n">
        <v>36146</v>
      </c>
      <c r="B2526" s="179" t="s">
        <v>631</v>
      </c>
      <c r="C2526" s="180" t="s">
        <v>74</v>
      </c>
      <c r="D2526" s="180" t="s">
        <v>30</v>
      </c>
      <c r="E2526" s="178" t="n">
        <v>0.0024868</v>
      </c>
      <c r="F2526" s="181" t="n">
        <f aca="false">IF(C2526="MAT.",VLOOKUP(A2526,INSUMOS_AUX!A:F,6,0),0)</f>
        <v>170</v>
      </c>
      <c r="G2526" s="178" t="n">
        <f aca="false">IF(C2526="M.O.",VLOOKUP(A2526,INSUMOS_AUX!A:F,6,0),0)</f>
        <v>0</v>
      </c>
    </row>
    <row r="2527" customFormat="false" ht="15" hidden="false" customHeight="false" outlineLevel="0" collapsed="false">
      <c r="A2527" s="178" t="n">
        <v>36149</v>
      </c>
      <c r="B2527" s="179" t="s">
        <v>632</v>
      </c>
      <c r="C2527" s="180" t="s">
        <v>74</v>
      </c>
      <c r="D2527" s="180" t="s">
        <v>30</v>
      </c>
      <c r="E2527" s="178" t="n">
        <v>0.00144</v>
      </c>
      <c r="F2527" s="181" t="n">
        <f aca="false">IF(C2527="MAT.",VLOOKUP(A2527,INSUMOS_AUX!A:F,6,0),0)</f>
        <v>117.5</v>
      </c>
      <c r="G2527" s="178" t="n">
        <f aca="false">IF(C2527="M.O.",VLOOKUP(A2527,INSUMOS_AUX!A:F,6,0),0)</f>
        <v>0</v>
      </c>
    </row>
    <row r="2528" customFormat="false" ht="15" hidden="false" customHeight="false" outlineLevel="0" collapsed="false">
      <c r="A2528" s="178" t="n">
        <v>36150</v>
      </c>
      <c r="B2528" s="179" t="s">
        <v>633</v>
      </c>
      <c r="C2528" s="180" t="s">
        <v>74</v>
      </c>
      <c r="D2528" s="180" t="s">
        <v>30</v>
      </c>
      <c r="E2528" s="178" t="n">
        <v>0.0053288</v>
      </c>
      <c r="F2528" s="181" t="n">
        <f aca="false">IF(C2528="MAT.",VLOOKUP(A2528,INSUMOS_AUX!A:F,6,0),0)</f>
        <v>29.7</v>
      </c>
      <c r="G2528" s="178" t="n">
        <f aca="false">IF(C2528="M.O.",VLOOKUP(A2528,INSUMOS_AUX!A:F,6,0),0)</f>
        <v>0</v>
      </c>
    </row>
    <row r="2529" customFormat="false" ht="15" hidden="false" customHeight="false" outlineLevel="0" collapsed="false">
      <c r="A2529" s="178" t="n">
        <v>36153</v>
      </c>
      <c r="B2529" s="179" t="s">
        <v>634</v>
      </c>
      <c r="C2529" s="180" t="s">
        <v>74</v>
      </c>
      <c r="D2529" s="180" t="s">
        <v>30</v>
      </c>
      <c r="E2529" s="178" t="n">
        <v>0.0021552</v>
      </c>
      <c r="F2529" s="181" t="n">
        <f aca="false">IF(C2529="MAT.",VLOOKUP(A2529,INSUMOS_AUX!A:F,6,0),0)</f>
        <v>133.75</v>
      </c>
      <c r="G2529" s="178" t="n">
        <f aca="false">IF(C2529="M.O.",VLOOKUP(A2529,INSUMOS_AUX!A:F,6,0),0)</f>
        <v>0</v>
      </c>
    </row>
    <row r="2530" customFormat="false" ht="15" hidden="false" customHeight="false" outlineLevel="0" collapsed="false">
      <c r="A2530" s="178" t="n">
        <v>37370</v>
      </c>
      <c r="B2530" s="179" t="s">
        <v>659</v>
      </c>
      <c r="C2530" s="180" t="s">
        <v>74</v>
      </c>
      <c r="D2530" s="180" t="s">
        <v>594</v>
      </c>
      <c r="E2530" s="178" t="n">
        <v>2</v>
      </c>
      <c r="F2530" s="181" t="n">
        <f aca="false">IF(C2530="MAT.",VLOOKUP(A2530,INSUMOS_AUX!A:F,6,0),0)</f>
        <v>1.87</v>
      </c>
      <c r="G2530" s="178" t="n">
        <f aca="false">IF(C2530="M.O.",VLOOKUP(A2530,INSUMOS_AUX!A:F,6,0),0)</f>
        <v>0</v>
      </c>
    </row>
    <row r="2531" customFormat="false" ht="15" hidden="false" customHeight="false" outlineLevel="0" collapsed="false">
      <c r="A2531" s="178" t="n">
        <v>37371</v>
      </c>
      <c r="B2531" s="179" t="s">
        <v>660</v>
      </c>
      <c r="C2531" s="180" t="s">
        <v>74</v>
      </c>
      <c r="D2531" s="180" t="s">
        <v>594</v>
      </c>
      <c r="E2531" s="178" t="n">
        <v>2</v>
      </c>
      <c r="F2531" s="181" t="n">
        <f aca="false">IF(C2531="MAT.",VLOOKUP(A2531,INSUMOS_AUX!A:F,6,0),0)</f>
        <v>0.71</v>
      </c>
      <c r="G2531" s="178" t="n">
        <f aca="false">IF(C2531="M.O.",VLOOKUP(A2531,INSUMOS_AUX!A:F,6,0),0)</f>
        <v>0</v>
      </c>
    </row>
    <row r="2532" customFormat="false" ht="15" hidden="false" customHeight="false" outlineLevel="0" collapsed="false">
      <c r="A2532" s="178" t="n">
        <v>37372</v>
      </c>
      <c r="B2532" s="179" t="s">
        <v>661</v>
      </c>
      <c r="C2532" s="180" t="s">
        <v>74</v>
      </c>
      <c r="D2532" s="180" t="s">
        <v>594</v>
      </c>
      <c r="E2532" s="178" t="n">
        <v>2</v>
      </c>
      <c r="F2532" s="181" t="n">
        <f aca="false">IF(C2532="MAT.",VLOOKUP(A2532,INSUMOS_AUX!A:F,6,0),0)</f>
        <v>0.34</v>
      </c>
      <c r="G2532" s="178" t="n">
        <f aca="false">IF(C2532="M.O.",VLOOKUP(A2532,INSUMOS_AUX!A:F,6,0),0)</f>
        <v>0</v>
      </c>
    </row>
    <row r="2533" customFormat="false" ht="15" hidden="false" customHeight="false" outlineLevel="0" collapsed="false">
      <c r="A2533" s="178" t="n">
        <v>37373</v>
      </c>
      <c r="B2533" s="179" t="s">
        <v>662</v>
      </c>
      <c r="C2533" s="180" t="s">
        <v>74</v>
      </c>
      <c r="D2533" s="180" t="s">
        <v>594</v>
      </c>
      <c r="E2533" s="178" t="n">
        <v>2</v>
      </c>
      <c r="F2533" s="181" t="n">
        <f aca="false">IF(C2533="MAT.",VLOOKUP(A2533,INSUMOS_AUX!A:F,6,0),0)</f>
        <v>0.05</v>
      </c>
      <c r="G2533" s="178" t="n">
        <f aca="false">IF(C2533="M.O.",VLOOKUP(A2533,INSUMOS_AUX!A:F,6,0),0)</f>
        <v>0</v>
      </c>
    </row>
    <row r="2534" customFormat="false" ht="15" hidden="false" customHeight="false" outlineLevel="0" collapsed="false">
      <c r="A2534" s="178" t="n">
        <v>38382</v>
      </c>
      <c r="B2534" s="179" t="s">
        <v>664</v>
      </c>
      <c r="C2534" s="180" t="s">
        <v>74</v>
      </c>
      <c r="D2534" s="180" t="s">
        <v>30</v>
      </c>
      <c r="E2534" s="178" t="n">
        <v>0.0050624</v>
      </c>
      <c r="F2534" s="181" t="n">
        <f aca="false">IF(C2534="MAT.",VLOOKUP(A2534,INSUMOS_AUX!A:F,6,0),0)</f>
        <v>7.62</v>
      </c>
      <c r="G2534" s="178" t="n">
        <f aca="false">IF(C2534="M.O.",VLOOKUP(A2534,INSUMOS_AUX!A:F,6,0),0)</f>
        <v>0</v>
      </c>
    </row>
    <row r="2535" customFormat="false" ht="15" hidden="false" customHeight="false" outlineLevel="0" collapsed="false">
      <c r="A2535" s="178" t="n">
        <v>38390</v>
      </c>
      <c r="B2535" s="179" t="s">
        <v>665</v>
      </c>
      <c r="C2535" s="180" t="s">
        <v>74</v>
      </c>
      <c r="D2535" s="180" t="s">
        <v>30</v>
      </c>
      <c r="E2535" s="178" t="n">
        <v>0.0026606</v>
      </c>
      <c r="F2535" s="181" t="n">
        <f aca="false">IF(C2535="MAT.",VLOOKUP(A2535,INSUMOS_AUX!A:F,6,0),0)</f>
        <v>22.97</v>
      </c>
      <c r="G2535" s="178" t="n">
        <f aca="false">IF(C2535="M.O.",VLOOKUP(A2535,INSUMOS_AUX!A:F,6,0),0)</f>
        <v>0</v>
      </c>
    </row>
    <row r="2536" customFormat="false" ht="15" hidden="false" customHeight="false" outlineLevel="0" collapsed="false">
      <c r="A2536" s="178" t="n">
        <v>38393</v>
      </c>
      <c r="B2536" s="179" t="s">
        <v>666</v>
      </c>
      <c r="C2536" s="180" t="s">
        <v>74</v>
      </c>
      <c r="D2536" s="180" t="s">
        <v>30</v>
      </c>
      <c r="E2536" s="178" t="n">
        <v>0.0026606</v>
      </c>
      <c r="F2536" s="181" t="n">
        <f aca="false">IF(C2536="MAT.",VLOOKUP(A2536,INSUMOS_AUX!A:F,6,0),0)</f>
        <v>10.36</v>
      </c>
      <c r="G2536" s="178" t="n">
        <f aca="false">IF(C2536="M.O.",VLOOKUP(A2536,INSUMOS_AUX!A:F,6,0),0)</f>
        <v>0</v>
      </c>
    </row>
    <row r="2537" customFormat="false" ht="15" hidden="false" customHeight="false" outlineLevel="0" collapsed="false">
      <c r="A2537" s="178" t="n">
        <v>38396</v>
      </c>
      <c r="B2537" s="179" t="s">
        <v>667</v>
      </c>
      <c r="C2537" s="180" t="s">
        <v>74</v>
      </c>
      <c r="D2537" s="180" t="s">
        <v>30</v>
      </c>
      <c r="E2537" s="178" t="n">
        <v>9.06E-005</v>
      </c>
      <c r="F2537" s="181" t="n">
        <f aca="false">IF(C2537="MAT.",VLOOKUP(A2537,INSUMOS_AUX!A:F,6,0),0)</f>
        <v>276.64</v>
      </c>
      <c r="G2537" s="178" t="n">
        <f aca="false">IF(C2537="M.O.",VLOOKUP(A2537,INSUMOS_AUX!A:F,6,0),0)</f>
        <v>0</v>
      </c>
    </row>
    <row r="2538" customFormat="false" ht="15" hidden="false" customHeight="false" outlineLevel="0" collapsed="false">
      <c r="A2538" s="178" t="n">
        <v>38399</v>
      </c>
      <c r="B2538" s="179" t="s">
        <v>668</v>
      </c>
      <c r="C2538" s="180" t="s">
        <v>74</v>
      </c>
      <c r="D2538" s="180" t="s">
        <v>30</v>
      </c>
      <c r="E2538" s="178" t="n">
        <v>0.0004526</v>
      </c>
      <c r="F2538" s="181" t="n">
        <f aca="false">IF(C2538="MAT.",VLOOKUP(A2538,INSUMOS_AUX!A:F,6,0),0)</f>
        <v>135.25</v>
      </c>
      <c r="G2538" s="178" t="n">
        <f aca="false">IF(C2538="M.O.",VLOOKUP(A2538,INSUMOS_AUX!A:F,6,0),0)</f>
        <v>0</v>
      </c>
    </row>
    <row r="2539" customFormat="false" ht="15" hidden="false" customHeight="false" outlineLevel="0" collapsed="false">
      <c r="A2539" s="178" t="n">
        <v>38412</v>
      </c>
      <c r="B2539" s="179" t="s">
        <v>669</v>
      </c>
      <c r="C2539" s="180" t="s">
        <v>74</v>
      </c>
      <c r="D2539" s="180" t="s">
        <v>30</v>
      </c>
      <c r="E2539" s="178" t="n">
        <v>7.92E-005</v>
      </c>
      <c r="F2539" s="181" t="n">
        <f aca="false">IF(C2539="MAT.",VLOOKUP(A2539,INSUMOS_AUX!A:F,6,0),0)</f>
        <v>837.62</v>
      </c>
      <c r="G2539" s="178" t="n">
        <f aca="false">IF(C2539="M.O.",VLOOKUP(A2539,INSUMOS_AUX!A:F,6,0),0)</f>
        <v>0</v>
      </c>
    </row>
    <row r="2540" customFormat="false" ht="15" hidden="false" customHeight="false" outlineLevel="0" collapsed="false">
      <c r="A2540" s="178" t="n">
        <v>38413</v>
      </c>
      <c r="B2540" s="179" t="s">
        <v>670</v>
      </c>
      <c r="C2540" s="180" t="s">
        <v>74</v>
      </c>
      <c r="D2540" s="180" t="s">
        <v>30</v>
      </c>
      <c r="E2540" s="178" t="n">
        <v>7.76E-005</v>
      </c>
      <c r="F2540" s="181" t="n">
        <f aca="false">IF(C2540="MAT.",VLOOKUP(A2540,INSUMOS_AUX!A:F,6,0),0)</f>
        <v>589.49</v>
      </c>
      <c r="G2540" s="178" t="n">
        <f aca="false">IF(C2540="M.O.",VLOOKUP(A2540,INSUMOS_AUX!A:F,6,0),0)</f>
        <v>0</v>
      </c>
    </row>
    <row r="2541" customFormat="false" ht="15" hidden="false" customHeight="false" outlineLevel="0" collapsed="false">
      <c r="A2541" s="178" t="n">
        <v>38476</v>
      </c>
      <c r="B2541" s="179" t="s">
        <v>671</v>
      </c>
      <c r="C2541" s="180" t="s">
        <v>74</v>
      </c>
      <c r="D2541" s="180" t="s">
        <v>30</v>
      </c>
      <c r="E2541" s="178" t="n">
        <v>0.0003622</v>
      </c>
      <c r="F2541" s="181" t="n">
        <f aca="false">IF(C2541="MAT.",VLOOKUP(A2541,INSUMOS_AUX!A:F,6,0),0)</f>
        <v>203.78</v>
      </c>
      <c r="G2541" s="178" t="n">
        <f aca="false">IF(C2541="M.O.",VLOOKUP(A2541,INSUMOS_AUX!A:F,6,0),0)</f>
        <v>0</v>
      </c>
    </row>
    <row r="2542" customFormat="false" ht="15" hidden="false" customHeight="false" outlineLevel="0" collapsed="false">
      <c r="A2542" s="178" t="n">
        <v>38477</v>
      </c>
      <c r="B2542" s="179" t="s">
        <v>672</v>
      </c>
      <c r="C2542" s="180" t="s">
        <v>74</v>
      </c>
      <c r="D2542" s="180" t="s">
        <v>30</v>
      </c>
      <c r="E2542" s="178" t="n">
        <v>7.76E-005</v>
      </c>
      <c r="F2542" s="181" t="n">
        <f aca="false">IF(C2542="MAT.",VLOOKUP(A2542,INSUMOS_AUX!A:F,6,0),0)</f>
        <v>577.1</v>
      </c>
      <c r="G2542" s="178" t="n">
        <f aca="false">IF(C2542="M.O.",VLOOKUP(A2542,INSUMOS_AUX!A:F,6,0),0)</f>
        <v>0</v>
      </c>
    </row>
    <row r="2543" customFormat="false" ht="15" hidden="false" customHeight="false" outlineLevel="0" collapsed="false">
      <c r="A2543" s="178" t="s">
        <v>861</v>
      </c>
      <c r="B2543" s="179" t="s">
        <v>862</v>
      </c>
      <c r="C2543" s="180" t="s">
        <v>74</v>
      </c>
      <c r="D2543" s="180" t="s">
        <v>30</v>
      </c>
      <c r="E2543" s="178" t="n">
        <v>1</v>
      </c>
      <c r="F2543" s="181" t="n">
        <f aca="false">IF(C2543="MAT.",VLOOKUP(A2543,INSUMOS_AUX!A:F,6,0),0)</f>
        <v>47.4</v>
      </c>
      <c r="G2543" s="178" t="n">
        <f aca="false">IF(C2543="M.O.",VLOOKUP(A2543,INSUMOS_AUX!A:F,6,0),0)</f>
        <v>0</v>
      </c>
    </row>
    <row r="2544" customFormat="false" ht="15" hidden="false" customHeight="false" outlineLevel="0" collapsed="false">
      <c r="A2544" s="172"/>
      <c r="B2544" s="173"/>
      <c r="C2544" s="173"/>
      <c r="D2544" s="173"/>
      <c r="E2544" s="173"/>
      <c r="F2544" s="173"/>
      <c r="G2544" s="173"/>
    </row>
    <row r="2545" customFormat="false" ht="15" hidden="false" customHeight="false" outlineLevel="0" collapsed="false">
      <c r="A2545" s="174" t="s">
        <v>332</v>
      </c>
      <c r="B2545" s="174" t="s">
        <v>333</v>
      </c>
      <c r="C2545" s="175" t="s">
        <v>60</v>
      </c>
      <c r="D2545" s="175" t="s">
        <v>30</v>
      </c>
      <c r="E2545" s="176" t="n">
        <v>8</v>
      </c>
      <c r="F2545" s="176" t="n">
        <f aca="false">SUMPRODUCT($E2546:$E2573,F2546:F2573)</f>
        <v>5.0947136916</v>
      </c>
      <c r="G2545" s="176" t="n">
        <f aca="false">SUMPRODUCT($E2546:$E2573,G2546:G2573)</f>
        <v>8.1625124</v>
      </c>
    </row>
    <row r="2546" customFormat="false" ht="15" hidden="false" customHeight="false" outlineLevel="0" collapsed="false">
      <c r="A2546" s="178" t="n">
        <v>10</v>
      </c>
      <c r="B2546" s="179" t="s">
        <v>647</v>
      </c>
      <c r="C2546" s="180" t="s">
        <v>74</v>
      </c>
      <c r="D2546" s="180" t="s">
        <v>30</v>
      </c>
      <c r="E2546" s="178" t="n">
        <v>0.00490875</v>
      </c>
      <c r="F2546" s="181" t="n">
        <f aca="false">IF(C2546="MAT.",VLOOKUP(A2546,INSUMOS_AUX!A:F,6,0),0)</f>
        <v>6.92</v>
      </c>
      <c r="G2546" s="178" t="n">
        <f aca="false">IF(C2546="M.O.",VLOOKUP(A2546,INSUMOS_AUX!A:F,6,0),0)</f>
        <v>0</v>
      </c>
    </row>
    <row r="2547" customFormat="false" ht="15" hidden="false" customHeight="false" outlineLevel="0" collapsed="false">
      <c r="A2547" s="178" t="n">
        <v>11359</v>
      </c>
      <c r="B2547" s="179" t="s">
        <v>649</v>
      </c>
      <c r="C2547" s="180" t="s">
        <v>74</v>
      </c>
      <c r="D2547" s="180" t="s">
        <v>30</v>
      </c>
      <c r="E2547" s="178" t="n">
        <v>3.962E-005</v>
      </c>
      <c r="F2547" s="181" t="n">
        <f aca="false">IF(C2547="MAT.",VLOOKUP(A2547,INSUMOS_AUX!A:F,6,0),0)</f>
        <v>571.77</v>
      </c>
      <c r="G2547" s="178" t="n">
        <f aca="false">IF(C2547="M.O.",VLOOKUP(A2547,INSUMOS_AUX!A:F,6,0),0)</f>
        <v>0</v>
      </c>
    </row>
    <row r="2548" customFormat="false" ht="15" hidden="false" customHeight="false" outlineLevel="0" collapsed="false">
      <c r="A2548" s="178" t="n">
        <v>12815</v>
      </c>
      <c r="B2548" s="179" t="s">
        <v>651</v>
      </c>
      <c r="C2548" s="180" t="s">
        <v>74</v>
      </c>
      <c r="D2548" s="180" t="s">
        <v>30</v>
      </c>
      <c r="E2548" s="178" t="n">
        <v>0.00558712</v>
      </c>
      <c r="F2548" s="181" t="n">
        <f aca="false">IF(C2548="MAT.",VLOOKUP(A2548,INSUMOS_AUX!A:F,6,0),0)</f>
        <v>5.84</v>
      </c>
      <c r="G2548" s="178" t="n">
        <f aca="false">IF(C2548="M.O.",VLOOKUP(A2548,INSUMOS_AUX!A:F,6,0),0)</f>
        <v>0</v>
      </c>
    </row>
    <row r="2549" customFormat="false" ht="15" hidden="false" customHeight="false" outlineLevel="0" collapsed="false">
      <c r="A2549" s="178" t="n">
        <v>12892</v>
      </c>
      <c r="B2549" s="179" t="s">
        <v>627</v>
      </c>
      <c r="C2549" s="180" t="s">
        <v>74</v>
      </c>
      <c r="D2549" s="180" t="s">
        <v>628</v>
      </c>
      <c r="E2549" s="178" t="n">
        <v>0.00961716</v>
      </c>
      <c r="F2549" s="181" t="n">
        <f aca="false">IF(C2549="MAT.",VLOOKUP(A2549,INSUMOS_AUX!A:F,6,0),0)</f>
        <v>9</v>
      </c>
      <c r="G2549" s="178" t="n">
        <f aca="false">IF(C2549="M.O.",VLOOKUP(A2549,INSUMOS_AUX!A:F,6,0),0)</f>
        <v>0</v>
      </c>
    </row>
    <row r="2550" customFormat="false" ht="15" hidden="false" customHeight="false" outlineLevel="0" collapsed="false">
      <c r="A2550" s="178" t="n">
        <v>12893</v>
      </c>
      <c r="B2550" s="179" t="s">
        <v>629</v>
      </c>
      <c r="C2550" s="180" t="s">
        <v>74</v>
      </c>
      <c r="D2550" s="180" t="s">
        <v>628</v>
      </c>
      <c r="E2550" s="178" t="n">
        <v>0.00112203</v>
      </c>
      <c r="F2550" s="181" t="n">
        <f aca="false">IF(C2550="MAT.",VLOOKUP(A2550,INSUMOS_AUX!A:F,6,0),0)</f>
        <v>48</v>
      </c>
      <c r="G2550" s="178" t="n">
        <f aca="false">IF(C2550="M.O.",VLOOKUP(A2550,INSUMOS_AUX!A:F,6,0),0)</f>
        <v>0</v>
      </c>
    </row>
    <row r="2551" customFormat="false" ht="15" hidden="false" customHeight="false" outlineLevel="0" collapsed="false">
      <c r="A2551" s="178" t="n">
        <v>2436</v>
      </c>
      <c r="B2551" s="179" t="s">
        <v>683</v>
      </c>
      <c r="C2551" s="180" t="s">
        <v>636</v>
      </c>
      <c r="D2551" s="180" t="s">
        <v>594</v>
      </c>
      <c r="E2551" s="178" t="n">
        <v>0.360535</v>
      </c>
      <c r="F2551" s="181" t="n">
        <f aca="false">IF(C2551="MAT.",VLOOKUP(A2551,INSUMOS_AUX!A:F,6,0),0)</f>
        <v>0</v>
      </c>
      <c r="G2551" s="178" t="n">
        <f aca="false">IF(C2551="M.O.",VLOOKUP(A2551,INSUMOS_AUX!A:F,6,0),0)</f>
        <v>13.3</v>
      </c>
    </row>
    <row r="2552" customFormat="false" ht="15" hidden="false" customHeight="false" outlineLevel="0" collapsed="false">
      <c r="A2552" s="178" t="n">
        <v>247</v>
      </c>
      <c r="B2552" s="179" t="s">
        <v>849</v>
      </c>
      <c r="C2552" s="180" t="s">
        <v>636</v>
      </c>
      <c r="D2552" s="180" t="s">
        <v>594</v>
      </c>
      <c r="E2552" s="178" t="n">
        <v>0.360535</v>
      </c>
      <c r="F2552" s="181" t="n">
        <f aca="false">IF(C2552="MAT.",VLOOKUP(A2552,INSUMOS_AUX!A:F,6,0),0)</f>
        <v>0</v>
      </c>
      <c r="G2552" s="178" t="n">
        <f aca="false">IF(C2552="M.O.",VLOOKUP(A2552,INSUMOS_AUX!A:F,6,0),0)</f>
        <v>9.34</v>
      </c>
    </row>
    <row r="2553" customFormat="false" ht="15" hidden="false" customHeight="false" outlineLevel="0" collapsed="false">
      <c r="A2553" s="178" t="n">
        <v>25966</v>
      </c>
      <c r="B2553" s="179" t="s">
        <v>653</v>
      </c>
      <c r="C2553" s="180" t="s">
        <v>74</v>
      </c>
      <c r="D2553" s="180" t="s">
        <v>654</v>
      </c>
      <c r="E2553" s="178" t="n">
        <v>0.00093121</v>
      </c>
      <c r="F2553" s="181" t="n">
        <f aca="false">IF(C2553="MAT.",VLOOKUP(A2553,INSUMOS_AUX!A:F,6,0),0)</f>
        <v>15.03</v>
      </c>
      <c r="G2553" s="178" t="n">
        <f aca="false">IF(C2553="M.O.",VLOOKUP(A2553,INSUMOS_AUX!A:F,6,0),0)</f>
        <v>0</v>
      </c>
    </row>
    <row r="2554" customFormat="false" ht="15" hidden="false" customHeight="false" outlineLevel="0" collapsed="false">
      <c r="A2554" s="178" t="n">
        <v>2711</v>
      </c>
      <c r="B2554" s="179" t="s">
        <v>657</v>
      </c>
      <c r="C2554" s="180" t="s">
        <v>74</v>
      </c>
      <c r="D2554" s="180" t="s">
        <v>30</v>
      </c>
      <c r="E2554" s="178" t="n">
        <v>0.00041559</v>
      </c>
      <c r="F2554" s="181" t="n">
        <f aca="false">IF(C2554="MAT.",VLOOKUP(A2554,INSUMOS_AUX!A:F,6,0),0)</f>
        <v>109.45</v>
      </c>
      <c r="G2554" s="178" t="n">
        <f aca="false">IF(C2554="M.O.",VLOOKUP(A2554,INSUMOS_AUX!A:F,6,0),0)</f>
        <v>0</v>
      </c>
    </row>
    <row r="2555" customFormat="false" ht="15" hidden="false" customHeight="false" outlineLevel="0" collapsed="false">
      <c r="A2555" s="178" t="n">
        <v>36144</v>
      </c>
      <c r="B2555" s="179" t="s">
        <v>630</v>
      </c>
      <c r="C2555" s="180" t="s">
        <v>74</v>
      </c>
      <c r="D2555" s="180" t="s">
        <v>30</v>
      </c>
      <c r="E2555" s="178" t="n">
        <v>0.07823956</v>
      </c>
      <c r="F2555" s="181" t="n">
        <f aca="false">IF(C2555="MAT.",VLOOKUP(A2555,INSUMOS_AUX!A:F,6,0),0)</f>
        <v>1.12</v>
      </c>
      <c r="G2555" s="178" t="n">
        <f aca="false">IF(C2555="M.O.",VLOOKUP(A2555,INSUMOS_AUX!A:F,6,0),0)</f>
        <v>0</v>
      </c>
    </row>
    <row r="2556" customFormat="false" ht="15" hidden="false" customHeight="false" outlineLevel="0" collapsed="false">
      <c r="A2556" s="178" t="n">
        <v>36146</v>
      </c>
      <c r="B2556" s="179" t="s">
        <v>631</v>
      </c>
      <c r="C2556" s="180" t="s">
        <v>74</v>
      </c>
      <c r="D2556" s="180" t="s">
        <v>30</v>
      </c>
      <c r="E2556" s="178" t="n">
        <v>0.00087038</v>
      </c>
      <c r="F2556" s="181" t="n">
        <f aca="false">IF(C2556="MAT.",VLOOKUP(A2556,INSUMOS_AUX!A:F,6,0),0)</f>
        <v>170</v>
      </c>
      <c r="G2556" s="178" t="n">
        <f aca="false">IF(C2556="M.O.",VLOOKUP(A2556,INSUMOS_AUX!A:F,6,0),0)</f>
        <v>0</v>
      </c>
    </row>
    <row r="2557" customFormat="false" ht="15" hidden="false" customHeight="false" outlineLevel="0" collapsed="false">
      <c r="A2557" s="178" t="n">
        <v>36149</v>
      </c>
      <c r="B2557" s="179" t="s">
        <v>632</v>
      </c>
      <c r="C2557" s="180" t="s">
        <v>74</v>
      </c>
      <c r="D2557" s="180" t="s">
        <v>30</v>
      </c>
      <c r="E2557" s="178" t="n">
        <v>0.000504</v>
      </c>
      <c r="F2557" s="181" t="n">
        <f aca="false">IF(C2557="MAT.",VLOOKUP(A2557,INSUMOS_AUX!A:F,6,0),0)</f>
        <v>117.5</v>
      </c>
      <c r="G2557" s="178" t="n">
        <f aca="false">IF(C2557="M.O.",VLOOKUP(A2557,INSUMOS_AUX!A:F,6,0),0)</f>
        <v>0</v>
      </c>
    </row>
    <row r="2558" customFormat="false" ht="15" hidden="false" customHeight="false" outlineLevel="0" collapsed="false">
      <c r="A2558" s="178" t="n">
        <v>36150</v>
      </c>
      <c r="B2558" s="179" t="s">
        <v>633</v>
      </c>
      <c r="C2558" s="180" t="s">
        <v>74</v>
      </c>
      <c r="D2558" s="180" t="s">
        <v>30</v>
      </c>
      <c r="E2558" s="178" t="n">
        <v>0.00186508</v>
      </c>
      <c r="F2558" s="181" t="n">
        <f aca="false">IF(C2558="MAT.",VLOOKUP(A2558,INSUMOS_AUX!A:F,6,0),0)</f>
        <v>29.7</v>
      </c>
      <c r="G2558" s="178" t="n">
        <f aca="false">IF(C2558="M.O.",VLOOKUP(A2558,INSUMOS_AUX!A:F,6,0),0)</f>
        <v>0</v>
      </c>
    </row>
    <row r="2559" customFormat="false" ht="15" hidden="false" customHeight="false" outlineLevel="0" collapsed="false">
      <c r="A2559" s="178" t="n">
        <v>36153</v>
      </c>
      <c r="B2559" s="179" t="s">
        <v>634</v>
      </c>
      <c r="C2559" s="180" t="s">
        <v>74</v>
      </c>
      <c r="D2559" s="180" t="s">
        <v>30</v>
      </c>
      <c r="E2559" s="178" t="n">
        <v>0.00075432</v>
      </c>
      <c r="F2559" s="181" t="n">
        <f aca="false">IF(C2559="MAT.",VLOOKUP(A2559,INSUMOS_AUX!A:F,6,0),0)</f>
        <v>133.75</v>
      </c>
      <c r="G2559" s="178" t="n">
        <f aca="false">IF(C2559="M.O.",VLOOKUP(A2559,INSUMOS_AUX!A:F,6,0),0)</f>
        <v>0</v>
      </c>
    </row>
    <row r="2560" customFormat="false" ht="15" hidden="false" customHeight="false" outlineLevel="0" collapsed="false">
      <c r="A2560" s="178" t="n">
        <v>37370</v>
      </c>
      <c r="B2560" s="179" t="s">
        <v>659</v>
      </c>
      <c r="C2560" s="180" t="s">
        <v>74</v>
      </c>
      <c r="D2560" s="180" t="s">
        <v>594</v>
      </c>
      <c r="E2560" s="178" t="n">
        <v>0.7</v>
      </c>
      <c r="F2560" s="181" t="n">
        <f aca="false">IF(C2560="MAT.",VLOOKUP(A2560,INSUMOS_AUX!A:F,6,0),0)</f>
        <v>1.87</v>
      </c>
      <c r="G2560" s="178" t="n">
        <f aca="false">IF(C2560="M.O.",VLOOKUP(A2560,INSUMOS_AUX!A:F,6,0),0)</f>
        <v>0</v>
      </c>
    </row>
    <row r="2561" customFormat="false" ht="15" hidden="false" customHeight="false" outlineLevel="0" collapsed="false">
      <c r="A2561" s="178" t="n">
        <v>37371</v>
      </c>
      <c r="B2561" s="179" t="s">
        <v>660</v>
      </c>
      <c r="C2561" s="180" t="s">
        <v>74</v>
      </c>
      <c r="D2561" s="180" t="s">
        <v>594</v>
      </c>
      <c r="E2561" s="178" t="n">
        <v>0.7</v>
      </c>
      <c r="F2561" s="181" t="n">
        <f aca="false">IF(C2561="MAT.",VLOOKUP(A2561,INSUMOS_AUX!A:F,6,0),0)</f>
        <v>0.71</v>
      </c>
      <c r="G2561" s="178" t="n">
        <f aca="false">IF(C2561="M.O.",VLOOKUP(A2561,INSUMOS_AUX!A:F,6,0),0)</f>
        <v>0</v>
      </c>
    </row>
    <row r="2562" customFormat="false" ht="15" hidden="false" customHeight="false" outlineLevel="0" collapsed="false">
      <c r="A2562" s="178" t="n">
        <v>37372</v>
      </c>
      <c r="B2562" s="179" t="s">
        <v>661</v>
      </c>
      <c r="C2562" s="180" t="s">
        <v>74</v>
      </c>
      <c r="D2562" s="180" t="s">
        <v>594</v>
      </c>
      <c r="E2562" s="178" t="n">
        <v>0.7</v>
      </c>
      <c r="F2562" s="181" t="n">
        <f aca="false">IF(C2562="MAT.",VLOOKUP(A2562,INSUMOS_AUX!A:F,6,0),0)</f>
        <v>0.34</v>
      </c>
      <c r="G2562" s="178" t="n">
        <f aca="false">IF(C2562="M.O.",VLOOKUP(A2562,INSUMOS_AUX!A:F,6,0),0)</f>
        <v>0</v>
      </c>
    </row>
    <row r="2563" customFormat="false" ht="15" hidden="false" customHeight="false" outlineLevel="0" collapsed="false">
      <c r="A2563" s="178" t="n">
        <v>37373</v>
      </c>
      <c r="B2563" s="179" t="s">
        <v>662</v>
      </c>
      <c r="C2563" s="180" t="s">
        <v>74</v>
      </c>
      <c r="D2563" s="180" t="s">
        <v>594</v>
      </c>
      <c r="E2563" s="178" t="n">
        <v>0.7</v>
      </c>
      <c r="F2563" s="181" t="n">
        <f aca="false">IF(C2563="MAT.",VLOOKUP(A2563,INSUMOS_AUX!A:F,6,0),0)</f>
        <v>0.05</v>
      </c>
      <c r="G2563" s="178" t="n">
        <f aca="false">IF(C2563="M.O.",VLOOKUP(A2563,INSUMOS_AUX!A:F,6,0),0)</f>
        <v>0</v>
      </c>
    </row>
    <row r="2564" customFormat="false" ht="15" hidden="false" customHeight="false" outlineLevel="0" collapsed="false">
      <c r="A2564" s="178" t="n">
        <v>38382</v>
      </c>
      <c r="B2564" s="179" t="s">
        <v>664</v>
      </c>
      <c r="C2564" s="180" t="s">
        <v>74</v>
      </c>
      <c r="D2564" s="180" t="s">
        <v>30</v>
      </c>
      <c r="E2564" s="178" t="n">
        <v>0.00177184</v>
      </c>
      <c r="F2564" s="181" t="n">
        <f aca="false">IF(C2564="MAT.",VLOOKUP(A2564,INSUMOS_AUX!A:F,6,0),0)</f>
        <v>7.62</v>
      </c>
      <c r="G2564" s="178" t="n">
        <f aca="false">IF(C2564="M.O.",VLOOKUP(A2564,INSUMOS_AUX!A:F,6,0),0)</f>
        <v>0</v>
      </c>
    </row>
    <row r="2565" customFormat="false" ht="15" hidden="false" customHeight="false" outlineLevel="0" collapsed="false">
      <c r="A2565" s="178" t="n">
        <v>38390</v>
      </c>
      <c r="B2565" s="179" t="s">
        <v>665</v>
      </c>
      <c r="C2565" s="180" t="s">
        <v>74</v>
      </c>
      <c r="D2565" s="180" t="s">
        <v>30</v>
      </c>
      <c r="E2565" s="178" t="n">
        <v>0.00093121</v>
      </c>
      <c r="F2565" s="181" t="n">
        <f aca="false">IF(C2565="MAT.",VLOOKUP(A2565,INSUMOS_AUX!A:F,6,0),0)</f>
        <v>22.97</v>
      </c>
      <c r="G2565" s="178" t="n">
        <f aca="false">IF(C2565="M.O.",VLOOKUP(A2565,INSUMOS_AUX!A:F,6,0),0)</f>
        <v>0</v>
      </c>
    </row>
    <row r="2566" customFormat="false" ht="15" hidden="false" customHeight="false" outlineLevel="0" collapsed="false">
      <c r="A2566" s="178" t="n">
        <v>38393</v>
      </c>
      <c r="B2566" s="179" t="s">
        <v>666</v>
      </c>
      <c r="C2566" s="180" t="s">
        <v>74</v>
      </c>
      <c r="D2566" s="180" t="s">
        <v>30</v>
      </c>
      <c r="E2566" s="178" t="n">
        <v>0.00093121</v>
      </c>
      <c r="F2566" s="181" t="n">
        <f aca="false">IF(C2566="MAT.",VLOOKUP(A2566,INSUMOS_AUX!A:F,6,0),0)</f>
        <v>10.36</v>
      </c>
      <c r="G2566" s="178" t="n">
        <f aca="false">IF(C2566="M.O.",VLOOKUP(A2566,INSUMOS_AUX!A:F,6,0),0)</f>
        <v>0</v>
      </c>
    </row>
    <row r="2567" customFormat="false" ht="15" hidden="false" customHeight="false" outlineLevel="0" collapsed="false">
      <c r="A2567" s="178" t="n">
        <v>38396</v>
      </c>
      <c r="B2567" s="179" t="s">
        <v>667</v>
      </c>
      <c r="C2567" s="180" t="s">
        <v>74</v>
      </c>
      <c r="D2567" s="180" t="s">
        <v>30</v>
      </c>
      <c r="E2567" s="178" t="n">
        <v>3.171E-005</v>
      </c>
      <c r="F2567" s="181" t="n">
        <f aca="false">IF(C2567="MAT.",VLOOKUP(A2567,INSUMOS_AUX!A:F,6,0),0)</f>
        <v>276.64</v>
      </c>
      <c r="G2567" s="178" t="n">
        <f aca="false">IF(C2567="M.O.",VLOOKUP(A2567,INSUMOS_AUX!A:F,6,0),0)</f>
        <v>0</v>
      </c>
    </row>
    <row r="2568" customFormat="false" ht="15" hidden="false" customHeight="false" outlineLevel="0" collapsed="false">
      <c r="A2568" s="178" t="n">
        <v>38399</v>
      </c>
      <c r="B2568" s="179" t="s">
        <v>668</v>
      </c>
      <c r="C2568" s="180" t="s">
        <v>74</v>
      </c>
      <c r="D2568" s="180" t="s">
        <v>30</v>
      </c>
      <c r="E2568" s="178" t="n">
        <v>0.00015841</v>
      </c>
      <c r="F2568" s="181" t="n">
        <f aca="false">IF(C2568="MAT.",VLOOKUP(A2568,INSUMOS_AUX!A:F,6,0),0)</f>
        <v>135.25</v>
      </c>
      <c r="G2568" s="178" t="n">
        <f aca="false">IF(C2568="M.O.",VLOOKUP(A2568,INSUMOS_AUX!A:F,6,0),0)</f>
        <v>0</v>
      </c>
    </row>
    <row r="2569" customFormat="false" ht="15" hidden="false" customHeight="false" outlineLevel="0" collapsed="false">
      <c r="A2569" s="178" t="n">
        <v>38412</v>
      </c>
      <c r="B2569" s="179" t="s">
        <v>669</v>
      </c>
      <c r="C2569" s="180" t="s">
        <v>74</v>
      </c>
      <c r="D2569" s="180" t="s">
        <v>30</v>
      </c>
      <c r="E2569" s="178" t="n">
        <v>2.772E-005</v>
      </c>
      <c r="F2569" s="181" t="n">
        <f aca="false">IF(C2569="MAT.",VLOOKUP(A2569,INSUMOS_AUX!A:F,6,0),0)</f>
        <v>837.62</v>
      </c>
      <c r="G2569" s="178" t="n">
        <f aca="false">IF(C2569="M.O.",VLOOKUP(A2569,INSUMOS_AUX!A:F,6,0),0)</f>
        <v>0</v>
      </c>
    </row>
    <row r="2570" customFormat="false" ht="15" hidden="false" customHeight="false" outlineLevel="0" collapsed="false">
      <c r="A2570" s="178" t="n">
        <v>38413</v>
      </c>
      <c r="B2570" s="179" t="s">
        <v>670</v>
      </c>
      <c r="C2570" s="180" t="s">
        <v>74</v>
      </c>
      <c r="D2570" s="180" t="s">
        <v>30</v>
      </c>
      <c r="E2570" s="178" t="n">
        <v>2.716E-005</v>
      </c>
      <c r="F2570" s="181" t="n">
        <f aca="false">IF(C2570="MAT.",VLOOKUP(A2570,INSUMOS_AUX!A:F,6,0),0)</f>
        <v>589.49</v>
      </c>
      <c r="G2570" s="178" t="n">
        <f aca="false">IF(C2570="M.O.",VLOOKUP(A2570,INSUMOS_AUX!A:F,6,0),0)</f>
        <v>0</v>
      </c>
    </row>
    <row r="2571" customFormat="false" ht="15" hidden="false" customHeight="false" outlineLevel="0" collapsed="false">
      <c r="A2571" s="178" t="n">
        <v>38476</v>
      </c>
      <c r="B2571" s="179" t="s">
        <v>671</v>
      </c>
      <c r="C2571" s="180" t="s">
        <v>74</v>
      </c>
      <c r="D2571" s="180" t="s">
        <v>30</v>
      </c>
      <c r="E2571" s="178" t="n">
        <v>0.00012677</v>
      </c>
      <c r="F2571" s="181" t="n">
        <f aca="false">IF(C2571="MAT.",VLOOKUP(A2571,INSUMOS_AUX!A:F,6,0),0)</f>
        <v>203.78</v>
      </c>
      <c r="G2571" s="178" t="n">
        <f aca="false">IF(C2571="M.O.",VLOOKUP(A2571,INSUMOS_AUX!A:F,6,0),0)</f>
        <v>0</v>
      </c>
    </row>
    <row r="2572" customFormat="false" ht="15" hidden="false" customHeight="false" outlineLevel="0" collapsed="false">
      <c r="A2572" s="178" t="n">
        <v>38477</v>
      </c>
      <c r="B2572" s="179" t="s">
        <v>672</v>
      </c>
      <c r="C2572" s="180" t="s">
        <v>74</v>
      </c>
      <c r="D2572" s="180" t="s">
        <v>30</v>
      </c>
      <c r="E2572" s="178" t="n">
        <v>2.716E-005</v>
      </c>
      <c r="F2572" s="181" t="n">
        <f aca="false">IF(C2572="MAT.",VLOOKUP(A2572,INSUMOS_AUX!A:F,6,0),0)</f>
        <v>577.1</v>
      </c>
      <c r="G2572" s="178" t="n">
        <f aca="false">IF(C2572="M.O.",VLOOKUP(A2572,INSUMOS_AUX!A:F,6,0),0)</f>
        <v>0</v>
      </c>
    </row>
    <row r="2573" customFormat="false" ht="15" hidden="false" customHeight="false" outlineLevel="0" collapsed="false">
      <c r="A2573" s="178" t="s">
        <v>863</v>
      </c>
      <c r="B2573" s="179" t="s">
        <v>333</v>
      </c>
      <c r="C2573" s="180" t="s">
        <v>74</v>
      </c>
      <c r="D2573" s="180" t="s">
        <v>30</v>
      </c>
      <c r="E2573" s="178" t="n">
        <v>1</v>
      </c>
      <c r="F2573" s="181" t="n">
        <f aca="false">IF(C2573="MAT.",VLOOKUP(A2573,INSUMOS_AUX!A:F,6,0),0)</f>
        <v>2.12</v>
      </c>
      <c r="G2573" s="178" t="n">
        <f aca="false">IF(C2573="M.O.",VLOOKUP(A2573,INSUMOS_AUX!A:F,6,0),0)</f>
        <v>0</v>
      </c>
    </row>
    <row r="2574" customFormat="false" ht="15" hidden="false" customHeight="false" outlineLevel="0" collapsed="false">
      <c r="A2574" s="172"/>
      <c r="B2574" s="173"/>
      <c r="C2574" s="173"/>
      <c r="D2574" s="173"/>
      <c r="E2574" s="173"/>
      <c r="F2574" s="173"/>
      <c r="G2574" s="173"/>
    </row>
    <row r="2575" customFormat="false" ht="15" hidden="false" customHeight="false" outlineLevel="0" collapsed="false">
      <c r="A2575" s="174" t="s">
        <v>335</v>
      </c>
      <c r="B2575" s="174" t="s">
        <v>336</v>
      </c>
      <c r="C2575" s="175" t="s">
        <v>60</v>
      </c>
      <c r="D2575" s="175" t="s">
        <v>30</v>
      </c>
      <c r="E2575" s="176" t="n">
        <v>10</v>
      </c>
      <c r="F2575" s="176" t="n">
        <f aca="false">SUMPRODUCT($E2576:$E2603,F2576:F2603)</f>
        <v>6.3196727904</v>
      </c>
      <c r="G2575" s="176" t="n">
        <f aca="false">SUMPRODUCT($E2576:$E2603,G2576:G2603)</f>
        <v>9.3285856</v>
      </c>
    </row>
    <row r="2576" customFormat="false" ht="15" hidden="false" customHeight="false" outlineLevel="0" collapsed="false">
      <c r="A2576" s="178" t="n">
        <v>10</v>
      </c>
      <c r="B2576" s="179" t="s">
        <v>647</v>
      </c>
      <c r="C2576" s="180" t="s">
        <v>74</v>
      </c>
      <c r="D2576" s="180" t="s">
        <v>30</v>
      </c>
      <c r="E2576" s="178" t="n">
        <v>0.00561</v>
      </c>
      <c r="F2576" s="181" t="n">
        <f aca="false">IF(C2576="MAT.",VLOOKUP(A2576,INSUMOS_AUX!A:F,6,0),0)</f>
        <v>6.92</v>
      </c>
      <c r="G2576" s="178" t="n">
        <f aca="false">IF(C2576="M.O.",VLOOKUP(A2576,INSUMOS_AUX!A:F,6,0),0)</f>
        <v>0</v>
      </c>
    </row>
    <row r="2577" customFormat="false" ht="15" hidden="false" customHeight="false" outlineLevel="0" collapsed="false">
      <c r="A2577" s="178" t="n">
        <v>11359</v>
      </c>
      <c r="B2577" s="179" t="s">
        <v>649</v>
      </c>
      <c r="C2577" s="180" t="s">
        <v>74</v>
      </c>
      <c r="D2577" s="180" t="s">
        <v>30</v>
      </c>
      <c r="E2577" s="178" t="n">
        <v>4.528E-005</v>
      </c>
      <c r="F2577" s="181" t="n">
        <f aca="false">IF(C2577="MAT.",VLOOKUP(A2577,INSUMOS_AUX!A:F,6,0),0)</f>
        <v>571.77</v>
      </c>
      <c r="G2577" s="178" t="n">
        <f aca="false">IF(C2577="M.O.",VLOOKUP(A2577,INSUMOS_AUX!A:F,6,0),0)</f>
        <v>0</v>
      </c>
    </row>
    <row r="2578" customFormat="false" ht="15" hidden="false" customHeight="false" outlineLevel="0" collapsed="false">
      <c r="A2578" s="178" t="n">
        <v>12815</v>
      </c>
      <c r="B2578" s="179" t="s">
        <v>651</v>
      </c>
      <c r="C2578" s="180" t="s">
        <v>74</v>
      </c>
      <c r="D2578" s="180" t="s">
        <v>30</v>
      </c>
      <c r="E2578" s="178" t="n">
        <v>0.00638528</v>
      </c>
      <c r="F2578" s="181" t="n">
        <f aca="false">IF(C2578="MAT.",VLOOKUP(A2578,INSUMOS_AUX!A:F,6,0),0)</f>
        <v>5.84</v>
      </c>
      <c r="G2578" s="178" t="n">
        <f aca="false">IF(C2578="M.O.",VLOOKUP(A2578,INSUMOS_AUX!A:F,6,0),0)</f>
        <v>0</v>
      </c>
    </row>
    <row r="2579" customFormat="false" ht="15" hidden="false" customHeight="false" outlineLevel="0" collapsed="false">
      <c r="A2579" s="178" t="n">
        <v>12892</v>
      </c>
      <c r="B2579" s="179" t="s">
        <v>627</v>
      </c>
      <c r="C2579" s="180" t="s">
        <v>74</v>
      </c>
      <c r="D2579" s="180" t="s">
        <v>628</v>
      </c>
      <c r="E2579" s="178" t="n">
        <v>0.01099104</v>
      </c>
      <c r="F2579" s="181" t="n">
        <f aca="false">IF(C2579="MAT.",VLOOKUP(A2579,INSUMOS_AUX!A:F,6,0),0)</f>
        <v>9</v>
      </c>
      <c r="G2579" s="178" t="n">
        <f aca="false">IF(C2579="M.O.",VLOOKUP(A2579,INSUMOS_AUX!A:F,6,0),0)</f>
        <v>0</v>
      </c>
    </row>
    <row r="2580" customFormat="false" ht="15" hidden="false" customHeight="false" outlineLevel="0" collapsed="false">
      <c r="A2580" s="178" t="n">
        <v>12893</v>
      </c>
      <c r="B2580" s="179" t="s">
        <v>629</v>
      </c>
      <c r="C2580" s="180" t="s">
        <v>74</v>
      </c>
      <c r="D2580" s="180" t="s">
        <v>628</v>
      </c>
      <c r="E2580" s="178" t="n">
        <v>0.00128232</v>
      </c>
      <c r="F2580" s="181" t="n">
        <f aca="false">IF(C2580="MAT.",VLOOKUP(A2580,INSUMOS_AUX!A:F,6,0),0)</f>
        <v>48</v>
      </c>
      <c r="G2580" s="178" t="n">
        <f aca="false">IF(C2580="M.O.",VLOOKUP(A2580,INSUMOS_AUX!A:F,6,0),0)</f>
        <v>0</v>
      </c>
    </row>
    <row r="2581" customFormat="false" ht="15" hidden="false" customHeight="false" outlineLevel="0" collapsed="false">
      <c r="A2581" s="178" t="n">
        <v>2436</v>
      </c>
      <c r="B2581" s="179" t="s">
        <v>683</v>
      </c>
      <c r="C2581" s="180" t="s">
        <v>636</v>
      </c>
      <c r="D2581" s="180" t="s">
        <v>594</v>
      </c>
      <c r="E2581" s="178" t="n">
        <v>0.41204</v>
      </c>
      <c r="F2581" s="181" t="n">
        <f aca="false">IF(C2581="MAT.",VLOOKUP(A2581,INSUMOS_AUX!A:F,6,0),0)</f>
        <v>0</v>
      </c>
      <c r="G2581" s="178" t="n">
        <f aca="false">IF(C2581="M.O.",VLOOKUP(A2581,INSUMOS_AUX!A:F,6,0),0)</f>
        <v>13.3</v>
      </c>
    </row>
    <row r="2582" customFormat="false" ht="15" hidden="false" customHeight="false" outlineLevel="0" collapsed="false">
      <c r="A2582" s="178" t="n">
        <v>247</v>
      </c>
      <c r="B2582" s="179" t="s">
        <v>849</v>
      </c>
      <c r="C2582" s="180" t="s">
        <v>636</v>
      </c>
      <c r="D2582" s="180" t="s">
        <v>594</v>
      </c>
      <c r="E2582" s="178" t="n">
        <v>0.41204</v>
      </c>
      <c r="F2582" s="181" t="n">
        <f aca="false">IF(C2582="MAT.",VLOOKUP(A2582,INSUMOS_AUX!A:F,6,0),0)</f>
        <v>0</v>
      </c>
      <c r="G2582" s="178" t="n">
        <f aca="false">IF(C2582="M.O.",VLOOKUP(A2582,INSUMOS_AUX!A:F,6,0),0)</f>
        <v>9.34</v>
      </c>
    </row>
    <row r="2583" customFormat="false" ht="15" hidden="false" customHeight="false" outlineLevel="0" collapsed="false">
      <c r="A2583" s="178" t="n">
        <v>25966</v>
      </c>
      <c r="B2583" s="179" t="s">
        <v>653</v>
      </c>
      <c r="C2583" s="180" t="s">
        <v>74</v>
      </c>
      <c r="D2583" s="180" t="s">
        <v>654</v>
      </c>
      <c r="E2583" s="178" t="n">
        <v>0.00106424</v>
      </c>
      <c r="F2583" s="181" t="n">
        <f aca="false">IF(C2583="MAT.",VLOOKUP(A2583,INSUMOS_AUX!A:F,6,0),0)</f>
        <v>15.03</v>
      </c>
      <c r="G2583" s="178" t="n">
        <f aca="false">IF(C2583="M.O.",VLOOKUP(A2583,INSUMOS_AUX!A:F,6,0),0)</f>
        <v>0</v>
      </c>
    </row>
    <row r="2584" customFormat="false" ht="15" hidden="false" customHeight="false" outlineLevel="0" collapsed="false">
      <c r="A2584" s="178" t="n">
        <v>2711</v>
      </c>
      <c r="B2584" s="179" t="s">
        <v>657</v>
      </c>
      <c r="C2584" s="180" t="s">
        <v>74</v>
      </c>
      <c r="D2584" s="180" t="s">
        <v>30</v>
      </c>
      <c r="E2584" s="178" t="n">
        <v>0.00047496</v>
      </c>
      <c r="F2584" s="181" t="n">
        <f aca="false">IF(C2584="MAT.",VLOOKUP(A2584,INSUMOS_AUX!A:F,6,0),0)</f>
        <v>109.45</v>
      </c>
      <c r="G2584" s="178" t="n">
        <f aca="false">IF(C2584="M.O.",VLOOKUP(A2584,INSUMOS_AUX!A:F,6,0),0)</f>
        <v>0</v>
      </c>
    </row>
    <row r="2585" customFormat="false" ht="15" hidden="false" customHeight="false" outlineLevel="0" collapsed="false">
      <c r="A2585" s="178" t="n">
        <v>36144</v>
      </c>
      <c r="B2585" s="179" t="s">
        <v>630</v>
      </c>
      <c r="C2585" s="180" t="s">
        <v>74</v>
      </c>
      <c r="D2585" s="180" t="s">
        <v>30</v>
      </c>
      <c r="E2585" s="178" t="n">
        <v>0.08941664</v>
      </c>
      <c r="F2585" s="181" t="n">
        <f aca="false">IF(C2585="MAT.",VLOOKUP(A2585,INSUMOS_AUX!A:F,6,0),0)</f>
        <v>1.12</v>
      </c>
      <c r="G2585" s="178" t="n">
        <f aca="false">IF(C2585="M.O.",VLOOKUP(A2585,INSUMOS_AUX!A:F,6,0),0)</f>
        <v>0</v>
      </c>
    </row>
    <row r="2586" customFormat="false" ht="15" hidden="false" customHeight="false" outlineLevel="0" collapsed="false">
      <c r="A2586" s="178" t="n">
        <v>36146</v>
      </c>
      <c r="B2586" s="179" t="s">
        <v>631</v>
      </c>
      <c r="C2586" s="180" t="s">
        <v>74</v>
      </c>
      <c r="D2586" s="180" t="s">
        <v>30</v>
      </c>
      <c r="E2586" s="178" t="n">
        <v>0.00099472</v>
      </c>
      <c r="F2586" s="181" t="n">
        <f aca="false">IF(C2586="MAT.",VLOOKUP(A2586,INSUMOS_AUX!A:F,6,0),0)</f>
        <v>170</v>
      </c>
      <c r="G2586" s="178" t="n">
        <f aca="false">IF(C2586="M.O.",VLOOKUP(A2586,INSUMOS_AUX!A:F,6,0),0)</f>
        <v>0</v>
      </c>
    </row>
    <row r="2587" customFormat="false" ht="15" hidden="false" customHeight="false" outlineLevel="0" collapsed="false">
      <c r="A2587" s="178" t="n">
        <v>36149</v>
      </c>
      <c r="B2587" s="179" t="s">
        <v>632</v>
      </c>
      <c r="C2587" s="180" t="s">
        <v>74</v>
      </c>
      <c r="D2587" s="180" t="s">
        <v>30</v>
      </c>
      <c r="E2587" s="178" t="n">
        <v>0.000576</v>
      </c>
      <c r="F2587" s="181" t="n">
        <f aca="false">IF(C2587="MAT.",VLOOKUP(A2587,INSUMOS_AUX!A:F,6,0),0)</f>
        <v>117.5</v>
      </c>
      <c r="G2587" s="178" t="n">
        <f aca="false">IF(C2587="M.O.",VLOOKUP(A2587,INSUMOS_AUX!A:F,6,0),0)</f>
        <v>0</v>
      </c>
    </row>
    <row r="2588" customFormat="false" ht="15" hidden="false" customHeight="false" outlineLevel="0" collapsed="false">
      <c r="A2588" s="178" t="n">
        <v>36150</v>
      </c>
      <c r="B2588" s="179" t="s">
        <v>633</v>
      </c>
      <c r="C2588" s="180" t="s">
        <v>74</v>
      </c>
      <c r="D2588" s="180" t="s">
        <v>30</v>
      </c>
      <c r="E2588" s="178" t="n">
        <v>0.00213152</v>
      </c>
      <c r="F2588" s="181" t="n">
        <f aca="false">IF(C2588="MAT.",VLOOKUP(A2588,INSUMOS_AUX!A:F,6,0),0)</f>
        <v>29.7</v>
      </c>
      <c r="G2588" s="178" t="n">
        <f aca="false">IF(C2588="M.O.",VLOOKUP(A2588,INSUMOS_AUX!A:F,6,0),0)</f>
        <v>0</v>
      </c>
    </row>
    <row r="2589" customFormat="false" ht="15" hidden="false" customHeight="false" outlineLevel="0" collapsed="false">
      <c r="A2589" s="178" t="n">
        <v>36153</v>
      </c>
      <c r="B2589" s="179" t="s">
        <v>634</v>
      </c>
      <c r="C2589" s="180" t="s">
        <v>74</v>
      </c>
      <c r="D2589" s="180" t="s">
        <v>30</v>
      </c>
      <c r="E2589" s="178" t="n">
        <v>0.00086208</v>
      </c>
      <c r="F2589" s="181" t="n">
        <f aca="false">IF(C2589="MAT.",VLOOKUP(A2589,INSUMOS_AUX!A:F,6,0),0)</f>
        <v>133.75</v>
      </c>
      <c r="G2589" s="178" t="n">
        <f aca="false">IF(C2589="M.O.",VLOOKUP(A2589,INSUMOS_AUX!A:F,6,0),0)</f>
        <v>0</v>
      </c>
    </row>
    <row r="2590" customFormat="false" ht="15" hidden="false" customHeight="false" outlineLevel="0" collapsed="false">
      <c r="A2590" s="178" t="n">
        <v>37370</v>
      </c>
      <c r="B2590" s="179" t="s">
        <v>659</v>
      </c>
      <c r="C2590" s="180" t="s">
        <v>74</v>
      </c>
      <c r="D2590" s="180" t="s">
        <v>594</v>
      </c>
      <c r="E2590" s="178" t="n">
        <v>0.8</v>
      </c>
      <c r="F2590" s="181" t="n">
        <f aca="false">IF(C2590="MAT.",VLOOKUP(A2590,INSUMOS_AUX!A:F,6,0),0)</f>
        <v>1.87</v>
      </c>
      <c r="G2590" s="178" t="n">
        <f aca="false">IF(C2590="M.O.",VLOOKUP(A2590,INSUMOS_AUX!A:F,6,0),0)</f>
        <v>0</v>
      </c>
    </row>
    <row r="2591" customFormat="false" ht="15" hidden="false" customHeight="false" outlineLevel="0" collapsed="false">
      <c r="A2591" s="178" t="n">
        <v>37371</v>
      </c>
      <c r="B2591" s="179" t="s">
        <v>660</v>
      </c>
      <c r="C2591" s="180" t="s">
        <v>74</v>
      </c>
      <c r="D2591" s="180" t="s">
        <v>594</v>
      </c>
      <c r="E2591" s="178" t="n">
        <v>0.8</v>
      </c>
      <c r="F2591" s="181" t="n">
        <f aca="false">IF(C2591="MAT.",VLOOKUP(A2591,INSUMOS_AUX!A:F,6,0),0)</f>
        <v>0.71</v>
      </c>
      <c r="G2591" s="178" t="n">
        <f aca="false">IF(C2591="M.O.",VLOOKUP(A2591,INSUMOS_AUX!A:F,6,0),0)</f>
        <v>0</v>
      </c>
    </row>
    <row r="2592" customFormat="false" ht="15" hidden="false" customHeight="false" outlineLevel="0" collapsed="false">
      <c r="A2592" s="178" t="n">
        <v>37372</v>
      </c>
      <c r="B2592" s="179" t="s">
        <v>661</v>
      </c>
      <c r="C2592" s="180" t="s">
        <v>74</v>
      </c>
      <c r="D2592" s="180" t="s">
        <v>594</v>
      </c>
      <c r="E2592" s="178" t="n">
        <v>0.8</v>
      </c>
      <c r="F2592" s="181" t="n">
        <f aca="false">IF(C2592="MAT.",VLOOKUP(A2592,INSUMOS_AUX!A:F,6,0),0)</f>
        <v>0.34</v>
      </c>
      <c r="G2592" s="178" t="n">
        <f aca="false">IF(C2592="M.O.",VLOOKUP(A2592,INSUMOS_AUX!A:F,6,0),0)</f>
        <v>0</v>
      </c>
    </row>
    <row r="2593" customFormat="false" ht="15" hidden="false" customHeight="false" outlineLevel="0" collapsed="false">
      <c r="A2593" s="178" t="n">
        <v>37373</v>
      </c>
      <c r="B2593" s="179" t="s">
        <v>662</v>
      </c>
      <c r="C2593" s="180" t="s">
        <v>74</v>
      </c>
      <c r="D2593" s="180" t="s">
        <v>594</v>
      </c>
      <c r="E2593" s="178" t="n">
        <v>0.8</v>
      </c>
      <c r="F2593" s="181" t="n">
        <f aca="false">IF(C2593="MAT.",VLOOKUP(A2593,INSUMOS_AUX!A:F,6,0),0)</f>
        <v>0.05</v>
      </c>
      <c r="G2593" s="178" t="n">
        <f aca="false">IF(C2593="M.O.",VLOOKUP(A2593,INSUMOS_AUX!A:F,6,0),0)</f>
        <v>0</v>
      </c>
    </row>
    <row r="2594" customFormat="false" ht="15" hidden="false" customHeight="false" outlineLevel="0" collapsed="false">
      <c r="A2594" s="178" t="n">
        <v>38382</v>
      </c>
      <c r="B2594" s="179" t="s">
        <v>664</v>
      </c>
      <c r="C2594" s="180" t="s">
        <v>74</v>
      </c>
      <c r="D2594" s="180" t="s">
        <v>30</v>
      </c>
      <c r="E2594" s="178" t="n">
        <v>0.00202496</v>
      </c>
      <c r="F2594" s="181" t="n">
        <f aca="false">IF(C2594="MAT.",VLOOKUP(A2594,INSUMOS_AUX!A:F,6,0),0)</f>
        <v>7.62</v>
      </c>
      <c r="G2594" s="178" t="n">
        <f aca="false">IF(C2594="M.O.",VLOOKUP(A2594,INSUMOS_AUX!A:F,6,0),0)</f>
        <v>0</v>
      </c>
    </row>
    <row r="2595" customFormat="false" ht="15" hidden="false" customHeight="false" outlineLevel="0" collapsed="false">
      <c r="A2595" s="178" t="n">
        <v>38390</v>
      </c>
      <c r="B2595" s="179" t="s">
        <v>665</v>
      </c>
      <c r="C2595" s="180" t="s">
        <v>74</v>
      </c>
      <c r="D2595" s="180" t="s">
        <v>30</v>
      </c>
      <c r="E2595" s="178" t="n">
        <v>0.00106424</v>
      </c>
      <c r="F2595" s="181" t="n">
        <f aca="false">IF(C2595="MAT.",VLOOKUP(A2595,INSUMOS_AUX!A:F,6,0),0)</f>
        <v>22.97</v>
      </c>
      <c r="G2595" s="178" t="n">
        <f aca="false">IF(C2595="M.O.",VLOOKUP(A2595,INSUMOS_AUX!A:F,6,0),0)</f>
        <v>0</v>
      </c>
    </row>
    <row r="2596" customFormat="false" ht="15" hidden="false" customHeight="false" outlineLevel="0" collapsed="false">
      <c r="A2596" s="178" t="n">
        <v>38393</v>
      </c>
      <c r="B2596" s="179" t="s">
        <v>666</v>
      </c>
      <c r="C2596" s="180" t="s">
        <v>74</v>
      </c>
      <c r="D2596" s="180" t="s">
        <v>30</v>
      </c>
      <c r="E2596" s="178" t="n">
        <v>0.00106424</v>
      </c>
      <c r="F2596" s="181" t="n">
        <f aca="false">IF(C2596="MAT.",VLOOKUP(A2596,INSUMOS_AUX!A:F,6,0),0)</f>
        <v>10.36</v>
      </c>
      <c r="G2596" s="178" t="n">
        <f aca="false">IF(C2596="M.O.",VLOOKUP(A2596,INSUMOS_AUX!A:F,6,0),0)</f>
        <v>0</v>
      </c>
    </row>
    <row r="2597" customFormat="false" ht="15" hidden="false" customHeight="false" outlineLevel="0" collapsed="false">
      <c r="A2597" s="178" t="n">
        <v>38396</v>
      </c>
      <c r="B2597" s="179" t="s">
        <v>667</v>
      </c>
      <c r="C2597" s="180" t="s">
        <v>74</v>
      </c>
      <c r="D2597" s="180" t="s">
        <v>30</v>
      </c>
      <c r="E2597" s="178" t="n">
        <v>3.624E-005</v>
      </c>
      <c r="F2597" s="181" t="n">
        <f aca="false">IF(C2597="MAT.",VLOOKUP(A2597,INSUMOS_AUX!A:F,6,0),0)</f>
        <v>276.64</v>
      </c>
      <c r="G2597" s="178" t="n">
        <f aca="false">IF(C2597="M.O.",VLOOKUP(A2597,INSUMOS_AUX!A:F,6,0),0)</f>
        <v>0</v>
      </c>
    </row>
    <row r="2598" customFormat="false" ht="15" hidden="false" customHeight="false" outlineLevel="0" collapsed="false">
      <c r="A2598" s="178" t="n">
        <v>38399</v>
      </c>
      <c r="B2598" s="179" t="s">
        <v>668</v>
      </c>
      <c r="C2598" s="180" t="s">
        <v>74</v>
      </c>
      <c r="D2598" s="180" t="s">
        <v>30</v>
      </c>
      <c r="E2598" s="178" t="n">
        <v>0.00018104</v>
      </c>
      <c r="F2598" s="181" t="n">
        <f aca="false">IF(C2598="MAT.",VLOOKUP(A2598,INSUMOS_AUX!A:F,6,0),0)</f>
        <v>135.25</v>
      </c>
      <c r="G2598" s="178" t="n">
        <f aca="false">IF(C2598="M.O.",VLOOKUP(A2598,INSUMOS_AUX!A:F,6,0),0)</f>
        <v>0</v>
      </c>
    </row>
    <row r="2599" customFormat="false" ht="15" hidden="false" customHeight="false" outlineLevel="0" collapsed="false">
      <c r="A2599" s="178" t="n">
        <v>38412</v>
      </c>
      <c r="B2599" s="179" t="s">
        <v>669</v>
      </c>
      <c r="C2599" s="180" t="s">
        <v>74</v>
      </c>
      <c r="D2599" s="180" t="s">
        <v>30</v>
      </c>
      <c r="E2599" s="178" t="n">
        <v>3.168E-005</v>
      </c>
      <c r="F2599" s="181" t="n">
        <f aca="false">IF(C2599="MAT.",VLOOKUP(A2599,INSUMOS_AUX!A:F,6,0),0)</f>
        <v>837.62</v>
      </c>
      <c r="G2599" s="178" t="n">
        <f aca="false">IF(C2599="M.O.",VLOOKUP(A2599,INSUMOS_AUX!A:F,6,0),0)</f>
        <v>0</v>
      </c>
    </row>
    <row r="2600" customFormat="false" ht="15" hidden="false" customHeight="false" outlineLevel="0" collapsed="false">
      <c r="A2600" s="178" t="n">
        <v>38413</v>
      </c>
      <c r="B2600" s="179" t="s">
        <v>670</v>
      </c>
      <c r="C2600" s="180" t="s">
        <v>74</v>
      </c>
      <c r="D2600" s="180" t="s">
        <v>30</v>
      </c>
      <c r="E2600" s="178" t="n">
        <v>3.104E-005</v>
      </c>
      <c r="F2600" s="181" t="n">
        <f aca="false">IF(C2600="MAT.",VLOOKUP(A2600,INSUMOS_AUX!A:F,6,0),0)</f>
        <v>589.49</v>
      </c>
      <c r="G2600" s="178" t="n">
        <f aca="false">IF(C2600="M.O.",VLOOKUP(A2600,INSUMOS_AUX!A:F,6,0),0)</f>
        <v>0</v>
      </c>
    </row>
    <row r="2601" customFormat="false" ht="15" hidden="false" customHeight="false" outlineLevel="0" collapsed="false">
      <c r="A2601" s="178" t="n">
        <v>38476</v>
      </c>
      <c r="B2601" s="179" t="s">
        <v>671</v>
      </c>
      <c r="C2601" s="180" t="s">
        <v>74</v>
      </c>
      <c r="D2601" s="180" t="s">
        <v>30</v>
      </c>
      <c r="E2601" s="178" t="n">
        <v>0.00014488</v>
      </c>
      <c r="F2601" s="181" t="n">
        <f aca="false">IF(C2601="MAT.",VLOOKUP(A2601,INSUMOS_AUX!A:F,6,0),0)</f>
        <v>203.78</v>
      </c>
      <c r="G2601" s="178" t="n">
        <f aca="false">IF(C2601="M.O.",VLOOKUP(A2601,INSUMOS_AUX!A:F,6,0),0)</f>
        <v>0</v>
      </c>
    </row>
    <row r="2602" customFormat="false" ht="15" hidden="false" customHeight="false" outlineLevel="0" collapsed="false">
      <c r="A2602" s="178" t="n">
        <v>38477</v>
      </c>
      <c r="B2602" s="179" t="s">
        <v>672</v>
      </c>
      <c r="C2602" s="180" t="s">
        <v>74</v>
      </c>
      <c r="D2602" s="180" t="s">
        <v>30</v>
      </c>
      <c r="E2602" s="178" t="n">
        <v>3.104E-005</v>
      </c>
      <c r="F2602" s="181" t="n">
        <f aca="false">IF(C2602="MAT.",VLOOKUP(A2602,INSUMOS_AUX!A:F,6,0),0)</f>
        <v>577.1</v>
      </c>
      <c r="G2602" s="178" t="n">
        <f aca="false">IF(C2602="M.O.",VLOOKUP(A2602,INSUMOS_AUX!A:F,6,0),0)</f>
        <v>0</v>
      </c>
    </row>
    <row r="2603" customFormat="false" ht="15" hidden="false" customHeight="false" outlineLevel="0" collapsed="false">
      <c r="A2603" s="178" t="s">
        <v>864</v>
      </c>
      <c r="B2603" s="179" t="s">
        <v>336</v>
      </c>
      <c r="C2603" s="180" t="s">
        <v>74</v>
      </c>
      <c r="D2603" s="180" t="s">
        <v>30</v>
      </c>
      <c r="E2603" s="178" t="n">
        <v>1</v>
      </c>
      <c r="F2603" s="181" t="n">
        <f aca="false">IF(C2603="MAT.",VLOOKUP(A2603,INSUMOS_AUX!A:F,6,0),0)</f>
        <v>2.92</v>
      </c>
      <c r="G2603" s="178" t="n">
        <f aca="false">IF(C2603="M.O.",VLOOKUP(A2603,INSUMOS_AUX!A:F,6,0),0)</f>
        <v>0</v>
      </c>
    </row>
    <row r="2604" customFormat="false" ht="15" hidden="false" customHeight="false" outlineLevel="0" collapsed="false">
      <c r="A2604" s="172"/>
      <c r="B2604" s="173"/>
      <c r="C2604" s="173"/>
      <c r="D2604" s="173"/>
      <c r="E2604" s="173"/>
      <c r="F2604" s="173"/>
      <c r="G2604" s="173"/>
    </row>
    <row r="2605" customFormat="false" ht="15" hidden="false" customHeight="false" outlineLevel="0" collapsed="false">
      <c r="A2605" s="169" t="s">
        <v>337</v>
      </c>
      <c r="B2605" s="170" t="s">
        <v>338</v>
      </c>
      <c r="C2605" s="171"/>
      <c r="D2605" s="171"/>
      <c r="E2605" s="171"/>
      <c r="F2605" s="171"/>
      <c r="G2605" s="171"/>
    </row>
    <row r="2606" customFormat="false" ht="15" hidden="false" customHeight="false" outlineLevel="0" collapsed="false">
      <c r="A2606" s="172"/>
      <c r="B2606" s="173"/>
      <c r="C2606" s="173"/>
      <c r="D2606" s="173"/>
      <c r="E2606" s="173"/>
      <c r="F2606" s="173"/>
      <c r="G2606" s="173"/>
    </row>
    <row r="2607" customFormat="false" ht="15" hidden="false" customHeight="false" outlineLevel="0" collapsed="false">
      <c r="A2607" s="174" t="s">
        <v>340</v>
      </c>
      <c r="B2607" s="174" t="s">
        <v>341</v>
      </c>
      <c r="C2607" s="175" t="s">
        <v>60</v>
      </c>
      <c r="D2607" s="175" t="s">
        <v>86</v>
      </c>
      <c r="E2607" s="176" t="n">
        <v>200</v>
      </c>
      <c r="F2607" s="176" t="n">
        <f aca="false">SUMPRODUCT($E2608:$E2635,F2608:F2635)</f>
        <v>3.26514403206</v>
      </c>
      <c r="G2607" s="176" t="n">
        <f aca="false">SUMPRODUCT($E2608:$E2635,G2608:G2635)</f>
        <v>3.824720096</v>
      </c>
    </row>
    <row r="2608" customFormat="false" ht="15" hidden="false" customHeight="false" outlineLevel="0" collapsed="false">
      <c r="A2608" s="178" t="n">
        <v>10</v>
      </c>
      <c r="B2608" s="179" t="s">
        <v>647</v>
      </c>
      <c r="C2608" s="180" t="s">
        <v>74</v>
      </c>
      <c r="D2608" s="180" t="s">
        <v>30</v>
      </c>
      <c r="E2608" s="178" t="n">
        <v>0.0023001</v>
      </c>
      <c r="F2608" s="181" t="n">
        <f aca="false">IF(C2608="MAT.",VLOOKUP(A2608,INSUMOS_AUX!A:F,6,0),0)</f>
        <v>6.92</v>
      </c>
      <c r="G2608" s="178" t="n">
        <f aca="false">IF(C2608="M.O.",VLOOKUP(A2608,INSUMOS_AUX!A:F,6,0),0)</f>
        <v>0</v>
      </c>
    </row>
    <row r="2609" customFormat="false" ht="15" hidden="false" customHeight="false" outlineLevel="0" collapsed="false">
      <c r="A2609" s="178" t="n">
        <v>11359</v>
      </c>
      <c r="B2609" s="179" t="s">
        <v>649</v>
      </c>
      <c r="C2609" s="180" t="s">
        <v>74</v>
      </c>
      <c r="D2609" s="180" t="s">
        <v>30</v>
      </c>
      <c r="E2609" s="178" t="n">
        <v>1.8564E-005</v>
      </c>
      <c r="F2609" s="181" t="n">
        <f aca="false">IF(C2609="MAT.",VLOOKUP(A2609,INSUMOS_AUX!A:F,6,0),0)</f>
        <v>571.77</v>
      </c>
      <c r="G2609" s="178" t="n">
        <f aca="false">IF(C2609="M.O.",VLOOKUP(A2609,INSUMOS_AUX!A:F,6,0),0)</f>
        <v>0</v>
      </c>
    </row>
    <row r="2610" customFormat="false" ht="15" hidden="false" customHeight="false" outlineLevel="0" collapsed="false">
      <c r="A2610" s="178" t="n">
        <v>12815</v>
      </c>
      <c r="B2610" s="179" t="s">
        <v>651</v>
      </c>
      <c r="C2610" s="180" t="s">
        <v>74</v>
      </c>
      <c r="D2610" s="180" t="s">
        <v>30</v>
      </c>
      <c r="E2610" s="178" t="n">
        <v>0.002617964</v>
      </c>
      <c r="F2610" s="181" t="n">
        <f aca="false">IF(C2610="MAT.",VLOOKUP(A2610,INSUMOS_AUX!A:F,6,0),0)</f>
        <v>5.84</v>
      </c>
      <c r="G2610" s="178" t="n">
        <f aca="false">IF(C2610="M.O.",VLOOKUP(A2610,INSUMOS_AUX!A:F,6,0),0)</f>
        <v>0</v>
      </c>
    </row>
    <row r="2611" customFormat="false" ht="15" hidden="false" customHeight="false" outlineLevel="0" collapsed="false">
      <c r="A2611" s="178" t="n">
        <v>12892</v>
      </c>
      <c r="B2611" s="179" t="s">
        <v>627</v>
      </c>
      <c r="C2611" s="180" t="s">
        <v>74</v>
      </c>
      <c r="D2611" s="180" t="s">
        <v>628</v>
      </c>
      <c r="E2611" s="178" t="n">
        <v>0.004506326</v>
      </c>
      <c r="F2611" s="181" t="n">
        <f aca="false">IF(C2611="MAT.",VLOOKUP(A2611,INSUMOS_AUX!A:F,6,0),0)</f>
        <v>9</v>
      </c>
      <c r="G2611" s="178" t="n">
        <f aca="false">IF(C2611="M.O.",VLOOKUP(A2611,INSUMOS_AUX!A:F,6,0),0)</f>
        <v>0</v>
      </c>
    </row>
    <row r="2612" customFormat="false" ht="15" hidden="false" customHeight="false" outlineLevel="0" collapsed="false">
      <c r="A2612" s="178" t="n">
        <v>12893</v>
      </c>
      <c r="B2612" s="179" t="s">
        <v>629</v>
      </c>
      <c r="C2612" s="180" t="s">
        <v>74</v>
      </c>
      <c r="D2612" s="180" t="s">
        <v>628</v>
      </c>
      <c r="E2612" s="178" t="n">
        <v>0.000525752</v>
      </c>
      <c r="F2612" s="181" t="n">
        <f aca="false">IF(C2612="MAT.",VLOOKUP(A2612,INSUMOS_AUX!A:F,6,0),0)</f>
        <v>48</v>
      </c>
      <c r="G2612" s="178" t="n">
        <f aca="false">IF(C2612="M.O.",VLOOKUP(A2612,INSUMOS_AUX!A:F,6,0),0)</f>
        <v>0</v>
      </c>
    </row>
    <row r="2613" customFormat="false" ht="15" hidden="false" customHeight="false" outlineLevel="0" collapsed="false">
      <c r="A2613" s="178" t="n">
        <v>2436</v>
      </c>
      <c r="B2613" s="179" t="s">
        <v>683</v>
      </c>
      <c r="C2613" s="180" t="s">
        <v>636</v>
      </c>
      <c r="D2613" s="180" t="s">
        <v>594</v>
      </c>
      <c r="E2613" s="178" t="n">
        <v>0.1689364</v>
      </c>
      <c r="F2613" s="181" t="n">
        <f aca="false">IF(C2613="MAT.",VLOOKUP(A2613,INSUMOS_AUX!A:F,6,0),0)</f>
        <v>0</v>
      </c>
      <c r="G2613" s="178" t="n">
        <f aca="false">IF(C2613="M.O.",VLOOKUP(A2613,INSUMOS_AUX!A:F,6,0),0)</f>
        <v>13.3</v>
      </c>
    </row>
    <row r="2614" customFormat="false" ht="15" hidden="false" customHeight="false" outlineLevel="0" collapsed="false">
      <c r="A2614" s="178" t="n">
        <v>247</v>
      </c>
      <c r="B2614" s="179" t="s">
        <v>849</v>
      </c>
      <c r="C2614" s="180" t="s">
        <v>636</v>
      </c>
      <c r="D2614" s="180" t="s">
        <v>594</v>
      </c>
      <c r="E2614" s="178" t="n">
        <v>0.1689364</v>
      </c>
      <c r="F2614" s="181" t="n">
        <f aca="false">IF(C2614="MAT.",VLOOKUP(A2614,INSUMOS_AUX!A:F,6,0),0)</f>
        <v>0</v>
      </c>
      <c r="G2614" s="178" t="n">
        <f aca="false">IF(C2614="M.O.",VLOOKUP(A2614,INSUMOS_AUX!A:F,6,0),0)</f>
        <v>9.34</v>
      </c>
    </row>
    <row r="2615" customFormat="false" ht="15" hidden="false" customHeight="false" outlineLevel="0" collapsed="false">
      <c r="A2615" s="178" t="n">
        <v>25966</v>
      </c>
      <c r="B2615" s="179" t="s">
        <v>653</v>
      </c>
      <c r="C2615" s="180" t="s">
        <v>74</v>
      </c>
      <c r="D2615" s="180" t="s">
        <v>654</v>
      </c>
      <c r="E2615" s="178" t="n">
        <v>0.000436338</v>
      </c>
      <c r="F2615" s="181" t="n">
        <f aca="false">IF(C2615="MAT.",VLOOKUP(A2615,INSUMOS_AUX!A:F,6,0),0)</f>
        <v>15.03</v>
      </c>
      <c r="G2615" s="178" t="n">
        <f aca="false">IF(C2615="M.O.",VLOOKUP(A2615,INSUMOS_AUX!A:F,6,0),0)</f>
        <v>0</v>
      </c>
    </row>
    <row r="2616" customFormat="false" ht="15" hidden="false" customHeight="false" outlineLevel="0" collapsed="false">
      <c r="A2616" s="178" t="n">
        <v>2690</v>
      </c>
      <c r="B2616" s="179" t="s">
        <v>865</v>
      </c>
      <c r="C2616" s="180" t="s">
        <v>74</v>
      </c>
      <c r="D2616" s="180" t="s">
        <v>86</v>
      </c>
      <c r="E2616" s="178" t="n">
        <v>1.017</v>
      </c>
      <c r="F2616" s="181" t="n">
        <f aca="false">IF(C2616="MAT.",VLOOKUP(A2616,INSUMOS_AUX!A:F,6,0),0)</f>
        <v>1.84</v>
      </c>
      <c r="G2616" s="178" t="n">
        <f aca="false">IF(C2616="M.O.",VLOOKUP(A2616,INSUMOS_AUX!A:F,6,0),0)</f>
        <v>0</v>
      </c>
    </row>
    <row r="2617" customFormat="false" ht="15" hidden="false" customHeight="false" outlineLevel="0" collapsed="false">
      <c r="A2617" s="178" t="n">
        <v>2711</v>
      </c>
      <c r="B2617" s="179" t="s">
        <v>657</v>
      </c>
      <c r="C2617" s="180" t="s">
        <v>74</v>
      </c>
      <c r="D2617" s="180" t="s">
        <v>30</v>
      </c>
      <c r="E2617" s="178" t="n">
        <v>0.000194734</v>
      </c>
      <c r="F2617" s="181" t="n">
        <f aca="false">IF(C2617="MAT.",VLOOKUP(A2617,INSUMOS_AUX!A:F,6,0),0)</f>
        <v>109.45</v>
      </c>
      <c r="G2617" s="178" t="n">
        <f aca="false">IF(C2617="M.O.",VLOOKUP(A2617,INSUMOS_AUX!A:F,6,0),0)</f>
        <v>0</v>
      </c>
    </row>
    <row r="2618" customFormat="false" ht="15" hidden="false" customHeight="false" outlineLevel="0" collapsed="false">
      <c r="A2618" s="178" t="n">
        <v>36144</v>
      </c>
      <c r="B2618" s="179" t="s">
        <v>630</v>
      </c>
      <c r="C2618" s="180" t="s">
        <v>74</v>
      </c>
      <c r="D2618" s="180" t="s">
        <v>30</v>
      </c>
      <c r="E2618" s="178" t="n">
        <v>0.036660822</v>
      </c>
      <c r="F2618" s="181" t="n">
        <f aca="false">IF(C2618="MAT.",VLOOKUP(A2618,INSUMOS_AUX!A:F,6,0),0)</f>
        <v>1.12</v>
      </c>
      <c r="G2618" s="178" t="n">
        <f aca="false">IF(C2618="M.O.",VLOOKUP(A2618,INSUMOS_AUX!A:F,6,0),0)</f>
        <v>0</v>
      </c>
    </row>
    <row r="2619" customFormat="false" ht="15" hidden="false" customHeight="false" outlineLevel="0" collapsed="false">
      <c r="A2619" s="178" t="n">
        <v>36146</v>
      </c>
      <c r="B2619" s="179" t="s">
        <v>631</v>
      </c>
      <c r="C2619" s="180" t="s">
        <v>74</v>
      </c>
      <c r="D2619" s="180" t="s">
        <v>30</v>
      </c>
      <c r="E2619" s="178" t="n">
        <v>0.000407836</v>
      </c>
      <c r="F2619" s="181" t="n">
        <f aca="false">IF(C2619="MAT.",VLOOKUP(A2619,INSUMOS_AUX!A:F,6,0),0)</f>
        <v>170</v>
      </c>
      <c r="G2619" s="178" t="n">
        <f aca="false">IF(C2619="M.O.",VLOOKUP(A2619,INSUMOS_AUX!A:F,6,0),0)</f>
        <v>0</v>
      </c>
    </row>
    <row r="2620" customFormat="false" ht="15" hidden="false" customHeight="false" outlineLevel="0" collapsed="false">
      <c r="A2620" s="178" t="n">
        <v>36149</v>
      </c>
      <c r="B2620" s="179" t="s">
        <v>632</v>
      </c>
      <c r="C2620" s="180" t="s">
        <v>74</v>
      </c>
      <c r="D2620" s="180" t="s">
        <v>30</v>
      </c>
      <c r="E2620" s="178" t="n">
        <v>0.00023616</v>
      </c>
      <c r="F2620" s="181" t="n">
        <f aca="false">IF(C2620="MAT.",VLOOKUP(A2620,INSUMOS_AUX!A:F,6,0),0)</f>
        <v>117.5</v>
      </c>
      <c r="G2620" s="178" t="n">
        <f aca="false">IF(C2620="M.O.",VLOOKUP(A2620,INSUMOS_AUX!A:F,6,0),0)</f>
        <v>0</v>
      </c>
    </row>
    <row r="2621" customFormat="false" ht="15" hidden="false" customHeight="false" outlineLevel="0" collapsed="false">
      <c r="A2621" s="178" t="n">
        <v>36150</v>
      </c>
      <c r="B2621" s="179" t="s">
        <v>633</v>
      </c>
      <c r="C2621" s="180" t="s">
        <v>74</v>
      </c>
      <c r="D2621" s="180" t="s">
        <v>30</v>
      </c>
      <c r="E2621" s="178" t="n">
        <v>0.000873924</v>
      </c>
      <c r="F2621" s="181" t="n">
        <f aca="false">IF(C2621="MAT.",VLOOKUP(A2621,INSUMOS_AUX!A:F,6,0),0)</f>
        <v>29.7</v>
      </c>
      <c r="G2621" s="178" t="n">
        <f aca="false">IF(C2621="M.O.",VLOOKUP(A2621,INSUMOS_AUX!A:F,6,0),0)</f>
        <v>0</v>
      </c>
    </row>
    <row r="2622" customFormat="false" ht="15" hidden="false" customHeight="false" outlineLevel="0" collapsed="false">
      <c r="A2622" s="178" t="n">
        <v>36153</v>
      </c>
      <c r="B2622" s="179" t="s">
        <v>634</v>
      </c>
      <c r="C2622" s="180" t="s">
        <v>74</v>
      </c>
      <c r="D2622" s="180" t="s">
        <v>30</v>
      </c>
      <c r="E2622" s="178" t="n">
        <v>0.000353452</v>
      </c>
      <c r="F2622" s="181" t="n">
        <f aca="false">IF(C2622="MAT.",VLOOKUP(A2622,INSUMOS_AUX!A:F,6,0),0)</f>
        <v>133.75</v>
      </c>
      <c r="G2622" s="178" t="n">
        <f aca="false">IF(C2622="M.O.",VLOOKUP(A2622,INSUMOS_AUX!A:F,6,0),0)</f>
        <v>0</v>
      </c>
    </row>
    <row r="2623" customFormat="false" ht="15" hidden="false" customHeight="false" outlineLevel="0" collapsed="false">
      <c r="A2623" s="178" t="n">
        <v>37370</v>
      </c>
      <c r="B2623" s="179" t="s">
        <v>659</v>
      </c>
      <c r="C2623" s="180" t="s">
        <v>74</v>
      </c>
      <c r="D2623" s="180" t="s">
        <v>594</v>
      </c>
      <c r="E2623" s="178" t="n">
        <v>0.328</v>
      </c>
      <c r="F2623" s="181" t="n">
        <f aca="false">IF(C2623="MAT.",VLOOKUP(A2623,INSUMOS_AUX!A:F,6,0),0)</f>
        <v>1.87</v>
      </c>
      <c r="G2623" s="178" t="n">
        <f aca="false">IF(C2623="M.O.",VLOOKUP(A2623,INSUMOS_AUX!A:F,6,0),0)</f>
        <v>0</v>
      </c>
    </row>
    <row r="2624" customFormat="false" ht="15" hidden="false" customHeight="false" outlineLevel="0" collapsed="false">
      <c r="A2624" s="178" t="n">
        <v>37371</v>
      </c>
      <c r="B2624" s="179" t="s">
        <v>660</v>
      </c>
      <c r="C2624" s="180" t="s">
        <v>74</v>
      </c>
      <c r="D2624" s="180" t="s">
        <v>594</v>
      </c>
      <c r="E2624" s="178" t="n">
        <v>0.328</v>
      </c>
      <c r="F2624" s="181" t="n">
        <f aca="false">IF(C2624="MAT.",VLOOKUP(A2624,INSUMOS_AUX!A:F,6,0),0)</f>
        <v>0.71</v>
      </c>
      <c r="G2624" s="178" t="n">
        <f aca="false">IF(C2624="M.O.",VLOOKUP(A2624,INSUMOS_AUX!A:F,6,0),0)</f>
        <v>0</v>
      </c>
    </row>
    <row r="2625" customFormat="false" ht="15" hidden="false" customHeight="false" outlineLevel="0" collapsed="false">
      <c r="A2625" s="178" t="n">
        <v>37372</v>
      </c>
      <c r="B2625" s="179" t="s">
        <v>661</v>
      </c>
      <c r="C2625" s="180" t="s">
        <v>74</v>
      </c>
      <c r="D2625" s="180" t="s">
        <v>594</v>
      </c>
      <c r="E2625" s="178" t="n">
        <v>0.328</v>
      </c>
      <c r="F2625" s="181" t="n">
        <f aca="false">IF(C2625="MAT.",VLOOKUP(A2625,INSUMOS_AUX!A:F,6,0),0)</f>
        <v>0.34</v>
      </c>
      <c r="G2625" s="178" t="n">
        <f aca="false">IF(C2625="M.O.",VLOOKUP(A2625,INSUMOS_AUX!A:F,6,0),0)</f>
        <v>0</v>
      </c>
    </row>
    <row r="2626" customFormat="false" ht="15" hidden="false" customHeight="false" outlineLevel="0" collapsed="false">
      <c r="A2626" s="178" t="n">
        <v>37373</v>
      </c>
      <c r="B2626" s="179" t="s">
        <v>662</v>
      </c>
      <c r="C2626" s="180" t="s">
        <v>74</v>
      </c>
      <c r="D2626" s="180" t="s">
        <v>594</v>
      </c>
      <c r="E2626" s="178" t="n">
        <v>0.328</v>
      </c>
      <c r="F2626" s="181" t="n">
        <f aca="false">IF(C2626="MAT.",VLOOKUP(A2626,INSUMOS_AUX!A:F,6,0),0)</f>
        <v>0.05</v>
      </c>
      <c r="G2626" s="178" t="n">
        <f aca="false">IF(C2626="M.O.",VLOOKUP(A2626,INSUMOS_AUX!A:F,6,0),0)</f>
        <v>0</v>
      </c>
    </row>
    <row r="2627" customFormat="false" ht="15" hidden="false" customHeight="false" outlineLevel="0" collapsed="false">
      <c r="A2627" s="178" t="n">
        <v>38382</v>
      </c>
      <c r="B2627" s="179" t="s">
        <v>664</v>
      </c>
      <c r="C2627" s="180" t="s">
        <v>74</v>
      </c>
      <c r="D2627" s="180" t="s">
        <v>30</v>
      </c>
      <c r="E2627" s="178" t="n">
        <v>0.000830234</v>
      </c>
      <c r="F2627" s="181" t="n">
        <f aca="false">IF(C2627="MAT.",VLOOKUP(A2627,INSUMOS_AUX!A:F,6,0),0)</f>
        <v>7.62</v>
      </c>
      <c r="G2627" s="178" t="n">
        <f aca="false">IF(C2627="M.O.",VLOOKUP(A2627,INSUMOS_AUX!A:F,6,0),0)</f>
        <v>0</v>
      </c>
    </row>
    <row r="2628" customFormat="false" ht="15" hidden="false" customHeight="false" outlineLevel="0" collapsed="false">
      <c r="A2628" s="178" t="n">
        <v>38390</v>
      </c>
      <c r="B2628" s="179" t="s">
        <v>665</v>
      </c>
      <c r="C2628" s="180" t="s">
        <v>74</v>
      </c>
      <c r="D2628" s="180" t="s">
        <v>30</v>
      </c>
      <c r="E2628" s="178" t="n">
        <v>0.000436338</v>
      </c>
      <c r="F2628" s="181" t="n">
        <f aca="false">IF(C2628="MAT.",VLOOKUP(A2628,INSUMOS_AUX!A:F,6,0),0)</f>
        <v>22.97</v>
      </c>
      <c r="G2628" s="178" t="n">
        <f aca="false">IF(C2628="M.O.",VLOOKUP(A2628,INSUMOS_AUX!A:F,6,0),0)</f>
        <v>0</v>
      </c>
    </row>
    <row r="2629" customFormat="false" ht="15" hidden="false" customHeight="false" outlineLevel="0" collapsed="false">
      <c r="A2629" s="178" t="n">
        <v>38393</v>
      </c>
      <c r="B2629" s="179" t="s">
        <v>666</v>
      </c>
      <c r="C2629" s="180" t="s">
        <v>74</v>
      </c>
      <c r="D2629" s="180" t="s">
        <v>30</v>
      </c>
      <c r="E2629" s="178" t="n">
        <v>0.000436338</v>
      </c>
      <c r="F2629" s="181" t="n">
        <f aca="false">IF(C2629="MAT.",VLOOKUP(A2629,INSUMOS_AUX!A:F,6,0),0)</f>
        <v>10.36</v>
      </c>
      <c r="G2629" s="178" t="n">
        <f aca="false">IF(C2629="M.O.",VLOOKUP(A2629,INSUMOS_AUX!A:F,6,0),0)</f>
        <v>0</v>
      </c>
    </row>
    <row r="2630" customFormat="false" ht="15" hidden="false" customHeight="false" outlineLevel="0" collapsed="false">
      <c r="A2630" s="178" t="n">
        <v>38396</v>
      </c>
      <c r="B2630" s="179" t="s">
        <v>667</v>
      </c>
      <c r="C2630" s="180" t="s">
        <v>74</v>
      </c>
      <c r="D2630" s="180" t="s">
        <v>30</v>
      </c>
      <c r="E2630" s="178" t="n">
        <v>1.4858E-005</v>
      </c>
      <c r="F2630" s="181" t="n">
        <f aca="false">IF(C2630="MAT.",VLOOKUP(A2630,INSUMOS_AUX!A:F,6,0),0)</f>
        <v>276.64</v>
      </c>
      <c r="G2630" s="178" t="n">
        <f aca="false">IF(C2630="M.O.",VLOOKUP(A2630,INSUMOS_AUX!A:F,6,0),0)</f>
        <v>0</v>
      </c>
    </row>
    <row r="2631" customFormat="false" ht="15" hidden="false" customHeight="false" outlineLevel="0" collapsed="false">
      <c r="A2631" s="178" t="n">
        <v>38399</v>
      </c>
      <c r="B2631" s="179" t="s">
        <v>668</v>
      </c>
      <c r="C2631" s="180" t="s">
        <v>74</v>
      </c>
      <c r="D2631" s="180" t="s">
        <v>30</v>
      </c>
      <c r="E2631" s="178" t="n">
        <v>7.4226E-005</v>
      </c>
      <c r="F2631" s="181" t="n">
        <f aca="false">IF(C2631="MAT.",VLOOKUP(A2631,INSUMOS_AUX!A:F,6,0),0)</f>
        <v>135.25</v>
      </c>
      <c r="G2631" s="178" t="n">
        <f aca="false">IF(C2631="M.O.",VLOOKUP(A2631,INSUMOS_AUX!A:F,6,0),0)</f>
        <v>0</v>
      </c>
    </row>
    <row r="2632" customFormat="false" ht="15" hidden="false" customHeight="false" outlineLevel="0" collapsed="false">
      <c r="A2632" s="178" t="n">
        <v>38412</v>
      </c>
      <c r="B2632" s="179" t="s">
        <v>669</v>
      </c>
      <c r="C2632" s="180" t="s">
        <v>74</v>
      </c>
      <c r="D2632" s="180" t="s">
        <v>30</v>
      </c>
      <c r="E2632" s="178" t="n">
        <v>1.2988E-005</v>
      </c>
      <c r="F2632" s="181" t="n">
        <f aca="false">IF(C2632="MAT.",VLOOKUP(A2632,INSUMOS_AUX!A:F,6,0),0)</f>
        <v>837.62</v>
      </c>
      <c r="G2632" s="178" t="n">
        <f aca="false">IF(C2632="M.O.",VLOOKUP(A2632,INSUMOS_AUX!A:F,6,0),0)</f>
        <v>0</v>
      </c>
    </row>
    <row r="2633" customFormat="false" ht="15" hidden="false" customHeight="false" outlineLevel="0" collapsed="false">
      <c r="A2633" s="178" t="n">
        <v>38413</v>
      </c>
      <c r="B2633" s="179" t="s">
        <v>670</v>
      </c>
      <c r="C2633" s="180" t="s">
        <v>74</v>
      </c>
      <c r="D2633" s="180" t="s">
        <v>30</v>
      </c>
      <c r="E2633" s="178" t="n">
        <v>1.2726E-005</v>
      </c>
      <c r="F2633" s="181" t="n">
        <f aca="false">IF(C2633="MAT.",VLOOKUP(A2633,INSUMOS_AUX!A:F,6,0),0)</f>
        <v>589.49</v>
      </c>
      <c r="G2633" s="178" t="n">
        <f aca="false">IF(C2633="M.O.",VLOOKUP(A2633,INSUMOS_AUX!A:F,6,0),0)</f>
        <v>0</v>
      </c>
    </row>
    <row r="2634" customFormat="false" ht="15" hidden="false" customHeight="false" outlineLevel="0" collapsed="false">
      <c r="A2634" s="178" t="n">
        <v>38476</v>
      </c>
      <c r="B2634" s="179" t="s">
        <v>671</v>
      </c>
      <c r="C2634" s="180" t="s">
        <v>74</v>
      </c>
      <c r="D2634" s="180" t="s">
        <v>30</v>
      </c>
      <c r="E2634" s="178" t="n">
        <v>5.94E-005</v>
      </c>
      <c r="F2634" s="181" t="n">
        <f aca="false">IF(C2634="MAT.",VLOOKUP(A2634,INSUMOS_AUX!A:F,6,0),0)</f>
        <v>203.78</v>
      </c>
      <c r="G2634" s="178" t="n">
        <f aca="false">IF(C2634="M.O.",VLOOKUP(A2634,INSUMOS_AUX!A:F,6,0),0)</f>
        <v>0</v>
      </c>
    </row>
    <row r="2635" customFormat="false" ht="15" hidden="false" customHeight="false" outlineLevel="0" collapsed="false">
      <c r="A2635" s="178" t="n">
        <v>38477</v>
      </c>
      <c r="B2635" s="179" t="s">
        <v>672</v>
      </c>
      <c r="C2635" s="180" t="s">
        <v>74</v>
      </c>
      <c r="D2635" s="180" t="s">
        <v>30</v>
      </c>
      <c r="E2635" s="178" t="n">
        <v>1.2726E-005</v>
      </c>
      <c r="F2635" s="181" t="n">
        <f aca="false">IF(C2635="MAT.",VLOOKUP(A2635,INSUMOS_AUX!A:F,6,0),0)</f>
        <v>577.1</v>
      </c>
      <c r="G2635" s="178" t="n">
        <f aca="false">IF(C2635="M.O.",VLOOKUP(A2635,INSUMOS_AUX!A:F,6,0),0)</f>
        <v>0</v>
      </c>
    </row>
    <row r="2636" customFormat="false" ht="15" hidden="false" customHeight="false" outlineLevel="0" collapsed="false">
      <c r="A2636" s="172"/>
      <c r="B2636" s="173"/>
      <c r="C2636" s="173"/>
      <c r="D2636" s="173"/>
      <c r="E2636" s="173"/>
      <c r="F2636" s="173"/>
      <c r="G2636" s="173"/>
    </row>
    <row r="2637" customFormat="false" ht="15" hidden="false" customHeight="false" outlineLevel="0" collapsed="false">
      <c r="A2637" s="174" t="s">
        <v>343</v>
      </c>
      <c r="B2637" s="174" t="s">
        <v>344</v>
      </c>
      <c r="C2637" s="175" t="s">
        <v>60</v>
      </c>
      <c r="D2637" s="175" t="s">
        <v>86</v>
      </c>
      <c r="E2637" s="176" t="n">
        <v>10</v>
      </c>
      <c r="F2637" s="176" t="n">
        <f aca="false">SUMPRODUCT($E2638:$E2665,F2638:F2665)</f>
        <v>5.30469733112</v>
      </c>
      <c r="G2637" s="176" t="n">
        <f aca="false">SUMPRODUCT($E2638:$E2665,G2638:G2665)</f>
        <v>8.62894168</v>
      </c>
    </row>
    <row r="2638" customFormat="false" ht="15" hidden="false" customHeight="false" outlineLevel="0" collapsed="false">
      <c r="A2638" s="178" t="n">
        <v>10</v>
      </c>
      <c r="B2638" s="179" t="s">
        <v>647</v>
      </c>
      <c r="C2638" s="180" t="s">
        <v>74</v>
      </c>
      <c r="D2638" s="180" t="s">
        <v>30</v>
      </c>
      <c r="E2638" s="178" t="n">
        <v>0.00518925</v>
      </c>
      <c r="F2638" s="181" t="n">
        <f aca="false">IF(C2638="MAT.",VLOOKUP(A2638,INSUMOS_AUX!A:F,6,0),0)</f>
        <v>6.92</v>
      </c>
      <c r="G2638" s="178" t="n">
        <f aca="false">IF(C2638="M.O.",VLOOKUP(A2638,INSUMOS_AUX!A:F,6,0),0)</f>
        <v>0</v>
      </c>
    </row>
    <row r="2639" customFormat="false" ht="15" hidden="false" customHeight="false" outlineLevel="0" collapsed="false">
      <c r="A2639" s="178" t="n">
        <v>11359</v>
      </c>
      <c r="B2639" s="179" t="s">
        <v>649</v>
      </c>
      <c r="C2639" s="180" t="s">
        <v>74</v>
      </c>
      <c r="D2639" s="180" t="s">
        <v>30</v>
      </c>
      <c r="E2639" s="178" t="n">
        <v>4.1884E-005</v>
      </c>
      <c r="F2639" s="181" t="n">
        <f aca="false">IF(C2639="MAT.",VLOOKUP(A2639,INSUMOS_AUX!A:F,6,0),0)</f>
        <v>571.77</v>
      </c>
      <c r="G2639" s="178" t="n">
        <f aca="false">IF(C2639="M.O.",VLOOKUP(A2639,INSUMOS_AUX!A:F,6,0),0)</f>
        <v>0</v>
      </c>
    </row>
    <row r="2640" customFormat="false" ht="15" hidden="false" customHeight="false" outlineLevel="0" collapsed="false">
      <c r="A2640" s="178" t="n">
        <v>12815</v>
      </c>
      <c r="B2640" s="179" t="s">
        <v>651</v>
      </c>
      <c r="C2640" s="180" t="s">
        <v>74</v>
      </c>
      <c r="D2640" s="180" t="s">
        <v>30</v>
      </c>
      <c r="E2640" s="178" t="n">
        <v>0.005906384</v>
      </c>
      <c r="F2640" s="181" t="n">
        <f aca="false">IF(C2640="MAT.",VLOOKUP(A2640,INSUMOS_AUX!A:F,6,0),0)</f>
        <v>5.84</v>
      </c>
      <c r="G2640" s="178" t="n">
        <f aca="false">IF(C2640="M.O.",VLOOKUP(A2640,INSUMOS_AUX!A:F,6,0),0)</f>
        <v>0</v>
      </c>
    </row>
    <row r="2641" customFormat="false" ht="15" hidden="false" customHeight="false" outlineLevel="0" collapsed="false">
      <c r="A2641" s="178" t="n">
        <v>12892</v>
      </c>
      <c r="B2641" s="179" t="s">
        <v>627</v>
      </c>
      <c r="C2641" s="180" t="s">
        <v>74</v>
      </c>
      <c r="D2641" s="180" t="s">
        <v>628</v>
      </c>
      <c r="E2641" s="178" t="n">
        <v>0.010166712</v>
      </c>
      <c r="F2641" s="181" t="n">
        <f aca="false">IF(C2641="MAT.",VLOOKUP(A2641,INSUMOS_AUX!A:F,6,0),0)</f>
        <v>9</v>
      </c>
      <c r="G2641" s="178" t="n">
        <f aca="false">IF(C2641="M.O.",VLOOKUP(A2641,INSUMOS_AUX!A:F,6,0),0)</f>
        <v>0</v>
      </c>
    </row>
    <row r="2642" customFormat="false" ht="15" hidden="false" customHeight="false" outlineLevel="0" collapsed="false">
      <c r="A2642" s="178" t="n">
        <v>12893</v>
      </c>
      <c r="B2642" s="179" t="s">
        <v>629</v>
      </c>
      <c r="C2642" s="180" t="s">
        <v>74</v>
      </c>
      <c r="D2642" s="180" t="s">
        <v>628</v>
      </c>
      <c r="E2642" s="178" t="n">
        <v>0.001186146</v>
      </c>
      <c r="F2642" s="181" t="n">
        <f aca="false">IF(C2642="MAT.",VLOOKUP(A2642,INSUMOS_AUX!A:F,6,0),0)</f>
        <v>48</v>
      </c>
      <c r="G2642" s="178" t="n">
        <f aca="false">IF(C2642="M.O.",VLOOKUP(A2642,INSUMOS_AUX!A:F,6,0),0)</f>
        <v>0</v>
      </c>
    </row>
    <row r="2643" customFormat="false" ht="15" hidden="false" customHeight="false" outlineLevel="0" collapsed="false">
      <c r="A2643" s="178" t="n">
        <v>2436</v>
      </c>
      <c r="B2643" s="179" t="s">
        <v>683</v>
      </c>
      <c r="C2643" s="180" t="s">
        <v>636</v>
      </c>
      <c r="D2643" s="180" t="s">
        <v>594</v>
      </c>
      <c r="E2643" s="178" t="n">
        <v>0.381137</v>
      </c>
      <c r="F2643" s="181" t="n">
        <f aca="false">IF(C2643="MAT.",VLOOKUP(A2643,INSUMOS_AUX!A:F,6,0),0)</f>
        <v>0</v>
      </c>
      <c r="G2643" s="178" t="n">
        <f aca="false">IF(C2643="M.O.",VLOOKUP(A2643,INSUMOS_AUX!A:F,6,0),0)</f>
        <v>13.3</v>
      </c>
    </row>
    <row r="2644" customFormat="false" ht="15" hidden="false" customHeight="false" outlineLevel="0" collapsed="false">
      <c r="A2644" s="178" t="n">
        <v>247</v>
      </c>
      <c r="B2644" s="179" t="s">
        <v>849</v>
      </c>
      <c r="C2644" s="180" t="s">
        <v>636</v>
      </c>
      <c r="D2644" s="180" t="s">
        <v>594</v>
      </c>
      <c r="E2644" s="178" t="n">
        <v>0.381137</v>
      </c>
      <c r="F2644" s="181" t="n">
        <f aca="false">IF(C2644="MAT.",VLOOKUP(A2644,INSUMOS_AUX!A:F,6,0),0)</f>
        <v>0</v>
      </c>
      <c r="G2644" s="178" t="n">
        <f aca="false">IF(C2644="M.O.",VLOOKUP(A2644,INSUMOS_AUX!A:F,6,0),0)</f>
        <v>9.34</v>
      </c>
    </row>
    <row r="2645" customFormat="false" ht="15" hidden="false" customHeight="false" outlineLevel="0" collapsed="false">
      <c r="A2645" s="178" t="n">
        <v>25966</v>
      </c>
      <c r="B2645" s="179" t="s">
        <v>653</v>
      </c>
      <c r="C2645" s="180" t="s">
        <v>74</v>
      </c>
      <c r="D2645" s="180" t="s">
        <v>654</v>
      </c>
      <c r="E2645" s="178" t="n">
        <v>0.000984422</v>
      </c>
      <c r="F2645" s="181" t="n">
        <f aca="false">IF(C2645="MAT.",VLOOKUP(A2645,INSUMOS_AUX!A:F,6,0),0)</f>
        <v>15.03</v>
      </c>
      <c r="G2645" s="178" t="n">
        <f aca="false">IF(C2645="M.O.",VLOOKUP(A2645,INSUMOS_AUX!A:F,6,0),0)</f>
        <v>0</v>
      </c>
    </row>
    <row r="2646" customFormat="false" ht="15" hidden="false" customHeight="false" outlineLevel="0" collapsed="false">
      <c r="A2646" s="178" t="n">
        <v>2711</v>
      </c>
      <c r="B2646" s="179" t="s">
        <v>657</v>
      </c>
      <c r="C2646" s="180" t="s">
        <v>74</v>
      </c>
      <c r="D2646" s="180" t="s">
        <v>30</v>
      </c>
      <c r="E2646" s="178" t="n">
        <v>0.000439338</v>
      </c>
      <c r="F2646" s="181" t="n">
        <f aca="false">IF(C2646="MAT.",VLOOKUP(A2646,INSUMOS_AUX!A:F,6,0),0)</f>
        <v>109.45</v>
      </c>
      <c r="G2646" s="178" t="n">
        <f aca="false">IF(C2646="M.O.",VLOOKUP(A2646,INSUMOS_AUX!A:F,6,0),0)</f>
        <v>0</v>
      </c>
    </row>
    <row r="2647" customFormat="false" ht="15" hidden="false" customHeight="false" outlineLevel="0" collapsed="false">
      <c r="A2647" s="178" t="n">
        <v>36144</v>
      </c>
      <c r="B2647" s="179" t="s">
        <v>630</v>
      </c>
      <c r="C2647" s="180" t="s">
        <v>74</v>
      </c>
      <c r="D2647" s="180" t="s">
        <v>30</v>
      </c>
      <c r="E2647" s="178" t="n">
        <v>0.082710392</v>
      </c>
      <c r="F2647" s="181" t="n">
        <f aca="false">IF(C2647="MAT.",VLOOKUP(A2647,INSUMOS_AUX!A:F,6,0),0)</f>
        <v>1.12</v>
      </c>
      <c r="G2647" s="178" t="n">
        <f aca="false">IF(C2647="M.O.",VLOOKUP(A2647,INSUMOS_AUX!A:F,6,0),0)</f>
        <v>0</v>
      </c>
    </row>
    <row r="2648" customFormat="false" ht="15" hidden="false" customHeight="false" outlineLevel="0" collapsed="false">
      <c r="A2648" s="178" t="n">
        <v>36146</v>
      </c>
      <c r="B2648" s="179" t="s">
        <v>631</v>
      </c>
      <c r="C2648" s="180" t="s">
        <v>74</v>
      </c>
      <c r="D2648" s="180" t="s">
        <v>30</v>
      </c>
      <c r="E2648" s="178" t="n">
        <v>0.000920116</v>
      </c>
      <c r="F2648" s="181" t="n">
        <f aca="false">IF(C2648="MAT.",VLOOKUP(A2648,INSUMOS_AUX!A:F,6,0),0)</f>
        <v>170</v>
      </c>
      <c r="G2648" s="178" t="n">
        <f aca="false">IF(C2648="M.O.",VLOOKUP(A2648,INSUMOS_AUX!A:F,6,0),0)</f>
        <v>0</v>
      </c>
    </row>
    <row r="2649" customFormat="false" ht="15" hidden="false" customHeight="false" outlineLevel="0" collapsed="false">
      <c r="A2649" s="178" t="n">
        <v>36149</v>
      </c>
      <c r="B2649" s="179" t="s">
        <v>632</v>
      </c>
      <c r="C2649" s="180" t="s">
        <v>74</v>
      </c>
      <c r="D2649" s="180" t="s">
        <v>30</v>
      </c>
      <c r="E2649" s="178" t="n">
        <v>0.0005328</v>
      </c>
      <c r="F2649" s="181" t="n">
        <f aca="false">IF(C2649="MAT.",VLOOKUP(A2649,INSUMOS_AUX!A:F,6,0),0)</f>
        <v>117.5</v>
      </c>
      <c r="G2649" s="178" t="n">
        <f aca="false">IF(C2649="M.O.",VLOOKUP(A2649,INSUMOS_AUX!A:F,6,0),0)</f>
        <v>0</v>
      </c>
    </row>
    <row r="2650" customFormat="false" ht="15" hidden="false" customHeight="false" outlineLevel="0" collapsed="false">
      <c r="A2650" s="178" t="n">
        <v>36150</v>
      </c>
      <c r="B2650" s="179" t="s">
        <v>633</v>
      </c>
      <c r="C2650" s="180" t="s">
        <v>74</v>
      </c>
      <c r="D2650" s="180" t="s">
        <v>30</v>
      </c>
      <c r="E2650" s="178" t="n">
        <v>0.001971656</v>
      </c>
      <c r="F2650" s="181" t="n">
        <f aca="false">IF(C2650="MAT.",VLOOKUP(A2650,INSUMOS_AUX!A:F,6,0),0)</f>
        <v>29.7</v>
      </c>
      <c r="G2650" s="178" t="n">
        <f aca="false">IF(C2650="M.O.",VLOOKUP(A2650,INSUMOS_AUX!A:F,6,0),0)</f>
        <v>0</v>
      </c>
    </row>
    <row r="2651" customFormat="false" ht="15" hidden="false" customHeight="false" outlineLevel="0" collapsed="false">
      <c r="A2651" s="178" t="n">
        <v>36153</v>
      </c>
      <c r="B2651" s="179" t="s">
        <v>634</v>
      </c>
      <c r="C2651" s="180" t="s">
        <v>74</v>
      </c>
      <c r="D2651" s="180" t="s">
        <v>30</v>
      </c>
      <c r="E2651" s="178" t="n">
        <v>0.000797424</v>
      </c>
      <c r="F2651" s="181" t="n">
        <f aca="false">IF(C2651="MAT.",VLOOKUP(A2651,INSUMOS_AUX!A:F,6,0),0)</f>
        <v>133.75</v>
      </c>
      <c r="G2651" s="178" t="n">
        <f aca="false">IF(C2651="M.O.",VLOOKUP(A2651,INSUMOS_AUX!A:F,6,0),0)</f>
        <v>0</v>
      </c>
    </row>
    <row r="2652" customFormat="false" ht="15" hidden="false" customHeight="false" outlineLevel="0" collapsed="false">
      <c r="A2652" s="178" t="n">
        <v>37370</v>
      </c>
      <c r="B2652" s="179" t="s">
        <v>659</v>
      </c>
      <c r="C2652" s="180" t="s">
        <v>74</v>
      </c>
      <c r="D2652" s="180" t="s">
        <v>594</v>
      </c>
      <c r="E2652" s="178" t="n">
        <v>0.74</v>
      </c>
      <c r="F2652" s="181" t="n">
        <f aca="false">IF(C2652="MAT.",VLOOKUP(A2652,INSUMOS_AUX!A:F,6,0),0)</f>
        <v>1.87</v>
      </c>
      <c r="G2652" s="178" t="n">
        <f aca="false">IF(C2652="M.O.",VLOOKUP(A2652,INSUMOS_AUX!A:F,6,0),0)</f>
        <v>0</v>
      </c>
    </row>
    <row r="2653" customFormat="false" ht="15" hidden="false" customHeight="false" outlineLevel="0" collapsed="false">
      <c r="A2653" s="178" t="n">
        <v>37371</v>
      </c>
      <c r="B2653" s="179" t="s">
        <v>660</v>
      </c>
      <c r="C2653" s="180" t="s">
        <v>74</v>
      </c>
      <c r="D2653" s="180" t="s">
        <v>594</v>
      </c>
      <c r="E2653" s="178" t="n">
        <v>0.74</v>
      </c>
      <c r="F2653" s="181" t="n">
        <f aca="false">IF(C2653="MAT.",VLOOKUP(A2653,INSUMOS_AUX!A:F,6,0),0)</f>
        <v>0.71</v>
      </c>
      <c r="G2653" s="178" t="n">
        <f aca="false">IF(C2653="M.O.",VLOOKUP(A2653,INSUMOS_AUX!A:F,6,0),0)</f>
        <v>0</v>
      </c>
    </row>
    <row r="2654" customFormat="false" ht="15" hidden="false" customHeight="false" outlineLevel="0" collapsed="false">
      <c r="A2654" s="178" t="n">
        <v>37372</v>
      </c>
      <c r="B2654" s="179" t="s">
        <v>661</v>
      </c>
      <c r="C2654" s="180" t="s">
        <v>74</v>
      </c>
      <c r="D2654" s="180" t="s">
        <v>594</v>
      </c>
      <c r="E2654" s="178" t="n">
        <v>0.74</v>
      </c>
      <c r="F2654" s="181" t="n">
        <f aca="false">IF(C2654="MAT.",VLOOKUP(A2654,INSUMOS_AUX!A:F,6,0),0)</f>
        <v>0.34</v>
      </c>
      <c r="G2654" s="178" t="n">
        <f aca="false">IF(C2654="M.O.",VLOOKUP(A2654,INSUMOS_AUX!A:F,6,0),0)</f>
        <v>0</v>
      </c>
    </row>
    <row r="2655" customFormat="false" ht="15" hidden="false" customHeight="false" outlineLevel="0" collapsed="false">
      <c r="A2655" s="178" t="n">
        <v>37373</v>
      </c>
      <c r="B2655" s="179" t="s">
        <v>662</v>
      </c>
      <c r="C2655" s="180" t="s">
        <v>74</v>
      </c>
      <c r="D2655" s="180" t="s">
        <v>594</v>
      </c>
      <c r="E2655" s="178" t="n">
        <v>0.74</v>
      </c>
      <c r="F2655" s="181" t="n">
        <f aca="false">IF(C2655="MAT.",VLOOKUP(A2655,INSUMOS_AUX!A:F,6,0),0)</f>
        <v>0.05</v>
      </c>
      <c r="G2655" s="178" t="n">
        <f aca="false">IF(C2655="M.O.",VLOOKUP(A2655,INSUMOS_AUX!A:F,6,0),0)</f>
        <v>0</v>
      </c>
    </row>
    <row r="2656" customFormat="false" ht="15" hidden="false" customHeight="false" outlineLevel="0" collapsed="false">
      <c r="A2656" s="178" t="n">
        <v>38382</v>
      </c>
      <c r="B2656" s="179" t="s">
        <v>664</v>
      </c>
      <c r="C2656" s="180" t="s">
        <v>74</v>
      </c>
      <c r="D2656" s="180" t="s">
        <v>30</v>
      </c>
      <c r="E2656" s="178" t="n">
        <v>0.001873088</v>
      </c>
      <c r="F2656" s="181" t="n">
        <f aca="false">IF(C2656="MAT.",VLOOKUP(A2656,INSUMOS_AUX!A:F,6,0),0)</f>
        <v>7.62</v>
      </c>
      <c r="G2656" s="178" t="n">
        <f aca="false">IF(C2656="M.O.",VLOOKUP(A2656,INSUMOS_AUX!A:F,6,0),0)</f>
        <v>0</v>
      </c>
    </row>
    <row r="2657" customFormat="false" ht="15" hidden="false" customHeight="false" outlineLevel="0" collapsed="false">
      <c r="A2657" s="178" t="n">
        <v>38390</v>
      </c>
      <c r="B2657" s="179" t="s">
        <v>665</v>
      </c>
      <c r="C2657" s="180" t="s">
        <v>74</v>
      </c>
      <c r="D2657" s="180" t="s">
        <v>30</v>
      </c>
      <c r="E2657" s="178" t="n">
        <v>0.000984422</v>
      </c>
      <c r="F2657" s="181" t="n">
        <f aca="false">IF(C2657="MAT.",VLOOKUP(A2657,INSUMOS_AUX!A:F,6,0),0)</f>
        <v>22.97</v>
      </c>
      <c r="G2657" s="178" t="n">
        <f aca="false">IF(C2657="M.O.",VLOOKUP(A2657,INSUMOS_AUX!A:F,6,0),0)</f>
        <v>0</v>
      </c>
    </row>
    <row r="2658" customFormat="false" ht="15" hidden="false" customHeight="false" outlineLevel="0" collapsed="false">
      <c r="A2658" s="178" t="n">
        <v>38393</v>
      </c>
      <c r="B2658" s="179" t="s">
        <v>666</v>
      </c>
      <c r="C2658" s="180" t="s">
        <v>74</v>
      </c>
      <c r="D2658" s="180" t="s">
        <v>30</v>
      </c>
      <c r="E2658" s="178" t="n">
        <v>0.000984422</v>
      </c>
      <c r="F2658" s="181" t="n">
        <f aca="false">IF(C2658="MAT.",VLOOKUP(A2658,INSUMOS_AUX!A:F,6,0),0)</f>
        <v>10.36</v>
      </c>
      <c r="G2658" s="178" t="n">
        <f aca="false">IF(C2658="M.O.",VLOOKUP(A2658,INSUMOS_AUX!A:F,6,0),0)</f>
        <v>0</v>
      </c>
    </row>
    <row r="2659" customFormat="false" ht="15" hidden="false" customHeight="false" outlineLevel="0" collapsed="false">
      <c r="A2659" s="178" t="n">
        <v>38396</v>
      </c>
      <c r="B2659" s="179" t="s">
        <v>667</v>
      </c>
      <c r="C2659" s="180" t="s">
        <v>74</v>
      </c>
      <c r="D2659" s="180" t="s">
        <v>30</v>
      </c>
      <c r="E2659" s="178" t="n">
        <v>3.3522E-005</v>
      </c>
      <c r="F2659" s="181" t="n">
        <f aca="false">IF(C2659="MAT.",VLOOKUP(A2659,INSUMOS_AUX!A:F,6,0),0)</f>
        <v>276.64</v>
      </c>
      <c r="G2659" s="178" t="n">
        <f aca="false">IF(C2659="M.O.",VLOOKUP(A2659,INSUMOS_AUX!A:F,6,0),0)</f>
        <v>0</v>
      </c>
    </row>
    <row r="2660" customFormat="false" ht="15" hidden="false" customHeight="false" outlineLevel="0" collapsed="false">
      <c r="A2660" s="178" t="n">
        <v>38399</v>
      </c>
      <c r="B2660" s="179" t="s">
        <v>668</v>
      </c>
      <c r="C2660" s="180" t="s">
        <v>74</v>
      </c>
      <c r="D2660" s="180" t="s">
        <v>30</v>
      </c>
      <c r="E2660" s="178" t="n">
        <v>0.000167462</v>
      </c>
      <c r="F2660" s="181" t="n">
        <f aca="false">IF(C2660="MAT.",VLOOKUP(A2660,INSUMOS_AUX!A:F,6,0),0)</f>
        <v>135.25</v>
      </c>
      <c r="G2660" s="178" t="n">
        <f aca="false">IF(C2660="M.O.",VLOOKUP(A2660,INSUMOS_AUX!A:F,6,0),0)</f>
        <v>0</v>
      </c>
    </row>
    <row r="2661" customFormat="false" ht="15" hidden="false" customHeight="false" outlineLevel="0" collapsed="false">
      <c r="A2661" s="178" t="n">
        <v>38412</v>
      </c>
      <c r="B2661" s="179" t="s">
        <v>669</v>
      </c>
      <c r="C2661" s="180" t="s">
        <v>74</v>
      </c>
      <c r="D2661" s="180" t="s">
        <v>30</v>
      </c>
      <c r="E2661" s="178" t="n">
        <v>2.9304E-005</v>
      </c>
      <c r="F2661" s="181" t="n">
        <f aca="false">IF(C2661="MAT.",VLOOKUP(A2661,INSUMOS_AUX!A:F,6,0),0)</f>
        <v>837.62</v>
      </c>
      <c r="G2661" s="178" t="n">
        <f aca="false">IF(C2661="M.O.",VLOOKUP(A2661,INSUMOS_AUX!A:F,6,0),0)</f>
        <v>0</v>
      </c>
    </row>
    <row r="2662" customFormat="false" ht="15" hidden="false" customHeight="false" outlineLevel="0" collapsed="false">
      <c r="A2662" s="178" t="n">
        <v>38413</v>
      </c>
      <c r="B2662" s="179" t="s">
        <v>670</v>
      </c>
      <c r="C2662" s="180" t="s">
        <v>74</v>
      </c>
      <c r="D2662" s="180" t="s">
        <v>30</v>
      </c>
      <c r="E2662" s="178" t="n">
        <v>2.8712E-005</v>
      </c>
      <c r="F2662" s="181" t="n">
        <f aca="false">IF(C2662="MAT.",VLOOKUP(A2662,INSUMOS_AUX!A:F,6,0),0)</f>
        <v>589.49</v>
      </c>
      <c r="G2662" s="178" t="n">
        <f aca="false">IF(C2662="M.O.",VLOOKUP(A2662,INSUMOS_AUX!A:F,6,0),0)</f>
        <v>0</v>
      </c>
    </row>
    <row r="2663" customFormat="false" ht="15" hidden="false" customHeight="false" outlineLevel="0" collapsed="false">
      <c r="A2663" s="178" t="n">
        <v>38476</v>
      </c>
      <c r="B2663" s="179" t="s">
        <v>671</v>
      </c>
      <c r="C2663" s="180" t="s">
        <v>74</v>
      </c>
      <c r="D2663" s="180" t="s">
        <v>30</v>
      </c>
      <c r="E2663" s="178" t="n">
        <v>0.000134014</v>
      </c>
      <c r="F2663" s="181" t="n">
        <f aca="false">IF(C2663="MAT.",VLOOKUP(A2663,INSUMOS_AUX!A:F,6,0),0)</f>
        <v>203.78</v>
      </c>
      <c r="G2663" s="178" t="n">
        <f aca="false">IF(C2663="M.O.",VLOOKUP(A2663,INSUMOS_AUX!A:F,6,0),0)</f>
        <v>0</v>
      </c>
    </row>
    <row r="2664" customFormat="false" ht="15" hidden="false" customHeight="false" outlineLevel="0" collapsed="false">
      <c r="A2664" s="178" t="n">
        <v>38477</v>
      </c>
      <c r="B2664" s="179" t="s">
        <v>672</v>
      </c>
      <c r="C2664" s="180" t="s">
        <v>74</v>
      </c>
      <c r="D2664" s="180" t="s">
        <v>30</v>
      </c>
      <c r="E2664" s="178" t="n">
        <v>2.8712E-005</v>
      </c>
      <c r="F2664" s="181" t="n">
        <f aca="false">IF(C2664="MAT.",VLOOKUP(A2664,INSUMOS_AUX!A:F,6,0),0)</f>
        <v>577.1</v>
      </c>
      <c r="G2664" s="178" t="n">
        <f aca="false">IF(C2664="M.O.",VLOOKUP(A2664,INSUMOS_AUX!A:F,6,0),0)</f>
        <v>0</v>
      </c>
    </row>
    <row r="2665" customFormat="false" ht="15" hidden="false" customHeight="false" outlineLevel="0" collapsed="false">
      <c r="A2665" s="178" t="s">
        <v>866</v>
      </c>
      <c r="B2665" s="179" t="s">
        <v>344</v>
      </c>
      <c r="C2665" s="180" t="s">
        <v>74</v>
      </c>
      <c r="D2665" s="180" t="s">
        <v>86</v>
      </c>
      <c r="E2665" s="178" t="n">
        <v>1</v>
      </c>
      <c r="F2665" s="181" t="n">
        <f aca="false">IF(C2665="MAT.",VLOOKUP(A2665,INSUMOS_AUX!A:F,6,0),0)</f>
        <v>2.16</v>
      </c>
      <c r="G2665" s="178" t="n">
        <f aca="false">IF(C2665="M.O.",VLOOKUP(A2665,INSUMOS_AUX!A:F,6,0),0)</f>
        <v>0</v>
      </c>
    </row>
    <row r="2666" customFormat="false" ht="15" hidden="false" customHeight="false" outlineLevel="0" collapsed="false">
      <c r="A2666" s="172"/>
      <c r="B2666" s="173"/>
      <c r="C2666" s="173"/>
      <c r="D2666" s="173"/>
      <c r="E2666" s="173"/>
      <c r="F2666" s="173"/>
      <c r="G2666" s="173"/>
    </row>
    <row r="2667" customFormat="false" ht="15" hidden="false" customHeight="false" outlineLevel="0" collapsed="false">
      <c r="A2667" s="169" t="s">
        <v>345</v>
      </c>
      <c r="B2667" s="170" t="s">
        <v>346</v>
      </c>
      <c r="C2667" s="171"/>
      <c r="D2667" s="171"/>
      <c r="E2667" s="171"/>
      <c r="F2667" s="171"/>
      <c r="G2667" s="171"/>
    </row>
    <row r="2668" customFormat="false" ht="15" hidden="false" customHeight="false" outlineLevel="0" collapsed="false">
      <c r="A2668" s="172"/>
      <c r="B2668" s="173"/>
      <c r="C2668" s="173"/>
      <c r="D2668" s="173"/>
      <c r="E2668" s="173"/>
      <c r="F2668" s="173"/>
      <c r="G2668" s="173"/>
    </row>
    <row r="2669" customFormat="false" ht="15" hidden="false" customHeight="false" outlineLevel="0" collapsed="false">
      <c r="A2669" s="174" t="s">
        <v>348</v>
      </c>
      <c r="B2669" s="174" t="s">
        <v>349</v>
      </c>
      <c r="C2669" s="175" t="s">
        <v>60</v>
      </c>
      <c r="D2669" s="175" t="s">
        <v>86</v>
      </c>
      <c r="E2669" s="177" t="n">
        <v>1000</v>
      </c>
      <c r="F2669" s="176" t="n">
        <f aca="false">SUMPRODUCT($E2670:$E2698,F2670:F2698)</f>
        <v>1.63882545928</v>
      </c>
      <c r="G2669" s="176" t="n">
        <f aca="false">SUMPRODUCT($E2670:$E2698,G2670:G2698)</f>
        <v>0.69964392</v>
      </c>
    </row>
    <row r="2670" customFormat="false" ht="15" hidden="false" customHeight="false" outlineLevel="0" collapsed="false">
      <c r="A2670" s="178" t="n">
        <v>10</v>
      </c>
      <c r="B2670" s="179" t="s">
        <v>647</v>
      </c>
      <c r="C2670" s="180" t="s">
        <v>74</v>
      </c>
      <c r="D2670" s="180" t="s">
        <v>30</v>
      </c>
      <c r="E2670" s="178" t="n">
        <v>0.00042075</v>
      </c>
      <c r="F2670" s="181" t="n">
        <f aca="false">IF(C2670="MAT.",VLOOKUP(A2670,INSUMOS_AUX!A:F,6,0),0)</f>
        <v>6.92</v>
      </c>
      <c r="G2670" s="178" t="n">
        <f aca="false">IF(C2670="M.O.",VLOOKUP(A2670,INSUMOS_AUX!A:F,6,0),0)</f>
        <v>0</v>
      </c>
    </row>
    <row r="2671" customFormat="false" ht="15" hidden="false" customHeight="false" outlineLevel="0" collapsed="false">
      <c r="A2671" s="178" t="n">
        <v>1014</v>
      </c>
      <c r="B2671" s="179" t="s">
        <v>867</v>
      </c>
      <c r="C2671" s="180" t="s">
        <v>74</v>
      </c>
      <c r="D2671" s="180" t="s">
        <v>86</v>
      </c>
      <c r="E2671" s="178" t="n">
        <v>1.19</v>
      </c>
      <c r="F2671" s="181" t="n">
        <f aca="false">IF(C2671="MAT.",VLOOKUP(A2671,INSUMOS_AUX!A:F,6,0),0)</f>
        <v>1.13</v>
      </c>
      <c r="G2671" s="178" t="n">
        <f aca="false">IF(C2671="M.O.",VLOOKUP(A2671,INSUMOS_AUX!A:F,6,0),0)</f>
        <v>0</v>
      </c>
    </row>
    <row r="2672" customFormat="false" ht="15" hidden="false" customHeight="false" outlineLevel="0" collapsed="false">
      <c r="A2672" s="178" t="n">
        <v>11359</v>
      </c>
      <c r="B2672" s="179" t="s">
        <v>649</v>
      </c>
      <c r="C2672" s="180" t="s">
        <v>74</v>
      </c>
      <c r="D2672" s="180" t="s">
        <v>30</v>
      </c>
      <c r="E2672" s="178" t="n">
        <v>3.396E-006</v>
      </c>
      <c r="F2672" s="181" t="n">
        <f aca="false">IF(C2672="MAT.",VLOOKUP(A2672,INSUMOS_AUX!A:F,6,0),0)</f>
        <v>571.77</v>
      </c>
      <c r="G2672" s="178" t="n">
        <f aca="false">IF(C2672="M.O.",VLOOKUP(A2672,INSUMOS_AUX!A:F,6,0),0)</f>
        <v>0</v>
      </c>
    </row>
    <row r="2673" customFormat="false" ht="15" hidden="false" customHeight="false" outlineLevel="0" collapsed="false">
      <c r="A2673" s="178" t="n">
        <v>12815</v>
      </c>
      <c r="B2673" s="179" t="s">
        <v>651</v>
      </c>
      <c r="C2673" s="180" t="s">
        <v>74</v>
      </c>
      <c r="D2673" s="180" t="s">
        <v>30</v>
      </c>
      <c r="E2673" s="178" t="n">
        <v>0.000478896</v>
      </c>
      <c r="F2673" s="181" t="n">
        <f aca="false">IF(C2673="MAT.",VLOOKUP(A2673,INSUMOS_AUX!A:F,6,0),0)</f>
        <v>5.84</v>
      </c>
      <c r="G2673" s="178" t="n">
        <f aca="false">IF(C2673="M.O.",VLOOKUP(A2673,INSUMOS_AUX!A:F,6,0),0)</f>
        <v>0</v>
      </c>
    </row>
    <row r="2674" customFormat="false" ht="15" hidden="false" customHeight="false" outlineLevel="0" collapsed="false">
      <c r="A2674" s="178" t="n">
        <v>12892</v>
      </c>
      <c r="B2674" s="179" t="s">
        <v>627</v>
      </c>
      <c r="C2674" s="180" t="s">
        <v>74</v>
      </c>
      <c r="D2674" s="180" t="s">
        <v>628</v>
      </c>
      <c r="E2674" s="178" t="n">
        <v>0.000824328</v>
      </c>
      <c r="F2674" s="181" t="n">
        <f aca="false">IF(C2674="MAT.",VLOOKUP(A2674,INSUMOS_AUX!A:F,6,0),0)</f>
        <v>9</v>
      </c>
      <c r="G2674" s="178" t="n">
        <f aca="false">IF(C2674="M.O.",VLOOKUP(A2674,INSUMOS_AUX!A:F,6,0),0)</f>
        <v>0</v>
      </c>
    </row>
    <row r="2675" customFormat="false" ht="15" hidden="false" customHeight="false" outlineLevel="0" collapsed="false">
      <c r="A2675" s="178" t="n">
        <v>12893</v>
      </c>
      <c r="B2675" s="179" t="s">
        <v>629</v>
      </c>
      <c r="C2675" s="180" t="s">
        <v>74</v>
      </c>
      <c r="D2675" s="180" t="s">
        <v>628</v>
      </c>
      <c r="E2675" s="178" t="n">
        <v>9.6174E-005</v>
      </c>
      <c r="F2675" s="181" t="n">
        <f aca="false">IF(C2675="MAT.",VLOOKUP(A2675,INSUMOS_AUX!A:F,6,0),0)</f>
        <v>48</v>
      </c>
      <c r="G2675" s="178" t="n">
        <f aca="false">IF(C2675="M.O.",VLOOKUP(A2675,INSUMOS_AUX!A:F,6,0),0)</f>
        <v>0</v>
      </c>
    </row>
    <row r="2676" customFormat="false" ht="15" hidden="false" customHeight="false" outlineLevel="0" collapsed="false">
      <c r="A2676" s="178" t="n">
        <v>21127</v>
      </c>
      <c r="B2676" s="179" t="s">
        <v>857</v>
      </c>
      <c r="C2676" s="180" t="s">
        <v>74</v>
      </c>
      <c r="D2676" s="180" t="s">
        <v>30</v>
      </c>
      <c r="E2676" s="178" t="n">
        <v>0.009</v>
      </c>
      <c r="F2676" s="181" t="n">
        <f aca="false">IF(C2676="MAT.",VLOOKUP(A2676,INSUMOS_AUX!A:F,6,0),0)</f>
        <v>4.35</v>
      </c>
      <c r="G2676" s="178" t="n">
        <f aca="false">IF(C2676="M.O.",VLOOKUP(A2676,INSUMOS_AUX!A:F,6,0),0)</f>
        <v>0</v>
      </c>
    </row>
    <row r="2677" customFormat="false" ht="15" hidden="false" customHeight="false" outlineLevel="0" collapsed="false">
      <c r="A2677" s="178" t="n">
        <v>2436</v>
      </c>
      <c r="B2677" s="179" t="s">
        <v>683</v>
      </c>
      <c r="C2677" s="180" t="s">
        <v>636</v>
      </c>
      <c r="D2677" s="180" t="s">
        <v>594</v>
      </c>
      <c r="E2677" s="178" t="n">
        <v>0.030903</v>
      </c>
      <c r="F2677" s="181" t="n">
        <f aca="false">IF(C2677="MAT.",VLOOKUP(A2677,INSUMOS_AUX!A:F,6,0),0)</f>
        <v>0</v>
      </c>
      <c r="G2677" s="178" t="n">
        <f aca="false">IF(C2677="M.O.",VLOOKUP(A2677,INSUMOS_AUX!A:F,6,0),0)</f>
        <v>13.3</v>
      </c>
    </row>
    <row r="2678" customFormat="false" ht="15" hidden="false" customHeight="false" outlineLevel="0" collapsed="false">
      <c r="A2678" s="178" t="n">
        <v>247</v>
      </c>
      <c r="B2678" s="179" t="s">
        <v>849</v>
      </c>
      <c r="C2678" s="180" t="s">
        <v>636</v>
      </c>
      <c r="D2678" s="180" t="s">
        <v>594</v>
      </c>
      <c r="E2678" s="178" t="n">
        <v>0.030903</v>
      </c>
      <c r="F2678" s="181" t="n">
        <f aca="false">IF(C2678="MAT.",VLOOKUP(A2678,INSUMOS_AUX!A:F,6,0),0)</f>
        <v>0</v>
      </c>
      <c r="G2678" s="178" t="n">
        <f aca="false">IF(C2678="M.O.",VLOOKUP(A2678,INSUMOS_AUX!A:F,6,0),0)</f>
        <v>9.34</v>
      </c>
    </row>
    <row r="2679" customFormat="false" ht="15" hidden="false" customHeight="false" outlineLevel="0" collapsed="false">
      <c r="A2679" s="178" t="n">
        <v>25966</v>
      </c>
      <c r="B2679" s="179" t="s">
        <v>653</v>
      </c>
      <c r="C2679" s="180" t="s">
        <v>74</v>
      </c>
      <c r="D2679" s="180" t="s">
        <v>654</v>
      </c>
      <c r="E2679" s="178" t="n">
        <v>7.9818E-005</v>
      </c>
      <c r="F2679" s="181" t="n">
        <f aca="false">IF(C2679="MAT.",VLOOKUP(A2679,INSUMOS_AUX!A:F,6,0),0)</f>
        <v>15.03</v>
      </c>
      <c r="G2679" s="178" t="n">
        <f aca="false">IF(C2679="M.O.",VLOOKUP(A2679,INSUMOS_AUX!A:F,6,0),0)</f>
        <v>0</v>
      </c>
    </row>
    <row r="2680" customFormat="false" ht="15" hidden="false" customHeight="false" outlineLevel="0" collapsed="false">
      <c r="A2680" s="178" t="n">
        <v>2711</v>
      </c>
      <c r="B2680" s="179" t="s">
        <v>657</v>
      </c>
      <c r="C2680" s="180" t="s">
        <v>74</v>
      </c>
      <c r="D2680" s="180" t="s">
        <v>30</v>
      </c>
      <c r="E2680" s="178" t="n">
        <v>3.5622E-005</v>
      </c>
      <c r="F2680" s="181" t="n">
        <f aca="false">IF(C2680="MAT.",VLOOKUP(A2680,INSUMOS_AUX!A:F,6,0),0)</f>
        <v>109.45</v>
      </c>
      <c r="G2680" s="178" t="n">
        <f aca="false">IF(C2680="M.O.",VLOOKUP(A2680,INSUMOS_AUX!A:F,6,0),0)</f>
        <v>0</v>
      </c>
    </row>
    <row r="2681" customFormat="false" ht="15" hidden="false" customHeight="false" outlineLevel="0" collapsed="false">
      <c r="A2681" s="178" t="n">
        <v>36144</v>
      </c>
      <c r="B2681" s="179" t="s">
        <v>630</v>
      </c>
      <c r="C2681" s="180" t="s">
        <v>74</v>
      </c>
      <c r="D2681" s="180" t="s">
        <v>30</v>
      </c>
      <c r="E2681" s="178" t="n">
        <v>0.006706248</v>
      </c>
      <c r="F2681" s="181" t="n">
        <f aca="false">IF(C2681="MAT.",VLOOKUP(A2681,INSUMOS_AUX!A:F,6,0),0)</f>
        <v>1.12</v>
      </c>
      <c r="G2681" s="178" t="n">
        <f aca="false">IF(C2681="M.O.",VLOOKUP(A2681,INSUMOS_AUX!A:F,6,0),0)</f>
        <v>0</v>
      </c>
    </row>
    <row r="2682" customFormat="false" ht="15" hidden="false" customHeight="false" outlineLevel="0" collapsed="false">
      <c r="A2682" s="178" t="n">
        <v>36146</v>
      </c>
      <c r="B2682" s="179" t="s">
        <v>631</v>
      </c>
      <c r="C2682" s="180" t="s">
        <v>74</v>
      </c>
      <c r="D2682" s="180" t="s">
        <v>30</v>
      </c>
      <c r="E2682" s="178" t="n">
        <v>7.4604E-005</v>
      </c>
      <c r="F2682" s="181" t="n">
        <f aca="false">IF(C2682="MAT.",VLOOKUP(A2682,INSUMOS_AUX!A:F,6,0),0)</f>
        <v>170</v>
      </c>
      <c r="G2682" s="178" t="n">
        <f aca="false">IF(C2682="M.O.",VLOOKUP(A2682,INSUMOS_AUX!A:F,6,0),0)</f>
        <v>0</v>
      </c>
    </row>
    <row r="2683" customFormat="false" ht="15" hidden="false" customHeight="false" outlineLevel="0" collapsed="false">
      <c r="A2683" s="178" t="n">
        <v>36149</v>
      </c>
      <c r="B2683" s="179" t="s">
        <v>632</v>
      </c>
      <c r="C2683" s="180" t="s">
        <v>74</v>
      </c>
      <c r="D2683" s="180" t="s">
        <v>30</v>
      </c>
      <c r="E2683" s="178" t="n">
        <v>4.32E-005</v>
      </c>
      <c r="F2683" s="181" t="n">
        <f aca="false">IF(C2683="MAT.",VLOOKUP(A2683,INSUMOS_AUX!A:F,6,0),0)</f>
        <v>117.5</v>
      </c>
      <c r="G2683" s="178" t="n">
        <f aca="false">IF(C2683="M.O.",VLOOKUP(A2683,INSUMOS_AUX!A:F,6,0),0)</f>
        <v>0</v>
      </c>
    </row>
    <row r="2684" customFormat="false" ht="15" hidden="false" customHeight="false" outlineLevel="0" collapsed="false">
      <c r="A2684" s="178" t="n">
        <v>36150</v>
      </c>
      <c r="B2684" s="179" t="s">
        <v>633</v>
      </c>
      <c r="C2684" s="180" t="s">
        <v>74</v>
      </c>
      <c r="D2684" s="180" t="s">
        <v>30</v>
      </c>
      <c r="E2684" s="178" t="n">
        <v>0.000159864</v>
      </c>
      <c r="F2684" s="181" t="n">
        <f aca="false">IF(C2684="MAT.",VLOOKUP(A2684,INSUMOS_AUX!A:F,6,0),0)</f>
        <v>29.7</v>
      </c>
      <c r="G2684" s="178" t="n">
        <f aca="false">IF(C2684="M.O.",VLOOKUP(A2684,INSUMOS_AUX!A:F,6,0),0)</f>
        <v>0</v>
      </c>
    </row>
    <row r="2685" customFormat="false" ht="15" hidden="false" customHeight="false" outlineLevel="0" collapsed="false">
      <c r="A2685" s="178" t="n">
        <v>36153</v>
      </c>
      <c r="B2685" s="179" t="s">
        <v>634</v>
      </c>
      <c r="C2685" s="180" t="s">
        <v>74</v>
      </c>
      <c r="D2685" s="180" t="s">
        <v>30</v>
      </c>
      <c r="E2685" s="178" t="n">
        <v>6.4656E-005</v>
      </c>
      <c r="F2685" s="181" t="n">
        <f aca="false">IF(C2685="MAT.",VLOOKUP(A2685,INSUMOS_AUX!A:F,6,0),0)</f>
        <v>133.75</v>
      </c>
      <c r="G2685" s="178" t="n">
        <f aca="false">IF(C2685="M.O.",VLOOKUP(A2685,INSUMOS_AUX!A:F,6,0),0)</f>
        <v>0</v>
      </c>
    </row>
    <row r="2686" customFormat="false" ht="15" hidden="false" customHeight="false" outlineLevel="0" collapsed="false">
      <c r="A2686" s="178" t="n">
        <v>37370</v>
      </c>
      <c r="B2686" s="179" t="s">
        <v>659</v>
      </c>
      <c r="C2686" s="180" t="s">
        <v>74</v>
      </c>
      <c r="D2686" s="180" t="s">
        <v>594</v>
      </c>
      <c r="E2686" s="178" t="n">
        <v>0.06</v>
      </c>
      <c r="F2686" s="181" t="n">
        <f aca="false">IF(C2686="MAT.",VLOOKUP(A2686,INSUMOS_AUX!A:F,6,0),0)</f>
        <v>1.87</v>
      </c>
      <c r="G2686" s="178" t="n">
        <f aca="false">IF(C2686="M.O.",VLOOKUP(A2686,INSUMOS_AUX!A:F,6,0),0)</f>
        <v>0</v>
      </c>
    </row>
    <row r="2687" customFormat="false" ht="15" hidden="false" customHeight="false" outlineLevel="0" collapsed="false">
      <c r="A2687" s="178" t="n">
        <v>37371</v>
      </c>
      <c r="B2687" s="179" t="s">
        <v>660</v>
      </c>
      <c r="C2687" s="180" t="s">
        <v>74</v>
      </c>
      <c r="D2687" s="180" t="s">
        <v>594</v>
      </c>
      <c r="E2687" s="178" t="n">
        <v>0.06</v>
      </c>
      <c r="F2687" s="181" t="n">
        <f aca="false">IF(C2687="MAT.",VLOOKUP(A2687,INSUMOS_AUX!A:F,6,0),0)</f>
        <v>0.71</v>
      </c>
      <c r="G2687" s="178" t="n">
        <f aca="false">IF(C2687="M.O.",VLOOKUP(A2687,INSUMOS_AUX!A:F,6,0),0)</f>
        <v>0</v>
      </c>
    </row>
    <row r="2688" customFormat="false" ht="15" hidden="false" customHeight="false" outlineLevel="0" collapsed="false">
      <c r="A2688" s="178" t="n">
        <v>37372</v>
      </c>
      <c r="B2688" s="179" t="s">
        <v>661</v>
      </c>
      <c r="C2688" s="180" t="s">
        <v>74</v>
      </c>
      <c r="D2688" s="180" t="s">
        <v>594</v>
      </c>
      <c r="E2688" s="178" t="n">
        <v>0.06</v>
      </c>
      <c r="F2688" s="181" t="n">
        <f aca="false">IF(C2688="MAT.",VLOOKUP(A2688,INSUMOS_AUX!A:F,6,0),0)</f>
        <v>0.34</v>
      </c>
      <c r="G2688" s="178" t="n">
        <f aca="false">IF(C2688="M.O.",VLOOKUP(A2688,INSUMOS_AUX!A:F,6,0),0)</f>
        <v>0</v>
      </c>
    </row>
    <row r="2689" customFormat="false" ht="15" hidden="false" customHeight="false" outlineLevel="0" collapsed="false">
      <c r="A2689" s="178" t="n">
        <v>37373</v>
      </c>
      <c r="B2689" s="179" t="s">
        <v>662</v>
      </c>
      <c r="C2689" s="180" t="s">
        <v>74</v>
      </c>
      <c r="D2689" s="180" t="s">
        <v>594</v>
      </c>
      <c r="E2689" s="178" t="n">
        <v>0.06</v>
      </c>
      <c r="F2689" s="181" t="n">
        <f aca="false">IF(C2689="MAT.",VLOOKUP(A2689,INSUMOS_AUX!A:F,6,0),0)</f>
        <v>0.05</v>
      </c>
      <c r="G2689" s="178" t="n">
        <f aca="false">IF(C2689="M.O.",VLOOKUP(A2689,INSUMOS_AUX!A:F,6,0),0)</f>
        <v>0</v>
      </c>
    </row>
    <row r="2690" customFormat="false" ht="15" hidden="false" customHeight="false" outlineLevel="0" collapsed="false">
      <c r="A2690" s="178" t="n">
        <v>38382</v>
      </c>
      <c r="B2690" s="179" t="s">
        <v>664</v>
      </c>
      <c r="C2690" s="180" t="s">
        <v>74</v>
      </c>
      <c r="D2690" s="180" t="s">
        <v>30</v>
      </c>
      <c r="E2690" s="178" t="n">
        <v>0.000151872</v>
      </c>
      <c r="F2690" s="181" t="n">
        <f aca="false">IF(C2690="MAT.",VLOOKUP(A2690,INSUMOS_AUX!A:F,6,0),0)</f>
        <v>7.62</v>
      </c>
      <c r="G2690" s="178" t="n">
        <f aca="false">IF(C2690="M.O.",VLOOKUP(A2690,INSUMOS_AUX!A:F,6,0),0)</f>
        <v>0</v>
      </c>
    </row>
    <row r="2691" customFormat="false" ht="15" hidden="false" customHeight="false" outlineLevel="0" collapsed="false">
      <c r="A2691" s="178" t="n">
        <v>38390</v>
      </c>
      <c r="B2691" s="179" t="s">
        <v>665</v>
      </c>
      <c r="C2691" s="180" t="s">
        <v>74</v>
      </c>
      <c r="D2691" s="180" t="s">
        <v>30</v>
      </c>
      <c r="E2691" s="178" t="n">
        <v>7.9818E-005</v>
      </c>
      <c r="F2691" s="181" t="n">
        <f aca="false">IF(C2691="MAT.",VLOOKUP(A2691,INSUMOS_AUX!A:F,6,0),0)</f>
        <v>22.97</v>
      </c>
      <c r="G2691" s="178" t="n">
        <f aca="false">IF(C2691="M.O.",VLOOKUP(A2691,INSUMOS_AUX!A:F,6,0),0)</f>
        <v>0</v>
      </c>
    </row>
    <row r="2692" customFormat="false" ht="15" hidden="false" customHeight="false" outlineLevel="0" collapsed="false">
      <c r="A2692" s="178" t="n">
        <v>38393</v>
      </c>
      <c r="B2692" s="179" t="s">
        <v>666</v>
      </c>
      <c r="C2692" s="180" t="s">
        <v>74</v>
      </c>
      <c r="D2692" s="180" t="s">
        <v>30</v>
      </c>
      <c r="E2692" s="178" t="n">
        <v>7.9818E-005</v>
      </c>
      <c r="F2692" s="181" t="n">
        <f aca="false">IF(C2692="MAT.",VLOOKUP(A2692,INSUMOS_AUX!A:F,6,0),0)</f>
        <v>10.36</v>
      </c>
      <c r="G2692" s="178" t="n">
        <f aca="false">IF(C2692="M.O.",VLOOKUP(A2692,INSUMOS_AUX!A:F,6,0),0)</f>
        <v>0</v>
      </c>
    </row>
    <row r="2693" customFormat="false" ht="15" hidden="false" customHeight="false" outlineLevel="0" collapsed="false">
      <c r="A2693" s="178" t="n">
        <v>38396</v>
      </c>
      <c r="B2693" s="179" t="s">
        <v>667</v>
      </c>
      <c r="C2693" s="180" t="s">
        <v>74</v>
      </c>
      <c r="D2693" s="180" t="s">
        <v>30</v>
      </c>
      <c r="E2693" s="178" t="n">
        <v>2.718E-006</v>
      </c>
      <c r="F2693" s="181" t="n">
        <f aca="false">IF(C2693="MAT.",VLOOKUP(A2693,INSUMOS_AUX!A:F,6,0),0)</f>
        <v>276.64</v>
      </c>
      <c r="G2693" s="178" t="n">
        <f aca="false">IF(C2693="M.O.",VLOOKUP(A2693,INSUMOS_AUX!A:F,6,0),0)</f>
        <v>0</v>
      </c>
    </row>
    <row r="2694" customFormat="false" ht="15" hidden="false" customHeight="false" outlineLevel="0" collapsed="false">
      <c r="A2694" s="178" t="n">
        <v>38399</v>
      </c>
      <c r="B2694" s="179" t="s">
        <v>668</v>
      </c>
      <c r="C2694" s="180" t="s">
        <v>74</v>
      </c>
      <c r="D2694" s="180" t="s">
        <v>30</v>
      </c>
      <c r="E2694" s="178" t="n">
        <v>1.3578E-005</v>
      </c>
      <c r="F2694" s="181" t="n">
        <f aca="false">IF(C2694="MAT.",VLOOKUP(A2694,INSUMOS_AUX!A:F,6,0),0)</f>
        <v>135.25</v>
      </c>
      <c r="G2694" s="178" t="n">
        <f aca="false">IF(C2694="M.O.",VLOOKUP(A2694,INSUMOS_AUX!A:F,6,0),0)</f>
        <v>0</v>
      </c>
    </row>
    <row r="2695" customFormat="false" ht="15" hidden="false" customHeight="false" outlineLevel="0" collapsed="false">
      <c r="A2695" s="178" t="n">
        <v>38412</v>
      </c>
      <c r="B2695" s="179" t="s">
        <v>669</v>
      </c>
      <c r="C2695" s="180" t="s">
        <v>74</v>
      </c>
      <c r="D2695" s="180" t="s">
        <v>30</v>
      </c>
      <c r="E2695" s="178" t="n">
        <v>2.376E-006</v>
      </c>
      <c r="F2695" s="181" t="n">
        <f aca="false">IF(C2695="MAT.",VLOOKUP(A2695,INSUMOS_AUX!A:F,6,0),0)</f>
        <v>837.62</v>
      </c>
      <c r="G2695" s="178" t="n">
        <f aca="false">IF(C2695="M.O.",VLOOKUP(A2695,INSUMOS_AUX!A:F,6,0),0)</f>
        <v>0</v>
      </c>
    </row>
    <row r="2696" customFormat="false" ht="15" hidden="false" customHeight="false" outlineLevel="0" collapsed="false">
      <c r="A2696" s="178" t="n">
        <v>38413</v>
      </c>
      <c r="B2696" s="179" t="s">
        <v>670</v>
      </c>
      <c r="C2696" s="180" t="s">
        <v>74</v>
      </c>
      <c r="D2696" s="180" t="s">
        <v>30</v>
      </c>
      <c r="E2696" s="178" t="n">
        <v>2.328E-006</v>
      </c>
      <c r="F2696" s="181" t="n">
        <f aca="false">IF(C2696="MAT.",VLOOKUP(A2696,INSUMOS_AUX!A:F,6,0),0)</f>
        <v>589.49</v>
      </c>
      <c r="G2696" s="178" t="n">
        <f aca="false">IF(C2696="M.O.",VLOOKUP(A2696,INSUMOS_AUX!A:F,6,0),0)</f>
        <v>0</v>
      </c>
    </row>
    <row r="2697" customFormat="false" ht="15" hidden="false" customHeight="false" outlineLevel="0" collapsed="false">
      <c r="A2697" s="178" t="n">
        <v>38476</v>
      </c>
      <c r="B2697" s="179" t="s">
        <v>671</v>
      </c>
      <c r="C2697" s="180" t="s">
        <v>74</v>
      </c>
      <c r="D2697" s="180" t="s">
        <v>30</v>
      </c>
      <c r="E2697" s="178" t="n">
        <v>1.0866E-005</v>
      </c>
      <c r="F2697" s="181" t="n">
        <f aca="false">IF(C2697="MAT.",VLOOKUP(A2697,INSUMOS_AUX!A:F,6,0),0)</f>
        <v>203.78</v>
      </c>
      <c r="G2697" s="178" t="n">
        <f aca="false">IF(C2697="M.O.",VLOOKUP(A2697,INSUMOS_AUX!A:F,6,0),0)</f>
        <v>0</v>
      </c>
    </row>
    <row r="2698" customFormat="false" ht="15" hidden="false" customHeight="false" outlineLevel="0" collapsed="false">
      <c r="A2698" s="178" t="n">
        <v>38477</v>
      </c>
      <c r="B2698" s="179" t="s">
        <v>672</v>
      </c>
      <c r="C2698" s="180" t="s">
        <v>74</v>
      </c>
      <c r="D2698" s="180" t="s">
        <v>30</v>
      </c>
      <c r="E2698" s="178" t="n">
        <v>2.328E-006</v>
      </c>
      <c r="F2698" s="181" t="n">
        <f aca="false">IF(C2698="MAT.",VLOOKUP(A2698,INSUMOS_AUX!A:F,6,0),0)</f>
        <v>577.1</v>
      </c>
      <c r="G2698" s="178" t="n">
        <f aca="false">IF(C2698="M.O.",VLOOKUP(A2698,INSUMOS_AUX!A:F,6,0),0)</f>
        <v>0</v>
      </c>
    </row>
    <row r="2699" customFormat="false" ht="15" hidden="false" customHeight="false" outlineLevel="0" collapsed="false">
      <c r="A2699" s="172"/>
      <c r="B2699" s="173"/>
      <c r="C2699" s="173"/>
      <c r="D2699" s="173"/>
      <c r="E2699" s="173"/>
      <c r="F2699" s="173"/>
      <c r="G2699" s="173"/>
    </row>
    <row r="2700" customFormat="false" ht="15" hidden="false" customHeight="false" outlineLevel="0" collapsed="false">
      <c r="A2700" s="174" t="s">
        <v>351</v>
      </c>
      <c r="B2700" s="174" t="s">
        <v>352</v>
      </c>
      <c r="C2700" s="175" t="s">
        <v>60</v>
      </c>
      <c r="D2700" s="175" t="s">
        <v>86</v>
      </c>
      <c r="E2700" s="176" t="n">
        <v>30</v>
      </c>
      <c r="F2700" s="176" t="n">
        <f aca="false">SUMPRODUCT($E2701:$E2729,F2701:F2729)</f>
        <v>7.00058743794</v>
      </c>
      <c r="G2700" s="176" t="n">
        <f aca="false">SUMPRODUCT($E2701:$E2729,G2701:G2729)</f>
        <v>1.795752728</v>
      </c>
    </row>
    <row r="2701" customFormat="false" ht="15" hidden="false" customHeight="false" outlineLevel="0" collapsed="false">
      <c r="A2701" s="178" t="n">
        <v>10</v>
      </c>
      <c r="B2701" s="179" t="s">
        <v>647</v>
      </c>
      <c r="C2701" s="180" t="s">
        <v>74</v>
      </c>
      <c r="D2701" s="180" t="s">
        <v>30</v>
      </c>
      <c r="E2701" s="178" t="n">
        <v>0.001079926</v>
      </c>
      <c r="F2701" s="181" t="n">
        <f aca="false">IF(C2701="MAT.",VLOOKUP(A2701,INSUMOS_AUX!A:F,6,0),0)</f>
        <v>6.92</v>
      </c>
      <c r="G2701" s="178" t="n">
        <f aca="false">IF(C2701="M.O.",VLOOKUP(A2701,INSUMOS_AUX!A:F,6,0),0)</f>
        <v>0</v>
      </c>
    </row>
    <row r="2702" customFormat="false" ht="15" hidden="false" customHeight="false" outlineLevel="0" collapsed="false">
      <c r="A2702" s="178" t="n">
        <v>1020</v>
      </c>
      <c r="B2702" s="179" t="s">
        <v>856</v>
      </c>
      <c r="C2702" s="180" t="s">
        <v>74</v>
      </c>
      <c r="D2702" s="180" t="s">
        <v>86</v>
      </c>
      <c r="E2702" s="178" t="n">
        <v>1.19</v>
      </c>
      <c r="F2702" s="181" t="n">
        <f aca="false">IF(C2702="MAT.",VLOOKUP(A2702,INSUMOS_AUX!A:F,6,0),0)</f>
        <v>5.3</v>
      </c>
      <c r="G2702" s="178" t="n">
        <f aca="false">IF(C2702="M.O.",VLOOKUP(A2702,INSUMOS_AUX!A:F,6,0),0)</f>
        <v>0</v>
      </c>
    </row>
    <row r="2703" customFormat="false" ht="15" hidden="false" customHeight="false" outlineLevel="0" collapsed="false">
      <c r="A2703" s="178" t="n">
        <v>11359</v>
      </c>
      <c r="B2703" s="179" t="s">
        <v>649</v>
      </c>
      <c r="C2703" s="180" t="s">
        <v>74</v>
      </c>
      <c r="D2703" s="180" t="s">
        <v>30</v>
      </c>
      <c r="E2703" s="178" t="n">
        <v>8.716E-006</v>
      </c>
      <c r="F2703" s="181" t="n">
        <f aca="false">IF(C2703="MAT.",VLOOKUP(A2703,INSUMOS_AUX!A:F,6,0),0)</f>
        <v>571.77</v>
      </c>
      <c r="G2703" s="178" t="n">
        <f aca="false">IF(C2703="M.O.",VLOOKUP(A2703,INSUMOS_AUX!A:F,6,0),0)</f>
        <v>0</v>
      </c>
    </row>
    <row r="2704" customFormat="false" ht="15" hidden="false" customHeight="false" outlineLevel="0" collapsed="false">
      <c r="A2704" s="178" t="n">
        <v>12815</v>
      </c>
      <c r="B2704" s="179" t="s">
        <v>651</v>
      </c>
      <c r="C2704" s="180" t="s">
        <v>74</v>
      </c>
      <c r="D2704" s="180" t="s">
        <v>30</v>
      </c>
      <c r="E2704" s="178" t="n">
        <v>0.001229166</v>
      </c>
      <c r="F2704" s="181" t="n">
        <f aca="false">IF(C2704="MAT.",VLOOKUP(A2704,INSUMOS_AUX!A:F,6,0),0)</f>
        <v>5.84</v>
      </c>
      <c r="G2704" s="178" t="n">
        <f aca="false">IF(C2704="M.O.",VLOOKUP(A2704,INSUMOS_AUX!A:F,6,0),0)</f>
        <v>0</v>
      </c>
    </row>
    <row r="2705" customFormat="false" ht="15" hidden="false" customHeight="false" outlineLevel="0" collapsed="false">
      <c r="A2705" s="178" t="n">
        <v>12892</v>
      </c>
      <c r="B2705" s="179" t="s">
        <v>627</v>
      </c>
      <c r="C2705" s="180" t="s">
        <v>74</v>
      </c>
      <c r="D2705" s="180" t="s">
        <v>628</v>
      </c>
      <c r="E2705" s="178" t="n">
        <v>0.002115776</v>
      </c>
      <c r="F2705" s="181" t="n">
        <f aca="false">IF(C2705="MAT.",VLOOKUP(A2705,INSUMOS_AUX!A:F,6,0),0)</f>
        <v>9</v>
      </c>
      <c r="G2705" s="178" t="n">
        <f aca="false">IF(C2705="M.O.",VLOOKUP(A2705,INSUMOS_AUX!A:F,6,0),0)</f>
        <v>0</v>
      </c>
    </row>
    <row r="2706" customFormat="false" ht="15" hidden="false" customHeight="false" outlineLevel="0" collapsed="false">
      <c r="A2706" s="178" t="n">
        <v>12893</v>
      </c>
      <c r="B2706" s="179" t="s">
        <v>629</v>
      </c>
      <c r="C2706" s="180" t="s">
        <v>74</v>
      </c>
      <c r="D2706" s="180" t="s">
        <v>628</v>
      </c>
      <c r="E2706" s="178" t="n">
        <v>0.000246846</v>
      </c>
      <c r="F2706" s="181" t="n">
        <f aca="false">IF(C2706="MAT.",VLOOKUP(A2706,INSUMOS_AUX!A:F,6,0),0)</f>
        <v>48</v>
      </c>
      <c r="G2706" s="178" t="n">
        <f aca="false">IF(C2706="M.O.",VLOOKUP(A2706,INSUMOS_AUX!A:F,6,0),0)</f>
        <v>0</v>
      </c>
    </row>
    <row r="2707" customFormat="false" ht="15" hidden="false" customHeight="false" outlineLevel="0" collapsed="false">
      <c r="A2707" s="178" t="n">
        <v>21127</v>
      </c>
      <c r="B2707" s="179" t="s">
        <v>857</v>
      </c>
      <c r="C2707" s="180" t="s">
        <v>74</v>
      </c>
      <c r="D2707" s="180" t="s">
        <v>30</v>
      </c>
      <c r="E2707" s="178" t="n">
        <v>0.009</v>
      </c>
      <c r="F2707" s="181" t="n">
        <f aca="false">IF(C2707="MAT.",VLOOKUP(A2707,INSUMOS_AUX!A:F,6,0),0)</f>
        <v>4.35</v>
      </c>
      <c r="G2707" s="178" t="n">
        <f aca="false">IF(C2707="M.O.",VLOOKUP(A2707,INSUMOS_AUX!A:F,6,0),0)</f>
        <v>0</v>
      </c>
    </row>
    <row r="2708" customFormat="false" ht="15" hidden="false" customHeight="false" outlineLevel="0" collapsed="false">
      <c r="A2708" s="178" t="n">
        <v>2436</v>
      </c>
      <c r="B2708" s="179" t="s">
        <v>683</v>
      </c>
      <c r="C2708" s="180" t="s">
        <v>636</v>
      </c>
      <c r="D2708" s="180" t="s">
        <v>594</v>
      </c>
      <c r="E2708" s="178" t="n">
        <v>0.0793177</v>
      </c>
      <c r="F2708" s="181" t="n">
        <f aca="false">IF(C2708="MAT.",VLOOKUP(A2708,INSUMOS_AUX!A:F,6,0),0)</f>
        <v>0</v>
      </c>
      <c r="G2708" s="178" t="n">
        <f aca="false">IF(C2708="M.O.",VLOOKUP(A2708,INSUMOS_AUX!A:F,6,0),0)</f>
        <v>13.3</v>
      </c>
    </row>
    <row r="2709" customFormat="false" ht="15" hidden="false" customHeight="false" outlineLevel="0" collapsed="false">
      <c r="A2709" s="178" t="n">
        <v>247</v>
      </c>
      <c r="B2709" s="179" t="s">
        <v>849</v>
      </c>
      <c r="C2709" s="180" t="s">
        <v>636</v>
      </c>
      <c r="D2709" s="180" t="s">
        <v>594</v>
      </c>
      <c r="E2709" s="178" t="n">
        <v>0.0793177</v>
      </c>
      <c r="F2709" s="181" t="n">
        <f aca="false">IF(C2709="MAT.",VLOOKUP(A2709,INSUMOS_AUX!A:F,6,0),0)</f>
        <v>0</v>
      </c>
      <c r="G2709" s="178" t="n">
        <f aca="false">IF(C2709="M.O.",VLOOKUP(A2709,INSUMOS_AUX!A:F,6,0),0)</f>
        <v>9.34</v>
      </c>
    </row>
    <row r="2710" customFormat="false" ht="15" hidden="false" customHeight="false" outlineLevel="0" collapsed="false">
      <c r="A2710" s="178" t="n">
        <v>25966</v>
      </c>
      <c r="B2710" s="179" t="s">
        <v>653</v>
      </c>
      <c r="C2710" s="180" t="s">
        <v>74</v>
      </c>
      <c r="D2710" s="180" t="s">
        <v>654</v>
      </c>
      <c r="E2710" s="178" t="n">
        <v>0.000204866</v>
      </c>
      <c r="F2710" s="181" t="n">
        <f aca="false">IF(C2710="MAT.",VLOOKUP(A2710,INSUMOS_AUX!A:F,6,0),0)</f>
        <v>15.03</v>
      </c>
      <c r="G2710" s="178" t="n">
        <f aca="false">IF(C2710="M.O.",VLOOKUP(A2710,INSUMOS_AUX!A:F,6,0),0)</f>
        <v>0</v>
      </c>
    </row>
    <row r="2711" customFormat="false" ht="15" hidden="false" customHeight="false" outlineLevel="0" collapsed="false">
      <c r="A2711" s="178" t="n">
        <v>2711</v>
      </c>
      <c r="B2711" s="179" t="s">
        <v>657</v>
      </c>
      <c r="C2711" s="180" t="s">
        <v>74</v>
      </c>
      <c r="D2711" s="180" t="s">
        <v>30</v>
      </c>
      <c r="E2711" s="178" t="n">
        <v>9.143E-005</v>
      </c>
      <c r="F2711" s="181" t="n">
        <f aca="false">IF(C2711="MAT.",VLOOKUP(A2711,INSUMOS_AUX!A:F,6,0),0)</f>
        <v>109.45</v>
      </c>
      <c r="G2711" s="178" t="n">
        <f aca="false">IF(C2711="M.O.",VLOOKUP(A2711,INSUMOS_AUX!A:F,6,0),0)</f>
        <v>0</v>
      </c>
    </row>
    <row r="2712" customFormat="false" ht="15" hidden="false" customHeight="false" outlineLevel="0" collapsed="false">
      <c r="A2712" s="178" t="n">
        <v>36144</v>
      </c>
      <c r="B2712" s="179" t="s">
        <v>630</v>
      </c>
      <c r="C2712" s="180" t="s">
        <v>74</v>
      </c>
      <c r="D2712" s="180" t="s">
        <v>30</v>
      </c>
      <c r="E2712" s="178" t="n">
        <v>0.017212704</v>
      </c>
      <c r="F2712" s="181" t="n">
        <f aca="false">IF(C2712="MAT.",VLOOKUP(A2712,INSUMOS_AUX!A:F,6,0),0)</f>
        <v>1.12</v>
      </c>
      <c r="G2712" s="178" t="n">
        <f aca="false">IF(C2712="M.O.",VLOOKUP(A2712,INSUMOS_AUX!A:F,6,0),0)</f>
        <v>0</v>
      </c>
    </row>
    <row r="2713" customFormat="false" ht="15" hidden="false" customHeight="false" outlineLevel="0" collapsed="false">
      <c r="A2713" s="178" t="n">
        <v>36146</v>
      </c>
      <c r="B2713" s="179" t="s">
        <v>631</v>
      </c>
      <c r="C2713" s="180" t="s">
        <v>74</v>
      </c>
      <c r="D2713" s="180" t="s">
        <v>30</v>
      </c>
      <c r="E2713" s="178" t="n">
        <v>0.000191484</v>
      </c>
      <c r="F2713" s="181" t="n">
        <f aca="false">IF(C2713="MAT.",VLOOKUP(A2713,INSUMOS_AUX!A:F,6,0),0)</f>
        <v>170</v>
      </c>
      <c r="G2713" s="178" t="n">
        <f aca="false">IF(C2713="M.O.",VLOOKUP(A2713,INSUMOS_AUX!A:F,6,0),0)</f>
        <v>0</v>
      </c>
    </row>
    <row r="2714" customFormat="false" ht="15" hidden="false" customHeight="false" outlineLevel="0" collapsed="false">
      <c r="A2714" s="178" t="n">
        <v>36149</v>
      </c>
      <c r="B2714" s="179" t="s">
        <v>632</v>
      </c>
      <c r="C2714" s="180" t="s">
        <v>74</v>
      </c>
      <c r="D2714" s="180" t="s">
        <v>30</v>
      </c>
      <c r="E2714" s="178" t="n">
        <v>0.00011088</v>
      </c>
      <c r="F2714" s="181" t="n">
        <f aca="false">IF(C2714="MAT.",VLOOKUP(A2714,INSUMOS_AUX!A:F,6,0),0)</f>
        <v>117.5</v>
      </c>
      <c r="G2714" s="178" t="n">
        <f aca="false">IF(C2714="M.O.",VLOOKUP(A2714,INSUMOS_AUX!A:F,6,0),0)</f>
        <v>0</v>
      </c>
    </row>
    <row r="2715" customFormat="false" ht="15" hidden="false" customHeight="false" outlineLevel="0" collapsed="false">
      <c r="A2715" s="178" t="n">
        <v>36150</v>
      </c>
      <c r="B2715" s="179" t="s">
        <v>633</v>
      </c>
      <c r="C2715" s="180" t="s">
        <v>74</v>
      </c>
      <c r="D2715" s="180" t="s">
        <v>30</v>
      </c>
      <c r="E2715" s="178" t="n">
        <v>0.000410318</v>
      </c>
      <c r="F2715" s="181" t="n">
        <f aca="false">IF(C2715="MAT.",VLOOKUP(A2715,INSUMOS_AUX!A:F,6,0),0)</f>
        <v>29.7</v>
      </c>
      <c r="G2715" s="178" t="n">
        <f aca="false">IF(C2715="M.O.",VLOOKUP(A2715,INSUMOS_AUX!A:F,6,0),0)</f>
        <v>0</v>
      </c>
    </row>
    <row r="2716" customFormat="false" ht="15" hidden="false" customHeight="false" outlineLevel="0" collapsed="false">
      <c r="A2716" s="178" t="n">
        <v>36153</v>
      </c>
      <c r="B2716" s="179" t="s">
        <v>634</v>
      </c>
      <c r="C2716" s="180" t="s">
        <v>74</v>
      </c>
      <c r="D2716" s="180" t="s">
        <v>30</v>
      </c>
      <c r="E2716" s="178" t="n">
        <v>0.00016595</v>
      </c>
      <c r="F2716" s="181" t="n">
        <f aca="false">IF(C2716="MAT.",VLOOKUP(A2716,INSUMOS_AUX!A:F,6,0),0)</f>
        <v>133.75</v>
      </c>
      <c r="G2716" s="178" t="n">
        <f aca="false">IF(C2716="M.O.",VLOOKUP(A2716,INSUMOS_AUX!A:F,6,0),0)</f>
        <v>0</v>
      </c>
    </row>
    <row r="2717" customFormat="false" ht="15" hidden="false" customHeight="false" outlineLevel="0" collapsed="false">
      <c r="A2717" s="178" t="n">
        <v>37370</v>
      </c>
      <c r="B2717" s="179" t="s">
        <v>659</v>
      </c>
      <c r="C2717" s="180" t="s">
        <v>74</v>
      </c>
      <c r="D2717" s="180" t="s">
        <v>594</v>
      </c>
      <c r="E2717" s="178" t="n">
        <v>0.154</v>
      </c>
      <c r="F2717" s="181" t="n">
        <f aca="false">IF(C2717="MAT.",VLOOKUP(A2717,INSUMOS_AUX!A:F,6,0),0)</f>
        <v>1.87</v>
      </c>
      <c r="G2717" s="178" t="n">
        <f aca="false">IF(C2717="M.O.",VLOOKUP(A2717,INSUMOS_AUX!A:F,6,0),0)</f>
        <v>0</v>
      </c>
    </row>
    <row r="2718" customFormat="false" ht="15" hidden="false" customHeight="false" outlineLevel="0" collapsed="false">
      <c r="A2718" s="178" t="n">
        <v>37371</v>
      </c>
      <c r="B2718" s="179" t="s">
        <v>660</v>
      </c>
      <c r="C2718" s="180" t="s">
        <v>74</v>
      </c>
      <c r="D2718" s="180" t="s">
        <v>594</v>
      </c>
      <c r="E2718" s="178" t="n">
        <v>0.154</v>
      </c>
      <c r="F2718" s="181" t="n">
        <f aca="false">IF(C2718="MAT.",VLOOKUP(A2718,INSUMOS_AUX!A:F,6,0),0)</f>
        <v>0.71</v>
      </c>
      <c r="G2718" s="178" t="n">
        <f aca="false">IF(C2718="M.O.",VLOOKUP(A2718,INSUMOS_AUX!A:F,6,0),0)</f>
        <v>0</v>
      </c>
    </row>
    <row r="2719" customFormat="false" ht="15" hidden="false" customHeight="false" outlineLevel="0" collapsed="false">
      <c r="A2719" s="178" t="n">
        <v>37372</v>
      </c>
      <c r="B2719" s="179" t="s">
        <v>661</v>
      </c>
      <c r="C2719" s="180" t="s">
        <v>74</v>
      </c>
      <c r="D2719" s="180" t="s">
        <v>594</v>
      </c>
      <c r="E2719" s="178" t="n">
        <v>0.154</v>
      </c>
      <c r="F2719" s="181" t="n">
        <f aca="false">IF(C2719="MAT.",VLOOKUP(A2719,INSUMOS_AUX!A:F,6,0),0)</f>
        <v>0.34</v>
      </c>
      <c r="G2719" s="178" t="n">
        <f aca="false">IF(C2719="M.O.",VLOOKUP(A2719,INSUMOS_AUX!A:F,6,0),0)</f>
        <v>0</v>
      </c>
    </row>
    <row r="2720" customFormat="false" ht="15" hidden="false" customHeight="false" outlineLevel="0" collapsed="false">
      <c r="A2720" s="178" t="n">
        <v>37373</v>
      </c>
      <c r="B2720" s="179" t="s">
        <v>662</v>
      </c>
      <c r="C2720" s="180" t="s">
        <v>74</v>
      </c>
      <c r="D2720" s="180" t="s">
        <v>594</v>
      </c>
      <c r="E2720" s="178" t="n">
        <v>0.154</v>
      </c>
      <c r="F2720" s="181" t="n">
        <f aca="false">IF(C2720="MAT.",VLOOKUP(A2720,INSUMOS_AUX!A:F,6,0),0)</f>
        <v>0.05</v>
      </c>
      <c r="G2720" s="178" t="n">
        <f aca="false">IF(C2720="M.O.",VLOOKUP(A2720,INSUMOS_AUX!A:F,6,0),0)</f>
        <v>0</v>
      </c>
    </row>
    <row r="2721" customFormat="false" ht="15" hidden="false" customHeight="false" outlineLevel="0" collapsed="false">
      <c r="A2721" s="178" t="n">
        <v>38382</v>
      </c>
      <c r="B2721" s="179" t="s">
        <v>664</v>
      </c>
      <c r="C2721" s="180" t="s">
        <v>74</v>
      </c>
      <c r="D2721" s="180" t="s">
        <v>30</v>
      </c>
      <c r="E2721" s="178" t="n">
        <v>0.000389804</v>
      </c>
      <c r="F2721" s="181" t="n">
        <f aca="false">IF(C2721="MAT.",VLOOKUP(A2721,INSUMOS_AUX!A:F,6,0),0)</f>
        <v>7.62</v>
      </c>
      <c r="G2721" s="178" t="n">
        <f aca="false">IF(C2721="M.O.",VLOOKUP(A2721,INSUMOS_AUX!A:F,6,0),0)</f>
        <v>0</v>
      </c>
    </row>
    <row r="2722" customFormat="false" ht="15" hidden="false" customHeight="false" outlineLevel="0" collapsed="false">
      <c r="A2722" s="178" t="n">
        <v>38390</v>
      </c>
      <c r="B2722" s="179" t="s">
        <v>665</v>
      </c>
      <c r="C2722" s="180" t="s">
        <v>74</v>
      </c>
      <c r="D2722" s="180" t="s">
        <v>30</v>
      </c>
      <c r="E2722" s="178" t="n">
        <v>0.000204866</v>
      </c>
      <c r="F2722" s="181" t="n">
        <f aca="false">IF(C2722="MAT.",VLOOKUP(A2722,INSUMOS_AUX!A:F,6,0),0)</f>
        <v>22.97</v>
      </c>
      <c r="G2722" s="178" t="n">
        <f aca="false">IF(C2722="M.O.",VLOOKUP(A2722,INSUMOS_AUX!A:F,6,0),0)</f>
        <v>0</v>
      </c>
    </row>
    <row r="2723" customFormat="false" ht="15" hidden="false" customHeight="false" outlineLevel="0" collapsed="false">
      <c r="A2723" s="178" t="n">
        <v>38393</v>
      </c>
      <c r="B2723" s="179" t="s">
        <v>666</v>
      </c>
      <c r="C2723" s="180" t="s">
        <v>74</v>
      </c>
      <c r="D2723" s="180" t="s">
        <v>30</v>
      </c>
      <c r="E2723" s="178" t="n">
        <v>0.000204866</v>
      </c>
      <c r="F2723" s="181" t="n">
        <f aca="false">IF(C2723="MAT.",VLOOKUP(A2723,INSUMOS_AUX!A:F,6,0),0)</f>
        <v>10.36</v>
      </c>
      <c r="G2723" s="178" t="n">
        <f aca="false">IF(C2723="M.O.",VLOOKUP(A2723,INSUMOS_AUX!A:F,6,0),0)</f>
        <v>0</v>
      </c>
    </row>
    <row r="2724" customFormat="false" ht="15" hidden="false" customHeight="false" outlineLevel="0" collapsed="false">
      <c r="A2724" s="178" t="n">
        <v>38396</v>
      </c>
      <c r="B2724" s="179" t="s">
        <v>667</v>
      </c>
      <c r="C2724" s="180" t="s">
        <v>74</v>
      </c>
      <c r="D2724" s="180" t="s">
        <v>30</v>
      </c>
      <c r="E2724" s="178" t="n">
        <v>6.976E-006</v>
      </c>
      <c r="F2724" s="181" t="n">
        <f aca="false">IF(C2724="MAT.",VLOOKUP(A2724,INSUMOS_AUX!A:F,6,0),0)</f>
        <v>276.64</v>
      </c>
      <c r="G2724" s="178" t="n">
        <f aca="false">IF(C2724="M.O.",VLOOKUP(A2724,INSUMOS_AUX!A:F,6,0),0)</f>
        <v>0</v>
      </c>
    </row>
    <row r="2725" customFormat="false" ht="15" hidden="false" customHeight="false" outlineLevel="0" collapsed="false">
      <c r="A2725" s="178" t="n">
        <v>38399</v>
      </c>
      <c r="B2725" s="179" t="s">
        <v>668</v>
      </c>
      <c r="C2725" s="180" t="s">
        <v>74</v>
      </c>
      <c r="D2725" s="180" t="s">
        <v>30</v>
      </c>
      <c r="E2725" s="178" t="n">
        <v>3.485E-005</v>
      </c>
      <c r="F2725" s="181" t="n">
        <f aca="false">IF(C2725="MAT.",VLOOKUP(A2725,INSUMOS_AUX!A:F,6,0),0)</f>
        <v>135.25</v>
      </c>
      <c r="G2725" s="178" t="n">
        <f aca="false">IF(C2725="M.O.",VLOOKUP(A2725,INSUMOS_AUX!A:F,6,0),0)</f>
        <v>0</v>
      </c>
    </row>
    <row r="2726" customFormat="false" ht="15" hidden="false" customHeight="false" outlineLevel="0" collapsed="false">
      <c r="A2726" s="178" t="n">
        <v>38412</v>
      </c>
      <c r="B2726" s="179" t="s">
        <v>669</v>
      </c>
      <c r="C2726" s="180" t="s">
        <v>74</v>
      </c>
      <c r="D2726" s="180" t="s">
        <v>30</v>
      </c>
      <c r="E2726" s="178" t="n">
        <v>6.098E-006</v>
      </c>
      <c r="F2726" s="181" t="n">
        <f aca="false">IF(C2726="MAT.",VLOOKUP(A2726,INSUMOS_AUX!A:F,6,0),0)</f>
        <v>837.62</v>
      </c>
      <c r="G2726" s="178" t="n">
        <f aca="false">IF(C2726="M.O.",VLOOKUP(A2726,INSUMOS_AUX!A:F,6,0),0)</f>
        <v>0</v>
      </c>
    </row>
    <row r="2727" customFormat="false" ht="15" hidden="false" customHeight="false" outlineLevel="0" collapsed="false">
      <c r="A2727" s="178" t="n">
        <v>38413</v>
      </c>
      <c r="B2727" s="179" t="s">
        <v>670</v>
      </c>
      <c r="C2727" s="180" t="s">
        <v>74</v>
      </c>
      <c r="D2727" s="180" t="s">
        <v>30</v>
      </c>
      <c r="E2727" s="178" t="n">
        <v>5.976E-006</v>
      </c>
      <c r="F2727" s="181" t="n">
        <f aca="false">IF(C2727="MAT.",VLOOKUP(A2727,INSUMOS_AUX!A:F,6,0),0)</f>
        <v>589.49</v>
      </c>
      <c r="G2727" s="178" t="n">
        <f aca="false">IF(C2727="M.O.",VLOOKUP(A2727,INSUMOS_AUX!A:F,6,0),0)</f>
        <v>0</v>
      </c>
    </row>
    <row r="2728" customFormat="false" ht="15" hidden="false" customHeight="false" outlineLevel="0" collapsed="false">
      <c r="A2728" s="178" t="n">
        <v>38476</v>
      </c>
      <c r="B2728" s="179" t="s">
        <v>671</v>
      </c>
      <c r="C2728" s="180" t="s">
        <v>74</v>
      </c>
      <c r="D2728" s="180" t="s">
        <v>30</v>
      </c>
      <c r="E2728" s="178" t="n">
        <v>2.789E-005</v>
      </c>
      <c r="F2728" s="181" t="n">
        <f aca="false">IF(C2728="MAT.",VLOOKUP(A2728,INSUMOS_AUX!A:F,6,0),0)</f>
        <v>203.78</v>
      </c>
      <c r="G2728" s="178" t="n">
        <f aca="false">IF(C2728="M.O.",VLOOKUP(A2728,INSUMOS_AUX!A:F,6,0),0)</f>
        <v>0</v>
      </c>
    </row>
    <row r="2729" customFormat="false" ht="15" hidden="false" customHeight="false" outlineLevel="0" collapsed="false">
      <c r="A2729" s="178" t="n">
        <v>38477</v>
      </c>
      <c r="B2729" s="179" t="s">
        <v>672</v>
      </c>
      <c r="C2729" s="180" t="s">
        <v>74</v>
      </c>
      <c r="D2729" s="180" t="s">
        <v>30</v>
      </c>
      <c r="E2729" s="178" t="n">
        <v>5.976E-006</v>
      </c>
      <c r="F2729" s="181" t="n">
        <f aca="false">IF(C2729="MAT.",VLOOKUP(A2729,INSUMOS_AUX!A:F,6,0),0)</f>
        <v>577.1</v>
      </c>
      <c r="G2729" s="178" t="n">
        <f aca="false">IF(C2729="M.O.",VLOOKUP(A2729,INSUMOS_AUX!A:F,6,0),0)</f>
        <v>0</v>
      </c>
    </row>
    <row r="2730" customFormat="false" ht="15" hidden="false" customHeight="false" outlineLevel="0" collapsed="false">
      <c r="A2730" s="172"/>
      <c r="B2730" s="173"/>
      <c r="C2730" s="173"/>
      <c r="D2730" s="173"/>
      <c r="E2730" s="173"/>
      <c r="F2730" s="173"/>
      <c r="G2730" s="173"/>
    </row>
    <row r="2731" customFormat="false" ht="15" hidden="false" customHeight="false" outlineLevel="0" collapsed="false">
      <c r="A2731" s="174" t="s">
        <v>354</v>
      </c>
      <c r="B2731" s="174" t="s">
        <v>355</v>
      </c>
      <c r="C2731" s="175" t="s">
        <v>60</v>
      </c>
      <c r="D2731" s="175" t="s">
        <v>30</v>
      </c>
      <c r="E2731" s="176" t="n">
        <v>2</v>
      </c>
      <c r="F2731" s="176" t="n">
        <f aca="false">SUMPRODUCT($E2732:$E2761,F2732:F2761)</f>
        <v>12.79254444861</v>
      </c>
      <c r="G2731" s="176" t="n">
        <f aca="false">SUMPRODUCT($E2732:$E2761,G2732:G2761)</f>
        <v>13.266287064</v>
      </c>
    </row>
    <row r="2732" customFormat="false" ht="15" hidden="false" customHeight="false" outlineLevel="0" collapsed="false">
      <c r="A2732" s="178" t="n">
        <v>10</v>
      </c>
      <c r="B2732" s="179" t="s">
        <v>647</v>
      </c>
      <c r="C2732" s="180" t="s">
        <v>74</v>
      </c>
      <c r="D2732" s="180" t="s">
        <v>30</v>
      </c>
      <c r="E2732" s="178" t="n">
        <v>0.00782595</v>
      </c>
      <c r="F2732" s="181" t="n">
        <f aca="false">IF(C2732="MAT.",VLOOKUP(A2732,INSUMOS_AUX!A:F,6,0),0)</f>
        <v>6.92</v>
      </c>
      <c r="G2732" s="178" t="n">
        <f aca="false">IF(C2732="M.O.",VLOOKUP(A2732,INSUMOS_AUX!A:F,6,0),0)</f>
        <v>0</v>
      </c>
    </row>
    <row r="2733" customFormat="false" ht="15" hidden="false" customHeight="false" outlineLevel="0" collapsed="false">
      <c r="A2733" s="178" t="n">
        <v>11359</v>
      </c>
      <c r="B2733" s="179" t="s">
        <v>649</v>
      </c>
      <c r="C2733" s="180" t="s">
        <v>74</v>
      </c>
      <c r="D2733" s="180" t="s">
        <v>30</v>
      </c>
      <c r="E2733" s="178" t="n">
        <v>6.3166E-005</v>
      </c>
      <c r="F2733" s="181" t="n">
        <f aca="false">IF(C2733="MAT.",VLOOKUP(A2733,INSUMOS_AUX!A:F,6,0),0)</f>
        <v>571.77</v>
      </c>
      <c r="G2733" s="178" t="n">
        <f aca="false">IF(C2733="M.O.",VLOOKUP(A2733,INSUMOS_AUX!A:F,6,0),0)</f>
        <v>0</v>
      </c>
    </row>
    <row r="2734" customFormat="false" ht="15" hidden="false" customHeight="false" outlineLevel="0" collapsed="false">
      <c r="A2734" s="178" t="n">
        <v>12815</v>
      </c>
      <c r="B2734" s="179" t="s">
        <v>651</v>
      </c>
      <c r="C2734" s="180" t="s">
        <v>74</v>
      </c>
      <c r="D2734" s="180" t="s">
        <v>30</v>
      </c>
      <c r="E2734" s="178" t="n">
        <v>0.008907466</v>
      </c>
      <c r="F2734" s="181" t="n">
        <f aca="false">IF(C2734="MAT.",VLOOKUP(A2734,INSUMOS_AUX!A:F,6,0),0)</f>
        <v>5.84</v>
      </c>
      <c r="G2734" s="178" t="n">
        <f aca="false">IF(C2734="M.O.",VLOOKUP(A2734,INSUMOS_AUX!A:F,6,0),0)</f>
        <v>0</v>
      </c>
    </row>
    <row r="2735" customFormat="false" ht="15" hidden="false" customHeight="false" outlineLevel="0" collapsed="false">
      <c r="A2735" s="178" t="n">
        <v>12892</v>
      </c>
      <c r="B2735" s="179" t="s">
        <v>627</v>
      </c>
      <c r="C2735" s="180" t="s">
        <v>74</v>
      </c>
      <c r="D2735" s="180" t="s">
        <v>628</v>
      </c>
      <c r="E2735" s="178" t="n">
        <v>0.015332501</v>
      </c>
      <c r="F2735" s="181" t="n">
        <f aca="false">IF(C2735="MAT.",VLOOKUP(A2735,INSUMOS_AUX!A:F,6,0),0)</f>
        <v>9</v>
      </c>
      <c r="G2735" s="178" t="n">
        <f aca="false">IF(C2735="M.O.",VLOOKUP(A2735,INSUMOS_AUX!A:F,6,0),0)</f>
        <v>0</v>
      </c>
    </row>
    <row r="2736" customFormat="false" ht="15" hidden="false" customHeight="false" outlineLevel="0" collapsed="false">
      <c r="A2736" s="178" t="n">
        <v>12893</v>
      </c>
      <c r="B2736" s="179" t="s">
        <v>629</v>
      </c>
      <c r="C2736" s="180" t="s">
        <v>74</v>
      </c>
      <c r="D2736" s="180" t="s">
        <v>628</v>
      </c>
      <c r="E2736" s="178" t="n">
        <v>0.001788836</v>
      </c>
      <c r="F2736" s="181" t="n">
        <f aca="false">IF(C2736="MAT.",VLOOKUP(A2736,INSUMOS_AUX!A:F,6,0),0)</f>
        <v>48</v>
      </c>
      <c r="G2736" s="178" t="n">
        <f aca="false">IF(C2736="M.O.",VLOOKUP(A2736,INSUMOS_AUX!A:F,6,0),0)</f>
        <v>0</v>
      </c>
    </row>
    <row r="2737" customFormat="false" ht="15" hidden="false" customHeight="false" outlineLevel="0" collapsed="false">
      <c r="A2737" s="178" t="n">
        <v>2436</v>
      </c>
      <c r="B2737" s="179" t="s">
        <v>683</v>
      </c>
      <c r="C2737" s="180" t="s">
        <v>636</v>
      </c>
      <c r="D2737" s="180" t="s">
        <v>594</v>
      </c>
      <c r="E2737" s="178" t="n">
        <v>0.638662</v>
      </c>
      <c r="F2737" s="181" t="n">
        <f aca="false">IF(C2737="MAT.",VLOOKUP(A2737,INSUMOS_AUX!A:F,6,0),0)</f>
        <v>0</v>
      </c>
      <c r="G2737" s="178" t="n">
        <f aca="false">IF(C2737="M.O.",VLOOKUP(A2737,INSUMOS_AUX!A:F,6,0),0)</f>
        <v>13.3</v>
      </c>
    </row>
    <row r="2738" customFormat="false" ht="15" hidden="false" customHeight="false" outlineLevel="0" collapsed="false">
      <c r="A2738" s="178" t="n">
        <v>247</v>
      </c>
      <c r="B2738" s="179" t="s">
        <v>849</v>
      </c>
      <c r="C2738" s="180" t="s">
        <v>636</v>
      </c>
      <c r="D2738" s="180" t="s">
        <v>594</v>
      </c>
      <c r="E2738" s="178" t="n">
        <v>0.5109296</v>
      </c>
      <c r="F2738" s="181" t="n">
        <f aca="false">IF(C2738="MAT.",VLOOKUP(A2738,INSUMOS_AUX!A:F,6,0),0)</f>
        <v>0</v>
      </c>
      <c r="G2738" s="178" t="n">
        <f aca="false">IF(C2738="M.O.",VLOOKUP(A2738,INSUMOS_AUX!A:F,6,0),0)</f>
        <v>9.34</v>
      </c>
    </row>
    <row r="2739" customFormat="false" ht="15" hidden="false" customHeight="false" outlineLevel="0" collapsed="false">
      <c r="A2739" s="178" t="n">
        <v>25966</v>
      </c>
      <c r="B2739" s="179" t="s">
        <v>653</v>
      </c>
      <c r="C2739" s="180" t="s">
        <v>74</v>
      </c>
      <c r="D2739" s="180" t="s">
        <v>654</v>
      </c>
      <c r="E2739" s="178" t="n">
        <v>0.001484615</v>
      </c>
      <c r="F2739" s="181" t="n">
        <f aca="false">IF(C2739="MAT.",VLOOKUP(A2739,INSUMOS_AUX!A:F,6,0),0)</f>
        <v>15.03</v>
      </c>
      <c r="G2739" s="178" t="n">
        <f aca="false">IF(C2739="M.O.",VLOOKUP(A2739,INSUMOS_AUX!A:F,6,0),0)</f>
        <v>0</v>
      </c>
    </row>
    <row r="2740" customFormat="false" ht="15" hidden="false" customHeight="false" outlineLevel="0" collapsed="false">
      <c r="A2740" s="178" t="n">
        <v>2711</v>
      </c>
      <c r="B2740" s="179" t="s">
        <v>657</v>
      </c>
      <c r="C2740" s="180" t="s">
        <v>74</v>
      </c>
      <c r="D2740" s="180" t="s">
        <v>30</v>
      </c>
      <c r="E2740" s="178" t="n">
        <v>0.000662569</v>
      </c>
      <c r="F2740" s="181" t="n">
        <f aca="false">IF(C2740="MAT.",VLOOKUP(A2740,INSUMOS_AUX!A:F,6,0),0)</f>
        <v>109.45</v>
      </c>
      <c r="G2740" s="178" t="n">
        <f aca="false">IF(C2740="M.O.",VLOOKUP(A2740,INSUMOS_AUX!A:F,6,0),0)</f>
        <v>0</v>
      </c>
    </row>
    <row r="2741" customFormat="false" ht="15" hidden="false" customHeight="false" outlineLevel="0" collapsed="false">
      <c r="A2741" s="178" t="n">
        <v>36144</v>
      </c>
      <c r="B2741" s="179" t="s">
        <v>630</v>
      </c>
      <c r="C2741" s="180" t="s">
        <v>74</v>
      </c>
      <c r="D2741" s="180" t="s">
        <v>30</v>
      </c>
      <c r="E2741" s="178" t="n">
        <v>0.124736213</v>
      </c>
      <c r="F2741" s="181" t="n">
        <f aca="false">IF(C2741="MAT.",VLOOKUP(A2741,INSUMOS_AUX!A:F,6,0),0)</f>
        <v>1.12</v>
      </c>
      <c r="G2741" s="178" t="n">
        <f aca="false">IF(C2741="M.O.",VLOOKUP(A2741,INSUMOS_AUX!A:F,6,0),0)</f>
        <v>0</v>
      </c>
    </row>
    <row r="2742" customFormat="false" ht="15" hidden="false" customHeight="false" outlineLevel="0" collapsed="false">
      <c r="A2742" s="178" t="n">
        <v>36146</v>
      </c>
      <c r="B2742" s="179" t="s">
        <v>631</v>
      </c>
      <c r="C2742" s="180" t="s">
        <v>74</v>
      </c>
      <c r="D2742" s="180" t="s">
        <v>30</v>
      </c>
      <c r="E2742" s="178" t="n">
        <v>0.001387634</v>
      </c>
      <c r="F2742" s="181" t="n">
        <f aca="false">IF(C2742="MAT.",VLOOKUP(A2742,INSUMOS_AUX!A:F,6,0),0)</f>
        <v>170</v>
      </c>
      <c r="G2742" s="178" t="n">
        <f aca="false">IF(C2742="M.O.",VLOOKUP(A2742,INSUMOS_AUX!A:F,6,0),0)</f>
        <v>0</v>
      </c>
    </row>
    <row r="2743" customFormat="false" ht="15" hidden="false" customHeight="false" outlineLevel="0" collapsed="false">
      <c r="A2743" s="178" t="n">
        <v>36149</v>
      </c>
      <c r="B2743" s="179" t="s">
        <v>632</v>
      </c>
      <c r="C2743" s="180" t="s">
        <v>74</v>
      </c>
      <c r="D2743" s="180" t="s">
        <v>30</v>
      </c>
      <c r="E2743" s="178" t="n">
        <v>0.00080352</v>
      </c>
      <c r="F2743" s="181" t="n">
        <f aca="false">IF(C2743="MAT.",VLOOKUP(A2743,INSUMOS_AUX!A:F,6,0),0)</f>
        <v>117.5</v>
      </c>
      <c r="G2743" s="178" t="n">
        <f aca="false">IF(C2743="M.O.",VLOOKUP(A2743,INSUMOS_AUX!A:F,6,0),0)</f>
        <v>0</v>
      </c>
    </row>
    <row r="2744" customFormat="false" ht="15" hidden="false" customHeight="false" outlineLevel="0" collapsed="false">
      <c r="A2744" s="178" t="n">
        <v>36150</v>
      </c>
      <c r="B2744" s="179" t="s">
        <v>633</v>
      </c>
      <c r="C2744" s="180" t="s">
        <v>74</v>
      </c>
      <c r="D2744" s="180" t="s">
        <v>30</v>
      </c>
      <c r="E2744" s="178" t="n">
        <v>0.00297347</v>
      </c>
      <c r="F2744" s="181" t="n">
        <f aca="false">IF(C2744="MAT.",VLOOKUP(A2744,INSUMOS_AUX!A:F,6,0),0)</f>
        <v>29.7</v>
      </c>
      <c r="G2744" s="178" t="n">
        <f aca="false">IF(C2744="M.O.",VLOOKUP(A2744,INSUMOS_AUX!A:F,6,0),0)</f>
        <v>0</v>
      </c>
    </row>
    <row r="2745" customFormat="false" ht="15" hidden="false" customHeight="false" outlineLevel="0" collapsed="false">
      <c r="A2745" s="178" t="n">
        <v>36153</v>
      </c>
      <c r="B2745" s="179" t="s">
        <v>634</v>
      </c>
      <c r="C2745" s="180" t="s">
        <v>74</v>
      </c>
      <c r="D2745" s="180" t="s">
        <v>30</v>
      </c>
      <c r="E2745" s="178" t="n">
        <v>0.001202602</v>
      </c>
      <c r="F2745" s="181" t="n">
        <f aca="false">IF(C2745="MAT.",VLOOKUP(A2745,INSUMOS_AUX!A:F,6,0),0)</f>
        <v>133.75</v>
      </c>
      <c r="G2745" s="178" t="n">
        <f aca="false">IF(C2745="M.O.",VLOOKUP(A2745,INSUMOS_AUX!A:F,6,0),0)</f>
        <v>0</v>
      </c>
    </row>
    <row r="2746" customFormat="false" ht="15" hidden="false" customHeight="false" outlineLevel="0" collapsed="false">
      <c r="A2746" s="178" t="n">
        <v>37370</v>
      </c>
      <c r="B2746" s="179" t="s">
        <v>659</v>
      </c>
      <c r="C2746" s="180" t="s">
        <v>74</v>
      </c>
      <c r="D2746" s="180" t="s">
        <v>594</v>
      </c>
      <c r="E2746" s="178" t="n">
        <v>1.116</v>
      </c>
      <c r="F2746" s="181" t="n">
        <f aca="false">IF(C2746="MAT.",VLOOKUP(A2746,INSUMOS_AUX!A:F,6,0),0)</f>
        <v>1.87</v>
      </c>
      <c r="G2746" s="178" t="n">
        <f aca="false">IF(C2746="M.O.",VLOOKUP(A2746,INSUMOS_AUX!A:F,6,0),0)</f>
        <v>0</v>
      </c>
    </row>
    <row r="2747" customFormat="false" ht="15" hidden="false" customHeight="false" outlineLevel="0" collapsed="false">
      <c r="A2747" s="178" t="n">
        <v>37371</v>
      </c>
      <c r="B2747" s="179" t="s">
        <v>660</v>
      </c>
      <c r="C2747" s="180" t="s">
        <v>74</v>
      </c>
      <c r="D2747" s="180" t="s">
        <v>594</v>
      </c>
      <c r="E2747" s="178" t="n">
        <v>1.116</v>
      </c>
      <c r="F2747" s="181" t="n">
        <f aca="false">IF(C2747="MAT.",VLOOKUP(A2747,INSUMOS_AUX!A:F,6,0),0)</f>
        <v>0.71</v>
      </c>
      <c r="G2747" s="178" t="n">
        <f aca="false">IF(C2747="M.O.",VLOOKUP(A2747,INSUMOS_AUX!A:F,6,0),0)</f>
        <v>0</v>
      </c>
    </row>
    <row r="2748" customFormat="false" ht="15" hidden="false" customHeight="false" outlineLevel="0" collapsed="false">
      <c r="A2748" s="178" t="n">
        <v>37372</v>
      </c>
      <c r="B2748" s="179" t="s">
        <v>661</v>
      </c>
      <c r="C2748" s="180" t="s">
        <v>74</v>
      </c>
      <c r="D2748" s="180" t="s">
        <v>594</v>
      </c>
      <c r="E2748" s="178" t="n">
        <v>1.116</v>
      </c>
      <c r="F2748" s="181" t="n">
        <f aca="false">IF(C2748="MAT.",VLOOKUP(A2748,INSUMOS_AUX!A:F,6,0),0)</f>
        <v>0.34</v>
      </c>
      <c r="G2748" s="178" t="n">
        <f aca="false">IF(C2748="M.O.",VLOOKUP(A2748,INSUMOS_AUX!A:F,6,0),0)</f>
        <v>0</v>
      </c>
    </row>
    <row r="2749" customFormat="false" ht="15" hidden="false" customHeight="false" outlineLevel="0" collapsed="false">
      <c r="A2749" s="178" t="n">
        <v>37373</v>
      </c>
      <c r="B2749" s="179" t="s">
        <v>662</v>
      </c>
      <c r="C2749" s="180" t="s">
        <v>74</v>
      </c>
      <c r="D2749" s="180" t="s">
        <v>594</v>
      </c>
      <c r="E2749" s="178" t="n">
        <v>1.116</v>
      </c>
      <c r="F2749" s="181" t="n">
        <f aca="false">IF(C2749="MAT.",VLOOKUP(A2749,INSUMOS_AUX!A:F,6,0),0)</f>
        <v>0.05</v>
      </c>
      <c r="G2749" s="178" t="n">
        <f aca="false">IF(C2749="M.O.",VLOOKUP(A2749,INSUMOS_AUX!A:F,6,0),0)</f>
        <v>0</v>
      </c>
    </row>
    <row r="2750" customFormat="false" ht="15" hidden="false" customHeight="false" outlineLevel="0" collapsed="false">
      <c r="A2750" s="178" t="n">
        <v>38094</v>
      </c>
      <c r="B2750" s="179" t="s">
        <v>868</v>
      </c>
      <c r="C2750" s="180" t="s">
        <v>74</v>
      </c>
      <c r="D2750" s="180" t="s">
        <v>30</v>
      </c>
      <c r="E2750" s="178" t="n">
        <v>1</v>
      </c>
      <c r="F2750" s="181" t="n">
        <f aca="false">IF(C2750="MAT.",VLOOKUP(A2750,INSUMOS_AUX!A:F,6,0),0)</f>
        <v>1.91</v>
      </c>
      <c r="G2750" s="178" t="n">
        <f aca="false">IF(C2750="M.O.",VLOOKUP(A2750,INSUMOS_AUX!A:F,6,0),0)</f>
        <v>0</v>
      </c>
    </row>
    <row r="2751" customFormat="false" ht="15" hidden="false" customHeight="false" outlineLevel="0" collapsed="false">
      <c r="A2751" s="178" t="n">
        <v>38099</v>
      </c>
      <c r="B2751" s="179" t="s">
        <v>869</v>
      </c>
      <c r="C2751" s="180" t="s">
        <v>74</v>
      </c>
      <c r="D2751" s="180" t="s">
        <v>30</v>
      </c>
      <c r="E2751" s="178" t="n">
        <v>1</v>
      </c>
      <c r="F2751" s="181" t="n">
        <f aca="false">IF(C2751="MAT.",VLOOKUP(A2751,INSUMOS_AUX!A:F,6,0),0)</f>
        <v>0.99</v>
      </c>
      <c r="G2751" s="178" t="n">
        <f aca="false">IF(C2751="M.O.",VLOOKUP(A2751,INSUMOS_AUX!A:F,6,0),0)</f>
        <v>0</v>
      </c>
    </row>
    <row r="2752" customFormat="false" ht="15" hidden="false" customHeight="false" outlineLevel="0" collapsed="false">
      <c r="A2752" s="178" t="n">
        <v>38101</v>
      </c>
      <c r="B2752" s="179" t="s">
        <v>870</v>
      </c>
      <c r="C2752" s="180" t="s">
        <v>74</v>
      </c>
      <c r="D2752" s="180" t="s">
        <v>30</v>
      </c>
      <c r="E2752" s="178" t="n">
        <v>1</v>
      </c>
      <c r="F2752" s="181" t="n">
        <f aca="false">IF(C2752="MAT.",VLOOKUP(A2752,INSUMOS_AUX!A:F,6,0),0)</f>
        <v>5.15</v>
      </c>
      <c r="G2752" s="178" t="n">
        <f aca="false">IF(C2752="M.O.",VLOOKUP(A2752,INSUMOS_AUX!A:F,6,0),0)</f>
        <v>0</v>
      </c>
    </row>
    <row r="2753" customFormat="false" ht="15" hidden="false" customHeight="false" outlineLevel="0" collapsed="false">
      <c r="A2753" s="178" t="n">
        <v>38382</v>
      </c>
      <c r="B2753" s="179" t="s">
        <v>664</v>
      </c>
      <c r="C2753" s="180" t="s">
        <v>74</v>
      </c>
      <c r="D2753" s="180" t="s">
        <v>30</v>
      </c>
      <c r="E2753" s="178" t="n">
        <v>0.002824819</v>
      </c>
      <c r="F2753" s="181" t="n">
        <f aca="false">IF(C2753="MAT.",VLOOKUP(A2753,INSUMOS_AUX!A:F,6,0),0)</f>
        <v>7.62</v>
      </c>
      <c r="G2753" s="178" t="n">
        <f aca="false">IF(C2753="M.O.",VLOOKUP(A2753,INSUMOS_AUX!A:F,6,0),0)</f>
        <v>0</v>
      </c>
    </row>
    <row r="2754" customFormat="false" ht="15" hidden="false" customHeight="false" outlineLevel="0" collapsed="false">
      <c r="A2754" s="178" t="n">
        <v>38390</v>
      </c>
      <c r="B2754" s="179" t="s">
        <v>665</v>
      </c>
      <c r="C2754" s="180" t="s">
        <v>74</v>
      </c>
      <c r="D2754" s="180" t="s">
        <v>30</v>
      </c>
      <c r="E2754" s="178" t="n">
        <v>0.001484615</v>
      </c>
      <c r="F2754" s="181" t="n">
        <f aca="false">IF(C2754="MAT.",VLOOKUP(A2754,INSUMOS_AUX!A:F,6,0),0)</f>
        <v>22.97</v>
      </c>
      <c r="G2754" s="178" t="n">
        <f aca="false">IF(C2754="M.O.",VLOOKUP(A2754,INSUMOS_AUX!A:F,6,0),0)</f>
        <v>0</v>
      </c>
    </row>
    <row r="2755" customFormat="false" ht="15" hidden="false" customHeight="false" outlineLevel="0" collapsed="false">
      <c r="A2755" s="178" t="n">
        <v>38393</v>
      </c>
      <c r="B2755" s="179" t="s">
        <v>666</v>
      </c>
      <c r="C2755" s="180" t="s">
        <v>74</v>
      </c>
      <c r="D2755" s="180" t="s">
        <v>30</v>
      </c>
      <c r="E2755" s="178" t="n">
        <v>0.001484615</v>
      </c>
      <c r="F2755" s="181" t="n">
        <f aca="false">IF(C2755="MAT.",VLOOKUP(A2755,INSUMOS_AUX!A:F,6,0),0)</f>
        <v>10.36</v>
      </c>
      <c r="G2755" s="178" t="n">
        <f aca="false">IF(C2755="M.O.",VLOOKUP(A2755,INSUMOS_AUX!A:F,6,0),0)</f>
        <v>0</v>
      </c>
    </row>
    <row r="2756" customFormat="false" ht="15" hidden="false" customHeight="false" outlineLevel="0" collapsed="false">
      <c r="A2756" s="178" t="n">
        <v>38396</v>
      </c>
      <c r="B2756" s="179" t="s">
        <v>667</v>
      </c>
      <c r="C2756" s="180" t="s">
        <v>74</v>
      </c>
      <c r="D2756" s="180" t="s">
        <v>30</v>
      </c>
      <c r="E2756" s="178" t="n">
        <v>5.0555E-005</v>
      </c>
      <c r="F2756" s="181" t="n">
        <f aca="false">IF(C2756="MAT.",VLOOKUP(A2756,INSUMOS_AUX!A:F,6,0),0)</f>
        <v>276.64</v>
      </c>
      <c r="G2756" s="178" t="n">
        <f aca="false">IF(C2756="M.O.",VLOOKUP(A2756,INSUMOS_AUX!A:F,6,0),0)</f>
        <v>0</v>
      </c>
    </row>
    <row r="2757" customFormat="false" ht="15" hidden="false" customHeight="false" outlineLevel="0" collapsed="false">
      <c r="A2757" s="178" t="n">
        <v>38399</v>
      </c>
      <c r="B2757" s="179" t="s">
        <v>668</v>
      </c>
      <c r="C2757" s="180" t="s">
        <v>74</v>
      </c>
      <c r="D2757" s="180" t="s">
        <v>30</v>
      </c>
      <c r="E2757" s="178" t="n">
        <v>0.000252551</v>
      </c>
      <c r="F2757" s="181" t="n">
        <f aca="false">IF(C2757="MAT.",VLOOKUP(A2757,INSUMOS_AUX!A:F,6,0),0)</f>
        <v>135.25</v>
      </c>
      <c r="G2757" s="178" t="n">
        <f aca="false">IF(C2757="M.O.",VLOOKUP(A2757,INSUMOS_AUX!A:F,6,0),0)</f>
        <v>0</v>
      </c>
    </row>
    <row r="2758" customFormat="false" ht="15" hidden="false" customHeight="false" outlineLevel="0" collapsed="false">
      <c r="A2758" s="178" t="n">
        <v>38412</v>
      </c>
      <c r="B2758" s="179" t="s">
        <v>669</v>
      </c>
      <c r="C2758" s="180" t="s">
        <v>74</v>
      </c>
      <c r="D2758" s="180" t="s">
        <v>30</v>
      </c>
      <c r="E2758" s="178" t="n">
        <v>4.4194E-005</v>
      </c>
      <c r="F2758" s="181" t="n">
        <f aca="false">IF(C2758="MAT.",VLOOKUP(A2758,INSUMOS_AUX!A:F,6,0),0)</f>
        <v>837.62</v>
      </c>
      <c r="G2758" s="178" t="n">
        <f aca="false">IF(C2758="M.O.",VLOOKUP(A2758,INSUMOS_AUX!A:F,6,0),0)</f>
        <v>0</v>
      </c>
    </row>
    <row r="2759" customFormat="false" ht="15" hidden="false" customHeight="false" outlineLevel="0" collapsed="false">
      <c r="A2759" s="178" t="n">
        <v>38413</v>
      </c>
      <c r="B2759" s="179" t="s">
        <v>670</v>
      </c>
      <c r="C2759" s="180" t="s">
        <v>74</v>
      </c>
      <c r="D2759" s="180" t="s">
        <v>30</v>
      </c>
      <c r="E2759" s="178" t="n">
        <v>4.3301E-005</v>
      </c>
      <c r="F2759" s="181" t="n">
        <f aca="false">IF(C2759="MAT.",VLOOKUP(A2759,INSUMOS_AUX!A:F,6,0),0)</f>
        <v>589.49</v>
      </c>
      <c r="G2759" s="178" t="n">
        <f aca="false">IF(C2759="M.O.",VLOOKUP(A2759,INSUMOS_AUX!A:F,6,0),0)</f>
        <v>0</v>
      </c>
    </row>
    <row r="2760" customFormat="false" ht="15" hidden="false" customHeight="false" outlineLevel="0" collapsed="false">
      <c r="A2760" s="178" t="n">
        <v>38476</v>
      </c>
      <c r="B2760" s="179" t="s">
        <v>671</v>
      </c>
      <c r="C2760" s="180" t="s">
        <v>74</v>
      </c>
      <c r="D2760" s="180" t="s">
        <v>30</v>
      </c>
      <c r="E2760" s="178" t="n">
        <v>0.000202108</v>
      </c>
      <c r="F2760" s="181" t="n">
        <f aca="false">IF(C2760="MAT.",VLOOKUP(A2760,INSUMOS_AUX!A:F,6,0),0)</f>
        <v>203.78</v>
      </c>
      <c r="G2760" s="178" t="n">
        <f aca="false">IF(C2760="M.O.",VLOOKUP(A2760,INSUMOS_AUX!A:F,6,0),0)</f>
        <v>0</v>
      </c>
    </row>
    <row r="2761" customFormat="false" ht="15" hidden="false" customHeight="false" outlineLevel="0" collapsed="false">
      <c r="A2761" s="178" t="n">
        <v>38477</v>
      </c>
      <c r="B2761" s="179" t="s">
        <v>672</v>
      </c>
      <c r="C2761" s="180" t="s">
        <v>74</v>
      </c>
      <c r="D2761" s="180" t="s">
        <v>30</v>
      </c>
      <c r="E2761" s="178" t="n">
        <v>4.3301E-005</v>
      </c>
      <c r="F2761" s="181" t="n">
        <f aca="false">IF(C2761="MAT.",VLOOKUP(A2761,INSUMOS_AUX!A:F,6,0),0)</f>
        <v>577.1</v>
      </c>
      <c r="G2761" s="178" t="n">
        <f aca="false">IF(C2761="M.O.",VLOOKUP(A2761,INSUMOS_AUX!A:F,6,0),0)</f>
        <v>0</v>
      </c>
    </row>
    <row r="2762" customFormat="false" ht="15" hidden="false" customHeight="false" outlineLevel="0" collapsed="false">
      <c r="A2762" s="172"/>
      <c r="B2762" s="173"/>
      <c r="C2762" s="173"/>
      <c r="D2762" s="173"/>
      <c r="E2762" s="173"/>
      <c r="F2762" s="173"/>
      <c r="G2762" s="173"/>
    </row>
    <row r="2763" customFormat="false" ht="15" hidden="false" customHeight="false" outlineLevel="0" collapsed="false">
      <c r="A2763" s="174" t="s">
        <v>357</v>
      </c>
      <c r="B2763" s="174" t="s">
        <v>358</v>
      </c>
      <c r="C2763" s="175" t="s">
        <v>60</v>
      </c>
      <c r="D2763" s="175" t="s">
        <v>30</v>
      </c>
      <c r="E2763" s="176" t="n">
        <v>78</v>
      </c>
      <c r="F2763" s="176" t="n">
        <f aca="false">SUMPRODUCT($E2764:$E2791,F2764:F2791)</f>
        <v>7.14730798702</v>
      </c>
      <c r="G2763" s="176" t="n">
        <f aca="false">SUMPRODUCT($E2764:$E2791,G2764:G2791)</f>
        <v>5.48054404</v>
      </c>
    </row>
    <row r="2764" customFormat="false" ht="15" hidden="false" customHeight="false" outlineLevel="0" collapsed="false">
      <c r="A2764" s="178" t="n">
        <v>10</v>
      </c>
      <c r="B2764" s="179" t="s">
        <v>647</v>
      </c>
      <c r="C2764" s="180" t="s">
        <v>74</v>
      </c>
      <c r="D2764" s="180" t="s">
        <v>30</v>
      </c>
      <c r="E2764" s="178" t="n">
        <v>0.003295874</v>
      </c>
      <c r="F2764" s="181" t="n">
        <f aca="false">IF(C2764="MAT.",VLOOKUP(A2764,INSUMOS_AUX!A:F,6,0),0)</f>
        <v>6.92</v>
      </c>
      <c r="G2764" s="178" t="n">
        <f aca="false">IF(C2764="M.O.",VLOOKUP(A2764,INSUMOS_AUX!A:F,6,0),0)</f>
        <v>0</v>
      </c>
    </row>
    <row r="2765" customFormat="false" ht="15" hidden="false" customHeight="false" outlineLevel="0" collapsed="false">
      <c r="A2765" s="178" t="n">
        <v>11359</v>
      </c>
      <c r="B2765" s="179" t="s">
        <v>649</v>
      </c>
      <c r="C2765" s="180" t="s">
        <v>74</v>
      </c>
      <c r="D2765" s="180" t="s">
        <v>30</v>
      </c>
      <c r="E2765" s="178" t="n">
        <v>2.6602E-005</v>
      </c>
      <c r="F2765" s="181" t="n">
        <f aca="false">IF(C2765="MAT.",VLOOKUP(A2765,INSUMOS_AUX!A:F,6,0),0)</f>
        <v>571.77</v>
      </c>
      <c r="G2765" s="178" t="n">
        <f aca="false">IF(C2765="M.O.",VLOOKUP(A2765,INSUMOS_AUX!A:F,6,0),0)</f>
        <v>0</v>
      </c>
    </row>
    <row r="2766" customFormat="false" ht="15" hidden="false" customHeight="false" outlineLevel="0" collapsed="false">
      <c r="A2766" s="178" t="n">
        <v>12815</v>
      </c>
      <c r="B2766" s="179" t="s">
        <v>651</v>
      </c>
      <c r="C2766" s="180" t="s">
        <v>74</v>
      </c>
      <c r="D2766" s="180" t="s">
        <v>30</v>
      </c>
      <c r="E2766" s="178" t="n">
        <v>0.003751352</v>
      </c>
      <c r="F2766" s="181" t="n">
        <f aca="false">IF(C2766="MAT.",VLOOKUP(A2766,INSUMOS_AUX!A:F,6,0),0)</f>
        <v>5.84</v>
      </c>
      <c r="G2766" s="178" t="n">
        <f aca="false">IF(C2766="M.O.",VLOOKUP(A2766,INSUMOS_AUX!A:F,6,0),0)</f>
        <v>0</v>
      </c>
    </row>
    <row r="2767" customFormat="false" ht="15" hidden="false" customHeight="false" outlineLevel="0" collapsed="false">
      <c r="A2767" s="178" t="n">
        <v>12892</v>
      </c>
      <c r="B2767" s="179" t="s">
        <v>627</v>
      </c>
      <c r="C2767" s="180" t="s">
        <v>74</v>
      </c>
      <c r="D2767" s="180" t="s">
        <v>628</v>
      </c>
      <c r="E2767" s="178" t="n">
        <v>0.006457236</v>
      </c>
      <c r="F2767" s="181" t="n">
        <f aca="false">IF(C2767="MAT.",VLOOKUP(A2767,INSUMOS_AUX!A:F,6,0),0)</f>
        <v>9</v>
      </c>
      <c r="G2767" s="178" t="n">
        <f aca="false">IF(C2767="M.O.",VLOOKUP(A2767,INSUMOS_AUX!A:F,6,0),0)</f>
        <v>0</v>
      </c>
    </row>
    <row r="2768" customFormat="false" ht="15" hidden="false" customHeight="false" outlineLevel="0" collapsed="false">
      <c r="A2768" s="178" t="n">
        <v>12893</v>
      </c>
      <c r="B2768" s="179" t="s">
        <v>629</v>
      </c>
      <c r="C2768" s="180" t="s">
        <v>74</v>
      </c>
      <c r="D2768" s="180" t="s">
        <v>628</v>
      </c>
      <c r="E2768" s="178" t="n">
        <v>0.000753363</v>
      </c>
      <c r="F2768" s="181" t="n">
        <f aca="false">IF(C2768="MAT.",VLOOKUP(A2768,INSUMOS_AUX!A:F,6,0),0)</f>
        <v>48</v>
      </c>
      <c r="G2768" s="178" t="n">
        <f aca="false">IF(C2768="M.O.",VLOOKUP(A2768,INSUMOS_AUX!A:F,6,0),0)</f>
        <v>0</v>
      </c>
    </row>
    <row r="2769" customFormat="false" ht="15" hidden="false" customHeight="false" outlineLevel="0" collapsed="false">
      <c r="A2769" s="178" t="n">
        <v>2436</v>
      </c>
      <c r="B2769" s="179" t="s">
        <v>683</v>
      </c>
      <c r="C2769" s="180" t="s">
        <v>636</v>
      </c>
      <c r="D2769" s="180" t="s">
        <v>594</v>
      </c>
      <c r="E2769" s="178" t="n">
        <v>0.2420735</v>
      </c>
      <c r="F2769" s="181" t="n">
        <f aca="false">IF(C2769="MAT.",VLOOKUP(A2769,INSUMOS_AUX!A:F,6,0),0)</f>
        <v>0</v>
      </c>
      <c r="G2769" s="178" t="n">
        <f aca="false">IF(C2769="M.O.",VLOOKUP(A2769,INSUMOS_AUX!A:F,6,0),0)</f>
        <v>13.3</v>
      </c>
    </row>
    <row r="2770" customFormat="false" ht="15" hidden="false" customHeight="false" outlineLevel="0" collapsed="false">
      <c r="A2770" s="178" t="n">
        <v>247</v>
      </c>
      <c r="B2770" s="179" t="s">
        <v>849</v>
      </c>
      <c r="C2770" s="180" t="s">
        <v>636</v>
      </c>
      <c r="D2770" s="180" t="s">
        <v>594</v>
      </c>
      <c r="E2770" s="178" t="n">
        <v>0.2420735</v>
      </c>
      <c r="F2770" s="181" t="n">
        <f aca="false">IF(C2770="MAT.",VLOOKUP(A2770,INSUMOS_AUX!A:F,6,0),0)</f>
        <v>0</v>
      </c>
      <c r="G2770" s="178" t="n">
        <f aca="false">IF(C2770="M.O.",VLOOKUP(A2770,INSUMOS_AUX!A:F,6,0),0)</f>
        <v>9.34</v>
      </c>
    </row>
    <row r="2771" customFormat="false" ht="15" hidden="false" customHeight="false" outlineLevel="0" collapsed="false">
      <c r="A2771" s="178" t="n">
        <v>25966</v>
      </c>
      <c r="B2771" s="179" t="s">
        <v>653</v>
      </c>
      <c r="C2771" s="180" t="s">
        <v>74</v>
      </c>
      <c r="D2771" s="180" t="s">
        <v>654</v>
      </c>
      <c r="E2771" s="178" t="n">
        <v>0.000625241</v>
      </c>
      <c r="F2771" s="181" t="n">
        <f aca="false">IF(C2771="MAT.",VLOOKUP(A2771,INSUMOS_AUX!A:F,6,0),0)</f>
        <v>15.03</v>
      </c>
      <c r="G2771" s="178" t="n">
        <f aca="false">IF(C2771="M.O.",VLOOKUP(A2771,INSUMOS_AUX!A:F,6,0),0)</f>
        <v>0</v>
      </c>
    </row>
    <row r="2772" customFormat="false" ht="15" hidden="false" customHeight="false" outlineLevel="0" collapsed="false">
      <c r="A2772" s="178" t="n">
        <v>2711</v>
      </c>
      <c r="B2772" s="179" t="s">
        <v>657</v>
      </c>
      <c r="C2772" s="180" t="s">
        <v>74</v>
      </c>
      <c r="D2772" s="180" t="s">
        <v>30</v>
      </c>
      <c r="E2772" s="178" t="n">
        <v>0.000279038</v>
      </c>
      <c r="F2772" s="181" t="n">
        <f aca="false">IF(C2772="MAT.",VLOOKUP(A2772,INSUMOS_AUX!A:F,6,0),0)</f>
        <v>109.45</v>
      </c>
      <c r="G2772" s="178" t="n">
        <f aca="false">IF(C2772="M.O.",VLOOKUP(A2772,INSUMOS_AUX!A:F,6,0),0)</f>
        <v>0</v>
      </c>
    </row>
    <row r="2773" customFormat="false" ht="15" hidden="false" customHeight="false" outlineLevel="0" collapsed="false">
      <c r="A2773" s="178" t="n">
        <v>36144</v>
      </c>
      <c r="B2773" s="179" t="s">
        <v>630</v>
      </c>
      <c r="C2773" s="180" t="s">
        <v>74</v>
      </c>
      <c r="D2773" s="180" t="s">
        <v>30</v>
      </c>
      <c r="E2773" s="178" t="n">
        <v>0.052532276</v>
      </c>
      <c r="F2773" s="181" t="n">
        <f aca="false">IF(C2773="MAT.",VLOOKUP(A2773,INSUMOS_AUX!A:F,6,0),0)</f>
        <v>1.12</v>
      </c>
      <c r="G2773" s="178" t="n">
        <f aca="false">IF(C2773="M.O.",VLOOKUP(A2773,INSUMOS_AUX!A:F,6,0),0)</f>
        <v>0</v>
      </c>
    </row>
    <row r="2774" customFormat="false" ht="15" hidden="false" customHeight="false" outlineLevel="0" collapsed="false">
      <c r="A2774" s="178" t="n">
        <v>36146</v>
      </c>
      <c r="B2774" s="179" t="s">
        <v>631</v>
      </c>
      <c r="C2774" s="180" t="s">
        <v>74</v>
      </c>
      <c r="D2774" s="180" t="s">
        <v>30</v>
      </c>
      <c r="E2774" s="178" t="n">
        <v>0.000584398</v>
      </c>
      <c r="F2774" s="181" t="n">
        <f aca="false">IF(C2774="MAT.",VLOOKUP(A2774,INSUMOS_AUX!A:F,6,0),0)</f>
        <v>170</v>
      </c>
      <c r="G2774" s="178" t="n">
        <f aca="false">IF(C2774="M.O.",VLOOKUP(A2774,INSUMOS_AUX!A:F,6,0),0)</f>
        <v>0</v>
      </c>
    </row>
    <row r="2775" customFormat="false" ht="15" hidden="false" customHeight="false" outlineLevel="0" collapsed="false">
      <c r="A2775" s="178" t="n">
        <v>36149</v>
      </c>
      <c r="B2775" s="179" t="s">
        <v>632</v>
      </c>
      <c r="C2775" s="180" t="s">
        <v>74</v>
      </c>
      <c r="D2775" s="180" t="s">
        <v>30</v>
      </c>
      <c r="E2775" s="178" t="n">
        <v>0.0003384</v>
      </c>
      <c r="F2775" s="181" t="n">
        <f aca="false">IF(C2775="MAT.",VLOOKUP(A2775,INSUMOS_AUX!A:F,6,0),0)</f>
        <v>117.5</v>
      </c>
      <c r="G2775" s="178" t="n">
        <f aca="false">IF(C2775="M.O.",VLOOKUP(A2775,INSUMOS_AUX!A:F,6,0),0)</f>
        <v>0</v>
      </c>
    </row>
    <row r="2776" customFormat="false" ht="15" hidden="false" customHeight="false" outlineLevel="0" collapsed="false">
      <c r="A2776" s="178" t="n">
        <v>36150</v>
      </c>
      <c r="B2776" s="179" t="s">
        <v>633</v>
      </c>
      <c r="C2776" s="180" t="s">
        <v>74</v>
      </c>
      <c r="D2776" s="180" t="s">
        <v>30</v>
      </c>
      <c r="E2776" s="178" t="n">
        <v>0.001252268</v>
      </c>
      <c r="F2776" s="181" t="n">
        <f aca="false">IF(C2776="MAT.",VLOOKUP(A2776,INSUMOS_AUX!A:F,6,0),0)</f>
        <v>29.7</v>
      </c>
      <c r="G2776" s="178" t="n">
        <f aca="false">IF(C2776="M.O.",VLOOKUP(A2776,INSUMOS_AUX!A:F,6,0),0)</f>
        <v>0</v>
      </c>
    </row>
    <row r="2777" customFormat="false" ht="15" hidden="false" customHeight="false" outlineLevel="0" collapsed="false">
      <c r="A2777" s="178" t="n">
        <v>36153</v>
      </c>
      <c r="B2777" s="179" t="s">
        <v>634</v>
      </c>
      <c r="C2777" s="180" t="s">
        <v>74</v>
      </c>
      <c r="D2777" s="180" t="s">
        <v>30</v>
      </c>
      <c r="E2777" s="178" t="n">
        <v>0.000506472</v>
      </c>
      <c r="F2777" s="181" t="n">
        <f aca="false">IF(C2777="MAT.",VLOOKUP(A2777,INSUMOS_AUX!A:F,6,0),0)</f>
        <v>133.75</v>
      </c>
      <c r="G2777" s="178" t="n">
        <f aca="false">IF(C2777="M.O.",VLOOKUP(A2777,INSUMOS_AUX!A:F,6,0),0)</f>
        <v>0</v>
      </c>
    </row>
    <row r="2778" customFormat="false" ht="15" hidden="false" customHeight="false" outlineLevel="0" collapsed="false">
      <c r="A2778" s="178" t="n">
        <v>37370</v>
      </c>
      <c r="B2778" s="179" t="s">
        <v>659</v>
      </c>
      <c r="C2778" s="180" t="s">
        <v>74</v>
      </c>
      <c r="D2778" s="180" t="s">
        <v>594</v>
      </c>
      <c r="E2778" s="178" t="n">
        <v>0.47</v>
      </c>
      <c r="F2778" s="181" t="n">
        <f aca="false">IF(C2778="MAT.",VLOOKUP(A2778,INSUMOS_AUX!A:F,6,0),0)</f>
        <v>1.87</v>
      </c>
      <c r="G2778" s="178" t="n">
        <f aca="false">IF(C2778="M.O.",VLOOKUP(A2778,INSUMOS_AUX!A:F,6,0),0)</f>
        <v>0</v>
      </c>
    </row>
    <row r="2779" customFormat="false" ht="15" hidden="false" customHeight="false" outlineLevel="0" collapsed="false">
      <c r="A2779" s="178" t="n">
        <v>37371</v>
      </c>
      <c r="B2779" s="179" t="s">
        <v>660</v>
      </c>
      <c r="C2779" s="180" t="s">
        <v>74</v>
      </c>
      <c r="D2779" s="180" t="s">
        <v>594</v>
      </c>
      <c r="E2779" s="178" t="n">
        <v>0.47</v>
      </c>
      <c r="F2779" s="181" t="n">
        <f aca="false">IF(C2779="MAT.",VLOOKUP(A2779,INSUMOS_AUX!A:F,6,0),0)</f>
        <v>0.71</v>
      </c>
      <c r="G2779" s="178" t="n">
        <f aca="false">IF(C2779="M.O.",VLOOKUP(A2779,INSUMOS_AUX!A:F,6,0),0)</f>
        <v>0</v>
      </c>
    </row>
    <row r="2780" customFormat="false" ht="15" hidden="false" customHeight="false" outlineLevel="0" collapsed="false">
      <c r="A2780" s="178" t="n">
        <v>37372</v>
      </c>
      <c r="B2780" s="179" t="s">
        <v>661</v>
      </c>
      <c r="C2780" s="180" t="s">
        <v>74</v>
      </c>
      <c r="D2780" s="180" t="s">
        <v>594</v>
      </c>
      <c r="E2780" s="178" t="n">
        <v>0.47</v>
      </c>
      <c r="F2780" s="181" t="n">
        <f aca="false">IF(C2780="MAT.",VLOOKUP(A2780,INSUMOS_AUX!A:F,6,0),0)</f>
        <v>0.34</v>
      </c>
      <c r="G2780" s="178" t="n">
        <f aca="false">IF(C2780="M.O.",VLOOKUP(A2780,INSUMOS_AUX!A:F,6,0),0)</f>
        <v>0</v>
      </c>
    </row>
    <row r="2781" customFormat="false" ht="15" hidden="false" customHeight="false" outlineLevel="0" collapsed="false">
      <c r="A2781" s="178" t="n">
        <v>37373</v>
      </c>
      <c r="B2781" s="179" t="s">
        <v>662</v>
      </c>
      <c r="C2781" s="180" t="s">
        <v>74</v>
      </c>
      <c r="D2781" s="180" t="s">
        <v>594</v>
      </c>
      <c r="E2781" s="178" t="n">
        <v>0.47</v>
      </c>
      <c r="F2781" s="181" t="n">
        <f aca="false">IF(C2781="MAT.",VLOOKUP(A2781,INSUMOS_AUX!A:F,6,0),0)</f>
        <v>0.05</v>
      </c>
      <c r="G2781" s="178" t="n">
        <f aca="false">IF(C2781="M.O.",VLOOKUP(A2781,INSUMOS_AUX!A:F,6,0),0)</f>
        <v>0</v>
      </c>
    </row>
    <row r="2782" customFormat="false" ht="15" hidden="false" customHeight="false" outlineLevel="0" collapsed="false">
      <c r="A2782" s="178" t="n">
        <v>38101</v>
      </c>
      <c r="B2782" s="179" t="s">
        <v>870</v>
      </c>
      <c r="C2782" s="180" t="s">
        <v>74</v>
      </c>
      <c r="D2782" s="180" t="s">
        <v>30</v>
      </c>
      <c r="E2782" s="178" t="n">
        <v>1</v>
      </c>
      <c r="F2782" s="181" t="n">
        <f aca="false">IF(C2782="MAT.",VLOOKUP(A2782,INSUMOS_AUX!A:F,6,0),0)</f>
        <v>5.15</v>
      </c>
      <c r="G2782" s="178" t="n">
        <f aca="false">IF(C2782="M.O.",VLOOKUP(A2782,INSUMOS_AUX!A:F,6,0),0)</f>
        <v>0</v>
      </c>
    </row>
    <row r="2783" customFormat="false" ht="15" hidden="false" customHeight="false" outlineLevel="0" collapsed="false">
      <c r="A2783" s="178" t="n">
        <v>38382</v>
      </c>
      <c r="B2783" s="179" t="s">
        <v>664</v>
      </c>
      <c r="C2783" s="180" t="s">
        <v>74</v>
      </c>
      <c r="D2783" s="180" t="s">
        <v>30</v>
      </c>
      <c r="E2783" s="178" t="n">
        <v>0.001189664</v>
      </c>
      <c r="F2783" s="181" t="n">
        <f aca="false">IF(C2783="MAT.",VLOOKUP(A2783,INSUMOS_AUX!A:F,6,0),0)</f>
        <v>7.62</v>
      </c>
      <c r="G2783" s="178" t="n">
        <f aca="false">IF(C2783="M.O.",VLOOKUP(A2783,INSUMOS_AUX!A:F,6,0),0)</f>
        <v>0</v>
      </c>
    </row>
    <row r="2784" customFormat="false" ht="15" hidden="false" customHeight="false" outlineLevel="0" collapsed="false">
      <c r="A2784" s="178" t="n">
        <v>38390</v>
      </c>
      <c r="B2784" s="179" t="s">
        <v>665</v>
      </c>
      <c r="C2784" s="180" t="s">
        <v>74</v>
      </c>
      <c r="D2784" s="180" t="s">
        <v>30</v>
      </c>
      <c r="E2784" s="178" t="n">
        <v>0.000625241</v>
      </c>
      <c r="F2784" s="181" t="n">
        <f aca="false">IF(C2784="MAT.",VLOOKUP(A2784,INSUMOS_AUX!A:F,6,0),0)</f>
        <v>22.97</v>
      </c>
      <c r="G2784" s="178" t="n">
        <f aca="false">IF(C2784="M.O.",VLOOKUP(A2784,INSUMOS_AUX!A:F,6,0),0)</f>
        <v>0</v>
      </c>
    </row>
    <row r="2785" customFormat="false" ht="15" hidden="false" customHeight="false" outlineLevel="0" collapsed="false">
      <c r="A2785" s="178" t="n">
        <v>38393</v>
      </c>
      <c r="B2785" s="179" t="s">
        <v>666</v>
      </c>
      <c r="C2785" s="180" t="s">
        <v>74</v>
      </c>
      <c r="D2785" s="180" t="s">
        <v>30</v>
      </c>
      <c r="E2785" s="178" t="n">
        <v>0.000625241</v>
      </c>
      <c r="F2785" s="181" t="n">
        <f aca="false">IF(C2785="MAT.",VLOOKUP(A2785,INSUMOS_AUX!A:F,6,0),0)</f>
        <v>10.36</v>
      </c>
      <c r="G2785" s="178" t="n">
        <f aca="false">IF(C2785="M.O.",VLOOKUP(A2785,INSUMOS_AUX!A:F,6,0),0)</f>
        <v>0</v>
      </c>
    </row>
    <row r="2786" customFormat="false" ht="15" hidden="false" customHeight="false" outlineLevel="0" collapsed="false">
      <c r="A2786" s="178" t="n">
        <v>38396</v>
      </c>
      <c r="B2786" s="179" t="s">
        <v>667</v>
      </c>
      <c r="C2786" s="180" t="s">
        <v>74</v>
      </c>
      <c r="D2786" s="180" t="s">
        <v>30</v>
      </c>
      <c r="E2786" s="178" t="n">
        <v>2.1291E-005</v>
      </c>
      <c r="F2786" s="181" t="n">
        <f aca="false">IF(C2786="MAT.",VLOOKUP(A2786,INSUMOS_AUX!A:F,6,0),0)</f>
        <v>276.64</v>
      </c>
      <c r="G2786" s="178" t="n">
        <f aca="false">IF(C2786="M.O.",VLOOKUP(A2786,INSUMOS_AUX!A:F,6,0),0)</f>
        <v>0</v>
      </c>
    </row>
    <row r="2787" customFormat="false" ht="15" hidden="false" customHeight="false" outlineLevel="0" collapsed="false">
      <c r="A2787" s="178" t="n">
        <v>38399</v>
      </c>
      <c r="B2787" s="179" t="s">
        <v>668</v>
      </c>
      <c r="C2787" s="180" t="s">
        <v>74</v>
      </c>
      <c r="D2787" s="180" t="s">
        <v>30</v>
      </c>
      <c r="E2787" s="178" t="n">
        <v>0.000106362</v>
      </c>
      <c r="F2787" s="181" t="n">
        <f aca="false">IF(C2787="MAT.",VLOOKUP(A2787,INSUMOS_AUX!A:F,6,0),0)</f>
        <v>135.25</v>
      </c>
      <c r="G2787" s="178" t="n">
        <f aca="false">IF(C2787="M.O.",VLOOKUP(A2787,INSUMOS_AUX!A:F,6,0),0)</f>
        <v>0</v>
      </c>
    </row>
    <row r="2788" customFormat="false" ht="15" hidden="false" customHeight="false" outlineLevel="0" collapsed="false">
      <c r="A2788" s="178" t="n">
        <v>38412</v>
      </c>
      <c r="B2788" s="179" t="s">
        <v>669</v>
      </c>
      <c r="C2788" s="180" t="s">
        <v>74</v>
      </c>
      <c r="D2788" s="180" t="s">
        <v>30</v>
      </c>
      <c r="E2788" s="178" t="n">
        <v>1.8612E-005</v>
      </c>
      <c r="F2788" s="181" t="n">
        <f aca="false">IF(C2788="MAT.",VLOOKUP(A2788,INSUMOS_AUX!A:F,6,0),0)</f>
        <v>837.62</v>
      </c>
      <c r="G2788" s="178" t="n">
        <f aca="false">IF(C2788="M.O.",VLOOKUP(A2788,INSUMOS_AUX!A:F,6,0),0)</f>
        <v>0</v>
      </c>
    </row>
    <row r="2789" customFormat="false" ht="15" hidden="false" customHeight="false" outlineLevel="0" collapsed="false">
      <c r="A2789" s="178" t="n">
        <v>38413</v>
      </c>
      <c r="B2789" s="179" t="s">
        <v>670</v>
      </c>
      <c r="C2789" s="180" t="s">
        <v>74</v>
      </c>
      <c r="D2789" s="180" t="s">
        <v>30</v>
      </c>
      <c r="E2789" s="178" t="n">
        <v>1.8236E-005</v>
      </c>
      <c r="F2789" s="181" t="n">
        <f aca="false">IF(C2789="MAT.",VLOOKUP(A2789,INSUMOS_AUX!A:F,6,0),0)</f>
        <v>589.49</v>
      </c>
      <c r="G2789" s="178" t="n">
        <f aca="false">IF(C2789="M.O.",VLOOKUP(A2789,INSUMOS_AUX!A:F,6,0),0)</f>
        <v>0</v>
      </c>
    </row>
    <row r="2790" customFormat="false" ht="15" hidden="false" customHeight="false" outlineLevel="0" collapsed="false">
      <c r="A2790" s="178" t="n">
        <v>38476</v>
      </c>
      <c r="B2790" s="179" t="s">
        <v>671</v>
      </c>
      <c r="C2790" s="180" t="s">
        <v>74</v>
      </c>
      <c r="D2790" s="180" t="s">
        <v>30</v>
      </c>
      <c r="E2790" s="178" t="n">
        <v>8.5118E-005</v>
      </c>
      <c r="F2790" s="181" t="n">
        <f aca="false">IF(C2790="MAT.",VLOOKUP(A2790,INSUMOS_AUX!A:F,6,0),0)</f>
        <v>203.78</v>
      </c>
      <c r="G2790" s="178" t="n">
        <f aca="false">IF(C2790="M.O.",VLOOKUP(A2790,INSUMOS_AUX!A:F,6,0),0)</f>
        <v>0</v>
      </c>
    </row>
    <row r="2791" customFormat="false" ht="15" hidden="false" customHeight="false" outlineLevel="0" collapsed="false">
      <c r="A2791" s="178" t="n">
        <v>38477</v>
      </c>
      <c r="B2791" s="179" t="s">
        <v>672</v>
      </c>
      <c r="C2791" s="180" t="s">
        <v>74</v>
      </c>
      <c r="D2791" s="180" t="s">
        <v>30</v>
      </c>
      <c r="E2791" s="178" t="n">
        <v>1.8236E-005</v>
      </c>
      <c r="F2791" s="181" t="n">
        <f aca="false">IF(C2791="MAT.",VLOOKUP(A2791,INSUMOS_AUX!A:F,6,0),0)</f>
        <v>577.1</v>
      </c>
      <c r="G2791" s="178" t="n">
        <f aca="false">IF(C2791="M.O.",VLOOKUP(A2791,INSUMOS_AUX!A:F,6,0),0)</f>
        <v>0</v>
      </c>
    </row>
    <row r="2792" customFormat="false" ht="15" hidden="false" customHeight="false" outlineLevel="0" collapsed="false">
      <c r="A2792" s="172"/>
      <c r="B2792" s="173"/>
      <c r="C2792" s="173"/>
      <c r="D2792" s="173"/>
      <c r="E2792" s="173"/>
      <c r="F2792" s="173"/>
      <c r="G2792" s="173"/>
    </row>
    <row r="2793" customFormat="false" ht="15" hidden="false" customHeight="false" outlineLevel="0" collapsed="false">
      <c r="A2793" s="174" t="s">
        <v>360</v>
      </c>
      <c r="B2793" s="174" t="s">
        <v>361</v>
      </c>
      <c r="C2793" s="175" t="s">
        <v>60</v>
      </c>
      <c r="D2793" s="175" t="s">
        <v>30</v>
      </c>
      <c r="E2793" s="176" t="n">
        <v>30</v>
      </c>
      <c r="F2793" s="176" t="n">
        <f aca="false">SUMPRODUCT($E2794:$E2823,F2794:F2823)</f>
        <v>17.20311249927</v>
      </c>
      <c r="G2793" s="176" t="n">
        <f aca="false">SUMPRODUCT($E2794:$E2823,G2794:G2823)</f>
        <v>11.237319696</v>
      </c>
    </row>
    <row r="2794" customFormat="false" ht="15" hidden="false" customHeight="false" outlineLevel="0" collapsed="false">
      <c r="A2794" s="178" t="n">
        <v>10</v>
      </c>
      <c r="B2794" s="179" t="s">
        <v>647</v>
      </c>
      <c r="C2794" s="180" t="s">
        <v>74</v>
      </c>
      <c r="D2794" s="180" t="s">
        <v>30</v>
      </c>
      <c r="E2794" s="178" t="n">
        <v>0.006605775</v>
      </c>
      <c r="F2794" s="181" t="n">
        <f aca="false">IF(C2794="MAT.",VLOOKUP(A2794,INSUMOS_AUX!A:F,6,0),0)</f>
        <v>6.92</v>
      </c>
      <c r="G2794" s="178" t="n">
        <f aca="false">IF(C2794="M.O.",VLOOKUP(A2794,INSUMOS_AUX!A:F,6,0),0)</f>
        <v>0</v>
      </c>
    </row>
    <row r="2795" customFormat="false" ht="15" hidden="false" customHeight="false" outlineLevel="0" collapsed="false">
      <c r="A2795" s="178" t="n">
        <v>11359</v>
      </c>
      <c r="B2795" s="179" t="s">
        <v>649</v>
      </c>
      <c r="C2795" s="180" t="s">
        <v>74</v>
      </c>
      <c r="D2795" s="180" t="s">
        <v>30</v>
      </c>
      <c r="E2795" s="178" t="n">
        <v>5.3316E-005</v>
      </c>
      <c r="F2795" s="181" t="n">
        <f aca="false">IF(C2795="MAT.",VLOOKUP(A2795,INSUMOS_AUX!A:F,6,0),0)</f>
        <v>571.77</v>
      </c>
      <c r="G2795" s="178" t="n">
        <f aca="false">IF(C2795="M.O.",VLOOKUP(A2795,INSUMOS_AUX!A:F,6,0),0)</f>
        <v>0</v>
      </c>
    </row>
    <row r="2796" customFormat="false" ht="15" hidden="false" customHeight="false" outlineLevel="0" collapsed="false">
      <c r="A2796" s="178" t="n">
        <v>12815</v>
      </c>
      <c r="B2796" s="179" t="s">
        <v>651</v>
      </c>
      <c r="C2796" s="180" t="s">
        <v>74</v>
      </c>
      <c r="D2796" s="180" t="s">
        <v>30</v>
      </c>
      <c r="E2796" s="178" t="n">
        <v>0.007518666</v>
      </c>
      <c r="F2796" s="181" t="n">
        <f aca="false">IF(C2796="MAT.",VLOOKUP(A2796,INSUMOS_AUX!A:F,6,0),0)</f>
        <v>5.84</v>
      </c>
      <c r="G2796" s="178" t="n">
        <f aca="false">IF(C2796="M.O.",VLOOKUP(A2796,INSUMOS_AUX!A:F,6,0),0)</f>
        <v>0</v>
      </c>
    </row>
    <row r="2797" customFormat="false" ht="15" hidden="false" customHeight="false" outlineLevel="0" collapsed="false">
      <c r="A2797" s="178" t="n">
        <v>12892</v>
      </c>
      <c r="B2797" s="179" t="s">
        <v>627</v>
      </c>
      <c r="C2797" s="180" t="s">
        <v>74</v>
      </c>
      <c r="D2797" s="180" t="s">
        <v>628</v>
      </c>
      <c r="E2797" s="178" t="n">
        <v>0.012941949</v>
      </c>
      <c r="F2797" s="181" t="n">
        <f aca="false">IF(C2797="MAT.",VLOOKUP(A2797,INSUMOS_AUX!A:F,6,0),0)</f>
        <v>9</v>
      </c>
      <c r="G2797" s="178" t="n">
        <f aca="false">IF(C2797="M.O.",VLOOKUP(A2797,INSUMOS_AUX!A:F,6,0),0)</f>
        <v>0</v>
      </c>
    </row>
    <row r="2798" customFormat="false" ht="15" hidden="false" customHeight="false" outlineLevel="0" collapsed="false">
      <c r="A2798" s="178" t="n">
        <v>12893</v>
      </c>
      <c r="B2798" s="179" t="s">
        <v>629</v>
      </c>
      <c r="C2798" s="180" t="s">
        <v>74</v>
      </c>
      <c r="D2798" s="180" t="s">
        <v>628</v>
      </c>
      <c r="E2798" s="178" t="n">
        <v>0.001509932</v>
      </c>
      <c r="F2798" s="181" t="n">
        <f aca="false">IF(C2798="MAT.",VLOOKUP(A2798,INSUMOS_AUX!A:F,6,0),0)</f>
        <v>48</v>
      </c>
      <c r="G2798" s="178" t="n">
        <f aca="false">IF(C2798="M.O.",VLOOKUP(A2798,INSUMOS_AUX!A:F,6,0),0)</f>
        <v>0</v>
      </c>
    </row>
    <row r="2799" customFormat="false" ht="15" hidden="false" customHeight="false" outlineLevel="0" collapsed="false">
      <c r="A2799" s="178" t="n">
        <v>2436</v>
      </c>
      <c r="B2799" s="179" t="s">
        <v>683</v>
      </c>
      <c r="C2799" s="180" t="s">
        <v>636</v>
      </c>
      <c r="D2799" s="180" t="s">
        <v>594</v>
      </c>
      <c r="E2799" s="178" t="n">
        <v>0.5490433</v>
      </c>
      <c r="F2799" s="181" t="n">
        <f aca="false">IF(C2799="MAT.",VLOOKUP(A2799,INSUMOS_AUX!A:F,6,0),0)</f>
        <v>0</v>
      </c>
      <c r="G2799" s="178" t="n">
        <f aca="false">IF(C2799="M.O.",VLOOKUP(A2799,INSUMOS_AUX!A:F,6,0),0)</f>
        <v>13.3</v>
      </c>
    </row>
    <row r="2800" customFormat="false" ht="15" hidden="false" customHeight="false" outlineLevel="0" collapsed="false">
      <c r="A2800" s="178" t="n">
        <v>247</v>
      </c>
      <c r="B2800" s="179" t="s">
        <v>849</v>
      </c>
      <c r="C2800" s="180" t="s">
        <v>636</v>
      </c>
      <c r="D2800" s="180" t="s">
        <v>594</v>
      </c>
      <c r="E2800" s="178" t="n">
        <v>0.4213109</v>
      </c>
      <c r="F2800" s="181" t="n">
        <f aca="false">IF(C2800="MAT.",VLOOKUP(A2800,INSUMOS_AUX!A:F,6,0),0)</f>
        <v>0</v>
      </c>
      <c r="G2800" s="178" t="n">
        <f aca="false">IF(C2800="M.O.",VLOOKUP(A2800,INSUMOS_AUX!A:F,6,0),0)</f>
        <v>9.34</v>
      </c>
    </row>
    <row r="2801" customFormat="false" ht="15" hidden="false" customHeight="false" outlineLevel="0" collapsed="false">
      <c r="A2801" s="178" t="n">
        <v>25966</v>
      </c>
      <c r="B2801" s="179" t="s">
        <v>653</v>
      </c>
      <c r="C2801" s="180" t="s">
        <v>74</v>
      </c>
      <c r="D2801" s="180" t="s">
        <v>654</v>
      </c>
      <c r="E2801" s="178" t="n">
        <v>0.001253143</v>
      </c>
      <c r="F2801" s="181" t="n">
        <f aca="false">IF(C2801="MAT.",VLOOKUP(A2801,INSUMOS_AUX!A:F,6,0),0)</f>
        <v>15.03</v>
      </c>
      <c r="G2801" s="178" t="n">
        <f aca="false">IF(C2801="M.O.",VLOOKUP(A2801,INSUMOS_AUX!A:F,6,0),0)</f>
        <v>0</v>
      </c>
    </row>
    <row r="2802" customFormat="false" ht="15" hidden="false" customHeight="false" outlineLevel="0" collapsed="false">
      <c r="A2802" s="178" t="n">
        <v>2711</v>
      </c>
      <c r="B2802" s="179" t="s">
        <v>657</v>
      </c>
      <c r="C2802" s="180" t="s">
        <v>74</v>
      </c>
      <c r="D2802" s="180" t="s">
        <v>30</v>
      </c>
      <c r="E2802" s="178" t="n">
        <v>0.000559265</v>
      </c>
      <c r="F2802" s="181" t="n">
        <f aca="false">IF(C2802="MAT.",VLOOKUP(A2802,INSUMOS_AUX!A:F,6,0),0)</f>
        <v>109.45</v>
      </c>
      <c r="G2802" s="178" t="n">
        <f aca="false">IF(C2802="M.O.",VLOOKUP(A2802,INSUMOS_AUX!A:F,6,0),0)</f>
        <v>0</v>
      </c>
    </row>
    <row r="2803" customFormat="false" ht="15" hidden="false" customHeight="false" outlineLevel="0" collapsed="false">
      <c r="A2803" s="178" t="n">
        <v>36144</v>
      </c>
      <c r="B2803" s="179" t="s">
        <v>630</v>
      </c>
      <c r="C2803" s="180" t="s">
        <v>74</v>
      </c>
      <c r="D2803" s="180" t="s">
        <v>30</v>
      </c>
      <c r="E2803" s="178" t="n">
        <v>0.105288093</v>
      </c>
      <c r="F2803" s="181" t="n">
        <f aca="false">IF(C2803="MAT.",VLOOKUP(A2803,INSUMOS_AUX!A:F,6,0),0)</f>
        <v>1.12</v>
      </c>
      <c r="G2803" s="178" t="n">
        <f aca="false">IF(C2803="M.O.",VLOOKUP(A2803,INSUMOS_AUX!A:F,6,0),0)</f>
        <v>0</v>
      </c>
    </row>
    <row r="2804" customFormat="false" ht="15" hidden="false" customHeight="false" outlineLevel="0" collapsed="false">
      <c r="A2804" s="178" t="n">
        <v>36146</v>
      </c>
      <c r="B2804" s="179" t="s">
        <v>631</v>
      </c>
      <c r="C2804" s="180" t="s">
        <v>74</v>
      </c>
      <c r="D2804" s="180" t="s">
        <v>30</v>
      </c>
      <c r="E2804" s="178" t="n">
        <v>0.001171284</v>
      </c>
      <c r="F2804" s="181" t="n">
        <f aca="false">IF(C2804="MAT.",VLOOKUP(A2804,INSUMOS_AUX!A:F,6,0),0)</f>
        <v>170</v>
      </c>
      <c r="G2804" s="178" t="n">
        <f aca="false">IF(C2804="M.O.",VLOOKUP(A2804,INSUMOS_AUX!A:F,6,0),0)</f>
        <v>0</v>
      </c>
    </row>
    <row r="2805" customFormat="false" ht="15" hidden="false" customHeight="false" outlineLevel="0" collapsed="false">
      <c r="A2805" s="178" t="n">
        <v>36149</v>
      </c>
      <c r="B2805" s="179" t="s">
        <v>632</v>
      </c>
      <c r="C2805" s="180" t="s">
        <v>74</v>
      </c>
      <c r="D2805" s="180" t="s">
        <v>30</v>
      </c>
      <c r="E2805" s="178" t="n">
        <v>0.00067824</v>
      </c>
      <c r="F2805" s="181" t="n">
        <f aca="false">IF(C2805="MAT.",VLOOKUP(A2805,INSUMOS_AUX!A:F,6,0),0)</f>
        <v>117.5</v>
      </c>
      <c r="G2805" s="178" t="n">
        <f aca="false">IF(C2805="M.O.",VLOOKUP(A2805,INSUMOS_AUX!A:F,6,0),0)</f>
        <v>0</v>
      </c>
    </row>
    <row r="2806" customFormat="false" ht="15" hidden="false" customHeight="false" outlineLevel="0" collapsed="false">
      <c r="A2806" s="178" t="n">
        <v>36150</v>
      </c>
      <c r="B2806" s="179" t="s">
        <v>633</v>
      </c>
      <c r="C2806" s="180" t="s">
        <v>74</v>
      </c>
      <c r="D2806" s="180" t="s">
        <v>30</v>
      </c>
      <c r="E2806" s="178" t="n">
        <v>0.002509866</v>
      </c>
      <c r="F2806" s="181" t="n">
        <f aca="false">IF(C2806="MAT.",VLOOKUP(A2806,INSUMOS_AUX!A:F,6,0),0)</f>
        <v>29.7</v>
      </c>
      <c r="G2806" s="178" t="n">
        <f aca="false">IF(C2806="M.O.",VLOOKUP(A2806,INSUMOS_AUX!A:F,6,0),0)</f>
        <v>0</v>
      </c>
    </row>
    <row r="2807" customFormat="false" ht="15" hidden="false" customHeight="false" outlineLevel="0" collapsed="false">
      <c r="A2807" s="178" t="n">
        <v>36153</v>
      </c>
      <c r="B2807" s="179" t="s">
        <v>634</v>
      </c>
      <c r="C2807" s="180" t="s">
        <v>74</v>
      </c>
      <c r="D2807" s="180" t="s">
        <v>30</v>
      </c>
      <c r="E2807" s="178" t="n">
        <v>0.001015098</v>
      </c>
      <c r="F2807" s="181" t="n">
        <f aca="false">IF(C2807="MAT.",VLOOKUP(A2807,INSUMOS_AUX!A:F,6,0),0)</f>
        <v>133.75</v>
      </c>
      <c r="G2807" s="178" t="n">
        <f aca="false">IF(C2807="M.O.",VLOOKUP(A2807,INSUMOS_AUX!A:F,6,0),0)</f>
        <v>0</v>
      </c>
    </row>
    <row r="2808" customFormat="false" ht="15" hidden="false" customHeight="false" outlineLevel="0" collapsed="false">
      <c r="A2808" s="178" t="n">
        <v>37370</v>
      </c>
      <c r="B2808" s="179" t="s">
        <v>659</v>
      </c>
      <c r="C2808" s="180" t="s">
        <v>74</v>
      </c>
      <c r="D2808" s="180" t="s">
        <v>594</v>
      </c>
      <c r="E2808" s="178" t="n">
        <v>0.942</v>
      </c>
      <c r="F2808" s="181" t="n">
        <f aca="false">IF(C2808="MAT.",VLOOKUP(A2808,INSUMOS_AUX!A:F,6,0),0)</f>
        <v>1.87</v>
      </c>
      <c r="G2808" s="178" t="n">
        <f aca="false">IF(C2808="M.O.",VLOOKUP(A2808,INSUMOS_AUX!A:F,6,0),0)</f>
        <v>0</v>
      </c>
    </row>
    <row r="2809" customFormat="false" ht="15" hidden="false" customHeight="false" outlineLevel="0" collapsed="false">
      <c r="A2809" s="178" t="n">
        <v>37371</v>
      </c>
      <c r="B2809" s="179" t="s">
        <v>660</v>
      </c>
      <c r="C2809" s="180" t="s">
        <v>74</v>
      </c>
      <c r="D2809" s="180" t="s">
        <v>594</v>
      </c>
      <c r="E2809" s="178" t="n">
        <v>0.942</v>
      </c>
      <c r="F2809" s="181" t="n">
        <f aca="false">IF(C2809="MAT.",VLOOKUP(A2809,INSUMOS_AUX!A:F,6,0),0)</f>
        <v>0.71</v>
      </c>
      <c r="G2809" s="178" t="n">
        <f aca="false">IF(C2809="M.O.",VLOOKUP(A2809,INSUMOS_AUX!A:F,6,0),0)</f>
        <v>0</v>
      </c>
    </row>
    <row r="2810" customFormat="false" ht="15" hidden="false" customHeight="false" outlineLevel="0" collapsed="false">
      <c r="A2810" s="178" t="n">
        <v>37372</v>
      </c>
      <c r="B2810" s="179" t="s">
        <v>661</v>
      </c>
      <c r="C2810" s="180" t="s">
        <v>74</v>
      </c>
      <c r="D2810" s="180" t="s">
        <v>594</v>
      </c>
      <c r="E2810" s="178" t="n">
        <v>0.942</v>
      </c>
      <c r="F2810" s="181" t="n">
        <f aca="false">IF(C2810="MAT.",VLOOKUP(A2810,INSUMOS_AUX!A:F,6,0),0)</f>
        <v>0.34</v>
      </c>
      <c r="G2810" s="178" t="n">
        <f aca="false">IF(C2810="M.O.",VLOOKUP(A2810,INSUMOS_AUX!A:F,6,0),0)</f>
        <v>0</v>
      </c>
    </row>
    <row r="2811" customFormat="false" ht="15" hidden="false" customHeight="false" outlineLevel="0" collapsed="false">
      <c r="A2811" s="178" t="n">
        <v>37373</v>
      </c>
      <c r="B2811" s="179" t="s">
        <v>662</v>
      </c>
      <c r="C2811" s="180" t="s">
        <v>74</v>
      </c>
      <c r="D2811" s="180" t="s">
        <v>594</v>
      </c>
      <c r="E2811" s="178" t="n">
        <v>0.942</v>
      </c>
      <c r="F2811" s="181" t="n">
        <f aca="false">IF(C2811="MAT.",VLOOKUP(A2811,INSUMOS_AUX!A:F,6,0),0)</f>
        <v>0.05</v>
      </c>
      <c r="G2811" s="178" t="n">
        <f aca="false">IF(C2811="M.O.",VLOOKUP(A2811,INSUMOS_AUX!A:F,6,0),0)</f>
        <v>0</v>
      </c>
    </row>
    <row r="2812" customFormat="false" ht="15" hidden="false" customHeight="false" outlineLevel="0" collapsed="false">
      <c r="A2812" s="178" t="n">
        <v>38094</v>
      </c>
      <c r="B2812" s="179" t="s">
        <v>868</v>
      </c>
      <c r="C2812" s="180" t="s">
        <v>74</v>
      </c>
      <c r="D2812" s="180" t="s">
        <v>30</v>
      </c>
      <c r="E2812" s="178" t="n">
        <v>1</v>
      </c>
      <c r="F2812" s="181" t="n">
        <f aca="false">IF(C2812="MAT.",VLOOKUP(A2812,INSUMOS_AUX!A:F,6,0),0)</f>
        <v>1.91</v>
      </c>
      <c r="G2812" s="178" t="n">
        <f aca="false">IF(C2812="M.O.",VLOOKUP(A2812,INSUMOS_AUX!A:F,6,0),0)</f>
        <v>0</v>
      </c>
    </row>
    <row r="2813" customFormat="false" ht="15" hidden="false" customHeight="false" outlineLevel="0" collapsed="false">
      <c r="A2813" s="178" t="n">
        <v>38099</v>
      </c>
      <c r="B2813" s="179" t="s">
        <v>869</v>
      </c>
      <c r="C2813" s="180" t="s">
        <v>74</v>
      </c>
      <c r="D2813" s="180" t="s">
        <v>30</v>
      </c>
      <c r="E2813" s="178" t="n">
        <v>1</v>
      </c>
      <c r="F2813" s="181" t="n">
        <f aca="false">IF(C2813="MAT.",VLOOKUP(A2813,INSUMOS_AUX!A:F,6,0),0)</f>
        <v>0.99</v>
      </c>
      <c r="G2813" s="178" t="n">
        <f aca="false">IF(C2813="M.O.",VLOOKUP(A2813,INSUMOS_AUX!A:F,6,0),0)</f>
        <v>0</v>
      </c>
    </row>
    <row r="2814" customFormat="false" ht="15" hidden="false" customHeight="false" outlineLevel="0" collapsed="false">
      <c r="A2814" s="178" t="n">
        <v>38101</v>
      </c>
      <c r="B2814" s="179" t="s">
        <v>870</v>
      </c>
      <c r="C2814" s="180" t="s">
        <v>74</v>
      </c>
      <c r="D2814" s="180" t="s">
        <v>30</v>
      </c>
      <c r="E2814" s="178" t="n">
        <v>2</v>
      </c>
      <c r="F2814" s="181" t="n">
        <f aca="false">IF(C2814="MAT.",VLOOKUP(A2814,INSUMOS_AUX!A:F,6,0),0)</f>
        <v>5.15</v>
      </c>
      <c r="G2814" s="178" t="n">
        <f aca="false">IF(C2814="M.O.",VLOOKUP(A2814,INSUMOS_AUX!A:F,6,0),0)</f>
        <v>0</v>
      </c>
    </row>
    <row r="2815" customFormat="false" ht="15" hidden="false" customHeight="false" outlineLevel="0" collapsed="false">
      <c r="A2815" s="178" t="n">
        <v>38382</v>
      </c>
      <c r="B2815" s="179" t="s">
        <v>664</v>
      </c>
      <c r="C2815" s="180" t="s">
        <v>74</v>
      </c>
      <c r="D2815" s="180" t="s">
        <v>30</v>
      </c>
      <c r="E2815" s="178" t="n">
        <v>0.002384391</v>
      </c>
      <c r="F2815" s="181" t="n">
        <f aca="false">IF(C2815="MAT.",VLOOKUP(A2815,INSUMOS_AUX!A:F,6,0),0)</f>
        <v>7.62</v>
      </c>
      <c r="G2815" s="178" t="n">
        <f aca="false">IF(C2815="M.O.",VLOOKUP(A2815,INSUMOS_AUX!A:F,6,0),0)</f>
        <v>0</v>
      </c>
    </row>
    <row r="2816" customFormat="false" ht="15" hidden="false" customHeight="false" outlineLevel="0" collapsed="false">
      <c r="A2816" s="178" t="n">
        <v>38390</v>
      </c>
      <c r="B2816" s="179" t="s">
        <v>665</v>
      </c>
      <c r="C2816" s="180" t="s">
        <v>74</v>
      </c>
      <c r="D2816" s="180" t="s">
        <v>30</v>
      </c>
      <c r="E2816" s="178" t="n">
        <v>0.001253143</v>
      </c>
      <c r="F2816" s="181" t="n">
        <f aca="false">IF(C2816="MAT.",VLOOKUP(A2816,INSUMOS_AUX!A:F,6,0),0)</f>
        <v>22.97</v>
      </c>
      <c r="G2816" s="178" t="n">
        <f aca="false">IF(C2816="M.O.",VLOOKUP(A2816,INSUMOS_AUX!A:F,6,0),0)</f>
        <v>0</v>
      </c>
    </row>
    <row r="2817" customFormat="false" ht="15" hidden="false" customHeight="false" outlineLevel="0" collapsed="false">
      <c r="A2817" s="178" t="n">
        <v>38393</v>
      </c>
      <c r="B2817" s="179" t="s">
        <v>666</v>
      </c>
      <c r="C2817" s="180" t="s">
        <v>74</v>
      </c>
      <c r="D2817" s="180" t="s">
        <v>30</v>
      </c>
      <c r="E2817" s="178" t="n">
        <v>0.001253143</v>
      </c>
      <c r="F2817" s="181" t="n">
        <f aca="false">IF(C2817="MAT.",VLOOKUP(A2817,INSUMOS_AUX!A:F,6,0),0)</f>
        <v>10.36</v>
      </c>
      <c r="G2817" s="178" t="n">
        <f aca="false">IF(C2817="M.O.",VLOOKUP(A2817,INSUMOS_AUX!A:F,6,0),0)</f>
        <v>0</v>
      </c>
    </row>
    <row r="2818" customFormat="false" ht="15" hidden="false" customHeight="false" outlineLevel="0" collapsed="false">
      <c r="A2818" s="178" t="n">
        <v>38396</v>
      </c>
      <c r="B2818" s="179" t="s">
        <v>667</v>
      </c>
      <c r="C2818" s="180" t="s">
        <v>74</v>
      </c>
      <c r="D2818" s="180" t="s">
        <v>30</v>
      </c>
      <c r="E2818" s="178" t="n">
        <v>4.2673E-005</v>
      </c>
      <c r="F2818" s="181" t="n">
        <f aca="false">IF(C2818="MAT.",VLOOKUP(A2818,INSUMOS_AUX!A:F,6,0),0)</f>
        <v>276.64</v>
      </c>
      <c r="G2818" s="178" t="n">
        <f aca="false">IF(C2818="M.O.",VLOOKUP(A2818,INSUMOS_AUX!A:F,6,0),0)</f>
        <v>0</v>
      </c>
    </row>
    <row r="2819" customFormat="false" ht="15" hidden="false" customHeight="false" outlineLevel="0" collapsed="false">
      <c r="A2819" s="178" t="n">
        <v>38399</v>
      </c>
      <c r="B2819" s="179" t="s">
        <v>668</v>
      </c>
      <c r="C2819" s="180" t="s">
        <v>74</v>
      </c>
      <c r="D2819" s="180" t="s">
        <v>30</v>
      </c>
      <c r="E2819" s="178" t="n">
        <v>0.000213175</v>
      </c>
      <c r="F2819" s="181" t="n">
        <f aca="false">IF(C2819="MAT.",VLOOKUP(A2819,INSUMOS_AUX!A:F,6,0),0)</f>
        <v>135.25</v>
      </c>
      <c r="G2819" s="178" t="n">
        <f aca="false">IF(C2819="M.O.",VLOOKUP(A2819,INSUMOS_AUX!A:F,6,0),0)</f>
        <v>0</v>
      </c>
    </row>
    <row r="2820" customFormat="false" ht="15" hidden="false" customHeight="false" outlineLevel="0" collapsed="false">
      <c r="A2820" s="178" t="n">
        <v>38412</v>
      </c>
      <c r="B2820" s="179" t="s">
        <v>669</v>
      </c>
      <c r="C2820" s="180" t="s">
        <v>74</v>
      </c>
      <c r="D2820" s="180" t="s">
        <v>30</v>
      </c>
      <c r="E2820" s="178" t="n">
        <v>3.7302E-005</v>
      </c>
      <c r="F2820" s="181" t="n">
        <f aca="false">IF(C2820="MAT.",VLOOKUP(A2820,INSUMOS_AUX!A:F,6,0),0)</f>
        <v>837.62</v>
      </c>
      <c r="G2820" s="178" t="n">
        <f aca="false">IF(C2820="M.O.",VLOOKUP(A2820,INSUMOS_AUX!A:F,6,0),0)</f>
        <v>0</v>
      </c>
    </row>
    <row r="2821" customFormat="false" ht="15" hidden="false" customHeight="false" outlineLevel="0" collapsed="false">
      <c r="A2821" s="178" t="n">
        <v>38413</v>
      </c>
      <c r="B2821" s="179" t="s">
        <v>670</v>
      </c>
      <c r="C2821" s="180" t="s">
        <v>74</v>
      </c>
      <c r="D2821" s="180" t="s">
        <v>30</v>
      </c>
      <c r="E2821" s="178" t="n">
        <v>3.6549E-005</v>
      </c>
      <c r="F2821" s="181" t="n">
        <f aca="false">IF(C2821="MAT.",VLOOKUP(A2821,INSUMOS_AUX!A:F,6,0),0)</f>
        <v>589.49</v>
      </c>
      <c r="G2821" s="178" t="n">
        <f aca="false">IF(C2821="M.O.",VLOOKUP(A2821,INSUMOS_AUX!A:F,6,0),0)</f>
        <v>0</v>
      </c>
    </row>
    <row r="2822" customFormat="false" ht="15" hidden="false" customHeight="false" outlineLevel="0" collapsed="false">
      <c r="A2822" s="178" t="n">
        <v>38476</v>
      </c>
      <c r="B2822" s="179" t="s">
        <v>671</v>
      </c>
      <c r="C2822" s="180" t="s">
        <v>74</v>
      </c>
      <c r="D2822" s="180" t="s">
        <v>30</v>
      </c>
      <c r="E2822" s="178" t="n">
        <v>0.000170596</v>
      </c>
      <c r="F2822" s="181" t="n">
        <f aca="false">IF(C2822="MAT.",VLOOKUP(A2822,INSUMOS_AUX!A:F,6,0),0)</f>
        <v>203.78</v>
      </c>
      <c r="G2822" s="178" t="n">
        <f aca="false">IF(C2822="M.O.",VLOOKUP(A2822,INSUMOS_AUX!A:F,6,0),0)</f>
        <v>0</v>
      </c>
    </row>
    <row r="2823" customFormat="false" ht="15" hidden="false" customHeight="false" outlineLevel="0" collapsed="false">
      <c r="A2823" s="178" t="n">
        <v>38477</v>
      </c>
      <c r="B2823" s="179" t="s">
        <v>672</v>
      </c>
      <c r="C2823" s="180" t="s">
        <v>74</v>
      </c>
      <c r="D2823" s="180" t="s">
        <v>30</v>
      </c>
      <c r="E2823" s="178" t="n">
        <v>3.6549E-005</v>
      </c>
      <c r="F2823" s="181" t="n">
        <f aca="false">IF(C2823="MAT.",VLOOKUP(A2823,INSUMOS_AUX!A:F,6,0),0)</f>
        <v>577.1</v>
      </c>
      <c r="G2823" s="178" t="n">
        <f aca="false">IF(C2823="M.O.",VLOOKUP(A2823,INSUMOS_AUX!A:F,6,0),0)</f>
        <v>0</v>
      </c>
    </row>
    <row r="2824" customFormat="false" ht="15" hidden="false" customHeight="false" outlineLevel="0" collapsed="false">
      <c r="A2824" s="172"/>
      <c r="B2824" s="173"/>
      <c r="C2824" s="173"/>
      <c r="D2824" s="173"/>
      <c r="E2824" s="173"/>
      <c r="F2824" s="173"/>
      <c r="G2824" s="173"/>
    </row>
    <row r="2825" customFormat="false" ht="15" hidden="false" customHeight="false" outlineLevel="0" collapsed="false">
      <c r="A2825" s="174" t="s">
        <v>323</v>
      </c>
      <c r="B2825" s="174" t="s">
        <v>324</v>
      </c>
      <c r="C2825" s="175" t="s">
        <v>60</v>
      </c>
      <c r="D2825" s="175" t="s">
        <v>30</v>
      </c>
      <c r="E2825" s="176" t="n">
        <v>37</v>
      </c>
      <c r="F2825" s="176" t="n">
        <f aca="false">SUMPRODUCT($E2826:$E2854,F2826:F2854)</f>
        <v>9.57094782242</v>
      </c>
      <c r="G2825" s="176" t="n">
        <f aca="false">SUMPRODUCT($E2826:$E2854,G2826:G2854)</f>
        <v>1.539216624</v>
      </c>
    </row>
    <row r="2826" customFormat="false" ht="15" hidden="false" customHeight="false" outlineLevel="0" collapsed="false">
      <c r="A2826" s="178" t="n">
        <v>10</v>
      </c>
      <c r="B2826" s="179" t="s">
        <v>647</v>
      </c>
      <c r="C2826" s="180" t="s">
        <v>74</v>
      </c>
      <c r="D2826" s="180" t="s">
        <v>30</v>
      </c>
      <c r="E2826" s="178" t="n">
        <v>0.00092565</v>
      </c>
      <c r="F2826" s="181" t="n">
        <f aca="false">IF(C2826="MAT.",VLOOKUP(A2826,INSUMOS_AUX!A:F,6,0),0)</f>
        <v>6.92</v>
      </c>
      <c r="G2826" s="178" t="n">
        <f aca="false">IF(C2826="M.O.",VLOOKUP(A2826,INSUMOS_AUX!A:F,6,0),0)</f>
        <v>0</v>
      </c>
    </row>
    <row r="2827" customFormat="false" ht="15" hidden="false" customHeight="false" outlineLevel="0" collapsed="false">
      <c r="A2827" s="178" t="n">
        <v>11359</v>
      </c>
      <c r="B2827" s="179" t="s">
        <v>649</v>
      </c>
      <c r="C2827" s="180" t="s">
        <v>74</v>
      </c>
      <c r="D2827" s="180" t="s">
        <v>30</v>
      </c>
      <c r="E2827" s="178" t="n">
        <v>7.472E-006</v>
      </c>
      <c r="F2827" s="181" t="n">
        <f aca="false">IF(C2827="MAT.",VLOOKUP(A2827,INSUMOS_AUX!A:F,6,0),0)</f>
        <v>571.77</v>
      </c>
      <c r="G2827" s="178" t="n">
        <f aca="false">IF(C2827="M.O.",VLOOKUP(A2827,INSUMOS_AUX!A:F,6,0),0)</f>
        <v>0</v>
      </c>
    </row>
    <row r="2828" customFormat="false" ht="15" hidden="false" customHeight="false" outlineLevel="0" collapsed="false">
      <c r="A2828" s="178" t="n">
        <v>12815</v>
      </c>
      <c r="B2828" s="179" t="s">
        <v>651</v>
      </c>
      <c r="C2828" s="180" t="s">
        <v>74</v>
      </c>
      <c r="D2828" s="180" t="s">
        <v>30</v>
      </c>
      <c r="E2828" s="178" t="n">
        <v>0.001053572</v>
      </c>
      <c r="F2828" s="181" t="n">
        <f aca="false">IF(C2828="MAT.",VLOOKUP(A2828,INSUMOS_AUX!A:F,6,0),0)</f>
        <v>5.84</v>
      </c>
      <c r="G2828" s="178" t="n">
        <f aca="false">IF(C2828="M.O.",VLOOKUP(A2828,INSUMOS_AUX!A:F,6,0),0)</f>
        <v>0</v>
      </c>
    </row>
    <row r="2829" customFormat="false" ht="15" hidden="false" customHeight="false" outlineLevel="0" collapsed="false">
      <c r="A2829" s="178" t="n">
        <v>12892</v>
      </c>
      <c r="B2829" s="179" t="s">
        <v>627</v>
      </c>
      <c r="C2829" s="180" t="s">
        <v>74</v>
      </c>
      <c r="D2829" s="180" t="s">
        <v>628</v>
      </c>
      <c r="E2829" s="178" t="n">
        <v>0.001813522</v>
      </c>
      <c r="F2829" s="181" t="n">
        <f aca="false">IF(C2829="MAT.",VLOOKUP(A2829,INSUMOS_AUX!A:F,6,0),0)</f>
        <v>9</v>
      </c>
      <c r="G2829" s="178" t="n">
        <f aca="false">IF(C2829="M.O.",VLOOKUP(A2829,INSUMOS_AUX!A:F,6,0),0)</f>
        <v>0</v>
      </c>
    </row>
    <row r="2830" customFormat="false" ht="15" hidden="false" customHeight="false" outlineLevel="0" collapsed="false">
      <c r="A2830" s="178" t="n">
        <v>12893</v>
      </c>
      <c r="B2830" s="179" t="s">
        <v>629</v>
      </c>
      <c r="C2830" s="180" t="s">
        <v>74</v>
      </c>
      <c r="D2830" s="180" t="s">
        <v>628</v>
      </c>
      <c r="E2830" s="178" t="n">
        <v>0.000211582</v>
      </c>
      <c r="F2830" s="181" t="n">
        <f aca="false">IF(C2830="MAT.",VLOOKUP(A2830,INSUMOS_AUX!A:F,6,0),0)</f>
        <v>48</v>
      </c>
      <c r="G2830" s="178" t="n">
        <f aca="false">IF(C2830="M.O.",VLOOKUP(A2830,INSUMOS_AUX!A:F,6,0),0)</f>
        <v>0</v>
      </c>
    </row>
    <row r="2831" customFormat="false" ht="15" hidden="false" customHeight="false" outlineLevel="0" collapsed="false">
      <c r="A2831" s="178" t="n">
        <v>1571</v>
      </c>
      <c r="B2831" s="179" t="s">
        <v>858</v>
      </c>
      <c r="C2831" s="180" t="s">
        <v>74</v>
      </c>
      <c r="D2831" s="180" t="s">
        <v>30</v>
      </c>
      <c r="E2831" s="178" t="n">
        <v>1</v>
      </c>
      <c r="F2831" s="181" t="n">
        <f aca="false">IF(C2831="MAT.",VLOOKUP(A2831,INSUMOS_AUX!A:F,6,0),0)</f>
        <v>0.67</v>
      </c>
      <c r="G2831" s="178" t="n">
        <f aca="false">IF(C2831="M.O.",VLOOKUP(A2831,INSUMOS_AUX!A:F,6,0),0)</f>
        <v>0</v>
      </c>
    </row>
    <row r="2832" customFormat="false" ht="15" hidden="false" customHeight="false" outlineLevel="0" collapsed="false">
      <c r="A2832" s="178" t="n">
        <v>2436</v>
      </c>
      <c r="B2832" s="179" t="s">
        <v>683</v>
      </c>
      <c r="C2832" s="180" t="s">
        <v>636</v>
      </c>
      <c r="D2832" s="180" t="s">
        <v>594</v>
      </c>
      <c r="E2832" s="178" t="n">
        <v>0.0679866</v>
      </c>
      <c r="F2832" s="181" t="n">
        <f aca="false">IF(C2832="MAT.",VLOOKUP(A2832,INSUMOS_AUX!A:F,6,0),0)</f>
        <v>0</v>
      </c>
      <c r="G2832" s="178" t="n">
        <f aca="false">IF(C2832="M.O.",VLOOKUP(A2832,INSUMOS_AUX!A:F,6,0),0)</f>
        <v>13.3</v>
      </c>
    </row>
    <row r="2833" customFormat="false" ht="15" hidden="false" customHeight="false" outlineLevel="0" collapsed="false">
      <c r="A2833" s="178" t="n">
        <v>247</v>
      </c>
      <c r="B2833" s="179" t="s">
        <v>849</v>
      </c>
      <c r="C2833" s="180" t="s">
        <v>636</v>
      </c>
      <c r="D2833" s="180" t="s">
        <v>594</v>
      </c>
      <c r="E2833" s="178" t="n">
        <v>0.0679866</v>
      </c>
      <c r="F2833" s="181" t="n">
        <f aca="false">IF(C2833="MAT.",VLOOKUP(A2833,INSUMOS_AUX!A:F,6,0),0)</f>
        <v>0</v>
      </c>
      <c r="G2833" s="178" t="n">
        <f aca="false">IF(C2833="M.O.",VLOOKUP(A2833,INSUMOS_AUX!A:F,6,0),0)</f>
        <v>9.34</v>
      </c>
    </row>
    <row r="2834" customFormat="false" ht="15" hidden="false" customHeight="false" outlineLevel="0" collapsed="false">
      <c r="A2834" s="178" t="n">
        <v>25966</v>
      </c>
      <c r="B2834" s="179" t="s">
        <v>653</v>
      </c>
      <c r="C2834" s="180" t="s">
        <v>74</v>
      </c>
      <c r="D2834" s="180" t="s">
        <v>654</v>
      </c>
      <c r="E2834" s="178" t="n">
        <v>0.0001756</v>
      </c>
      <c r="F2834" s="181" t="n">
        <f aca="false">IF(C2834="MAT.",VLOOKUP(A2834,INSUMOS_AUX!A:F,6,0),0)</f>
        <v>15.03</v>
      </c>
      <c r="G2834" s="178" t="n">
        <f aca="false">IF(C2834="M.O.",VLOOKUP(A2834,INSUMOS_AUX!A:F,6,0),0)</f>
        <v>0</v>
      </c>
    </row>
    <row r="2835" customFormat="false" ht="15" hidden="false" customHeight="false" outlineLevel="0" collapsed="false">
      <c r="A2835" s="178" t="n">
        <v>2711</v>
      </c>
      <c r="B2835" s="179" t="s">
        <v>657</v>
      </c>
      <c r="C2835" s="180" t="s">
        <v>74</v>
      </c>
      <c r="D2835" s="180" t="s">
        <v>30</v>
      </c>
      <c r="E2835" s="178" t="n">
        <v>7.8368E-005</v>
      </c>
      <c r="F2835" s="181" t="n">
        <f aca="false">IF(C2835="MAT.",VLOOKUP(A2835,INSUMOS_AUX!A:F,6,0),0)</f>
        <v>109.45</v>
      </c>
      <c r="G2835" s="178" t="n">
        <f aca="false">IF(C2835="M.O.",VLOOKUP(A2835,INSUMOS_AUX!A:F,6,0),0)</f>
        <v>0</v>
      </c>
    </row>
    <row r="2836" customFormat="false" ht="15" hidden="false" customHeight="false" outlineLevel="0" collapsed="false">
      <c r="A2836" s="178" t="n">
        <v>34653</v>
      </c>
      <c r="B2836" s="179" t="s">
        <v>859</v>
      </c>
      <c r="C2836" s="180" t="s">
        <v>74</v>
      </c>
      <c r="D2836" s="180" t="s">
        <v>30</v>
      </c>
      <c r="E2836" s="178" t="n">
        <v>1</v>
      </c>
      <c r="F2836" s="181" t="n">
        <f aca="false">IF(C2836="MAT.",VLOOKUP(A2836,INSUMOS_AUX!A:F,6,0),0)</f>
        <v>8.34</v>
      </c>
      <c r="G2836" s="178" t="n">
        <f aca="false">IF(C2836="M.O.",VLOOKUP(A2836,INSUMOS_AUX!A:F,6,0),0)</f>
        <v>0</v>
      </c>
    </row>
    <row r="2837" customFormat="false" ht="15" hidden="false" customHeight="false" outlineLevel="0" collapsed="false">
      <c r="A2837" s="178" t="n">
        <v>36144</v>
      </c>
      <c r="B2837" s="179" t="s">
        <v>630</v>
      </c>
      <c r="C2837" s="180" t="s">
        <v>74</v>
      </c>
      <c r="D2837" s="180" t="s">
        <v>30</v>
      </c>
      <c r="E2837" s="178" t="n">
        <v>0.014753746</v>
      </c>
      <c r="F2837" s="181" t="n">
        <f aca="false">IF(C2837="MAT.",VLOOKUP(A2837,INSUMOS_AUX!A:F,6,0),0)</f>
        <v>1.12</v>
      </c>
      <c r="G2837" s="178" t="n">
        <f aca="false">IF(C2837="M.O.",VLOOKUP(A2837,INSUMOS_AUX!A:F,6,0),0)</f>
        <v>0</v>
      </c>
    </row>
    <row r="2838" customFormat="false" ht="15" hidden="false" customHeight="false" outlineLevel="0" collapsed="false">
      <c r="A2838" s="178" t="n">
        <v>36146</v>
      </c>
      <c r="B2838" s="179" t="s">
        <v>631</v>
      </c>
      <c r="C2838" s="180" t="s">
        <v>74</v>
      </c>
      <c r="D2838" s="180" t="s">
        <v>30</v>
      </c>
      <c r="E2838" s="178" t="n">
        <v>0.000164128</v>
      </c>
      <c r="F2838" s="181" t="n">
        <f aca="false">IF(C2838="MAT.",VLOOKUP(A2838,INSUMOS_AUX!A:F,6,0),0)</f>
        <v>170</v>
      </c>
      <c r="G2838" s="178" t="n">
        <f aca="false">IF(C2838="M.O.",VLOOKUP(A2838,INSUMOS_AUX!A:F,6,0),0)</f>
        <v>0</v>
      </c>
    </row>
    <row r="2839" customFormat="false" ht="15" hidden="false" customHeight="false" outlineLevel="0" collapsed="false">
      <c r="A2839" s="178" t="n">
        <v>36149</v>
      </c>
      <c r="B2839" s="179" t="s">
        <v>632</v>
      </c>
      <c r="C2839" s="180" t="s">
        <v>74</v>
      </c>
      <c r="D2839" s="180" t="s">
        <v>30</v>
      </c>
      <c r="E2839" s="178" t="n">
        <v>9.504E-005</v>
      </c>
      <c r="F2839" s="181" t="n">
        <f aca="false">IF(C2839="MAT.",VLOOKUP(A2839,INSUMOS_AUX!A:F,6,0),0)</f>
        <v>117.5</v>
      </c>
      <c r="G2839" s="178" t="n">
        <f aca="false">IF(C2839="M.O.",VLOOKUP(A2839,INSUMOS_AUX!A:F,6,0),0)</f>
        <v>0</v>
      </c>
    </row>
    <row r="2840" customFormat="false" ht="15" hidden="false" customHeight="false" outlineLevel="0" collapsed="false">
      <c r="A2840" s="178" t="n">
        <v>36150</v>
      </c>
      <c r="B2840" s="179" t="s">
        <v>633</v>
      </c>
      <c r="C2840" s="180" t="s">
        <v>74</v>
      </c>
      <c r="D2840" s="180" t="s">
        <v>30</v>
      </c>
      <c r="E2840" s="178" t="n">
        <v>0.0003517</v>
      </c>
      <c r="F2840" s="181" t="n">
        <f aca="false">IF(C2840="MAT.",VLOOKUP(A2840,INSUMOS_AUX!A:F,6,0),0)</f>
        <v>29.7</v>
      </c>
      <c r="G2840" s="178" t="n">
        <f aca="false">IF(C2840="M.O.",VLOOKUP(A2840,INSUMOS_AUX!A:F,6,0),0)</f>
        <v>0</v>
      </c>
    </row>
    <row r="2841" customFormat="false" ht="15" hidden="false" customHeight="false" outlineLevel="0" collapsed="false">
      <c r="A2841" s="178" t="n">
        <v>36153</v>
      </c>
      <c r="B2841" s="179" t="s">
        <v>634</v>
      </c>
      <c r="C2841" s="180" t="s">
        <v>74</v>
      </c>
      <c r="D2841" s="180" t="s">
        <v>30</v>
      </c>
      <c r="E2841" s="178" t="n">
        <v>0.000142244</v>
      </c>
      <c r="F2841" s="181" t="n">
        <f aca="false">IF(C2841="MAT.",VLOOKUP(A2841,INSUMOS_AUX!A:F,6,0),0)</f>
        <v>133.75</v>
      </c>
      <c r="G2841" s="178" t="n">
        <f aca="false">IF(C2841="M.O.",VLOOKUP(A2841,INSUMOS_AUX!A:F,6,0),0)</f>
        <v>0</v>
      </c>
    </row>
    <row r="2842" customFormat="false" ht="15" hidden="false" customHeight="false" outlineLevel="0" collapsed="false">
      <c r="A2842" s="178" t="n">
        <v>37370</v>
      </c>
      <c r="B2842" s="179" t="s">
        <v>659</v>
      </c>
      <c r="C2842" s="180" t="s">
        <v>74</v>
      </c>
      <c r="D2842" s="180" t="s">
        <v>594</v>
      </c>
      <c r="E2842" s="178" t="n">
        <v>0.132</v>
      </c>
      <c r="F2842" s="181" t="n">
        <f aca="false">IF(C2842="MAT.",VLOOKUP(A2842,INSUMOS_AUX!A:F,6,0),0)</f>
        <v>1.87</v>
      </c>
      <c r="G2842" s="178" t="n">
        <f aca="false">IF(C2842="M.O.",VLOOKUP(A2842,INSUMOS_AUX!A:F,6,0),0)</f>
        <v>0</v>
      </c>
    </row>
    <row r="2843" customFormat="false" ht="15" hidden="false" customHeight="false" outlineLevel="0" collapsed="false">
      <c r="A2843" s="178" t="n">
        <v>37371</v>
      </c>
      <c r="B2843" s="179" t="s">
        <v>660</v>
      </c>
      <c r="C2843" s="180" t="s">
        <v>74</v>
      </c>
      <c r="D2843" s="180" t="s">
        <v>594</v>
      </c>
      <c r="E2843" s="178" t="n">
        <v>0.132</v>
      </c>
      <c r="F2843" s="181" t="n">
        <f aca="false">IF(C2843="MAT.",VLOOKUP(A2843,INSUMOS_AUX!A:F,6,0),0)</f>
        <v>0.71</v>
      </c>
      <c r="G2843" s="178" t="n">
        <f aca="false">IF(C2843="M.O.",VLOOKUP(A2843,INSUMOS_AUX!A:F,6,0),0)</f>
        <v>0</v>
      </c>
    </row>
    <row r="2844" customFormat="false" ht="15" hidden="false" customHeight="false" outlineLevel="0" collapsed="false">
      <c r="A2844" s="178" t="n">
        <v>37372</v>
      </c>
      <c r="B2844" s="179" t="s">
        <v>661</v>
      </c>
      <c r="C2844" s="180" t="s">
        <v>74</v>
      </c>
      <c r="D2844" s="180" t="s">
        <v>594</v>
      </c>
      <c r="E2844" s="178" t="n">
        <v>0.132</v>
      </c>
      <c r="F2844" s="181" t="n">
        <f aca="false">IF(C2844="MAT.",VLOOKUP(A2844,INSUMOS_AUX!A:F,6,0),0)</f>
        <v>0.34</v>
      </c>
      <c r="G2844" s="178" t="n">
        <f aca="false">IF(C2844="M.O.",VLOOKUP(A2844,INSUMOS_AUX!A:F,6,0),0)</f>
        <v>0</v>
      </c>
    </row>
    <row r="2845" customFormat="false" ht="15" hidden="false" customHeight="false" outlineLevel="0" collapsed="false">
      <c r="A2845" s="178" t="n">
        <v>37373</v>
      </c>
      <c r="B2845" s="179" t="s">
        <v>662</v>
      </c>
      <c r="C2845" s="180" t="s">
        <v>74</v>
      </c>
      <c r="D2845" s="180" t="s">
        <v>594</v>
      </c>
      <c r="E2845" s="178" t="n">
        <v>0.132</v>
      </c>
      <c r="F2845" s="181" t="n">
        <f aca="false">IF(C2845="MAT.",VLOOKUP(A2845,INSUMOS_AUX!A:F,6,0),0)</f>
        <v>0.05</v>
      </c>
      <c r="G2845" s="178" t="n">
        <f aca="false">IF(C2845="M.O.",VLOOKUP(A2845,INSUMOS_AUX!A:F,6,0),0)</f>
        <v>0</v>
      </c>
    </row>
    <row r="2846" customFormat="false" ht="15" hidden="false" customHeight="false" outlineLevel="0" collapsed="false">
      <c r="A2846" s="178" t="n">
        <v>38382</v>
      </c>
      <c r="B2846" s="179" t="s">
        <v>664</v>
      </c>
      <c r="C2846" s="180" t="s">
        <v>74</v>
      </c>
      <c r="D2846" s="180" t="s">
        <v>30</v>
      </c>
      <c r="E2846" s="178" t="n">
        <v>0.000334118</v>
      </c>
      <c r="F2846" s="181" t="n">
        <f aca="false">IF(C2846="MAT.",VLOOKUP(A2846,INSUMOS_AUX!A:F,6,0),0)</f>
        <v>7.62</v>
      </c>
      <c r="G2846" s="178" t="n">
        <f aca="false">IF(C2846="M.O.",VLOOKUP(A2846,INSUMOS_AUX!A:F,6,0),0)</f>
        <v>0</v>
      </c>
    </row>
    <row r="2847" customFormat="false" ht="15" hidden="false" customHeight="false" outlineLevel="0" collapsed="false">
      <c r="A2847" s="178" t="n">
        <v>38390</v>
      </c>
      <c r="B2847" s="179" t="s">
        <v>665</v>
      </c>
      <c r="C2847" s="180" t="s">
        <v>74</v>
      </c>
      <c r="D2847" s="180" t="s">
        <v>30</v>
      </c>
      <c r="E2847" s="178" t="n">
        <v>0.0001756</v>
      </c>
      <c r="F2847" s="181" t="n">
        <f aca="false">IF(C2847="MAT.",VLOOKUP(A2847,INSUMOS_AUX!A:F,6,0),0)</f>
        <v>22.97</v>
      </c>
      <c r="G2847" s="178" t="n">
        <f aca="false">IF(C2847="M.O.",VLOOKUP(A2847,INSUMOS_AUX!A:F,6,0),0)</f>
        <v>0</v>
      </c>
    </row>
    <row r="2848" customFormat="false" ht="15" hidden="false" customHeight="false" outlineLevel="0" collapsed="false">
      <c r="A2848" s="178" t="n">
        <v>38393</v>
      </c>
      <c r="B2848" s="179" t="s">
        <v>666</v>
      </c>
      <c r="C2848" s="180" t="s">
        <v>74</v>
      </c>
      <c r="D2848" s="180" t="s">
        <v>30</v>
      </c>
      <c r="E2848" s="178" t="n">
        <v>0.0001756</v>
      </c>
      <c r="F2848" s="181" t="n">
        <f aca="false">IF(C2848="MAT.",VLOOKUP(A2848,INSUMOS_AUX!A:F,6,0),0)</f>
        <v>10.36</v>
      </c>
      <c r="G2848" s="178" t="n">
        <f aca="false">IF(C2848="M.O.",VLOOKUP(A2848,INSUMOS_AUX!A:F,6,0),0)</f>
        <v>0</v>
      </c>
    </row>
    <row r="2849" customFormat="false" ht="15" hidden="false" customHeight="false" outlineLevel="0" collapsed="false">
      <c r="A2849" s="178" t="n">
        <v>38396</v>
      </c>
      <c r="B2849" s="179" t="s">
        <v>667</v>
      </c>
      <c r="C2849" s="180" t="s">
        <v>74</v>
      </c>
      <c r="D2849" s="180" t="s">
        <v>30</v>
      </c>
      <c r="E2849" s="178" t="n">
        <v>5.98E-006</v>
      </c>
      <c r="F2849" s="181" t="n">
        <f aca="false">IF(C2849="MAT.",VLOOKUP(A2849,INSUMOS_AUX!A:F,6,0),0)</f>
        <v>276.64</v>
      </c>
      <c r="G2849" s="178" t="n">
        <f aca="false">IF(C2849="M.O.",VLOOKUP(A2849,INSUMOS_AUX!A:F,6,0),0)</f>
        <v>0</v>
      </c>
    </row>
    <row r="2850" customFormat="false" ht="15" hidden="false" customHeight="false" outlineLevel="0" collapsed="false">
      <c r="A2850" s="178" t="n">
        <v>38399</v>
      </c>
      <c r="B2850" s="179" t="s">
        <v>668</v>
      </c>
      <c r="C2850" s="180" t="s">
        <v>74</v>
      </c>
      <c r="D2850" s="180" t="s">
        <v>30</v>
      </c>
      <c r="E2850" s="178" t="n">
        <v>2.9872E-005</v>
      </c>
      <c r="F2850" s="181" t="n">
        <f aca="false">IF(C2850="MAT.",VLOOKUP(A2850,INSUMOS_AUX!A:F,6,0),0)</f>
        <v>135.25</v>
      </c>
      <c r="G2850" s="178" t="n">
        <f aca="false">IF(C2850="M.O.",VLOOKUP(A2850,INSUMOS_AUX!A:F,6,0),0)</f>
        <v>0</v>
      </c>
    </row>
    <row r="2851" customFormat="false" ht="15" hidden="false" customHeight="false" outlineLevel="0" collapsed="false">
      <c r="A2851" s="178" t="n">
        <v>38412</v>
      </c>
      <c r="B2851" s="179" t="s">
        <v>669</v>
      </c>
      <c r="C2851" s="180" t="s">
        <v>74</v>
      </c>
      <c r="D2851" s="180" t="s">
        <v>30</v>
      </c>
      <c r="E2851" s="178" t="n">
        <v>5.228E-006</v>
      </c>
      <c r="F2851" s="181" t="n">
        <f aca="false">IF(C2851="MAT.",VLOOKUP(A2851,INSUMOS_AUX!A:F,6,0),0)</f>
        <v>837.62</v>
      </c>
      <c r="G2851" s="178" t="n">
        <f aca="false">IF(C2851="M.O.",VLOOKUP(A2851,INSUMOS_AUX!A:F,6,0),0)</f>
        <v>0</v>
      </c>
    </row>
    <row r="2852" customFormat="false" ht="15" hidden="false" customHeight="false" outlineLevel="0" collapsed="false">
      <c r="A2852" s="178" t="n">
        <v>38413</v>
      </c>
      <c r="B2852" s="179" t="s">
        <v>670</v>
      </c>
      <c r="C2852" s="180" t="s">
        <v>74</v>
      </c>
      <c r="D2852" s="180" t="s">
        <v>30</v>
      </c>
      <c r="E2852" s="178" t="n">
        <v>5.122E-006</v>
      </c>
      <c r="F2852" s="181" t="n">
        <f aca="false">IF(C2852="MAT.",VLOOKUP(A2852,INSUMOS_AUX!A:F,6,0),0)</f>
        <v>589.49</v>
      </c>
      <c r="G2852" s="178" t="n">
        <f aca="false">IF(C2852="M.O.",VLOOKUP(A2852,INSUMOS_AUX!A:F,6,0),0)</f>
        <v>0</v>
      </c>
    </row>
    <row r="2853" customFormat="false" ht="15" hidden="false" customHeight="false" outlineLevel="0" collapsed="false">
      <c r="A2853" s="178" t="n">
        <v>38476</v>
      </c>
      <c r="B2853" s="179" t="s">
        <v>671</v>
      </c>
      <c r="C2853" s="180" t="s">
        <v>74</v>
      </c>
      <c r="D2853" s="180" t="s">
        <v>30</v>
      </c>
      <c r="E2853" s="178" t="n">
        <v>2.3906E-005</v>
      </c>
      <c r="F2853" s="181" t="n">
        <f aca="false">IF(C2853="MAT.",VLOOKUP(A2853,INSUMOS_AUX!A:F,6,0),0)</f>
        <v>203.78</v>
      </c>
      <c r="G2853" s="178" t="n">
        <f aca="false">IF(C2853="M.O.",VLOOKUP(A2853,INSUMOS_AUX!A:F,6,0),0)</f>
        <v>0</v>
      </c>
    </row>
    <row r="2854" customFormat="false" ht="15" hidden="false" customHeight="false" outlineLevel="0" collapsed="false">
      <c r="A2854" s="178" t="n">
        <v>38477</v>
      </c>
      <c r="B2854" s="179" t="s">
        <v>672</v>
      </c>
      <c r="C2854" s="180" t="s">
        <v>74</v>
      </c>
      <c r="D2854" s="180" t="s">
        <v>30</v>
      </c>
      <c r="E2854" s="178" t="n">
        <v>5.122E-006</v>
      </c>
      <c r="F2854" s="181" t="n">
        <f aca="false">IF(C2854="MAT.",VLOOKUP(A2854,INSUMOS_AUX!A:F,6,0),0)</f>
        <v>577.1</v>
      </c>
      <c r="G2854" s="178" t="n">
        <f aca="false">IF(C2854="M.O.",VLOOKUP(A2854,INSUMOS_AUX!A:F,6,0),0)</f>
        <v>0</v>
      </c>
    </row>
    <row r="2855" customFormat="false" ht="15" hidden="false" customHeight="false" outlineLevel="0" collapsed="false">
      <c r="A2855" s="172"/>
      <c r="B2855" s="173"/>
      <c r="C2855" s="173"/>
      <c r="D2855" s="173"/>
      <c r="E2855" s="173"/>
      <c r="F2855" s="173"/>
      <c r="G2855" s="173"/>
    </row>
    <row r="2856" customFormat="false" ht="15" hidden="false" customHeight="false" outlineLevel="0" collapsed="false">
      <c r="A2856" s="174" t="s">
        <v>364</v>
      </c>
      <c r="B2856" s="174" t="s">
        <v>365</v>
      </c>
      <c r="C2856" s="175" t="s">
        <v>60</v>
      </c>
      <c r="D2856" s="175" t="s">
        <v>30</v>
      </c>
      <c r="E2856" s="176" t="n">
        <v>2</v>
      </c>
      <c r="F2856" s="176" t="n">
        <f aca="false">SUMPRODUCT($E2857:$E2885,F2857:F2885)</f>
        <v>14.99634409496</v>
      </c>
      <c r="G2856" s="176" t="n">
        <f aca="false">SUMPRODUCT($E2857:$E2885,G2857:G2885)</f>
        <v>4.407756696</v>
      </c>
    </row>
    <row r="2857" customFormat="false" ht="15" hidden="false" customHeight="false" outlineLevel="0" collapsed="false">
      <c r="A2857" s="178" t="n">
        <v>10</v>
      </c>
      <c r="B2857" s="179" t="s">
        <v>647</v>
      </c>
      <c r="C2857" s="180" t="s">
        <v>74</v>
      </c>
      <c r="D2857" s="180" t="s">
        <v>30</v>
      </c>
      <c r="E2857" s="178" t="n">
        <v>0.002650726</v>
      </c>
      <c r="F2857" s="181" t="n">
        <f aca="false">IF(C2857="MAT.",VLOOKUP(A2857,INSUMOS_AUX!A:F,6,0),0)</f>
        <v>6.92</v>
      </c>
      <c r="G2857" s="178" t="n">
        <f aca="false">IF(C2857="M.O.",VLOOKUP(A2857,INSUMOS_AUX!A:F,6,0),0)</f>
        <v>0</v>
      </c>
    </row>
    <row r="2858" customFormat="false" ht="15" hidden="false" customHeight="false" outlineLevel="0" collapsed="false">
      <c r="A2858" s="178" t="n">
        <v>11359</v>
      </c>
      <c r="B2858" s="179" t="s">
        <v>649</v>
      </c>
      <c r="C2858" s="180" t="s">
        <v>74</v>
      </c>
      <c r="D2858" s="180" t="s">
        <v>30</v>
      </c>
      <c r="E2858" s="178" t="n">
        <v>2.1394E-005</v>
      </c>
      <c r="F2858" s="181" t="n">
        <f aca="false">IF(C2858="MAT.",VLOOKUP(A2858,INSUMOS_AUX!A:F,6,0),0)</f>
        <v>571.77</v>
      </c>
      <c r="G2858" s="178" t="n">
        <f aca="false">IF(C2858="M.O.",VLOOKUP(A2858,INSUMOS_AUX!A:F,6,0),0)</f>
        <v>0</v>
      </c>
    </row>
    <row r="2859" customFormat="false" ht="15" hidden="false" customHeight="false" outlineLevel="0" collapsed="false">
      <c r="A2859" s="178" t="n">
        <v>12815</v>
      </c>
      <c r="B2859" s="179" t="s">
        <v>651</v>
      </c>
      <c r="C2859" s="180" t="s">
        <v>74</v>
      </c>
      <c r="D2859" s="180" t="s">
        <v>30</v>
      </c>
      <c r="E2859" s="178" t="n">
        <v>0.003017044</v>
      </c>
      <c r="F2859" s="181" t="n">
        <f aca="false">IF(C2859="MAT.",VLOOKUP(A2859,INSUMOS_AUX!A:F,6,0),0)</f>
        <v>5.84</v>
      </c>
      <c r="G2859" s="178" t="n">
        <f aca="false">IF(C2859="M.O.",VLOOKUP(A2859,INSUMOS_AUX!A:F,6,0),0)</f>
        <v>0</v>
      </c>
    </row>
    <row r="2860" customFormat="false" ht="15" hidden="false" customHeight="false" outlineLevel="0" collapsed="false">
      <c r="A2860" s="178" t="n">
        <v>12892</v>
      </c>
      <c r="B2860" s="179" t="s">
        <v>627</v>
      </c>
      <c r="C2860" s="180" t="s">
        <v>74</v>
      </c>
      <c r="D2860" s="180" t="s">
        <v>628</v>
      </c>
      <c r="E2860" s="178" t="n">
        <v>0.005193266</v>
      </c>
      <c r="F2860" s="181" t="n">
        <f aca="false">IF(C2860="MAT.",VLOOKUP(A2860,INSUMOS_AUX!A:F,6,0),0)</f>
        <v>9</v>
      </c>
      <c r="G2860" s="178" t="n">
        <f aca="false">IF(C2860="M.O.",VLOOKUP(A2860,INSUMOS_AUX!A:F,6,0),0)</f>
        <v>0</v>
      </c>
    </row>
    <row r="2861" customFormat="false" ht="15" hidden="false" customHeight="false" outlineLevel="0" collapsed="false">
      <c r="A2861" s="178" t="n">
        <v>12893</v>
      </c>
      <c r="B2861" s="179" t="s">
        <v>629</v>
      </c>
      <c r="C2861" s="180" t="s">
        <v>74</v>
      </c>
      <c r="D2861" s="180" t="s">
        <v>628</v>
      </c>
      <c r="E2861" s="178" t="n">
        <v>0.000605896</v>
      </c>
      <c r="F2861" s="181" t="n">
        <f aca="false">IF(C2861="MAT.",VLOOKUP(A2861,INSUMOS_AUX!A:F,6,0),0)</f>
        <v>48</v>
      </c>
      <c r="G2861" s="178" t="n">
        <f aca="false">IF(C2861="M.O.",VLOOKUP(A2861,INSUMOS_AUX!A:F,6,0),0)</f>
        <v>0</v>
      </c>
    </row>
    <row r="2862" customFormat="false" ht="15" hidden="false" customHeight="false" outlineLevel="0" collapsed="false">
      <c r="A2862" s="178" t="n">
        <v>1575</v>
      </c>
      <c r="B2862" s="179" t="s">
        <v>871</v>
      </c>
      <c r="C2862" s="180" t="s">
        <v>74</v>
      </c>
      <c r="D2862" s="180" t="s">
        <v>30</v>
      </c>
      <c r="E2862" s="178" t="n">
        <v>1</v>
      </c>
      <c r="F2862" s="181" t="n">
        <f aca="false">IF(C2862="MAT.",VLOOKUP(A2862,INSUMOS_AUX!A:F,6,0),0)</f>
        <v>1.03</v>
      </c>
      <c r="G2862" s="178" t="n">
        <f aca="false">IF(C2862="M.O.",VLOOKUP(A2862,INSUMOS_AUX!A:F,6,0),0)</f>
        <v>0</v>
      </c>
    </row>
    <row r="2863" customFormat="false" ht="15" hidden="false" customHeight="false" outlineLevel="0" collapsed="false">
      <c r="A2863" s="178" t="n">
        <v>2436</v>
      </c>
      <c r="B2863" s="179" t="s">
        <v>683</v>
      </c>
      <c r="C2863" s="180" t="s">
        <v>636</v>
      </c>
      <c r="D2863" s="180" t="s">
        <v>594</v>
      </c>
      <c r="E2863" s="178" t="n">
        <v>0.1946889</v>
      </c>
      <c r="F2863" s="181" t="n">
        <f aca="false">IF(C2863="MAT.",VLOOKUP(A2863,INSUMOS_AUX!A:F,6,0),0)</f>
        <v>0</v>
      </c>
      <c r="G2863" s="178" t="n">
        <f aca="false">IF(C2863="M.O.",VLOOKUP(A2863,INSUMOS_AUX!A:F,6,0),0)</f>
        <v>13.3</v>
      </c>
    </row>
    <row r="2864" customFormat="false" ht="15" hidden="false" customHeight="false" outlineLevel="0" collapsed="false">
      <c r="A2864" s="178" t="n">
        <v>247</v>
      </c>
      <c r="B2864" s="179" t="s">
        <v>849</v>
      </c>
      <c r="C2864" s="180" t="s">
        <v>636</v>
      </c>
      <c r="D2864" s="180" t="s">
        <v>594</v>
      </c>
      <c r="E2864" s="178" t="n">
        <v>0.1946889</v>
      </c>
      <c r="F2864" s="181" t="n">
        <f aca="false">IF(C2864="MAT.",VLOOKUP(A2864,INSUMOS_AUX!A:F,6,0),0)</f>
        <v>0</v>
      </c>
      <c r="G2864" s="178" t="n">
        <f aca="false">IF(C2864="M.O.",VLOOKUP(A2864,INSUMOS_AUX!A:F,6,0),0)</f>
        <v>9.34</v>
      </c>
    </row>
    <row r="2865" customFormat="false" ht="15" hidden="false" customHeight="false" outlineLevel="0" collapsed="false">
      <c r="A2865" s="178" t="n">
        <v>25966</v>
      </c>
      <c r="B2865" s="179" t="s">
        <v>653</v>
      </c>
      <c r="C2865" s="180" t="s">
        <v>74</v>
      </c>
      <c r="D2865" s="180" t="s">
        <v>654</v>
      </c>
      <c r="E2865" s="178" t="n">
        <v>0.000502854</v>
      </c>
      <c r="F2865" s="181" t="n">
        <f aca="false">IF(C2865="MAT.",VLOOKUP(A2865,INSUMOS_AUX!A:F,6,0),0)</f>
        <v>15.03</v>
      </c>
      <c r="G2865" s="178" t="n">
        <f aca="false">IF(C2865="M.O.",VLOOKUP(A2865,INSUMOS_AUX!A:F,6,0),0)</f>
        <v>0</v>
      </c>
    </row>
    <row r="2866" customFormat="false" ht="15" hidden="false" customHeight="false" outlineLevel="0" collapsed="false">
      <c r="A2866" s="178" t="n">
        <v>2711</v>
      </c>
      <c r="B2866" s="179" t="s">
        <v>657</v>
      </c>
      <c r="C2866" s="180" t="s">
        <v>74</v>
      </c>
      <c r="D2866" s="180" t="s">
        <v>30</v>
      </c>
      <c r="E2866" s="178" t="n">
        <v>0.000224418</v>
      </c>
      <c r="F2866" s="181" t="n">
        <f aca="false">IF(C2866="MAT.",VLOOKUP(A2866,INSUMOS_AUX!A:F,6,0),0)</f>
        <v>109.45</v>
      </c>
      <c r="G2866" s="178" t="n">
        <f aca="false">IF(C2866="M.O.",VLOOKUP(A2866,INSUMOS_AUX!A:F,6,0),0)</f>
        <v>0</v>
      </c>
    </row>
    <row r="2867" customFormat="false" ht="15" hidden="false" customHeight="false" outlineLevel="0" collapsed="false">
      <c r="A2867" s="178" t="n">
        <v>34686</v>
      </c>
      <c r="B2867" s="179" t="s">
        <v>872</v>
      </c>
      <c r="C2867" s="180" t="s">
        <v>74</v>
      </c>
      <c r="D2867" s="180" t="s">
        <v>30</v>
      </c>
      <c r="E2867" s="178" t="n">
        <v>1</v>
      </c>
      <c r="F2867" s="181" t="n">
        <f aca="false">IF(C2867="MAT.",VLOOKUP(A2867,INSUMOS_AUX!A:F,6,0),0)</f>
        <v>12.36</v>
      </c>
      <c r="G2867" s="178" t="n">
        <f aca="false">IF(C2867="M.O.",VLOOKUP(A2867,INSUMOS_AUX!A:F,6,0),0)</f>
        <v>0</v>
      </c>
    </row>
    <row r="2868" customFormat="false" ht="15" hidden="false" customHeight="false" outlineLevel="0" collapsed="false">
      <c r="A2868" s="178" t="n">
        <v>36144</v>
      </c>
      <c r="B2868" s="179" t="s">
        <v>630</v>
      </c>
      <c r="C2868" s="180" t="s">
        <v>74</v>
      </c>
      <c r="D2868" s="180" t="s">
        <v>30</v>
      </c>
      <c r="E2868" s="178" t="n">
        <v>0.042249362</v>
      </c>
      <c r="F2868" s="181" t="n">
        <f aca="false">IF(C2868="MAT.",VLOOKUP(A2868,INSUMOS_AUX!A:F,6,0),0)</f>
        <v>1.12</v>
      </c>
      <c r="G2868" s="178" t="n">
        <f aca="false">IF(C2868="M.O.",VLOOKUP(A2868,INSUMOS_AUX!A:F,6,0),0)</f>
        <v>0</v>
      </c>
    </row>
    <row r="2869" customFormat="false" ht="15" hidden="false" customHeight="false" outlineLevel="0" collapsed="false">
      <c r="A2869" s="178" t="n">
        <v>36146</v>
      </c>
      <c r="B2869" s="179" t="s">
        <v>631</v>
      </c>
      <c r="C2869" s="180" t="s">
        <v>74</v>
      </c>
      <c r="D2869" s="180" t="s">
        <v>30</v>
      </c>
      <c r="E2869" s="178" t="n">
        <v>0.000470006</v>
      </c>
      <c r="F2869" s="181" t="n">
        <f aca="false">IF(C2869="MAT.",VLOOKUP(A2869,INSUMOS_AUX!A:F,6,0),0)</f>
        <v>170</v>
      </c>
      <c r="G2869" s="178" t="n">
        <f aca="false">IF(C2869="M.O.",VLOOKUP(A2869,INSUMOS_AUX!A:F,6,0),0)</f>
        <v>0</v>
      </c>
    </row>
    <row r="2870" customFormat="false" ht="15" hidden="false" customHeight="false" outlineLevel="0" collapsed="false">
      <c r="A2870" s="178" t="n">
        <v>36149</v>
      </c>
      <c r="B2870" s="179" t="s">
        <v>632</v>
      </c>
      <c r="C2870" s="180" t="s">
        <v>74</v>
      </c>
      <c r="D2870" s="180" t="s">
        <v>30</v>
      </c>
      <c r="E2870" s="178" t="n">
        <v>0.00027216</v>
      </c>
      <c r="F2870" s="181" t="n">
        <f aca="false">IF(C2870="MAT.",VLOOKUP(A2870,INSUMOS_AUX!A:F,6,0),0)</f>
        <v>117.5</v>
      </c>
      <c r="G2870" s="178" t="n">
        <f aca="false">IF(C2870="M.O.",VLOOKUP(A2870,INSUMOS_AUX!A:F,6,0),0)</f>
        <v>0</v>
      </c>
    </row>
    <row r="2871" customFormat="false" ht="15" hidden="false" customHeight="false" outlineLevel="0" collapsed="false">
      <c r="A2871" s="178" t="n">
        <v>36150</v>
      </c>
      <c r="B2871" s="179" t="s">
        <v>633</v>
      </c>
      <c r="C2871" s="180" t="s">
        <v>74</v>
      </c>
      <c r="D2871" s="180" t="s">
        <v>30</v>
      </c>
      <c r="E2871" s="178" t="n">
        <v>0.001007144</v>
      </c>
      <c r="F2871" s="181" t="n">
        <f aca="false">IF(C2871="MAT.",VLOOKUP(A2871,INSUMOS_AUX!A:F,6,0),0)</f>
        <v>29.7</v>
      </c>
      <c r="G2871" s="178" t="n">
        <f aca="false">IF(C2871="M.O.",VLOOKUP(A2871,INSUMOS_AUX!A:F,6,0),0)</f>
        <v>0</v>
      </c>
    </row>
    <row r="2872" customFormat="false" ht="15" hidden="false" customHeight="false" outlineLevel="0" collapsed="false">
      <c r="A2872" s="178" t="n">
        <v>36153</v>
      </c>
      <c r="B2872" s="179" t="s">
        <v>634</v>
      </c>
      <c r="C2872" s="180" t="s">
        <v>74</v>
      </c>
      <c r="D2872" s="180" t="s">
        <v>30</v>
      </c>
      <c r="E2872" s="178" t="n">
        <v>0.000407332</v>
      </c>
      <c r="F2872" s="181" t="n">
        <f aca="false">IF(C2872="MAT.",VLOOKUP(A2872,INSUMOS_AUX!A:F,6,0),0)</f>
        <v>133.75</v>
      </c>
      <c r="G2872" s="178" t="n">
        <f aca="false">IF(C2872="M.O.",VLOOKUP(A2872,INSUMOS_AUX!A:F,6,0),0)</f>
        <v>0</v>
      </c>
    </row>
    <row r="2873" customFormat="false" ht="15" hidden="false" customHeight="false" outlineLevel="0" collapsed="false">
      <c r="A2873" s="178" t="n">
        <v>37370</v>
      </c>
      <c r="B2873" s="179" t="s">
        <v>659</v>
      </c>
      <c r="C2873" s="180" t="s">
        <v>74</v>
      </c>
      <c r="D2873" s="180" t="s">
        <v>594</v>
      </c>
      <c r="E2873" s="178" t="n">
        <v>0.378</v>
      </c>
      <c r="F2873" s="181" t="n">
        <f aca="false">IF(C2873="MAT.",VLOOKUP(A2873,INSUMOS_AUX!A:F,6,0),0)</f>
        <v>1.87</v>
      </c>
      <c r="G2873" s="178" t="n">
        <f aca="false">IF(C2873="M.O.",VLOOKUP(A2873,INSUMOS_AUX!A:F,6,0),0)</f>
        <v>0</v>
      </c>
    </row>
    <row r="2874" customFormat="false" ht="15" hidden="false" customHeight="false" outlineLevel="0" collapsed="false">
      <c r="A2874" s="178" t="n">
        <v>37371</v>
      </c>
      <c r="B2874" s="179" t="s">
        <v>660</v>
      </c>
      <c r="C2874" s="180" t="s">
        <v>74</v>
      </c>
      <c r="D2874" s="180" t="s">
        <v>594</v>
      </c>
      <c r="E2874" s="178" t="n">
        <v>0.378</v>
      </c>
      <c r="F2874" s="181" t="n">
        <f aca="false">IF(C2874="MAT.",VLOOKUP(A2874,INSUMOS_AUX!A:F,6,0),0)</f>
        <v>0.71</v>
      </c>
      <c r="G2874" s="178" t="n">
        <f aca="false">IF(C2874="M.O.",VLOOKUP(A2874,INSUMOS_AUX!A:F,6,0),0)</f>
        <v>0</v>
      </c>
    </row>
    <row r="2875" customFormat="false" ht="15" hidden="false" customHeight="false" outlineLevel="0" collapsed="false">
      <c r="A2875" s="178" t="n">
        <v>37372</v>
      </c>
      <c r="B2875" s="179" t="s">
        <v>661</v>
      </c>
      <c r="C2875" s="180" t="s">
        <v>74</v>
      </c>
      <c r="D2875" s="180" t="s">
        <v>594</v>
      </c>
      <c r="E2875" s="178" t="n">
        <v>0.378</v>
      </c>
      <c r="F2875" s="181" t="n">
        <f aca="false">IF(C2875="MAT.",VLOOKUP(A2875,INSUMOS_AUX!A:F,6,0),0)</f>
        <v>0.34</v>
      </c>
      <c r="G2875" s="178" t="n">
        <f aca="false">IF(C2875="M.O.",VLOOKUP(A2875,INSUMOS_AUX!A:F,6,0),0)</f>
        <v>0</v>
      </c>
    </row>
    <row r="2876" customFormat="false" ht="15" hidden="false" customHeight="false" outlineLevel="0" collapsed="false">
      <c r="A2876" s="178" t="n">
        <v>37373</v>
      </c>
      <c r="B2876" s="179" t="s">
        <v>662</v>
      </c>
      <c r="C2876" s="180" t="s">
        <v>74</v>
      </c>
      <c r="D2876" s="180" t="s">
        <v>594</v>
      </c>
      <c r="E2876" s="178" t="n">
        <v>0.378</v>
      </c>
      <c r="F2876" s="181" t="n">
        <f aca="false">IF(C2876="MAT.",VLOOKUP(A2876,INSUMOS_AUX!A:F,6,0),0)</f>
        <v>0.05</v>
      </c>
      <c r="G2876" s="178" t="n">
        <f aca="false">IF(C2876="M.O.",VLOOKUP(A2876,INSUMOS_AUX!A:F,6,0),0)</f>
        <v>0</v>
      </c>
    </row>
    <row r="2877" customFormat="false" ht="15" hidden="false" customHeight="false" outlineLevel="0" collapsed="false">
      <c r="A2877" s="178" t="n">
        <v>38382</v>
      </c>
      <c r="B2877" s="179" t="s">
        <v>664</v>
      </c>
      <c r="C2877" s="180" t="s">
        <v>74</v>
      </c>
      <c r="D2877" s="180" t="s">
        <v>30</v>
      </c>
      <c r="E2877" s="178" t="n">
        <v>0.000956794</v>
      </c>
      <c r="F2877" s="181" t="n">
        <f aca="false">IF(C2877="MAT.",VLOOKUP(A2877,INSUMOS_AUX!A:F,6,0),0)</f>
        <v>7.62</v>
      </c>
      <c r="G2877" s="178" t="n">
        <f aca="false">IF(C2877="M.O.",VLOOKUP(A2877,INSUMOS_AUX!A:F,6,0),0)</f>
        <v>0</v>
      </c>
    </row>
    <row r="2878" customFormat="false" ht="15" hidden="false" customHeight="false" outlineLevel="0" collapsed="false">
      <c r="A2878" s="178" t="n">
        <v>38390</v>
      </c>
      <c r="B2878" s="179" t="s">
        <v>665</v>
      </c>
      <c r="C2878" s="180" t="s">
        <v>74</v>
      </c>
      <c r="D2878" s="180" t="s">
        <v>30</v>
      </c>
      <c r="E2878" s="178" t="n">
        <v>0.000502854</v>
      </c>
      <c r="F2878" s="181" t="n">
        <f aca="false">IF(C2878="MAT.",VLOOKUP(A2878,INSUMOS_AUX!A:F,6,0),0)</f>
        <v>22.97</v>
      </c>
      <c r="G2878" s="178" t="n">
        <f aca="false">IF(C2878="M.O.",VLOOKUP(A2878,INSUMOS_AUX!A:F,6,0),0)</f>
        <v>0</v>
      </c>
    </row>
    <row r="2879" customFormat="false" ht="15" hidden="false" customHeight="false" outlineLevel="0" collapsed="false">
      <c r="A2879" s="178" t="n">
        <v>38393</v>
      </c>
      <c r="B2879" s="179" t="s">
        <v>666</v>
      </c>
      <c r="C2879" s="180" t="s">
        <v>74</v>
      </c>
      <c r="D2879" s="180" t="s">
        <v>30</v>
      </c>
      <c r="E2879" s="178" t="n">
        <v>0.000502854</v>
      </c>
      <c r="F2879" s="181" t="n">
        <f aca="false">IF(C2879="MAT.",VLOOKUP(A2879,INSUMOS_AUX!A:F,6,0),0)</f>
        <v>10.36</v>
      </c>
      <c r="G2879" s="178" t="n">
        <f aca="false">IF(C2879="M.O.",VLOOKUP(A2879,INSUMOS_AUX!A:F,6,0),0)</f>
        <v>0</v>
      </c>
    </row>
    <row r="2880" customFormat="false" ht="15" hidden="false" customHeight="false" outlineLevel="0" collapsed="false">
      <c r="A2880" s="178" t="n">
        <v>38396</v>
      </c>
      <c r="B2880" s="179" t="s">
        <v>667</v>
      </c>
      <c r="C2880" s="180" t="s">
        <v>74</v>
      </c>
      <c r="D2880" s="180" t="s">
        <v>30</v>
      </c>
      <c r="E2880" s="178" t="n">
        <v>1.7124E-005</v>
      </c>
      <c r="F2880" s="181" t="n">
        <f aca="false">IF(C2880="MAT.",VLOOKUP(A2880,INSUMOS_AUX!A:F,6,0),0)</f>
        <v>276.64</v>
      </c>
      <c r="G2880" s="178" t="n">
        <f aca="false">IF(C2880="M.O.",VLOOKUP(A2880,INSUMOS_AUX!A:F,6,0),0)</f>
        <v>0</v>
      </c>
    </row>
    <row r="2881" customFormat="false" ht="15" hidden="false" customHeight="false" outlineLevel="0" collapsed="false">
      <c r="A2881" s="178" t="n">
        <v>38399</v>
      </c>
      <c r="B2881" s="179" t="s">
        <v>668</v>
      </c>
      <c r="C2881" s="180" t="s">
        <v>74</v>
      </c>
      <c r="D2881" s="180" t="s">
        <v>30</v>
      </c>
      <c r="E2881" s="178" t="n">
        <v>8.5542E-005</v>
      </c>
      <c r="F2881" s="181" t="n">
        <f aca="false">IF(C2881="MAT.",VLOOKUP(A2881,INSUMOS_AUX!A:F,6,0),0)</f>
        <v>135.25</v>
      </c>
      <c r="G2881" s="178" t="n">
        <f aca="false">IF(C2881="M.O.",VLOOKUP(A2881,INSUMOS_AUX!A:F,6,0),0)</f>
        <v>0</v>
      </c>
    </row>
    <row r="2882" customFormat="false" ht="15" hidden="false" customHeight="false" outlineLevel="0" collapsed="false">
      <c r="A2882" s="178" t="n">
        <v>38412</v>
      </c>
      <c r="B2882" s="179" t="s">
        <v>669</v>
      </c>
      <c r="C2882" s="180" t="s">
        <v>74</v>
      </c>
      <c r="D2882" s="180" t="s">
        <v>30</v>
      </c>
      <c r="E2882" s="178" t="n">
        <v>1.4968E-005</v>
      </c>
      <c r="F2882" s="181" t="n">
        <f aca="false">IF(C2882="MAT.",VLOOKUP(A2882,INSUMOS_AUX!A:F,6,0),0)</f>
        <v>837.62</v>
      </c>
      <c r="G2882" s="178" t="n">
        <f aca="false">IF(C2882="M.O.",VLOOKUP(A2882,INSUMOS_AUX!A:F,6,0),0)</f>
        <v>0</v>
      </c>
    </row>
    <row r="2883" customFormat="false" ht="15" hidden="false" customHeight="false" outlineLevel="0" collapsed="false">
      <c r="A2883" s="178" t="n">
        <v>38413</v>
      </c>
      <c r="B2883" s="179" t="s">
        <v>670</v>
      </c>
      <c r="C2883" s="180" t="s">
        <v>74</v>
      </c>
      <c r="D2883" s="180" t="s">
        <v>30</v>
      </c>
      <c r="E2883" s="178" t="n">
        <v>1.4666E-005</v>
      </c>
      <c r="F2883" s="181" t="n">
        <f aca="false">IF(C2883="MAT.",VLOOKUP(A2883,INSUMOS_AUX!A:F,6,0),0)</f>
        <v>589.49</v>
      </c>
      <c r="G2883" s="178" t="n">
        <f aca="false">IF(C2883="M.O.",VLOOKUP(A2883,INSUMOS_AUX!A:F,6,0),0)</f>
        <v>0</v>
      </c>
    </row>
    <row r="2884" customFormat="false" ht="15" hidden="false" customHeight="false" outlineLevel="0" collapsed="false">
      <c r="A2884" s="178" t="n">
        <v>38476</v>
      </c>
      <c r="B2884" s="179" t="s">
        <v>671</v>
      </c>
      <c r="C2884" s="180" t="s">
        <v>74</v>
      </c>
      <c r="D2884" s="180" t="s">
        <v>30</v>
      </c>
      <c r="E2884" s="178" t="n">
        <v>6.8456E-005</v>
      </c>
      <c r="F2884" s="181" t="n">
        <f aca="false">IF(C2884="MAT.",VLOOKUP(A2884,INSUMOS_AUX!A:F,6,0),0)</f>
        <v>203.78</v>
      </c>
      <c r="G2884" s="178" t="n">
        <f aca="false">IF(C2884="M.O.",VLOOKUP(A2884,INSUMOS_AUX!A:F,6,0),0)</f>
        <v>0</v>
      </c>
    </row>
    <row r="2885" customFormat="false" ht="15" hidden="false" customHeight="false" outlineLevel="0" collapsed="false">
      <c r="A2885" s="178" t="n">
        <v>38477</v>
      </c>
      <c r="B2885" s="179" t="s">
        <v>672</v>
      </c>
      <c r="C2885" s="180" t="s">
        <v>74</v>
      </c>
      <c r="D2885" s="180" t="s">
        <v>30</v>
      </c>
      <c r="E2885" s="178" t="n">
        <v>1.4666E-005</v>
      </c>
      <c r="F2885" s="181" t="n">
        <f aca="false">IF(C2885="MAT.",VLOOKUP(A2885,INSUMOS_AUX!A:F,6,0),0)</f>
        <v>577.1</v>
      </c>
      <c r="G2885" s="178" t="n">
        <f aca="false">IF(C2885="M.O.",VLOOKUP(A2885,INSUMOS_AUX!A:F,6,0),0)</f>
        <v>0</v>
      </c>
    </row>
    <row r="2886" customFormat="false" ht="15" hidden="false" customHeight="false" outlineLevel="0" collapsed="false">
      <c r="A2886" s="172"/>
      <c r="B2886" s="173"/>
      <c r="C2886" s="173"/>
      <c r="D2886" s="173"/>
      <c r="E2886" s="173"/>
      <c r="F2886" s="173"/>
      <c r="G2886" s="173"/>
    </row>
    <row r="2887" customFormat="false" ht="15" hidden="false" customHeight="false" outlineLevel="0" collapsed="false">
      <c r="A2887" s="174" t="s">
        <v>367</v>
      </c>
      <c r="B2887" s="174" t="s">
        <v>368</v>
      </c>
      <c r="C2887" s="175" t="s">
        <v>60</v>
      </c>
      <c r="D2887" s="175" t="s">
        <v>86</v>
      </c>
      <c r="E2887" s="176" t="n">
        <v>1</v>
      </c>
      <c r="F2887" s="176" t="n">
        <f aca="false">SUMPRODUCT($E2888:$E2915,F2888:F2915)</f>
        <v>38.38445192392</v>
      </c>
      <c r="G2887" s="176" t="n">
        <f aca="false">SUMPRODUCT($E2888:$E2915,G2888:G2915)</f>
        <v>15.62538088</v>
      </c>
    </row>
    <row r="2888" customFormat="false" ht="15" hidden="false" customHeight="false" outlineLevel="0" collapsed="false">
      <c r="A2888" s="178" t="n">
        <v>10</v>
      </c>
      <c r="B2888" s="179" t="s">
        <v>647</v>
      </c>
      <c r="C2888" s="180" t="s">
        <v>74</v>
      </c>
      <c r="D2888" s="180" t="s">
        <v>30</v>
      </c>
      <c r="E2888" s="178" t="n">
        <v>0.00939675</v>
      </c>
      <c r="F2888" s="181" t="n">
        <f aca="false">IF(C2888="MAT.",VLOOKUP(A2888,INSUMOS_AUX!A:F,6,0),0)</f>
        <v>6.92</v>
      </c>
      <c r="G2888" s="178" t="n">
        <f aca="false">IF(C2888="M.O.",VLOOKUP(A2888,INSUMOS_AUX!A:F,6,0),0)</f>
        <v>0</v>
      </c>
    </row>
    <row r="2889" customFormat="false" ht="15" hidden="false" customHeight="false" outlineLevel="0" collapsed="false">
      <c r="A2889" s="178" t="n">
        <v>11359</v>
      </c>
      <c r="B2889" s="179" t="s">
        <v>649</v>
      </c>
      <c r="C2889" s="180" t="s">
        <v>74</v>
      </c>
      <c r="D2889" s="180" t="s">
        <v>30</v>
      </c>
      <c r="E2889" s="178" t="n">
        <v>7.5844E-005</v>
      </c>
      <c r="F2889" s="181" t="n">
        <f aca="false">IF(C2889="MAT.",VLOOKUP(A2889,INSUMOS_AUX!A:F,6,0),0)</f>
        <v>571.77</v>
      </c>
      <c r="G2889" s="178" t="n">
        <f aca="false">IF(C2889="M.O.",VLOOKUP(A2889,INSUMOS_AUX!A:F,6,0),0)</f>
        <v>0</v>
      </c>
    </row>
    <row r="2890" customFormat="false" ht="15" hidden="false" customHeight="false" outlineLevel="0" collapsed="false">
      <c r="A2890" s="178" t="n">
        <v>12815</v>
      </c>
      <c r="B2890" s="179" t="s">
        <v>651</v>
      </c>
      <c r="C2890" s="180" t="s">
        <v>74</v>
      </c>
      <c r="D2890" s="180" t="s">
        <v>30</v>
      </c>
      <c r="E2890" s="178" t="n">
        <v>0.010695344</v>
      </c>
      <c r="F2890" s="181" t="n">
        <f aca="false">IF(C2890="MAT.",VLOOKUP(A2890,INSUMOS_AUX!A:F,6,0),0)</f>
        <v>5.84</v>
      </c>
      <c r="G2890" s="178" t="n">
        <f aca="false">IF(C2890="M.O.",VLOOKUP(A2890,INSUMOS_AUX!A:F,6,0),0)</f>
        <v>0</v>
      </c>
    </row>
    <row r="2891" customFormat="false" ht="15" hidden="false" customHeight="false" outlineLevel="0" collapsed="false">
      <c r="A2891" s="178" t="n">
        <v>12892</v>
      </c>
      <c r="B2891" s="179" t="s">
        <v>627</v>
      </c>
      <c r="C2891" s="180" t="s">
        <v>74</v>
      </c>
      <c r="D2891" s="180" t="s">
        <v>628</v>
      </c>
      <c r="E2891" s="178" t="n">
        <v>0.018409992</v>
      </c>
      <c r="F2891" s="181" t="n">
        <f aca="false">IF(C2891="MAT.",VLOOKUP(A2891,INSUMOS_AUX!A:F,6,0),0)</f>
        <v>9</v>
      </c>
      <c r="G2891" s="178" t="n">
        <f aca="false">IF(C2891="M.O.",VLOOKUP(A2891,INSUMOS_AUX!A:F,6,0),0)</f>
        <v>0</v>
      </c>
    </row>
    <row r="2892" customFormat="false" ht="15" hidden="false" customHeight="false" outlineLevel="0" collapsed="false">
      <c r="A2892" s="178" t="n">
        <v>12893</v>
      </c>
      <c r="B2892" s="179" t="s">
        <v>629</v>
      </c>
      <c r="C2892" s="180" t="s">
        <v>74</v>
      </c>
      <c r="D2892" s="180" t="s">
        <v>628</v>
      </c>
      <c r="E2892" s="178" t="n">
        <v>0.002147886</v>
      </c>
      <c r="F2892" s="181" t="n">
        <f aca="false">IF(C2892="MAT.",VLOOKUP(A2892,INSUMOS_AUX!A:F,6,0),0)</f>
        <v>48</v>
      </c>
      <c r="G2892" s="178" t="n">
        <f aca="false">IF(C2892="M.O.",VLOOKUP(A2892,INSUMOS_AUX!A:F,6,0),0)</f>
        <v>0</v>
      </c>
    </row>
    <row r="2893" customFormat="false" ht="15" hidden="false" customHeight="false" outlineLevel="0" collapsed="false">
      <c r="A2893" s="178" t="n">
        <v>2436</v>
      </c>
      <c r="B2893" s="179" t="s">
        <v>683</v>
      </c>
      <c r="C2893" s="180" t="s">
        <v>636</v>
      </c>
      <c r="D2893" s="180" t="s">
        <v>594</v>
      </c>
      <c r="E2893" s="178" t="n">
        <v>0.690167</v>
      </c>
      <c r="F2893" s="181" t="n">
        <f aca="false">IF(C2893="MAT.",VLOOKUP(A2893,INSUMOS_AUX!A:F,6,0),0)</f>
        <v>0</v>
      </c>
      <c r="G2893" s="178" t="n">
        <f aca="false">IF(C2893="M.O.",VLOOKUP(A2893,INSUMOS_AUX!A:F,6,0),0)</f>
        <v>13.3</v>
      </c>
    </row>
    <row r="2894" customFormat="false" ht="15" hidden="false" customHeight="false" outlineLevel="0" collapsed="false">
      <c r="A2894" s="178" t="n">
        <v>247</v>
      </c>
      <c r="B2894" s="179" t="s">
        <v>849</v>
      </c>
      <c r="C2894" s="180" t="s">
        <v>636</v>
      </c>
      <c r="D2894" s="180" t="s">
        <v>594</v>
      </c>
      <c r="E2894" s="178" t="n">
        <v>0.690167</v>
      </c>
      <c r="F2894" s="181" t="n">
        <f aca="false">IF(C2894="MAT.",VLOOKUP(A2894,INSUMOS_AUX!A:F,6,0),0)</f>
        <v>0</v>
      </c>
      <c r="G2894" s="178" t="n">
        <f aca="false">IF(C2894="M.O.",VLOOKUP(A2894,INSUMOS_AUX!A:F,6,0),0)</f>
        <v>9.34</v>
      </c>
    </row>
    <row r="2895" customFormat="false" ht="15" hidden="false" customHeight="false" outlineLevel="0" collapsed="false">
      <c r="A2895" s="178" t="n">
        <v>25966</v>
      </c>
      <c r="B2895" s="179" t="s">
        <v>653</v>
      </c>
      <c r="C2895" s="180" t="s">
        <v>74</v>
      </c>
      <c r="D2895" s="180" t="s">
        <v>654</v>
      </c>
      <c r="E2895" s="178" t="n">
        <v>0.001782602</v>
      </c>
      <c r="F2895" s="181" t="n">
        <f aca="false">IF(C2895="MAT.",VLOOKUP(A2895,INSUMOS_AUX!A:F,6,0),0)</f>
        <v>15.03</v>
      </c>
      <c r="G2895" s="178" t="n">
        <f aca="false">IF(C2895="M.O.",VLOOKUP(A2895,INSUMOS_AUX!A:F,6,0),0)</f>
        <v>0</v>
      </c>
    </row>
    <row r="2896" customFormat="false" ht="15" hidden="false" customHeight="false" outlineLevel="0" collapsed="false">
      <c r="A2896" s="178" t="n">
        <v>2711</v>
      </c>
      <c r="B2896" s="179" t="s">
        <v>657</v>
      </c>
      <c r="C2896" s="180" t="s">
        <v>74</v>
      </c>
      <c r="D2896" s="180" t="s">
        <v>30</v>
      </c>
      <c r="E2896" s="178" t="n">
        <v>0.000795558</v>
      </c>
      <c r="F2896" s="181" t="n">
        <f aca="false">IF(C2896="MAT.",VLOOKUP(A2896,INSUMOS_AUX!A:F,6,0),0)</f>
        <v>109.45</v>
      </c>
      <c r="G2896" s="178" t="n">
        <f aca="false">IF(C2896="M.O.",VLOOKUP(A2896,INSUMOS_AUX!A:F,6,0),0)</f>
        <v>0</v>
      </c>
    </row>
    <row r="2897" customFormat="false" ht="15" hidden="false" customHeight="false" outlineLevel="0" collapsed="false">
      <c r="A2897" s="178" t="n">
        <v>36144</v>
      </c>
      <c r="B2897" s="179" t="s">
        <v>630</v>
      </c>
      <c r="C2897" s="180" t="s">
        <v>74</v>
      </c>
      <c r="D2897" s="180" t="s">
        <v>30</v>
      </c>
      <c r="E2897" s="178" t="n">
        <v>0.149772872</v>
      </c>
      <c r="F2897" s="181" t="n">
        <f aca="false">IF(C2897="MAT.",VLOOKUP(A2897,INSUMOS_AUX!A:F,6,0),0)</f>
        <v>1.12</v>
      </c>
      <c r="G2897" s="178" t="n">
        <f aca="false">IF(C2897="M.O.",VLOOKUP(A2897,INSUMOS_AUX!A:F,6,0),0)</f>
        <v>0</v>
      </c>
    </row>
    <row r="2898" customFormat="false" ht="15" hidden="false" customHeight="false" outlineLevel="0" collapsed="false">
      <c r="A2898" s="178" t="n">
        <v>36146</v>
      </c>
      <c r="B2898" s="179" t="s">
        <v>631</v>
      </c>
      <c r="C2898" s="180" t="s">
        <v>74</v>
      </c>
      <c r="D2898" s="180" t="s">
        <v>30</v>
      </c>
      <c r="E2898" s="178" t="n">
        <v>0.001666156</v>
      </c>
      <c r="F2898" s="181" t="n">
        <f aca="false">IF(C2898="MAT.",VLOOKUP(A2898,INSUMOS_AUX!A:F,6,0),0)</f>
        <v>170</v>
      </c>
      <c r="G2898" s="178" t="n">
        <f aca="false">IF(C2898="M.O.",VLOOKUP(A2898,INSUMOS_AUX!A:F,6,0),0)</f>
        <v>0</v>
      </c>
    </row>
    <row r="2899" customFormat="false" ht="15" hidden="false" customHeight="false" outlineLevel="0" collapsed="false">
      <c r="A2899" s="178" t="n">
        <v>36149</v>
      </c>
      <c r="B2899" s="179" t="s">
        <v>632</v>
      </c>
      <c r="C2899" s="180" t="s">
        <v>74</v>
      </c>
      <c r="D2899" s="180" t="s">
        <v>30</v>
      </c>
      <c r="E2899" s="178" t="n">
        <v>0.0009648</v>
      </c>
      <c r="F2899" s="181" t="n">
        <f aca="false">IF(C2899="MAT.",VLOOKUP(A2899,INSUMOS_AUX!A:F,6,0),0)</f>
        <v>117.5</v>
      </c>
      <c r="G2899" s="178" t="n">
        <f aca="false">IF(C2899="M.O.",VLOOKUP(A2899,INSUMOS_AUX!A:F,6,0),0)</f>
        <v>0</v>
      </c>
    </row>
    <row r="2900" customFormat="false" ht="15" hidden="false" customHeight="false" outlineLevel="0" collapsed="false">
      <c r="A2900" s="178" t="n">
        <v>36150</v>
      </c>
      <c r="B2900" s="179" t="s">
        <v>633</v>
      </c>
      <c r="C2900" s="180" t="s">
        <v>74</v>
      </c>
      <c r="D2900" s="180" t="s">
        <v>30</v>
      </c>
      <c r="E2900" s="178" t="n">
        <v>0.003570296</v>
      </c>
      <c r="F2900" s="181" t="n">
        <f aca="false">IF(C2900="MAT.",VLOOKUP(A2900,INSUMOS_AUX!A:F,6,0),0)</f>
        <v>29.7</v>
      </c>
      <c r="G2900" s="178" t="n">
        <f aca="false">IF(C2900="M.O.",VLOOKUP(A2900,INSUMOS_AUX!A:F,6,0),0)</f>
        <v>0</v>
      </c>
    </row>
    <row r="2901" customFormat="false" ht="15" hidden="false" customHeight="false" outlineLevel="0" collapsed="false">
      <c r="A2901" s="178" t="n">
        <v>36153</v>
      </c>
      <c r="B2901" s="179" t="s">
        <v>634</v>
      </c>
      <c r="C2901" s="180" t="s">
        <v>74</v>
      </c>
      <c r="D2901" s="180" t="s">
        <v>30</v>
      </c>
      <c r="E2901" s="178" t="n">
        <v>0.001443984</v>
      </c>
      <c r="F2901" s="181" t="n">
        <f aca="false">IF(C2901="MAT.",VLOOKUP(A2901,INSUMOS_AUX!A:F,6,0),0)</f>
        <v>133.75</v>
      </c>
      <c r="G2901" s="178" t="n">
        <f aca="false">IF(C2901="M.O.",VLOOKUP(A2901,INSUMOS_AUX!A:F,6,0),0)</f>
        <v>0</v>
      </c>
    </row>
    <row r="2902" customFormat="false" ht="15" hidden="false" customHeight="false" outlineLevel="0" collapsed="false">
      <c r="A2902" s="178" t="n">
        <v>37370</v>
      </c>
      <c r="B2902" s="179" t="s">
        <v>659</v>
      </c>
      <c r="C2902" s="180" t="s">
        <v>74</v>
      </c>
      <c r="D2902" s="180" t="s">
        <v>594</v>
      </c>
      <c r="E2902" s="178" t="n">
        <v>1.34</v>
      </c>
      <c r="F2902" s="181" t="n">
        <f aca="false">IF(C2902="MAT.",VLOOKUP(A2902,INSUMOS_AUX!A:F,6,0),0)</f>
        <v>1.87</v>
      </c>
      <c r="G2902" s="178" t="n">
        <f aca="false">IF(C2902="M.O.",VLOOKUP(A2902,INSUMOS_AUX!A:F,6,0),0)</f>
        <v>0</v>
      </c>
    </row>
    <row r="2903" customFormat="false" ht="15" hidden="false" customHeight="false" outlineLevel="0" collapsed="false">
      <c r="A2903" s="178" t="n">
        <v>37371</v>
      </c>
      <c r="B2903" s="179" t="s">
        <v>660</v>
      </c>
      <c r="C2903" s="180" t="s">
        <v>74</v>
      </c>
      <c r="D2903" s="180" t="s">
        <v>594</v>
      </c>
      <c r="E2903" s="178" t="n">
        <v>1.34</v>
      </c>
      <c r="F2903" s="181" t="n">
        <f aca="false">IF(C2903="MAT.",VLOOKUP(A2903,INSUMOS_AUX!A:F,6,0),0)</f>
        <v>0.71</v>
      </c>
      <c r="G2903" s="178" t="n">
        <f aca="false">IF(C2903="M.O.",VLOOKUP(A2903,INSUMOS_AUX!A:F,6,0),0)</f>
        <v>0</v>
      </c>
    </row>
    <row r="2904" customFormat="false" ht="15" hidden="false" customHeight="false" outlineLevel="0" collapsed="false">
      <c r="A2904" s="178" t="n">
        <v>37372</v>
      </c>
      <c r="B2904" s="179" t="s">
        <v>661</v>
      </c>
      <c r="C2904" s="180" t="s">
        <v>74</v>
      </c>
      <c r="D2904" s="180" t="s">
        <v>594</v>
      </c>
      <c r="E2904" s="178" t="n">
        <v>1.34</v>
      </c>
      <c r="F2904" s="181" t="n">
        <f aca="false">IF(C2904="MAT.",VLOOKUP(A2904,INSUMOS_AUX!A:F,6,0),0)</f>
        <v>0.34</v>
      </c>
      <c r="G2904" s="178" t="n">
        <f aca="false">IF(C2904="M.O.",VLOOKUP(A2904,INSUMOS_AUX!A:F,6,0),0)</f>
        <v>0</v>
      </c>
    </row>
    <row r="2905" customFormat="false" ht="15" hidden="false" customHeight="false" outlineLevel="0" collapsed="false">
      <c r="A2905" s="178" t="n">
        <v>37373</v>
      </c>
      <c r="B2905" s="179" t="s">
        <v>662</v>
      </c>
      <c r="C2905" s="180" t="s">
        <v>74</v>
      </c>
      <c r="D2905" s="180" t="s">
        <v>594</v>
      </c>
      <c r="E2905" s="178" t="n">
        <v>1.34</v>
      </c>
      <c r="F2905" s="181" t="n">
        <f aca="false">IF(C2905="MAT.",VLOOKUP(A2905,INSUMOS_AUX!A:F,6,0),0)</f>
        <v>0.05</v>
      </c>
      <c r="G2905" s="178" t="n">
        <f aca="false">IF(C2905="M.O.",VLOOKUP(A2905,INSUMOS_AUX!A:F,6,0),0)</f>
        <v>0</v>
      </c>
    </row>
    <row r="2906" customFormat="false" ht="15" hidden="false" customHeight="false" outlineLevel="0" collapsed="false">
      <c r="A2906" s="178" t="n">
        <v>38382</v>
      </c>
      <c r="B2906" s="179" t="s">
        <v>664</v>
      </c>
      <c r="C2906" s="180" t="s">
        <v>74</v>
      </c>
      <c r="D2906" s="180" t="s">
        <v>30</v>
      </c>
      <c r="E2906" s="178" t="n">
        <v>0.003391808</v>
      </c>
      <c r="F2906" s="181" t="n">
        <f aca="false">IF(C2906="MAT.",VLOOKUP(A2906,INSUMOS_AUX!A:F,6,0),0)</f>
        <v>7.62</v>
      </c>
      <c r="G2906" s="178" t="n">
        <f aca="false">IF(C2906="M.O.",VLOOKUP(A2906,INSUMOS_AUX!A:F,6,0),0)</f>
        <v>0</v>
      </c>
    </row>
    <row r="2907" customFormat="false" ht="15" hidden="false" customHeight="false" outlineLevel="0" collapsed="false">
      <c r="A2907" s="178" t="n">
        <v>38390</v>
      </c>
      <c r="B2907" s="179" t="s">
        <v>665</v>
      </c>
      <c r="C2907" s="180" t="s">
        <v>74</v>
      </c>
      <c r="D2907" s="180" t="s">
        <v>30</v>
      </c>
      <c r="E2907" s="178" t="n">
        <v>0.001782602</v>
      </c>
      <c r="F2907" s="181" t="n">
        <f aca="false">IF(C2907="MAT.",VLOOKUP(A2907,INSUMOS_AUX!A:F,6,0),0)</f>
        <v>22.97</v>
      </c>
      <c r="G2907" s="178" t="n">
        <f aca="false">IF(C2907="M.O.",VLOOKUP(A2907,INSUMOS_AUX!A:F,6,0),0)</f>
        <v>0</v>
      </c>
    </row>
    <row r="2908" customFormat="false" ht="15" hidden="false" customHeight="false" outlineLevel="0" collapsed="false">
      <c r="A2908" s="178" t="n">
        <v>38393</v>
      </c>
      <c r="B2908" s="179" t="s">
        <v>666</v>
      </c>
      <c r="C2908" s="180" t="s">
        <v>74</v>
      </c>
      <c r="D2908" s="180" t="s">
        <v>30</v>
      </c>
      <c r="E2908" s="178" t="n">
        <v>0.001782602</v>
      </c>
      <c r="F2908" s="181" t="n">
        <f aca="false">IF(C2908="MAT.",VLOOKUP(A2908,INSUMOS_AUX!A:F,6,0),0)</f>
        <v>10.36</v>
      </c>
      <c r="G2908" s="178" t="n">
        <f aca="false">IF(C2908="M.O.",VLOOKUP(A2908,INSUMOS_AUX!A:F,6,0),0)</f>
        <v>0</v>
      </c>
    </row>
    <row r="2909" customFormat="false" ht="15" hidden="false" customHeight="false" outlineLevel="0" collapsed="false">
      <c r="A2909" s="178" t="n">
        <v>38396</v>
      </c>
      <c r="B2909" s="179" t="s">
        <v>667</v>
      </c>
      <c r="C2909" s="180" t="s">
        <v>74</v>
      </c>
      <c r="D2909" s="180" t="s">
        <v>30</v>
      </c>
      <c r="E2909" s="178" t="n">
        <v>6.0702E-005</v>
      </c>
      <c r="F2909" s="181" t="n">
        <f aca="false">IF(C2909="MAT.",VLOOKUP(A2909,INSUMOS_AUX!A:F,6,0),0)</f>
        <v>276.64</v>
      </c>
      <c r="G2909" s="178" t="n">
        <f aca="false">IF(C2909="M.O.",VLOOKUP(A2909,INSUMOS_AUX!A:F,6,0),0)</f>
        <v>0</v>
      </c>
    </row>
    <row r="2910" customFormat="false" ht="15" hidden="false" customHeight="false" outlineLevel="0" collapsed="false">
      <c r="A2910" s="178" t="n">
        <v>38399</v>
      </c>
      <c r="B2910" s="179" t="s">
        <v>668</v>
      </c>
      <c r="C2910" s="180" t="s">
        <v>74</v>
      </c>
      <c r="D2910" s="180" t="s">
        <v>30</v>
      </c>
      <c r="E2910" s="178" t="n">
        <v>0.000303242</v>
      </c>
      <c r="F2910" s="181" t="n">
        <f aca="false">IF(C2910="MAT.",VLOOKUP(A2910,INSUMOS_AUX!A:F,6,0),0)</f>
        <v>135.25</v>
      </c>
      <c r="G2910" s="178" t="n">
        <f aca="false">IF(C2910="M.O.",VLOOKUP(A2910,INSUMOS_AUX!A:F,6,0),0)</f>
        <v>0</v>
      </c>
    </row>
    <row r="2911" customFormat="false" ht="15" hidden="false" customHeight="false" outlineLevel="0" collapsed="false">
      <c r="A2911" s="178" t="n">
        <v>38412</v>
      </c>
      <c r="B2911" s="179" t="s">
        <v>669</v>
      </c>
      <c r="C2911" s="180" t="s">
        <v>74</v>
      </c>
      <c r="D2911" s="180" t="s">
        <v>30</v>
      </c>
      <c r="E2911" s="178" t="n">
        <v>5.3064E-005</v>
      </c>
      <c r="F2911" s="181" t="n">
        <f aca="false">IF(C2911="MAT.",VLOOKUP(A2911,INSUMOS_AUX!A:F,6,0),0)</f>
        <v>837.62</v>
      </c>
      <c r="G2911" s="178" t="n">
        <f aca="false">IF(C2911="M.O.",VLOOKUP(A2911,INSUMOS_AUX!A:F,6,0),0)</f>
        <v>0</v>
      </c>
    </row>
    <row r="2912" customFormat="false" ht="15" hidden="false" customHeight="false" outlineLevel="0" collapsed="false">
      <c r="A2912" s="178" t="n">
        <v>38413</v>
      </c>
      <c r="B2912" s="179" t="s">
        <v>670</v>
      </c>
      <c r="C2912" s="180" t="s">
        <v>74</v>
      </c>
      <c r="D2912" s="180" t="s">
        <v>30</v>
      </c>
      <c r="E2912" s="178" t="n">
        <v>5.1992E-005</v>
      </c>
      <c r="F2912" s="181" t="n">
        <f aca="false">IF(C2912="MAT.",VLOOKUP(A2912,INSUMOS_AUX!A:F,6,0),0)</f>
        <v>589.49</v>
      </c>
      <c r="G2912" s="178" t="n">
        <f aca="false">IF(C2912="M.O.",VLOOKUP(A2912,INSUMOS_AUX!A:F,6,0),0)</f>
        <v>0</v>
      </c>
    </row>
    <row r="2913" customFormat="false" ht="15" hidden="false" customHeight="false" outlineLevel="0" collapsed="false">
      <c r="A2913" s="178" t="n">
        <v>38476</v>
      </c>
      <c r="B2913" s="179" t="s">
        <v>671</v>
      </c>
      <c r="C2913" s="180" t="s">
        <v>74</v>
      </c>
      <c r="D2913" s="180" t="s">
        <v>30</v>
      </c>
      <c r="E2913" s="178" t="n">
        <v>0.000242674</v>
      </c>
      <c r="F2913" s="181" t="n">
        <f aca="false">IF(C2913="MAT.",VLOOKUP(A2913,INSUMOS_AUX!A:F,6,0),0)</f>
        <v>203.78</v>
      </c>
      <c r="G2913" s="178" t="n">
        <f aca="false">IF(C2913="M.O.",VLOOKUP(A2913,INSUMOS_AUX!A:F,6,0),0)</f>
        <v>0</v>
      </c>
    </row>
    <row r="2914" customFormat="false" ht="15" hidden="false" customHeight="false" outlineLevel="0" collapsed="false">
      <c r="A2914" s="178" t="n">
        <v>38477</v>
      </c>
      <c r="B2914" s="179" t="s">
        <v>672</v>
      </c>
      <c r="C2914" s="180" t="s">
        <v>74</v>
      </c>
      <c r="D2914" s="180" t="s">
        <v>30</v>
      </c>
      <c r="E2914" s="178" t="n">
        <v>5.1992E-005</v>
      </c>
      <c r="F2914" s="181" t="n">
        <f aca="false">IF(C2914="MAT.",VLOOKUP(A2914,INSUMOS_AUX!A:F,6,0),0)</f>
        <v>577.1</v>
      </c>
      <c r="G2914" s="178" t="n">
        <f aca="false">IF(C2914="M.O.",VLOOKUP(A2914,INSUMOS_AUX!A:F,6,0),0)</f>
        <v>0</v>
      </c>
    </row>
    <row r="2915" customFormat="false" ht="15" hidden="false" customHeight="false" outlineLevel="0" collapsed="false">
      <c r="A2915" s="178" t="s">
        <v>873</v>
      </c>
      <c r="B2915" s="179" t="s">
        <v>368</v>
      </c>
      <c r="C2915" s="180" t="s">
        <v>74</v>
      </c>
      <c r="D2915" s="180" t="s">
        <v>86</v>
      </c>
      <c r="E2915" s="178" t="n">
        <v>1</v>
      </c>
      <c r="F2915" s="181" t="n">
        <f aca="false">IF(C2915="MAT.",VLOOKUP(A2915,INSUMOS_AUX!A:F,6,0),0)</f>
        <v>32.69</v>
      </c>
      <c r="G2915" s="178" t="n">
        <f aca="false">IF(C2915="M.O.",VLOOKUP(A2915,INSUMOS_AUX!A:F,6,0),0)</f>
        <v>0</v>
      </c>
    </row>
    <row r="2916" customFormat="false" ht="15" hidden="false" customHeight="false" outlineLevel="0" collapsed="false">
      <c r="A2916" s="172"/>
      <c r="B2916" s="173"/>
      <c r="C2916" s="173"/>
      <c r="D2916" s="173"/>
      <c r="E2916" s="173"/>
      <c r="F2916" s="173"/>
      <c r="G2916" s="173"/>
    </row>
    <row r="2917" customFormat="false" ht="15" hidden="false" customHeight="false" outlineLevel="0" collapsed="false">
      <c r="A2917" s="174" t="s">
        <v>370</v>
      </c>
      <c r="B2917" s="174" t="s">
        <v>371</v>
      </c>
      <c r="C2917" s="175" t="s">
        <v>60</v>
      </c>
      <c r="D2917" s="175" t="s">
        <v>30</v>
      </c>
      <c r="E2917" s="176" t="n">
        <v>3</v>
      </c>
      <c r="F2917" s="176" t="n">
        <f aca="false">SUMPRODUCT($E2918:$E2945,F2918:F2945)</f>
        <v>38.274795494</v>
      </c>
      <c r="G2917" s="176" t="n">
        <f aca="false">SUMPRODUCT($E2918:$E2945,G2918:G2945)</f>
        <v>5.830366</v>
      </c>
    </row>
    <row r="2918" customFormat="false" ht="15" hidden="false" customHeight="false" outlineLevel="0" collapsed="false">
      <c r="A2918" s="178" t="n">
        <v>10</v>
      </c>
      <c r="B2918" s="179" t="s">
        <v>647</v>
      </c>
      <c r="C2918" s="180" t="s">
        <v>74</v>
      </c>
      <c r="D2918" s="180" t="s">
        <v>30</v>
      </c>
      <c r="E2918" s="178" t="n">
        <v>0.00350625</v>
      </c>
      <c r="F2918" s="181" t="n">
        <f aca="false">IF(C2918="MAT.",VLOOKUP(A2918,INSUMOS_AUX!A:F,6,0),0)</f>
        <v>6.92</v>
      </c>
      <c r="G2918" s="178" t="n">
        <f aca="false">IF(C2918="M.O.",VLOOKUP(A2918,INSUMOS_AUX!A:F,6,0),0)</f>
        <v>0</v>
      </c>
    </row>
    <row r="2919" customFormat="false" ht="15" hidden="false" customHeight="false" outlineLevel="0" collapsed="false">
      <c r="A2919" s="178" t="n">
        <v>11359</v>
      </c>
      <c r="B2919" s="179" t="s">
        <v>649</v>
      </c>
      <c r="C2919" s="180" t="s">
        <v>74</v>
      </c>
      <c r="D2919" s="180" t="s">
        <v>30</v>
      </c>
      <c r="E2919" s="178" t="n">
        <v>2.83E-005</v>
      </c>
      <c r="F2919" s="181" t="n">
        <f aca="false">IF(C2919="MAT.",VLOOKUP(A2919,INSUMOS_AUX!A:F,6,0),0)</f>
        <v>571.77</v>
      </c>
      <c r="G2919" s="178" t="n">
        <f aca="false">IF(C2919="M.O.",VLOOKUP(A2919,INSUMOS_AUX!A:F,6,0),0)</f>
        <v>0</v>
      </c>
    </row>
    <row r="2920" customFormat="false" ht="15" hidden="false" customHeight="false" outlineLevel="0" collapsed="false">
      <c r="A2920" s="178" t="n">
        <v>12815</v>
      </c>
      <c r="B2920" s="179" t="s">
        <v>651</v>
      </c>
      <c r="C2920" s="180" t="s">
        <v>74</v>
      </c>
      <c r="D2920" s="180" t="s">
        <v>30</v>
      </c>
      <c r="E2920" s="178" t="n">
        <v>0.0039908</v>
      </c>
      <c r="F2920" s="181" t="n">
        <f aca="false">IF(C2920="MAT.",VLOOKUP(A2920,INSUMOS_AUX!A:F,6,0),0)</f>
        <v>5.84</v>
      </c>
      <c r="G2920" s="178" t="n">
        <f aca="false">IF(C2920="M.O.",VLOOKUP(A2920,INSUMOS_AUX!A:F,6,0),0)</f>
        <v>0</v>
      </c>
    </row>
    <row r="2921" customFormat="false" ht="15" hidden="false" customHeight="false" outlineLevel="0" collapsed="false">
      <c r="A2921" s="178" t="n">
        <v>12892</v>
      </c>
      <c r="B2921" s="179" t="s">
        <v>627</v>
      </c>
      <c r="C2921" s="180" t="s">
        <v>74</v>
      </c>
      <c r="D2921" s="180" t="s">
        <v>628</v>
      </c>
      <c r="E2921" s="178" t="n">
        <v>0.0068694</v>
      </c>
      <c r="F2921" s="181" t="n">
        <f aca="false">IF(C2921="MAT.",VLOOKUP(A2921,INSUMOS_AUX!A:F,6,0),0)</f>
        <v>9</v>
      </c>
      <c r="G2921" s="178" t="n">
        <f aca="false">IF(C2921="M.O.",VLOOKUP(A2921,INSUMOS_AUX!A:F,6,0),0)</f>
        <v>0</v>
      </c>
    </row>
    <row r="2922" customFormat="false" ht="15" hidden="false" customHeight="false" outlineLevel="0" collapsed="false">
      <c r="A2922" s="178" t="n">
        <v>12893</v>
      </c>
      <c r="B2922" s="179" t="s">
        <v>629</v>
      </c>
      <c r="C2922" s="180" t="s">
        <v>74</v>
      </c>
      <c r="D2922" s="180" t="s">
        <v>628</v>
      </c>
      <c r="E2922" s="178" t="n">
        <v>0.00080145</v>
      </c>
      <c r="F2922" s="181" t="n">
        <f aca="false">IF(C2922="MAT.",VLOOKUP(A2922,INSUMOS_AUX!A:F,6,0),0)</f>
        <v>48</v>
      </c>
      <c r="G2922" s="178" t="n">
        <f aca="false">IF(C2922="M.O.",VLOOKUP(A2922,INSUMOS_AUX!A:F,6,0),0)</f>
        <v>0</v>
      </c>
    </row>
    <row r="2923" customFormat="false" ht="15" hidden="false" customHeight="false" outlineLevel="0" collapsed="false">
      <c r="A2923" s="178" t="n">
        <v>2436</v>
      </c>
      <c r="B2923" s="179" t="s">
        <v>683</v>
      </c>
      <c r="C2923" s="180" t="s">
        <v>636</v>
      </c>
      <c r="D2923" s="180" t="s">
        <v>594</v>
      </c>
      <c r="E2923" s="178" t="n">
        <v>0.257525</v>
      </c>
      <c r="F2923" s="181" t="n">
        <f aca="false">IF(C2923="MAT.",VLOOKUP(A2923,INSUMOS_AUX!A:F,6,0),0)</f>
        <v>0</v>
      </c>
      <c r="G2923" s="178" t="n">
        <f aca="false">IF(C2923="M.O.",VLOOKUP(A2923,INSUMOS_AUX!A:F,6,0),0)</f>
        <v>13.3</v>
      </c>
    </row>
    <row r="2924" customFormat="false" ht="15" hidden="false" customHeight="false" outlineLevel="0" collapsed="false">
      <c r="A2924" s="178" t="n">
        <v>247</v>
      </c>
      <c r="B2924" s="179" t="s">
        <v>849</v>
      </c>
      <c r="C2924" s="180" t="s">
        <v>636</v>
      </c>
      <c r="D2924" s="180" t="s">
        <v>594</v>
      </c>
      <c r="E2924" s="178" t="n">
        <v>0.257525</v>
      </c>
      <c r="F2924" s="181" t="n">
        <f aca="false">IF(C2924="MAT.",VLOOKUP(A2924,INSUMOS_AUX!A:F,6,0),0)</f>
        <v>0</v>
      </c>
      <c r="G2924" s="178" t="n">
        <f aca="false">IF(C2924="M.O.",VLOOKUP(A2924,INSUMOS_AUX!A:F,6,0),0)</f>
        <v>9.34</v>
      </c>
    </row>
    <row r="2925" customFormat="false" ht="15" hidden="false" customHeight="false" outlineLevel="0" collapsed="false">
      <c r="A2925" s="178" t="n">
        <v>25966</v>
      </c>
      <c r="B2925" s="179" t="s">
        <v>653</v>
      </c>
      <c r="C2925" s="180" t="s">
        <v>74</v>
      </c>
      <c r="D2925" s="180" t="s">
        <v>654</v>
      </c>
      <c r="E2925" s="178" t="n">
        <v>0.00066515</v>
      </c>
      <c r="F2925" s="181" t="n">
        <f aca="false">IF(C2925="MAT.",VLOOKUP(A2925,INSUMOS_AUX!A:F,6,0),0)</f>
        <v>15.03</v>
      </c>
      <c r="G2925" s="178" t="n">
        <f aca="false">IF(C2925="M.O.",VLOOKUP(A2925,INSUMOS_AUX!A:F,6,0),0)</f>
        <v>0</v>
      </c>
    </row>
    <row r="2926" customFormat="false" ht="15" hidden="false" customHeight="false" outlineLevel="0" collapsed="false">
      <c r="A2926" s="178" t="n">
        <v>2711</v>
      </c>
      <c r="B2926" s="179" t="s">
        <v>657</v>
      </c>
      <c r="C2926" s="180" t="s">
        <v>74</v>
      </c>
      <c r="D2926" s="180" t="s">
        <v>30</v>
      </c>
      <c r="E2926" s="178" t="n">
        <v>0.00029685</v>
      </c>
      <c r="F2926" s="181" t="n">
        <f aca="false">IF(C2926="MAT.",VLOOKUP(A2926,INSUMOS_AUX!A:F,6,0),0)</f>
        <v>109.45</v>
      </c>
      <c r="G2926" s="178" t="n">
        <f aca="false">IF(C2926="M.O.",VLOOKUP(A2926,INSUMOS_AUX!A:F,6,0),0)</f>
        <v>0</v>
      </c>
    </row>
    <row r="2927" customFormat="false" ht="15" hidden="false" customHeight="false" outlineLevel="0" collapsed="false">
      <c r="A2927" s="178" t="n">
        <v>36144</v>
      </c>
      <c r="B2927" s="179" t="s">
        <v>630</v>
      </c>
      <c r="C2927" s="180" t="s">
        <v>74</v>
      </c>
      <c r="D2927" s="180" t="s">
        <v>30</v>
      </c>
      <c r="E2927" s="178" t="n">
        <v>0.0558854</v>
      </c>
      <c r="F2927" s="181" t="n">
        <f aca="false">IF(C2927="MAT.",VLOOKUP(A2927,INSUMOS_AUX!A:F,6,0),0)</f>
        <v>1.12</v>
      </c>
      <c r="G2927" s="178" t="n">
        <f aca="false">IF(C2927="M.O.",VLOOKUP(A2927,INSUMOS_AUX!A:F,6,0),0)</f>
        <v>0</v>
      </c>
    </row>
    <row r="2928" customFormat="false" ht="15" hidden="false" customHeight="false" outlineLevel="0" collapsed="false">
      <c r="A2928" s="178" t="n">
        <v>36146</v>
      </c>
      <c r="B2928" s="179" t="s">
        <v>631</v>
      </c>
      <c r="C2928" s="180" t="s">
        <v>74</v>
      </c>
      <c r="D2928" s="180" t="s">
        <v>30</v>
      </c>
      <c r="E2928" s="178" t="n">
        <v>0.0006217</v>
      </c>
      <c r="F2928" s="181" t="n">
        <f aca="false">IF(C2928="MAT.",VLOOKUP(A2928,INSUMOS_AUX!A:F,6,0),0)</f>
        <v>170</v>
      </c>
      <c r="G2928" s="178" t="n">
        <f aca="false">IF(C2928="M.O.",VLOOKUP(A2928,INSUMOS_AUX!A:F,6,0),0)</f>
        <v>0</v>
      </c>
    </row>
    <row r="2929" customFormat="false" ht="15" hidden="false" customHeight="false" outlineLevel="0" collapsed="false">
      <c r="A2929" s="178" t="n">
        <v>36149</v>
      </c>
      <c r="B2929" s="179" t="s">
        <v>632</v>
      </c>
      <c r="C2929" s="180" t="s">
        <v>74</v>
      </c>
      <c r="D2929" s="180" t="s">
        <v>30</v>
      </c>
      <c r="E2929" s="178" t="n">
        <v>0.00036</v>
      </c>
      <c r="F2929" s="181" t="n">
        <f aca="false">IF(C2929="MAT.",VLOOKUP(A2929,INSUMOS_AUX!A:F,6,0),0)</f>
        <v>117.5</v>
      </c>
      <c r="G2929" s="178" t="n">
        <f aca="false">IF(C2929="M.O.",VLOOKUP(A2929,INSUMOS_AUX!A:F,6,0),0)</f>
        <v>0</v>
      </c>
    </row>
    <row r="2930" customFormat="false" ht="15" hidden="false" customHeight="false" outlineLevel="0" collapsed="false">
      <c r="A2930" s="178" t="n">
        <v>36150</v>
      </c>
      <c r="B2930" s="179" t="s">
        <v>633</v>
      </c>
      <c r="C2930" s="180" t="s">
        <v>74</v>
      </c>
      <c r="D2930" s="180" t="s">
        <v>30</v>
      </c>
      <c r="E2930" s="178" t="n">
        <v>0.0013322</v>
      </c>
      <c r="F2930" s="181" t="n">
        <f aca="false">IF(C2930="MAT.",VLOOKUP(A2930,INSUMOS_AUX!A:F,6,0),0)</f>
        <v>29.7</v>
      </c>
      <c r="G2930" s="178" t="n">
        <f aca="false">IF(C2930="M.O.",VLOOKUP(A2930,INSUMOS_AUX!A:F,6,0),0)</f>
        <v>0</v>
      </c>
    </row>
    <row r="2931" customFormat="false" ht="15" hidden="false" customHeight="false" outlineLevel="0" collapsed="false">
      <c r="A2931" s="178" t="n">
        <v>36153</v>
      </c>
      <c r="B2931" s="179" t="s">
        <v>634</v>
      </c>
      <c r="C2931" s="180" t="s">
        <v>74</v>
      </c>
      <c r="D2931" s="180" t="s">
        <v>30</v>
      </c>
      <c r="E2931" s="178" t="n">
        <v>0.0005388</v>
      </c>
      <c r="F2931" s="181" t="n">
        <f aca="false">IF(C2931="MAT.",VLOOKUP(A2931,INSUMOS_AUX!A:F,6,0),0)</f>
        <v>133.75</v>
      </c>
      <c r="G2931" s="178" t="n">
        <f aca="false">IF(C2931="M.O.",VLOOKUP(A2931,INSUMOS_AUX!A:F,6,0),0)</f>
        <v>0</v>
      </c>
    </row>
    <row r="2932" customFormat="false" ht="15" hidden="false" customHeight="false" outlineLevel="0" collapsed="false">
      <c r="A2932" s="178" t="n">
        <v>37370</v>
      </c>
      <c r="B2932" s="179" t="s">
        <v>659</v>
      </c>
      <c r="C2932" s="180" t="s">
        <v>74</v>
      </c>
      <c r="D2932" s="180" t="s">
        <v>594</v>
      </c>
      <c r="E2932" s="178" t="n">
        <v>0.5</v>
      </c>
      <c r="F2932" s="181" t="n">
        <f aca="false">IF(C2932="MAT.",VLOOKUP(A2932,INSUMOS_AUX!A:F,6,0),0)</f>
        <v>1.87</v>
      </c>
      <c r="G2932" s="178" t="n">
        <f aca="false">IF(C2932="M.O.",VLOOKUP(A2932,INSUMOS_AUX!A:F,6,0),0)</f>
        <v>0</v>
      </c>
    </row>
    <row r="2933" customFormat="false" ht="15" hidden="false" customHeight="false" outlineLevel="0" collapsed="false">
      <c r="A2933" s="178" t="n">
        <v>37371</v>
      </c>
      <c r="B2933" s="179" t="s">
        <v>660</v>
      </c>
      <c r="C2933" s="180" t="s">
        <v>74</v>
      </c>
      <c r="D2933" s="180" t="s">
        <v>594</v>
      </c>
      <c r="E2933" s="178" t="n">
        <v>0.5</v>
      </c>
      <c r="F2933" s="181" t="n">
        <f aca="false">IF(C2933="MAT.",VLOOKUP(A2933,INSUMOS_AUX!A:F,6,0),0)</f>
        <v>0.71</v>
      </c>
      <c r="G2933" s="178" t="n">
        <f aca="false">IF(C2933="M.O.",VLOOKUP(A2933,INSUMOS_AUX!A:F,6,0),0)</f>
        <v>0</v>
      </c>
    </row>
    <row r="2934" customFormat="false" ht="15" hidden="false" customHeight="false" outlineLevel="0" collapsed="false">
      <c r="A2934" s="178" t="n">
        <v>37372</v>
      </c>
      <c r="B2934" s="179" t="s">
        <v>661</v>
      </c>
      <c r="C2934" s="180" t="s">
        <v>74</v>
      </c>
      <c r="D2934" s="180" t="s">
        <v>594</v>
      </c>
      <c r="E2934" s="178" t="n">
        <v>0.5</v>
      </c>
      <c r="F2934" s="181" t="n">
        <f aca="false">IF(C2934="MAT.",VLOOKUP(A2934,INSUMOS_AUX!A:F,6,0),0)</f>
        <v>0.34</v>
      </c>
      <c r="G2934" s="178" t="n">
        <f aca="false">IF(C2934="M.O.",VLOOKUP(A2934,INSUMOS_AUX!A:F,6,0),0)</f>
        <v>0</v>
      </c>
    </row>
    <row r="2935" customFormat="false" ht="15" hidden="false" customHeight="false" outlineLevel="0" collapsed="false">
      <c r="A2935" s="178" t="n">
        <v>37373</v>
      </c>
      <c r="B2935" s="179" t="s">
        <v>662</v>
      </c>
      <c r="C2935" s="180" t="s">
        <v>74</v>
      </c>
      <c r="D2935" s="180" t="s">
        <v>594</v>
      </c>
      <c r="E2935" s="178" t="n">
        <v>0.5</v>
      </c>
      <c r="F2935" s="181" t="n">
        <f aca="false">IF(C2935="MAT.",VLOOKUP(A2935,INSUMOS_AUX!A:F,6,0),0)</f>
        <v>0.05</v>
      </c>
      <c r="G2935" s="178" t="n">
        <f aca="false">IF(C2935="M.O.",VLOOKUP(A2935,INSUMOS_AUX!A:F,6,0),0)</f>
        <v>0</v>
      </c>
    </row>
    <row r="2936" customFormat="false" ht="15" hidden="false" customHeight="false" outlineLevel="0" collapsed="false">
      <c r="A2936" s="178" t="n">
        <v>38382</v>
      </c>
      <c r="B2936" s="179" t="s">
        <v>664</v>
      </c>
      <c r="C2936" s="180" t="s">
        <v>74</v>
      </c>
      <c r="D2936" s="180" t="s">
        <v>30</v>
      </c>
      <c r="E2936" s="178" t="n">
        <v>0.0012656</v>
      </c>
      <c r="F2936" s="181" t="n">
        <f aca="false">IF(C2936="MAT.",VLOOKUP(A2936,INSUMOS_AUX!A:F,6,0),0)</f>
        <v>7.62</v>
      </c>
      <c r="G2936" s="178" t="n">
        <f aca="false">IF(C2936="M.O.",VLOOKUP(A2936,INSUMOS_AUX!A:F,6,0),0)</f>
        <v>0</v>
      </c>
    </row>
    <row r="2937" customFormat="false" ht="15" hidden="false" customHeight="false" outlineLevel="0" collapsed="false">
      <c r="A2937" s="178" t="n">
        <v>38390</v>
      </c>
      <c r="B2937" s="179" t="s">
        <v>665</v>
      </c>
      <c r="C2937" s="180" t="s">
        <v>74</v>
      </c>
      <c r="D2937" s="180" t="s">
        <v>30</v>
      </c>
      <c r="E2937" s="178" t="n">
        <v>0.00066515</v>
      </c>
      <c r="F2937" s="181" t="n">
        <f aca="false">IF(C2937="MAT.",VLOOKUP(A2937,INSUMOS_AUX!A:F,6,0),0)</f>
        <v>22.97</v>
      </c>
      <c r="G2937" s="178" t="n">
        <f aca="false">IF(C2937="M.O.",VLOOKUP(A2937,INSUMOS_AUX!A:F,6,0),0)</f>
        <v>0</v>
      </c>
    </row>
    <row r="2938" customFormat="false" ht="15" hidden="false" customHeight="false" outlineLevel="0" collapsed="false">
      <c r="A2938" s="178" t="n">
        <v>38393</v>
      </c>
      <c r="B2938" s="179" t="s">
        <v>666</v>
      </c>
      <c r="C2938" s="180" t="s">
        <v>74</v>
      </c>
      <c r="D2938" s="180" t="s">
        <v>30</v>
      </c>
      <c r="E2938" s="178" t="n">
        <v>0.00066515</v>
      </c>
      <c r="F2938" s="181" t="n">
        <f aca="false">IF(C2938="MAT.",VLOOKUP(A2938,INSUMOS_AUX!A:F,6,0),0)</f>
        <v>10.36</v>
      </c>
      <c r="G2938" s="178" t="n">
        <f aca="false">IF(C2938="M.O.",VLOOKUP(A2938,INSUMOS_AUX!A:F,6,0),0)</f>
        <v>0</v>
      </c>
    </row>
    <row r="2939" customFormat="false" ht="15" hidden="false" customHeight="false" outlineLevel="0" collapsed="false">
      <c r="A2939" s="178" t="n">
        <v>38396</v>
      </c>
      <c r="B2939" s="179" t="s">
        <v>667</v>
      </c>
      <c r="C2939" s="180" t="s">
        <v>74</v>
      </c>
      <c r="D2939" s="180" t="s">
        <v>30</v>
      </c>
      <c r="E2939" s="178" t="n">
        <v>2.265E-005</v>
      </c>
      <c r="F2939" s="181" t="n">
        <f aca="false">IF(C2939="MAT.",VLOOKUP(A2939,INSUMOS_AUX!A:F,6,0),0)</f>
        <v>276.64</v>
      </c>
      <c r="G2939" s="178" t="n">
        <f aca="false">IF(C2939="M.O.",VLOOKUP(A2939,INSUMOS_AUX!A:F,6,0),0)</f>
        <v>0</v>
      </c>
    </row>
    <row r="2940" customFormat="false" ht="15" hidden="false" customHeight="false" outlineLevel="0" collapsed="false">
      <c r="A2940" s="178" t="n">
        <v>38399</v>
      </c>
      <c r="B2940" s="179" t="s">
        <v>668</v>
      </c>
      <c r="C2940" s="180" t="s">
        <v>74</v>
      </c>
      <c r="D2940" s="180" t="s">
        <v>30</v>
      </c>
      <c r="E2940" s="178" t="n">
        <v>0.00011315</v>
      </c>
      <c r="F2940" s="181" t="n">
        <f aca="false">IF(C2940="MAT.",VLOOKUP(A2940,INSUMOS_AUX!A:F,6,0),0)</f>
        <v>135.25</v>
      </c>
      <c r="G2940" s="178" t="n">
        <f aca="false">IF(C2940="M.O.",VLOOKUP(A2940,INSUMOS_AUX!A:F,6,0),0)</f>
        <v>0</v>
      </c>
    </row>
    <row r="2941" customFormat="false" ht="15" hidden="false" customHeight="false" outlineLevel="0" collapsed="false">
      <c r="A2941" s="178" t="n">
        <v>38412</v>
      </c>
      <c r="B2941" s="179" t="s">
        <v>669</v>
      </c>
      <c r="C2941" s="180" t="s">
        <v>74</v>
      </c>
      <c r="D2941" s="180" t="s">
        <v>30</v>
      </c>
      <c r="E2941" s="178" t="n">
        <v>1.98E-005</v>
      </c>
      <c r="F2941" s="181" t="n">
        <f aca="false">IF(C2941="MAT.",VLOOKUP(A2941,INSUMOS_AUX!A:F,6,0),0)</f>
        <v>837.62</v>
      </c>
      <c r="G2941" s="178" t="n">
        <f aca="false">IF(C2941="M.O.",VLOOKUP(A2941,INSUMOS_AUX!A:F,6,0),0)</f>
        <v>0</v>
      </c>
    </row>
    <row r="2942" customFormat="false" ht="15" hidden="false" customHeight="false" outlineLevel="0" collapsed="false">
      <c r="A2942" s="178" t="n">
        <v>38413</v>
      </c>
      <c r="B2942" s="179" t="s">
        <v>670</v>
      </c>
      <c r="C2942" s="180" t="s">
        <v>74</v>
      </c>
      <c r="D2942" s="180" t="s">
        <v>30</v>
      </c>
      <c r="E2942" s="178" t="n">
        <v>1.94E-005</v>
      </c>
      <c r="F2942" s="181" t="n">
        <f aca="false">IF(C2942="MAT.",VLOOKUP(A2942,INSUMOS_AUX!A:F,6,0),0)</f>
        <v>589.49</v>
      </c>
      <c r="G2942" s="178" t="n">
        <f aca="false">IF(C2942="M.O.",VLOOKUP(A2942,INSUMOS_AUX!A:F,6,0),0)</f>
        <v>0</v>
      </c>
    </row>
    <row r="2943" customFormat="false" ht="15" hidden="false" customHeight="false" outlineLevel="0" collapsed="false">
      <c r="A2943" s="178" t="n">
        <v>38476</v>
      </c>
      <c r="B2943" s="179" t="s">
        <v>671</v>
      </c>
      <c r="C2943" s="180" t="s">
        <v>74</v>
      </c>
      <c r="D2943" s="180" t="s">
        <v>30</v>
      </c>
      <c r="E2943" s="178" t="n">
        <v>9.055E-005</v>
      </c>
      <c r="F2943" s="181" t="n">
        <f aca="false">IF(C2943="MAT.",VLOOKUP(A2943,INSUMOS_AUX!A:F,6,0),0)</f>
        <v>203.78</v>
      </c>
      <c r="G2943" s="178" t="n">
        <f aca="false">IF(C2943="M.O.",VLOOKUP(A2943,INSUMOS_AUX!A:F,6,0),0)</f>
        <v>0</v>
      </c>
    </row>
    <row r="2944" customFormat="false" ht="15" hidden="false" customHeight="false" outlineLevel="0" collapsed="false">
      <c r="A2944" s="178" t="n">
        <v>38477</v>
      </c>
      <c r="B2944" s="179" t="s">
        <v>672</v>
      </c>
      <c r="C2944" s="180" t="s">
        <v>74</v>
      </c>
      <c r="D2944" s="180" t="s">
        <v>30</v>
      </c>
      <c r="E2944" s="178" t="n">
        <v>1.94E-005</v>
      </c>
      <c r="F2944" s="181" t="n">
        <f aca="false">IF(C2944="MAT.",VLOOKUP(A2944,INSUMOS_AUX!A:F,6,0),0)</f>
        <v>577.1</v>
      </c>
      <c r="G2944" s="178" t="n">
        <f aca="false">IF(C2944="M.O.",VLOOKUP(A2944,INSUMOS_AUX!A:F,6,0),0)</f>
        <v>0</v>
      </c>
    </row>
    <row r="2945" customFormat="false" ht="15" hidden="false" customHeight="false" outlineLevel="0" collapsed="false">
      <c r="A2945" s="178" t="s">
        <v>874</v>
      </c>
      <c r="B2945" s="179" t="s">
        <v>371</v>
      </c>
      <c r="C2945" s="180" t="s">
        <v>74</v>
      </c>
      <c r="D2945" s="180" t="s">
        <v>30</v>
      </c>
      <c r="E2945" s="178" t="n">
        <v>1</v>
      </c>
      <c r="F2945" s="181" t="n">
        <f aca="false">IF(C2945="MAT.",VLOOKUP(A2945,INSUMOS_AUX!A:F,6,0),0)</f>
        <v>36.15</v>
      </c>
      <c r="G2945" s="178" t="n">
        <f aca="false">IF(C2945="M.O.",VLOOKUP(A2945,INSUMOS_AUX!A:F,6,0),0)</f>
        <v>0</v>
      </c>
    </row>
    <row r="2946" customFormat="false" ht="15" hidden="false" customHeight="false" outlineLevel="0" collapsed="false">
      <c r="A2946" s="172"/>
      <c r="B2946" s="173"/>
      <c r="C2946" s="173"/>
      <c r="D2946" s="173"/>
      <c r="E2946" s="173"/>
      <c r="F2946" s="173"/>
      <c r="G2946" s="173"/>
    </row>
    <row r="2947" customFormat="false" ht="15" hidden="false" customHeight="false" outlineLevel="0" collapsed="false">
      <c r="A2947" s="174" t="s">
        <v>373</v>
      </c>
      <c r="B2947" s="174" t="s">
        <v>374</v>
      </c>
      <c r="C2947" s="175" t="s">
        <v>60</v>
      </c>
      <c r="D2947" s="175" t="s">
        <v>86</v>
      </c>
      <c r="E2947" s="176" t="n">
        <v>150</v>
      </c>
      <c r="F2947" s="176" t="n">
        <f aca="false">SUMPRODUCT($E2948:$E2975,F2948:F2975)</f>
        <v>4.85988547664</v>
      </c>
      <c r="G2947" s="176" t="n">
        <f aca="false">SUMPRODUCT($E2948:$E2975,G2948:G2975)</f>
        <v>3.26500496</v>
      </c>
    </row>
    <row r="2948" customFormat="false" ht="15" hidden="false" customHeight="false" outlineLevel="0" collapsed="false">
      <c r="A2948" s="178" t="n">
        <v>10</v>
      </c>
      <c r="B2948" s="179" t="s">
        <v>647</v>
      </c>
      <c r="C2948" s="180" t="s">
        <v>74</v>
      </c>
      <c r="D2948" s="180" t="s">
        <v>30</v>
      </c>
      <c r="E2948" s="178" t="n">
        <v>0.0019635</v>
      </c>
      <c r="F2948" s="181" t="n">
        <f aca="false">IF(C2948="MAT.",VLOOKUP(A2948,INSUMOS_AUX!A:F,6,0),0)</f>
        <v>6.92</v>
      </c>
      <c r="G2948" s="178" t="n">
        <f aca="false">IF(C2948="M.O.",VLOOKUP(A2948,INSUMOS_AUX!A:F,6,0),0)</f>
        <v>0</v>
      </c>
    </row>
    <row r="2949" customFormat="false" ht="15" hidden="false" customHeight="false" outlineLevel="0" collapsed="false">
      <c r="A2949" s="178" t="n">
        <v>11359</v>
      </c>
      <c r="B2949" s="179" t="s">
        <v>649</v>
      </c>
      <c r="C2949" s="180" t="s">
        <v>74</v>
      </c>
      <c r="D2949" s="180" t="s">
        <v>30</v>
      </c>
      <c r="E2949" s="178" t="n">
        <v>1.5848E-005</v>
      </c>
      <c r="F2949" s="181" t="n">
        <f aca="false">IF(C2949="MAT.",VLOOKUP(A2949,INSUMOS_AUX!A:F,6,0),0)</f>
        <v>571.77</v>
      </c>
      <c r="G2949" s="178" t="n">
        <f aca="false">IF(C2949="M.O.",VLOOKUP(A2949,INSUMOS_AUX!A:F,6,0),0)</f>
        <v>0</v>
      </c>
    </row>
    <row r="2950" customFormat="false" ht="15" hidden="false" customHeight="false" outlineLevel="0" collapsed="false">
      <c r="A2950" s="178" t="n">
        <v>12815</v>
      </c>
      <c r="B2950" s="179" t="s">
        <v>651</v>
      </c>
      <c r="C2950" s="180" t="s">
        <v>74</v>
      </c>
      <c r="D2950" s="180" t="s">
        <v>30</v>
      </c>
      <c r="E2950" s="178" t="n">
        <v>0.002234848</v>
      </c>
      <c r="F2950" s="181" t="n">
        <f aca="false">IF(C2950="MAT.",VLOOKUP(A2950,INSUMOS_AUX!A:F,6,0),0)</f>
        <v>5.84</v>
      </c>
      <c r="G2950" s="178" t="n">
        <f aca="false">IF(C2950="M.O.",VLOOKUP(A2950,INSUMOS_AUX!A:F,6,0),0)</f>
        <v>0</v>
      </c>
    </row>
    <row r="2951" customFormat="false" ht="15" hidden="false" customHeight="false" outlineLevel="0" collapsed="false">
      <c r="A2951" s="178" t="n">
        <v>12892</v>
      </c>
      <c r="B2951" s="179" t="s">
        <v>627</v>
      </c>
      <c r="C2951" s="180" t="s">
        <v>74</v>
      </c>
      <c r="D2951" s="180" t="s">
        <v>628</v>
      </c>
      <c r="E2951" s="178" t="n">
        <v>0.003846864</v>
      </c>
      <c r="F2951" s="181" t="n">
        <f aca="false">IF(C2951="MAT.",VLOOKUP(A2951,INSUMOS_AUX!A:F,6,0),0)</f>
        <v>9</v>
      </c>
      <c r="G2951" s="178" t="n">
        <f aca="false">IF(C2951="M.O.",VLOOKUP(A2951,INSUMOS_AUX!A:F,6,0),0)</f>
        <v>0</v>
      </c>
    </row>
    <row r="2952" customFormat="false" ht="15" hidden="false" customHeight="false" outlineLevel="0" collapsed="false">
      <c r="A2952" s="178" t="n">
        <v>12893</v>
      </c>
      <c r="B2952" s="179" t="s">
        <v>629</v>
      </c>
      <c r="C2952" s="180" t="s">
        <v>74</v>
      </c>
      <c r="D2952" s="180" t="s">
        <v>628</v>
      </c>
      <c r="E2952" s="178" t="n">
        <v>0.000448812</v>
      </c>
      <c r="F2952" s="181" t="n">
        <f aca="false">IF(C2952="MAT.",VLOOKUP(A2952,INSUMOS_AUX!A:F,6,0),0)</f>
        <v>48</v>
      </c>
      <c r="G2952" s="178" t="n">
        <f aca="false">IF(C2952="M.O.",VLOOKUP(A2952,INSUMOS_AUX!A:F,6,0),0)</f>
        <v>0</v>
      </c>
    </row>
    <row r="2953" customFormat="false" ht="15" hidden="false" customHeight="false" outlineLevel="0" collapsed="false">
      <c r="A2953" s="178" t="n">
        <v>2436</v>
      </c>
      <c r="B2953" s="179" t="s">
        <v>683</v>
      </c>
      <c r="C2953" s="180" t="s">
        <v>636</v>
      </c>
      <c r="D2953" s="180" t="s">
        <v>594</v>
      </c>
      <c r="E2953" s="178" t="n">
        <v>0.144214</v>
      </c>
      <c r="F2953" s="181" t="n">
        <f aca="false">IF(C2953="MAT.",VLOOKUP(A2953,INSUMOS_AUX!A:F,6,0),0)</f>
        <v>0</v>
      </c>
      <c r="G2953" s="178" t="n">
        <f aca="false">IF(C2953="M.O.",VLOOKUP(A2953,INSUMOS_AUX!A:F,6,0),0)</f>
        <v>13.3</v>
      </c>
    </row>
    <row r="2954" customFormat="false" ht="15" hidden="false" customHeight="false" outlineLevel="0" collapsed="false">
      <c r="A2954" s="178" t="n">
        <v>247</v>
      </c>
      <c r="B2954" s="179" t="s">
        <v>849</v>
      </c>
      <c r="C2954" s="180" t="s">
        <v>636</v>
      </c>
      <c r="D2954" s="180" t="s">
        <v>594</v>
      </c>
      <c r="E2954" s="178" t="n">
        <v>0.144214</v>
      </c>
      <c r="F2954" s="181" t="n">
        <f aca="false">IF(C2954="MAT.",VLOOKUP(A2954,INSUMOS_AUX!A:F,6,0),0)</f>
        <v>0</v>
      </c>
      <c r="G2954" s="178" t="n">
        <f aca="false">IF(C2954="M.O.",VLOOKUP(A2954,INSUMOS_AUX!A:F,6,0),0)</f>
        <v>9.34</v>
      </c>
    </row>
    <row r="2955" customFormat="false" ht="15" hidden="false" customHeight="false" outlineLevel="0" collapsed="false">
      <c r="A2955" s="178" t="n">
        <v>25966</v>
      </c>
      <c r="B2955" s="179" t="s">
        <v>653</v>
      </c>
      <c r="C2955" s="180" t="s">
        <v>74</v>
      </c>
      <c r="D2955" s="180" t="s">
        <v>654</v>
      </c>
      <c r="E2955" s="178" t="n">
        <v>0.000372484</v>
      </c>
      <c r="F2955" s="181" t="n">
        <f aca="false">IF(C2955="MAT.",VLOOKUP(A2955,INSUMOS_AUX!A:F,6,0),0)</f>
        <v>15.03</v>
      </c>
      <c r="G2955" s="178" t="n">
        <f aca="false">IF(C2955="M.O.",VLOOKUP(A2955,INSUMOS_AUX!A:F,6,0),0)</f>
        <v>0</v>
      </c>
    </row>
    <row r="2956" customFormat="false" ht="15" hidden="false" customHeight="false" outlineLevel="0" collapsed="false">
      <c r="A2956" s="178" t="n">
        <v>2711</v>
      </c>
      <c r="B2956" s="179" t="s">
        <v>657</v>
      </c>
      <c r="C2956" s="180" t="s">
        <v>74</v>
      </c>
      <c r="D2956" s="180" t="s">
        <v>30</v>
      </c>
      <c r="E2956" s="178" t="n">
        <v>0.000166236</v>
      </c>
      <c r="F2956" s="181" t="n">
        <f aca="false">IF(C2956="MAT.",VLOOKUP(A2956,INSUMOS_AUX!A:F,6,0),0)</f>
        <v>109.45</v>
      </c>
      <c r="G2956" s="178" t="n">
        <f aca="false">IF(C2956="M.O.",VLOOKUP(A2956,INSUMOS_AUX!A:F,6,0),0)</f>
        <v>0</v>
      </c>
    </row>
    <row r="2957" customFormat="false" ht="15" hidden="false" customHeight="false" outlineLevel="0" collapsed="false">
      <c r="A2957" s="178" t="n">
        <v>36144</v>
      </c>
      <c r="B2957" s="179" t="s">
        <v>630</v>
      </c>
      <c r="C2957" s="180" t="s">
        <v>74</v>
      </c>
      <c r="D2957" s="180" t="s">
        <v>30</v>
      </c>
      <c r="E2957" s="178" t="n">
        <v>0.031295824</v>
      </c>
      <c r="F2957" s="181" t="n">
        <f aca="false">IF(C2957="MAT.",VLOOKUP(A2957,INSUMOS_AUX!A:F,6,0),0)</f>
        <v>1.12</v>
      </c>
      <c r="G2957" s="178" t="n">
        <f aca="false">IF(C2957="M.O.",VLOOKUP(A2957,INSUMOS_AUX!A:F,6,0),0)</f>
        <v>0</v>
      </c>
    </row>
    <row r="2958" customFormat="false" ht="15" hidden="false" customHeight="false" outlineLevel="0" collapsed="false">
      <c r="A2958" s="178" t="n">
        <v>36146</v>
      </c>
      <c r="B2958" s="179" t="s">
        <v>631</v>
      </c>
      <c r="C2958" s="180" t="s">
        <v>74</v>
      </c>
      <c r="D2958" s="180" t="s">
        <v>30</v>
      </c>
      <c r="E2958" s="178" t="n">
        <v>0.000348152</v>
      </c>
      <c r="F2958" s="181" t="n">
        <f aca="false">IF(C2958="MAT.",VLOOKUP(A2958,INSUMOS_AUX!A:F,6,0),0)</f>
        <v>170</v>
      </c>
      <c r="G2958" s="178" t="n">
        <f aca="false">IF(C2958="M.O.",VLOOKUP(A2958,INSUMOS_AUX!A:F,6,0),0)</f>
        <v>0</v>
      </c>
    </row>
    <row r="2959" customFormat="false" ht="15" hidden="false" customHeight="false" outlineLevel="0" collapsed="false">
      <c r="A2959" s="178" t="n">
        <v>36149</v>
      </c>
      <c r="B2959" s="179" t="s">
        <v>632</v>
      </c>
      <c r="C2959" s="180" t="s">
        <v>74</v>
      </c>
      <c r="D2959" s="180" t="s">
        <v>30</v>
      </c>
      <c r="E2959" s="178" t="n">
        <v>0.0002016</v>
      </c>
      <c r="F2959" s="181" t="n">
        <f aca="false">IF(C2959="MAT.",VLOOKUP(A2959,INSUMOS_AUX!A:F,6,0),0)</f>
        <v>117.5</v>
      </c>
      <c r="G2959" s="178" t="n">
        <f aca="false">IF(C2959="M.O.",VLOOKUP(A2959,INSUMOS_AUX!A:F,6,0),0)</f>
        <v>0</v>
      </c>
    </row>
    <row r="2960" customFormat="false" ht="15" hidden="false" customHeight="false" outlineLevel="0" collapsed="false">
      <c r="A2960" s="178" t="n">
        <v>36150</v>
      </c>
      <c r="B2960" s="179" t="s">
        <v>633</v>
      </c>
      <c r="C2960" s="180" t="s">
        <v>74</v>
      </c>
      <c r="D2960" s="180" t="s">
        <v>30</v>
      </c>
      <c r="E2960" s="178" t="n">
        <v>0.000746032</v>
      </c>
      <c r="F2960" s="181" t="n">
        <f aca="false">IF(C2960="MAT.",VLOOKUP(A2960,INSUMOS_AUX!A:F,6,0),0)</f>
        <v>29.7</v>
      </c>
      <c r="G2960" s="178" t="n">
        <f aca="false">IF(C2960="M.O.",VLOOKUP(A2960,INSUMOS_AUX!A:F,6,0),0)</f>
        <v>0</v>
      </c>
    </row>
    <row r="2961" customFormat="false" ht="15" hidden="false" customHeight="false" outlineLevel="0" collapsed="false">
      <c r="A2961" s="178" t="n">
        <v>36153</v>
      </c>
      <c r="B2961" s="179" t="s">
        <v>634</v>
      </c>
      <c r="C2961" s="180" t="s">
        <v>74</v>
      </c>
      <c r="D2961" s="180" t="s">
        <v>30</v>
      </c>
      <c r="E2961" s="178" t="n">
        <v>0.000301728</v>
      </c>
      <c r="F2961" s="181" t="n">
        <f aca="false">IF(C2961="MAT.",VLOOKUP(A2961,INSUMOS_AUX!A:F,6,0),0)</f>
        <v>133.75</v>
      </c>
      <c r="G2961" s="178" t="n">
        <f aca="false">IF(C2961="M.O.",VLOOKUP(A2961,INSUMOS_AUX!A:F,6,0),0)</f>
        <v>0</v>
      </c>
    </row>
    <row r="2962" customFormat="false" ht="15" hidden="false" customHeight="false" outlineLevel="0" collapsed="false">
      <c r="A2962" s="178" t="n">
        <v>37370</v>
      </c>
      <c r="B2962" s="179" t="s">
        <v>659</v>
      </c>
      <c r="C2962" s="180" t="s">
        <v>74</v>
      </c>
      <c r="D2962" s="180" t="s">
        <v>594</v>
      </c>
      <c r="E2962" s="178" t="n">
        <v>0.28</v>
      </c>
      <c r="F2962" s="181" t="n">
        <f aca="false">IF(C2962="MAT.",VLOOKUP(A2962,INSUMOS_AUX!A:F,6,0),0)</f>
        <v>1.87</v>
      </c>
      <c r="G2962" s="178" t="n">
        <f aca="false">IF(C2962="M.O.",VLOOKUP(A2962,INSUMOS_AUX!A:F,6,0),0)</f>
        <v>0</v>
      </c>
    </row>
    <row r="2963" customFormat="false" ht="15" hidden="false" customHeight="false" outlineLevel="0" collapsed="false">
      <c r="A2963" s="178" t="n">
        <v>37371</v>
      </c>
      <c r="B2963" s="179" t="s">
        <v>660</v>
      </c>
      <c r="C2963" s="180" t="s">
        <v>74</v>
      </c>
      <c r="D2963" s="180" t="s">
        <v>594</v>
      </c>
      <c r="E2963" s="178" t="n">
        <v>0.28</v>
      </c>
      <c r="F2963" s="181" t="n">
        <f aca="false">IF(C2963="MAT.",VLOOKUP(A2963,INSUMOS_AUX!A:F,6,0),0)</f>
        <v>0.71</v>
      </c>
      <c r="G2963" s="178" t="n">
        <f aca="false">IF(C2963="M.O.",VLOOKUP(A2963,INSUMOS_AUX!A:F,6,0),0)</f>
        <v>0</v>
      </c>
    </row>
    <row r="2964" customFormat="false" ht="15" hidden="false" customHeight="false" outlineLevel="0" collapsed="false">
      <c r="A2964" s="178" t="n">
        <v>37372</v>
      </c>
      <c r="B2964" s="179" t="s">
        <v>661</v>
      </c>
      <c r="C2964" s="180" t="s">
        <v>74</v>
      </c>
      <c r="D2964" s="180" t="s">
        <v>594</v>
      </c>
      <c r="E2964" s="178" t="n">
        <v>0.28</v>
      </c>
      <c r="F2964" s="181" t="n">
        <f aca="false">IF(C2964="MAT.",VLOOKUP(A2964,INSUMOS_AUX!A:F,6,0),0)</f>
        <v>0.34</v>
      </c>
      <c r="G2964" s="178" t="n">
        <f aca="false">IF(C2964="M.O.",VLOOKUP(A2964,INSUMOS_AUX!A:F,6,0),0)</f>
        <v>0</v>
      </c>
    </row>
    <row r="2965" customFormat="false" ht="15" hidden="false" customHeight="false" outlineLevel="0" collapsed="false">
      <c r="A2965" s="178" t="n">
        <v>37373</v>
      </c>
      <c r="B2965" s="179" t="s">
        <v>662</v>
      </c>
      <c r="C2965" s="180" t="s">
        <v>74</v>
      </c>
      <c r="D2965" s="180" t="s">
        <v>594</v>
      </c>
      <c r="E2965" s="178" t="n">
        <v>0.28</v>
      </c>
      <c r="F2965" s="181" t="n">
        <f aca="false">IF(C2965="MAT.",VLOOKUP(A2965,INSUMOS_AUX!A:F,6,0),0)</f>
        <v>0.05</v>
      </c>
      <c r="G2965" s="178" t="n">
        <f aca="false">IF(C2965="M.O.",VLOOKUP(A2965,INSUMOS_AUX!A:F,6,0),0)</f>
        <v>0</v>
      </c>
    </row>
    <row r="2966" customFormat="false" ht="15" hidden="false" customHeight="false" outlineLevel="0" collapsed="false">
      <c r="A2966" s="178" t="n">
        <v>38382</v>
      </c>
      <c r="B2966" s="179" t="s">
        <v>664</v>
      </c>
      <c r="C2966" s="180" t="s">
        <v>74</v>
      </c>
      <c r="D2966" s="180" t="s">
        <v>30</v>
      </c>
      <c r="E2966" s="178" t="n">
        <v>0.000708736</v>
      </c>
      <c r="F2966" s="181" t="n">
        <f aca="false">IF(C2966="MAT.",VLOOKUP(A2966,INSUMOS_AUX!A:F,6,0),0)</f>
        <v>7.62</v>
      </c>
      <c r="G2966" s="178" t="n">
        <f aca="false">IF(C2966="M.O.",VLOOKUP(A2966,INSUMOS_AUX!A:F,6,0),0)</f>
        <v>0</v>
      </c>
    </row>
    <row r="2967" customFormat="false" ht="15" hidden="false" customHeight="false" outlineLevel="0" collapsed="false">
      <c r="A2967" s="178" t="n">
        <v>38390</v>
      </c>
      <c r="B2967" s="179" t="s">
        <v>665</v>
      </c>
      <c r="C2967" s="180" t="s">
        <v>74</v>
      </c>
      <c r="D2967" s="180" t="s">
        <v>30</v>
      </c>
      <c r="E2967" s="178" t="n">
        <v>0.000372484</v>
      </c>
      <c r="F2967" s="181" t="n">
        <f aca="false">IF(C2967="MAT.",VLOOKUP(A2967,INSUMOS_AUX!A:F,6,0),0)</f>
        <v>22.97</v>
      </c>
      <c r="G2967" s="178" t="n">
        <f aca="false">IF(C2967="M.O.",VLOOKUP(A2967,INSUMOS_AUX!A:F,6,0),0)</f>
        <v>0</v>
      </c>
    </row>
    <row r="2968" customFormat="false" ht="15" hidden="false" customHeight="false" outlineLevel="0" collapsed="false">
      <c r="A2968" s="178" t="n">
        <v>38393</v>
      </c>
      <c r="B2968" s="179" t="s">
        <v>666</v>
      </c>
      <c r="C2968" s="180" t="s">
        <v>74</v>
      </c>
      <c r="D2968" s="180" t="s">
        <v>30</v>
      </c>
      <c r="E2968" s="178" t="n">
        <v>0.000372484</v>
      </c>
      <c r="F2968" s="181" t="n">
        <f aca="false">IF(C2968="MAT.",VLOOKUP(A2968,INSUMOS_AUX!A:F,6,0),0)</f>
        <v>10.36</v>
      </c>
      <c r="G2968" s="178" t="n">
        <f aca="false">IF(C2968="M.O.",VLOOKUP(A2968,INSUMOS_AUX!A:F,6,0),0)</f>
        <v>0</v>
      </c>
    </row>
    <row r="2969" customFormat="false" ht="15" hidden="false" customHeight="false" outlineLevel="0" collapsed="false">
      <c r="A2969" s="178" t="n">
        <v>38396</v>
      </c>
      <c r="B2969" s="179" t="s">
        <v>667</v>
      </c>
      <c r="C2969" s="180" t="s">
        <v>74</v>
      </c>
      <c r="D2969" s="180" t="s">
        <v>30</v>
      </c>
      <c r="E2969" s="178" t="n">
        <v>1.2684E-005</v>
      </c>
      <c r="F2969" s="181" t="n">
        <f aca="false">IF(C2969="MAT.",VLOOKUP(A2969,INSUMOS_AUX!A:F,6,0),0)</f>
        <v>276.64</v>
      </c>
      <c r="G2969" s="178" t="n">
        <f aca="false">IF(C2969="M.O.",VLOOKUP(A2969,INSUMOS_AUX!A:F,6,0),0)</f>
        <v>0</v>
      </c>
    </row>
    <row r="2970" customFormat="false" ht="15" hidden="false" customHeight="false" outlineLevel="0" collapsed="false">
      <c r="A2970" s="178" t="n">
        <v>38399</v>
      </c>
      <c r="B2970" s="179" t="s">
        <v>668</v>
      </c>
      <c r="C2970" s="180" t="s">
        <v>74</v>
      </c>
      <c r="D2970" s="180" t="s">
        <v>30</v>
      </c>
      <c r="E2970" s="178" t="n">
        <v>6.3364E-005</v>
      </c>
      <c r="F2970" s="181" t="n">
        <f aca="false">IF(C2970="MAT.",VLOOKUP(A2970,INSUMOS_AUX!A:F,6,0),0)</f>
        <v>135.25</v>
      </c>
      <c r="G2970" s="178" t="n">
        <f aca="false">IF(C2970="M.O.",VLOOKUP(A2970,INSUMOS_AUX!A:F,6,0),0)</f>
        <v>0</v>
      </c>
    </row>
    <row r="2971" customFormat="false" ht="15" hidden="false" customHeight="false" outlineLevel="0" collapsed="false">
      <c r="A2971" s="178" t="n">
        <v>38412</v>
      </c>
      <c r="B2971" s="179" t="s">
        <v>669</v>
      </c>
      <c r="C2971" s="180" t="s">
        <v>74</v>
      </c>
      <c r="D2971" s="180" t="s">
        <v>30</v>
      </c>
      <c r="E2971" s="178" t="n">
        <v>1.1088E-005</v>
      </c>
      <c r="F2971" s="181" t="n">
        <f aca="false">IF(C2971="MAT.",VLOOKUP(A2971,INSUMOS_AUX!A:F,6,0),0)</f>
        <v>837.62</v>
      </c>
      <c r="G2971" s="178" t="n">
        <f aca="false">IF(C2971="M.O.",VLOOKUP(A2971,INSUMOS_AUX!A:F,6,0),0)</f>
        <v>0</v>
      </c>
    </row>
    <row r="2972" customFormat="false" ht="15" hidden="false" customHeight="false" outlineLevel="0" collapsed="false">
      <c r="A2972" s="178" t="n">
        <v>38413</v>
      </c>
      <c r="B2972" s="179" t="s">
        <v>670</v>
      </c>
      <c r="C2972" s="180" t="s">
        <v>74</v>
      </c>
      <c r="D2972" s="180" t="s">
        <v>30</v>
      </c>
      <c r="E2972" s="178" t="n">
        <v>1.0864E-005</v>
      </c>
      <c r="F2972" s="181" t="n">
        <f aca="false">IF(C2972="MAT.",VLOOKUP(A2972,INSUMOS_AUX!A:F,6,0),0)</f>
        <v>589.49</v>
      </c>
      <c r="G2972" s="178" t="n">
        <f aca="false">IF(C2972="M.O.",VLOOKUP(A2972,INSUMOS_AUX!A:F,6,0),0)</f>
        <v>0</v>
      </c>
    </row>
    <row r="2973" customFormat="false" ht="15" hidden="false" customHeight="false" outlineLevel="0" collapsed="false">
      <c r="A2973" s="178" t="n">
        <v>38476</v>
      </c>
      <c r="B2973" s="179" t="s">
        <v>671</v>
      </c>
      <c r="C2973" s="180" t="s">
        <v>74</v>
      </c>
      <c r="D2973" s="180" t="s">
        <v>30</v>
      </c>
      <c r="E2973" s="178" t="n">
        <v>5.0708E-005</v>
      </c>
      <c r="F2973" s="181" t="n">
        <f aca="false">IF(C2973="MAT.",VLOOKUP(A2973,INSUMOS_AUX!A:F,6,0),0)</f>
        <v>203.78</v>
      </c>
      <c r="G2973" s="178" t="n">
        <f aca="false">IF(C2973="M.O.",VLOOKUP(A2973,INSUMOS_AUX!A:F,6,0),0)</f>
        <v>0</v>
      </c>
    </row>
    <row r="2974" customFormat="false" ht="15" hidden="false" customHeight="false" outlineLevel="0" collapsed="false">
      <c r="A2974" s="178" t="n">
        <v>38477</v>
      </c>
      <c r="B2974" s="179" t="s">
        <v>672</v>
      </c>
      <c r="C2974" s="180" t="s">
        <v>74</v>
      </c>
      <c r="D2974" s="180" t="s">
        <v>30</v>
      </c>
      <c r="E2974" s="178" t="n">
        <v>1.0864E-005</v>
      </c>
      <c r="F2974" s="181" t="n">
        <f aca="false">IF(C2974="MAT.",VLOOKUP(A2974,INSUMOS_AUX!A:F,6,0),0)</f>
        <v>577.1</v>
      </c>
      <c r="G2974" s="178" t="n">
        <f aca="false">IF(C2974="M.O.",VLOOKUP(A2974,INSUMOS_AUX!A:F,6,0),0)</f>
        <v>0</v>
      </c>
    </row>
    <row r="2975" customFormat="false" ht="15" hidden="false" customHeight="false" outlineLevel="0" collapsed="false">
      <c r="A2975" s="178" t="s">
        <v>875</v>
      </c>
      <c r="B2975" s="179" t="s">
        <v>374</v>
      </c>
      <c r="C2975" s="180" t="s">
        <v>74</v>
      </c>
      <c r="D2975" s="180" t="s">
        <v>86</v>
      </c>
      <c r="E2975" s="178" t="n">
        <v>1</v>
      </c>
      <c r="F2975" s="181" t="n">
        <f aca="false">IF(C2975="MAT.",VLOOKUP(A2975,INSUMOS_AUX!A:F,6,0),0)</f>
        <v>3.67</v>
      </c>
      <c r="G2975" s="178" t="n">
        <f aca="false">IF(C2975="M.O.",VLOOKUP(A2975,INSUMOS_AUX!A:F,6,0),0)</f>
        <v>0</v>
      </c>
    </row>
    <row r="2976" customFormat="false" ht="15" hidden="false" customHeight="false" outlineLevel="0" collapsed="false">
      <c r="A2976" s="172"/>
      <c r="B2976" s="173"/>
      <c r="C2976" s="173"/>
      <c r="D2976" s="173"/>
      <c r="E2976" s="173"/>
      <c r="F2976" s="173"/>
      <c r="G2976" s="173"/>
    </row>
    <row r="2977" customFormat="false" ht="15" hidden="false" customHeight="false" outlineLevel="0" collapsed="false">
      <c r="A2977" s="174" t="s">
        <v>376</v>
      </c>
      <c r="B2977" s="174" t="s">
        <v>377</v>
      </c>
      <c r="C2977" s="175" t="s">
        <v>60</v>
      </c>
      <c r="D2977" s="175" t="s">
        <v>86</v>
      </c>
      <c r="E2977" s="176" t="n">
        <v>3</v>
      </c>
      <c r="F2977" s="176" t="n">
        <f aca="false">SUMPRODUCT($E2978:$E3005,F2978:F3005)</f>
        <v>52.95494273832</v>
      </c>
      <c r="G2977" s="176" t="n">
        <f aca="false">SUMPRODUCT($E2978:$E3005,G2978:G3005)</f>
        <v>1.63250248</v>
      </c>
    </row>
    <row r="2978" customFormat="false" ht="15" hidden="false" customHeight="false" outlineLevel="0" collapsed="false">
      <c r="A2978" s="178" t="n">
        <v>10</v>
      </c>
      <c r="B2978" s="179" t="s">
        <v>647</v>
      </c>
      <c r="C2978" s="180" t="s">
        <v>74</v>
      </c>
      <c r="D2978" s="180" t="s">
        <v>30</v>
      </c>
      <c r="E2978" s="178" t="n">
        <v>0.00098175</v>
      </c>
      <c r="F2978" s="181" t="n">
        <f aca="false">IF(C2978="MAT.",VLOOKUP(A2978,INSUMOS_AUX!A:F,6,0),0)</f>
        <v>6.92</v>
      </c>
      <c r="G2978" s="178" t="n">
        <f aca="false">IF(C2978="M.O.",VLOOKUP(A2978,INSUMOS_AUX!A:F,6,0),0)</f>
        <v>0</v>
      </c>
    </row>
    <row r="2979" customFormat="false" ht="15" hidden="false" customHeight="false" outlineLevel="0" collapsed="false">
      <c r="A2979" s="178" t="n">
        <v>11359</v>
      </c>
      <c r="B2979" s="179" t="s">
        <v>649</v>
      </c>
      <c r="C2979" s="180" t="s">
        <v>74</v>
      </c>
      <c r="D2979" s="180" t="s">
        <v>30</v>
      </c>
      <c r="E2979" s="178" t="n">
        <v>7.924E-006</v>
      </c>
      <c r="F2979" s="181" t="n">
        <f aca="false">IF(C2979="MAT.",VLOOKUP(A2979,INSUMOS_AUX!A:F,6,0),0)</f>
        <v>571.77</v>
      </c>
      <c r="G2979" s="178" t="n">
        <f aca="false">IF(C2979="M.O.",VLOOKUP(A2979,INSUMOS_AUX!A:F,6,0),0)</f>
        <v>0</v>
      </c>
    </row>
    <row r="2980" customFormat="false" ht="15" hidden="false" customHeight="false" outlineLevel="0" collapsed="false">
      <c r="A2980" s="178" t="n">
        <v>12815</v>
      </c>
      <c r="B2980" s="179" t="s">
        <v>651</v>
      </c>
      <c r="C2980" s="180" t="s">
        <v>74</v>
      </c>
      <c r="D2980" s="180" t="s">
        <v>30</v>
      </c>
      <c r="E2980" s="178" t="n">
        <v>0.001117424</v>
      </c>
      <c r="F2980" s="181" t="n">
        <f aca="false">IF(C2980="MAT.",VLOOKUP(A2980,INSUMOS_AUX!A:F,6,0),0)</f>
        <v>5.84</v>
      </c>
      <c r="G2980" s="178" t="n">
        <f aca="false">IF(C2980="M.O.",VLOOKUP(A2980,INSUMOS_AUX!A:F,6,0),0)</f>
        <v>0</v>
      </c>
    </row>
    <row r="2981" customFormat="false" ht="15" hidden="false" customHeight="false" outlineLevel="0" collapsed="false">
      <c r="A2981" s="178" t="n">
        <v>12892</v>
      </c>
      <c r="B2981" s="179" t="s">
        <v>627</v>
      </c>
      <c r="C2981" s="180" t="s">
        <v>74</v>
      </c>
      <c r="D2981" s="180" t="s">
        <v>628</v>
      </c>
      <c r="E2981" s="178" t="n">
        <v>0.001923432</v>
      </c>
      <c r="F2981" s="181" t="n">
        <f aca="false">IF(C2981="MAT.",VLOOKUP(A2981,INSUMOS_AUX!A:F,6,0),0)</f>
        <v>9</v>
      </c>
      <c r="G2981" s="178" t="n">
        <f aca="false">IF(C2981="M.O.",VLOOKUP(A2981,INSUMOS_AUX!A:F,6,0),0)</f>
        <v>0</v>
      </c>
    </row>
    <row r="2982" customFormat="false" ht="15" hidden="false" customHeight="false" outlineLevel="0" collapsed="false">
      <c r="A2982" s="178" t="n">
        <v>12893</v>
      </c>
      <c r="B2982" s="179" t="s">
        <v>629</v>
      </c>
      <c r="C2982" s="180" t="s">
        <v>74</v>
      </c>
      <c r="D2982" s="180" t="s">
        <v>628</v>
      </c>
      <c r="E2982" s="178" t="n">
        <v>0.000224406</v>
      </c>
      <c r="F2982" s="181" t="n">
        <f aca="false">IF(C2982="MAT.",VLOOKUP(A2982,INSUMOS_AUX!A:F,6,0),0)</f>
        <v>48</v>
      </c>
      <c r="G2982" s="178" t="n">
        <f aca="false">IF(C2982="M.O.",VLOOKUP(A2982,INSUMOS_AUX!A:F,6,0),0)</f>
        <v>0</v>
      </c>
    </row>
    <row r="2983" customFormat="false" ht="15" hidden="false" customHeight="false" outlineLevel="0" collapsed="false">
      <c r="A2983" s="178" t="n">
        <v>2436</v>
      </c>
      <c r="B2983" s="179" t="s">
        <v>683</v>
      </c>
      <c r="C2983" s="180" t="s">
        <v>636</v>
      </c>
      <c r="D2983" s="180" t="s">
        <v>594</v>
      </c>
      <c r="E2983" s="178" t="n">
        <v>0.072107</v>
      </c>
      <c r="F2983" s="181" t="n">
        <f aca="false">IF(C2983="MAT.",VLOOKUP(A2983,INSUMOS_AUX!A:F,6,0),0)</f>
        <v>0</v>
      </c>
      <c r="G2983" s="178" t="n">
        <f aca="false">IF(C2983="M.O.",VLOOKUP(A2983,INSUMOS_AUX!A:F,6,0),0)</f>
        <v>13.3</v>
      </c>
    </row>
    <row r="2984" customFormat="false" ht="15" hidden="false" customHeight="false" outlineLevel="0" collapsed="false">
      <c r="A2984" s="178" t="n">
        <v>247</v>
      </c>
      <c r="B2984" s="179" t="s">
        <v>849</v>
      </c>
      <c r="C2984" s="180" t="s">
        <v>636</v>
      </c>
      <c r="D2984" s="180" t="s">
        <v>594</v>
      </c>
      <c r="E2984" s="178" t="n">
        <v>0.072107</v>
      </c>
      <c r="F2984" s="181" t="n">
        <f aca="false">IF(C2984="MAT.",VLOOKUP(A2984,INSUMOS_AUX!A:F,6,0),0)</f>
        <v>0</v>
      </c>
      <c r="G2984" s="178" t="n">
        <f aca="false">IF(C2984="M.O.",VLOOKUP(A2984,INSUMOS_AUX!A:F,6,0),0)</f>
        <v>9.34</v>
      </c>
    </row>
    <row r="2985" customFormat="false" ht="15" hidden="false" customHeight="false" outlineLevel="0" collapsed="false">
      <c r="A2985" s="178" t="n">
        <v>25966</v>
      </c>
      <c r="B2985" s="179" t="s">
        <v>653</v>
      </c>
      <c r="C2985" s="180" t="s">
        <v>74</v>
      </c>
      <c r="D2985" s="180" t="s">
        <v>654</v>
      </c>
      <c r="E2985" s="178" t="n">
        <v>0.000186242</v>
      </c>
      <c r="F2985" s="181" t="n">
        <f aca="false">IF(C2985="MAT.",VLOOKUP(A2985,INSUMOS_AUX!A:F,6,0),0)</f>
        <v>15.03</v>
      </c>
      <c r="G2985" s="178" t="n">
        <f aca="false">IF(C2985="M.O.",VLOOKUP(A2985,INSUMOS_AUX!A:F,6,0),0)</f>
        <v>0</v>
      </c>
    </row>
    <row r="2986" customFormat="false" ht="15" hidden="false" customHeight="false" outlineLevel="0" collapsed="false">
      <c r="A2986" s="178" t="n">
        <v>2711</v>
      </c>
      <c r="B2986" s="179" t="s">
        <v>657</v>
      </c>
      <c r="C2986" s="180" t="s">
        <v>74</v>
      </c>
      <c r="D2986" s="180" t="s">
        <v>30</v>
      </c>
      <c r="E2986" s="178" t="n">
        <v>8.3118E-005</v>
      </c>
      <c r="F2986" s="181" t="n">
        <f aca="false">IF(C2986="MAT.",VLOOKUP(A2986,INSUMOS_AUX!A:F,6,0),0)</f>
        <v>109.45</v>
      </c>
      <c r="G2986" s="178" t="n">
        <f aca="false">IF(C2986="M.O.",VLOOKUP(A2986,INSUMOS_AUX!A:F,6,0),0)</f>
        <v>0</v>
      </c>
    </row>
    <row r="2987" customFormat="false" ht="15" hidden="false" customHeight="false" outlineLevel="0" collapsed="false">
      <c r="A2987" s="178" t="n">
        <v>36144</v>
      </c>
      <c r="B2987" s="179" t="s">
        <v>630</v>
      </c>
      <c r="C2987" s="180" t="s">
        <v>74</v>
      </c>
      <c r="D2987" s="180" t="s">
        <v>30</v>
      </c>
      <c r="E2987" s="178" t="n">
        <v>0.015647912</v>
      </c>
      <c r="F2987" s="181" t="n">
        <f aca="false">IF(C2987="MAT.",VLOOKUP(A2987,INSUMOS_AUX!A:F,6,0),0)</f>
        <v>1.12</v>
      </c>
      <c r="G2987" s="178" t="n">
        <f aca="false">IF(C2987="M.O.",VLOOKUP(A2987,INSUMOS_AUX!A:F,6,0),0)</f>
        <v>0</v>
      </c>
    </row>
    <row r="2988" customFormat="false" ht="15" hidden="false" customHeight="false" outlineLevel="0" collapsed="false">
      <c r="A2988" s="178" t="n">
        <v>36146</v>
      </c>
      <c r="B2988" s="179" t="s">
        <v>631</v>
      </c>
      <c r="C2988" s="180" t="s">
        <v>74</v>
      </c>
      <c r="D2988" s="180" t="s">
        <v>30</v>
      </c>
      <c r="E2988" s="178" t="n">
        <v>0.000174076</v>
      </c>
      <c r="F2988" s="181" t="n">
        <f aca="false">IF(C2988="MAT.",VLOOKUP(A2988,INSUMOS_AUX!A:F,6,0),0)</f>
        <v>170</v>
      </c>
      <c r="G2988" s="178" t="n">
        <f aca="false">IF(C2988="M.O.",VLOOKUP(A2988,INSUMOS_AUX!A:F,6,0),0)</f>
        <v>0</v>
      </c>
    </row>
    <row r="2989" customFormat="false" ht="15" hidden="false" customHeight="false" outlineLevel="0" collapsed="false">
      <c r="A2989" s="178" t="n">
        <v>36149</v>
      </c>
      <c r="B2989" s="179" t="s">
        <v>632</v>
      </c>
      <c r="C2989" s="180" t="s">
        <v>74</v>
      </c>
      <c r="D2989" s="180" t="s">
        <v>30</v>
      </c>
      <c r="E2989" s="178" t="n">
        <v>0.0001008</v>
      </c>
      <c r="F2989" s="181" t="n">
        <f aca="false">IF(C2989="MAT.",VLOOKUP(A2989,INSUMOS_AUX!A:F,6,0),0)</f>
        <v>117.5</v>
      </c>
      <c r="G2989" s="178" t="n">
        <f aca="false">IF(C2989="M.O.",VLOOKUP(A2989,INSUMOS_AUX!A:F,6,0),0)</f>
        <v>0</v>
      </c>
    </row>
    <row r="2990" customFormat="false" ht="15" hidden="false" customHeight="false" outlineLevel="0" collapsed="false">
      <c r="A2990" s="178" t="n">
        <v>36150</v>
      </c>
      <c r="B2990" s="179" t="s">
        <v>633</v>
      </c>
      <c r="C2990" s="180" t="s">
        <v>74</v>
      </c>
      <c r="D2990" s="180" t="s">
        <v>30</v>
      </c>
      <c r="E2990" s="178" t="n">
        <v>0.000373016</v>
      </c>
      <c r="F2990" s="181" t="n">
        <f aca="false">IF(C2990="MAT.",VLOOKUP(A2990,INSUMOS_AUX!A:F,6,0),0)</f>
        <v>29.7</v>
      </c>
      <c r="G2990" s="178" t="n">
        <f aca="false">IF(C2990="M.O.",VLOOKUP(A2990,INSUMOS_AUX!A:F,6,0),0)</f>
        <v>0</v>
      </c>
    </row>
    <row r="2991" customFormat="false" ht="15" hidden="false" customHeight="false" outlineLevel="0" collapsed="false">
      <c r="A2991" s="178" t="n">
        <v>36153</v>
      </c>
      <c r="B2991" s="179" t="s">
        <v>634</v>
      </c>
      <c r="C2991" s="180" t="s">
        <v>74</v>
      </c>
      <c r="D2991" s="180" t="s">
        <v>30</v>
      </c>
      <c r="E2991" s="178" t="n">
        <v>0.000150864</v>
      </c>
      <c r="F2991" s="181" t="n">
        <f aca="false">IF(C2991="MAT.",VLOOKUP(A2991,INSUMOS_AUX!A:F,6,0),0)</f>
        <v>133.75</v>
      </c>
      <c r="G2991" s="178" t="n">
        <f aca="false">IF(C2991="M.O.",VLOOKUP(A2991,INSUMOS_AUX!A:F,6,0),0)</f>
        <v>0</v>
      </c>
    </row>
    <row r="2992" customFormat="false" ht="15" hidden="false" customHeight="false" outlineLevel="0" collapsed="false">
      <c r="A2992" s="178" t="n">
        <v>37370</v>
      </c>
      <c r="B2992" s="179" t="s">
        <v>659</v>
      </c>
      <c r="C2992" s="180" t="s">
        <v>74</v>
      </c>
      <c r="D2992" s="180" t="s">
        <v>594</v>
      </c>
      <c r="E2992" s="178" t="n">
        <v>0.14</v>
      </c>
      <c r="F2992" s="181" t="n">
        <f aca="false">IF(C2992="MAT.",VLOOKUP(A2992,INSUMOS_AUX!A:F,6,0),0)</f>
        <v>1.87</v>
      </c>
      <c r="G2992" s="178" t="n">
        <f aca="false">IF(C2992="M.O.",VLOOKUP(A2992,INSUMOS_AUX!A:F,6,0),0)</f>
        <v>0</v>
      </c>
    </row>
    <row r="2993" customFormat="false" ht="15" hidden="false" customHeight="false" outlineLevel="0" collapsed="false">
      <c r="A2993" s="178" t="n">
        <v>37371</v>
      </c>
      <c r="B2993" s="179" t="s">
        <v>660</v>
      </c>
      <c r="C2993" s="180" t="s">
        <v>74</v>
      </c>
      <c r="D2993" s="180" t="s">
        <v>594</v>
      </c>
      <c r="E2993" s="178" t="n">
        <v>0.14</v>
      </c>
      <c r="F2993" s="181" t="n">
        <f aca="false">IF(C2993="MAT.",VLOOKUP(A2993,INSUMOS_AUX!A:F,6,0),0)</f>
        <v>0.71</v>
      </c>
      <c r="G2993" s="178" t="n">
        <f aca="false">IF(C2993="M.O.",VLOOKUP(A2993,INSUMOS_AUX!A:F,6,0),0)</f>
        <v>0</v>
      </c>
    </row>
    <row r="2994" customFormat="false" ht="15" hidden="false" customHeight="false" outlineLevel="0" collapsed="false">
      <c r="A2994" s="178" t="n">
        <v>37372</v>
      </c>
      <c r="B2994" s="179" t="s">
        <v>661</v>
      </c>
      <c r="C2994" s="180" t="s">
        <v>74</v>
      </c>
      <c r="D2994" s="180" t="s">
        <v>594</v>
      </c>
      <c r="E2994" s="178" t="n">
        <v>0.14</v>
      </c>
      <c r="F2994" s="181" t="n">
        <f aca="false">IF(C2994="MAT.",VLOOKUP(A2994,INSUMOS_AUX!A:F,6,0),0)</f>
        <v>0.34</v>
      </c>
      <c r="G2994" s="178" t="n">
        <f aca="false">IF(C2994="M.O.",VLOOKUP(A2994,INSUMOS_AUX!A:F,6,0),0)</f>
        <v>0</v>
      </c>
    </row>
    <row r="2995" customFormat="false" ht="15" hidden="false" customHeight="false" outlineLevel="0" collapsed="false">
      <c r="A2995" s="178" t="n">
        <v>37373</v>
      </c>
      <c r="B2995" s="179" t="s">
        <v>662</v>
      </c>
      <c r="C2995" s="180" t="s">
        <v>74</v>
      </c>
      <c r="D2995" s="180" t="s">
        <v>594</v>
      </c>
      <c r="E2995" s="178" t="n">
        <v>0.14</v>
      </c>
      <c r="F2995" s="181" t="n">
        <f aca="false">IF(C2995="MAT.",VLOOKUP(A2995,INSUMOS_AUX!A:F,6,0),0)</f>
        <v>0.05</v>
      </c>
      <c r="G2995" s="178" t="n">
        <f aca="false">IF(C2995="M.O.",VLOOKUP(A2995,INSUMOS_AUX!A:F,6,0),0)</f>
        <v>0</v>
      </c>
    </row>
    <row r="2996" customFormat="false" ht="15" hidden="false" customHeight="false" outlineLevel="0" collapsed="false">
      <c r="A2996" s="178" t="n">
        <v>38382</v>
      </c>
      <c r="B2996" s="179" t="s">
        <v>664</v>
      </c>
      <c r="C2996" s="180" t="s">
        <v>74</v>
      </c>
      <c r="D2996" s="180" t="s">
        <v>30</v>
      </c>
      <c r="E2996" s="178" t="n">
        <v>0.000354368</v>
      </c>
      <c r="F2996" s="181" t="n">
        <f aca="false">IF(C2996="MAT.",VLOOKUP(A2996,INSUMOS_AUX!A:F,6,0),0)</f>
        <v>7.62</v>
      </c>
      <c r="G2996" s="178" t="n">
        <f aca="false">IF(C2996="M.O.",VLOOKUP(A2996,INSUMOS_AUX!A:F,6,0),0)</f>
        <v>0</v>
      </c>
    </row>
    <row r="2997" customFormat="false" ht="15" hidden="false" customHeight="false" outlineLevel="0" collapsed="false">
      <c r="A2997" s="178" t="n">
        <v>38390</v>
      </c>
      <c r="B2997" s="179" t="s">
        <v>665</v>
      </c>
      <c r="C2997" s="180" t="s">
        <v>74</v>
      </c>
      <c r="D2997" s="180" t="s">
        <v>30</v>
      </c>
      <c r="E2997" s="178" t="n">
        <v>0.000186242</v>
      </c>
      <c r="F2997" s="181" t="n">
        <f aca="false">IF(C2997="MAT.",VLOOKUP(A2997,INSUMOS_AUX!A:F,6,0),0)</f>
        <v>22.97</v>
      </c>
      <c r="G2997" s="178" t="n">
        <f aca="false">IF(C2997="M.O.",VLOOKUP(A2997,INSUMOS_AUX!A:F,6,0),0)</f>
        <v>0</v>
      </c>
    </row>
    <row r="2998" customFormat="false" ht="15" hidden="false" customHeight="false" outlineLevel="0" collapsed="false">
      <c r="A2998" s="178" t="n">
        <v>38393</v>
      </c>
      <c r="B2998" s="179" t="s">
        <v>666</v>
      </c>
      <c r="C2998" s="180" t="s">
        <v>74</v>
      </c>
      <c r="D2998" s="180" t="s">
        <v>30</v>
      </c>
      <c r="E2998" s="178" t="n">
        <v>0.000186242</v>
      </c>
      <c r="F2998" s="181" t="n">
        <f aca="false">IF(C2998="MAT.",VLOOKUP(A2998,INSUMOS_AUX!A:F,6,0),0)</f>
        <v>10.36</v>
      </c>
      <c r="G2998" s="178" t="n">
        <f aca="false">IF(C2998="M.O.",VLOOKUP(A2998,INSUMOS_AUX!A:F,6,0),0)</f>
        <v>0</v>
      </c>
    </row>
    <row r="2999" customFormat="false" ht="15" hidden="false" customHeight="false" outlineLevel="0" collapsed="false">
      <c r="A2999" s="178" t="n">
        <v>38396</v>
      </c>
      <c r="B2999" s="179" t="s">
        <v>667</v>
      </c>
      <c r="C2999" s="180" t="s">
        <v>74</v>
      </c>
      <c r="D2999" s="180" t="s">
        <v>30</v>
      </c>
      <c r="E2999" s="178" t="n">
        <v>6.342E-006</v>
      </c>
      <c r="F2999" s="181" t="n">
        <f aca="false">IF(C2999="MAT.",VLOOKUP(A2999,INSUMOS_AUX!A:F,6,0),0)</f>
        <v>276.64</v>
      </c>
      <c r="G2999" s="178" t="n">
        <f aca="false">IF(C2999="M.O.",VLOOKUP(A2999,INSUMOS_AUX!A:F,6,0),0)</f>
        <v>0</v>
      </c>
    </row>
    <row r="3000" customFormat="false" ht="15" hidden="false" customHeight="false" outlineLevel="0" collapsed="false">
      <c r="A3000" s="178" t="n">
        <v>38399</v>
      </c>
      <c r="B3000" s="179" t="s">
        <v>668</v>
      </c>
      <c r="C3000" s="180" t="s">
        <v>74</v>
      </c>
      <c r="D3000" s="180" t="s">
        <v>30</v>
      </c>
      <c r="E3000" s="178" t="n">
        <v>3.1682E-005</v>
      </c>
      <c r="F3000" s="181" t="n">
        <f aca="false">IF(C3000="MAT.",VLOOKUP(A3000,INSUMOS_AUX!A:F,6,0),0)</f>
        <v>135.25</v>
      </c>
      <c r="G3000" s="178" t="n">
        <f aca="false">IF(C3000="M.O.",VLOOKUP(A3000,INSUMOS_AUX!A:F,6,0),0)</f>
        <v>0</v>
      </c>
    </row>
    <row r="3001" customFormat="false" ht="15" hidden="false" customHeight="false" outlineLevel="0" collapsed="false">
      <c r="A3001" s="178" t="n">
        <v>38412</v>
      </c>
      <c r="B3001" s="179" t="s">
        <v>669</v>
      </c>
      <c r="C3001" s="180" t="s">
        <v>74</v>
      </c>
      <c r="D3001" s="180" t="s">
        <v>30</v>
      </c>
      <c r="E3001" s="178" t="n">
        <v>5.544E-006</v>
      </c>
      <c r="F3001" s="181" t="n">
        <f aca="false">IF(C3001="MAT.",VLOOKUP(A3001,INSUMOS_AUX!A:F,6,0),0)</f>
        <v>837.62</v>
      </c>
      <c r="G3001" s="178" t="n">
        <f aca="false">IF(C3001="M.O.",VLOOKUP(A3001,INSUMOS_AUX!A:F,6,0),0)</f>
        <v>0</v>
      </c>
    </row>
    <row r="3002" customFormat="false" ht="15" hidden="false" customHeight="false" outlineLevel="0" collapsed="false">
      <c r="A3002" s="178" t="n">
        <v>38413</v>
      </c>
      <c r="B3002" s="179" t="s">
        <v>670</v>
      </c>
      <c r="C3002" s="180" t="s">
        <v>74</v>
      </c>
      <c r="D3002" s="180" t="s">
        <v>30</v>
      </c>
      <c r="E3002" s="178" t="n">
        <v>5.432E-006</v>
      </c>
      <c r="F3002" s="181" t="n">
        <f aca="false">IF(C3002="MAT.",VLOOKUP(A3002,INSUMOS_AUX!A:F,6,0),0)</f>
        <v>589.49</v>
      </c>
      <c r="G3002" s="178" t="n">
        <f aca="false">IF(C3002="M.O.",VLOOKUP(A3002,INSUMOS_AUX!A:F,6,0),0)</f>
        <v>0</v>
      </c>
    </row>
    <row r="3003" customFormat="false" ht="15" hidden="false" customHeight="false" outlineLevel="0" collapsed="false">
      <c r="A3003" s="178" t="n">
        <v>38476</v>
      </c>
      <c r="B3003" s="179" t="s">
        <v>671</v>
      </c>
      <c r="C3003" s="180" t="s">
        <v>74</v>
      </c>
      <c r="D3003" s="180" t="s">
        <v>30</v>
      </c>
      <c r="E3003" s="178" t="n">
        <v>2.5354E-005</v>
      </c>
      <c r="F3003" s="181" t="n">
        <f aca="false">IF(C3003="MAT.",VLOOKUP(A3003,INSUMOS_AUX!A:F,6,0),0)</f>
        <v>203.78</v>
      </c>
      <c r="G3003" s="178" t="n">
        <f aca="false">IF(C3003="M.O.",VLOOKUP(A3003,INSUMOS_AUX!A:F,6,0),0)</f>
        <v>0</v>
      </c>
    </row>
    <row r="3004" customFormat="false" ht="15" hidden="false" customHeight="false" outlineLevel="0" collapsed="false">
      <c r="A3004" s="178" t="n">
        <v>38477</v>
      </c>
      <c r="B3004" s="179" t="s">
        <v>672</v>
      </c>
      <c r="C3004" s="180" t="s">
        <v>74</v>
      </c>
      <c r="D3004" s="180" t="s">
        <v>30</v>
      </c>
      <c r="E3004" s="178" t="n">
        <v>5.432E-006</v>
      </c>
      <c r="F3004" s="181" t="n">
        <f aca="false">IF(C3004="MAT.",VLOOKUP(A3004,INSUMOS_AUX!A:F,6,0),0)</f>
        <v>577.1</v>
      </c>
      <c r="G3004" s="178" t="n">
        <f aca="false">IF(C3004="M.O.",VLOOKUP(A3004,INSUMOS_AUX!A:F,6,0),0)</f>
        <v>0</v>
      </c>
    </row>
    <row r="3005" customFormat="false" ht="15" hidden="false" customHeight="false" outlineLevel="0" collapsed="false">
      <c r="A3005" s="178" t="s">
        <v>876</v>
      </c>
      <c r="B3005" s="179" t="s">
        <v>377</v>
      </c>
      <c r="C3005" s="180" t="s">
        <v>74</v>
      </c>
      <c r="D3005" s="180" t="s">
        <v>86</v>
      </c>
      <c r="E3005" s="178" t="n">
        <v>1</v>
      </c>
      <c r="F3005" s="181" t="n">
        <f aca="false">IF(C3005="MAT.",VLOOKUP(A3005,INSUMOS_AUX!A:F,6,0),0)</f>
        <v>52.36</v>
      </c>
      <c r="G3005" s="178" t="n">
        <f aca="false">IF(C3005="M.O.",VLOOKUP(A3005,INSUMOS_AUX!A:F,6,0),0)</f>
        <v>0</v>
      </c>
    </row>
    <row r="3006" customFormat="false" ht="15" hidden="false" customHeight="false" outlineLevel="0" collapsed="false">
      <c r="A3006" s="172"/>
      <c r="B3006" s="173"/>
      <c r="C3006" s="173"/>
      <c r="D3006" s="173"/>
      <c r="E3006" s="173"/>
      <c r="F3006" s="173"/>
      <c r="G3006" s="173"/>
    </row>
    <row r="3007" customFormat="false" ht="15" hidden="false" customHeight="false" outlineLevel="0" collapsed="false">
      <c r="A3007" s="174" t="s">
        <v>379</v>
      </c>
      <c r="B3007" s="174" t="s">
        <v>380</v>
      </c>
      <c r="C3007" s="175" t="s">
        <v>60</v>
      </c>
      <c r="D3007" s="175" t="s">
        <v>30</v>
      </c>
      <c r="E3007" s="176" t="n">
        <v>1</v>
      </c>
      <c r="F3007" s="176" t="n">
        <f aca="false">SUMPRODUCT($E3008:$E3035,F3008:F3035)</f>
        <v>323.9096727904</v>
      </c>
      <c r="G3007" s="176" t="n">
        <f aca="false">SUMPRODUCT($E3008:$E3035,G3008:G3035)</f>
        <v>9.3285856</v>
      </c>
    </row>
    <row r="3008" customFormat="false" ht="15" hidden="false" customHeight="false" outlineLevel="0" collapsed="false">
      <c r="A3008" s="178" t="n">
        <v>10</v>
      </c>
      <c r="B3008" s="179" t="s">
        <v>647</v>
      </c>
      <c r="C3008" s="180" t="s">
        <v>74</v>
      </c>
      <c r="D3008" s="180" t="s">
        <v>30</v>
      </c>
      <c r="E3008" s="178" t="n">
        <v>0.00561</v>
      </c>
      <c r="F3008" s="181" t="n">
        <f aca="false">IF(C3008="MAT.",VLOOKUP(A3008,INSUMOS_AUX!A:F,6,0),0)</f>
        <v>6.92</v>
      </c>
      <c r="G3008" s="178" t="n">
        <f aca="false">IF(C3008="M.O.",VLOOKUP(A3008,INSUMOS_AUX!A:F,6,0),0)</f>
        <v>0</v>
      </c>
    </row>
    <row r="3009" customFormat="false" ht="15" hidden="false" customHeight="false" outlineLevel="0" collapsed="false">
      <c r="A3009" s="178" t="n">
        <v>11359</v>
      </c>
      <c r="B3009" s="179" t="s">
        <v>649</v>
      </c>
      <c r="C3009" s="180" t="s">
        <v>74</v>
      </c>
      <c r="D3009" s="180" t="s">
        <v>30</v>
      </c>
      <c r="E3009" s="178" t="n">
        <v>4.528E-005</v>
      </c>
      <c r="F3009" s="181" t="n">
        <f aca="false">IF(C3009="MAT.",VLOOKUP(A3009,INSUMOS_AUX!A:F,6,0),0)</f>
        <v>571.77</v>
      </c>
      <c r="G3009" s="178" t="n">
        <f aca="false">IF(C3009="M.O.",VLOOKUP(A3009,INSUMOS_AUX!A:F,6,0),0)</f>
        <v>0</v>
      </c>
    </row>
    <row r="3010" customFormat="false" ht="15" hidden="false" customHeight="false" outlineLevel="0" collapsed="false">
      <c r="A3010" s="178" t="n">
        <v>12815</v>
      </c>
      <c r="B3010" s="179" t="s">
        <v>651</v>
      </c>
      <c r="C3010" s="180" t="s">
        <v>74</v>
      </c>
      <c r="D3010" s="180" t="s">
        <v>30</v>
      </c>
      <c r="E3010" s="178" t="n">
        <v>0.00638528</v>
      </c>
      <c r="F3010" s="181" t="n">
        <f aca="false">IF(C3010="MAT.",VLOOKUP(A3010,INSUMOS_AUX!A:F,6,0),0)</f>
        <v>5.84</v>
      </c>
      <c r="G3010" s="178" t="n">
        <f aca="false">IF(C3010="M.O.",VLOOKUP(A3010,INSUMOS_AUX!A:F,6,0),0)</f>
        <v>0</v>
      </c>
    </row>
    <row r="3011" customFormat="false" ht="15" hidden="false" customHeight="false" outlineLevel="0" collapsed="false">
      <c r="A3011" s="178" t="n">
        <v>12892</v>
      </c>
      <c r="B3011" s="179" t="s">
        <v>627</v>
      </c>
      <c r="C3011" s="180" t="s">
        <v>74</v>
      </c>
      <c r="D3011" s="180" t="s">
        <v>628</v>
      </c>
      <c r="E3011" s="178" t="n">
        <v>0.01099104</v>
      </c>
      <c r="F3011" s="181" t="n">
        <f aca="false">IF(C3011="MAT.",VLOOKUP(A3011,INSUMOS_AUX!A:F,6,0),0)</f>
        <v>9</v>
      </c>
      <c r="G3011" s="178" t="n">
        <f aca="false">IF(C3011="M.O.",VLOOKUP(A3011,INSUMOS_AUX!A:F,6,0),0)</f>
        <v>0</v>
      </c>
    </row>
    <row r="3012" customFormat="false" ht="15" hidden="false" customHeight="false" outlineLevel="0" collapsed="false">
      <c r="A3012" s="178" t="n">
        <v>12893</v>
      </c>
      <c r="B3012" s="179" t="s">
        <v>629</v>
      </c>
      <c r="C3012" s="180" t="s">
        <v>74</v>
      </c>
      <c r="D3012" s="180" t="s">
        <v>628</v>
      </c>
      <c r="E3012" s="178" t="n">
        <v>0.00128232</v>
      </c>
      <c r="F3012" s="181" t="n">
        <f aca="false">IF(C3012="MAT.",VLOOKUP(A3012,INSUMOS_AUX!A:F,6,0),0)</f>
        <v>48</v>
      </c>
      <c r="G3012" s="178" t="n">
        <f aca="false">IF(C3012="M.O.",VLOOKUP(A3012,INSUMOS_AUX!A:F,6,0),0)</f>
        <v>0</v>
      </c>
    </row>
    <row r="3013" customFormat="false" ht="15" hidden="false" customHeight="false" outlineLevel="0" collapsed="false">
      <c r="A3013" s="178" t="n">
        <v>2436</v>
      </c>
      <c r="B3013" s="179" t="s">
        <v>683</v>
      </c>
      <c r="C3013" s="180" t="s">
        <v>636</v>
      </c>
      <c r="D3013" s="180" t="s">
        <v>594</v>
      </c>
      <c r="E3013" s="178" t="n">
        <v>0.41204</v>
      </c>
      <c r="F3013" s="181" t="n">
        <f aca="false">IF(C3013="MAT.",VLOOKUP(A3013,INSUMOS_AUX!A:F,6,0),0)</f>
        <v>0</v>
      </c>
      <c r="G3013" s="178" t="n">
        <f aca="false">IF(C3013="M.O.",VLOOKUP(A3013,INSUMOS_AUX!A:F,6,0),0)</f>
        <v>13.3</v>
      </c>
    </row>
    <row r="3014" customFormat="false" ht="15" hidden="false" customHeight="false" outlineLevel="0" collapsed="false">
      <c r="A3014" s="178" t="n">
        <v>247</v>
      </c>
      <c r="B3014" s="179" t="s">
        <v>849</v>
      </c>
      <c r="C3014" s="180" t="s">
        <v>636</v>
      </c>
      <c r="D3014" s="180" t="s">
        <v>594</v>
      </c>
      <c r="E3014" s="178" t="n">
        <v>0.41204</v>
      </c>
      <c r="F3014" s="181" t="n">
        <f aca="false">IF(C3014="MAT.",VLOOKUP(A3014,INSUMOS_AUX!A:F,6,0),0)</f>
        <v>0</v>
      </c>
      <c r="G3014" s="178" t="n">
        <f aca="false">IF(C3014="M.O.",VLOOKUP(A3014,INSUMOS_AUX!A:F,6,0),0)</f>
        <v>9.34</v>
      </c>
    </row>
    <row r="3015" customFormat="false" ht="15" hidden="false" customHeight="false" outlineLevel="0" collapsed="false">
      <c r="A3015" s="178" t="n">
        <v>25966</v>
      </c>
      <c r="B3015" s="179" t="s">
        <v>653</v>
      </c>
      <c r="C3015" s="180" t="s">
        <v>74</v>
      </c>
      <c r="D3015" s="180" t="s">
        <v>654</v>
      </c>
      <c r="E3015" s="178" t="n">
        <v>0.00106424</v>
      </c>
      <c r="F3015" s="181" t="n">
        <f aca="false">IF(C3015="MAT.",VLOOKUP(A3015,INSUMOS_AUX!A:F,6,0),0)</f>
        <v>15.03</v>
      </c>
      <c r="G3015" s="178" t="n">
        <f aca="false">IF(C3015="M.O.",VLOOKUP(A3015,INSUMOS_AUX!A:F,6,0),0)</f>
        <v>0</v>
      </c>
    </row>
    <row r="3016" customFormat="false" ht="15" hidden="false" customHeight="false" outlineLevel="0" collapsed="false">
      <c r="A3016" s="178" t="n">
        <v>2711</v>
      </c>
      <c r="B3016" s="179" t="s">
        <v>657</v>
      </c>
      <c r="C3016" s="180" t="s">
        <v>74</v>
      </c>
      <c r="D3016" s="180" t="s">
        <v>30</v>
      </c>
      <c r="E3016" s="178" t="n">
        <v>0.00047496</v>
      </c>
      <c r="F3016" s="181" t="n">
        <f aca="false">IF(C3016="MAT.",VLOOKUP(A3016,INSUMOS_AUX!A:F,6,0),0)</f>
        <v>109.45</v>
      </c>
      <c r="G3016" s="178" t="n">
        <f aca="false">IF(C3016="M.O.",VLOOKUP(A3016,INSUMOS_AUX!A:F,6,0),0)</f>
        <v>0</v>
      </c>
    </row>
    <row r="3017" customFormat="false" ht="15" hidden="false" customHeight="false" outlineLevel="0" collapsed="false">
      <c r="A3017" s="178" t="n">
        <v>36144</v>
      </c>
      <c r="B3017" s="179" t="s">
        <v>630</v>
      </c>
      <c r="C3017" s="180" t="s">
        <v>74</v>
      </c>
      <c r="D3017" s="180" t="s">
        <v>30</v>
      </c>
      <c r="E3017" s="178" t="n">
        <v>0.08941664</v>
      </c>
      <c r="F3017" s="181" t="n">
        <f aca="false">IF(C3017="MAT.",VLOOKUP(A3017,INSUMOS_AUX!A:F,6,0),0)</f>
        <v>1.12</v>
      </c>
      <c r="G3017" s="178" t="n">
        <f aca="false">IF(C3017="M.O.",VLOOKUP(A3017,INSUMOS_AUX!A:F,6,0),0)</f>
        <v>0</v>
      </c>
    </row>
    <row r="3018" customFormat="false" ht="15" hidden="false" customHeight="false" outlineLevel="0" collapsed="false">
      <c r="A3018" s="178" t="n">
        <v>36146</v>
      </c>
      <c r="B3018" s="179" t="s">
        <v>631</v>
      </c>
      <c r="C3018" s="180" t="s">
        <v>74</v>
      </c>
      <c r="D3018" s="180" t="s">
        <v>30</v>
      </c>
      <c r="E3018" s="178" t="n">
        <v>0.00099472</v>
      </c>
      <c r="F3018" s="181" t="n">
        <f aca="false">IF(C3018="MAT.",VLOOKUP(A3018,INSUMOS_AUX!A:F,6,0),0)</f>
        <v>170</v>
      </c>
      <c r="G3018" s="178" t="n">
        <f aca="false">IF(C3018="M.O.",VLOOKUP(A3018,INSUMOS_AUX!A:F,6,0),0)</f>
        <v>0</v>
      </c>
    </row>
    <row r="3019" customFormat="false" ht="15" hidden="false" customHeight="false" outlineLevel="0" collapsed="false">
      <c r="A3019" s="178" t="n">
        <v>36149</v>
      </c>
      <c r="B3019" s="179" t="s">
        <v>632</v>
      </c>
      <c r="C3019" s="180" t="s">
        <v>74</v>
      </c>
      <c r="D3019" s="180" t="s">
        <v>30</v>
      </c>
      <c r="E3019" s="178" t="n">
        <v>0.000576</v>
      </c>
      <c r="F3019" s="181" t="n">
        <f aca="false">IF(C3019="MAT.",VLOOKUP(A3019,INSUMOS_AUX!A:F,6,0),0)</f>
        <v>117.5</v>
      </c>
      <c r="G3019" s="178" t="n">
        <f aca="false">IF(C3019="M.O.",VLOOKUP(A3019,INSUMOS_AUX!A:F,6,0),0)</f>
        <v>0</v>
      </c>
    </row>
    <row r="3020" customFormat="false" ht="15" hidden="false" customHeight="false" outlineLevel="0" collapsed="false">
      <c r="A3020" s="178" t="n">
        <v>36150</v>
      </c>
      <c r="B3020" s="179" t="s">
        <v>633</v>
      </c>
      <c r="C3020" s="180" t="s">
        <v>74</v>
      </c>
      <c r="D3020" s="180" t="s">
        <v>30</v>
      </c>
      <c r="E3020" s="178" t="n">
        <v>0.00213152</v>
      </c>
      <c r="F3020" s="181" t="n">
        <f aca="false">IF(C3020="MAT.",VLOOKUP(A3020,INSUMOS_AUX!A:F,6,0),0)</f>
        <v>29.7</v>
      </c>
      <c r="G3020" s="178" t="n">
        <f aca="false">IF(C3020="M.O.",VLOOKUP(A3020,INSUMOS_AUX!A:F,6,0),0)</f>
        <v>0</v>
      </c>
    </row>
    <row r="3021" customFormat="false" ht="15" hidden="false" customHeight="false" outlineLevel="0" collapsed="false">
      <c r="A3021" s="178" t="n">
        <v>36153</v>
      </c>
      <c r="B3021" s="179" t="s">
        <v>634</v>
      </c>
      <c r="C3021" s="180" t="s">
        <v>74</v>
      </c>
      <c r="D3021" s="180" t="s">
        <v>30</v>
      </c>
      <c r="E3021" s="178" t="n">
        <v>0.00086208</v>
      </c>
      <c r="F3021" s="181" t="n">
        <f aca="false">IF(C3021="MAT.",VLOOKUP(A3021,INSUMOS_AUX!A:F,6,0),0)</f>
        <v>133.75</v>
      </c>
      <c r="G3021" s="178" t="n">
        <f aca="false">IF(C3021="M.O.",VLOOKUP(A3021,INSUMOS_AUX!A:F,6,0),0)</f>
        <v>0</v>
      </c>
    </row>
    <row r="3022" customFormat="false" ht="15" hidden="false" customHeight="false" outlineLevel="0" collapsed="false">
      <c r="A3022" s="178" t="n">
        <v>37370</v>
      </c>
      <c r="B3022" s="179" t="s">
        <v>659</v>
      </c>
      <c r="C3022" s="180" t="s">
        <v>74</v>
      </c>
      <c r="D3022" s="180" t="s">
        <v>594</v>
      </c>
      <c r="E3022" s="178" t="n">
        <v>0.8</v>
      </c>
      <c r="F3022" s="181" t="n">
        <f aca="false">IF(C3022="MAT.",VLOOKUP(A3022,INSUMOS_AUX!A:F,6,0),0)</f>
        <v>1.87</v>
      </c>
      <c r="G3022" s="178" t="n">
        <f aca="false">IF(C3022="M.O.",VLOOKUP(A3022,INSUMOS_AUX!A:F,6,0),0)</f>
        <v>0</v>
      </c>
    </row>
    <row r="3023" customFormat="false" ht="15" hidden="false" customHeight="false" outlineLevel="0" collapsed="false">
      <c r="A3023" s="178" t="n">
        <v>37371</v>
      </c>
      <c r="B3023" s="179" t="s">
        <v>660</v>
      </c>
      <c r="C3023" s="180" t="s">
        <v>74</v>
      </c>
      <c r="D3023" s="180" t="s">
        <v>594</v>
      </c>
      <c r="E3023" s="178" t="n">
        <v>0.8</v>
      </c>
      <c r="F3023" s="181" t="n">
        <f aca="false">IF(C3023="MAT.",VLOOKUP(A3023,INSUMOS_AUX!A:F,6,0),0)</f>
        <v>0.71</v>
      </c>
      <c r="G3023" s="178" t="n">
        <f aca="false">IF(C3023="M.O.",VLOOKUP(A3023,INSUMOS_AUX!A:F,6,0),0)</f>
        <v>0</v>
      </c>
    </row>
    <row r="3024" customFormat="false" ht="15" hidden="false" customHeight="false" outlineLevel="0" collapsed="false">
      <c r="A3024" s="178" t="n">
        <v>37372</v>
      </c>
      <c r="B3024" s="179" t="s">
        <v>661</v>
      </c>
      <c r="C3024" s="180" t="s">
        <v>74</v>
      </c>
      <c r="D3024" s="180" t="s">
        <v>594</v>
      </c>
      <c r="E3024" s="178" t="n">
        <v>0.8</v>
      </c>
      <c r="F3024" s="181" t="n">
        <f aca="false">IF(C3024="MAT.",VLOOKUP(A3024,INSUMOS_AUX!A:F,6,0),0)</f>
        <v>0.34</v>
      </c>
      <c r="G3024" s="178" t="n">
        <f aca="false">IF(C3024="M.O.",VLOOKUP(A3024,INSUMOS_AUX!A:F,6,0),0)</f>
        <v>0</v>
      </c>
    </row>
    <row r="3025" customFormat="false" ht="15" hidden="false" customHeight="false" outlineLevel="0" collapsed="false">
      <c r="A3025" s="178" t="n">
        <v>37373</v>
      </c>
      <c r="B3025" s="179" t="s">
        <v>662</v>
      </c>
      <c r="C3025" s="180" t="s">
        <v>74</v>
      </c>
      <c r="D3025" s="180" t="s">
        <v>594</v>
      </c>
      <c r="E3025" s="178" t="n">
        <v>0.8</v>
      </c>
      <c r="F3025" s="181" t="n">
        <f aca="false">IF(C3025="MAT.",VLOOKUP(A3025,INSUMOS_AUX!A:F,6,0),0)</f>
        <v>0.05</v>
      </c>
      <c r="G3025" s="178" t="n">
        <f aca="false">IF(C3025="M.O.",VLOOKUP(A3025,INSUMOS_AUX!A:F,6,0),0)</f>
        <v>0</v>
      </c>
    </row>
    <row r="3026" customFormat="false" ht="15" hidden="false" customHeight="false" outlineLevel="0" collapsed="false">
      <c r="A3026" s="178" t="n">
        <v>38382</v>
      </c>
      <c r="B3026" s="179" t="s">
        <v>664</v>
      </c>
      <c r="C3026" s="180" t="s">
        <v>74</v>
      </c>
      <c r="D3026" s="180" t="s">
        <v>30</v>
      </c>
      <c r="E3026" s="178" t="n">
        <v>0.00202496</v>
      </c>
      <c r="F3026" s="181" t="n">
        <f aca="false">IF(C3026="MAT.",VLOOKUP(A3026,INSUMOS_AUX!A:F,6,0),0)</f>
        <v>7.62</v>
      </c>
      <c r="G3026" s="178" t="n">
        <f aca="false">IF(C3026="M.O.",VLOOKUP(A3026,INSUMOS_AUX!A:F,6,0),0)</f>
        <v>0</v>
      </c>
    </row>
    <row r="3027" customFormat="false" ht="15" hidden="false" customHeight="false" outlineLevel="0" collapsed="false">
      <c r="A3027" s="178" t="n">
        <v>38390</v>
      </c>
      <c r="B3027" s="179" t="s">
        <v>665</v>
      </c>
      <c r="C3027" s="180" t="s">
        <v>74</v>
      </c>
      <c r="D3027" s="180" t="s">
        <v>30</v>
      </c>
      <c r="E3027" s="178" t="n">
        <v>0.00106424</v>
      </c>
      <c r="F3027" s="181" t="n">
        <f aca="false">IF(C3027="MAT.",VLOOKUP(A3027,INSUMOS_AUX!A:F,6,0),0)</f>
        <v>22.97</v>
      </c>
      <c r="G3027" s="178" t="n">
        <f aca="false">IF(C3027="M.O.",VLOOKUP(A3027,INSUMOS_AUX!A:F,6,0),0)</f>
        <v>0</v>
      </c>
    </row>
    <row r="3028" customFormat="false" ht="15" hidden="false" customHeight="false" outlineLevel="0" collapsed="false">
      <c r="A3028" s="178" t="n">
        <v>38393</v>
      </c>
      <c r="B3028" s="179" t="s">
        <v>666</v>
      </c>
      <c r="C3028" s="180" t="s">
        <v>74</v>
      </c>
      <c r="D3028" s="180" t="s">
        <v>30</v>
      </c>
      <c r="E3028" s="178" t="n">
        <v>0.00106424</v>
      </c>
      <c r="F3028" s="181" t="n">
        <f aca="false">IF(C3028="MAT.",VLOOKUP(A3028,INSUMOS_AUX!A:F,6,0),0)</f>
        <v>10.36</v>
      </c>
      <c r="G3028" s="178" t="n">
        <f aca="false">IF(C3028="M.O.",VLOOKUP(A3028,INSUMOS_AUX!A:F,6,0),0)</f>
        <v>0</v>
      </c>
    </row>
    <row r="3029" customFormat="false" ht="15" hidden="false" customHeight="false" outlineLevel="0" collapsed="false">
      <c r="A3029" s="178" t="n">
        <v>38396</v>
      </c>
      <c r="B3029" s="179" t="s">
        <v>667</v>
      </c>
      <c r="C3029" s="180" t="s">
        <v>74</v>
      </c>
      <c r="D3029" s="180" t="s">
        <v>30</v>
      </c>
      <c r="E3029" s="178" t="n">
        <v>3.624E-005</v>
      </c>
      <c r="F3029" s="181" t="n">
        <f aca="false">IF(C3029="MAT.",VLOOKUP(A3029,INSUMOS_AUX!A:F,6,0),0)</f>
        <v>276.64</v>
      </c>
      <c r="G3029" s="178" t="n">
        <f aca="false">IF(C3029="M.O.",VLOOKUP(A3029,INSUMOS_AUX!A:F,6,0),0)</f>
        <v>0</v>
      </c>
    </row>
    <row r="3030" customFormat="false" ht="15" hidden="false" customHeight="false" outlineLevel="0" collapsed="false">
      <c r="A3030" s="178" t="n">
        <v>38399</v>
      </c>
      <c r="B3030" s="179" t="s">
        <v>668</v>
      </c>
      <c r="C3030" s="180" t="s">
        <v>74</v>
      </c>
      <c r="D3030" s="180" t="s">
        <v>30</v>
      </c>
      <c r="E3030" s="178" t="n">
        <v>0.00018104</v>
      </c>
      <c r="F3030" s="181" t="n">
        <f aca="false">IF(C3030="MAT.",VLOOKUP(A3030,INSUMOS_AUX!A:F,6,0),0)</f>
        <v>135.25</v>
      </c>
      <c r="G3030" s="178" t="n">
        <f aca="false">IF(C3030="M.O.",VLOOKUP(A3030,INSUMOS_AUX!A:F,6,0),0)</f>
        <v>0</v>
      </c>
    </row>
    <row r="3031" customFormat="false" ht="15" hidden="false" customHeight="false" outlineLevel="0" collapsed="false">
      <c r="A3031" s="178" t="n">
        <v>38412</v>
      </c>
      <c r="B3031" s="179" t="s">
        <v>669</v>
      </c>
      <c r="C3031" s="180" t="s">
        <v>74</v>
      </c>
      <c r="D3031" s="180" t="s">
        <v>30</v>
      </c>
      <c r="E3031" s="178" t="n">
        <v>3.168E-005</v>
      </c>
      <c r="F3031" s="181" t="n">
        <f aca="false">IF(C3031="MAT.",VLOOKUP(A3031,INSUMOS_AUX!A:F,6,0),0)</f>
        <v>837.62</v>
      </c>
      <c r="G3031" s="178" t="n">
        <f aca="false">IF(C3031="M.O.",VLOOKUP(A3031,INSUMOS_AUX!A:F,6,0),0)</f>
        <v>0</v>
      </c>
    </row>
    <row r="3032" customFormat="false" ht="15" hidden="false" customHeight="false" outlineLevel="0" collapsed="false">
      <c r="A3032" s="178" t="n">
        <v>38413</v>
      </c>
      <c r="B3032" s="179" t="s">
        <v>670</v>
      </c>
      <c r="C3032" s="180" t="s">
        <v>74</v>
      </c>
      <c r="D3032" s="180" t="s">
        <v>30</v>
      </c>
      <c r="E3032" s="178" t="n">
        <v>3.104E-005</v>
      </c>
      <c r="F3032" s="181" t="n">
        <f aca="false">IF(C3032="MAT.",VLOOKUP(A3032,INSUMOS_AUX!A:F,6,0),0)</f>
        <v>589.49</v>
      </c>
      <c r="G3032" s="178" t="n">
        <f aca="false">IF(C3032="M.O.",VLOOKUP(A3032,INSUMOS_AUX!A:F,6,0),0)</f>
        <v>0</v>
      </c>
    </row>
    <row r="3033" customFormat="false" ht="15" hidden="false" customHeight="false" outlineLevel="0" collapsed="false">
      <c r="A3033" s="178" t="n">
        <v>38476</v>
      </c>
      <c r="B3033" s="179" t="s">
        <v>671</v>
      </c>
      <c r="C3033" s="180" t="s">
        <v>74</v>
      </c>
      <c r="D3033" s="180" t="s">
        <v>30</v>
      </c>
      <c r="E3033" s="178" t="n">
        <v>0.00014488</v>
      </c>
      <c r="F3033" s="181" t="n">
        <f aca="false">IF(C3033="MAT.",VLOOKUP(A3033,INSUMOS_AUX!A:F,6,0),0)</f>
        <v>203.78</v>
      </c>
      <c r="G3033" s="178" t="n">
        <f aca="false">IF(C3033="M.O.",VLOOKUP(A3033,INSUMOS_AUX!A:F,6,0),0)</f>
        <v>0</v>
      </c>
    </row>
    <row r="3034" customFormat="false" ht="15" hidden="false" customHeight="false" outlineLevel="0" collapsed="false">
      <c r="A3034" s="178" t="n">
        <v>38477</v>
      </c>
      <c r="B3034" s="179" t="s">
        <v>672</v>
      </c>
      <c r="C3034" s="180" t="s">
        <v>74</v>
      </c>
      <c r="D3034" s="180" t="s">
        <v>30</v>
      </c>
      <c r="E3034" s="178" t="n">
        <v>3.104E-005</v>
      </c>
      <c r="F3034" s="181" t="n">
        <f aca="false">IF(C3034="MAT.",VLOOKUP(A3034,INSUMOS_AUX!A:F,6,0),0)</f>
        <v>577.1</v>
      </c>
      <c r="G3034" s="178" t="n">
        <f aca="false">IF(C3034="M.O.",VLOOKUP(A3034,INSUMOS_AUX!A:F,6,0),0)</f>
        <v>0</v>
      </c>
    </row>
    <row r="3035" customFormat="false" ht="15" hidden="false" customHeight="false" outlineLevel="0" collapsed="false">
      <c r="A3035" s="178" t="s">
        <v>877</v>
      </c>
      <c r="B3035" s="179" t="s">
        <v>380</v>
      </c>
      <c r="C3035" s="180" t="s">
        <v>74</v>
      </c>
      <c r="D3035" s="180" t="s">
        <v>30</v>
      </c>
      <c r="E3035" s="178" t="n">
        <v>1</v>
      </c>
      <c r="F3035" s="181" t="n">
        <f aca="false">IF(C3035="MAT.",VLOOKUP(A3035,INSUMOS_AUX!A:F,6,0),0)</f>
        <v>320.51</v>
      </c>
      <c r="G3035" s="178" t="n">
        <f aca="false">IF(C3035="M.O.",VLOOKUP(A3035,INSUMOS_AUX!A:F,6,0),0)</f>
        <v>0</v>
      </c>
    </row>
    <row r="3036" customFormat="false" ht="15" hidden="false" customHeight="false" outlineLevel="0" collapsed="false">
      <c r="A3036" s="172"/>
      <c r="B3036" s="173"/>
      <c r="C3036" s="173"/>
      <c r="D3036" s="173"/>
      <c r="E3036" s="173"/>
      <c r="F3036" s="173"/>
      <c r="G3036" s="173"/>
    </row>
    <row r="3037" customFormat="false" ht="15" hidden="false" customHeight="false" outlineLevel="0" collapsed="false">
      <c r="A3037" s="174" t="s">
        <v>382</v>
      </c>
      <c r="B3037" s="174" t="s">
        <v>383</v>
      </c>
      <c r="C3037" s="175" t="s">
        <v>60</v>
      </c>
      <c r="D3037" s="175" t="s">
        <v>30</v>
      </c>
      <c r="E3037" s="176" t="n">
        <v>4</v>
      </c>
      <c r="F3037" s="176" t="n">
        <f aca="false">SUMPRODUCT($E3038:$E3065,F3038:F3065)</f>
        <v>11.1897545928</v>
      </c>
      <c r="G3037" s="176" t="n">
        <f aca="false">SUMPRODUCT($E3038:$E3065,G3038:G3065)</f>
        <v>6.9964392</v>
      </c>
    </row>
    <row r="3038" customFormat="false" ht="15" hidden="false" customHeight="false" outlineLevel="0" collapsed="false">
      <c r="A3038" s="178" t="n">
        <v>10</v>
      </c>
      <c r="B3038" s="179" t="s">
        <v>647</v>
      </c>
      <c r="C3038" s="180" t="s">
        <v>74</v>
      </c>
      <c r="D3038" s="180" t="s">
        <v>30</v>
      </c>
      <c r="E3038" s="178" t="n">
        <v>0.0042075</v>
      </c>
      <c r="F3038" s="181" t="n">
        <f aca="false">IF(C3038="MAT.",VLOOKUP(A3038,INSUMOS_AUX!A:F,6,0),0)</f>
        <v>6.92</v>
      </c>
      <c r="G3038" s="178" t="n">
        <f aca="false">IF(C3038="M.O.",VLOOKUP(A3038,INSUMOS_AUX!A:F,6,0),0)</f>
        <v>0</v>
      </c>
    </row>
    <row r="3039" customFormat="false" ht="15" hidden="false" customHeight="false" outlineLevel="0" collapsed="false">
      <c r="A3039" s="178" t="n">
        <v>11359</v>
      </c>
      <c r="B3039" s="179" t="s">
        <v>649</v>
      </c>
      <c r="C3039" s="180" t="s">
        <v>74</v>
      </c>
      <c r="D3039" s="180" t="s">
        <v>30</v>
      </c>
      <c r="E3039" s="178" t="n">
        <v>3.396E-005</v>
      </c>
      <c r="F3039" s="181" t="n">
        <f aca="false">IF(C3039="MAT.",VLOOKUP(A3039,INSUMOS_AUX!A:F,6,0),0)</f>
        <v>571.77</v>
      </c>
      <c r="G3039" s="178" t="n">
        <f aca="false">IF(C3039="M.O.",VLOOKUP(A3039,INSUMOS_AUX!A:F,6,0),0)</f>
        <v>0</v>
      </c>
    </row>
    <row r="3040" customFormat="false" ht="15" hidden="false" customHeight="false" outlineLevel="0" collapsed="false">
      <c r="A3040" s="178" t="n">
        <v>12815</v>
      </c>
      <c r="B3040" s="179" t="s">
        <v>651</v>
      </c>
      <c r="C3040" s="180" t="s">
        <v>74</v>
      </c>
      <c r="D3040" s="180" t="s">
        <v>30</v>
      </c>
      <c r="E3040" s="178" t="n">
        <v>0.00478896</v>
      </c>
      <c r="F3040" s="181" t="n">
        <f aca="false">IF(C3040="MAT.",VLOOKUP(A3040,INSUMOS_AUX!A:F,6,0),0)</f>
        <v>5.84</v>
      </c>
      <c r="G3040" s="178" t="n">
        <f aca="false">IF(C3040="M.O.",VLOOKUP(A3040,INSUMOS_AUX!A:F,6,0),0)</f>
        <v>0</v>
      </c>
    </row>
    <row r="3041" customFormat="false" ht="15" hidden="false" customHeight="false" outlineLevel="0" collapsed="false">
      <c r="A3041" s="178" t="n">
        <v>12892</v>
      </c>
      <c r="B3041" s="179" t="s">
        <v>627</v>
      </c>
      <c r="C3041" s="180" t="s">
        <v>74</v>
      </c>
      <c r="D3041" s="180" t="s">
        <v>628</v>
      </c>
      <c r="E3041" s="178" t="n">
        <v>0.00824328</v>
      </c>
      <c r="F3041" s="181" t="n">
        <f aca="false">IF(C3041="MAT.",VLOOKUP(A3041,INSUMOS_AUX!A:F,6,0),0)</f>
        <v>9</v>
      </c>
      <c r="G3041" s="178" t="n">
        <f aca="false">IF(C3041="M.O.",VLOOKUP(A3041,INSUMOS_AUX!A:F,6,0),0)</f>
        <v>0</v>
      </c>
    </row>
    <row r="3042" customFormat="false" ht="15" hidden="false" customHeight="false" outlineLevel="0" collapsed="false">
      <c r="A3042" s="178" t="n">
        <v>12893</v>
      </c>
      <c r="B3042" s="179" t="s">
        <v>629</v>
      </c>
      <c r="C3042" s="180" t="s">
        <v>74</v>
      </c>
      <c r="D3042" s="180" t="s">
        <v>628</v>
      </c>
      <c r="E3042" s="178" t="n">
        <v>0.00096174</v>
      </c>
      <c r="F3042" s="181" t="n">
        <f aca="false">IF(C3042="MAT.",VLOOKUP(A3042,INSUMOS_AUX!A:F,6,0),0)</f>
        <v>48</v>
      </c>
      <c r="G3042" s="178" t="n">
        <f aca="false">IF(C3042="M.O.",VLOOKUP(A3042,INSUMOS_AUX!A:F,6,0),0)</f>
        <v>0</v>
      </c>
    </row>
    <row r="3043" customFormat="false" ht="15" hidden="false" customHeight="false" outlineLevel="0" collapsed="false">
      <c r="A3043" s="178" t="n">
        <v>2436</v>
      </c>
      <c r="B3043" s="179" t="s">
        <v>683</v>
      </c>
      <c r="C3043" s="180" t="s">
        <v>636</v>
      </c>
      <c r="D3043" s="180" t="s">
        <v>594</v>
      </c>
      <c r="E3043" s="178" t="n">
        <v>0.30903</v>
      </c>
      <c r="F3043" s="181" t="n">
        <f aca="false">IF(C3043="MAT.",VLOOKUP(A3043,INSUMOS_AUX!A:F,6,0),0)</f>
        <v>0</v>
      </c>
      <c r="G3043" s="178" t="n">
        <f aca="false">IF(C3043="M.O.",VLOOKUP(A3043,INSUMOS_AUX!A:F,6,0),0)</f>
        <v>13.3</v>
      </c>
    </row>
    <row r="3044" customFormat="false" ht="15" hidden="false" customHeight="false" outlineLevel="0" collapsed="false">
      <c r="A3044" s="178" t="n">
        <v>247</v>
      </c>
      <c r="B3044" s="179" t="s">
        <v>849</v>
      </c>
      <c r="C3044" s="180" t="s">
        <v>636</v>
      </c>
      <c r="D3044" s="180" t="s">
        <v>594</v>
      </c>
      <c r="E3044" s="178" t="n">
        <v>0.30903</v>
      </c>
      <c r="F3044" s="181" t="n">
        <f aca="false">IF(C3044="MAT.",VLOOKUP(A3044,INSUMOS_AUX!A:F,6,0),0)</f>
        <v>0</v>
      </c>
      <c r="G3044" s="178" t="n">
        <f aca="false">IF(C3044="M.O.",VLOOKUP(A3044,INSUMOS_AUX!A:F,6,0),0)</f>
        <v>9.34</v>
      </c>
    </row>
    <row r="3045" customFormat="false" ht="15" hidden="false" customHeight="false" outlineLevel="0" collapsed="false">
      <c r="A3045" s="178" t="n">
        <v>25966</v>
      </c>
      <c r="B3045" s="179" t="s">
        <v>653</v>
      </c>
      <c r="C3045" s="180" t="s">
        <v>74</v>
      </c>
      <c r="D3045" s="180" t="s">
        <v>654</v>
      </c>
      <c r="E3045" s="178" t="n">
        <v>0.00079818</v>
      </c>
      <c r="F3045" s="181" t="n">
        <f aca="false">IF(C3045="MAT.",VLOOKUP(A3045,INSUMOS_AUX!A:F,6,0),0)</f>
        <v>15.03</v>
      </c>
      <c r="G3045" s="178" t="n">
        <f aca="false">IF(C3045="M.O.",VLOOKUP(A3045,INSUMOS_AUX!A:F,6,0),0)</f>
        <v>0</v>
      </c>
    </row>
    <row r="3046" customFormat="false" ht="15" hidden="false" customHeight="false" outlineLevel="0" collapsed="false">
      <c r="A3046" s="178" t="n">
        <v>2711</v>
      </c>
      <c r="B3046" s="179" t="s">
        <v>657</v>
      </c>
      <c r="C3046" s="180" t="s">
        <v>74</v>
      </c>
      <c r="D3046" s="180" t="s">
        <v>30</v>
      </c>
      <c r="E3046" s="178" t="n">
        <v>0.00035622</v>
      </c>
      <c r="F3046" s="181" t="n">
        <f aca="false">IF(C3046="MAT.",VLOOKUP(A3046,INSUMOS_AUX!A:F,6,0),0)</f>
        <v>109.45</v>
      </c>
      <c r="G3046" s="178" t="n">
        <f aca="false">IF(C3046="M.O.",VLOOKUP(A3046,INSUMOS_AUX!A:F,6,0),0)</f>
        <v>0</v>
      </c>
    </row>
    <row r="3047" customFormat="false" ht="15" hidden="false" customHeight="false" outlineLevel="0" collapsed="false">
      <c r="A3047" s="178" t="n">
        <v>36144</v>
      </c>
      <c r="B3047" s="179" t="s">
        <v>630</v>
      </c>
      <c r="C3047" s="180" t="s">
        <v>74</v>
      </c>
      <c r="D3047" s="180" t="s">
        <v>30</v>
      </c>
      <c r="E3047" s="178" t="n">
        <v>0.06706248</v>
      </c>
      <c r="F3047" s="181" t="n">
        <f aca="false">IF(C3047="MAT.",VLOOKUP(A3047,INSUMOS_AUX!A:F,6,0),0)</f>
        <v>1.12</v>
      </c>
      <c r="G3047" s="178" t="n">
        <f aca="false">IF(C3047="M.O.",VLOOKUP(A3047,INSUMOS_AUX!A:F,6,0),0)</f>
        <v>0</v>
      </c>
    </row>
    <row r="3048" customFormat="false" ht="15" hidden="false" customHeight="false" outlineLevel="0" collapsed="false">
      <c r="A3048" s="178" t="n">
        <v>36146</v>
      </c>
      <c r="B3048" s="179" t="s">
        <v>631</v>
      </c>
      <c r="C3048" s="180" t="s">
        <v>74</v>
      </c>
      <c r="D3048" s="180" t="s">
        <v>30</v>
      </c>
      <c r="E3048" s="178" t="n">
        <v>0.00074604</v>
      </c>
      <c r="F3048" s="181" t="n">
        <f aca="false">IF(C3048="MAT.",VLOOKUP(A3048,INSUMOS_AUX!A:F,6,0),0)</f>
        <v>170</v>
      </c>
      <c r="G3048" s="178" t="n">
        <f aca="false">IF(C3048="M.O.",VLOOKUP(A3048,INSUMOS_AUX!A:F,6,0),0)</f>
        <v>0</v>
      </c>
    </row>
    <row r="3049" customFormat="false" ht="15" hidden="false" customHeight="false" outlineLevel="0" collapsed="false">
      <c r="A3049" s="178" t="n">
        <v>36149</v>
      </c>
      <c r="B3049" s="179" t="s">
        <v>632</v>
      </c>
      <c r="C3049" s="180" t="s">
        <v>74</v>
      </c>
      <c r="D3049" s="180" t="s">
        <v>30</v>
      </c>
      <c r="E3049" s="178" t="n">
        <v>0.000432</v>
      </c>
      <c r="F3049" s="181" t="n">
        <f aca="false">IF(C3049="MAT.",VLOOKUP(A3049,INSUMOS_AUX!A:F,6,0),0)</f>
        <v>117.5</v>
      </c>
      <c r="G3049" s="178" t="n">
        <f aca="false">IF(C3049="M.O.",VLOOKUP(A3049,INSUMOS_AUX!A:F,6,0),0)</f>
        <v>0</v>
      </c>
    </row>
    <row r="3050" customFormat="false" ht="15" hidden="false" customHeight="false" outlineLevel="0" collapsed="false">
      <c r="A3050" s="178" t="n">
        <v>36150</v>
      </c>
      <c r="B3050" s="179" t="s">
        <v>633</v>
      </c>
      <c r="C3050" s="180" t="s">
        <v>74</v>
      </c>
      <c r="D3050" s="180" t="s">
        <v>30</v>
      </c>
      <c r="E3050" s="178" t="n">
        <v>0.00159864</v>
      </c>
      <c r="F3050" s="181" t="n">
        <f aca="false">IF(C3050="MAT.",VLOOKUP(A3050,INSUMOS_AUX!A:F,6,0),0)</f>
        <v>29.7</v>
      </c>
      <c r="G3050" s="178" t="n">
        <f aca="false">IF(C3050="M.O.",VLOOKUP(A3050,INSUMOS_AUX!A:F,6,0),0)</f>
        <v>0</v>
      </c>
    </row>
    <row r="3051" customFormat="false" ht="15" hidden="false" customHeight="false" outlineLevel="0" collapsed="false">
      <c r="A3051" s="178" t="n">
        <v>36153</v>
      </c>
      <c r="B3051" s="179" t="s">
        <v>634</v>
      </c>
      <c r="C3051" s="180" t="s">
        <v>74</v>
      </c>
      <c r="D3051" s="180" t="s">
        <v>30</v>
      </c>
      <c r="E3051" s="178" t="n">
        <v>0.00064656</v>
      </c>
      <c r="F3051" s="181" t="n">
        <f aca="false">IF(C3051="MAT.",VLOOKUP(A3051,INSUMOS_AUX!A:F,6,0),0)</f>
        <v>133.75</v>
      </c>
      <c r="G3051" s="178" t="n">
        <f aca="false">IF(C3051="M.O.",VLOOKUP(A3051,INSUMOS_AUX!A:F,6,0),0)</f>
        <v>0</v>
      </c>
    </row>
    <row r="3052" customFormat="false" ht="15" hidden="false" customHeight="false" outlineLevel="0" collapsed="false">
      <c r="A3052" s="178" t="n">
        <v>37370</v>
      </c>
      <c r="B3052" s="179" t="s">
        <v>659</v>
      </c>
      <c r="C3052" s="180" t="s">
        <v>74</v>
      </c>
      <c r="D3052" s="180" t="s">
        <v>594</v>
      </c>
      <c r="E3052" s="178" t="n">
        <v>0.6</v>
      </c>
      <c r="F3052" s="181" t="n">
        <f aca="false">IF(C3052="MAT.",VLOOKUP(A3052,INSUMOS_AUX!A:F,6,0),0)</f>
        <v>1.87</v>
      </c>
      <c r="G3052" s="178" t="n">
        <f aca="false">IF(C3052="M.O.",VLOOKUP(A3052,INSUMOS_AUX!A:F,6,0),0)</f>
        <v>0</v>
      </c>
    </row>
    <row r="3053" customFormat="false" ht="15" hidden="false" customHeight="false" outlineLevel="0" collapsed="false">
      <c r="A3053" s="178" t="n">
        <v>37371</v>
      </c>
      <c r="B3053" s="179" t="s">
        <v>660</v>
      </c>
      <c r="C3053" s="180" t="s">
        <v>74</v>
      </c>
      <c r="D3053" s="180" t="s">
        <v>594</v>
      </c>
      <c r="E3053" s="178" t="n">
        <v>0.6</v>
      </c>
      <c r="F3053" s="181" t="n">
        <f aca="false">IF(C3053="MAT.",VLOOKUP(A3053,INSUMOS_AUX!A:F,6,0),0)</f>
        <v>0.71</v>
      </c>
      <c r="G3053" s="178" t="n">
        <f aca="false">IF(C3053="M.O.",VLOOKUP(A3053,INSUMOS_AUX!A:F,6,0),0)</f>
        <v>0</v>
      </c>
    </row>
    <row r="3054" customFormat="false" ht="15" hidden="false" customHeight="false" outlineLevel="0" collapsed="false">
      <c r="A3054" s="178" t="n">
        <v>37372</v>
      </c>
      <c r="B3054" s="179" t="s">
        <v>661</v>
      </c>
      <c r="C3054" s="180" t="s">
        <v>74</v>
      </c>
      <c r="D3054" s="180" t="s">
        <v>594</v>
      </c>
      <c r="E3054" s="178" t="n">
        <v>0.6</v>
      </c>
      <c r="F3054" s="181" t="n">
        <f aca="false">IF(C3054="MAT.",VLOOKUP(A3054,INSUMOS_AUX!A:F,6,0),0)</f>
        <v>0.34</v>
      </c>
      <c r="G3054" s="178" t="n">
        <f aca="false">IF(C3054="M.O.",VLOOKUP(A3054,INSUMOS_AUX!A:F,6,0),0)</f>
        <v>0</v>
      </c>
    </row>
    <row r="3055" customFormat="false" ht="15" hidden="false" customHeight="false" outlineLevel="0" collapsed="false">
      <c r="A3055" s="178" t="n">
        <v>37373</v>
      </c>
      <c r="B3055" s="179" t="s">
        <v>662</v>
      </c>
      <c r="C3055" s="180" t="s">
        <v>74</v>
      </c>
      <c r="D3055" s="180" t="s">
        <v>594</v>
      </c>
      <c r="E3055" s="178" t="n">
        <v>0.6</v>
      </c>
      <c r="F3055" s="181" t="n">
        <f aca="false">IF(C3055="MAT.",VLOOKUP(A3055,INSUMOS_AUX!A:F,6,0),0)</f>
        <v>0.05</v>
      </c>
      <c r="G3055" s="178" t="n">
        <f aca="false">IF(C3055="M.O.",VLOOKUP(A3055,INSUMOS_AUX!A:F,6,0),0)</f>
        <v>0</v>
      </c>
    </row>
    <row r="3056" customFormat="false" ht="15" hidden="false" customHeight="false" outlineLevel="0" collapsed="false">
      <c r="A3056" s="178" t="n">
        <v>38382</v>
      </c>
      <c r="B3056" s="179" t="s">
        <v>664</v>
      </c>
      <c r="C3056" s="180" t="s">
        <v>74</v>
      </c>
      <c r="D3056" s="180" t="s">
        <v>30</v>
      </c>
      <c r="E3056" s="178" t="n">
        <v>0.00151872</v>
      </c>
      <c r="F3056" s="181" t="n">
        <f aca="false">IF(C3056="MAT.",VLOOKUP(A3056,INSUMOS_AUX!A:F,6,0),0)</f>
        <v>7.62</v>
      </c>
      <c r="G3056" s="178" t="n">
        <f aca="false">IF(C3056="M.O.",VLOOKUP(A3056,INSUMOS_AUX!A:F,6,0),0)</f>
        <v>0</v>
      </c>
    </row>
    <row r="3057" customFormat="false" ht="15" hidden="false" customHeight="false" outlineLevel="0" collapsed="false">
      <c r="A3057" s="178" t="n">
        <v>38390</v>
      </c>
      <c r="B3057" s="179" t="s">
        <v>665</v>
      </c>
      <c r="C3057" s="180" t="s">
        <v>74</v>
      </c>
      <c r="D3057" s="180" t="s">
        <v>30</v>
      </c>
      <c r="E3057" s="178" t="n">
        <v>0.00079818</v>
      </c>
      <c r="F3057" s="181" t="n">
        <f aca="false">IF(C3057="MAT.",VLOOKUP(A3057,INSUMOS_AUX!A:F,6,0),0)</f>
        <v>22.97</v>
      </c>
      <c r="G3057" s="178" t="n">
        <f aca="false">IF(C3057="M.O.",VLOOKUP(A3057,INSUMOS_AUX!A:F,6,0),0)</f>
        <v>0</v>
      </c>
    </row>
    <row r="3058" customFormat="false" ht="15" hidden="false" customHeight="false" outlineLevel="0" collapsed="false">
      <c r="A3058" s="178" t="n">
        <v>38393</v>
      </c>
      <c r="B3058" s="179" t="s">
        <v>666</v>
      </c>
      <c r="C3058" s="180" t="s">
        <v>74</v>
      </c>
      <c r="D3058" s="180" t="s">
        <v>30</v>
      </c>
      <c r="E3058" s="178" t="n">
        <v>0.00079818</v>
      </c>
      <c r="F3058" s="181" t="n">
        <f aca="false">IF(C3058="MAT.",VLOOKUP(A3058,INSUMOS_AUX!A:F,6,0),0)</f>
        <v>10.36</v>
      </c>
      <c r="G3058" s="178" t="n">
        <f aca="false">IF(C3058="M.O.",VLOOKUP(A3058,INSUMOS_AUX!A:F,6,0),0)</f>
        <v>0</v>
      </c>
    </row>
    <row r="3059" customFormat="false" ht="15" hidden="false" customHeight="false" outlineLevel="0" collapsed="false">
      <c r="A3059" s="178" t="n">
        <v>38396</v>
      </c>
      <c r="B3059" s="179" t="s">
        <v>667</v>
      </c>
      <c r="C3059" s="180" t="s">
        <v>74</v>
      </c>
      <c r="D3059" s="180" t="s">
        <v>30</v>
      </c>
      <c r="E3059" s="178" t="n">
        <v>2.718E-005</v>
      </c>
      <c r="F3059" s="181" t="n">
        <f aca="false">IF(C3059="MAT.",VLOOKUP(A3059,INSUMOS_AUX!A:F,6,0),0)</f>
        <v>276.64</v>
      </c>
      <c r="G3059" s="178" t="n">
        <f aca="false">IF(C3059="M.O.",VLOOKUP(A3059,INSUMOS_AUX!A:F,6,0),0)</f>
        <v>0</v>
      </c>
    </row>
    <row r="3060" customFormat="false" ht="15" hidden="false" customHeight="false" outlineLevel="0" collapsed="false">
      <c r="A3060" s="178" t="n">
        <v>38399</v>
      </c>
      <c r="B3060" s="179" t="s">
        <v>668</v>
      </c>
      <c r="C3060" s="180" t="s">
        <v>74</v>
      </c>
      <c r="D3060" s="180" t="s">
        <v>30</v>
      </c>
      <c r="E3060" s="178" t="n">
        <v>0.00013578</v>
      </c>
      <c r="F3060" s="181" t="n">
        <f aca="false">IF(C3060="MAT.",VLOOKUP(A3060,INSUMOS_AUX!A:F,6,0),0)</f>
        <v>135.25</v>
      </c>
      <c r="G3060" s="178" t="n">
        <f aca="false">IF(C3060="M.O.",VLOOKUP(A3060,INSUMOS_AUX!A:F,6,0),0)</f>
        <v>0</v>
      </c>
    </row>
    <row r="3061" customFormat="false" ht="15" hidden="false" customHeight="false" outlineLevel="0" collapsed="false">
      <c r="A3061" s="178" t="n">
        <v>38412</v>
      </c>
      <c r="B3061" s="179" t="s">
        <v>669</v>
      </c>
      <c r="C3061" s="180" t="s">
        <v>74</v>
      </c>
      <c r="D3061" s="180" t="s">
        <v>30</v>
      </c>
      <c r="E3061" s="178" t="n">
        <v>2.376E-005</v>
      </c>
      <c r="F3061" s="181" t="n">
        <f aca="false">IF(C3061="MAT.",VLOOKUP(A3061,INSUMOS_AUX!A:F,6,0),0)</f>
        <v>837.62</v>
      </c>
      <c r="G3061" s="178" t="n">
        <f aca="false">IF(C3061="M.O.",VLOOKUP(A3061,INSUMOS_AUX!A:F,6,0),0)</f>
        <v>0</v>
      </c>
    </row>
    <row r="3062" customFormat="false" ht="15" hidden="false" customHeight="false" outlineLevel="0" collapsed="false">
      <c r="A3062" s="178" t="n">
        <v>38413</v>
      </c>
      <c r="B3062" s="179" t="s">
        <v>670</v>
      </c>
      <c r="C3062" s="180" t="s">
        <v>74</v>
      </c>
      <c r="D3062" s="180" t="s">
        <v>30</v>
      </c>
      <c r="E3062" s="178" t="n">
        <v>2.328E-005</v>
      </c>
      <c r="F3062" s="181" t="n">
        <f aca="false">IF(C3062="MAT.",VLOOKUP(A3062,INSUMOS_AUX!A:F,6,0),0)</f>
        <v>589.49</v>
      </c>
      <c r="G3062" s="178" t="n">
        <f aca="false">IF(C3062="M.O.",VLOOKUP(A3062,INSUMOS_AUX!A:F,6,0),0)</f>
        <v>0</v>
      </c>
    </row>
    <row r="3063" customFormat="false" ht="15" hidden="false" customHeight="false" outlineLevel="0" collapsed="false">
      <c r="A3063" s="178" t="n">
        <v>38476</v>
      </c>
      <c r="B3063" s="179" t="s">
        <v>671</v>
      </c>
      <c r="C3063" s="180" t="s">
        <v>74</v>
      </c>
      <c r="D3063" s="180" t="s">
        <v>30</v>
      </c>
      <c r="E3063" s="178" t="n">
        <v>0.00010866</v>
      </c>
      <c r="F3063" s="181" t="n">
        <f aca="false">IF(C3063="MAT.",VLOOKUP(A3063,INSUMOS_AUX!A:F,6,0),0)</f>
        <v>203.78</v>
      </c>
      <c r="G3063" s="178" t="n">
        <f aca="false">IF(C3063="M.O.",VLOOKUP(A3063,INSUMOS_AUX!A:F,6,0),0)</f>
        <v>0</v>
      </c>
    </row>
    <row r="3064" customFormat="false" ht="15" hidden="false" customHeight="false" outlineLevel="0" collapsed="false">
      <c r="A3064" s="178" t="n">
        <v>38477</v>
      </c>
      <c r="B3064" s="179" t="s">
        <v>672</v>
      </c>
      <c r="C3064" s="180" t="s">
        <v>74</v>
      </c>
      <c r="D3064" s="180" t="s">
        <v>30</v>
      </c>
      <c r="E3064" s="178" t="n">
        <v>2.328E-005</v>
      </c>
      <c r="F3064" s="181" t="n">
        <f aca="false">IF(C3064="MAT.",VLOOKUP(A3064,INSUMOS_AUX!A:F,6,0),0)</f>
        <v>577.1</v>
      </c>
      <c r="G3064" s="178" t="n">
        <f aca="false">IF(C3064="M.O.",VLOOKUP(A3064,INSUMOS_AUX!A:F,6,0),0)</f>
        <v>0</v>
      </c>
    </row>
    <row r="3065" customFormat="false" ht="15" hidden="false" customHeight="false" outlineLevel="0" collapsed="false">
      <c r="A3065" s="178" t="s">
        <v>878</v>
      </c>
      <c r="B3065" s="179" t="s">
        <v>879</v>
      </c>
      <c r="C3065" s="180" t="s">
        <v>74</v>
      </c>
      <c r="D3065" s="180" t="s">
        <v>30</v>
      </c>
      <c r="E3065" s="178" t="n">
        <v>1</v>
      </c>
      <c r="F3065" s="181" t="n">
        <f aca="false">IF(C3065="MAT.",VLOOKUP(A3065,INSUMOS_AUX!A:F,6,0),0)</f>
        <v>8.64</v>
      </c>
      <c r="G3065" s="178" t="n">
        <f aca="false">IF(C3065="M.O.",VLOOKUP(A3065,INSUMOS_AUX!A:F,6,0),0)</f>
        <v>0</v>
      </c>
    </row>
    <row r="3066" customFormat="false" ht="15" hidden="false" customHeight="false" outlineLevel="0" collapsed="false">
      <c r="A3066" s="172"/>
      <c r="B3066" s="173"/>
      <c r="C3066" s="173"/>
      <c r="D3066" s="173"/>
      <c r="E3066" s="173"/>
      <c r="F3066" s="173"/>
      <c r="G3066" s="173"/>
    </row>
    <row r="3067" customFormat="false" ht="15" hidden="false" customHeight="false" outlineLevel="0" collapsed="false">
      <c r="A3067" s="174" t="s">
        <v>385</v>
      </c>
      <c r="B3067" s="174" t="s">
        <v>386</v>
      </c>
      <c r="C3067" s="175" t="s">
        <v>60</v>
      </c>
      <c r="D3067" s="175" t="s">
        <v>30</v>
      </c>
      <c r="E3067" s="176" t="n">
        <v>100</v>
      </c>
      <c r="F3067" s="176" t="n">
        <f aca="false">SUMPRODUCT($E3068:$E3095,F3068:F3095)</f>
        <v>0.36497545928</v>
      </c>
      <c r="G3067" s="176" t="n">
        <f aca="false">SUMPRODUCT($E3068:$E3095,G3068:G3095)</f>
        <v>0.69964392</v>
      </c>
    </row>
    <row r="3068" customFormat="false" ht="15" hidden="false" customHeight="false" outlineLevel="0" collapsed="false">
      <c r="A3068" s="178" t="n">
        <v>10</v>
      </c>
      <c r="B3068" s="179" t="s">
        <v>647</v>
      </c>
      <c r="C3068" s="180" t="s">
        <v>74</v>
      </c>
      <c r="D3068" s="180" t="s">
        <v>30</v>
      </c>
      <c r="E3068" s="178" t="n">
        <v>0.00042075</v>
      </c>
      <c r="F3068" s="181" t="n">
        <f aca="false">IF(C3068="MAT.",VLOOKUP(A3068,INSUMOS_AUX!A:F,6,0),0)</f>
        <v>6.92</v>
      </c>
      <c r="G3068" s="178" t="n">
        <f aca="false">IF(C3068="M.O.",VLOOKUP(A3068,INSUMOS_AUX!A:F,6,0),0)</f>
        <v>0</v>
      </c>
    </row>
    <row r="3069" customFormat="false" ht="15" hidden="false" customHeight="false" outlineLevel="0" collapsed="false">
      <c r="A3069" s="178" t="n">
        <v>11359</v>
      </c>
      <c r="B3069" s="179" t="s">
        <v>649</v>
      </c>
      <c r="C3069" s="180" t="s">
        <v>74</v>
      </c>
      <c r="D3069" s="180" t="s">
        <v>30</v>
      </c>
      <c r="E3069" s="178" t="n">
        <v>3.396E-006</v>
      </c>
      <c r="F3069" s="181" t="n">
        <f aca="false">IF(C3069="MAT.",VLOOKUP(A3069,INSUMOS_AUX!A:F,6,0),0)</f>
        <v>571.77</v>
      </c>
      <c r="G3069" s="178" t="n">
        <f aca="false">IF(C3069="M.O.",VLOOKUP(A3069,INSUMOS_AUX!A:F,6,0),0)</f>
        <v>0</v>
      </c>
    </row>
    <row r="3070" customFormat="false" ht="15" hidden="false" customHeight="false" outlineLevel="0" collapsed="false">
      <c r="A3070" s="178" t="n">
        <v>12815</v>
      </c>
      <c r="B3070" s="179" t="s">
        <v>651</v>
      </c>
      <c r="C3070" s="180" t="s">
        <v>74</v>
      </c>
      <c r="D3070" s="180" t="s">
        <v>30</v>
      </c>
      <c r="E3070" s="178" t="n">
        <v>0.000478896</v>
      </c>
      <c r="F3070" s="181" t="n">
        <f aca="false">IF(C3070="MAT.",VLOOKUP(A3070,INSUMOS_AUX!A:F,6,0),0)</f>
        <v>5.84</v>
      </c>
      <c r="G3070" s="178" t="n">
        <f aca="false">IF(C3070="M.O.",VLOOKUP(A3070,INSUMOS_AUX!A:F,6,0),0)</f>
        <v>0</v>
      </c>
    </row>
    <row r="3071" customFormat="false" ht="15" hidden="false" customHeight="false" outlineLevel="0" collapsed="false">
      <c r="A3071" s="178" t="n">
        <v>12892</v>
      </c>
      <c r="B3071" s="179" t="s">
        <v>627</v>
      </c>
      <c r="C3071" s="180" t="s">
        <v>74</v>
      </c>
      <c r="D3071" s="180" t="s">
        <v>628</v>
      </c>
      <c r="E3071" s="178" t="n">
        <v>0.000824328</v>
      </c>
      <c r="F3071" s="181" t="n">
        <f aca="false">IF(C3071="MAT.",VLOOKUP(A3071,INSUMOS_AUX!A:F,6,0),0)</f>
        <v>9</v>
      </c>
      <c r="G3071" s="178" t="n">
        <f aca="false">IF(C3071="M.O.",VLOOKUP(A3071,INSUMOS_AUX!A:F,6,0),0)</f>
        <v>0</v>
      </c>
    </row>
    <row r="3072" customFormat="false" ht="15" hidden="false" customHeight="false" outlineLevel="0" collapsed="false">
      <c r="A3072" s="178" t="n">
        <v>12893</v>
      </c>
      <c r="B3072" s="179" t="s">
        <v>629</v>
      </c>
      <c r="C3072" s="180" t="s">
        <v>74</v>
      </c>
      <c r="D3072" s="180" t="s">
        <v>628</v>
      </c>
      <c r="E3072" s="178" t="n">
        <v>9.6174E-005</v>
      </c>
      <c r="F3072" s="181" t="n">
        <f aca="false">IF(C3072="MAT.",VLOOKUP(A3072,INSUMOS_AUX!A:F,6,0),0)</f>
        <v>48</v>
      </c>
      <c r="G3072" s="178" t="n">
        <f aca="false">IF(C3072="M.O.",VLOOKUP(A3072,INSUMOS_AUX!A:F,6,0),0)</f>
        <v>0</v>
      </c>
    </row>
    <row r="3073" customFormat="false" ht="15" hidden="false" customHeight="false" outlineLevel="0" collapsed="false">
      <c r="A3073" s="178" t="n">
        <v>2436</v>
      </c>
      <c r="B3073" s="179" t="s">
        <v>683</v>
      </c>
      <c r="C3073" s="180" t="s">
        <v>636</v>
      </c>
      <c r="D3073" s="180" t="s">
        <v>594</v>
      </c>
      <c r="E3073" s="178" t="n">
        <v>0.030903</v>
      </c>
      <c r="F3073" s="181" t="n">
        <f aca="false">IF(C3073="MAT.",VLOOKUP(A3073,INSUMOS_AUX!A:F,6,0),0)</f>
        <v>0</v>
      </c>
      <c r="G3073" s="178" t="n">
        <f aca="false">IF(C3073="M.O.",VLOOKUP(A3073,INSUMOS_AUX!A:F,6,0),0)</f>
        <v>13.3</v>
      </c>
    </row>
    <row r="3074" customFormat="false" ht="15" hidden="false" customHeight="false" outlineLevel="0" collapsed="false">
      <c r="A3074" s="178" t="n">
        <v>247</v>
      </c>
      <c r="B3074" s="179" t="s">
        <v>849</v>
      </c>
      <c r="C3074" s="180" t="s">
        <v>636</v>
      </c>
      <c r="D3074" s="180" t="s">
        <v>594</v>
      </c>
      <c r="E3074" s="178" t="n">
        <v>0.030903</v>
      </c>
      <c r="F3074" s="181" t="n">
        <f aca="false">IF(C3074="MAT.",VLOOKUP(A3074,INSUMOS_AUX!A:F,6,0),0)</f>
        <v>0</v>
      </c>
      <c r="G3074" s="178" t="n">
        <f aca="false">IF(C3074="M.O.",VLOOKUP(A3074,INSUMOS_AUX!A:F,6,0),0)</f>
        <v>9.34</v>
      </c>
    </row>
    <row r="3075" customFormat="false" ht="15" hidden="false" customHeight="false" outlineLevel="0" collapsed="false">
      <c r="A3075" s="178" t="n">
        <v>25966</v>
      </c>
      <c r="B3075" s="179" t="s">
        <v>653</v>
      </c>
      <c r="C3075" s="180" t="s">
        <v>74</v>
      </c>
      <c r="D3075" s="180" t="s">
        <v>654</v>
      </c>
      <c r="E3075" s="178" t="n">
        <v>7.9818E-005</v>
      </c>
      <c r="F3075" s="181" t="n">
        <f aca="false">IF(C3075="MAT.",VLOOKUP(A3075,INSUMOS_AUX!A:F,6,0),0)</f>
        <v>15.03</v>
      </c>
      <c r="G3075" s="178" t="n">
        <f aca="false">IF(C3075="M.O.",VLOOKUP(A3075,INSUMOS_AUX!A:F,6,0),0)</f>
        <v>0</v>
      </c>
    </row>
    <row r="3076" customFormat="false" ht="15" hidden="false" customHeight="false" outlineLevel="0" collapsed="false">
      <c r="A3076" s="178" t="n">
        <v>2711</v>
      </c>
      <c r="B3076" s="179" t="s">
        <v>657</v>
      </c>
      <c r="C3076" s="180" t="s">
        <v>74</v>
      </c>
      <c r="D3076" s="180" t="s">
        <v>30</v>
      </c>
      <c r="E3076" s="178" t="n">
        <v>3.5622E-005</v>
      </c>
      <c r="F3076" s="181" t="n">
        <f aca="false">IF(C3076="MAT.",VLOOKUP(A3076,INSUMOS_AUX!A:F,6,0),0)</f>
        <v>109.45</v>
      </c>
      <c r="G3076" s="178" t="n">
        <f aca="false">IF(C3076="M.O.",VLOOKUP(A3076,INSUMOS_AUX!A:F,6,0),0)</f>
        <v>0</v>
      </c>
    </row>
    <row r="3077" customFormat="false" ht="15" hidden="false" customHeight="false" outlineLevel="0" collapsed="false">
      <c r="A3077" s="178" t="n">
        <v>36144</v>
      </c>
      <c r="B3077" s="179" t="s">
        <v>630</v>
      </c>
      <c r="C3077" s="180" t="s">
        <v>74</v>
      </c>
      <c r="D3077" s="180" t="s">
        <v>30</v>
      </c>
      <c r="E3077" s="178" t="n">
        <v>0.006706248</v>
      </c>
      <c r="F3077" s="181" t="n">
        <f aca="false">IF(C3077="MAT.",VLOOKUP(A3077,INSUMOS_AUX!A:F,6,0),0)</f>
        <v>1.12</v>
      </c>
      <c r="G3077" s="178" t="n">
        <f aca="false">IF(C3077="M.O.",VLOOKUP(A3077,INSUMOS_AUX!A:F,6,0),0)</f>
        <v>0</v>
      </c>
    </row>
    <row r="3078" customFormat="false" ht="15" hidden="false" customHeight="false" outlineLevel="0" collapsed="false">
      <c r="A3078" s="178" t="n">
        <v>36146</v>
      </c>
      <c r="B3078" s="179" t="s">
        <v>631</v>
      </c>
      <c r="C3078" s="180" t="s">
        <v>74</v>
      </c>
      <c r="D3078" s="180" t="s">
        <v>30</v>
      </c>
      <c r="E3078" s="178" t="n">
        <v>7.4604E-005</v>
      </c>
      <c r="F3078" s="181" t="n">
        <f aca="false">IF(C3078="MAT.",VLOOKUP(A3078,INSUMOS_AUX!A:F,6,0),0)</f>
        <v>170</v>
      </c>
      <c r="G3078" s="178" t="n">
        <f aca="false">IF(C3078="M.O.",VLOOKUP(A3078,INSUMOS_AUX!A:F,6,0),0)</f>
        <v>0</v>
      </c>
    </row>
    <row r="3079" customFormat="false" ht="15" hidden="false" customHeight="false" outlineLevel="0" collapsed="false">
      <c r="A3079" s="178" t="n">
        <v>36149</v>
      </c>
      <c r="B3079" s="179" t="s">
        <v>632</v>
      </c>
      <c r="C3079" s="180" t="s">
        <v>74</v>
      </c>
      <c r="D3079" s="180" t="s">
        <v>30</v>
      </c>
      <c r="E3079" s="178" t="n">
        <v>4.32E-005</v>
      </c>
      <c r="F3079" s="181" t="n">
        <f aca="false">IF(C3079="MAT.",VLOOKUP(A3079,INSUMOS_AUX!A:F,6,0),0)</f>
        <v>117.5</v>
      </c>
      <c r="G3079" s="178" t="n">
        <f aca="false">IF(C3079="M.O.",VLOOKUP(A3079,INSUMOS_AUX!A:F,6,0),0)</f>
        <v>0</v>
      </c>
    </row>
    <row r="3080" customFormat="false" ht="15" hidden="false" customHeight="false" outlineLevel="0" collapsed="false">
      <c r="A3080" s="178" t="n">
        <v>36150</v>
      </c>
      <c r="B3080" s="179" t="s">
        <v>633</v>
      </c>
      <c r="C3080" s="180" t="s">
        <v>74</v>
      </c>
      <c r="D3080" s="180" t="s">
        <v>30</v>
      </c>
      <c r="E3080" s="178" t="n">
        <v>0.000159864</v>
      </c>
      <c r="F3080" s="181" t="n">
        <f aca="false">IF(C3080="MAT.",VLOOKUP(A3080,INSUMOS_AUX!A:F,6,0),0)</f>
        <v>29.7</v>
      </c>
      <c r="G3080" s="178" t="n">
        <f aca="false">IF(C3080="M.O.",VLOOKUP(A3080,INSUMOS_AUX!A:F,6,0),0)</f>
        <v>0</v>
      </c>
    </row>
    <row r="3081" customFormat="false" ht="15" hidden="false" customHeight="false" outlineLevel="0" collapsed="false">
      <c r="A3081" s="178" t="n">
        <v>36153</v>
      </c>
      <c r="B3081" s="179" t="s">
        <v>634</v>
      </c>
      <c r="C3081" s="180" t="s">
        <v>74</v>
      </c>
      <c r="D3081" s="180" t="s">
        <v>30</v>
      </c>
      <c r="E3081" s="178" t="n">
        <v>6.4656E-005</v>
      </c>
      <c r="F3081" s="181" t="n">
        <f aca="false">IF(C3081="MAT.",VLOOKUP(A3081,INSUMOS_AUX!A:F,6,0),0)</f>
        <v>133.75</v>
      </c>
      <c r="G3081" s="178" t="n">
        <f aca="false">IF(C3081="M.O.",VLOOKUP(A3081,INSUMOS_AUX!A:F,6,0),0)</f>
        <v>0</v>
      </c>
    </row>
    <row r="3082" customFormat="false" ht="15" hidden="false" customHeight="false" outlineLevel="0" collapsed="false">
      <c r="A3082" s="178" t="n">
        <v>37370</v>
      </c>
      <c r="B3082" s="179" t="s">
        <v>659</v>
      </c>
      <c r="C3082" s="180" t="s">
        <v>74</v>
      </c>
      <c r="D3082" s="180" t="s">
        <v>594</v>
      </c>
      <c r="E3082" s="178" t="n">
        <v>0.06</v>
      </c>
      <c r="F3082" s="181" t="n">
        <f aca="false">IF(C3082="MAT.",VLOOKUP(A3082,INSUMOS_AUX!A:F,6,0),0)</f>
        <v>1.87</v>
      </c>
      <c r="G3082" s="178" t="n">
        <f aca="false">IF(C3082="M.O.",VLOOKUP(A3082,INSUMOS_AUX!A:F,6,0),0)</f>
        <v>0</v>
      </c>
    </row>
    <row r="3083" customFormat="false" ht="15" hidden="false" customHeight="false" outlineLevel="0" collapsed="false">
      <c r="A3083" s="178" t="n">
        <v>37371</v>
      </c>
      <c r="B3083" s="179" t="s">
        <v>660</v>
      </c>
      <c r="C3083" s="180" t="s">
        <v>74</v>
      </c>
      <c r="D3083" s="180" t="s">
        <v>594</v>
      </c>
      <c r="E3083" s="178" t="n">
        <v>0.06</v>
      </c>
      <c r="F3083" s="181" t="n">
        <f aca="false">IF(C3083="MAT.",VLOOKUP(A3083,INSUMOS_AUX!A:F,6,0),0)</f>
        <v>0.71</v>
      </c>
      <c r="G3083" s="178" t="n">
        <f aca="false">IF(C3083="M.O.",VLOOKUP(A3083,INSUMOS_AUX!A:F,6,0),0)</f>
        <v>0</v>
      </c>
    </row>
    <row r="3084" customFormat="false" ht="15" hidden="false" customHeight="false" outlineLevel="0" collapsed="false">
      <c r="A3084" s="178" t="n">
        <v>37372</v>
      </c>
      <c r="B3084" s="179" t="s">
        <v>661</v>
      </c>
      <c r="C3084" s="180" t="s">
        <v>74</v>
      </c>
      <c r="D3084" s="180" t="s">
        <v>594</v>
      </c>
      <c r="E3084" s="178" t="n">
        <v>0.06</v>
      </c>
      <c r="F3084" s="181" t="n">
        <f aca="false">IF(C3084="MAT.",VLOOKUP(A3084,INSUMOS_AUX!A:F,6,0),0)</f>
        <v>0.34</v>
      </c>
      <c r="G3084" s="178" t="n">
        <f aca="false">IF(C3084="M.O.",VLOOKUP(A3084,INSUMOS_AUX!A:F,6,0),0)</f>
        <v>0</v>
      </c>
    </row>
    <row r="3085" customFormat="false" ht="15" hidden="false" customHeight="false" outlineLevel="0" collapsed="false">
      <c r="A3085" s="178" t="n">
        <v>37373</v>
      </c>
      <c r="B3085" s="179" t="s">
        <v>662</v>
      </c>
      <c r="C3085" s="180" t="s">
        <v>74</v>
      </c>
      <c r="D3085" s="180" t="s">
        <v>594</v>
      </c>
      <c r="E3085" s="178" t="n">
        <v>0.06</v>
      </c>
      <c r="F3085" s="181" t="n">
        <f aca="false">IF(C3085="MAT.",VLOOKUP(A3085,INSUMOS_AUX!A:F,6,0),0)</f>
        <v>0.05</v>
      </c>
      <c r="G3085" s="178" t="n">
        <f aca="false">IF(C3085="M.O.",VLOOKUP(A3085,INSUMOS_AUX!A:F,6,0),0)</f>
        <v>0</v>
      </c>
    </row>
    <row r="3086" customFormat="false" ht="15" hidden="false" customHeight="false" outlineLevel="0" collapsed="false">
      <c r="A3086" s="178" t="n">
        <v>38382</v>
      </c>
      <c r="B3086" s="179" t="s">
        <v>664</v>
      </c>
      <c r="C3086" s="180" t="s">
        <v>74</v>
      </c>
      <c r="D3086" s="180" t="s">
        <v>30</v>
      </c>
      <c r="E3086" s="178" t="n">
        <v>0.000151872</v>
      </c>
      <c r="F3086" s="181" t="n">
        <f aca="false">IF(C3086="MAT.",VLOOKUP(A3086,INSUMOS_AUX!A:F,6,0),0)</f>
        <v>7.62</v>
      </c>
      <c r="G3086" s="178" t="n">
        <f aca="false">IF(C3086="M.O.",VLOOKUP(A3086,INSUMOS_AUX!A:F,6,0),0)</f>
        <v>0</v>
      </c>
    </row>
    <row r="3087" customFormat="false" ht="15" hidden="false" customHeight="false" outlineLevel="0" collapsed="false">
      <c r="A3087" s="178" t="n">
        <v>38390</v>
      </c>
      <c r="B3087" s="179" t="s">
        <v>665</v>
      </c>
      <c r="C3087" s="180" t="s">
        <v>74</v>
      </c>
      <c r="D3087" s="180" t="s">
        <v>30</v>
      </c>
      <c r="E3087" s="178" t="n">
        <v>7.9818E-005</v>
      </c>
      <c r="F3087" s="181" t="n">
        <f aca="false">IF(C3087="MAT.",VLOOKUP(A3087,INSUMOS_AUX!A:F,6,0),0)</f>
        <v>22.97</v>
      </c>
      <c r="G3087" s="178" t="n">
        <f aca="false">IF(C3087="M.O.",VLOOKUP(A3087,INSUMOS_AUX!A:F,6,0),0)</f>
        <v>0</v>
      </c>
    </row>
    <row r="3088" customFormat="false" ht="15" hidden="false" customHeight="false" outlineLevel="0" collapsed="false">
      <c r="A3088" s="178" t="n">
        <v>38393</v>
      </c>
      <c r="B3088" s="179" t="s">
        <v>666</v>
      </c>
      <c r="C3088" s="180" t="s">
        <v>74</v>
      </c>
      <c r="D3088" s="180" t="s">
        <v>30</v>
      </c>
      <c r="E3088" s="178" t="n">
        <v>7.9818E-005</v>
      </c>
      <c r="F3088" s="181" t="n">
        <f aca="false">IF(C3088="MAT.",VLOOKUP(A3088,INSUMOS_AUX!A:F,6,0),0)</f>
        <v>10.36</v>
      </c>
      <c r="G3088" s="178" t="n">
        <f aca="false">IF(C3088="M.O.",VLOOKUP(A3088,INSUMOS_AUX!A:F,6,0),0)</f>
        <v>0</v>
      </c>
    </row>
    <row r="3089" customFormat="false" ht="15" hidden="false" customHeight="false" outlineLevel="0" collapsed="false">
      <c r="A3089" s="178" t="n">
        <v>38396</v>
      </c>
      <c r="B3089" s="179" t="s">
        <v>667</v>
      </c>
      <c r="C3089" s="180" t="s">
        <v>74</v>
      </c>
      <c r="D3089" s="180" t="s">
        <v>30</v>
      </c>
      <c r="E3089" s="178" t="n">
        <v>2.718E-006</v>
      </c>
      <c r="F3089" s="181" t="n">
        <f aca="false">IF(C3089="MAT.",VLOOKUP(A3089,INSUMOS_AUX!A:F,6,0),0)</f>
        <v>276.64</v>
      </c>
      <c r="G3089" s="178" t="n">
        <f aca="false">IF(C3089="M.O.",VLOOKUP(A3089,INSUMOS_AUX!A:F,6,0),0)</f>
        <v>0</v>
      </c>
    </row>
    <row r="3090" customFormat="false" ht="15" hidden="false" customHeight="false" outlineLevel="0" collapsed="false">
      <c r="A3090" s="178" t="n">
        <v>38399</v>
      </c>
      <c r="B3090" s="179" t="s">
        <v>668</v>
      </c>
      <c r="C3090" s="180" t="s">
        <v>74</v>
      </c>
      <c r="D3090" s="180" t="s">
        <v>30</v>
      </c>
      <c r="E3090" s="178" t="n">
        <v>1.3578E-005</v>
      </c>
      <c r="F3090" s="181" t="n">
        <f aca="false">IF(C3090="MAT.",VLOOKUP(A3090,INSUMOS_AUX!A:F,6,0),0)</f>
        <v>135.25</v>
      </c>
      <c r="G3090" s="178" t="n">
        <f aca="false">IF(C3090="M.O.",VLOOKUP(A3090,INSUMOS_AUX!A:F,6,0),0)</f>
        <v>0</v>
      </c>
    </row>
    <row r="3091" customFormat="false" ht="15" hidden="false" customHeight="false" outlineLevel="0" collapsed="false">
      <c r="A3091" s="178" t="n">
        <v>38412</v>
      </c>
      <c r="B3091" s="179" t="s">
        <v>669</v>
      </c>
      <c r="C3091" s="180" t="s">
        <v>74</v>
      </c>
      <c r="D3091" s="180" t="s">
        <v>30</v>
      </c>
      <c r="E3091" s="178" t="n">
        <v>2.376E-006</v>
      </c>
      <c r="F3091" s="181" t="n">
        <f aca="false">IF(C3091="MAT.",VLOOKUP(A3091,INSUMOS_AUX!A:F,6,0),0)</f>
        <v>837.62</v>
      </c>
      <c r="G3091" s="178" t="n">
        <f aca="false">IF(C3091="M.O.",VLOOKUP(A3091,INSUMOS_AUX!A:F,6,0),0)</f>
        <v>0</v>
      </c>
    </row>
    <row r="3092" customFormat="false" ht="15" hidden="false" customHeight="false" outlineLevel="0" collapsed="false">
      <c r="A3092" s="178" t="n">
        <v>38413</v>
      </c>
      <c r="B3092" s="179" t="s">
        <v>670</v>
      </c>
      <c r="C3092" s="180" t="s">
        <v>74</v>
      </c>
      <c r="D3092" s="180" t="s">
        <v>30</v>
      </c>
      <c r="E3092" s="178" t="n">
        <v>2.328E-006</v>
      </c>
      <c r="F3092" s="181" t="n">
        <f aca="false">IF(C3092="MAT.",VLOOKUP(A3092,INSUMOS_AUX!A:F,6,0),0)</f>
        <v>589.49</v>
      </c>
      <c r="G3092" s="178" t="n">
        <f aca="false">IF(C3092="M.O.",VLOOKUP(A3092,INSUMOS_AUX!A:F,6,0),0)</f>
        <v>0</v>
      </c>
    </row>
    <row r="3093" customFormat="false" ht="15" hidden="false" customHeight="false" outlineLevel="0" collapsed="false">
      <c r="A3093" s="178" t="n">
        <v>38476</v>
      </c>
      <c r="B3093" s="179" t="s">
        <v>671</v>
      </c>
      <c r="C3093" s="180" t="s">
        <v>74</v>
      </c>
      <c r="D3093" s="180" t="s">
        <v>30</v>
      </c>
      <c r="E3093" s="178" t="n">
        <v>1.0866E-005</v>
      </c>
      <c r="F3093" s="181" t="n">
        <f aca="false">IF(C3093="MAT.",VLOOKUP(A3093,INSUMOS_AUX!A:F,6,0),0)</f>
        <v>203.78</v>
      </c>
      <c r="G3093" s="178" t="n">
        <f aca="false">IF(C3093="M.O.",VLOOKUP(A3093,INSUMOS_AUX!A:F,6,0),0)</f>
        <v>0</v>
      </c>
    </row>
    <row r="3094" customFormat="false" ht="15" hidden="false" customHeight="false" outlineLevel="0" collapsed="false">
      <c r="A3094" s="178" t="n">
        <v>38477</v>
      </c>
      <c r="B3094" s="179" t="s">
        <v>672</v>
      </c>
      <c r="C3094" s="180" t="s">
        <v>74</v>
      </c>
      <c r="D3094" s="180" t="s">
        <v>30</v>
      </c>
      <c r="E3094" s="178" t="n">
        <v>2.328E-006</v>
      </c>
      <c r="F3094" s="181" t="n">
        <f aca="false">IF(C3094="MAT.",VLOOKUP(A3094,INSUMOS_AUX!A:F,6,0),0)</f>
        <v>577.1</v>
      </c>
      <c r="G3094" s="178" t="n">
        <f aca="false">IF(C3094="M.O.",VLOOKUP(A3094,INSUMOS_AUX!A:F,6,0),0)</f>
        <v>0</v>
      </c>
    </row>
    <row r="3095" customFormat="false" ht="15" hidden="false" customHeight="false" outlineLevel="0" collapsed="false">
      <c r="A3095" s="178" t="s">
        <v>880</v>
      </c>
      <c r="B3095" s="179" t="s">
        <v>386</v>
      </c>
      <c r="C3095" s="180" t="s">
        <v>74</v>
      </c>
      <c r="D3095" s="180" t="s">
        <v>30</v>
      </c>
      <c r="E3095" s="178" t="n">
        <v>1</v>
      </c>
      <c r="F3095" s="181" t="n">
        <f aca="false">IF(C3095="MAT.",VLOOKUP(A3095,INSUMOS_AUX!A:F,6,0),0)</f>
        <v>0.11</v>
      </c>
      <c r="G3095" s="178" t="n">
        <f aca="false">IF(C3095="M.O.",VLOOKUP(A3095,INSUMOS_AUX!A:F,6,0),0)</f>
        <v>0</v>
      </c>
    </row>
    <row r="3096" customFormat="false" ht="15" hidden="false" customHeight="false" outlineLevel="0" collapsed="false">
      <c r="A3096" s="172"/>
      <c r="B3096" s="173"/>
      <c r="C3096" s="173"/>
      <c r="D3096" s="173"/>
      <c r="E3096" s="173"/>
      <c r="F3096" s="173"/>
      <c r="G3096" s="173"/>
    </row>
    <row r="3097" customFormat="false" ht="15" hidden="false" customHeight="false" outlineLevel="0" collapsed="false">
      <c r="A3097" s="174" t="s">
        <v>388</v>
      </c>
      <c r="B3097" s="174" t="s">
        <v>389</v>
      </c>
      <c r="C3097" s="175" t="s">
        <v>60</v>
      </c>
      <c r="D3097" s="175" t="s">
        <v>30</v>
      </c>
      <c r="E3097" s="176" t="n">
        <v>20</v>
      </c>
      <c r="F3097" s="176" t="n">
        <f aca="false">SUMPRODUCT($E3098:$E3125,F3098:F3125)</f>
        <v>5.5098363952</v>
      </c>
      <c r="G3097" s="176" t="n">
        <f aca="false">SUMPRODUCT($E3098:$E3125,G3098:G3125)</f>
        <v>4.6642928</v>
      </c>
    </row>
    <row r="3098" customFormat="false" ht="15" hidden="false" customHeight="false" outlineLevel="0" collapsed="false">
      <c r="A3098" s="178" t="n">
        <v>10</v>
      </c>
      <c r="B3098" s="179" t="s">
        <v>647</v>
      </c>
      <c r="C3098" s="180" t="s">
        <v>74</v>
      </c>
      <c r="D3098" s="180" t="s">
        <v>30</v>
      </c>
      <c r="E3098" s="178" t="n">
        <v>0.002805</v>
      </c>
      <c r="F3098" s="181" t="n">
        <f aca="false">IF(C3098="MAT.",VLOOKUP(A3098,INSUMOS_AUX!A:F,6,0),0)</f>
        <v>6.92</v>
      </c>
      <c r="G3098" s="178" t="n">
        <f aca="false">IF(C3098="M.O.",VLOOKUP(A3098,INSUMOS_AUX!A:F,6,0),0)</f>
        <v>0</v>
      </c>
    </row>
    <row r="3099" customFormat="false" ht="15" hidden="false" customHeight="false" outlineLevel="0" collapsed="false">
      <c r="A3099" s="178" t="n">
        <v>11359</v>
      </c>
      <c r="B3099" s="179" t="s">
        <v>649</v>
      </c>
      <c r="C3099" s="180" t="s">
        <v>74</v>
      </c>
      <c r="D3099" s="180" t="s">
        <v>30</v>
      </c>
      <c r="E3099" s="178" t="n">
        <v>2.264E-005</v>
      </c>
      <c r="F3099" s="181" t="n">
        <f aca="false">IF(C3099="MAT.",VLOOKUP(A3099,INSUMOS_AUX!A:F,6,0),0)</f>
        <v>571.77</v>
      </c>
      <c r="G3099" s="178" t="n">
        <f aca="false">IF(C3099="M.O.",VLOOKUP(A3099,INSUMOS_AUX!A:F,6,0),0)</f>
        <v>0</v>
      </c>
    </row>
    <row r="3100" customFormat="false" ht="15" hidden="false" customHeight="false" outlineLevel="0" collapsed="false">
      <c r="A3100" s="178" t="n">
        <v>12815</v>
      </c>
      <c r="B3100" s="179" t="s">
        <v>651</v>
      </c>
      <c r="C3100" s="180" t="s">
        <v>74</v>
      </c>
      <c r="D3100" s="180" t="s">
        <v>30</v>
      </c>
      <c r="E3100" s="178" t="n">
        <v>0.00319264</v>
      </c>
      <c r="F3100" s="181" t="n">
        <f aca="false">IF(C3100="MAT.",VLOOKUP(A3100,INSUMOS_AUX!A:F,6,0),0)</f>
        <v>5.84</v>
      </c>
      <c r="G3100" s="178" t="n">
        <f aca="false">IF(C3100="M.O.",VLOOKUP(A3100,INSUMOS_AUX!A:F,6,0),0)</f>
        <v>0</v>
      </c>
    </row>
    <row r="3101" customFormat="false" ht="15" hidden="false" customHeight="false" outlineLevel="0" collapsed="false">
      <c r="A3101" s="178" t="n">
        <v>12892</v>
      </c>
      <c r="B3101" s="179" t="s">
        <v>627</v>
      </c>
      <c r="C3101" s="180" t="s">
        <v>74</v>
      </c>
      <c r="D3101" s="180" t="s">
        <v>628</v>
      </c>
      <c r="E3101" s="178" t="n">
        <v>0.00549552</v>
      </c>
      <c r="F3101" s="181" t="n">
        <f aca="false">IF(C3101="MAT.",VLOOKUP(A3101,INSUMOS_AUX!A:F,6,0),0)</f>
        <v>9</v>
      </c>
      <c r="G3101" s="178" t="n">
        <f aca="false">IF(C3101="M.O.",VLOOKUP(A3101,INSUMOS_AUX!A:F,6,0),0)</f>
        <v>0</v>
      </c>
    </row>
    <row r="3102" customFormat="false" ht="15" hidden="false" customHeight="false" outlineLevel="0" collapsed="false">
      <c r="A3102" s="178" t="n">
        <v>12893</v>
      </c>
      <c r="B3102" s="179" t="s">
        <v>629</v>
      </c>
      <c r="C3102" s="180" t="s">
        <v>74</v>
      </c>
      <c r="D3102" s="180" t="s">
        <v>628</v>
      </c>
      <c r="E3102" s="178" t="n">
        <v>0.00064116</v>
      </c>
      <c r="F3102" s="181" t="n">
        <f aca="false">IF(C3102="MAT.",VLOOKUP(A3102,INSUMOS_AUX!A:F,6,0),0)</f>
        <v>48</v>
      </c>
      <c r="G3102" s="178" t="n">
        <f aca="false">IF(C3102="M.O.",VLOOKUP(A3102,INSUMOS_AUX!A:F,6,0),0)</f>
        <v>0</v>
      </c>
    </row>
    <row r="3103" customFormat="false" ht="15" hidden="false" customHeight="false" outlineLevel="0" collapsed="false">
      <c r="A3103" s="178" t="n">
        <v>2436</v>
      </c>
      <c r="B3103" s="179" t="s">
        <v>683</v>
      </c>
      <c r="C3103" s="180" t="s">
        <v>636</v>
      </c>
      <c r="D3103" s="180" t="s">
        <v>594</v>
      </c>
      <c r="E3103" s="178" t="n">
        <v>0.20602</v>
      </c>
      <c r="F3103" s="181" t="n">
        <f aca="false">IF(C3103="MAT.",VLOOKUP(A3103,INSUMOS_AUX!A:F,6,0),0)</f>
        <v>0</v>
      </c>
      <c r="G3103" s="178" t="n">
        <f aca="false">IF(C3103="M.O.",VLOOKUP(A3103,INSUMOS_AUX!A:F,6,0),0)</f>
        <v>13.3</v>
      </c>
    </row>
    <row r="3104" customFormat="false" ht="15" hidden="false" customHeight="false" outlineLevel="0" collapsed="false">
      <c r="A3104" s="178" t="n">
        <v>247</v>
      </c>
      <c r="B3104" s="179" t="s">
        <v>849</v>
      </c>
      <c r="C3104" s="180" t="s">
        <v>636</v>
      </c>
      <c r="D3104" s="180" t="s">
        <v>594</v>
      </c>
      <c r="E3104" s="178" t="n">
        <v>0.20602</v>
      </c>
      <c r="F3104" s="181" t="n">
        <f aca="false">IF(C3104="MAT.",VLOOKUP(A3104,INSUMOS_AUX!A:F,6,0),0)</f>
        <v>0</v>
      </c>
      <c r="G3104" s="178" t="n">
        <f aca="false">IF(C3104="M.O.",VLOOKUP(A3104,INSUMOS_AUX!A:F,6,0),0)</f>
        <v>9.34</v>
      </c>
    </row>
    <row r="3105" customFormat="false" ht="15" hidden="false" customHeight="false" outlineLevel="0" collapsed="false">
      <c r="A3105" s="178" t="n">
        <v>25966</v>
      </c>
      <c r="B3105" s="179" t="s">
        <v>653</v>
      </c>
      <c r="C3105" s="180" t="s">
        <v>74</v>
      </c>
      <c r="D3105" s="180" t="s">
        <v>654</v>
      </c>
      <c r="E3105" s="178" t="n">
        <v>0.00053212</v>
      </c>
      <c r="F3105" s="181" t="n">
        <f aca="false">IF(C3105="MAT.",VLOOKUP(A3105,INSUMOS_AUX!A:F,6,0),0)</f>
        <v>15.03</v>
      </c>
      <c r="G3105" s="178" t="n">
        <f aca="false">IF(C3105="M.O.",VLOOKUP(A3105,INSUMOS_AUX!A:F,6,0),0)</f>
        <v>0</v>
      </c>
    </row>
    <row r="3106" customFormat="false" ht="15" hidden="false" customHeight="false" outlineLevel="0" collapsed="false">
      <c r="A3106" s="178" t="n">
        <v>2711</v>
      </c>
      <c r="B3106" s="179" t="s">
        <v>657</v>
      </c>
      <c r="C3106" s="180" t="s">
        <v>74</v>
      </c>
      <c r="D3106" s="180" t="s">
        <v>30</v>
      </c>
      <c r="E3106" s="178" t="n">
        <v>0.00023748</v>
      </c>
      <c r="F3106" s="181" t="n">
        <f aca="false">IF(C3106="MAT.",VLOOKUP(A3106,INSUMOS_AUX!A:F,6,0),0)</f>
        <v>109.45</v>
      </c>
      <c r="G3106" s="178" t="n">
        <f aca="false">IF(C3106="M.O.",VLOOKUP(A3106,INSUMOS_AUX!A:F,6,0),0)</f>
        <v>0</v>
      </c>
    </row>
    <row r="3107" customFormat="false" ht="15" hidden="false" customHeight="false" outlineLevel="0" collapsed="false">
      <c r="A3107" s="178" t="n">
        <v>36144</v>
      </c>
      <c r="B3107" s="179" t="s">
        <v>630</v>
      </c>
      <c r="C3107" s="180" t="s">
        <v>74</v>
      </c>
      <c r="D3107" s="180" t="s">
        <v>30</v>
      </c>
      <c r="E3107" s="178" t="n">
        <v>0.04470832</v>
      </c>
      <c r="F3107" s="181" t="n">
        <f aca="false">IF(C3107="MAT.",VLOOKUP(A3107,INSUMOS_AUX!A:F,6,0),0)</f>
        <v>1.12</v>
      </c>
      <c r="G3107" s="178" t="n">
        <f aca="false">IF(C3107="M.O.",VLOOKUP(A3107,INSUMOS_AUX!A:F,6,0),0)</f>
        <v>0</v>
      </c>
    </row>
    <row r="3108" customFormat="false" ht="15" hidden="false" customHeight="false" outlineLevel="0" collapsed="false">
      <c r="A3108" s="178" t="n">
        <v>36146</v>
      </c>
      <c r="B3108" s="179" t="s">
        <v>631</v>
      </c>
      <c r="C3108" s="180" t="s">
        <v>74</v>
      </c>
      <c r="D3108" s="180" t="s">
        <v>30</v>
      </c>
      <c r="E3108" s="178" t="n">
        <v>0.00049736</v>
      </c>
      <c r="F3108" s="181" t="n">
        <f aca="false">IF(C3108="MAT.",VLOOKUP(A3108,INSUMOS_AUX!A:F,6,0),0)</f>
        <v>170</v>
      </c>
      <c r="G3108" s="178" t="n">
        <f aca="false">IF(C3108="M.O.",VLOOKUP(A3108,INSUMOS_AUX!A:F,6,0),0)</f>
        <v>0</v>
      </c>
    </row>
    <row r="3109" customFormat="false" ht="15" hidden="false" customHeight="false" outlineLevel="0" collapsed="false">
      <c r="A3109" s="178" t="n">
        <v>36149</v>
      </c>
      <c r="B3109" s="179" t="s">
        <v>632</v>
      </c>
      <c r="C3109" s="180" t="s">
        <v>74</v>
      </c>
      <c r="D3109" s="180" t="s">
        <v>30</v>
      </c>
      <c r="E3109" s="178" t="n">
        <v>0.000288</v>
      </c>
      <c r="F3109" s="181" t="n">
        <f aca="false">IF(C3109="MAT.",VLOOKUP(A3109,INSUMOS_AUX!A:F,6,0),0)</f>
        <v>117.5</v>
      </c>
      <c r="G3109" s="178" t="n">
        <f aca="false">IF(C3109="M.O.",VLOOKUP(A3109,INSUMOS_AUX!A:F,6,0),0)</f>
        <v>0</v>
      </c>
    </row>
    <row r="3110" customFormat="false" ht="15" hidden="false" customHeight="false" outlineLevel="0" collapsed="false">
      <c r="A3110" s="178" t="n">
        <v>36150</v>
      </c>
      <c r="B3110" s="179" t="s">
        <v>633</v>
      </c>
      <c r="C3110" s="180" t="s">
        <v>74</v>
      </c>
      <c r="D3110" s="180" t="s">
        <v>30</v>
      </c>
      <c r="E3110" s="178" t="n">
        <v>0.00106576</v>
      </c>
      <c r="F3110" s="181" t="n">
        <f aca="false">IF(C3110="MAT.",VLOOKUP(A3110,INSUMOS_AUX!A:F,6,0),0)</f>
        <v>29.7</v>
      </c>
      <c r="G3110" s="178" t="n">
        <f aca="false">IF(C3110="M.O.",VLOOKUP(A3110,INSUMOS_AUX!A:F,6,0),0)</f>
        <v>0</v>
      </c>
    </row>
    <row r="3111" customFormat="false" ht="15" hidden="false" customHeight="false" outlineLevel="0" collapsed="false">
      <c r="A3111" s="178" t="n">
        <v>36153</v>
      </c>
      <c r="B3111" s="179" t="s">
        <v>634</v>
      </c>
      <c r="C3111" s="180" t="s">
        <v>74</v>
      </c>
      <c r="D3111" s="180" t="s">
        <v>30</v>
      </c>
      <c r="E3111" s="178" t="n">
        <v>0.00043104</v>
      </c>
      <c r="F3111" s="181" t="n">
        <f aca="false">IF(C3111="MAT.",VLOOKUP(A3111,INSUMOS_AUX!A:F,6,0),0)</f>
        <v>133.75</v>
      </c>
      <c r="G3111" s="178" t="n">
        <f aca="false">IF(C3111="M.O.",VLOOKUP(A3111,INSUMOS_AUX!A:F,6,0),0)</f>
        <v>0</v>
      </c>
    </row>
    <row r="3112" customFormat="false" ht="15" hidden="false" customHeight="false" outlineLevel="0" collapsed="false">
      <c r="A3112" s="178" t="n">
        <v>37370</v>
      </c>
      <c r="B3112" s="179" t="s">
        <v>659</v>
      </c>
      <c r="C3112" s="180" t="s">
        <v>74</v>
      </c>
      <c r="D3112" s="180" t="s">
        <v>594</v>
      </c>
      <c r="E3112" s="178" t="n">
        <v>0.4</v>
      </c>
      <c r="F3112" s="181" t="n">
        <f aca="false">IF(C3112="MAT.",VLOOKUP(A3112,INSUMOS_AUX!A:F,6,0),0)</f>
        <v>1.87</v>
      </c>
      <c r="G3112" s="178" t="n">
        <f aca="false">IF(C3112="M.O.",VLOOKUP(A3112,INSUMOS_AUX!A:F,6,0),0)</f>
        <v>0</v>
      </c>
    </row>
    <row r="3113" customFormat="false" ht="15" hidden="false" customHeight="false" outlineLevel="0" collapsed="false">
      <c r="A3113" s="178" t="n">
        <v>37371</v>
      </c>
      <c r="B3113" s="179" t="s">
        <v>660</v>
      </c>
      <c r="C3113" s="180" t="s">
        <v>74</v>
      </c>
      <c r="D3113" s="180" t="s">
        <v>594</v>
      </c>
      <c r="E3113" s="178" t="n">
        <v>0.4</v>
      </c>
      <c r="F3113" s="181" t="n">
        <f aca="false">IF(C3113="MAT.",VLOOKUP(A3113,INSUMOS_AUX!A:F,6,0),0)</f>
        <v>0.71</v>
      </c>
      <c r="G3113" s="178" t="n">
        <f aca="false">IF(C3113="M.O.",VLOOKUP(A3113,INSUMOS_AUX!A:F,6,0),0)</f>
        <v>0</v>
      </c>
    </row>
    <row r="3114" customFormat="false" ht="15" hidden="false" customHeight="false" outlineLevel="0" collapsed="false">
      <c r="A3114" s="178" t="n">
        <v>37372</v>
      </c>
      <c r="B3114" s="179" t="s">
        <v>661</v>
      </c>
      <c r="C3114" s="180" t="s">
        <v>74</v>
      </c>
      <c r="D3114" s="180" t="s">
        <v>594</v>
      </c>
      <c r="E3114" s="178" t="n">
        <v>0.4</v>
      </c>
      <c r="F3114" s="181" t="n">
        <f aca="false">IF(C3114="MAT.",VLOOKUP(A3114,INSUMOS_AUX!A:F,6,0),0)</f>
        <v>0.34</v>
      </c>
      <c r="G3114" s="178" t="n">
        <f aca="false">IF(C3114="M.O.",VLOOKUP(A3114,INSUMOS_AUX!A:F,6,0),0)</f>
        <v>0</v>
      </c>
    </row>
    <row r="3115" customFormat="false" ht="15" hidden="false" customHeight="false" outlineLevel="0" collapsed="false">
      <c r="A3115" s="178" t="n">
        <v>37373</v>
      </c>
      <c r="B3115" s="179" t="s">
        <v>662</v>
      </c>
      <c r="C3115" s="180" t="s">
        <v>74</v>
      </c>
      <c r="D3115" s="180" t="s">
        <v>594</v>
      </c>
      <c r="E3115" s="178" t="n">
        <v>0.4</v>
      </c>
      <c r="F3115" s="181" t="n">
        <f aca="false">IF(C3115="MAT.",VLOOKUP(A3115,INSUMOS_AUX!A:F,6,0),0)</f>
        <v>0.05</v>
      </c>
      <c r="G3115" s="178" t="n">
        <f aca="false">IF(C3115="M.O.",VLOOKUP(A3115,INSUMOS_AUX!A:F,6,0),0)</f>
        <v>0</v>
      </c>
    </row>
    <row r="3116" customFormat="false" ht="15" hidden="false" customHeight="false" outlineLevel="0" collapsed="false">
      <c r="A3116" s="178" t="n">
        <v>38382</v>
      </c>
      <c r="B3116" s="179" t="s">
        <v>664</v>
      </c>
      <c r="C3116" s="180" t="s">
        <v>74</v>
      </c>
      <c r="D3116" s="180" t="s">
        <v>30</v>
      </c>
      <c r="E3116" s="178" t="n">
        <v>0.00101248</v>
      </c>
      <c r="F3116" s="181" t="n">
        <f aca="false">IF(C3116="MAT.",VLOOKUP(A3116,INSUMOS_AUX!A:F,6,0),0)</f>
        <v>7.62</v>
      </c>
      <c r="G3116" s="178" t="n">
        <f aca="false">IF(C3116="M.O.",VLOOKUP(A3116,INSUMOS_AUX!A:F,6,0),0)</f>
        <v>0</v>
      </c>
    </row>
    <row r="3117" customFormat="false" ht="15" hidden="false" customHeight="false" outlineLevel="0" collapsed="false">
      <c r="A3117" s="178" t="n">
        <v>38390</v>
      </c>
      <c r="B3117" s="179" t="s">
        <v>665</v>
      </c>
      <c r="C3117" s="180" t="s">
        <v>74</v>
      </c>
      <c r="D3117" s="180" t="s">
        <v>30</v>
      </c>
      <c r="E3117" s="178" t="n">
        <v>0.00053212</v>
      </c>
      <c r="F3117" s="181" t="n">
        <f aca="false">IF(C3117="MAT.",VLOOKUP(A3117,INSUMOS_AUX!A:F,6,0),0)</f>
        <v>22.97</v>
      </c>
      <c r="G3117" s="178" t="n">
        <f aca="false">IF(C3117="M.O.",VLOOKUP(A3117,INSUMOS_AUX!A:F,6,0),0)</f>
        <v>0</v>
      </c>
    </row>
    <row r="3118" customFormat="false" ht="15" hidden="false" customHeight="false" outlineLevel="0" collapsed="false">
      <c r="A3118" s="178" t="n">
        <v>38393</v>
      </c>
      <c r="B3118" s="179" t="s">
        <v>666</v>
      </c>
      <c r="C3118" s="180" t="s">
        <v>74</v>
      </c>
      <c r="D3118" s="180" t="s">
        <v>30</v>
      </c>
      <c r="E3118" s="178" t="n">
        <v>0.00053212</v>
      </c>
      <c r="F3118" s="181" t="n">
        <f aca="false">IF(C3118="MAT.",VLOOKUP(A3118,INSUMOS_AUX!A:F,6,0),0)</f>
        <v>10.36</v>
      </c>
      <c r="G3118" s="178" t="n">
        <f aca="false">IF(C3118="M.O.",VLOOKUP(A3118,INSUMOS_AUX!A:F,6,0),0)</f>
        <v>0</v>
      </c>
    </row>
    <row r="3119" customFormat="false" ht="15" hidden="false" customHeight="false" outlineLevel="0" collapsed="false">
      <c r="A3119" s="178" t="n">
        <v>38396</v>
      </c>
      <c r="B3119" s="179" t="s">
        <v>667</v>
      </c>
      <c r="C3119" s="180" t="s">
        <v>74</v>
      </c>
      <c r="D3119" s="180" t="s">
        <v>30</v>
      </c>
      <c r="E3119" s="178" t="n">
        <v>1.812E-005</v>
      </c>
      <c r="F3119" s="181" t="n">
        <f aca="false">IF(C3119="MAT.",VLOOKUP(A3119,INSUMOS_AUX!A:F,6,0),0)</f>
        <v>276.64</v>
      </c>
      <c r="G3119" s="178" t="n">
        <f aca="false">IF(C3119="M.O.",VLOOKUP(A3119,INSUMOS_AUX!A:F,6,0),0)</f>
        <v>0</v>
      </c>
    </row>
    <row r="3120" customFormat="false" ht="15" hidden="false" customHeight="false" outlineLevel="0" collapsed="false">
      <c r="A3120" s="178" t="n">
        <v>38399</v>
      </c>
      <c r="B3120" s="179" t="s">
        <v>668</v>
      </c>
      <c r="C3120" s="180" t="s">
        <v>74</v>
      </c>
      <c r="D3120" s="180" t="s">
        <v>30</v>
      </c>
      <c r="E3120" s="178" t="n">
        <v>9.052E-005</v>
      </c>
      <c r="F3120" s="181" t="n">
        <f aca="false">IF(C3120="MAT.",VLOOKUP(A3120,INSUMOS_AUX!A:F,6,0),0)</f>
        <v>135.25</v>
      </c>
      <c r="G3120" s="178" t="n">
        <f aca="false">IF(C3120="M.O.",VLOOKUP(A3120,INSUMOS_AUX!A:F,6,0),0)</f>
        <v>0</v>
      </c>
    </row>
    <row r="3121" customFormat="false" ht="15" hidden="false" customHeight="false" outlineLevel="0" collapsed="false">
      <c r="A3121" s="178" t="n">
        <v>38412</v>
      </c>
      <c r="B3121" s="179" t="s">
        <v>669</v>
      </c>
      <c r="C3121" s="180" t="s">
        <v>74</v>
      </c>
      <c r="D3121" s="180" t="s">
        <v>30</v>
      </c>
      <c r="E3121" s="178" t="n">
        <v>1.584E-005</v>
      </c>
      <c r="F3121" s="181" t="n">
        <f aca="false">IF(C3121="MAT.",VLOOKUP(A3121,INSUMOS_AUX!A:F,6,0),0)</f>
        <v>837.62</v>
      </c>
      <c r="G3121" s="178" t="n">
        <f aca="false">IF(C3121="M.O.",VLOOKUP(A3121,INSUMOS_AUX!A:F,6,0),0)</f>
        <v>0</v>
      </c>
    </row>
    <row r="3122" customFormat="false" ht="15" hidden="false" customHeight="false" outlineLevel="0" collapsed="false">
      <c r="A3122" s="178" t="n">
        <v>38413</v>
      </c>
      <c r="B3122" s="179" t="s">
        <v>670</v>
      </c>
      <c r="C3122" s="180" t="s">
        <v>74</v>
      </c>
      <c r="D3122" s="180" t="s">
        <v>30</v>
      </c>
      <c r="E3122" s="178" t="n">
        <v>1.552E-005</v>
      </c>
      <c r="F3122" s="181" t="n">
        <f aca="false">IF(C3122="MAT.",VLOOKUP(A3122,INSUMOS_AUX!A:F,6,0),0)</f>
        <v>589.49</v>
      </c>
      <c r="G3122" s="178" t="n">
        <f aca="false">IF(C3122="M.O.",VLOOKUP(A3122,INSUMOS_AUX!A:F,6,0),0)</f>
        <v>0</v>
      </c>
    </row>
    <row r="3123" customFormat="false" ht="15" hidden="false" customHeight="false" outlineLevel="0" collapsed="false">
      <c r="A3123" s="178" t="n">
        <v>38476</v>
      </c>
      <c r="B3123" s="179" t="s">
        <v>671</v>
      </c>
      <c r="C3123" s="180" t="s">
        <v>74</v>
      </c>
      <c r="D3123" s="180" t="s">
        <v>30</v>
      </c>
      <c r="E3123" s="178" t="n">
        <v>7.244E-005</v>
      </c>
      <c r="F3123" s="181" t="n">
        <f aca="false">IF(C3123="MAT.",VLOOKUP(A3123,INSUMOS_AUX!A:F,6,0),0)</f>
        <v>203.78</v>
      </c>
      <c r="G3123" s="178" t="n">
        <f aca="false">IF(C3123="M.O.",VLOOKUP(A3123,INSUMOS_AUX!A:F,6,0),0)</f>
        <v>0</v>
      </c>
    </row>
    <row r="3124" customFormat="false" ht="15" hidden="false" customHeight="false" outlineLevel="0" collapsed="false">
      <c r="A3124" s="178" t="n">
        <v>38477</v>
      </c>
      <c r="B3124" s="179" t="s">
        <v>672</v>
      </c>
      <c r="C3124" s="180" t="s">
        <v>74</v>
      </c>
      <c r="D3124" s="180" t="s">
        <v>30</v>
      </c>
      <c r="E3124" s="178" t="n">
        <v>1.552E-005</v>
      </c>
      <c r="F3124" s="181" t="n">
        <f aca="false">IF(C3124="MAT.",VLOOKUP(A3124,INSUMOS_AUX!A:F,6,0),0)</f>
        <v>577.1</v>
      </c>
      <c r="G3124" s="178" t="n">
        <f aca="false">IF(C3124="M.O.",VLOOKUP(A3124,INSUMOS_AUX!A:F,6,0),0)</f>
        <v>0</v>
      </c>
    </row>
    <row r="3125" customFormat="false" ht="15" hidden="false" customHeight="false" outlineLevel="0" collapsed="false">
      <c r="A3125" s="178" t="s">
        <v>881</v>
      </c>
      <c r="B3125" s="179" t="s">
        <v>389</v>
      </c>
      <c r="C3125" s="180" t="s">
        <v>74</v>
      </c>
      <c r="D3125" s="180" t="s">
        <v>30</v>
      </c>
      <c r="E3125" s="178" t="n">
        <v>1</v>
      </c>
      <c r="F3125" s="181" t="n">
        <f aca="false">IF(C3125="MAT.",VLOOKUP(A3125,INSUMOS_AUX!A:F,6,0),0)</f>
        <v>3.81</v>
      </c>
      <c r="G3125" s="178" t="n">
        <f aca="false">IF(C3125="M.O.",VLOOKUP(A3125,INSUMOS_AUX!A:F,6,0),0)</f>
        <v>0</v>
      </c>
    </row>
    <row r="3126" customFormat="false" ht="15" hidden="false" customHeight="false" outlineLevel="0" collapsed="false">
      <c r="A3126" s="172"/>
      <c r="B3126" s="173"/>
      <c r="C3126" s="173"/>
      <c r="D3126" s="173"/>
      <c r="E3126" s="173"/>
      <c r="F3126" s="173"/>
      <c r="G3126" s="173"/>
    </row>
    <row r="3127" customFormat="false" ht="15" hidden="false" customHeight="false" outlineLevel="0" collapsed="false">
      <c r="A3127" s="174" t="s">
        <v>391</v>
      </c>
      <c r="B3127" s="174" t="s">
        <v>392</v>
      </c>
      <c r="C3127" s="175" t="s">
        <v>60</v>
      </c>
      <c r="D3127" s="175" t="s">
        <v>30</v>
      </c>
      <c r="E3127" s="176" t="n">
        <v>150</v>
      </c>
      <c r="F3127" s="176" t="n">
        <f aca="false">SUMPRODUCT($E3128:$E3155,F3128:F3155)</f>
        <v>2.7997545928</v>
      </c>
      <c r="G3127" s="176" t="n">
        <f aca="false">SUMPRODUCT($E3128:$E3155,G3128:G3155)</f>
        <v>6.9964392</v>
      </c>
    </row>
    <row r="3128" customFormat="false" ht="15" hidden="false" customHeight="false" outlineLevel="0" collapsed="false">
      <c r="A3128" s="178" t="n">
        <v>10</v>
      </c>
      <c r="B3128" s="179" t="s">
        <v>647</v>
      </c>
      <c r="C3128" s="180" t="s">
        <v>74</v>
      </c>
      <c r="D3128" s="180" t="s">
        <v>30</v>
      </c>
      <c r="E3128" s="178" t="n">
        <v>0.0042075</v>
      </c>
      <c r="F3128" s="181" t="n">
        <f aca="false">IF(C3128="MAT.",VLOOKUP(A3128,INSUMOS_AUX!A:F,6,0),0)</f>
        <v>6.92</v>
      </c>
      <c r="G3128" s="178" t="n">
        <f aca="false">IF(C3128="M.O.",VLOOKUP(A3128,INSUMOS_AUX!A:F,6,0),0)</f>
        <v>0</v>
      </c>
    </row>
    <row r="3129" customFormat="false" ht="15" hidden="false" customHeight="false" outlineLevel="0" collapsed="false">
      <c r="A3129" s="178" t="n">
        <v>11359</v>
      </c>
      <c r="B3129" s="179" t="s">
        <v>649</v>
      </c>
      <c r="C3129" s="180" t="s">
        <v>74</v>
      </c>
      <c r="D3129" s="180" t="s">
        <v>30</v>
      </c>
      <c r="E3129" s="178" t="n">
        <v>3.396E-005</v>
      </c>
      <c r="F3129" s="181" t="n">
        <f aca="false">IF(C3129="MAT.",VLOOKUP(A3129,INSUMOS_AUX!A:F,6,0),0)</f>
        <v>571.77</v>
      </c>
      <c r="G3129" s="178" t="n">
        <f aca="false">IF(C3129="M.O.",VLOOKUP(A3129,INSUMOS_AUX!A:F,6,0),0)</f>
        <v>0</v>
      </c>
    </row>
    <row r="3130" customFormat="false" ht="15" hidden="false" customHeight="false" outlineLevel="0" collapsed="false">
      <c r="A3130" s="178" t="n">
        <v>12815</v>
      </c>
      <c r="B3130" s="179" t="s">
        <v>651</v>
      </c>
      <c r="C3130" s="180" t="s">
        <v>74</v>
      </c>
      <c r="D3130" s="180" t="s">
        <v>30</v>
      </c>
      <c r="E3130" s="178" t="n">
        <v>0.00478896</v>
      </c>
      <c r="F3130" s="181" t="n">
        <f aca="false">IF(C3130="MAT.",VLOOKUP(A3130,INSUMOS_AUX!A:F,6,0),0)</f>
        <v>5.84</v>
      </c>
      <c r="G3130" s="178" t="n">
        <f aca="false">IF(C3130="M.O.",VLOOKUP(A3130,INSUMOS_AUX!A:F,6,0),0)</f>
        <v>0</v>
      </c>
    </row>
    <row r="3131" customFormat="false" ht="15" hidden="false" customHeight="false" outlineLevel="0" collapsed="false">
      <c r="A3131" s="178" t="n">
        <v>12892</v>
      </c>
      <c r="B3131" s="179" t="s">
        <v>627</v>
      </c>
      <c r="C3131" s="180" t="s">
        <v>74</v>
      </c>
      <c r="D3131" s="180" t="s">
        <v>628</v>
      </c>
      <c r="E3131" s="178" t="n">
        <v>0.00824328</v>
      </c>
      <c r="F3131" s="181" t="n">
        <f aca="false">IF(C3131="MAT.",VLOOKUP(A3131,INSUMOS_AUX!A:F,6,0),0)</f>
        <v>9</v>
      </c>
      <c r="G3131" s="178" t="n">
        <f aca="false">IF(C3131="M.O.",VLOOKUP(A3131,INSUMOS_AUX!A:F,6,0),0)</f>
        <v>0</v>
      </c>
    </row>
    <row r="3132" customFormat="false" ht="15" hidden="false" customHeight="false" outlineLevel="0" collapsed="false">
      <c r="A3132" s="178" t="n">
        <v>12893</v>
      </c>
      <c r="B3132" s="179" t="s">
        <v>629</v>
      </c>
      <c r="C3132" s="180" t="s">
        <v>74</v>
      </c>
      <c r="D3132" s="180" t="s">
        <v>628</v>
      </c>
      <c r="E3132" s="178" t="n">
        <v>0.00096174</v>
      </c>
      <c r="F3132" s="181" t="n">
        <f aca="false">IF(C3132="MAT.",VLOOKUP(A3132,INSUMOS_AUX!A:F,6,0),0)</f>
        <v>48</v>
      </c>
      <c r="G3132" s="178" t="n">
        <f aca="false">IF(C3132="M.O.",VLOOKUP(A3132,INSUMOS_AUX!A:F,6,0),0)</f>
        <v>0</v>
      </c>
    </row>
    <row r="3133" customFormat="false" ht="15" hidden="false" customHeight="false" outlineLevel="0" collapsed="false">
      <c r="A3133" s="178" t="n">
        <v>2436</v>
      </c>
      <c r="B3133" s="179" t="s">
        <v>683</v>
      </c>
      <c r="C3133" s="180" t="s">
        <v>636</v>
      </c>
      <c r="D3133" s="180" t="s">
        <v>594</v>
      </c>
      <c r="E3133" s="178" t="n">
        <v>0.30903</v>
      </c>
      <c r="F3133" s="181" t="n">
        <f aca="false">IF(C3133="MAT.",VLOOKUP(A3133,INSUMOS_AUX!A:F,6,0),0)</f>
        <v>0</v>
      </c>
      <c r="G3133" s="178" t="n">
        <f aca="false">IF(C3133="M.O.",VLOOKUP(A3133,INSUMOS_AUX!A:F,6,0),0)</f>
        <v>13.3</v>
      </c>
    </row>
    <row r="3134" customFormat="false" ht="15" hidden="false" customHeight="false" outlineLevel="0" collapsed="false">
      <c r="A3134" s="178" t="n">
        <v>247</v>
      </c>
      <c r="B3134" s="179" t="s">
        <v>849</v>
      </c>
      <c r="C3134" s="180" t="s">
        <v>636</v>
      </c>
      <c r="D3134" s="180" t="s">
        <v>594</v>
      </c>
      <c r="E3134" s="178" t="n">
        <v>0.30903</v>
      </c>
      <c r="F3134" s="181" t="n">
        <f aca="false">IF(C3134="MAT.",VLOOKUP(A3134,INSUMOS_AUX!A:F,6,0),0)</f>
        <v>0</v>
      </c>
      <c r="G3134" s="178" t="n">
        <f aca="false">IF(C3134="M.O.",VLOOKUP(A3134,INSUMOS_AUX!A:F,6,0),0)</f>
        <v>9.34</v>
      </c>
    </row>
    <row r="3135" customFormat="false" ht="15" hidden="false" customHeight="false" outlineLevel="0" collapsed="false">
      <c r="A3135" s="178" t="n">
        <v>25966</v>
      </c>
      <c r="B3135" s="179" t="s">
        <v>653</v>
      </c>
      <c r="C3135" s="180" t="s">
        <v>74</v>
      </c>
      <c r="D3135" s="180" t="s">
        <v>654</v>
      </c>
      <c r="E3135" s="178" t="n">
        <v>0.00079818</v>
      </c>
      <c r="F3135" s="181" t="n">
        <f aca="false">IF(C3135="MAT.",VLOOKUP(A3135,INSUMOS_AUX!A:F,6,0),0)</f>
        <v>15.03</v>
      </c>
      <c r="G3135" s="178" t="n">
        <f aca="false">IF(C3135="M.O.",VLOOKUP(A3135,INSUMOS_AUX!A:F,6,0),0)</f>
        <v>0</v>
      </c>
    </row>
    <row r="3136" customFormat="false" ht="15" hidden="false" customHeight="false" outlineLevel="0" collapsed="false">
      <c r="A3136" s="178" t="n">
        <v>2711</v>
      </c>
      <c r="B3136" s="179" t="s">
        <v>657</v>
      </c>
      <c r="C3136" s="180" t="s">
        <v>74</v>
      </c>
      <c r="D3136" s="180" t="s">
        <v>30</v>
      </c>
      <c r="E3136" s="178" t="n">
        <v>0.00035622</v>
      </c>
      <c r="F3136" s="181" t="n">
        <f aca="false">IF(C3136="MAT.",VLOOKUP(A3136,INSUMOS_AUX!A:F,6,0),0)</f>
        <v>109.45</v>
      </c>
      <c r="G3136" s="178" t="n">
        <f aca="false">IF(C3136="M.O.",VLOOKUP(A3136,INSUMOS_AUX!A:F,6,0),0)</f>
        <v>0</v>
      </c>
    </row>
    <row r="3137" customFormat="false" ht="15" hidden="false" customHeight="false" outlineLevel="0" collapsed="false">
      <c r="A3137" s="178" t="n">
        <v>36144</v>
      </c>
      <c r="B3137" s="179" t="s">
        <v>630</v>
      </c>
      <c r="C3137" s="180" t="s">
        <v>74</v>
      </c>
      <c r="D3137" s="180" t="s">
        <v>30</v>
      </c>
      <c r="E3137" s="178" t="n">
        <v>0.06706248</v>
      </c>
      <c r="F3137" s="181" t="n">
        <f aca="false">IF(C3137="MAT.",VLOOKUP(A3137,INSUMOS_AUX!A:F,6,0),0)</f>
        <v>1.12</v>
      </c>
      <c r="G3137" s="178" t="n">
        <f aca="false">IF(C3137="M.O.",VLOOKUP(A3137,INSUMOS_AUX!A:F,6,0),0)</f>
        <v>0</v>
      </c>
    </row>
    <row r="3138" customFormat="false" ht="15" hidden="false" customHeight="false" outlineLevel="0" collapsed="false">
      <c r="A3138" s="178" t="n">
        <v>36146</v>
      </c>
      <c r="B3138" s="179" t="s">
        <v>631</v>
      </c>
      <c r="C3138" s="180" t="s">
        <v>74</v>
      </c>
      <c r="D3138" s="180" t="s">
        <v>30</v>
      </c>
      <c r="E3138" s="178" t="n">
        <v>0.00074604</v>
      </c>
      <c r="F3138" s="181" t="n">
        <f aca="false">IF(C3138="MAT.",VLOOKUP(A3138,INSUMOS_AUX!A:F,6,0),0)</f>
        <v>170</v>
      </c>
      <c r="G3138" s="178" t="n">
        <f aca="false">IF(C3138="M.O.",VLOOKUP(A3138,INSUMOS_AUX!A:F,6,0),0)</f>
        <v>0</v>
      </c>
    </row>
    <row r="3139" customFormat="false" ht="15" hidden="false" customHeight="false" outlineLevel="0" collapsed="false">
      <c r="A3139" s="178" t="n">
        <v>36149</v>
      </c>
      <c r="B3139" s="179" t="s">
        <v>632</v>
      </c>
      <c r="C3139" s="180" t="s">
        <v>74</v>
      </c>
      <c r="D3139" s="180" t="s">
        <v>30</v>
      </c>
      <c r="E3139" s="178" t="n">
        <v>0.000432</v>
      </c>
      <c r="F3139" s="181" t="n">
        <f aca="false">IF(C3139="MAT.",VLOOKUP(A3139,INSUMOS_AUX!A:F,6,0),0)</f>
        <v>117.5</v>
      </c>
      <c r="G3139" s="178" t="n">
        <f aca="false">IF(C3139="M.O.",VLOOKUP(A3139,INSUMOS_AUX!A:F,6,0),0)</f>
        <v>0</v>
      </c>
    </row>
    <row r="3140" customFormat="false" ht="15" hidden="false" customHeight="false" outlineLevel="0" collapsed="false">
      <c r="A3140" s="178" t="n">
        <v>36150</v>
      </c>
      <c r="B3140" s="179" t="s">
        <v>633</v>
      </c>
      <c r="C3140" s="180" t="s">
        <v>74</v>
      </c>
      <c r="D3140" s="180" t="s">
        <v>30</v>
      </c>
      <c r="E3140" s="178" t="n">
        <v>0.00159864</v>
      </c>
      <c r="F3140" s="181" t="n">
        <f aca="false">IF(C3140="MAT.",VLOOKUP(A3140,INSUMOS_AUX!A:F,6,0),0)</f>
        <v>29.7</v>
      </c>
      <c r="G3140" s="178" t="n">
        <f aca="false">IF(C3140="M.O.",VLOOKUP(A3140,INSUMOS_AUX!A:F,6,0),0)</f>
        <v>0</v>
      </c>
    </row>
    <row r="3141" customFormat="false" ht="15" hidden="false" customHeight="false" outlineLevel="0" collapsed="false">
      <c r="A3141" s="178" t="n">
        <v>36153</v>
      </c>
      <c r="B3141" s="179" t="s">
        <v>634</v>
      </c>
      <c r="C3141" s="180" t="s">
        <v>74</v>
      </c>
      <c r="D3141" s="180" t="s">
        <v>30</v>
      </c>
      <c r="E3141" s="178" t="n">
        <v>0.00064656</v>
      </c>
      <c r="F3141" s="181" t="n">
        <f aca="false">IF(C3141="MAT.",VLOOKUP(A3141,INSUMOS_AUX!A:F,6,0),0)</f>
        <v>133.75</v>
      </c>
      <c r="G3141" s="178" t="n">
        <f aca="false">IF(C3141="M.O.",VLOOKUP(A3141,INSUMOS_AUX!A:F,6,0),0)</f>
        <v>0</v>
      </c>
    </row>
    <row r="3142" customFormat="false" ht="15" hidden="false" customHeight="false" outlineLevel="0" collapsed="false">
      <c r="A3142" s="178" t="n">
        <v>37370</v>
      </c>
      <c r="B3142" s="179" t="s">
        <v>659</v>
      </c>
      <c r="C3142" s="180" t="s">
        <v>74</v>
      </c>
      <c r="D3142" s="180" t="s">
        <v>594</v>
      </c>
      <c r="E3142" s="178" t="n">
        <v>0.6</v>
      </c>
      <c r="F3142" s="181" t="n">
        <f aca="false">IF(C3142="MAT.",VLOOKUP(A3142,INSUMOS_AUX!A:F,6,0),0)</f>
        <v>1.87</v>
      </c>
      <c r="G3142" s="178" t="n">
        <f aca="false">IF(C3142="M.O.",VLOOKUP(A3142,INSUMOS_AUX!A:F,6,0),0)</f>
        <v>0</v>
      </c>
    </row>
    <row r="3143" customFormat="false" ht="15" hidden="false" customHeight="false" outlineLevel="0" collapsed="false">
      <c r="A3143" s="178" t="n">
        <v>37371</v>
      </c>
      <c r="B3143" s="179" t="s">
        <v>660</v>
      </c>
      <c r="C3143" s="180" t="s">
        <v>74</v>
      </c>
      <c r="D3143" s="180" t="s">
        <v>594</v>
      </c>
      <c r="E3143" s="178" t="n">
        <v>0.6</v>
      </c>
      <c r="F3143" s="181" t="n">
        <f aca="false">IF(C3143="MAT.",VLOOKUP(A3143,INSUMOS_AUX!A:F,6,0),0)</f>
        <v>0.71</v>
      </c>
      <c r="G3143" s="178" t="n">
        <f aca="false">IF(C3143="M.O.",VLOOKUP(A3143,INSUMOS_AUX!A:F,6,0),0)</f>
        <v>0</v>
      </c>
    </row>
    <row r="3144" customFormat="false" ht="15" hidden="false" customHeight="false" outlineLevel="0" collapsed="false">
      <c r="A3144" s="178" t="n">
        <v>37372</v>
      </c>
      <c r="B3144" s="179" t="s">
        <v>661</v>
      </c>
      <c r="C3144" s="180" t="s">
        <v>74</v>
      </c>
      <c r="D3144" s="180" t="s">
        <v>594</v>
      </c>
      <c r="E3144" s="178" t="n">
        <v>0.6</v>
      </c>
      <c r="F3144" s="181" t="n">
        <f aca="false">IF(C3144="MAT.",VLOOKUP(A3144,INSUMOS_AUX!A:F,6,0),0)</f>
        <v>0.34</v>
      </c>
      <c r="G3144" s="178" t="n">
        <f aca="false">IF(C3144="M.O.",VLOOKUP(A3144,INSUMOS_AUX!A:F,6,0),0)</f>
        <v>0</v>
      </c>
    </row>
    <row r="3145" customFormat="false" ht="15" hidden="false" customHeight="false" outlineLevel="0" collapsed="false">
      <c r="A3145" s="178" t="n">
        <v>37373</v>
      </c>
      <c r="B3145" s="179" t="s">
        <v>662</v>
      </c>
      <c r="C3145" s="180" t="s">
        <v>74</v>
      </c>
      <c r="D3145" s="180" t="s">
        <v>594</v>
      </c>
      <c r="E3145" s="178" t="n">
        <v>0.6</v>
      </c>
      <c r="F3145" s="181" t="n">
        <f aca="false">IF(C3145="MAT.",VLOOKUP(A3145,INSUMOS_AUX!A:F,6,0),0)</f>
        <v>0.05</v>
      </c>
      <c r="G3145" s="178" t="n">
        <f aca="false">IF(C3145="M.O.",VLOOKUP(A3145,INSUMOS_AUX!A:F,6,0),0)</f>
        <v>0</v>
      </c>
    </row>
    <row r="3146" customFormat="false" ht="15" hidden="false" customHeight="false" outlineLevel="0" collapsed="false">
      <c r="A3146" s="178" t="n">
        <v>38382</v>
      </c>
      <c r="B3146" s="179" t="s">
        <v>664</v>
      </c>
      <c r="C3146" s="180" t="s">
        <v>74</v>
      </c>
      <c r="D3146" s="180" t="s">
        <v>30</v>
      </c>
      <c r="E3146" s="178" t="n">
        <v>0.00151872</v>
      </c>
      <c r="F3146" s="181" t="n">
        <f aca="false">IF(C3146="MAT.",VLOOKUP(A3146,INSUMOS_AUX!A:F,6,0),0)</f>
        <v>7.62</v>
      </c>
      <c r="G3146" s="178" t="n">
        <f aca="false">IF(C3146="M.O.",VLOOKUP(A3146,INSUMOS_AUX!A:F,6,0),0)</f>
        <v>0</v>
      </c>
    </row>
    <row r="3147" customFormat="false" ht="15" hidden="false" customHeight="false" outlineLevel="0" collapsed="false">
      <c r="A3147" s="178" t="n">
        <v>38390</v>
      </c>
      <c r="B3147" s="179" t="s">
        <v>665</v>
      </c>
      <c r="C3147" s="180" t="s">
        <v>74</v>
      </c>
      <c r="D3147" s="180" t="s">
        <v>30</v>
      </c>
      <c r="E3147" s="178" t="n">
        <v>0.00079818</v>
      </c>
      <c r="F3147" s="181" t="n">
        <f aca="false">IF(C3147="MAT.",VLOOKUP(A3147,INSUMOS_AUX!A:F,6,0),0)</f>
        <v>22.97</v>
      </c>
      <c r="G3147" s="178" t="n">
        <f aca="false">IF(C3147="M.O.",VLOOKUP(A3147,INSUMOS_AUX!A:F,6,0),0)</f>
        <v>0</v>
      </c>
    </row>
    <row r="3148" customFormat="false" ht="15" hidden="false" customHeight="false" outlineLevel="0" collapsed="false">
      <c r="A3148" s="178" t="n">
        <v>38393</v>
      </c>
      <c r="B3148" s="179" t="s">
        <v>666</v>
      </c>
      <c r="C3148" s="180" t="s">
        <v>74</v>
      </c>
      <c r="D3148" s="180" t="s">
        <v>30</v>
      </c>
      <c r="E3148" s="178" t="n">
        <v>0.00079818</v>
      </c>
      <c r="F3148" s="181" t="n">
        <f aca="false">IF(C3148="MAT.",VLOOKUP(A3148,INSUMOS_AUX!A:F,6,0),0)</f>
        <v>10.36</v>
      </c>
      <c r="G3148" s="178" t="n">
        <f aca="false">IF(C3148="M.O.",VLOOKUP(A3148,INSUMOS_AUX!A:F,6,0),0)</f>
        <v>0</v>
      </c>
    </row>
    <row r="3149" customFormat="false" ht="15" hidden="false" customHeight="false" outlineLevel="0" collapsed="false">
      <c r="A3149" s="178" t="n">
        <v>38396</v>
      </c>
      <c r="B3149" s="179" t="s">
        <v>667</v>
      </c>
      <c r="C3149" s="180" t="s">
        <v>74</v>
      </c>
      <c r="D3149" s="180" t="s">
        <v>30</v>
      </c>
      <c r="E3149" s="178" t="n">
        <v>2.718E-005</v>
      </c>
      <c r="F3149" s="181" t="n">
        <f aca="false">IF(C3149="MAT.",VLOOKUP(A3149,INSUMOS_AUX!A:F,6,0),0)</f>
        <v>276.64</v>
      </c>
      <c r="G3149" s="178" t="n">
        <f aca="false">IF(C3149="M.O.",VLOOKUP(A3149,INSUMOS_AUX!A:F,6,0),0)</f>
        <v>0</v>
      </c>
    </row>
    <row r="3150" customFormat="false" ht="15" hidden="false" customHeight="false" outlineLevel="0" collapsed="false">
      <c r="A3150" s="178" t="n">
        <v>38399</v>
      </c>
      <c r="B3150" s="179" t="s">
        <v>668</v>
      </c>
      <c r="C3150" s="180" t="s">
        <v>74</v>
      </c>
      <c r="D3150" s="180" t="s">
        <v>30</v>
      </c>
      <c r="E3150" s="178" t="n">
        <v>0.00013578</v>
      </c>
      <c r="F3150" s="181" t="n">
        <f aca="false">IF(C3150="MAT.",VLOOKUP(A3150,INSUMOS_AUX!A:F,6,0),0)</f>
        <v>135.25</v>
      </c>
      <c r="G3150" s="178" t="n">
        <f aca="false">IF(C3150="M.O.",VLOOKUP(A3150,INSUMOS_AUX!A:F,6,0),0)</f>
        <v>0</v>
      </c>
    </row>
    <row r="3151" customFormat="false" ht="15" hidden="false" customHeight="false" outlineLevel="0" collapsed="false">
      <c r="A3151" s="178" t="n">
        <v>38412</v>
      </c>
      <c r="B3151" s="179" t="s">
        <v>669</v>
      </c>
      <c r="C3151" s="180" t="s">
        <v>74</v>
      </c>
      <c r="D3151" s="180" t="s">
        <v>30</v>
      </c>
      <c r="E3151" s="178" t="n">
        <v>2.376E-005</v>
      </c>
      <c r="F3151" s="181" t="n">
        <f aca="false">IF(C3151="MAT.",VLOOKUP(A3151,INSUMOS_AUX!A:F,6,0),0)</f>
        <v>837.62</v>
      </c>
      <c r="G3151" s="178" t="n">
        <f aca="false">IF(C3151="M.O.",VLOOKUP(A3151,INSUMOS_AUX!A:F,6,0),0)</f>
        <v>0</v>
      </c>
    </row>
    <row r="3152" customFormat="false" ht="15" hidden="false" customHeight="false" outlineLevel="0" collapsed="false">
      <c r="A3152" s="178" t="n">
        <v>38413</v>
      </c>
      <c r="B3152" s="179" t="s">
        <v>670</v>
      </c>
      <c r="C3152" s="180" t="s">
        <v>74</v>
      </c>
      <c r="D3152" s="180" t="s">
        <v>30</v>
      </c>
      <c r="E3152" s="178" t="n">
        <v>2.328E-005</v>
      </c>
      <c r="F3152" s="181" t="n">
        <f aca="false">IF(C3152="MAT.",VLOOKUP(A3152,INSUMOS_AUX!A:F,6,0),0)</f>
        <v>589.49</v>
      </c>
      <c r="G3152" s="178" t="n">
        <f aca="false">IF(C3152="M.O.",VLOOKUP(A3152,INSUMOS_AUX!A:F,6,0),0)</f>
        <v>0</v>
      </c>
    </row>
    <row r="3153" customFormat="false" ht="15" hidden="false" customHeight="false" outlineLevel="0" collapsed="false">
      <c r="A3153" s="178" t="n">
        <v>38476</v>
      </c>
      <c r="B3153" s="179" t="s">
        <v>671</v>
      </c>
      <c r="C3153" s="180" t="s">
        <v>74</v>
      </c>
      <c r="D3153" s="180" t="s">
        <v>30</v>
      </c>
      <c r="E3153" s="178" t="n">
        <v>0.00010866</v>
      </c>
      <c r="F3153" s="181" t="n">
        <f aca="false">IF(C3153="MAT.",VLOOKUP(A3153,INSUMOS_AUX!A:F,6,0),0)</f>
        <v>203.78</v>
      </c>
      <c r="G3153" s="178" t="n">
        <f aca="false">IF(C3153="M.O.",VLOOKUP(A3153,INSUMOS_AUX!A:F,6,0),0)</f>
        <v>0</v>
      </c>
    </row>
    <row r="3154" customFormat="false" ht="15" hidden="false" customHeight="false" outlineLevel="0" collapsed="false">
      <c r="A3154" s="178" t="n">
        <v>38477</v>
      </c>
      <c r="B3154" s="179" t="s">
        <v>672</v>
      </c>
      <c r="C3154" s="180" t="s">
        <v>74</v>
      </c>
      <c r="D3154" s="180" t="s">
        <v>30</v>
      </c>
      <c r="E3154" s="178" t="n">
        <v>2.328E-005</v>
      </c>
      <c r="F3154" s="181" t="n">
        <f aca="false">IF(C3154="MAT.",VLOOKUP(A3154,INSUMOS_AUX!A:F,6,0),0)</f>
        <v>577.1</v>
      </c>
      <c r="G3154" s="178" t="n">
        <f aca="false">IF(C3154="M.O.",VLOOKUP(A3154,INSUMOS_AUX!A:F,6,0),0)</f>
        <v>0</v>
      </c>
    </row>
    <row r="3155" customFormat="false" ht="15" hidden="false" customHeight="false" outlineLevel="0" collapsed="false">
      <c r="A3155" s="178" t="s">
        <v>882</v>
      </c>
      <c r="B3155" s="179" t="s">
        <v>392</v>
      </c>
      <c r="C3155" s="180" t="s">
        <v>74</v>
      </c>
      <c r="D3155" s="180" t="s">
        <v>30</v>
      </c>
      <c r="E3155" s="178" t="n">
        <v>1</v>
      </c>
      <c r="F3155" s="181" t="n">
        <f aca="false">IF(C3155="MAT.",VLOOKUP(A3155,INSUMOS_AUX!A:F,6,0),0)</f>
        <v>0.25</v>
      </c>
      <c r="G3155" s="178" t="n">
        <f aca="false">IF(C3155="M.O.",VLOOKUP(A3155,INSUMOS_AUX!A:F,6,0),0)</f>
        <v>0</v>
      </c>
    </row>
    <row r="3156" customFormat="false" ht="15" hidden="false" customHeight="false" outlineLevel="0" collapsed="false">
      <c r="A3156" s="172"/>
      <c r="B3156" s="173"/>
      <c r="C3156" s="173"/>
      <c r="D3156" s="173"/>
      <c r="E3156" s="173"/>
      <c r="F3156" s="173"/>
      <c r="G3156" s="173"/>
    </row>
    <row r="3157" customFormat="false" ht="15" hidden="false" customHeight="false" outlineLevel="0" collapsed="false">
      <c r="A3157" s="174" t="s">
        <v>394</v>
      </c>
      <c r="B3157" s="174" t="s">
        <v>395</v>
      </c>
      <c r="C3157" s="175" t="s">
        <v>60</v>
      </c>
      <c r="D3157" s="175" t="s">
        <v>30</v>
      </c>
      <c r="E3157" s="176" t="n">
        <v>12</v>
      </c>
      <c r="F3157" s="176" t="n">
        <f aca="false">SUMPRODUCT($E3158:$E3185,F3158:F3185)</f>
        <v>6.9149590988</v>
      </c>
      <c r="G3157" s="176" t="n">
        <f aca="false">SUMPRODUCT($E3158:$E3185,G3158:G3185)</f>
        <v>1.1660732</v>
      </c>
    </row>
    <row r="3158" customFormat="false" ht="15" hidden="false" customHeight="false" outlineLevel="0" collapsed="false">
      <c r="A3158" s="178" t="n">
        <v>10</v>
      </c>
      <c r="B3158" s="179" t="s">
        <v>647</v>
      </c>
      <c r="C3158" s="180" t="s">
        <v>74</v>
      </c>
      <c r="D3158" s="180" t="s">
        <v>30</v>
      </c>
      <c r="E3158" s="178" t="n">
        <v>0.00070125</v>
      </c>
      <c r="F3158" s="181" t="n">
        <f aca="false">IF(C3158="MAT.",VLOOKUP(A3158,INSUMOS_AUX!A:F,6,0),0)</f>
        <v>6.92</v>
      </c>
      <c r="G3158" s="178" t="n">
        <f aca="false">IF(C3158="M.O.",VLOOKUP(A3158,INSUMOS_AUX!A:F,6,0),0)</f>
        <v>0</v>
      </c>
    </row>
    <row r="3159" customFormat="false" ht="15" hidden="false" customHeight="false" outlineLevel="0" collapsed="false">
      <c r="A3159" s="178" t="n">
        <v>11359</v>
      </c>
      <c r="B3159" s="179" t="s">
        <v>649</v>
      </c>
      <c r="C3159" s="180" t="s">
        <v>74</v>
      </c>
      <c r="D3159" s="180" t="s">
        <v>30</v>
      </c>
      <c r="E3159" s="178" t="n">
        <v>5.66E-006</v>
      </c>
      <c r="F3159" s="181" t="n">
        <f aca="false">IF(C3159="MAT.",VLOOKUP(A3159,INSUMOS_AUX!A:F,6,0),0)</f>
        <v>571.77</v>
      </c>
      <c r="G3159" s="178" t="n">
        <f aca="false">IF(C3159="M.O.",VLOOKUP(A3159,INSUMOS_AUX!A:F,6,0),0)</f>
        <v>0</v>
      </c>
    </row>
    <row r="3160" customFormat="false" ht="15" hidden="false" customHeight="false" outlineLevel="0" collapsed="false">
      <c r="A3160" s="178" t="n">
        <v>12815</v>
      </c>
      <c r="B3160" s="179" t="s">
        <v>651</v>
      </c>
      <c r="C3160" s="180" t="s">
        <v>74</v>
      </c>
      <c r="D3160" s="180" t="s">
        <v>30</v>
      </c>
      <c r="E3160" s="178" t="n">
        <v>0.00079816</v>
      </c>
      <c r="F3160" s="181" t="n">
        <f aca="false">IF(C3160="MAT.",VLOOKUP(A3160,INSUMOS_AUX!A:F,6,0),0)</f>
        <v>5.84</v>
      </c>
      <c r="G3160" s="178" t="n">
        <f aca="false">IF(C3160="M.O.",VLOOKUP(A3160,INSUMOS_AUX!A:F,6,0),0)</f>
        <v>0</v>
      </c>
    </row>
    <row r="3161" customFormat="false" ht="15" hidden="false" customHeight="false" outlineLevel="0" collapsed="false">
      <c r="A3161" s="178" t="n">
        <v>12892</v>
      </c>
      <c r="B3161" s="179" t="s">
        <v>627</v>
      </c>
      <c r="C3161" s="180" t="s">
        <v>74</v>
      </c>
      <c r="D3161" s="180" t="s">
        <v>628</v>
      </c>
      <c r="E3161" s="178" t="n">
        <v>0.00137388</v>
      </c>
      <c r="F3161" s="181" t="n">
        <f aca="false">IF(C3161="MAT.",VLOOKUP(A3161,INSUMOS_AUX!A:F,6,0),0)</f>
        <v>9</v>
      </c>
      <c r="G3161" s="178" t="n">
        <f aca="false">IF(C3161="M.O.",VLOOKUP(A3161,INSUMOS_AUX!A:F,6,0),0)</f>
        <v>0</v>
      </c>
    </row>
    <row r="3162" customFormat="false" ht="15" hidden="false" customHeight="false" outlineLevel="0" collapsed="false">
      <c r="A3162" s="178" t="n">
        <v>12893</v>
      </c>
      <c r="B3162" s="179" t="s">
        <v>629</v>
      </c>
      <c r="C3162" s="180" t="s">
        <v>74</v>
      </c>
      <c r="D3162" s="180" t="s">
        <v>628</v>
      </c>
      <c r="E3162" s="178" t="n">
        <v>0.00016029</v>
      </c>
      <c r="F3162" s="181" t="n">
        <f aca="false">IF(C3162="MAT.",VLOOKUP(A3162,INSUMOS_AUX!A:F,6,0),0)</f>
        <v>48</v>
      </c>
      <c r="G3162" s="178" t="n">
        <f aca="false">IF(C3162="M.O.",VLOOKUP(A3162,INSUMOS_AUX!A:F,6,0),0)</f>
        <v>0</v>
      </c>
    </row>
    <row r="3163" customFormat="false" ht="15" hidden="false" customHeight="false" outlineLevel="0" collapsed="false">
      <c r="A3163" s="178" t="n">
        <v>2436</v>
      </c>
      <c r="B3163" s="179" t="s">
        <v>683</v>
      </c>
      <c r="C3163" s="180" t="s">
        <v>636</v>
      </c>
      <c r="D3163" s="180" t="s">
        <v>594</v>
      </c>
      <c r="E3163" s="178" t="n">
        <v>0.051505</v>
      </c>
      <c r="F3163" s="181" t="n">
        <f aca="false">IF(C3163="MAT.",VLOOKUP(A3163,INSUMOS_AUX!A:F,6,0),0)</f>
        <v>0</v>
      </c>
      <c r="G3163" s="178" t="n">
        <f aca="false">IF(C3163="M.O.",VLOOKUP(A3163,INSUMOS_AUX!A:F,6,0),0)</f>
        <v>13.3</v>
      </c>
    </row>
    <row r="3164" customFormat="false" ht="15" hidden="false" customHeight="false" outlineLevel="0" collapsed="false">
      <c r="A3164" s="178" t="n">
        <v>247</v>
      </c>
      <c r="B3164" s="179" t="s">
        <v>849</v>
      </c>
      <c r="C3164" s="180" t="s">
        <v>636</v>
      </c>
      <c r="D3164" s="180" t="s">
        <v>594</v>
      </c>
      <c r="E3164" s="178" t="n">
        <v>0.051505</v>
      </c>
      <c r="F3164" s="181" t="n">
        <f aca="false">IF(C3164="MAT.",VLOOKUP(A3164,INSUMOS_AUX!A:F,6,0),0)</f>
        <v>0</v>
      </c>
      <c r="G3164" s="178" t="n">
        <f aca="false">IF(C3164="M.O.",VLOOKUP(A3164,INSUMOS_AUX!A:F,6,0),0)</f>
        <v>9.34</v>
      </c>
    </row>
    <row r="3165" customFormat="false" ht="15" hidden="false" customHeight="false" outlineLevel="0" collapsed="false">
      <c r="A3165" s="178" t="n">
        <v>25966</v>
      </c>
      <c r="B3165" s="179" t="s">
        <v>653</v>
      </c>
      <c r="C3165" s="180" t="s">
        <v>74</v>
      </c>
      <c r="D3165" s="180" t="s">
        <v>654</v>
      </c>
      <c r="E3165" s="178" t="n">
        <v>0.00013303</v>
      </c>
      <c r="F3165" s="181" t="n">
        <f aca="false">IF(C3165="MAT.",VLOOKUP(A3165,INSUMOS_AUX!A:F,6,0),0)</f>
        <v>15.03</v>
      </c>
      <c r="G3165" s="178" t="n">
        <f aca="false">IF(C3165="M.O.",VLOOKUP(A3165,INSUMOS_AUX!A:F,6,0),0)</f>
        <v>0</v>
      </c>
    </row>
    <row r="3166" customFormat="false" ht="15" hidden="false" customHeight="false" outlineLevel="0" collapsed="false">
      <c r="A3166" s="178" t="n">
        <v>2711</v>
      </c>
      <c r="B3166" s="179" t="s">
        <v>657</v>
      </c>
      <c r="C3166" s="180" t="s">
        <v>74</v>
      </c>
      <c r="D3166" s="180" t="s">
        <v>30</v>
      </c>
      <c r="E3166" s="178" t="n">
        <v>5.937E-005</v>
      </c>
      <c r="F3166" s="181" t="n">
        <f aca="false">IF(C3166="MAT.",VLOOKUP(A3166,INSUMOS_AUX!A:F,6,0),0)</f>
        <v>109.45</v>
      </c>
      <c r="G3166" s="178" t="n">
        <f aca="false">IF(C3166="M.O.",VLOOKUP(A3166,INSUMOS_AUX!A:F,6,0),0)</f>
        <v>0</v>
      </c>
    </row>
    <row r="3167" customFormat="false" ht="15" hidden="false" customHeight="false" outlineLevel="0" collapsed="false">
      <c r="A3167" s="178" t="n">
        <v>36144</v>
      </c>
      <c r="B3167" s="179" t="s">
        <v>630</v>
      </c>
      <c r="C3167" s="180" t="s">
        <v>74</v>
      </c>
      <c r="D3167" s="180" t="s">
        <v>30</v>
      </c>
      <c r="E3167" s="178" t="n">
        <v>0.01117708</v>
      </c>
      <c r="F3167" s="181" t="n">
        <f aca="false">IF(C3167="MAT.",VLOOKUP(A3167,INSUMOS_AUX!A:F,6,0),0)</f>
        <v>1.12</v>
      </c>
      <c r="G3167" s="178" t="n">
        <f aca="false">IF(C3167="M.O.",VLOOKUP(A3167,INSUMOS_AUX!A:F,6,0),0)</f>
        <v>0</v>
      </c>
    </row>
    <row r="3168" customFormat="false" ht="15" hidden="false" customHeight="false" outlineLevel="0" collapsed="false">
      <c r="A3168" s="178" t="n">
        <v>36146</v>
      </c>
      <c r="B3168" s="179" t="s">
        <v>631</v>
      </c>
      <c r="C3168" s="180" t="s">
        <v>74</v>
      </c>
      <c r="D3168" s="180" t="s">
        <v>30</v>
      </c>
      <c r="E3168" s="178" t="n">
        <v>0.00012434</v>
      </c>
      <c r="F3168" s="181" t="n">
        <f aca="false">IF(C3168="MAT.",VLOOKUP(A3168,INSUMOS_AUX!A:F,6,0),0)</f>
        <v>170</v>
      </c>
      <c r="G3168" s="178" t="n">
        <f aca="false">IF(C3168="M.O.",VLOOKUP(A3168,INSUMOS_AUX!A:F,6,0),0)</f>
        <v>0</v>
      </c>
    </row>
    <row r="3169" customFormat="false" ht="15" hidden="false" customHeight="false" outlineLevel="0" collapsed="false">
      <c r="A3169" s="178" t="n">
        <v>36149</v>
      </c>
      <c r="B3169" s="179" t="s">
        <v>632</v>
      </c>
      <c r="C3169" s="180" t="s">
        <v>74</v>
      </c>
      <c r="D3169" s="180" t="s">
        <v>30</v>
      </c>
      <c r="E3169" s="178" t="n">
        <v>7.2E-005</v>
      </c>
      <c r="F3169" s="181" t="n">
        <f aca="false">IF(C3169="MAT.",VLOOKUP(A3169,INSUMOS_AUX!A:F,6,0),0)</f>
        <v>117.5</v>
      </c>
      <c r="G3169" s="178" t="n">
        <f aca="false">IF(C3169="M.O.",VLOOKUP(A3169,INSUMOS_AUX!A:F,6,0),0)</f>
        <v>0</v>
      </c>
    </row>
    <row r="3170" customFormat="false" ht="15" hidden="false" customHeight="false" outlineLevel="0" collapsed="false">
      <c r="A3170" s="178" t="n">
        <v>36150</v>
      </c>
      <c r="B3170" s="179" t="s">
        <v>633</v>
      </c>
      <c r="C3170" s="180" t="s">
        <v>74</v>
      </c>
      <c r="D3170" s="180" t="s">
        <v>30</v>
      </c>
      <c r="E3170" s="178" t="n">
        <v>0.00026644</v>
      </c>
      <c r="F3170" s="181" t="n">
        <f aca="false">IF(C3170="MAT.",VLOOKUP(A3170,INSUMOS_AUX!A:F,6,0),0)</f>
        <v>29.7</v>
      </c>
      <c r="G3170" s="178" t="n">
        <f aca="false">IF(C3170="M.O.",VLOOKUP(A3170,INSUMOS_AUX!A:F,6,0),0)</f>
        <v>0</v>
      </c>
    </row>
    <row r="3171" customFormat="false" ht="15" hidden="false" customHeight="false" outlineLevel="0" collapsed="false">
      <c r="A3171" s="178" t="n">
        <v>36153</v>
      </c>
      <c r="B3171" s="179" t="s">
        <v>634</v>
      </c>
      <c r="C3171" s="180" t="s">
        <v>74</v>
      </c>
      <c r="D3171" s="180" t="s">
        <v>30</v>
      </c>
      <c r="E3171" s="178" t="n">
        <v>0.00010776</v>
      </c>
      <c r="F3171" s="181" t="n">
        <f aca="false">IF(C3171="MAT.",VLOOKUP(A3171,INSUMOS_AUX!A:F,6,0),0)</f>
        <v>133.75</v>
      </c>
      <c r="G3171" s="178" t="n">
        <f aca="false">IF(C3171="M.O.",VLOOKUP(A3171,INSUMOS_AUX!A:F,6,0),0)</f>
        <v>0</v>
      </c>
    </row>
    <row r="3172" customFormat="false" ht="15" hidden="false" customHeight="false" outlineLevel="0" collapsed="false">
      <c r="A3172" s="178" t="n">
        <v>37370</v>
      </c>
      <c r="B3172" s="179" t="s">
        <v>659</v>
      </c>
      <c r="C3172" s="180" t="s">
        <v>74</v>
      </c>
      <c r="D3172" s="180" t="s">
        <v>594</v>
      </c>
      <c r="E3172" s="178" t="n">
        <v>0.1</v>
      </c>
      <c r="F3172" s="181" t="n">
        <f aca="false">IF(C3172="MAT.",VLOOKUP(A3172,INSUMOS_AUX!A:F,6,0),0)</f>
        <v>1.87</v>
      </c>
      <c r="G3172" s="178" t="n">
        <f aca="false">IF(C3172="M.O.",VLOOKUP(A3172,INSUMOS_AUX!A:F,6,0),0)</f>
        <v>0</v>
      </c>
    </row>
    <row r="3173" customFormat="false" ht="15" hidden="false" customHeight="false" outlineLevel="0" collapsed="false">
      <c r="A3173" s="178" t="n">
        <v>37371</v>
      </c>
      <c r="B3173" s="179" t="s">
        <v>660</v>
      </c>
      <c r="C3173" s="180" t="s">
        <v>74</v>
      </c>
      <c r="D3173" s="180" t="s">
        <v>594</v>
      </c>
      <c r="E3173" s="178" t="n">
        <v>0.1</v>
      </c>
      <c r="F3173" s="181" t="n">
        <f aca="false">IF(C3173="MAT.",VLOOKUP(A3173,INSUMOS_AUX!A:F,6,0),0)</f>
        <v>0.71</v>
      </c>
      <c r="G3173" s="178" t="n">
        <f aca="false">IF(C3173="M.O.",VLOOKUP(A3173,INSUMOS_AUX!A:F,6,0),0)</f>
        <v>0</v>
      </c>
    </row>
    <row r="3174" customFormat="false" ht="15" hidden="false" customHeight="false" outlineLevel="0" collapsed="false">
      <c r="A3174" s="178" t="n">
        <v>37372</v>
      </c>
      <c r="B3174" s="179" t="s">
        <v>661</v>
      </c>
      <c r="C3174" s="180" t="s">
        <v>74</v>
      </c>
      <c r="D3174" s="180" t="s">
        <v>594</v>
      </c>
      <c r="E3174" s="178" t="n">
        <v>0.1</v>
      </c>
      <c r="F3174" s="181" t="n">
        <f aca="false">IF(C3174="MAT.",VLOOKUP(A3174,INSUMOS_AUX!A:F,6,0),0)</f>
        <v>0.34</v>
      </c>
      <c r="G3174" s="178" t="n">
        <f aca="false">IF(C3174="M.O.",VLOOKUP(A3174,INSUMOS_AUX!A:F,6,0),0)</f>
        <v>0</v>
      </c>
    </row>
    <row r="3175" customFormat="false" ht="15" hidden="false" customHeight="false" outlineLevel="0" collapsed="false">
      <c r="A3175" s="178" t="n">
        <v>37373</v>
      </c>
      <c r="B3175" s="179" t="s">
        <v>662</v>
      </c>
      <c r="C3175" s="180" t="s">
        <v>74</v>
      </c>
      <c r="D3175" s="180" t="s">
        <v>594</v>
      </c>
      <c r="E3175" s="178" t="n">
        <v>0.1</v>
      </c>
      <c r="F3175" s="181" t="n">
        <f aca="false">IF(C3175="MAT.",VLOOKUP(A3175,INSUMOS_AUX!A:F,6,0),0)</f>
        <v>0.05</v>
      </c>
      <c r="G3175" s="178" t="n">
        <f aca="false">IF(C3175="M.O.",VLOOKUP(A3175,INSUMOS_AUX!A:F,6,0),0)</f>
        <v>0</v>
      </c>
    </row>
    <row r="3176" customFormat="false" ht="15" hidden="false" customHeight="false" outlineLevel="0" collapsed="false">
      <c r="A3176" s="178" t="n">
        <v>38382</v>
      </c>
      <c r="B3176" s="179" t="s">
        <v>664</v>
      </c>
      <c r="C3176" s="180" t="s">
        <v>74</v>
      </c>
      <c r="D3176" s="180" t="s">
        <v>30</v>
      </c>
      <c r="E3176" s="178" t="n">
        <v>0.00025312</v>
      </c>
      <c r="F3176" s="181" t="n">
        <f aca="false">IF(C3176="MAT.",VLOOKUP(A3176,INSUMOS_AUX!A:F,6,0),0)</f>
        <v>7.62</v>
      </c>
      <c r="G3176" s="178" t="n">
        <f aca="false">IF(C3176="M.O.",VLOOKUP(A3176,INSUMOS_AUX!A:F,6,0),0)</f>
        <v>0</v>
      </c>
    </row>
    <row r="3177" customFormat="false" ht="15" hidden="false" customHeight="false" outlineLevel="0" collapsed="false">
      <c r="A3177" s="178" t="n">
        <v>38390</v>
      </c>
      <c r="B3177" s="179" t="s">
        <v>665</v>
      </c>
      <c r="C3177" s="180" t="s">
        <v>74</v>
      </c>
      <c r="D3177" s="180" t="s">
        <v>30</v>
      </c>
      <c r="E3177" s="178" t="n">
        <v>0.00013303</v>
      </c>
      <c r="F3177" s="181" t="n">
        <f aca="false">IF(C3177="MAT.",VLOOKUP(A3177,INSUMOS_AUX!A:F,6,0),0)</f>
        <v>22.97</v>
      </c>
      <c r="G3177" s="178" t="n">
        <f aca="false">IF(C3177="M.O.",VLOOKUP(A3177,INSUMOS_AUX!A:F,6,0),0)</f>
        <v>0</v>
      </c>
    </row>
    <row r="3178" customFormat="false" ht="15" hidden="false" customHeight="false" outlineLevel="0" collapsed="false">
      <c r="A3178" s="178" t="n">
        <v>38393</v>
      </c>
      <c r="B3178" s="179" t="s">
        <v>666</v>
      </c>
      <c r="C3178" s="180" t="s">
        <v>74</v>
      </c>
      <c r="D3178" s="180" t="s">
        <v>30</v>
      </c>
      <c r="E3178" s="178" t="n">
        <v>0.00013303</v>
      </c>
      <c r="F3178" s="181" t="n">
        <f aca="false">IF(C3178="MAT.",VLOOKUP(A3178,INSUMOS_AUX!A:F,6,0),0)</f>
        <v>10.36</v>
      </c>
      <c r="G3178" s="178" t="n">
        <f aca="false">IF(C3178="M.O.",VLOOKUP(A3178,INSUMOS_AUX!A:F,6,0),0)</f>
        <v>0</v>
      </c>
    </row>
    <row r="3179" customFormat="false" ht="15" hidden="false" customHeight="false" outlineLevel="0" collapsed="false">
      <c r="A3179" s="178" t="n">
        <v>38396</v>
      </c>
      <c r="B3179" s="179" t="s">
        <v>667</v>
      </c>
      <c r="C3179" s="180" t="s">
        <v>74</v>
      </c>
      <c r="D3179" s="180" t="s">
        <v>30</v>
      </c>
      <c r="E3179" s="178" t="n">
        <v>4.53E-006</v>
      </c>
      <c r="F3179" s="181" t="n">
        <f aca="false">IF(C3179="MAT.",VLOOKUP(A3179,INSUMOS_AUX!A:F,6,0),0)</f>
        <v>276.64</v>
      </c>
      <c r="G3179" s="178" t="n">
        <f aca="false">IF(C3179="M.O.",VLOOKUP(A3179,INSUMOS_AUX!A:F,6,0),0)</f>
        <v>0</v>
      </c>
    </row>
    <row r="3180" customFormat="false" ht="15" hidden="false" customHeight="false" outlineLevel="0" collapsed="false">
      <c r="A3180" s="178" t="n">
        <v>38399</v>
      </c>
      <c r="B3180" s="179" t="s">
        <v>668</v>
      </c>
      <c r="C3180" s="180" t="s">
        <v>74</v>
      </c>
      <c r="D3180" s="180" t="s">
        <v>30</v>
      </c>
      <c r="E3180" s="178" t="n">
        <v>2.263E-005</v>
      </c>
      <c r="F3180" s="181" t="n">
        <f aca="false">IF(C3180="MAT.",VLOOKUP(A3180,INSUMOS_AUX!A:F,6,0),0)</f>
        <v>135.25</v>
      </c>
      <c r="G3180" s="178" t="n">
        <f aca="false">IF(C3180="M.O.",VLOOKUP(A3180,INSUMOS_AUX!A:F,6,0),0)</f>
        <v>0</v>
      </c>
    </row>
    <row r="3181" customFormat="false" ht="15" hidden="false" customHeight="false" outlineLevel="0" collapsed="false">
      <c r="A3181" s="178" t="n">
        <v>38412</v>
      </c>
      <c r="B3181" s="179" t="s">
        <v>669</v>
      </c>
      <c r="C3181" s="180" t="s">
        <v>74</v>
      </c>
      <c r="D3181" s="180" t="s">
        <v>30</v>
      </c>
      <c r="E3181" s="178" t="n">
        <v>3.96E-006</v>
      </c>
      <c r="F3181" s="181" t="n">
        <f aca="false">IF(C3181="MAT.",VLOOKUP(A3181,INSUMOS_AUX!A:F,6,0),0)</f>
        <v>837.62</v>
      </c>
      <c r="G3181" s="178" t="n">
        <f aca="false">IF(C3181="M.O.",VLOOKUP(A3181,INSUMOS_AUX!A:F,6,0),0)</f>
        <v>0</v>
      </c>
    </row>
    <row r="3182" customFormat="false" ht="15" hidden="false" customHeight="false" outlineLevel="0" collapsed="false">
      <c r="A3182" s="178" t="n">
        <v>38413</v>
      </c>
      <c r="B3182" s="179" t="s">
        <v>670</v>
      </c>
      <c r="C3182" s="180" t="s">
        <v>74</v>
      </c>
      <c r="D3182" s="180" t="s">
        <v>30</v>
      </c>
      <c r="E3182" s="178" t="n">
        <v>3.88E-006</v>
      </c>
      <c r="F3182" s="181" t="n">
        <f aca="false">IF(C3182="MAT.",VLOOKUP(A3182,INSUMOS_AUX!A:F,6,0),0)</f>
        <v>589.49</v>
      </c>
      <c r="G3182" s="178" t="n">
        <f aca="false">IF(C3182="M.O.",VLOOKUP(A3182,INSUMOS_AUX!A:F,6,0),0)</f>
        <v>0</v>
      </c>
    </row>
    <row r="3183" customFormat="false" ht="15" hidden="false" customHeight="false" outlineLevel="0" collapsed="false">
      <c r="A3183" s="178" t="n">
        <v>38476</v>
      </c>
      <c r="B3183" s="179" t="s">
        <v>671</v>
      </c>
      <c r="C3183" s="180" t="s">
        <v>74</v>
      </c>
      <c r="D3183" s="180" t="s">
        <v>30</v>
      </c>
      <c r="E3183" s="178" t="n">
        <v>1.811E-005</v>
      </c>
      <c r="F3183" s="181" t="n">
        <f aca="false">IF(C3183="MAT.",VLOOKUP(A3183,INSUMOS_AUX!A:F,6,0),0)</f>
        <v>203.78</v>
      </c>
      <c r="G3183" s="178" t="n">
        <f aca="false">IF(C3183="M.O.",VLOOKUP(A3183,INSUMOS_AUX!A:F,6,0),0)</f>
        <v>0</v>
      </c>
    </row>
    <row r="3184" customFormat="false" ht="15" hidden="false" customHeight="false" outlineLevel="0" collapsed="false">
      <c r="A3184" s="178" t="n">
        <v>38477</v>
      </c>
      <c r="B3184" s="179" t="s">
        <v>672</v>
      </c>
      <c r="C3184" s="180" t="s">
        <v>74</v>
      </c>
      <c r="D3184" s="180" t="s">
        <v>30</v>
      </c>
      <c r="E3184" s="178" t="n">
        <v>3.88E-006</v>
      </c>
      <c r="F3184" s="181" t="n">
        <f aca="false">IF(C3184="MAT.",VLOOKUP(A3184,INSUMOS_AUX!A:F,6,0),0)</f>
        <v>577.1</v>
      </c>
      <c r="G3184" s="178" t="n">
        <f aca="false">IF(C3184="M.O.",VLOOKUP(A3184,INSUMOS_AUX!A:F,6,0),0)</f>
        <v>0</v>
      </c>
    </row>
    <row r="3185" customFormat="false" ht="15" hidden="false" customHeight="false" outlineLevel="0" collapsed="false">
      <c r="A3185" s="178" t="s">
        <v>883</v>
      </c>
      <c r="B3185" s="179" t="s">
        <v>395</v>
      </c>
      <c r="C3185" s="180" t="s">
        <v>74</v>
      </c>
      <c r="D3185" s="180" t="s">
        <v>30</v>
      </c>
      <c r="E3185" s="178" t="n">
        <v>1</v>
      </c>
      <c r="F3185" s="181" t="n">
        <f aca="false">IF(C3185="MAT.",VLOOKUP(A3185,INSUMOS_AUX!A:F,6,0),0)</f>
        <v>6.49</v>
      </c>
      <c r="G3185" s="178" t="n">
        <f aca="false">IF(C3185="M.O.",VLOOKUP(A3185,INSUMOS_AUX!A:F,6,0),0)</f>
        <v>0</v>
      </c>
    </row>
    <row r="3186" customFormat="false" ht="15" hidden="false" customHeight="false" outlineLevel="0" collapsed="false">
      <c r="A3186" s="172"/>
      <c r="B3186" s="173"/>
      <c r="C3186" s="173"/>
      <c r="D3186" s="173"/>
      <c r="E3186" s="173"/>
      <c r="F3186" s="173"/>
      <c r="G3186" s="173"/>
    </row>
    <row r="3187" customFormat="false" ht="15" hidden="false" customHeight="false" outlineLevel="0" collapsed="false">
      <c r="A3187" s="174" t="s">
        <v>397</v>
      </c>
      <c r="B3187" s="174" t="s">
        <v>398</v>
      </c>
      <c r="C3187" s="175" t="s">
        <v>60</v>
      </c>
      <c r="D3187" s="175" t="s">
        <v>86</v>
      </c>
      <c r="E3187" s="176" t="n">
        <v>1</v>
      </c>
      <c r="F3187" s="176" t="n">
        <f aca="false">SUMPRODUCT($E3188:$E3215,F3188:F3215)</f>
        <v>12.0497545928</v>
      </c>
      <c r="G3187" s="176" t="n">
        <f aca="false">SUMPRODUCT($E3188:$E3215,G3188:G3215)</f>
        <v>6.9964392</v>
      </c>
    </row>
    <row r="3188" customFormat="false" ht="15" hidden="false" customHeight="false" outlineLevel="0" collapsed="false">
      <c r="A3188" s="178" t="n">
        <v>10</v>
      </c>
      <c r="B3188" s="179" t="s">
        <v>647</v>
      </c>
      <c r="C3188" s="180" t="s">
        <v>74</v>
      </c>
      <c r="D3188" s="180" t="s">
        <v>30</v>
      </c>
      <c r="E3188" s="178" t="n">
        <v>0.0042075</v>
      </c>
      <c r="F3188" s="181" t="n">
        <f aca="false">IF(C3188="MAT.",VLOOKUP(A3188,INSUMOS_AUX!A:F,6,0),0)</f>
        <v>6.92</v>
      </c>
      <c r="G3188" s="178" t="n">
        <f aca="false">IF(C3188="M.O.",VLOOKUP(A3188,INSUMOS_AUX!A:F,6,0),0)</f>
        <v>0</v>
      </c>
    </row>
    <row r="3189" customFormat="false" ht="15" hidden="false" customHeight="false" outlineLevel="0" collapsed="false">
      <c r="A3189" s="178" t="n">
        <v>11359</v>
      </c>
      <c r="B3189" s="179" t="s">
        <v>649</v>
      </c>
      <c r="C3189" s="180" t="s">
        <v>74</v>
      </c>
      <c r="D3189" s="180" t="s">
        <v>30</v>
      </c>
      <c r="E3189" s="178" t="n">
        <v>3.396E-005</v>
      </c>
      <c r="F3189" s="181" t="n">
        <f aca="false">IF(C3189="MAT.",VLOOKUP(A3189,INSUMOS_AUX!A:F,6,0),0)</f>
        <v>571.77</v>
      </c>
      <c r="G3189" s="178" t="n">
        <f aca="false">IF(C3189="M.O.",VLOOKUP(A3189,INSUMOS_AUX!A:F,6,0),0)</f>
        <v>0</v>
      </c>
    </row>
    <row r="3190" customFormat="false" ht="15" hidden="false" customHeight="false" outlineLevel="0" collapsed="false">
      <c r="A3190" s="178" t="n">
        <v>12815</v>
      </c>
      <c r="B3190" s="179" t="s">
        <v>651</v>
      </c>
      <c r="C3190" s="180" t="s">
        <v>74</v>
      </c>
      <c r="D3190" s="180" t="s">
        <v>30</v>
      </c>
      <c r="E3190" s="178" t="n">
        <v>0.00478896</v>
      </c>
      <c r="F3190" s="181" t="n">
        <f aca="false">IF(C3190="MAT.",VLOOKUP(A3190,INSUMOS_AUX!A:F,6,0),0)</f>
        <v>5.84</v>
      </c>
      <c r="G3190" s="178" t="n">
        <f aca="false">IF(C3190="M.O.",VLOOKUP(A3190,INSUMOS_AUX!A:F,6,0),0)</f>
        <v>0</v>
      </c>
    </row>
    <row r="3191" customFormat="false" ht="15" hidden="false" customHeight="false" outlineLevel="0" collapsed="false">
      <c r="A3191" s="178" t="n">
        <v>12892</v>
      </c>
      <c r="B3191" s="179" t="s">
        <v>627</v>
      </c>
      <c r="C3191" s="180" t="s">
        <v>74</v>
      </c>
      <c r="D3191" s="180" t="s">
        <v>628</v>
      </c>
      <c r="E3191" s="178" t="n">
        <v>0.00824328</v>
      </c>
      <c r="F3191" s="181" t="n">
        <f aca="false">IF(C3191="MAT.",VLOOKUP(A3191,INSUMOS_AUX!A:F,6,0),0)</f>
        <v>9</v>
      </c>
      <c r="G3191" s="178" t="n">
        <f aca="false">IF(C3191="M.O.",VLOOKUP(A3191,INSUMOS_AUX!A:F,6,0),0)</f>
        <v>0</v>
      </c>
    </row>
    <row r="3192" customFormat="false" ht="15" hidden="false" customHeight="false" outlineLevel="0" collapsed="false">
      <c r="A3192" s="178" t="n">
        <v>12893</v>
      </c>
      <c r="B3192" s="179" t="s">
        <v>629</v>
      </c>
      <c r="C3192" s="180" t="s">
        <v>74</v>
      </c>
      <c r="D3192" s="180" t="s">
        <v>628</v>
      </c>
      <c r="E3192" s="178" t="n">
        <v>0.00096174</v>
      </c>
      <c r="F3192" s="181" t="n">
        <f aca="false">IF(C3192="MAT.",VLOOKUP(A3192,INSUMOS_AUX!A:F,6,0),0)</f>
        <v>48</v>
      </c>
      <c r="G3192" s="178" t="n">
        <f aca="false">IF(C3192="M.O.",VLOOKUP(A3192,INSUMOS_AUX!A:F,6,0),0)</f>
        <v>0</v>
      </c>
    </row>
    <row r="3193" customFormat="false" ht="15" hidden="false" customHeight="false" outlineLevel="0" collapsed="false">
      <c r="A3193" s="178" t="n">
        <v>2436</v>
      </c>
      <c r="B3193" s="179" t="s">
        <v>683</v>
      </c>
      <c r="C3193" s="180" t="s">
        <v>636</v>
      </c>
      <c r="D3193" s="180" t="s">
        <v>594</v>
      </c>
      <c r="E3193" s="178" t="n">
        <v>0.30903</v>
      </c>
      <c r="F3193" s="181" t="n">
        <f aca="false">IF(C3193="MAT.",VLOOKUP(A3193,INSUMOS_AUX!A:F,6,0),0)</f>
        <v>0</v>
      </c>
      <c r="G3193" s="178" t="n">
        <f aca="false">IF(C3193="M.O.",VLOOKUP(A3193,INSUMOS_AUX!A:F,6,0),0)</f>
        <v>13.3</v>
      </c>
    </row>
    <row r="3194" customFormat="false" ht="15" hidden="false" customHeight="false" outlineLevel="0" collapsed="false">
      <c r="A3194" s="178" t="n">
        <v>247</v>
      </c>
      <c r="B3194" s="179" t="s">
        <v>849</v>
      </c>
      <c r="C3194" s="180" t="s">
        <v>636</v>
      </c>
      <c r="D3194" s="180" t="s">
        <v>594</v>
      </c>
      <c r="E3194" s="178" t="n">
        <v>0.30903</v>
      </c>
      <c r="F3194" s="181" t="n">
        <f aca="false">IF(C3194="MAT.",VLOOKUP(A3194,INSUMOS_AUX!A:F,6,0),0)</f>
        <v>0</v>
      </c>
      <c r="G3194" s="178" t="n">
        <f aca="false">IF(C3194="M.O.",VLOOKUP(A3194,INSUMOS_AUX!A:F,6,0),0)</f>
        <v>9.34</v>
      </c>
    </row>
    <row r="3195" customFormat="false" ht="15" hidden="false" customHeight="false" outlineLevel="0" collapsed="false">
      <c r="A3195" s="178" t="n">
        <v>25966</v>
      </c>
      <c r="B3195" s="179" t="s">
        <v>653</v>
      </c>
      <c r="C3195" s="180" t="s">
        <v>74</v>
      </c>
      <c r="D3195" s="180" t="s">
        <v>654</v>
      </c>
      <c r="E3195" s="178" t="n">
        <v>0.00079818</v>
      </c>
      <c r="F3195" s="181" t="n">
        <f aca="false">IF(C3195="MAT.",VLOOKUP(A3195,INSUMOS_AUX!A:F,6,0),0)</f>
        <v>15.03</v>
      </c>
      <c r="G3195" s="178" t="n">
        <f aca="false">IF(C3195="M.O.",VLOOKUP(A3195,INSUMOS_AUX!A:F,6,0),0)</f>
        <v>0</v>
      </c>
    </row>
    <row r="3196" customFormat="false" ht="15" hidden="false" customHeight="false" outlineLevel="0" collapsed="false">
      <c r="A3196" s="178" t="n">
        <v>2711</v>
      </c>
      <c r="B3196" s="179" t="s">
        <v>657</v>
      </c>
      <c r="C3196" s="180" t="s">
        <v>74</v>
      </c>
      <c r="D3196" s="180" t="s">
        <v>30</v>
      </c>
      <c r="E3196" s="178" t="n">
        <v>0.00035622</v>
      </c>
      <c r="F3196" s="181" t="n">
        <f aca="false">IF(C3196="MAT.",VLOOKUP(A3196,INSUMOS_AUX!A:F,6,0),0)</f>
        <v>109.45</v>
      </c>
      <c r="G3196" s="178" t="n">
        <f aca="false">IF(C3196="M.O.",VLOOKUP(A3196,INSUMOS_AUX!A:F,6,0),0)</f>
        <v>0</v>
      </c>
    </row>
    <row r="3197" customFormat="false" ht="15" hidden="false" customHeight="false" outlineLevel="0" collapsed="false">
      <c r="A3197" s="178" t="n">
        <v>36144</v>
      </c>
      <c r="B3197" s="179" t="s">
        <v>630</v>
      </c>
      <c r="C3197" s="180" t="s">
        <v>74</v>
      </c>
      <c r="D3197" s="180" t="s">
        <v>30</v>
      </c>
      <c r="E3197" s="178" t="n">
        <v>0.06706248</v>
      </c>
      <c r="F3197" s="181" t="n">
        <f aca="false">IF(C3197="MAT.",VLOOKUP(A3197,INSUMOS_AUX!A:F,6,0),0)</f>
        <v>1.12</v>
      </c>
      <c r="G3197" s="178" t="n">
        <f aca="false">IF(C3197="M.O.",VLOOKUP(A3197,INSUMOS_AUX!A:F,6,0),0)</f>
        <v>0</v>
      </c>
    </row>
    <row r="3198" customFormat="false" ht="15" hidden="false" customHeight="false" outlineLevel="0" collapsed="false">
      <c r="A3198" s="178" t="n">
        <v>36146</v>
      </c>
      <c r="B3198" s="179" t="s">
        <v>631</v>
      </c>
      <c r="C3198" s="180" t="s">
        <v>74</v>
      </c>
      <c r="D3198" s="180" t="s">
        <v>30</v>
      </c>
      <c r="E3198" s="178" t="n">
        <v>0.00074604</v>
      </c>
      <c r="F3198" s="181" t="n">
        <f aca="false">IF(C3198="MAT.",VLOOKUP(A3198,INSUMOS_AUX!A:F,6,0),0)</f>
        <v>170</v>
      </c>
      <c r="G3198" s="178" t="n">
        <f aca="false">IF(C3198="M.O.",VLOOKUP(A3198,INSUMOS_AUX!A:F,6,0),0)</f>
        <v>0</v>
      </c>
    </row>
    <row r="3199" customFormat="false" ht="15" hidden="false" customHeight="false" outlineLevel="0" collapsed="false">
      <c r="A3199" s="178" t="n">
        <v>36149</v>
      </c>
      <c r="B3199" s="179" t="s">
        <v>632</v>
      </c>
      <c r="C3199" s="180" t="s">
        <v>74</v>
      </c>
      <c r="D3199" s="180" t="s">
        <v>30</v>
      </c>
      <c r="E3199" s="178" t="n">
        <v>0.000432</v>
      </c>
      <c r="F3199" s="181" t="n">
        <f aca="false">IF(C3199="MAT.",VLOOKUP(A3199,INSUMOS_AUX!A:F,6,0),0)</f>
        <v>117.5</v>
      </c>
      <c r="G3199" s="178" t="n">
        <f aca="false">IF(C3199="M.O.",VLOOKUP(A3199,INSUMOS_AUX!A:F,6,0),0)</f>
        <v>0</v>
      </c>
    </row>
    <row r="3200" customFormat="false" ht="15" hidden="false" customHeight="false" outlineLevel="0" collapsed="false">
      <c r="A3200" s="178" t="n">
        <v>36150</v>
      </c>
      <c r="B3200" s="179" t="s">
        <v>633</v>
      </c>
      <c r="C3200" s="180" t="s">
        <v>74</v>
      </c>
      <c r="D3200" s="180" t="s">
        <v>30</v>
      </c>
      <c r="E3200" s="178" t="n">
        <v>0.00159864</v>
      </c>
      <c r="F3200" s="181" t="n">
        <f aca="false">IF(C3200="MAT.",VLOOKUP(A3200,INSUMOS_AUX!A:F,6,0),0)</f>
        <v>29.7</v>
      </c>
      <c r="G3200" s="178" t="n">
        <f aca="false">IF(C3200="M.O.",VLOOKUP(A3200,INSUMOS_AUX!A:F,6,0),0)</f>
        <v>0</v>
      </c>
    </row>
    <row r="3201" customFormat="false" ht="15" hidden="false" customHeight="false" outlineLevel="0" collapsed="false">
      <c r="A3201" s="178" t="n">
        <v>36153</v>
      </c>
      <c r="B3201" s="179" t="s">
        <v>634</v>
      </c>
      <c r="C3201" s="180" t="s">
        <v>74</v>
      </c>
      <c r="D3201" s="180" t="s">
        <v>30</v>
      </c>
      <c r="E3201" s="178" t="n">
        <v>0.00064656</v>
      </c>
      <c r="F3201" s="181" t="n">
        <f aca="false">IF(C3201="MAT.",VLOOKUP(A3201,INSUMOS_AUX!A:F,6,0),0)</f>
        <v>133.75</v>
      </c>
      <c r="G3201" s="178" t="n">
        <f aca="false">IF(C3201="M.O.",VLOOKUP(A3201,INSUMOS_AUX!A:F,6,0),0)</f>
        <v>0</v>
      </c>
    </row>
    <row r="3202" customFormat="false" ht="15" hidden="false" customHeight="false" outlineLevel="0" collapsed="false">
      <c r="A3202" s="178" t="n">
        <v>37370</v>
      </c>
      <c r="B3202" s="179" t="s">
        <v>659</v>
      </c>
      <c r="C3202" s="180" t="s">
        <v>74</v>
      </c>
      <c r="D3202" s="180" t="s">
        <v>594</v>
      </c>
      <c r="E3202" s="178" t="n">
        <v>0.6</v>
      </c>
      <c r="F3202" s="181" t="n">
        <f aca="false">IF(C3202="MAT.",VLOOKUP(A3202,INSUMOS_AUX!A:F,6,0),0)</f>
        <v>1.87</v>
      </c>
      <c r="G3202" s="178" t="n">
        <f aca="false">IF(C3202="M.O.",VLOOKUP(A3202,INSUMOS_AUX!A:F,6,0),0)</f>
        <v>0</v>
      </c>
    </row>
    <row r="3203" customFormat="false" ht="15" hidden="false" customHeight="false" outlineLevel="0" collapsed="false">
      <c r="A3203" s="178" t="n">
        <v>37371</v>
      </c>
      <c r="B3203" s="179" t="s">
        <v>660</v>
      </c>
      <c r="C3203" s="180" t="s">
        <v>74</v>
      </c>
      <c r="D3203" s="180" t="s">
        <v>594</v>
      </c>
      <c r="E3203" s="178" t="n">
        <v>0.6</v>
      </c>
      <c r="F3203" s="181" t="n">
        <f aca="false">IF(C3203="MAT.",VLOOKUP(A3203,INSUMOS_AUX!A:F,6,0),0)</f>
        <v>0.71</v>
      </c>
      <c r="G3203" s="178" t="n">
        <f aca="false">IF(C3203="M.O.",VLOOKUP(A3203,INSUMOS_AUX!A:F,6,0),0)</f>
        <v>0</v>
      </c>
    </row>
    <row r="3204" customFormat="false" ht="15" hidden="false" customHeight="false" outlineLevel="0" collapsed="false">
      <c r="A3204" s="178" t="n">
        <v>37372</v>
      </c>
      <c r="B3204" s="179" t="s">
        <v>661</v>
      </c>
      <c r="C3204" s="180" t="s">
        <v>74</v>
      </c>
      <c r="D3204" s="180" t="s">
        <v>594</v>
      </c>
      <c r="E3204" s="178" t="n">
        <v>0.6</v>
      </c>
      <c r="F3204" s="181" t="n">
        <f aca="false">IF(C3204="MAT.",VLOOKUP(A3204,INSUMOS_AUX!A:F,6,0),0)</f>
        <v>0.34</v>
      </c>
      <c r="G3204" s="178" t="n">
        <f aca="false">IF(C3204="M.O.",VLOOKUP(A3204,INSUMOS_AUX!A:F,6,0),0)</f>
        <v>0</v>
      </c>
    </row>
    <row r="3205" customFormat="false" ht="15" hidden="false" customHeight="false" outlineLevel="0" collapsed="false">
      <c r="A3205" s="178" t="n">
        <v>37373</v>
      </c>
      <c r="B3205" s="179" t="s">
        <v>662</v>
      </c>
      <c r="C3205" s="180" t="s">
        <v>74</v>
      </c>
      <c r="D3205" s="180" t="s">
        <v>594</v>
      </c>
      <c r="E3205" s="178" t="n">
        <v>0.6</v>
      </c>
      <c r="F3205" s="181" t="n">
        <f aca="false">IF(C3205="MAT.",VLOOKUP(A3205,INSUMOS_AUX!A:F,6,0),0)</f>
        <v>0.05</v>
      </c>
      <c r="G3205" s="178" t="n">
        <f aca="false">IF(C3205="M.O.",VLOOKUP(A3205,INSUMOS_AUX!A:F,6,0),0)</f>
        <v>0</v>
      </c>
    </row>
    <row r="3206" customFormat="false" ht="15" hidden="false" customHeight="false" outlineLevel="0" collapsed="false">
      <c r="A3206" s="178" t="n">
        <v>38382</v>
      </c>
      <c r="B3206" s="179" t="s">
        <v>664</v>
      </c>
      <c r="C3206" s="180" t="s">
        <v>74</v>
      </c>
      <c r="D3206" s="180" t="s">
        <v>30</v>
      </c>
      <c r="E3206" s="178" t="n">
        <v>0.00151872</v>
      </c>
      <c r="F3206" s="181" t="n">
        <f aca="false">IF(C3206="MAT.",VLOOKUP(A3206,INSUMOS_AUX!A:F,6,0),0)</f>
        <v>7.62</v>
      </c>
      <c r="G3206" s="178" t="n">
        <f aca="false">IF(C3206="M.O.",VLOOKUP(A3206,INSUMOS_AUX!A:F,6,0),0)</f>
        <v>0</v>
      </c>
    </row>
    <row r="3207" customFormat="false" ht="15" hidden="false" customHeight="false" outlineLevel="0" collapsed="false">
      <c r="A3207" s="178" t="n">
        <v>38390</v>
      </c>
      <c r="B3207" s="179" t="s">
        <v>665</v>
      </c>
      <c r="C3207" s="180" t="s">
        <v>74</v>
      </c>
      <c r="D3207" s="180" t="s">
        <v>30</v>
      </c>
      <c r="E3207" s="178" t="n">
        <v>0.00079818</v>
      </c>
      <c r="F3207" s="181" t="n">
        <f aca="false">IF(C3207="MAT.",VLOOKUP(A3207,INSUMOS_AUX!A:F,6,0),0)</f>
        <v>22.97</v>
      </c>
      <c r="G3207" s="178" t="n">
        <f aca="false">IF(C3207="M.O.",VLOOKUP(A3207,INSUMOS_AUX!A:F,6,0),0)</f>
        <v>0</v>
      </c>
    </row>
    <row r="3208" customFormat="false" ht="15" hidden="false" customHeight="false" outlineLevel="0" collapsed="false">
      <c r="A3208" s="178" t="n">
        <v>38393</v>
      </c>
      <c r="B3208" s="179" t="s">
        <v>666</v>
      </c>
      <c r="C3208" s="180" t="s">
        <v>74</v>
      </c>
      <c r="D3208" s="180" t="s">
        <v>30</v>
      </c>
      <c r="E3208" s="178" t="n">
        <v>0.00079818</v>
      </c>
      <c r="F3208" s="181" t="n">
        <f aca="false">IF(C3208="MAT.",VLOOKUP(A3208,INSUMOS_AUX!A:F,6,0),0)</f>
        <v>10.36</v>
      </c>
      <c r="G3208" s="178" t="n">
        <f aca="false">IF(C3208="M.O.",VLOOKUP(A3208,INSUMOS_AUX!A:F,6,0),0)</f>
        <v>0</v>
      </c>
    </row>
    <row r="3209" customFormat="false" ht="15" hidden="false" customHeight="false" outlineLevel="0" collapsed="false">
      <c r="A3209" s="178" t="n">
        <v>38396</v>
      </c>
      <c r="B3209" s="179" t="s">
        <v>667</v>
      </c>
      <c r="C3209" s="180" t="s">
        <v>74</v>
      </c>
      <c r="D3209" s="180" t="s">
        <v>30</v>
      </c>
      <c r="E3209" s="178" t="n">
        <v>2.718E-005</v>
      </c>
      <c r="F3209" s="181" t="n">
        <f aca="false">IF(C3209="MAT.",VLOOKUP(A3209,INSUMOS_AUX!A:F,6,0),0)</f>
        <v>276.64</v>
      </c>
      <c r="G3209" s="178" t="n">
        <f aca="false">IF(C3209="M.O.",VLOOKUP(A3209,INSUMOS_AUX!A:F,6,0),0)</f>
        <v>0</v>
      </c>
    </row>
    <row r="3210" customFormat="false" ht="15" hidden="false" customHeight="false" outlineLevel="0" collapsed="false">
      <c r="A3210" s="178" t="n">
        <v>38399</v>
      </c>
      <c r="B3210" s="179" t="s">
        <v>668</v>
      </c>
      <c r="C3210" s="180" t="s">
        <v>74</v>
      </c>
      <c r="D3210" s="180" t="s">
        <v>30</v>
      </c>
      <c r="E3210" s="178" t="n">
        <v>0.00013578</v>
      </c>
      <c r="F3210" s="181" t="n">
        <f aca="false">IF(C3210="MAT.",VLOOKUP(A3210,INSUMOS_AUX!A:F,6,0),0)</f>
        <v>135.25</v>
      </c>
      <c r="G3210" s="178" t="n">
        <f aca="false">IF(C3210="M.O.",VLOOKUP(A3210,INSUMOS_AUX!A:F,6,0),0)</f>
        <v>0</v>
      </c>
    </row>
    <row r="3211" customFormat="false" ht="15" hidden="false" customHeight="false" outlineLevel="0" collapsed="false">
      <c r="A3211" s="178" t="n">
        <v>38412</v>
      </c>
      <c r="B3211" s="179" t="s">
        <v>669</v>
      </c>
      <c r="C3211" s="180" t="s">
        <v>74</v>
      </c>
      <c r="D3211" s="180" t="s">
        <v>30</v>
      </c>
      <c r="E3211" s="178" t="n">
        <v>2.376E-005</v>
      </c>
      <c r="F3211" s="181" t="n">
        <f aca="false">IF(C3211="MAT.",VLOOKUP(A3211,INSUMOS_AUX!A:F,6,0),0)</f>
        <v>837.62</v>
      </c>
      <c r="G3211" s="178" t="n">
        <f aca="false">IF(C3211="M.O.",VLOOKUP(A3211,INSUMOS_AUX!A:F,6,0),0)</f>
        <v>0</v>
      </c>
    </row>
    <row r="3212" customFormat="false" ht="15" hidden="false" customHeight="false" outlineLevel="0" collapsed="false">
      <c r="A3212" s="178" t="n">
        <v>38413</v>
      </c>
      <c r="B3212" s="179" t="s">
        <v>670</v>
      </c>
      <c r="C3212" s="180" t="s">
        <v>74</v>
      </c>
      <c r="D3212" s="180" t="s">
        <v>30</v>
      </c>
      <c r="E3212" s="178" t="n">
        <v>2.328E-005</v>
      </c>
      <c r="F3212" s="181" t="n">
        <f aca="false">IF(C3212="MAT.",VLOOKUP(A3212,INSUMOS_AUX!A:F,6,0),0)</f>
        <v>589.49</v>
      </c>
      <c r="G3212" s="178" t="n">
        <f aca="false">IF(C3212="M.O.",VLOOKUP(A3212,INSUMOS_AUX!A:F,6,0),0)</f>
        <v>0</v>
      </c>
    </row>
    <row r="3213" customFormat="false" ht="15" hidden="false" customHeight="false" outlineLevel="0" collapsed="false">
      <c r="A3213" s="178" t="n">
        <v>38476</v>
      </c>
      <c r="B3213" s="179" t="s">
        <v>671</v>
      </c>
      <c r="C3213" s="180" t="s">
        <v>74</v>
      </c>
      <c r="D3213" s="180" t="s">
        <v>30</v>
      </c>
      <c r="E3213" s="178" t="n">
        <v>0.00010866</v>
      </c>
      <c r="F3213" s="181" t="n">
        <f aca="false">IF(C3213="MAT.",VLOOKUP(A3213,INSUMOS_AUX!A:F,6,0),0)</f>
        <v>203.78</v>
      </c>
      <c r="G3213" s="178" t="n">
        <f aca="false">IF(C3213="M.O.",VLOOKUP(A3213,INSUMOS_AUX!A:F,6,0),0)</f>
        <v>0</v>
      </c>
    </row>
    <row r="3214" customFormat="false" ht="15" hidden="false" customHeight="false" outlineLevel="0" collapsed="false">
      <c r="A3214" s="178" t="n">
        <v>38477</v>
      </c>
      <c r="B3214" s="179" t="s">
        <v>672</v>
      </c>
      <c r="C3214" s="180" t="s">
        <v>74</v>
      </c>
      <c r="D3214" s="180" t="s">
        <v>30</v>
      </c>
      <c r="E3214" s="178" t="n">
        <v>2.328E-005</v>
      </c>
      <c r="F3214" s="181" t="n">
        <f aca="false">IF(C3214="MAT.",VLOOKUP(A3214,INSUMOS_AUX!A:F,6,0),0)</f>
        <v>577.1</v>
      </c>
      <c r="G3214" s="178" t="n">
        <f aca="false">IF(C3214="M.O.",VLOOKUP(A3214,INSUMOS_AUX!A:F,6,0),0)</f>
        <v>0</v>
      </c>
    </row>
    <row r="3215" customFormat="false" ht="15" hidden="false" customHeight="false" outlineLevel="0" collapsed="false">
      <c r="A3215" s="178" t="s">
        <v>884</v>
      </c>
      <c r="B3215" s="179" t="s">
        <v>885</v>
      </c>
      <c r="C3215" s="180" t="s">
        <v>74</v>
      </c>
      <c r="D3215" s="180" t="s">
        <v>86</v>
      </c>
      <c r="E3215" s="178" t="n">
        <v>1</v>
      </c>
      <c r="F3215" s="181" t="n">
        <f aca="false">IF(C3215="MAT.",VLOOKUP(A3215,INSUMOS_AUX!A:F,6,0),0)</f>
        <v>9.5</v>
      </c>
      <c r="G3215" s="178" t="n">
        <f aca="false">IF(C3215="M.O.",VLOOKUP(A3215,INSUMOS_AUX!A:F,6,0),0)</f>
        <v>0</v>
      </c>
    </row>
    <row r="3216" customFormat="false" ht="15" hidden="false" customHeight="false" outlineLevel="0" collapsed="false">
      <c r="A3216" s="172"/>
      <c r="B3216" s="173"/>
      <c r="C3216" s="173"/>
      <c r="D3216" s="173"/>
      <c r="E3216" s="173"/>
      <c r="F3216" s="173"/>
      <c r="G3216" s="173"/>
    </row>
    <row r="3217" customFormat="false" ht="15" hidden="false" customHeight="false" outlineLevel="0" collapsed="false">
      <c r="A3217" s="169" t="s">
        <v>399</v>
      </c>
      <c r="B3217" s="170" t="s">
        <v>400</v>
      </c>
      <c r="C3217" s="171"/>
      <c r="D3217" s="171"/>
      <c r="E3217" s="171"/>
      <c r="F3217" s="171"/>
      <c r="G3217" s="171"/>
    </row>
    <row r="3218" customFormat="false" ht="15" hidden="false" customHeight="false" outlineLevel="0" collapsed="false">
      <c r="A3218" s="172"/>
      <c r="B3218" s="173"/>
      <c r="C3218" s="173"/>
      <c r="D3218" s="173"/>
      <c r="E3218" s="173"/>
      <c r="F3218" s="173"/>
      <c r="G3218" s="173"/>
    </row>
    <row r="3219" customFormat="false" ht="15" hidden="false" customHeight="false" outlineLevel="0" collapsed="false">
      <c r="A3219" s="174" t="s">
        <v>348</v>
      </c>
      <c r="B3219" s="174" t="s">
        <v>349</v>
      </c>
      <c r="C3219" s="175" t="s">
        <v>60</v>
      </c>
      <c r="D3219" s="175" t="s">
        <v>86</v>
      </c>
      <c r="E3219" s="177" t="n">
        <v>1000</v>
      </c>
      <c r="F3219" s="176" t="n">
        <f aca="false">SUMPRODUCT($E3220:$E3248,F3220:F3248)</f>
        <v>1.63882545928</v>
      </c>
      <c r="G3219" s="176" t="n">
        <f aca="false">SUMPRODUCT($E3220:$E3248,G3220:G3248)</f>
        <v>0.69964392</v>
      </c>
    </row>
    <row r="3220" customFormat="false" ht="15" hidden="false" customHeight="false" outlineLevel="0" collapsed="false">
      <c r="A3220" s="178" t="n">
        <v>10</v>
      </c>
      <c r="B3220" s="179" t="s">
        <v>647</v>
      </c>
      <c r="C3220" s="180" t="s">
        <v>74</v>
      </c>
      <c r="D3220" s="180" t="s">
        <v>30</v>
      </c>
      <c r="E3220" s="178" t="n">
        <v>0.00042075</v>
      </c>
      <c r="F3220" s="181" t="n">
        <f aca="false">IF(C3220="MAT.",VLOOKUP(A3220,INSUMOS_AUX!A:F,6,0),0)</f>
        <v>6.92</v>
      </c>
      <c r="G3220" s="178" t="n">
        <f aca="false">IF(C3220="M.O.",VLOOKUP(A3220,INSUMOS_AUX!A:F,6,0),0)</f>
        <v>0</v>
      </c>
    </row>
    <row r="3221" customFormat="false" ht="15" hidden="false" customHeight="false" outlineLevel="0" collapsed="false">
      <c r="A3221" s="178" t="n">
        <v>1014</v>
      </c>
      <c r="B3221" s="179" t="s">
        <v>867</v>
      </c>
      <c r="C3221" s="180" t="s">
        <v>74</v>
      </c>
      <c r="D3221" s="180" t="s">
        <v>86</v>
      </c>
      <c r="E3221" s="178" t="n">
        <v>1.19</v>
      </c>
      <c r="F3221" s="181" t="n">
        <f aca="false">IF(C3221="MAT.",VLOOKUP(A3221,INSUMOS_AUX!A:F,6,0),0)</f>
        <v>1.13</v>
      </c>
      <c r="G3221" s="178" t="n">
        <f aca="false">IF(C3221="M.O.",VLOOKUP(A3221,INSUMOS_AUX!A:F,6,0),0)</f>
        <v>0</v>
      </c>
    </row>
    <row r="3222" customFormat="false" ht="15" hidden="false" customHeight="false" outlineLevel="0" collapsed="false">
      <c r="A3222" s="178" t="n">
        <v>11359</v>
      </c>
      <c r="B3222" s="179" t="s">
        <v>649</v>
      </c>
      <c r="C3222" s="180" t="s">
        <v>74</v>
      </c>
      <c r="D3222" s="180" t="s">
        <v>30</v>
      </c>
      <c r="E3222" s="178" t="n">
        <v>3.396E-006</v>
      </c>
      <c r="F3222" s="181" t="n">
        <f aca="false">IF(C3222="MAT.",VLOOKUP(A3222,INSUMOS_AUX!A:F,6,0),0)</f>
        <v>571.77</v>
      </c>
      <c r="G3222" s="178" t="n">
        <f aca="false">IF(C3222="M.O.",VLOOKUP(A3222,INSUMOS_AUX!A:F,6,0),0)</f>
        <v>0</v>
      </c>
    </row>
    <row r="3223" customFormat="false" ht="15" hidden="false" customHeight="false" outlineLevel="0" collapsed="false">
      <c r="A3223" s="178" t="n">
        <v>12815</v>
      </c>
      <c r="B3223" s="179" t="s">
        <v>651</v>
      </c>
      <c r="C3223" s="180" t="s">
        <v>74</v>
      </c>
      <c r="D3223" s="180" t="s">
        <v>30</v>
      </c>
      <c r="E3223" s="178" t="n">
        <v>0.000478896</v>
      </c>
      <c r="F3223" s="181" t="n">
        <f aca="false">IF(C3223="MAT.",VLOOKUP(A3223,INSUMOS_AUX!A:F,6,0),0)</f>
        <v>5.84</v>
      </c>
      <c r="G3223" s="178" t="n">
        <f aca="false">IF(C3223="M.O.",VLOOKUP(A3223,INSUMOS_AUX!A:F,6,0),0)</f>
        <v>0</v>
      </c>
    </row>
    <row r="3224" customFormat="false" ht="15" hidden="false" customHeight="false" outlineLevel="0" collapsed="false">
      <c r="A3224" s="178" t="n">
        <v>12892</v>
      </c>
      <c r="B3224" s="179" t="s">
        <v>627</v>
      </c>
      <c r="C3224" s="180" t="s">
        <v>74</v>
      </c>
      <c r="D3224" s="180" t="s">
        <v>628</v>
      </c>
      <c r="E3224" s="178" t="n">
        <v>0.000824328</v>
      </c>
      <c r="F3224" s="181" t="n">
        <f aca="false">IF(C3224="MAT.",VLOOKUP(A3224,INSUMOS_AUX!A:F,6,0),0)</f>
        <v>9</v>
      </c>
      <c r="G3224" s="178" t="n">
        <f aca="false">IF(C3224="M.O.",VLOOKUP(A3224,INSUMOS_AUX!A:F,6,0),0)</f>
        <v>0</v>
      </c>
    </row>
    <row r="3225" customFormat="false" ht="15" hidden="false" customHeight="false" outlineLevel="0" collapsed="false">
      <c r="A3225" s="178" t="n">
        <v>12893</v>
      </c>
      <c r="B3225" s="179" t="s">
        <v>629</v>
      </c>
      <c r="C3225" s="180" t="s">
        <v>74</v>
      </c>
      <c r="D3225" s="180" t="s">
        <v>628</v>
      </c>
      <c r="E3225" s="178" t="n">
        <v>9.6174E-005</v>
      </c>
      <c r="F3225" s="181" t="n">
        <f aca="false">IF(C3225="MAT.",VLOOKUP(A3225,INSUMOS_AUX!A:F,6,0),0)</f>
        <v>48</v>
      </c>
      <c r="G3225" s="178" t="n">
        <f aca="false">IF(C3225="M.O.",VLOOKUP(A3225,INSUMOS_AUX!A:F,6,0),0)</f>
        <v>0</v>
      </c>
    </row>
    <row r="3226" customFormat="false" ht="15" hidden="false" customHeight="false" outlineLevel="0" collapsed="false">
      <c r="A3226" s="178" t="n">
        <v>21127</v>
      </c>
      <c r="B3226" s="179" t="s">
        <v>857</v>
      </c>
      <c r="C3226" s="180" t="s">
        <v>74</v>
      </c>
      <c r="D3226" s="180" t="s">
        <v>30</v>
      </c>
      <c r="E3226" s="178" t="n">
        <v>0.009</v>
      </c>
      <c r="F3226" s="181" t="n">
        <f aca="false">IF(C3226="MAT.",VLOOKUP(A3226,INSUMOS_AUX!A:F,6,0),0)</f>
        <v>4.35</v>
      </c>
      <c r="G3226" s="178" t="n">
        <f aca="false">IF(C3226="M.O.",VLOOKUP(A3226,INSUMOS_AUX!A:F,6,0),0)</f>
        <v>0</v>
      </c>
    </row>
    <row r="3227" customFormat="false" ht="15" hidden="false" customHeight="false" outlineLevel="0" collapsed="false">
      <c r="A3227" s="178" t="n">
        <v>2436</v>
      </c>
      <c r="B3227" s="179" t="s">
        <v>683</v>
      </c>
      <c r="C3227" s="180" t="s">
        <v>636</v>
      </c>
      <c r="D3227" s="180" t="s">
        <v>594</v>
      </c>
      <c r="E3227" s="178" t="n">
        <v>0.030903</v>
      </c>
      <c r="F3227" s="181" t="n">
        <f aca="false">IF(C3227="MAT.",VLOOKUP(A3227,INSUMOS_AUX!A:F,6,0),0)</f>
        <v>0</v>
      </c>
      <c r="G3227" s="178" t="n">
        <f aca="false">IF(C3227="M.O.",VLOOKUP(A3227,INSUMOS_AUX!A:F,6,0),0)</f>
        <v>13.3</v>
      </c>
    </row>
    <row r="3228" customFormat="false" ht="15" hidden="false" customHeight="false" outlineLevel="0" collapsed="false">
      <c r="A3228" s="178" t="n">
        <v>247</v>
      </c>
      <c r="B3228" s="179" t="s">
        <v>849</v>
      </c>
      <c r="C3228" s="180" t="s">
        <v>636</v>
      </c>
      <c r="D3228" s="180" t="s">
        <v>594</v>
      </c>
      <c r="E3228" s="178" t="n">
        <v>0.030903</v>
      </c>
      <c r="F3228" s="181" t="n">
        <f aca="false">IF(C3228="MAT.",VLOOKUP(A3228,INSUMOS_AUX!A:F,6,0),0)</f>
        <v>0</v>
      </c>
      <c r="G3228" s="178" t="n">
        <f aca="false">IF(C3228="M.O.",VLOOKUP(A3228,INSUMOS_AUX!A:F,6,0),0)</f>
        <v>9.34</v>
      </c>
    </row>
    <row r="3229" customFormat="false" ht="15" hidden="false" customHeight="false" outlineLevel="0" collapsed="false">
      <c r="A3229" s="178" t="n">
        <v>25966</v>
      </c>
      <c r="B3229" s="179" t="s">
        <v>653</v>
      </c>
      <c r="C3229" s="180" t="s">
        <v>74</v>
      </c>
      <c r="D3229" s="180" t="s">
        <v>654</v>
      </c>
      <c r="E3229" s="178" t="n">
        <v>7.9818E-005</v>
      </c>
      <c r="F3229" s="181" t="n">
        <f aca="false">IF(C3229="MAT.",VLOOKUP(A3229,INSUMOS_AUX!A:F,6,0),0)</f>
        <v>15.03</v>
      </c>
      <c r="G3229" s="178" t="n">
        <f aca="false">IF(C3229="M.O.",VLOOKUP(A3229,INSUMOS_AUX!A:F,6,0),0)</f>
        <v>0</v>
      </c>
    </row>
    <row r="3230" customFormat="false" ht="15" hidden="false" customHeight="false" outlineLevel="0" collapsed="false">
      <c r="A3230" s="178" t="n">
        <v>2711</v>
      </c>
      <c r="B3230" s="179" t="s">
        <v>657</v>
      </c>
      <c r="C3230" s="180" t="s">
        <v>74</v>
      </c>
      <c r="D3230" s="180" t="s">
        <v>30</v>
      </c>
      <c r="E3230" s="178" t="n">
        <v>3.5622E-005</v>
      </c>
      <c r="F3230" s="181" t="n">
        <f aca="false">IF(C3230="MAT.",VLOOKUP(A3230,INSUMOS_AUX!A:F,6,0),0)</f>
        <v>109.45</v>
      </c>
      <c r="G3230" s="178" t="n">
        <f aca="false">IF(C3230="M.O.",VLOOKUP(A3230,INSUMOS_AUX!A:F,6,0),0)</f>
        <v>0</v>
      </c>
    </row>
    <row r="3231" customFormat="false" ht="15" hidden="false" customHeight="false" outlineLevel="0" collapsed="false">
      <c r="A3231" s="178" t="n">
        <v>36144</v>
      </c>
      <c r="B3231" s="179" t="s">
        <v>630</v>
      </c>
      <c r="C3231" s="180" t="s">
        <v>74</v>
      </c>
      <c r="D3231" s="180" t="s">
        <v>30</v>
      </c>
      <c r="E3231" s="178" t="n">
        <v>0.006706248</v>
      </c>
      <c r="F3231" s="181" t="n">
        <f aca="false">IF(C3231="MAT.",VLOOKUP(A3231,INSUMOS_AUX!A:F,6,0),0)</f>
        <v>1.12</v>
      </c>
      <c r="G3231" s="178" t="n">
        <f aca="false">IF(C3231="M.O.",VLOOKUP(A3231,INSUMOS_AUX!A:F,6,0),0)</f>
        <v>0</v>
      </c>
    </row>
    <row r="3232" customFormat="false" ht="15" hidden="false" customHeight="false" outlineLevel="0" collapsed="false">
      <c r="A3232" s="178" t="n">
        <v>36146</v>
      </c>
      <c r="B3232" s="179" t="s">
        <v>631</v>
      </c>
      <c r="C3232" s="180" t="s">
        <v>74</v>
      </c>
      <c r="D3232" s="180" t="s">
        <v>30</v>
      </c>
      <c r="E3232" s="178" t="n">
        <v>7.4604E-005</v>
      </c>
      <c r="F3232" s="181" t="n">
        <f aca="false">IF(C3232="MAT.",VLOOKUP(A3232,INSUMOS_AUX!A:F,6,0),0)</f>
        <v>170</v>
      </c>
      <c r="G3232" s="178" t="n">
        <f aca="false">IF(C3232="M.O.",VLOOKUP(A3232,INSUMOS_AUX!A:F,6,0),0)</f>
        <v>0</v>
      </c>
    </row>
    <row r="3233" customFormat="false" ht="15" hidden="false" customHeight="false" outlineLevel="0" collapsed="false">
      <c r="A3233" s="178" t="n">
        <v>36149</v>
      </c>
      <c r="B3233" s="179" t="s">
        <v>632</v>
      </c>
      <c r="C3233" s="180" t="s">
        <v>74</v>
      </c>
      <c r="D3233" s="180" t="s">
        <v>30</v>
      </c>
      <c r="E3233" s="178" t="n">
        <v>4.32E-005</v>
      </c>
      <c r="F3233" s="181" t="n">
        <f aca="false">IF(C3233="MAT.",VLOOKUP(A3233,INSUMOS_AUX!A:F,6,0),0)</f>
        <v>117.5</v>
      </c>
      <c r="G3233" s="178" t="n">
        <f aca="false">IF(C3233="M.O.",VLOOKUP(A3233,INSUMOS_AUX!A:F,6,0),0)</f>
        <v>0</v>
      </c>
    </row>
    <row r="3234" customFormat="false" ht="15" hidden="false" customHeight="false" outlineLevel="0" collapsed="false">
      <c r="A3234" s="178" t="n">
        <v>36150</v>
      </c>
      <c r="B3234" s="179" t="s">
        <v>633</v>
      </c>
      <c r="C3234" s="180" t="s">
        <v>74</v>
      </c>
      <c r="D3234" s="180" t="s">
        <v>30</v>
      </c>
      <c r="E3234" s="178" t="n">
        <v>0.000159864</v>
      </c>
      <c r="F3234" s="181" t="n">
        <f aca="false">IF(C3234="MAT.",VLOOKUP(A3234,INSUMOS_AUX!A:F,6,0),0)</f>
        <v>29.7</v>
      </c>
      <c r="G3234" s="178" t="n">
        <f aca="false">IF(C3234="M.O.",VLOOKUP(A3234,INSUMOS_AUX!A:F,6,0),0)</f>
        <v>0</v>
      </c>
    </row>
    <row r="3235" customFormat="false" ht="15" hidden="false" customHeight="false" outlineLevel="0" collapsed="false">
      <c r="A3235" s="178" t="n">
        <v>36153</v>
      </c>
      <c r="B3235" s="179" t="s">
        <v>634</v>
      </c>
      <c r="C3235" s="180" t="s">
        <v>74</v>
      </c>
      <c r="D3235" s="180" t="s">
        <v>30</v>
      </c>
      <c r="E3235" s="178" t="n">
        <v>6.4656E-005</v>
      </c>
      <c r="F3235" s="181" t="n">
        <f aca="false">IF(C3235="MAT.",VLOOKUP(A3235,INSUMOS_AUX!A:F,6,0),0)</f>
        <v>133.75</v>
      </c>
      <c r="G3235" s="178" t="n">
        <f aca="false">IF(C3235="M.O.",VLOOKUP(A3235,INSUMOS_AUX!A:F,6,0),0)</f>
        <v>0</v>
      </c>
    </row>
    <row r="3236" customFormat="false" ht="15" hidden="false" customHeight="false" outlineLevel="0" collapsed="false">
      <c r="A3236" s="178" t="n">
        <v>37370</v>
      </c>
      <c r="B3236" s="179" t="s">
        <v>659</v>
      </c>
      <c r="C3236" s="180" t="s">
        <v>74</v>
      </c>
      <c r="D3236" s="180" t="s">
        <v>594</v>
      </c>
      <c r="E3236" s="178" t="n">
        <v>0.06</v>
      </c>
      <c r="F3236" s="181" t="n">
        <f aca="false">IF(C3236="MAT.",VLOOKUP(A3236,INSUMOS_AUX!A:F,6,0),0)</f>
        <v>1.87</v>
      </c>
      <c r="G3236" s="178" t="n">
        <f aca="false">IF(C3236="M.O.",VLOOKUP(A3236,INSUMOS_AUX!A:F,6,0),0)</f>
        <v>0</v>
      </c>
    </row>
    <row r="3237" customFormat="false" ht="15" hidden="false" customHeight="false" outlineLevel="0" collapsed="false">
      <c r="A3237" s="178" t="n">
        <v>37371</v>
      </c>
      <c r="B3237" s="179" t="s">
        <v>660</v>
      </c>
      <c r="C3237" s="180" t="s">
        <v>74</v>
      </c>
      <c r="D3237" s="180" t="s">
        <v>594</v>
      </c>
      <c r="E3237" s="178" t="n">
        <v>0.06</v>
      </c>
      <c r="F3237" s="181" t="n">
        <f aca="false">IF(C3237="MAT.",VLOOKUP(A3237,INSUMOS_AUX!A:F,6,0),0)</f>
        <v>0.71</v>
      </c>
      <c r="G3237" s="178" t="n">
        <f aca="false">IF(C3237="M.O.",VLOOKUP(A3237,INSUMOS_AUX!A:F,6,0),0)</f>
        <v>0</v>
      </c>
    </row>
    <row r="3238" customFormat="false" ht="15" hidden="false" customHeight="false" outlineLevel="0" collapsed="false">
      <c r="A3238" s="178" t="n">
        <v>37372</v>
      </c>
      <c r="B3238" s="179" t="s">
        <v>661</v>
      </c>
      <c r="C3238" s="180" t="s">
        <v>74</v>
      </c>
      <c r="D3238" s="180" t="s">
        <v>594</v>
      </c>
      <c r="E3238" s="178" t="n">
        <v>0.06</v>
      </c>
      <c r="F3238" s="181" t="n">
        <f aca="false">IF(C3238="MAT.",VLOOKUP(A3238,INSUMOS_AUX!A:F,6,0),0)</f>
        <v>0.34</v>
      </c>
      <c r="G3238" s="178" t="n">
        <f aca="false">IF(C3238="M.O.",VLOOKUP(A3238,INSUMOS_AUX!A:F,6,0),0)</f>
        <v>0</v>
      </c>
    </row>
    <row r="3239" customFormat="false" ht="15" hidden="false" customHeight="false" outlineLevel="0" collapsed="false">
      <c r="A3239" s="178" t="n">
        <v>37373</v>
      </c>
      <c r="B3239" s="179" t="s">
        <v>662</v>
      </c>
      <c r="C3239" s="180" t="s">
        <v>74</v>
      </c>
      <c r="D3239" s="180" t="s">
        <v>594</v>
      </c>
      <c r="E3239" s="178" t="n">
        <v>0.06</v>
      </c>
      <c r="F3239" s="181" t="n">
        <f aca="false">IF(C3239="MAT.",VLOOKUP(A3239,INSUMOS_AUX!A:F,6,0),0)</f>
        <v>0.05</v>
      </c>
      <c r="G3239" s="178" t="n">
        <f aca="false">IF(C3239="M.O.",VLOOKUP(A3239,INSUMOS_AUX!A:F,6,0),0)</f>
        <v>0</v>
      </c>
    </row>
    <row r="3240" customFormat="false" ht="15" hidden="false" customHeight="false" outlineLevel="0" collapsed="false">
      <c r="A3240" s="178" t="n">
        <v>38382</v>
      </c>
      <c r="B3240" s="179" t="s">
        <v>664</v>
      </c>
      <c r="C3240" s="180" t="s">
        <v>74</v>
      </c>
      <c r="D3240" s="180" t="s">
        <v>30</v>
      </c>
      <c r="E3240" s="178" t="n">
        <v>0.000151872</v>
      </c>
      <c r="F3240" s="181" t="n">
        <f aca="false">IF(C3240="MAT.",VLOOKUP(A3240,INSUMOS_AUX!A:F,6,0),0)</f>
        <v>7.62</v>
      </c>
      <c r="G3240" s="178" t="n">
        <f aca="false">IF(C3240="M.O.",VLOOKUP(A3240,INSUMOS_AUX!A:F,6,0),0)</f>
        <v>0</v>
      </c>
    </row>
    <row r="3241" customFormat="false" ht="15" hidden="false" customHeight="false" outlineLevel="0" collapsed="false">
      <c r="A3241" s="178" t="n">
        <v>38390</v>
      </c>
      <c r="B3241" s="179" t="s">
        <v>665</v>
      </c>
      <c r="C3241" s="180" t="s">
        <v>74</v>
      </c>
      <c r="D3241" s="180" t="s">
        <v>30</v>
      </c>
      <c r="E3241" s="178" t="n">
        <v>7.9818E-005</v>
      </c>
      <c r="F3241" s="181" t="n">
        <f aca="false">IF(C3241="MAT.",VLOOKUP(A3241,INSUMOS_AUX!A:F,6,0),0)</f>
        <v>22.97</v>
      </c>
      <c r="G3241" s="178" t="n">
        <f aca="false">IF(C3241="M.O.",VLOOKUP(A3241,INSUMOS_AUX!A:F,6,0),0)</f>
        <v>0</v>
      </c>
    </row>
    <row r="3242" customFormat="false" ht="15" hidden="false" customHeight="false" outlineLevel="0" collapsed="false">
      <c r="A3242" s="178" t="n">
        <v>38393</v>
      </c>
      <c r="B3242" s="179" t="s">
        <v>666</v>
      </c>
      <c r="C3242" s="180" t="s">
        <v>74</v>
      </c>
      <c r="D3242" s="180" t="s">
        <v>30</v>
      </c>
      <c r="E3242" s="178" t="n">
        <v>7.9818E-005</v>
      </c>
      <c r="F3242" s="181" t="n">
        <f aca="false">IF(C3242="MAT.",VLOOKUP(A3242,INSUMOS_AUX!A:F,6,0),0)</f>
        <v>10.36</v>
      </c>
      <c r="G3242" s="178" t="n">
        <f aca="false">IF(C3242="M.O.",VLOOKUP(A3242,INSUMOS_AUX!A:F,6,0),0)</f>
        <v>0</v>
      </c>
    </row>
    <row r="3243" customFormat="false" ht="15" hidden="false" customHeight="false" outlineLevel="0" collapsed="false">
      <c r="A3243" s="178" t="n">
        <v>38396</v>
      </c>
      <c r="B3243" s="179" t="s">
        <v>667</v>
      </c>
      <c r="C3243" s="180" t="s">
        <v>74</v>
      </c>
      <c r="D3243" s="180" t="s">
        <v>30</v>
      </c>
      <c r="E3243" s="178" t="n">
        <v>2.718E-006</v>
      </c>
      <c r="F3243" s="181" t="n">
        <f aca="false">IF(C3243="MAT.",VLOOKUP(A3243,INSUMOS_AUX!A:F,6,0),0)</f>
        <v>276.64</v>
      </c>
      <c r="G3243" s="178" t="n">
        <f aca="false">IF(C3243="M.O.",VLOOKUP(A3243,INSUMOS_AUX!A:F,6,0),0)</f>
        <v>0</v>
      </c>
    </row>
    <row r="3244" customFormat="false" ht="15" hidden="false" customHeight="false" outlineLevel="0" collapsed="false">
      <c r="A3244" s="178" t="n">
        <v>38399</v>
      </c>
      <c r="B3244" s="179" t="s">
        <v>668</v>
      </c>
      <c r="C3244" s="180" t="s">
        <v>74</v>
      </c>
      <c r="D3244" s="180" t="s">
        <v>30</v>
      </c>
      <c r="E3244" s="178" t="n">
        <v>1.3578E-005</v>
      </c>
      <c r="F3244" s="181" t="n">
        <f aca="false">IF(C3244="MAT.",VLOOKUP(A3244,INSUMOS_AUX!A:F,6,0),0)</f>
        <v>135.25</v>
      </c>
      <c r="G3244" s="178" t="n">
        <f aca="false">IF(C3244="M.O.",VLOOKUP(A3244,INSUMOS_AUX!A:F,6,0),0)</f>
        <v>0</v>
      </c>
    </row>
    <row r="3245" customFormat="false" ht="15" hidden="false" customHeight="false" outlineLevel="0" collapsed="false">
      <c r="A3245" s="178" t="n">
        <v>38412</v>
      </c>
      <c r="B3245" s="179" t="s">
        <v>669</v>
      </c>
      <c r="C3245" s="180" t="s">
        <v>74</v>
      </c>
      <c r="D3245" s="180" t="s">
        <v>30</v>
      </c>
      <c r="E3245" s="178" t="n">
        <v>2.376E-006</v>
      </c>
      <c r="F3245" s="181" t="n">
        <f aca="false">IF(C3245="MAT.",VLOOKUP(A3245,INSUMOS_AUX!A:F,6,0),0)</f>
        <v>837.62</v>
      </c>
      <c r="G3245" s="178" t="n">
        <f aca="false">IF(C3245="M.O.",VLOOKUP(A3245,INSUMOS_AUX!A:F,6,0),0)</f>
        <v>0</v>
      </c>
    </row>
    <row r="3246" customFormat="false" ht="15" hidden="false" customHeight="false" outlineLevel="0" collapsed="false">
      <c r="A3246" s="178" t="n">
        <v>38413</v>
      </c>
      <c r="B3246" s="179" t="s">
        <v>670</v>
      </c>
      <c r="C3246" s="180" t="s">
        <v>74</v>
      </c>
      <c r="D3246" s="180" t="s">
        <v>30</v>
      </c>
      <c r="E3246" s="178" t="n">
        <v>2.328E-006</v>
      </c>
      <c r="F3246" s="181" t="n">
        <f aca="false">IF(C3246="MAT.",VLOOKUP(A3246,INSUMOS_AUX!A:F,6,0),0)</f>
        <v>589.49</v>
      </c>
      <c r="G3246" s="178" t="n">
        <f aca="false">IF(C3246="M.O.",VLOOKUP(A3246,INSUMOS_AUX!A:F,6,0),0)</f>
        <v>0</v>
      </c>
    </row>
    <row r="3247" customFormat="false" ht="15" hidden="false" customHeight="false" outlineLevel="0" collapsed="false">
      <c r="A3247" s="178" t="n">
        <v>38476</v>
      </c>
      <c r="B3247" s="179" t="s">
        <v>671</v>
      </c>
      <c r="C3247" s="180" t="s">
        <v>74</v>
      </c>
      <c r="D3247" s="180" t="s">
        <v>30</v>
      </c>
      <c r="E3247" s="178" t="n">
        <v>1.0866E-005</v>
      </c>
      <c r="F3247" s="181" t="n">
        <f aca="false">IF(C3247="MAT.",VLOOKUP(A3247,INSUMOS_AUX!A:F,6,0),0)</f>
        <v>203.78</v>
      </c>
      <c r="G3247" s="178" t="n">
        <f aca="false">IF(C3247="M.O.",VLOOKUP(A3247,INSUMOS_AUX!A:F,6,0),0)</f>
        <v>0</v>
      </c>
    </row>
    <row r="3248" customFormat="false" ht="15" hidden="false" customHeight="false" outlineLevel="0" collapsed="false">
      <c r="A3248" s="178" t="n">
        <v>38477</v>
      </c>
      <c r="B3248" s="179" t="s">
        <v>672</v>
      </c>
      <c r="C3248" s="180" t="s">
        <v>74</v>
      </c>
      <c r="D3248" s="180" t="s">
        <v>30</v>
      </c>
      <c r="E3248" s="178" t="n">
        <v>2.328E-006</v>
      </c>
      <c r="F3248" s="181" t="n">
        <f aca="false">IF(C3248="MAT.",VLOOKUP(A3248,INSUMOS_AUX!A:F,6,0),0)</f>
        <v>577.1</v>
      </c>
      <c r="G3248" s="178" t="n">
        <f aca="false">IF(C3248="M.O.",VLOOKUP(A3248,INSUMOS_AUX!A:F,6,0),0)</f>
        <v>0</v>
      </c>
    </row>
    <row r="3249" customFormat="false" ht="15" hidden="false" customHeight="false" outlineLevel="0" collapsed="false">
      <c r="A3249" s="172"/>
      <c r="B3249" s="173"/>
      <c r="C3249" s="173"/>
      <c r="D3249" s="173"/>
      <c r="E3249" s="173"/>
      <c r="F3249" s="173"/>
      <c r="G3249" s="173"/>
    </row>
    <row r="3250" customFormat="false" ht="15" hidden="false" customHeight="false" outlineLevel="0" collapsed="false">
      <c r="A3250" s="174" t="s">
        <v>403</v>
      </c>
      <c r="B3250" s="174" t="s">
        <v>404</v>
      </c>
      <c r="C3250" s="175" t="s">
        <v>60</v>
      </c>
      <c r="D3250" s="175" t="s">
        <v>86</v>
      </c>
      <c r="E3250" s="177" t="n">
        <v>1800</v>
      </c>
      <c r="F3250" s="176" t="n">
        <f aca="false">SUMPRODUCT($E3251:$E3279,F3251:F3279)</f>
        <v>2.79481727904</v>
      </c>
      <c r="G3250" s="176" t="n">
        <f aca="false">SUMPRODUCT($E3251:$E3279,G3251:G3279)</f>
        <v>0.93285856</v>
      </c>
    </row>
    <row r="3251" customFormat="false" ht="15" hidden="false" customHeight="false" outlineLevel="0" collapsed="false">
      <c r="A3251" s="178" t="n">
        <v>10</v>
      </c>
      <c r="B3251" s="179" t="s">
        <v>647</v>
      </c>
      <c r="C3251" s="180" t="s">
        <v>74</v>
      </c>
      <c r="D3251" s="180" t="s">
        <v>30</v>
      </c>
      <c r="E3251" s="178" t="n">
        <v>0.000561</v>
      </c>
      <c r="F3251" s="181" t="n">
        <f aca="false">IF(C3251="MAT.",VLOOKUP(A3251,INSUMOS_AUX!A:F,6,0),0)</f>
        <v>6.92</v>
      </c>
      <c r="G3251" s="178" t="n">
        <f aca="false">IF(C3251="M.O.",VLOOKUP(A3251,INSUMOS_AUX!A:F,6,0),0)</f>
        <v>0</v>
      </c>
    </row>
    <row r="3252" customFormat="false" ht="15" hidden="false" customHeight="false" outlineLevel="0" collapsed="false">
      <c r="A3252" s="178" t="n">
        <v>11359</v>
      </c>
      <c r="B3252" s="179" t="s">
        <v>649</v>
      </c>
      <c r="C3252" s="180" t="s">
        <v>74</v>
      </c>
      <c r="D3252" s="180" t="s">
        <v>30</v>
      </c>
      <c r="E3252" s="178" t="n">
        <v>4.528E-006</v>
      </c>
      <c r="F3252" s="181" t="n">
        <f aca="false">IF(C3252="MAT.",VLOOKUP(A3252,INSUMOS_AUX!A:F,6,0),0)</f>
        <v>571.77</v>
      </c>
      <c r="G3252" s="178" t="n">
        <f aca="false">IF(C3252="M.O.",VLOOKUP(A3252,INSUMOS_AUX!A:F,6,0),0)</f>
        <v>0</v>
      </c>
    </row>
    <row r="3253" customFormat="false" ht="15" hidden="false" customHeight="false" outlineLevel="0" collapsed="false">
      <c r="A3253" s="178" t="n">
        <v>12815</v>
      </c>
      <c r="B3253" s="179" t="s">
        <v>651</v>
      </c>
      <c r="C3253" s="180" t="s">
        <v>74</v>
      </c>
      <c r="D3253" s="180" t="s">
        <v>30</v>
      </c>
      <c r="E3253" s="178" t="n">
        <v>0.000638528</v>
      </c>
      <c r="F3253" s="181" t="n">
        <f aca="false">IF(C3253="MAT.",VLOOKUP(A3253,INSUMOS_AUX!A:F,6,0),0)</f>
        <v>5.84</v>
      </c>
      <c r="G3253" s="178" t="n">
        <f aca="false">IF(C3253="M.O.",VLOOKUP(A3253,INSUMOS_AUX!A:F,6,0),0)</f>
        <v>0</v>
      </c>
    </row>
    <row r="3254" customFormat="false" ht="15" hidden="false" customHeight="false" outlineLevel="0" collapsed="false">
      <c r="A3254" s="178" t="n">
        <v>12892</v>
      </c>
      <c r="B3254" s="179" t="s">
        <v>627</v>
      </c>
      <c r="C3254" s="180" t="s">
        <v>74</v>
      </c>
      <c r="D3254" s="180" t="s">
        <v>628</v>
      </c>
      <c r="E3254" s="178" t="n">
        <v>0.001099104</v>
      </c>
      <c r="F3254" s="181" t="n">
        <f aca="false">IF(C3254="MAT.",VLOOKUP(A3254,INSUMOS_AUX!A:F,6,0),0)</f>
        <v>9</v>
      </c>
      <c r="G3254" s="178" t="n">
        <f aca="false">IF(C3254="M.O.",VLOOKUP(A3254,INSUMOS_AUX!A:F,6,0),0)</f>
        <v>0</v>
      </c>
    </row>
    <row r="3255" customFormat="false" ht="15" hidden="false" customHeight="false" outlineLevel="0" collapsed="false">
      <c r="A3255" s="178" t="n">
        <v>12893</v>
      </c>
      <c r="B3255" s="179" t="s">
        <v>629</v>
      </c>
      <c r="C3255" s="180" t="s">
        <v>74</v>
      </c>
      <c r="D3255" s="180" t="s">
        <v>628</v>
      </c>
      <c r="E3255" s="178" t="n">
        <v>0.000128232</v>
      </c>
      <c r="F3255" s="181" t="n">
        <f aca="false">IF(C3255="MAT.",VLOOKUP(A3255,INSUMOS_AUX!A:F,6,0),0)</f>
        <v>48</v>
      </c>
      <c r="G3255" s="178" t="n">
        <f aca="false">IF(C3255="M.O.",VLOOKUP(A3255,INSUMOS_AUX!A:F,6,0),0)</f>
        <v>0</v>
      </c>
    </row>
    <row r="3256" customFormat="false" ht="15" hidden="false" customHeight="false" outlineLevel="0" collapsed="false">
      <c r="A3256" s="178" t="n">
        <v>21127</v>
      </c>
      <c r="B3256" s="179" t="s">
        <v>857</v>
      </c>
      <c r="C3256" s="180" t="s">
        <v>74</v>
      </c>
      <c r="D3256" s="180" t="s">
        <v>30</v>
      </c>
      <c r="E3256" s="178" t="n">
        <v>0.009</v>
      </c>
      <c r="F3256" s="181" t="n">
        <f aca="false">IF(C3256="MAT.",VLOOKUP(A3256,INSUMOS_AUX!A:F,6,0),0)</f>
        <v>4.35</v>
      </c>
      <c r="G3256" s="178" t="n">
        <f aca="false">IF(C3256="M.O.",VLOOKUP(A3256,INSUMOS_AUX!A:F,6,0),0)</f>
        <v>0</v>
      </c>
    </row>
    <row r="3257" customFormat="false" ht="15" hidden="false" customHeight="false" outlineLevel="0" collapsed="false">
      <c r="A3257" s="178" t="n">
        <v>2436</v>
      </c>
      <c r="B3257" s="179" t="s">
        <v>683</v>
      </c>
      <c r="C3257" s="180" t="s">
        <v>636</v>
      </c>
      <c r="D3257" s="180" t="s">
        <v>594</v>
      </c>
      <c r="E3257" s="178" t="n">
        <v>0.041204</v>
      </c>
      <c r="F3257" s="181" t="n">
        <f aca="false">IF(C3257="MAT.",VLOOKUP(A3257,INSUMOS_AUX!A:F,6,0),0)</f>
        <v>0</v>
      </c>
      <c r="G3257" s="178" t="n">
        <f aca="false">IF(C3257="M.O.",VLOOKUP(A3257,INSUMOS_AUX!A:F,6,0),0)</f>
        <v>13.3</v>
      </c>
    </row>
    <row r="3258" customFormat="false" ht="15" hidden="false" customHeight="false" outlineLevel="0" collapsed="false">
      <c r="A3258" s="178" t="n">
        <v>247</v>
      </c>
      <c r="B3258" s="179" t="s">
        <v>849</v>
      </c>
      <c r="C3258" s="180" t="s">
        <v>636</v>
      </c>
      <c r="D3258" s="180" t="s">
        <v>594</v>
      </c>
      <c r="E3258" s="178" t="n">
        <v>0.041204</v>
      </c>
      <c r="F3258" s="181" t="n">
        <f aca="false">IF(C3258="MAT.",VLOOKUP(A3258,INSUMOS_AUX!A:F,6,0),0)</f>
        <v>0</v>
      </c>
      <c r="G3258" s="178" t="n">
        <f aca="false">IF(C3258="M.O.",VLOOKUP(A3258,INSUMOS_AUX!A:F,6,0),0)</f>
        <v>9.34</v>
      </c>
    </row>
    <row r="3259" customFormat="false" ht="15" hidden="false" customHeight="false" outlineLevel="0" collapsed="false">
      <c r="A3259" s="178" t="n">
        <v>25966</v>
      </c>
      <c r="B3259" s="179" t="s">
        <v>653</v>
      </c>
      <c r="C3259" s="180" t="s">
        <v>74</v>
      </c>
      <c r="D3259" s="180" t="s">
        <v>654</v>
      </c>
      <c r="E3259" s="178" t="n">
        <v>0.000106424</v>
      </c>
      <c r="F3259" s="181" t="n">
        <f aca="false">IF(C3259="MAT.",VLOOKUP(A3259,INSUMOS_AUX!A:F,6,0),0)</f>
        <v>15.03</v>
      </c>
      <c r="G3259" s="178" t="n">
        <f aca="false">IF(C3259="M.O.",VLOOKUP(A3259,INSUMOS_AUX!A:F,6,0),0)</f>
        <v>0</v>
      </c>
    </row>
    <row r="3260" customFormat="false" ht="15" hidden="false" customHeight="false" outlineLevel="0" collapsed="false">
      <c r="A3260" s="178" t="n">
        <v>2711</v>
      </c>
      <c r="B3260" s="179" t="s">
        <v>657</v>
      </c>
      <c r="C3260" s="180" t="s">
        <v>74</v>
      </c>
      <c r="D3260" s="180" t="s">
        <v>30</v>
      </c>
      <c r="E3260" s="178" t="n">
        <v>4.7496E-005</v>
      </c>
      <c r="F3260" s="181" t="n">
        <f aca="false">IF(C3260="MAT.",VLOOKUP(A3260,INSUMOS_AUX!A:F,6,0),0)</f>
        <v>109.45</v>
      </c>
      <c r="G3260" s="178" t="n">
        <f aca="false">IF(C3260="M.O.",VLOOKUP(A3260,INSUMOS_AUX!A:F,6,0),0)</f>
        <v>0</v>
      </c>
    </row>
    <row r="3261" customFormat="false" ht="15" hidden="false" customHeight="false" outlineLevel="0" collapsed="false">
      <c r="A3261" s="178" t="n">
        <v>36144</v>
      </c>
      <c r="B3261" s="179" t="s">
        <v>630</v>
      </c>
      <c r="C3261" s="180" t="s">
        <v>74</v>
      </c>
      <c r="D3261" s="180" t="s">
        <v>30</v>
      </c>
      <c r="E3261" s="178" t="n">
        <v>0.008941664</v>
      </c>
      <c r="F3261" s="181" t="n">
        <f aca="false">IF(C3261="MAT.",VLOOKUP(A3261,INSUMOS_AUX!A:F,6,0),0)</f>
        <v>1.12</v>
      </c>
      <c r="G3261" s="178" t="n">
        <f aca="false">IF(C3261="M.O.",VLOOKUP(A3261,INSUMOS_AUX!A:F,6,0),0)</f>
        <v>0</v>
      </c>
    </row>
    <row r="3262" customFormat="false" ht="15" hidden="false" customHeight="false" outlineLevel="0" collapsed="false">
      <c r="A3262" s="178" t="n">
        <v>36146</v>
      </c>
      <c r="B3262" s="179" t="s">
        <v>631</v>
      </c>
      <c r="C3262" s="180" t="s">
        <v>74</v>
      </c>
      <c r="D3262" s="180" t="s">
        <v>30</v>
      </c>
      <c r="E3262" s="178" t="n">
        <v>9.9472E-005</v>
      </c>
      <c r="F3262" s="181" t="n">
        <f aca="false">IF(C3262="MAT.",VLOOKUP(A3262,INSUMOS_AUX!A:F,6,0),0)</f>
        <v>170</v>
      </c>
      <c r="G3262" s="178" t="n">
        <f aca="false">IF(C3262="M.O.",VLOOKUP(A3262,INSUMOS_AUX!A:F,6,0),0)</f>
        <v>0</v>
      </c>
    </row>
    <row r="3263" customFormat="false" ht="15" hidden="false" customHeight="false" outlineLevel="0" collapsed="false">
      <c r="A3263" s="178" t="n">
        <v>36149</v>
      </c>
      <c r="B3263" s="179" t="s">
        <v>632</v>
      </c>
      <c r="C3263" s="180" t="s">
        <v>74</v>
      </c>
      <c r="D3263" s="180" t="s">
        <v>30</v>
      </c>
      <c r="E3263" s="178" t="n">
        <v>5.76E-005</v>
      </c>
      <c r="F3263" s="181" t="n">
        <f aca="false">IF(C3263="MAT.",VLOOKUP(A3263,INSUMOS_AUX!A:F,6,0),0)</f>
        <v>117.5</v>
      </c>
      <c r="G3263" s="178" t="n">
        <f aca="false">IF(C3263="M.O.",VLOOKUP(A3263,INSUMOS_AUX!A:F,6,0),0)</f>
        <v>0</v>
      </c>
    </row>
    <row r="3264" customFormat="false" ht="15" hidden="false" customHeight="false" outlineLevel="0" collapsed="false">
      <c r="A3264" s="178" t="n">
        <v>36150</v>
      </c>
      <c r="B3264" s="179" t="s">
        <v>633</v>
      </c>
      <c r="C3264" s="180" t="s">
        <v>74</v>
      </c>
      <c r="D3264" s="180" t="s">
        <v>30</v>
      </c>
      <c r="E3264" s="178" t="n">
        <v>0.000213152</v>
      </c>
      <c r="F3264" s="181" t="n">
        <f aca="false">IF(C3264="MAT.",VLOOKUP(A3264,INSUMOS_AUX!A:F,6,0),0)</f>
        <v>29.7</v>
      </c>
      <c r="G3264" s="178" t="n">
        <f aca="false">IF(C3264="M.O.",VLOOKUP(A3264,INSUMOS_AUX!A:F,6,0),0)</f>
        <v>0</v>
      </c>
    </row>
    <row r="3265" customFormat="false" ht="15" hidden="false" customHeight="false" outlineLevel="0" collapsed="false">
      <c r="A3265" s="178" t="n">
        <v>36153</v>
      </c>
      <c r="B3265" s="179" t="s">
        <v>634</v>
      </c>
      <c r="C3265" s="180" t="s">
        <v>74</v>
      </c>
      <c r="D3265" s="180" t="s">
        <v>30</v>
      </c>
      <c r="E3265" s="178" t="n">
        <v>8.6208E-005</v>
      </c>
      <c r="F3265" s="181" t="n">
        <f aca="false">IF(C3265="MAT.",VLOOKUP(A3265,INSUMOS_AUX!A:F,6,0),0)</f>
        <v>133.75</v>
      </c>
      <c r="G3265" s="178" t="n">
        <f aca="false">IF(C3265="M.O.",VLOOKUP(A3265,INSUMOS_AUX!A:F,6,0),0)</f>
        <v>0</v>
      </c>
    </row>
    <row r="3266" customFormat="false" ht="15" hidden="false" customHeight="false" outlineLevel="0" collapsed="false">
      <c r="A3266" s="178" t="n">
        <v>37370</v>
      </c>
      <c r="B3266" s="179" t="s">
        <v>659</v>
      </c>
      <c r="C3266" s="180" t="s">
        <v>74</v>
      </c>
      <c r="D3266" s="180" t="s">
        <v>594</v>
      </c>
      <c r="E3266" s="178" t="n">
        <v>0.08</v>
      </c>
      <c r="F3266" s="181" t="n">
        <f aca="false">IF(C3266="MAT.",VLOOKUP(A3266,INSUMOS_AUX!A:F,6,0),0)</f>
        <v>1.87</v>
      </c>
      <c r="G3266" s="178" t="n">
        <f aca="false">IF(C3266="M.O.",VLOOKUP(A3266,INSUMOS_AUX!A:F,6,0),0)</f>
        <v>0</v>
      </c>
    </row>
    <row r="3267" customFormat="false" ht="15" hidden="false" customHeight="false" outlineLevel="0" collapsed="false">
      <c r="A3267" s="178" t="n">
        <v>37371</v>
      </c>
      <c r="B3267" s="179" t="s">
        <v>660</v>
      </c>
      <c r="C3267" s="180" t="s">
        <v>74</v>
      </c>
      <c r="D3267" s="180" t="s">
        <v>594</v>
      </c>
      <c r="E3267" s="178" t="n">
        <v>0.08</v>
      </c>
      <c r="F3267" s="181" t="n">
        <f aca="false">IF(C3267="MAT.",VLOOKUP(A3267,INSUMOS_AUX!A:F,6,0),0)</f>
        <v>0.71</v>
      </c>
      <c r="G3267" s="178" t="n">
        <f aca="false">IF(C3267="M.O.",VLOOKUP(A3267,INSUMOS_AUX!A:F,6,0),0)</f>
        <v>0</v>
      </c>
    </row>
    <row r="3268" customFormat="false" ht="15" hidden="false" customHeight="false" outlineLevel="0" collapsed="false">
      <c r="A3268" s="178" t="n">
        <v>37372</v>
      </c>
      <c r="B3268" s="179" t="s">
        <v>661</v>
      </c>
      <c r="C3268" s="180" t="s">
        <v>74</v>
      </c>
      <c r="D3268" s="180" t="s">
        <v>594</v>
      </c>
      <c r="E3268" s="178" t="n">
        <v>0.08</v>
      </c>
      <c r="F3268" s="181" t="n">
        <f aca="false">IF(C3268="MAT.",VLOOKUP(A3268,INSUMOS_AUX!A:F,6,0),0)</f>
        <v>0.34</v>
      </c>
      <c r="G3268" s="178" t="n">
        <f aca="false">IF(C3268="M.O.",VLOOKUP(A3268,INSUMOS_AUX!A:F,6,0),0)</f>
        <v>0</v>
      </c>
    </row>
    <row r="3269" customFormat="false" ht="15" hidden="false" customHeight="false" outlineLevel="0" collapsed="false">
      <c r="A3269" s="178" t="n">
        <v>37373</v>
      </c>
      <c r="B3269" s="179" t="s">
        <v>662</v>
      </c>
      <c r="C3269" s="180" t="s">
        <v>74</v>
      </c>
      <c r="D3269" s="180" t="s">
        <v>594</v>
      </c>
      <c r="E3269" s="178" t="n">
        <v>0.08</v>
      </c>
      <c r="F3269" s="181" t="n">
        <f aca="false">IF(C3269="MAT.",VLOOKUP(A3269,INSUMOS_AUX!A:F,6,0),0)</f>
        <v>0.05</v>
      </c>
      <c r="G3269" s="178" t="n">
        <f aca="false">IF(C3269="M.O.",VLOOKUP(A3269,INSUMOS_AUX!A:F,6,0),0)</f>
        <v>0</v>
      </c>
    </row>
    <row r="3270" customFormat="false" ht="15" hidden="false" customHeight="false" outlineLevel="0" collapsed="false">
      <c r="A3270" s="178" t="n">
        <v>38382</v>
      </c>
      <c r="B3270" s="179" t="s">
        <v>664</v>
      </c>
      <c r="C3270" s="180" t="s">
        <v>74</v>
      </c>
      <c r="D3270" s="180" t="s">
        <v>30</v>
      </c>
      <c r="E3270" s="178" t="n">
        <v>0.000202496</v>
      </c>
      <c r="F3270" s="181" t="n">
        <f aca="false">IF(C3270="MAT.",VLOOKUP(A3270,INSUMOS_AUX!A:F,6,0),0)</f>
        <v>7.62</v>
      </c>
      <c r="G3270" s="178" t="n">
        <f aca="false">IF(C3270="M.O.",VLOOKUP(A3270,INSUMOS_AUX!A:F,6,0),0)</f>
        <v>0</v>
      </c>
    </row>
    <row r="3271" customFormat="false" ht="15" hidden="false" customHeight="false" outlineLevel="0" collapsed="false">
      <c r="A3271" s="178" t="n">
        <v>38390</v>
      </c>
      <c r="B3271" s="179" t="s">
        <v>665</v>
      </c>
      <c r="C3271" s="180" t="s">
        <v>74</v>
      </c>
      <c r="D3271" s="180" t="s">
        <v>30</v>
      </c>
      <c r="E3271" s="178" t="n">
        <v>0.000106424</v>
      </c>
      <c r="F3271" s="181" t="n">
        <f aca="false">IF(C3271="MAT.",VLOOKUP(A3271,INSUMOS_AUX!A:F,6,0),0)</f>
        <v>22.97</v>
      </c>
      <c r="G3271" s="178" t="n">
        <f aca="false">IF(C3271="M.O.",VLOOKUP(A3271,INSUMOS_AUX!A:F,6,0),0)</f>
        <v>0</v>
      </c>
    </row>
    <row r="3272" customFormat="false" ht="15" hidden="false" customHeight="false" outlineLevel="0" collapsed="false">
      <c r="A3272" s="178" t="n">
        <v>38393</v>
      </c>
      <c r="B3272" s="179" t="s">
        <v>666</v>
      </c>
      <c r="C3272" s="180" t="s">
        <v>74</v>
      </c>
      <c r="D3272" s="180" t="s">
        <v>30</v>
      </c>
      <c r="E3272" s="178" t="n">
        <v>0.000106424</v>
      </c>
      <c r="F3272" s="181" t="n">
        <f aca="false">IF(C3272="MAT.",VLOOKUP(A3272,INSUMOS_AUX!A:F,6,0),0)</f>
        <v>10.36</v>
      </c>
      <c r="G3272" s="178" t="n">
        <f aca="false">IF(C3272="M.O.",VLOOKUP(A3272,INSUMOS_AUX!A:F,6,0),0)</f>
        <v>0</v>
      </c>
    </row>
    <row r="3273" customFormat="false" ht="15" hidden="false" customHeight="false" outlineLevel="0" collapsed="false">
      <c r="A3273" s="178" t="n">
        <v>38396</v>
      </c>
      <c r="B3273" s="179" t="s">
        <v>667</v>
      </c>
      <c r="C3273" s="180" t="s">
        <v>74</v>
      </c>
      <c r="D3273" s="180" t="s">
        <v>30</v>
      </c>
      <c r="E3273" s="178" t="n">
        <v>3.624E-006</v>
      </c>
      <c r="F3273" s="181" t="n">
        <f aca="false">IF(C3273="MAT.",VLOOKUP(A3273,INSUMOS_AUX!A:F,6,0),0)</f>
        <v>276.64</v>
      </c>
      <c r="G3273" s="178" t="n">
        <f aca="false">IF(C3273="M.O.",VLOOKUP(A3273,INSUMOS_AUX!A:F,6,0),0)</f>
        <v>0</v>
      </c>
    </row>
    <row r="3274" customFormat="false" ht="15" hidden="false" customHeight="false" outlineLevel="0" collapsed="false">
      <c r="A3274" s="178" t="n">
        <v>38399</v>
      </c>
      <c r="B3274" s="179" t="s">
        <v>668</v>
      </c>
      <c r="C3274" s="180" t="s">
        <v>74</v>
      </c>
      <c r="D3274" s="180" t="s">
        <v>30</v>
      </c>
      <c r="E3274" s="178" t="n">
        <v>1.8104E-005</v>
      </c>
      <c r="F3274" s="181" t="n">
        <f aca="false">IF(C3274="MAT.",VLOOKUP(A3274,INSUMOS_AUX!A:F,6,0),0)</f>
        <v>135.25</v>
      </c>
      <c r="G3274" s="178" t="n">
        <f aca="false">IF(C3274="M.O.",VLOOKUP(A3274,INSUMOS_AUX!A:F,6,0),0)</f>
        <v>0</v>
      </c>
    </row>
    <row r="3275" customFormat="false" ht="15" hidden="false" customHeight="false" outlineLevel="0" collapsed="false">
      <c r="A3275" s="178" t="n">
        <v>38412</v>
      </c>
      <c r="B3275" s="179" t="s">
        <v>669</v>
      </c>
      <c r="C3275" s="180" t="s">
        <v>74</v>
      </c>
      <c r="D3275" s="180" t="s">
        <v>30</v>
      </c>
      <c r="E3275" s="178" t="n">
        <v>3.168E-006</v>
      </c>
      <c r="F3275" s="181" t="n">
        <f aca="false">IF(C3275="MAT.",VLOOKUP(A3275,INSUMOS_AUX!A:F,6,0),0)</f>
        <v>837.62</v>
      </c>
      <c r="G3275" s="178" t="n">
        <f aca="false">IF(C3275="M.O.",VLOOKUP(A3275,INSUMOS_AUX!A:F,6,0),0)</f>
        <v>0</v>
      </c>
    </row>
    <row r="3276" customFormat="false" ht="15" hidden="false" customHeight="false" outlineLevel="0" collapsed="false">
      <c r="A3276" s="178" t="n">
        <v>38413</v>
      </c>
      <c r="B3276" s="179" t="s">
        <v>670</v>
      </c>
      <c r="C3276" s="180" t="s">
        <v>74</v>
      </c>
      <c r="D3276" s="180" t="s">
        <v>30</v>
      </c>
      <c r="E3276" s="178" t="n">
        <v>3.104E-006</v>
      </c>
      <c r="F3276" s="181" t="n">
        <f aca="false">IF(C3276="MAT.",VLOOKUP(A3276,INSUMOS_AUX!A:F,6,0),0)</f>
        <v>589.49</v>
      </c>
      <c r="G3276" s="178" t="n">
        <f aca="false">IF(C3276="M.O.",VLOOKUP(A3276,INSUMOS_AUX!A:F,6,0),0)</f>
        <v>0</v>
      </c>
    </row>
    <row r="3277" customFormat="false" ht="15" hidden="false" customHeight="false" outlineLevel="0" collapsed="false">
      <c r="A3277" s="178" t="n">
        <v>38476</v>
      </c>
      <c r="B3277" s="179" t="s">
        <v>671</v>
      </c>
      <c r="C3277" s="180" t="s">
        <v>74</v>
      </c>
      <c r="D3277" s="180" t="s">
        <v>30</v>
      </c>
      <c r="E3277" s="178" t="n">
        <v>1.4488E-005</v>
      </c>
      <c r="F3277" s="181" t="n">
        <f aca="false">IF(C3277="MAT.",VLOOKUP(A3277,INSUMOS_AUX!A:F,6,0),0)</f>
        <v>203.78</v>
      </c>
      <c r="G3277" s="178" t="n">
        <f aca="false">IF(C3277="M.O.",VLOOKUP(A3277,INSUMOS_AUX!A:F,6,0),0)</f>
        <v>0</v>
      </c>
    </row>
    <row r="3278" customFormat="false" ht="15" hidden="false" customHeight="false" outlineLevel="0" collapsed="false">
      <c r="A3278" s="178" t="n">
        <v>38477</v>
      </c>
      <c r="B3278" s="179" t="s">
        <v>672</v>
      </c>
      <c r="C3278" s="180" t="s">
        <v>74</v>
      </c>
      <c r="D3278" s="180" t="s">
        <v>30</v>
      </c>
      <c r="E3278" s="178" t="n">
        <v>3.104E-006</v>
      </c>
      <c r="F3278" s="181" t="n">
        <f aca="false">IF(C3278="MAT.",VLOOKUP(A3278,INSUMOS_AUX!A:F,6,0),0)</f>
        <v>577.1</v>
      </c>
      <c r="G3278" s="178" t="n">
        <f aca="false">IF(C3278="M.O.",VLOOKUP(A3278,INSUMOS_AUX!A:F,6,0),0)</f>
        <v>0</v>
      </c>
    </row>
    <row r="3279" customFormat="false" ht="15" hidden="false" customHeight="false" outlineLevel="0" collapsed="false">
      <c r="A3279" s="178" t="n">
        <v>981</v>
      </c>
      <c r="B3279" s="179" t="s">
        <v>886</v>
      </c>
      <c r="C3279" s="180" t="s">
        <v>74</v>
      </c>
      <c r="D3279" s="180" t="s">
        <v>86</v>
      </c>
      <c r="E3279" s="178" t="n">
        <v>1.19</v>
      </c>
      <c r="F3279" s="181" t="n">
        <f aca="false">IF(C3279="MAT.",VLOOKUP(A3279,INSUMOS_AUX!A:F,6,0),0)</f>
        <v>2.03</v>
      </c>
      <c r="G3279" s="178" t="n">
        <f aca="false">IF(C3279="M.O.",VLOOKUP(A3279,INSUMOS_AUX!A:F,6,0),0)</f>
        <v>0</v>
      </c>
    </row>
    <row r="3280" customFormat="false" ht="15" hidden="false" customHeight="false" outlineLevel="0" collapsed="false">
      <c r="A3280" s="172"/>
      <c r="B3280" s="173"/>
      <c r="C3280" s="173"/>
      <c r="D3280" s="173"/>
      <c r="E3280" s="173"/>
      <c r="F3280" s="173"/>
      <c r="G3280" s="173"/>
    </row>
    <row r="3281" customFormat="false" ht="15" hidden="false" customHeight="false" outlineLevel="0" collapsed="false">
      <c r="A3281" s="174" t="s">
        <v>351</v>
      </c>
      <c r="B3281" s="174" t="s">
        <v>352</v>
      </c>
      <c r="C3281" s="175" t="s">
        <v>60</v>
      </c>
      <c r="D3281" s="175" t="s">
        <v>86</v>
      </c>
      <c r="E3281" s="176" t="n">
        <v>50</v>
      </c>
      <c r="F3281" s="176" t="n">
        <f aca="false">SUMPRODUCT($E3282:$E3310,F3282:F3310)</f>
        <v>7.00058743794</v>
      </c>
      <c r="G3281" s="176" t="n">
        <f aca="false">SUMPRODUCT($E3282:$E3310,G3282:G3310)</f>
        <v>1.795752728</v>
      </c>
    </row>
    <row r="3282" customFormat="false" ht="15" hidden="false" customHeight="false" outlineLevel="0" collapsed="false">
      <c r="A3282" s="178" t="n">
        <v>10</v>
      </c>
      <c r="B3282" s="179" t="s">
        <v>647</v>
      </c>
      <c r="C3282" s="180" t="s">
        <v>74</v>
      </c>
      <c r="D3282" s="180" t="s">
        <v>30</v>
      </c>
      <c r="E3282" s="178" t="n">
        <v>0.001079926</v>
      </c>
      <c r="F3282" s="181" t="n">
        <f aca="false">IF(C3282="MAT.",VLOOKUP(A3282,INSUMOS_AUX!A:F,6,0),0)</f>
        <v>6.92</v>
      </c>
      <c r="G3282" s="178" t="n">
        <f aca="false">IF(C3282="M.O.",VLOOKUP(A3282,INSUMOS_AUX!A:F,6,0),0)</f>
        <v>0</v>
      </c>
    </row>
    <row r="3283" customFormat="false" ht="15" hidden="false" customHeight="false" outlineLevel="0" collapsed="false">
      <c r="A3283" s="178" t="n">
        <v>1020</v>
      </c>
      <c r="B3283" s="179" t="s">
        <v>856</v>
      </c>
      <c r="C3283" s="180" t="s">
        <v>74</v>
      </c>
      <c r="D3283" s="180" t="s">
        <v>86</v>
      </c>
      <c r="E3283" s="178" t="n">
        <v>1.19</v>
      </c>
      <c r="F3283" s="181" t="n">
        <f aca="false">IF(C3283="MAT.",VLOOKUP(A3283,INSUMOS_AUX!A:F,6,0),0)</f>
        <v>5.3</v>
      </c>
      <c r="G3283" s="178" t="n">
        <f aca="false">IF(C3283="M.O.",VLOOKUP(A3283,INSUMOS_AUX!A:F,6,0),0)</f>
        <v>0</v>
      </c>
    </row>
    <row r="3284" customFormat="false" ht="15" hidden="false" customHeight="false" outlineLevel="0" collapsed="false">
      <c r="A3284" s="178" t="n">
        <v>11359</v>
      </c>
      <c r="B3284" s="179" t="s">
        <v>649</v>
      </c>
      <c r="C3284" s="180" t="s">
        <v>74</v>
      </c>
      <c r="D3284" s="180" t="s">
        <v>30</v>
      </c>
      <c r="E3284" s="178" t="n">
        <v>8.716E-006</v>
      </c>
      <c r="F3284" s="181" t="n">
        <f aca="false">IF(C3284="MAT.",VLOOKUP(A3284,INSUMOS_AUX!A:F,6,0),0)</f>
        <v>571.77</v>
      </c>
      <c r="G3284" s="178" t="n">
        <f aca="false">IF(C3284="M.O.",VLOOKUP(A3284,INSUMOS_AUX!A:F,6,0),0)</f>
        <v>0</v>
      </c>
    </row>
    <row r="3285" customFormat="false" ht="15" hidden="false" customHeight="false" outlineLevel="0" collapsed="false">
      <c r="A3285" s="178" t="n">
        <v>12815</v>
      </c>
      <c r="B3285" s="179" t="s">
        <v>651</v>
      </c>
      <c r="C3285" s="180" t="s">
        <v>74</v>
      </c>
      <c r="D3285" s="180" t="s">
        <v>30</v>
      </c>
      <c r="E3285" s="178" t="n">
        <v>0.001229166</v>
      </c>
      <c r="F3285" s="181" t="n">
        <f aca="false">IF(C3285="MAT.",VLOOKUP(A3285,INSUMOS_AUX!A:F,6,0),0)</f>
        <v>5.84</v>
      </c>
      <c r="G3285" s="178" t="n">
        <f aca="false">IF(C3285="M.O.",VLOOKUP(A3285,INSUMOS_AUX!A:F,6,0),0)</f>
        <v>0</v>
      </c>
    </row>
    <row r="3286" customFormat="false" ht="15" hidden="false" customHeight="false" outlineLevel="0" collapsed="false">
      <c r="A3286" s="178" t="n">
        <v>12892</v>
      </c>
      <c r="B3286" s="179" t="s">
        <v>627</v>
      </c>
      <c r="C3286" s="180" t="s">
        <v>74</v>
      </c>
      <c r="D3286" s="180" t="s">
        <v>628</v>
      </c>
      <c r="E3286" s="178" t="n">
        <v>0.002115776</v>
      </c>
      <c r="F3286" s="181" t="n">
        <f aca="false">IF(C3286="MAT.",VLOOKUP(A3286,INSUMOS_AUX!A:F,6,0),0)</f>
        <v>9</v>
      </c>
      <c r="G3286" s="178" t="n">
        <f aca="false">IF(C3286="M.O.",VLOOKUP(A3286,INSUMOS_AUX!A:F,6,0),0)</f>
        <v>0</v>
      </c>
    </row>
    <row r="3287" customFormat="false" ht="15" hidden="false" customHeight="false" outlineLevel="0" collapsed="false">
      <c r="A3287" s="178" t="n">
        <v>12893</v>
      </c>
      <c r="B3287" s="179" t="s">
        <v>629</v>
      </c>
      <c r="C3287" s="180" t="s">
        <v>74</v>
      </c>
      <c r="D3287" s="180" t="s">
        <v>628</v>
      </c>
      <c r="E3287" s="178" t="n">
        <v>0.000246846</v>
      </c>
      <c r="F3287" s="181" t="n">
        <f aca="false">IF(C3287="MAT.",VLOOKUP(A3287,INSUMOS_AUX!A:F,6,0),0)</f>
        <v>48</v>
      </c>
      <c r="G3287" s="178" t="n">
        <f aca="false">IF(C3287="M.O.",VLOOKUP(A3287,INSUMOS_AUX!A:F,6,0),0)</f>
        <v>0</v>
      </c>
    </row>
    <row r="3288" customFormat="false" ht="15" hidden="false" customHeight="false" outlineLevel="0" collapsed="false">
      <c r="A3288" s="178" t="n">
        <v>21127</v>
      </c>
      <c r="B3288" s="179" t="s">
        <v>857</v>
      </c>
      <c r="C3288" s="180" t="s">
        <v>74</v>
      </c>
      <c r="D3288" s="180" t="s">
        <v>30</v>
      </c>
      <c r="E3288" s="178" t="n">
        <v>0.009</v>
      </c>
      <c r="F3288" s="181" t="n">
        <f aca="false">IF(C3288="MAT.",VLOOKUP(A3288,INSUMOS_AUX!A:F,6,0),0)</f>
        <v>4.35</v>
      </c>
      <c r="G3288" s="178" t="n">
        <f aca="false">IF(C3288="M.O.",VLOOKUP(A3288,INSUMOS_AUX!A:F,6,0),0)</f>
        <v>0</v>
      </c>
    </row>
    <row r="3289" customFormat="false" ht="15" hidden="false" customHeight="false" outlineLevel="0" collapsed="false">
      <c r="A3289" s="178" t="n">
        <v>2436</v>
      </c>
      <c r="B3289" s="179" t="s">
        <v>683</v>
      </c>
      <c r="C3289" s="180" t="s">
        <v>636</v>
      </c>
      <c r="D3289" s="180" t="s">
        <v>594</v>
      </c>
      <c r="E3289" s="178" t="n">
        <v>0.0793177</v>
      </c>
      <c r="F3289" s="181" t="n">
        <f aca="false">IF(C3289="MAT.",VLOOKUP(A3289,INSUMOS_AUX!A:F,6,0),0)</f>
        <v>0</v>
      </c>
      <c r="G3289" s="178" t="n">
        <f aca="false">IF(C3289="M.O.",VLOOKUP(A3289,INSUMOS_AUX!A:F,6,0),0)</f>
        <v>13.3</v>
      </c>
    </row>
    <row r="3290" customFormat="false" ht="15" hidden="false" customHeight="false" outlineLevel="0" collapsed="false">
      <c r="A3290" s="178" t="n">
        <v>247</v>
      </c>
      <c r="B3290" s="179" t="s">
        <v>849</v>
      </c>
      <c r="C3290" s="180" t="s">
        <v>636</v>
      </c>
      <c r="D3290" s="180" t="s">
        <v>594</v>
      </c>
      <c r="E3290" s="178" t="n">
        <v>0.0793177</v>
      </c>
      <c r="F3290" s="181" t="n">
        <f aca="false">IF(C3290="MAT.",VLOOKUP(A3290,INSUMOS_AUX!A:F,6,0),0)</f>
        <v>0</v>
      </c>
      <c r="G3290" s="178" t="n">
        <f aca="false">IF(C3290="M.O.",VLOOKUP(A3290,INSUMOS_AUX!A:F,6,0),0)</f>
        <v>9.34</v>
      </c>
    </row>
    <row r="3291" customFormat="false" ht="15" hidden="false" customHeight="false" outlineLevel="0" collapsed="false">
      <c r="A3291" s="178" t="n">
        <v>25966</v>
      </c>
      <c r="B3291" s="179" t="s">
        <v>653</v>
      </c>
      <c r="C3291" s="180" t="s">
        <v>74</v>
      </c>
      <c r="D3291" s="180" t="s">
        <v>654</v>
      </c>
      <c r="E3291" s="178" t="n">
        <v>0.000204866</v>
      </c>
      <c r="F3291" s="181" t="n">
        <f aca="false">IF(C3291="MAT.",VLOOKUP(A3291,INSUMOS_AUX!A:F,6,0),0)</f>
        <v>15.03</v>
      </c>
      <c r="G3291" s="178" t="n">
        <f aca="false">IF(C3291="M.O.",VLOOKUP(A3291,INSUMOS_AUX!A:F,6,0),0)</f>
        <v>0</v>
      </c>
    </row>
    <row r="3292" customFormat="false" ht="15" hidden="false" customHeight="false" outlineLevel="0" collapsed="false">
      <c r="A3292" s="178" t="n">
        <v>2711</v>
      </c>
      <c r="B3292" s="179" t="s">
        <v>657</v>
      </c>
      <c r="C3292" s="180" t="s">
        <v>74</v>
      </c>
      <c r="D3292" s="180" t="s">
        <v>30</v>
      </c>
      <c r="E3292" s="178" t="n">
        <v>9.143E-005</v>
      </c>
      <c r="F3292" s="181" t="n">
        <f aca="false">IF(C3292="MAT.",VLOOKUP(A3292,INSUMOS_AUX!A:F,6,0),0)</f>
        <v>109.45</v>
      </c>
      <c r="G3292" s="178" t="n">
        <f aca="false">IF(C3292="M.O.",VLOOKUP(A3292,INSUMOS_AUX!A:F,6,0),0)</f>
        <v>0</v>
      </c>
    </row>
    <row r="3293" customFormat="false" ht="15" hidden="false" customHeight="false" outlineLevel="0" collapsed="false">
      <c r="A3293" s="178" t="n">
        <v>36144</v>
      </c>
      <c r="B3293" s="179" t="s">
        <v>630</v>
      </c>
      <c r="C3293" s="180" t="s">
        <v>74</v>
      </c>
      <c r="D3293" s="180" t="s">
        <v>30</v>
      </c>
      <c r="E3293" s="178" t="n">
        <v>0.017212704</v>
      </c>
      <c r="F3293" s="181" t="n">
        <f aca="false">IF(C3293="MAT.",VLOOKUP(A3293,INSUMOS_AUX!A:F,6,0),0)</f>
        <v>1.12</v>
      </c>
      <c r="G3293" s="178" t="n">
        <f aca="false">IF(C3293="M.O.",VLOOKUP(A3293,INSUMOS_AUX!A:F,6,0),0)</f>
        <v>0</v>
      </c>
    </row>
    <row r="3294" customFormat="false" ht="15" hidden="false" customHeight="false" outlineLevel="0" collapsed="false">
      <c r="A3294" s="178" t="n">
        <v>36146</v>
      </c>
      <c r="B3294" s="179" t="s">
        <v>631</v>
      </c>
      <c r="C3294" s="180" t="s">
        <v>74</v>
      </c>
      <c r="D3294" s="180" t="s">
        <v>30</v>
      </c>
      <c r="E3294" s="178" t="n">
        <v>0.000191484</v>
      </c>
      <c r="F3294" s="181" t="n">
        <f aca="false">IF(C3294="MAT.",VLOOKUP(A3294,INSUMOS_AUX!A:F,6,0),0)</f>
        <v>170</v>
      </c>
      <c r="G3294" s="178" t="n">
        <f aca="false">IF(C3294="M.O.",VLOOKUP(A3294,INSUMOS_AUX!A:F,6,0),0)</f>
        <v>0</v>
      </c>
    </row>
    <row r="3295" customFormat="false" ht="15" hidden="false" customHeight="false" outlineLevel="0" collapsed="false">
      <c r="A3295" s="178" t="n">
        <v>36149</v>
      </c>
      <c r="B3295" s="179" t="s">
        <v>632</v>
      </c>
      <c r="C3295" s="180" t="s">
        <v>74</v>
      </c>
      <c r="D3295" s="180" t="s">
        <v>30</v>
      </c>
      <c r="E3295" s="178" t="n">
        <v>0.00011088</v>
      </c>
      <c r="F3295" s="181" t="n">
        <f aca="false">IF(C3295="MAT.",VLOOKUP(A3295,INSUMOS_AUX!A:F,6,0),0)</f>
        <v>117.5</v>
      </c>
      <c r="G3295" s="178" t="n">
        <f aca="false">IF(C3295="M.O.",VLOOKUP(A3295,INSUMOS_AUX!A:F,6,0),0)</f>
        <v>0</v>
      </c>
    </row>
    <row r="3296" customFormat="false" ht="15" hidden="false" customHeight="false" outlineLevel="0" collapsed="false">
      <c r="A3296" s="178" t="n">
        <v>36150</v>
      </c>
      <c r="B3296" s="179" t="s">
        <v>633</v>
      </c>
      <c r="C3296" s="180" t="s">
        <v>74</v>
      </c>
      <c r="D3296" s="180" t="s">
        <v>30</v>
      </c>
      <c r="E3296" s="178" t="n">
        <v>0.000410318</v>
      </c>
      <c r="F3296" s="181" t="n">
        <f aca="false">IF(C3296="MAT.",VLOOKUP(A3296,INSUMOS_AUX!A:F,6,0),0)</f>
        <v>29.7</v>
      </c>
      <c r="G3296" s="178" t="n">
        <f aca="false">IF(C3296="M.O.",VLOOKUP(A3296,INSUMOS_AUX!A:F,6,0),0)</f>
        <v>0</v>
      </c>
    </row>
    <row r="3297" customFormat="false" ht="15" hidden="false" customHeight="false" outlineLevel="0" collapsed="false">
      <c r="A3297" s="178" t="n">
        <v>36153</v>
      </c>
      <c r="B3297" s="179" t="s">
        <v>634</v>
      </c>
      <c r="C3297" s="180" t="s">
        <v>74</v>
      </c>
      <c r="D3297" s="180" t="s">
        <v>30</v>
      </c>
      <c r="E3297" s="178" t="n">
        <v>0.00016595</v>
      </c>
      <c r="F3297" s="181" t="n">
        <f aca="false">IF(C3297="MAT.",VLOOKUP(A3297,INSUMOS_AUX!A:F,6,0),0)</f>
        <v>133.75</v>
      </c>
      <c r="G3297" s="178" t="n">
        <f aca="false">IF(C3297="M.O.",VLOOKUP(A3297,INSUMOS_AUX!A:F,6,0),0)</f>
        <v>0</v>
      </c>
    </row>
    <row r="3298" customFormat="false" ht="15" hidden="false" customHeight="false" outlineLevel="0" collapsed="false">
      <c r="A3298" s="178" t="n">
        <v>37370</v>
      </c>
      <c r="B3298" s="179" t="s">
        <v>659</v>
      </c>
      <c r="C3298" s="180" t="s">
        <v>74</v>
      </c>
      <c r="D3298" s="180" t="s">
        <v>594</v>
      </c>
      <c r="E3298" s="178" t="n">
        <v>0.154</v>
      </c>
      <c r="F3298" s="181" t="n">
        <f aca="false">IF(C3298="MAT.",VLOOKUP(A3298,INSUMOS_AUX!A:F,6,0),0)</f>
        <v>1.87</v>
      </c>
      <c r="G3298" s="178" t="n">
        <f aca="false">IF(C3298="M.O.",VLOOKUP(A3298,INSUMOS_AUX!A:F,6,0),0)</f>
        <v>0</v>
      </c>
    </row>
    <row r="3299" customFormat="false" ht="15" hidden="false" customHeight="false" outlineLevel="0" collapsed="false">
      <c r="A3299" s="178" t="n">
        <v>37371</v>
      </c>
      <c r="B3299" s="179" t="s">
        <v>660</v>
      </c>
      <c r="C3299" s="180" t="s">
        <v>74</v>
      </c>
      <c r="D3299" s="180" t="s">
        <v>594</v>
      </c>
      <c r="E3299" s="178" t="n">
        <v>0.154</v>
      </c>
      <c r="F3299" s="181" t="n">
        <f aca="false">IF(C3299="MAT.",VLOOKUP(A3299,INSUMOS_AUX!A:F,6,0),0)</f>
        <v>0.71</v>
      </c>
      <c r="G3299" s="178" t="n">
        <f aca="false">IF(C3299="M.O.",VLOOKUP(A3299,INSUMOS_AUX!A:F,6,0),0)</f>
        <v>0</v>
      </c>
    </row>
    <row r="3300" customFormat="false" ht="15" hidden="false" customHeight="false" outlineLevel="0" collapsed="false">
      <c r="A3300" s="178" t="n">
        <v>37372</v>
      </c>
      <c r="B3300" s="179" t="s">
        <v>661</v>
      </c>
      <c r="C3300" s="180" t="s">
        <v>74</v>
      </c>
      <c r="D3300" s="180" t="s">
        <v>594</v>
      </c>
      <c r="E3300" s="178" t="n">
        <v>0.154</v>
      </c>
      <c r="F3300" s="181" t="n">
        <f aca="false">IF(C3300="MAT.",VLOOKUP(A3300,INSUMOS_AUX!A:F,6,0),0)</f>
        <v>0.34</v>
      </c>
      <c r="G3300" s="178" t="n">
        <f aca="false">IF(C3300="M.O.",VLOOKUP(A3300,INSUMOS_AUX!A:F,6,0),0)</f>
        <v>0</v>
      </c>
    </row>
    <row r="3301" customFormat="false" ht="15" hidden="false" customHeight="false" outlineLevel="0" collapsed="false">
      <c r="A3301" s="178" t="n">
        <v>37373</v>
      </c>
      <c r="B3301" s="179" t="s">
        <v>662</v>
      </c>
      <c r="C3301" s="180" t="s">
        <v>74</v>
      </c>
      <c r="D3301" s="180" t="s">
        <v>594</v>
      </c>
      <c r="E3301" s="178" t="n">
        <v>0.154</v>
      </c>
      <c r="F3301" s="181" t="n">
        <f aca="false">IF(C3301="MAT.",VLOOKUP(A3301,INSUMOS_AUX!A:F,6,0),0)</f>
        <v>0.05</v>
      </c>
      <c r="G3301" s="178" t="n">
        <f aca="false">IF(C3301="M.O.",VLOOKUP(A3301,INSUMOS_AUX!A:F,6,0),0)</f>
        <v>0</v>
      </c>
    </row>
    <row r="3302" customFormat="false" ht="15" hidden="false" customHeight="false" outlineLevel="0" collapsed="false">
      <c r="A3302" s="178" t="n">
        <v>38382</v>
      </c>
      <c r="B3302" s="179" t="s">
        <v>664</v>
      </c>
      <c r="C3302" s="180" t="s">
        <v>74</v>
      </c>
      <c r="D3302" s="180" t="s">
        <v>30</v>
      </c>
      <c r="E3302" s="178" t="n">
        <v>0.000389804</v>
      </c>
      <c r="F3302" s="181" t="n">
        <f aca="false">IF(C3302="MAT.",VLOOKUP(A3302,INSUMOS_AUX!A:F,6,0),0)</f>
        <v>7.62</v>
      </c>
      <c r="G3302" s="178" t="n">
        <f aca="false">IF(C3302="M.O.",VLOOKUP(A3302,INSUMOS_AUX!A:F,6,0),0)</f>
        <v>0</v>
      </c>
    </row>
    <row r="3303" customFormat="false" ht="15" hidden="false" customHeight="false" outlineLevel="0" collapsed="false">
      <c r="A3303" s="178" t="n">
        <v>38390</v>
      </c>
      <c r="B3303" s="179" t="s">
        <v>665</v>
      </c>
      <c r="C3303" s="180" t="s">
        <v>74</v>
      </c>
      <c r="D3303" s="180" t="s">
        <v>30</v>
      </c>
      <c r="E3303" s="178" t="n">
        <v>0.000204866</v>
      </c>
      <c r="F3303" s="181" t="n">
        <f aca="false">IF(C3303="MAT.",VLOOKUP(A3303,INSUMOS_AUX!A:F,6,0),0)</f>
        <v>22.97</v>
      </c>
      <c r="G3303" s="178" t="n">
        <f aca="false">IF(C3303="M.O.",VLOOKUP(A3303,INSUMOS_AUX!A:F,6,0),0)</f>
        <v>0</v>
      </c>
    </row>
    <row r="3304" customFormat="false" ht="15" hidden="false" customHeight="false" outlineLevel="0" collapsed="false">
      <c r="A3304" s="178" t="n">
        <v>38393</v>
      </c>
      <c r="B3304" s="179" t="s">
        <v>666</v>
      </c>
      <c r="C3304" s="180" t="s">
        <v>74</v>
      </c>
      <c r="D3304" s="180" t="s">
        <v>30</v>
      </c>
      <c r="E3304" s="178" t="n">
        <v>0.000204866</v>
      </c>
      <c r="F3304" s="181" t="n">
        <f aca="false">IF(C3304="MAT.",VLOOKUP(A3304,INSUMOS_AUX!A:F,6,0),0)</f>
        <v>10.36</v>
      </c>
      <c r="G3304" s="178" t="n">
        <f aca="false">IF(C3304="M.O.",VLOOKUP(A3304,INSUMOS_AUX!A:F,6,0),0)</f>
        <v>0</v>
      </c>
    </row>
    <row r="3305" customFormat="false" ht="15" hidden="false" customHeight="false" outlineLevel="0" collapsed="false">
      <c r="A3305" s="178" t="n">
        <v>38396</v>
      </c>
      <c r="B3305" s="179" t="s">
        <v>667</v>
      </c>
      <c r="C3305" s="180" t="s">
        <v>74</v>
      </c>
      <c r="D3305" s="180" t="s">
        <v>30</v>
      </c>
      <c r="E3305" s="178" t="n">
        <v>6.976E-006</v>
      </c>
      <c r="F3305" s="181" t="n">
        <f aca="false">IF(C3305="MAT.",VLOOKUP(A3305,INSUMOS_AUX!A:F,6,0),0)</f>
        <v>276.64</v>
      </c>
      <c r="G3305" s="178" t="n">
        <f aca="false">IF(C3305="M.O.",VLOOKUP(A3305,INSUMOS_AUX!A:F,6,0),0)</f>
        <v>0</v>
      </c>
    </row>
    <row r="3306" customFormat="false" ht="15" hidden="false" customHeight="false" outlineLevel="0" collapsed="false">
      <c r="A3306" s="178" t="n">
        <v>38399</v>
      </c>
      <c r="B3306" s="179" t="s">
        <v>668</v>
      </c>
      <c r="C3306" s="180" t="s">
        <v>74</v>
      </c>
      <c r="D3306" s="180" t="s">
        <v>30</v>
      </c>
      <c r="E3306" s="178" t="n">
        <v>3.485E-005</v>
      </c>
      <c r="F3306" s="181" t="n">
        <f aca="false">IF(C3306="MAT.",VLOOKUP(A3306,INSUMOS_AUX!A:F,6,0),0)</f>
        <v>135.25</v>
      </c>
      <c r="G3306" s="178" t="n">
        <f aca="false">IF(C3306="M.O.",VLOOKUP(A3306,INSUMOS_AUX!A:F,6,0),0)</f>
        <v>0</v>
      </c>
    </row>
    <row r="3307" customFormat="false" ht="15" hidden="false" customHeight="false" outlineLevel="0" collapsed="false">
      <c r="A3307" s="178" t="n">
        <v>38412</v>
      </c>
      <c r="B3307" s="179" t="s">
        <v>669</v>
      </c>
      <c r="C3307" s="180" t="s">
        <v>74</v>
      </c>
      <c r="D3307" s="180" t="s">
        <v>30</v>
      </c>
      <c r="E3307" s="178" t="n">
        <v>6.098E-006</v>
      </c>
      <c r="F3307" s="181" t="n">
        <f aca="false">IF(C3307="MAT.",VLOOKUP(A3307,INSUMOS_AUX!A:F,6,0),0)</f>
        <v>837.62</v>
      </c>
      <c r="G3307" s="178" t="n">
        <f aca="false">IF(C3307="M.O.",VLOOKUP(A3307,INSUMOS_AUX!A:F,6,0),0)</f>
        <v>0</v>
      </c>
    </row>
    <row r="3308" customFormat="false" ht="15" hidden="false" customHeight="false" outlineLevel="0" collapsed="false">
      <c r="A3308" s="178" t="n">
        <v>38413</v>
      </c>
      <c r="B3308" s="179" t="s">
        <v>670</v>
      </c>
      <c r="C3308" s="180" t="s">
        <v>74</v>
      </c>
      <c r="D3308" s="180" t="s">
        <v>30</v>
      </c>
      <c r="E3308" s="178" t="n">
        <v>5.976E-006</v>
      </c>
      <c r="F3308" s="181" t="n">
        <f aca="false">IF(C3308="MAT.",VLOOKUP(A3308,INSUMOS_AUX!A:F,6,0),0)</f>
        <v>589.49</v>
      </c>
      <c r="G3308" s="178" t="n">
        <f aca="false">IF(C3308="M.O.",VLOOKUP(A3308,INSUMOS_AUX!A:F,6,0),0)</f>
        <v>0</v>
      </c>
    </row>
    <row r="3309" customFormat="false" ht="15" hidden="false" customHeight="false" outlineLevel="0" collapsed="false">
      <c r="A3309" s="178" t="n">
        <v>38476</v>
      </c>
      <c r="B3309" s="179" t="s">
        <v>671</v>
      </c>
      <c r="C3309" s="180" t="s">
        <v>74</v>
      </c>
      <c r="D3309" s="180" t="s">
        <v>30</v>
      </c>
      <c r="E3309" s="178" t="n">
        <v>2.789E-005</v>
      </c>
      <c r="F3309" s="181" t="n">
        <f aca="false">IF(C3309="MAT.",VLOOKUP(A3309,INSUMOS_AUX!A:F,6,0),0)</f>
        <v>203.78</v>
      </c>
      <c r="G3309" s="178" t="n">
        <f aca="false">IF(C3309="M.O.",VLOOKUP(A3309,INSUMOS_AUX!A:F,6,0),0)</f>
        <v>0</v>
      </c>
    </row>
    <row r="3310" customFormat="false" ht="15" hidden="false" customHeight="false" outlineLevel="0" collapsed="false">
      <c r="A3310" s="178" t="n">
        <v>38477</v>
      </c>
      <c r="B3310" s="179" t="s">
        <v>672</v>
      </c>
      <c r="C3310" s="180" t="s">
        <v>74</v>
      </c>
      <c r="D3310" s="180" t="s">
        <v>30</v>
      </c>
      <c r="E3310" s="178" t="n">
        <v>5.976E-006</v>
      </c>
      <c r="F3310" s="181" t="n">
        <f aca="false">IF(C3310="MAT.",VLOOKUP(A3310,INSUMOS_AUX!A:F,6,0),0)</f>
        <v>577.1</v>
      </c>
      <c r="G3310" s="178" t="n">
        <f aca="false">IF(C3310="M.O.",VLOOKUP(A3310,INSUMOS_AUX!A:F,6,0),0)</f>
        <v>0</v>
      </c>
    </row>
    <row r="3311" customFormat="false" ht="15" hidden="false" customHeight="false" outlineLevel="0" collapsed="false">
      <c r="A3311" s="172"/>
      <c r="B3311" s="173"/>
      <c r="C3311" s="173"/>
      <c r="D3311" s="173"/>
      <c r="E3311" s="173"/>
      <c r="F3311" s="173"/>
      <c r="G3311" s="173"/>
    </row>
    <row r="3312" customFormat="false" ht="15" hidden="false" customHeight="false" outlineLevel="0" collapsed="false">
      <c r="A3312" s="174" t="s">
        <v>407</v>
      </c>
      <c r="B3312" s="174" t="s">
        <v>408</v>
      </c>
      <c r="C3312" s="175" t="s">
        <v>60</v>
      </c>
      <c r="D3312" s="175" t="s">
        <v>30</v>
      </c>
      <c r="E3312" s="176" t="n">
        <v>20</v>
      </c>
      <c r="F3312" s="176" t="n">
        <f aca="false">SUMPRODUCT($E3313:$E3342,F3313:F3342)</f>
        <v>9.85926504006</v>
      </c>
      <c r="G3312" s="176" t="n">
        <f aca="false">SUMPRODUCT($E3313:$E3342,G3313:G3342)</f>
        <v>6.94617032</v>
      </c>
    </row>
    <row r="3313" customFormat="false" ht="15" hidden="false" customHeight="false" outlineLevel="0" collapsed="false">
      <c r="A3313" s="178" t="n">
        <v>10</v>
      </c>
      <c r="B3313" s="179" t="s">
        <v>647</v>
      </c>
      <c r="C3313" s="180" t="s">
        <v>74</v>
      </c>
      <c r="D3313" s="180" t="s">
        <v>30</v>
      </c>
      <c r="E3313" s="178" t="n">
        <v>0.004025176</v>
      </c>
      <c r="F3313" s="181" t="n">
        <f aca="false">IF(C3313="MAT.",VLOOKUP(A3313,INSUMOS_AUX!A:F,6,0),0)</f>
        <v>6.92</v>
      </c>
      <c r="G3313" s="178" t="n">
        <f aca="false">IF(C3313="M.O.",VLOOKUP(A3313,INSUMOS_AUX!A:F,6,0),0)</f>
        <v>0</v>
      </c>
    </row>
    <row r="3314" customFormat="false" ht="15" hidden="false" customHeight="false" outlineLevel="0" collapsed="false">
      <c r="A3314" s="178" t="n">
        <v>11359</v>
      </c>
      <c r="B3314" s="179" t="s">
        <v>649</v>
      </c>
      <c r="C3314" s="180" t="s">
        <v>74</v>
      </c>
      <c r="D3314" s="180" t="s">
        <v>30</v>
      </c>
      <c r="E3314" s="178" t="n">
        <v>3.2488E-005</v>
      </c>
      <c r="F3314" s="181" t="n">
        <f aca="false">IF(C3314="MAT.",VLOOKUP(A3314,INSUMOS_AUX!A:F,6,0),0)</f>
        <v>571.77</v>
      </c>
      <c r="G3314" s="178" t="n">
        <f aca="false">IF(C3314="M.O.",VLOOKUP(A3314,INSUMOS_AUX!A:F,6,0),0)</f>
        <v>0</v>
      </c>
    </row>
    <row r="3315" customFormat="false" ht="15" hidden="false" customHeight="false" outlineLevel="0" collapsed="false">
      <c r="A3315" s="178" t="n">
        <v>12815</v>
      </c>
      <c r="B3315" s="179" t="s">
        <v>651</v>
      </c>
      <c r="C3315" s="180" t="s">
        <v>74</v>
      </c>
      <c r="D3315" s="180" t="s">
        <v>30</v>
      </c>
      <c r="E3315" s="178" t="n">
        <v>0.004581438</v>
      </c>
      <c r="F3315" s="181" t="n">
        <f aca="false">IF(C3315="MAT.",VLOOKUP(A3315,INSUMOS_AUX!A:F,6,0),0)</f>
        <v>5.84</v>
      </c>
      <c r="G3315" s="178" t="n">
        <f aca="false">IF(C3315="M.O.",VLOOKUP(A3315,INSUMOS_AUX!A:F,6,0),0)</f>
        <v>0</v>
      </c>
    </row>
    <row r="3316" customFormat="false" ht="15" hidden="false" customHeight="false" outlineLevel="0" collapsed="false">
      <c r="A3316" s="178" t="n">
        <v>12892</v>
      </c>
      <c r="B3316" s="179" t="s">
        <v>627</v>
      </c>
      <c r="C3316" s="180" t="s">
        <v>74</v>
      </c>
      <c r="D3316" s="180" t="s">
        <v>628</v>
      </c>
      <c r="E3316" s="178" t="n">
        <v>0.007886071</v>
      </c>
      <c r="F3316" s="181" t="n">
        <f aca="false">IF(C3316="MAT.",VLOOKUP(A3316,INSUMOS_AUX!A:F,6,0),0)</f>
        <v>9</v>
      </c>
      <c r="G3316" s="178" t="n">
        <f aca="false">IF(C3316="M.O.",VLOOKUP(A3316,INSUMOS_AUX!A:F,6,0),0)</f>
        <v>0</v>
      </c>
    </row>
    <row r="3317" customFormat="false" ht="15" hidden="false" customHeight="false" outlineLevel="0" collapsed="false">
      <c r="A3317" s="178" t="n">
        <v>12893</v>
      </c>
      <c r="B3317" s="179" t="s">
        <v>629</v>
      </c>
      <c r="C3317" s="180" t="s">
        <v>74</v>
      </c>
      <c r="D3317" s="180" t="s">
        <v>628</v>
      </c>
      <c r="E3317" s="178" t="n">
        <v>0.000920066</v>
      </c>
      <c r="F3317" s="181" t="n">
        <f aca="false">IF(C3317="MAT.",VLOOKUP(A3317,INSUMOS_AUX!A:F,6,0),0)</f>
        <v>48</v>
      </c>
      <c r="G3317" s="178" t="n">
        <f aca="false">IF(C3317="M.O.",VLOOKUP(A3317,INSUMOS_AUX!A:F,6,0),0)</f>
        <v>0</v>
      </c>
    </row>
    <row r="3318" customFormat="false" ht="15" hidden="false" customHeight="false" outlineLevel="0" collapsed="false">
      <c r="A3318" s="178" t="n">
        <v>2436</v>
      </c>
      <c r="B3318" s="179" t="s">
        <v>683</v>
      </c>
      <c r="C3318" s="180" t="s">
        <v>636</v>
      </c>
      <c r="D3318" s="180" t="s">
        <v>594</v>
      </c>
      <c r="E3318" s="178" t="n">
        <v>0.3595049</v>
      </c>
      <c r="F3318" s="181" t="n">
        <f aca="false">IF(C3318="MAT.",VLOOKUP(A3318,INSUMOS_AUX!A:F,6,0),0)</f>
        <v>0</v>
      </c>
      <c r="G3318" s="178" t="n">
        <f aca="false">IF(C3318="M.O.",VLOOKUP(A3318,INSUMOS_AUX!A:F,6,0),0)</f>
        <v>13.3</v>
      </c>
    </row>
    <row r="3319" customFormat="false" ht="15" hidden="false" customHeight="false" outlineLevel="0" collapsed="false">
      <c r="A3319" s="178" t="n">
        <v>247</v>
      </c>
      <c r="B3319" s="179" t="s">
        <v>849</v>
      </c>
      <c r="C3319" s="180" t="s">
        <v>636</v>
      </c>
      <c r="D3319" s="180" t="s">
        <v>594</v>
      </c>
      <c r="E3319" s="178" t="n">
        <v>0.2317725</v>
      </c>
      <c r="F3319" s="181" t="n">
        <f aca="false">IF(C3319="MAT.",VLOOKUP(A3319,INSUMOS_AUX!A:F,6,0),0)</f>
        <v>0</v>
      </c>
      <c r="G3319" s="178" t="n">
        <f aca="false">IF(C3319="M.O.",VLOOKUP(A3319,INSUMOS_AUX!A:F,6,0),0)</f>
        <v>9.34</v>
      </c>
    </row>
    <row r="3320" customFormat="false" ht="15" hidden="false" customHeight="false" outlineLevel="0" collapsed="false">
      <c r="A3320" s="178" t="n">
        <v>25966</v>
      </c>
      <c r="B3320" s="179" t="s">
        <v>653</v>
      </c>
      <c r="C3320" s="180" t="s">
        <v>74</v>
      </c>
      <c r="D3320" s="180" t="s">
        <v>654</v>
      </c>
      <c r="E3320" s="178" t="n">
        <v>0.000763593</v>
      </c>
      <c r="F3320" s="181" t="n">
        <f aca="false">IF(C3320="MAT.",VLOOKUP(A3320,INSUMOS_AUX!A:F,6,0),0)</f>
        <v>15.03</v>
      </c>
      <c r="G3320" s="178" t="n">
        <f aca="false">IF(C3320="M.O.",VLOOKUP(A3320,INSUMOS_AUX!A:F,6,0),0)</f>
        <v>0</v>
      </c>
    </row>
    <row r="3321" customFormat="false" ht="15" hidden="false" customHeight="false" outlineLevel="0" collapsed="false">
      <c r="A3321" s="178" t="n">
        <v>2711</v>
      </c>
      <c r="B3321" s="179" t="s">
        <v>657</v>
      </c>
      <c r="C3321" s="180" t="s">
        <v>74</v>
      </c>
      <c r="D3321" s="180" t="s">
        <v>30</v>
      </c>
      <c r="E3321" s="178" t="n">
        <v>0.000340784</v>
      </c>
      <c r="F3321" s="181" t="n">
        <f aca="false">IF(C3321="MAT.",VLOOKUP(A3321,INSUMOS_AUX!A:F,6,0),0)</f>
        <v>109.45</v>
      </c>
      <c r="G3321" s="178" t="n">
        <f aca="false">IF(C3321="M.O.",VLOOKUP(A3321,INSUMOS_AUX!A:F,6,0),0)</f>
        <v>0</v>
      </c>
    </row>
    <row r="3322" customFormat="false" ht="15" hidden="false" customHeight="false" outlineLevel="0" collapsed="false">
      <c r="A3322" s="178" t="n">
        <v>36144</v>
      </c>
      <c r="B3322" s="179" t="s">
        <v>630</v>
      </c>
      <c r="C3322" s="180" t="s">
        <v>74</v>
      </c>
      <c r="D3322" s="180" t="s">
        <v>30</v>
      </c>
      <c r="E3322" s="178" t="n">
        <v>0.064156439</v>
      </c>
      <c r="F3322" s="181" t="n">
        <f aca="false">IF(C3322="MAT.",VLOOKUP(A3322,INSUMOS_AUX!A:F,6,0),0)</f>
        <v>1.12</v>
      </c>
      <c r="G3322" s="178" t="n">
        <f aca="false">IF(C3322="M.O.",VLOOKUP(A3322,INSUMOS_AUX!A:F,6,0),0)</f>
        <v>0</v>
      </c>
    </row>
    <row r="3323" customFormat="false" ht="15" hidden="false" customHeight="false" outlineLevel="0" collapsed="false">
      <c r="A3323" s="178" t="n">
        <v>36146</v>
      </c>
      <c r="B3323" s="179" t="s">
        <v>631</v>
      </c>
      <c r="C3323" s="180" t="s">
        <v>74</v>
      </c>
      <c r="D3323" s="180" t="s">
        <v>30</v>
      </c>
      <c r="E3323" s="178" t="n">
        <v>0.000713712</v>
      </c>
      <c r="F3323" s="181" t="n">
        <f aca="false">IF(C3323="MAT.",VLOOKUP(A3323,INSUMOS_AUX!A:F,6,0),0)</f>
        <v>170</v>
      </c>
      <c r="G3323" s="178" t="n">
        <f aca="false">IF(C3323="M.O.",VLOOKUP(A3323,INSUMOS_AUX!A:F,6,0),0)</f>
        <v>0</v>
      </c>
    </row>
    <row r="3324" customFormat="false" ht="15" hidden="false" customHeight="false" outlineLevel="0" collapsed="false">
      <c r="A3324" s="178" t="n">
        <v>36149</v>
      </c>
      <c r="B3324" s="179" t="s">
        <v>632</v>
      </c>
      <c r="C3324" s="180" t="s">
        <v>74</v>
      </c>
      <c r="D3324" s="180" t="s">
        <v>30</v>
      </c>
      <c r="E3324" s="178" t="n">
        <v>0.00041328</v>
      </c>
      <c r="F3324" s="181" t="n">
        <f aca="false">IF(C3324="MAT.",VLOOKUP(A3324,INSUMOS_AUX!A:F,6,0),0)</f>
        <v>117.5</v>
      </c>
      <c r="G3324" s="178" t="n">
        <f aca="false">IF(C3324="M.O.",VLOOKUP(A3324,INSUMOS_AUX!A:F,6,0),0)</f>
        <v>0</v>
      </c>
    </row>
    <row r="3325" customFormat="false" ht="15" hidden="false" customHeight="false" outlineLevel="0" collapsed="false">
      <c r="A3325" s="178" t="n">
        <v>36150</v>
      </c>
      <c r="B3325" s="179" t="s">
        <v>633</v>
      </c>
      <c r="C3325" s="180" t="s">
        <v>74</v>
      </c>
      <c r="D3325" s="180" t="s">
        <v>30</v>
      </c>
      <c r="E3325" s="178" t="n">
        <v>0.001529366</v>
      </c>
      <c r="F3325" s="181" t="n">
        <f aca="false">IF(C3325="MAT.",VLOOKUP(A3325,INSUMOS_AUX!A:F,6,0),0)</f>
        <v>29.7</v>
      </c>
      <c r="G3325" s="178" t="n">
        <f aca="false">IF(C3325="M.O.",VLOOKUP(A3325,INSUMOS_AUX!A:F,6,0),0)</f>
        <v>0</v>
      </c>
    </row>
    <row r="3326" customFormat="false" ht="15" hidden="false" customHeight="false" outlineLevel="0" collapsed="false">
      <c r="A3326" s="178" t="n">
        <v>36153</v>
      </c>
      <c r="B3326" s="179" t="s">
        <v>634</v>
      </c>
      <c r="C3326" s="180" t="s">
        <v>74</v>
      </c>
      <c r="D3326" s="180" t="s">
        <v>30</v>
      </c>
      <c r="E3326" s="178" t="n">
        <v>0.000618542</v>
      </c>
      <c r="F3326" s="181" t="n">
        <f aca="false">IF(C3326="MAT.",VLOOKUP(A3326,INSUMOS_AUX!A:F,6,0),0)</f>
        <v>133.75</v>
      </c>
      <c r="G3326" s="178" t="n">
        <f aca="false">IF(C3326="M.O.",VLOOKUP(A3326,INSUMOS_AUX!A:F,6,0),0)</f>
        <v>0</v>
      </c>
    </row>
    <row r="3327" customFormat="false" ht="15" hidden="false" customHeight="false" outlineLevel="0" collapsed="false">
      <c r="A3327" s="178" t="n">
        <v>37370</v>
      </c>
      <c r="B3327" s="179" t="s">
        <v>659</v>
      </c>
      <c r="C3327" s="180" t="s">
        <v>74</v>
      </c>
      <c r="D3327" s="180" t="s">
        <v>594</v>
      </c>
      <c r="E3327" s="178" t="n">
        <v>0.574</v>
      </c>
      <c r="F3327" s="181" t="n">
        <f aca="false">IF(C3327="MAT.",VLOOKUP(A3327,INSUMOS_AUX!A:F,6,0),0)</f>
        <v>1.87</v>
      </c>
      <c r="G3327" s="178" t="n">
        <f aca="false">IF(C3327="M.O.",VLOOKUP(A3327,INSUMOS_AUX!A:F,6,0),0)</f>
        <v>0</v>
      </c>
    </row>
    <row r="3328" customFormat="false" ht="15" hidden="false" customHeight="false" outlineLevel="0" collapsed="false">
      <c r="A3328" s="178" t="n">
        <v>37371</v>
      </c>
      <c r="B3328" s="179" t="s">
        <v>660</v>
      </c>
      <c r="C3328" s="180" t="s">
        <v>74</v>
      </c>
      <c r="D3328" s="180" t="s">
        <v>594</v>
      </c>
      <c r="E3328" s="178" t="n">
        <v>0.574</v>
      </c>
      <c r="F3328" s="181" t="n">
        <f aca="false">IF(C3328="MAT.",VLOOKUP(A3328,INSUMOS_AUX!A:F,6,0),0)</f>
        <v>0.71</v>
      </c>
      <c r="G3328" s="178" t="n">
        <f aca="false">IF(C3328="M.O.",VLOOKUP(A3328,INSUMOS_AUX!A:F,6,0),0)</f>
        <v>0</v>
      </c>
    </row>
    <row r="3329" customFormat="false" ht="15" hidden="false" customHeight="false" outlineLevel="0" collapsed="false">
      <c r="A3329" s="178" t="n">
        <v>37372</v>
      </c>
      <c r="B3329" s="179" t="s">
        <v>661</v>
      </c>
      <c r="C3329" s="180" t="s">
        <v>74</v>
      </c>
      <c r="D3329" s="180" t="s">
        <v>594</v>
      </c>
      <c r="E3329" s="178" t="n">
        <v>0.574</v>
      </c>
      <c r="F3329" s="181" t="n">
        <f aca="false">IF(C3329="MAT.",VLOOKUP(A3329,INSUMOS_AUX!A:F,6,0),0)</f>
        <v>0.34</v>
      </c>
      <c r="G3329" s="178" t="n">
        <f aca="false">IF(C3329="M.O.",VLOOKUP(A3329,INSUMOS_AUX!A:F,6,0),0)</f>
        <v>0</v>
      </c>
    </row>
    <row r="3330" customFormat="false" ht="15" hidden="false" customHeight="false" outlineLevel="0" collapsed="false">
      <c r="A3330" s="178" t="n">
        <v>37373</v>
      </c>
      <c r="B3330" s="179" t="s">
        <v>662</v>
      </c>
      <c r="C3330" s="180" t="s">
        <v>74</v>
      </c>
      <c r="D3330" s="180" t="s">
        <v>594</v>
      </c>
      <c r="E3330" s="178" t="n">
        <v>0.574</v>
      </c>
      <c r="F3330" s="181" t="n">
        <f aca="false">IF(C3330="MAT.",VLOOKUP(A3330,INSUMOS_AUX!A:F,6,0),0)</f>
        <v>0.05</v>
      </c>
      <c r="G3330" s="178" t="n">
        <f aca="false">IF(C3330="M.O.",VLOOKUP(A3330,INSUMOS_AUX!A:F,6,0),0)</f>
        <v>0</v>
      </c>
    </row>
    <row r="3331" customFormat="false" ht="15" hidden="false" customHeight="false" outlineLevel="0" collapsed="false">
      <c r="A3331" s="178" t="n">
        <v>38094</v>
      </c>
      <c r="B3331" s="179" t="s">
        <v>868</v>
      </c>
      <c r="C3331" s="180" t="s">
        <v>74</v>
      </c>
      <c r="D3331" s="180" t="s">
        <v>30</v>
      </c>
      <c r="E3331" s="178" t="n">
        <v>1</v>
      </c>
      <c r="F3331" s="181" t="n">
        <f aca="false">IF(C3331="MAT.",VLOOKUP(A3331,INSUMOS_AUX!A:F,6,0),0)</f>
        <v>1.91</v>
      </c>
      <c r="G3331" s="178" t="n">
        <f aca="false">IF(C3331="M.O.",VLOOKUP(A3331,INSUMOS_AUX!A:F,6,0),0)</f>
        <v>0</v>
      </c>
    </row>
    <row r="3332" customFormat="false" ht="15" hidden="false" customHeight="false" outlineLevel="0" collapsed="false">
      <c r="A3332" s="178" t="n">
        <v>38099</v>
      </c>
      <c r="B3332" s="179" t="s">
        <v>869</v>
      </c>
      <c r="C3332" s="180" t="s">
        <v>74</v>
      </c>
      <c r="D3332" s="180" t="s">
        <v>30</v>
      </c>
      <c r="E3332" s="178" t="n">
        <v>1</v>
      </c>
      <c r="F3332" s="181" t="n">
        <f aca="false">IF(C3332="MAT.",VLOOKUP(A3332,INSUMOS_AUX!A:F,6,0),0)</f>
        <v>0.99</v>
      </c>
      <c r="G3332" s="178" t="n">
        <f aca="false">IF(C3332="M.O.",VLOOKUP(A3332,INSUMOS_AUX!A:F,6,0),0)</f>
        <v>0</v>
      </c>
    </row>
    <row r="3333" customFormat="false" ht="15" hidden="false" customHeight="false" outlineLevel="0" collapsed="false">
      <c r="A3333" s="178" t="n">
        <v>38112</v>
      </c>
      <c r="B3333" s="179" t="s">
        <v>887</v>
      </c>
      <c r="C3333" s="180" t="s">
        <v>74</v>
      </c>
      <c r="D3333" s="180" t="s">
        <v>30</v>
      </c>
      <c r="E3333" s="178" t="n">
        <v>1</v>
      </c>
      <c r="F3333" s="181" t="n">
        <f aca="false">IF(C3333="MAT.",VLOOKUP(A3333,INSUMOS_AUX!A:F,6,0),0)</f>
        <v>4.52</v>
      </c>
      <c r="G3333" s="178" t="n">
        <f aca="false">IF(C3333="M.O.",VLOOKUP(A3333,INSUMOS_AUX!A:F,6,0),0)</f>
        <v>0</v>
      </c>
    </row>
    <row r="3334" customFormat="false" ht="15" hidden="false" customHeight="false" outlineLevel="0" collapsed="false">
      <c r="A3334" s="178" t="n">
        <v>38382</v>
      </c>
      <c r="B3334" s="179" t="s">
        <v>664</v>
      </c>
      <c r="C3334" s="180" t="s">
        <v>74</v>
      </c>
      <c r="D3334" s="180" t="s">
        <v>30</v>
      </c>
      <c r="E3334" s="178" t="n">
        <v>0.001452909</v>
      </c>
      <c r="F3334" s="181" t="n">
        <f aca="false">IF(C3334="MAT.",VLOOKUP(A3334,INSUMOS_AUX!A:F,6,0),0)</f>
        <v>7.62</v>
      </c>
      <c r="G3334" s="178" t="n">
        <f aca="false">IF(C3334="M.O.",VLOOKUP(A3334,INSUMOS_AUX!A:F,6,0),0)</f>
        <v>0</v>
      </c>
    </row>
    <row r="3335" customFormat="false" ht="15" hidden="false" customHeight="false" outlineLevel="0" collapsed="false">
      <c r="A3335" s="178" t="n">
        <v>38390</v>
      </c>
      <c r="B3335" s="179" t="s">
        <v>665</v>
      </c>
      <c r="C3335" s="180" t="s">
        <v>74</v>
      </c>
      <c r="D3335" s="180" t="s">
        <v>30</v>
      </c>
      <c r="E3335" s="178" t="n">
        <v>0.000763593</v>
      </c>
      <c r="F3335" s="181" t="n">
        <f aca="false">IF(C3335="MAT.",VLOOKUP(A3335,INSUMOS_AUX!A:F,6,0),0)</f>
        <v>22.97</v>
      </c>
      <c r="G3335" s="178" t="n">
        <f aca="false">IF(C3335="M.O.",VLOOKUP(A3335,INSUMOS_AUX!A:F,6,0),0)</f>
        <v>0</v>
      </c>
    </row>
    <row r="3336" customFormat="false" ht="15" hidden="false" customHeight="false" outlineLevel="0" collapsed="false">
      <c r="A3336" s="178" t="n">
        <v>38393</v>
      </c>
      <c r="B3336" s="179" t="s">
        <v>666</v>
      </c>
      <c r="C3336" s="180" t="s">
        <v>74</v>
      </c>
      <c r="D3336" s="180" t="s">
        <v>30</v>
      </c>
      <c r="E3336" s="178" t="n">
        <v>0.000763593</v>
      </c>
      <c r="F3336" s="181" t="n">
        <f aca="false">IF(C3336="MAT.",VLOOKUP(A3336,INSUMOS_AUX!A:F,6,0),0)</f>
        <v>10.36</v>
      </c>
      <c r="G3336" s="178" t="n">
        <f aca="false">IF(C3336="M.O.",VLOOKUP(A3336,INSUMOS_AUX!A:F,6,0),0)</f>
        <v>0</v>
      </c>
    </row>
    <row r="3337" customFormat="false" ht="15" hidden="false" customHeight="false" outlineLevel="0" collapsed="false">
      <c r="A3337" s="178" t="n">
        <v>38396</v>
      </c>
      <c r="B3337" s="179" t="s">
        <v>667</v>
      </c>
      <c r="C3337" s="180" t="s">
        <v>74</v>
      </c>
      <c r="D3337" s="180" t="s">
        <v>30</v>
      </c>
      <c r="E3337" s="178" t="n">
        <v>2.6003E-005</v>
      </c>
      <c r="F3337" s="181" t="n">
        <f aca="false">IF(C3337="MAT.",VLOOKUP(A3337,INSUMOS_AUX!A:F,6,0),0)</f>
        <v>276.64</v>
      </c>
      <c r="G3337" s="178" t="n">
        <f aca="false">IF(C3337="M.O.",VLOOKUP(A3337,INSUMOS_AUX!A:F,6,0),0)</f>
        <v>0</v>
      </c>
    </row>
    <row r="3338" customFormat="false" ht="15" hidden="false" customHeight="false" outlineLevel="0" collapsed="false">
      <c r="A3338" s="178" t="n">
        <v>38399</v>
      </c>
      <c r="B3338" s="179" t="s">
        <v>668</v>
      </c>
      <c r="C3338" s="180" t="s">
        <v>74</v>
      </c>
      <c r="D3338" s="180" t="s">
        <v>30</v>
      </c>
      <c r="E3338" s="178" t="n">
        <v>0.000129897</v>
      </c>
      <c r="F3338" s="181" t="n">
        <f aca="false">IF(C3338="MAT.",VLOOKUP(A3338,INSUMOS_AUX!A:F,6,0),0)</f>
        <v>135.25</v>
      </c>
      <c r="G3338" s="178" t="n">
        <f aca="false">IF(C3338="M.O.",VLOOKUP(A3338,INSUMOS_AUX!A:F,6,0),0)</f>
        <v>0</v>
      </c>
    </row>
    <row r="3339" customFormat="false" ht="15" hidden="false" customHeight="false" outlineLevel="0" collapsed="false">
      <c r="A3339" s="178" t="n">
        <v>38412</v>
      </c>
      <c r="B3339" s="179" t="s">
        <v>669</v>
      </c>
      <c r="C3339" s="180" t="s">
        <v>74</v>
      </c>
      <c r="D3339" s="180" t="s">
        <v>30</v>
      </c>
      <c r="E3339" s="178" t="n">
        <v>2.273E-005</v>
      </c>
      <c r="F3339" s="181" t="n">
        <f aca="false">IF(C3339="MAT.",VLOOKUP(A3339,INSUMOS_AUX!A:F,6,0),0)</f>
        <v>837.62</v>
      </c>
      <c r="G3339" s="178" t="n">
        <f aca="false">IF(C3339="M.O.",VLOOKUP(A3339,INSUMOS_AUX!A:F,6,0),0)</f>
        <v>0</v>
      </c>
    </row>
    <row r="3340" customFormat="false" ht="15" hidden="false" customHeight="false" outlineLevel="0" collapsed="false">
      <c r="A3340" s="178" t="n">
        <v>38413</v>
      </c>
      <c r="B3340" s="179" t="s">
        <v>670</v>
      </c>
      <c r="C3340" s="180" t="s">
        <v>74</v>
      </c>
      <c r="D3340" s="180" t="s">
        <v>30</v>
      </c>
      <c r="E3340" s="178" t="n">
        <v>2.2271E-005</v>
      </c>
      <c r="F3340" s="181" t="n">
        <f aca="false">IF(C3340="MAT.",VLOOKUP(A3340,INSUMOS_AUX!A:F,6,0),0)</f>
        <v>589.49</v>
      </c>
      <c r="G3340" s="178" t="n">
        <f aca="false">IF(C3340="M.O.",VLOOKUP(A3340,INSUMOS_AUX!A:F,6,0),0)</f>
        <v>0</v>
      </c>
    </row>
    <row r="3341" customFormat="false" ht="15" hidden="false" customHeight="false" outlineLevel="0" collapsed="false">
      <c r="A3341" s="178" t="n">
        <v>38476</v>
      </c>
      <c r="B3341" s="179" t="s">
        <v>671</v>
      </c>
      <c r="C3341" s="180" t="s">
        <v>74</v>
      </c>
      <c r="D3341" s="180" t="s">
        <v>30</v>
      </c>
      <c r="E3341" s="178" t="n">
        <v>0.000103952</v>
      </c>
      <c r="F3341" s="181" t="n">
        <f aca="false">IF(C3341="MAT.",VLOOKUP(A3341,INSUMOS_AUX!A:F,6,0),0)</f>
        <v>203.78</v>
      </c>
      <c r="G3341" s="178" t="n">
        <f aca="false">IF(C3341="M.O.",VLOOKUP(A3341,INSUMOS_AUX!A:F,6,0),0)</f>
        <v>0</v>
      </c>
    </row>
    <row r="3342" customFormat="false" ht="15" hidden="false" customHeight="false" outlineLevel="0" collapsed="false">
      <c r="A3342" s="178" t="n">
        <v>38477</v>
      </c>
      <c r="B3342" s="179" t="s">
        <v>672</v>
      </c>
      <c r="C3342" s="180" t="s">
        <v>74</v>
      </c>
      <c r="D3342" s="180" t="s">
        <v>30</v>
      </c>
      <c r="E3342" s="178" t="n">
        <v>2.2271E-005</v>
      </c>
      <c r="F3342" s="181" t="n">
        <f aca="false">IF(C3342="MAT.",VLOOKUP(A3342,INSUMOS_AUX!A:F,6,0),0)</f>
        <v>577.1</v>
      </c>
      <c r="G3342" s="178" t="n">
        <f aca="false">IF(C3342="M.O.",VLOOKUP(A3342,INSUMOS_AUX!A:F,6,0),0)</f>
        <v>0</v>
      </c>
    </row>
    <row r="3343" customFormat="false" ht="15" hidden="false" customHeight="false" outlineLevel="0" collapsed="false">
      <c r="A3343" s="172"/>
      <c r="B3343" s="173"/>
      <c r="C3343" s="173"/>
      <c r="D3343" s="173"/>
      <c r="E3343" s="173"/>
      <c r="F3343" s="173"/>
      <c r="G3343" s="173"/>
    </row>
    <row r="3344" customFormat="false" ht="15" hidden="false" customHeight="false" outlineLevel="0" collapsed="false">
      <c r="A3344" s="174" t="s">
        <v>410</v>
      </c>
      <c r="B3344" s="174" t="s">
        <v>411</v>
      </c>
      <c r="C3344" s="175" t="s">
        <v>60</v>
      </c>
      <c r="D3344" s="175" t="s">
        <v>30</v>
      </c>
      <c r="E3344" s="176" t="n">
        <v>6</v>
      </c>
      <c r="F3344" s="176" t="n">
        <f aca="false">SUMPRODUCT($E3345:$E3374,F3345:F3374)</f>
        <v>11.93469581123</v>
      </c>
      <c r="G3344" s="176" t="n">
        <f aca="false">SUMPRODUCT($E3345:$E3374,G3345:G3374)</f>
        <v>8.881851832</v>
      </c>
    </row>
    <row r="3345" customFormat="false" ht="15" hidden="false" customHeight="false" outlineLevel="0" collapsed="false">
      <c r="A3345" s="178" t="n">
        <v>10</v>
      </c>
      <c r="B3345" s="179" t="s">
        <v>647</v>
      </c>
      <c r="C3345" s="180" t="s">
        <v>74</v>
      </c>
      <c r="D3345" s="180" t="s">
        <v>30</v>
      </c>
      <c r="E3345" s="178" t="n">
        <v>0.00518925</v>
      </c>
      <c r="F3345" s="181" t="n">
        <f aca="false">IF(C3345="MAT.",VLOOKUP(A3345,INSUMOS_AUX!A:F,6,0),0)</f>
        <v>6.92</v>
      </c>
      <c r="G3345" s="178" t="n">
        <f aca="false">IF(C3345="M.O.",VLOOKUP(A3345,INSUMOS_AUX!A:F,6,0),0)</f>
        <v>0</v>
      </c>
    </row>
    <row r="3346" customFormat="false" ht="15" hidden="false" customHeight="false" outlineLevel="0" collapsed="false">
      <c r="A3346" s="178" t="n">
        <v>11359</v>
      </c>
      <c r="B3346" s="179" t="s">
        <v>649</v>
      </c>
      <c r="C3346" s="180" t="s">
        <v>74</v>
      </c>
      <c r="D3346" s="180" t="s">
        <v>30</v>
      </c>
      <c r="E3346" s="178" t="n">
        <v>4.1884E-005</v>
      </c>
      <c r="F3346" s="181" t="n">
        <f aca="false">IF(C3346="MAT.",VLOOKUP(A3346,INSUMOS_AUX!A:F,6,0),0)</f>
        <v>571.77</v>
      </c>
      <c r="G3346" s="178" t="n">
        <f aca="false">IF(C3346="M.O.",VLOOKUP(A3346,INSUMOS_AUX!A:F,6,0),0)</f>
        <v>0</v>
      </c>
    </row>
    <row r="3347" customFormat="false" ht="15" hidden="false" customHeight="false" outlineLevel="0" collapsed="false">
      <c r="A3347" s="178" t="n">
        <v>12815</v>
      </c>
      <c r="B3347" s="179" t="s">
        <v>651</v>
      </c>
      <c r="C3347" s="180" t="s">
        <v>74</v>
      </c>
      <c r="D3347" s="180" t="s">
        <v>30</v>
      </c>
      <c r="E3347" s="178" t="n">
        <v>0.005906384</v>
      </c>
      <c r="F3347" s="181" t="n">
        <f aca="false">IF(C3347="MAT.",VLOOKUP(A3347,INSUMOS_AUX!A:F,6,0),0)</f>
        <v>5.84</v>
      </c>
      <c r="G3347" s="178" t="n">
        <f aca="false">IF(C3347="M.O.",VLOOKUP(A3347,INSUMOS_AUX!A:F,6,0),0)</f>
        <v>0</v>
      </c>
    </row>
    <row r="3348" customFormat="false" ht="15" hidden="false" customHeight="false" outlineLevel="0" collapsed="false">
      <c r="A3348" s="178" t="n">
        <v>12892</v>
      </c>
      <c r="B3348" s="179" t="s">
        <v>627</v>
      </c>
      <c r="C3348" s="180" t="s">
        <v>74</v>
      </c>
      <c r="D3348" s="180" t="s">
        <v>628</v>
      </c>
      <c r="E3348" s="178" t="n">
        <v>0.010166711</v>
      </c>
      <c r="F3348" s="181" t="n">
        <f aca="false">IF(C3348="MAT.",VLOOKUP(A3348,INSUMOS_AUX!A:F,6,0),0)</f>
        <v>9</v>
      </c>
      <c r="G3348" s="178" t="n">
        <f aca="false">IF(C3348="M.O.",VLOOKUP(A3348,INSUMOS_AUX!A:F,6,0),0)</f>
        <v>0</v>
      </c>
    </row>
    <row r="3349" customFormat="false" ht="15" hidden="false" customHeight="false" outlineLevel="0" collapsed="false">
      <c r="A3349" s="178" t="n">
        <v>12893</v>
      </c>
      <c r="B3349" s="179" t="s">
        <v>629</v>
      </c>
      <c r="C3349" s="180" t="s">
        <v>74</v>
      </c>
      <c r="D3349" s="180" t="s">
        <v>628</v>
      </c>
      <c r="E3349" s="178" t="n">
        <v>0.001186146</v>
      </c>
      <c r="F3349" s="181" t="n">
        <f aca="false">IF(C3349="MAT.",VLOOKUP(A3349,INSUMOS_AUX!A:F,6,0),0)</f>
        <v>48</v>
      </c>
      <c r="G3349" s="178" t="n">
        <f aca="false">IF(C3349="M.O.",VLOOKUP(A3349,INSUMOS_AUX!A:F,6,0),0)</f>
        <v>0</v>
      </c>
    </row>
    <row r="3350" customFormat="false" ht="15" hidden="false" customHeight="false" outlineLevel="0" collapsed="false">
      <c r="A3350" s="178" t="n">
        <v>2436</v>
      </c>
      <c r="B3350" s="179" t="s">
        <v>683</v>
      </c>
      <c r="C3350" s="180" t="s">
        <v>636</v>
      </c>
      <c r="D3350" s="180" t="s">
        <v>594</v>
      </c>
      <c r="E3350" s="178" t="n">
        <v>0.4450032</v>
      </c>
      <c r="F3350" s="181" t="n">
        <f aca="false">IF(C3350="MAT.",VLOOKUP(A3350,INSUMOS_AUX!A:F,6,0),0)</f>
        <v>0</v>
      </c>
      <c r="G3350" s="178" t="n">
        <f aca="false">IF(C3350="M.O.",VLOOKUP(A3350,INSUMOS_AUX!A:F,6,0),0)</f>
        <v>13.3</v>
      </c>
    </row>
    <row r="3351" customFormat="false" ht="15" hidden="false" customHeight="false" outlineLevel="0" collapsed="false">
      <c r="A3351" s="178" t="n">
        <v>247</v>
      </c>
      <c r="B3351" s="179" t="s">
        <v>849</v>
      </c>
      <c r="C3351" s="180" t="s">
        <v>636</v>
      </c>
      <c r="D3351" s="180" t="s">
        <v>594</v>
      </c>
      <c r="E3351" s="178" t="n">
        <v>0.3172708</v>
      </c>
      <c r="F3351" s="181" t="n">
        <f aca="false">IF(C3351="MAT.",VLOOKUP(A3351,INSUMOS_AUX!A:F,6,0),0)</f>
        <v>0</v>
      </c>
      <c r="G3351" s="178" t="n">
        <f aca="false">IF(C3351="M.O.",VLOOKUP(A3351,INSUMOS_AUX!A:F,6,0),0)</f>
        <v>9.34</v>
      </c>
    </row>
    <row r="3352" customFormat="false" ht="15" hidden="false" customHeight="false" outlineLevel="0" collapsed="false">
      <c r="A3352" s="178" t="n">
        <v>25966</v>
      </c>
      <c r="B3352" s="179" t="s">
        <v>653</v>
      </c>
      <c r="C3352" s="180" t="s">
        <v>74</v>
      </c>
      <c r="D3352" s="180" t="s">
        <v>654</v>
      </c>
      <c r="E3352" s="178" t="n">
        <v>0.000984421</v>
      </c>
      <c r="F3352" s="181" t="n">
        <f aca="false">IF(C3352="MAT.",VLOOKUP(A3352,INSUMOS_AUX!A:F,6,0),0)</f>
        <v>15.03</v>
      </c>
      <c r="G3352" s="178" t="n">
        <f aca="false">IF(C3352="M.O.",VLOOKUP(A3352,INSUMOS_AUX!A:F,6,0),0)</f>
        <v>0</v>
      </c>
    </row>
    <row r="3353" customFormat="false" ht="15" hidden="false" customHeight="false" outlineLevel="0" collapsed="false">
      <c r="A3353" s="178" t="n">
        <v>2711</v>
      </c>
      <c r="B3353" s="179" t="s">
        <v>657</v>
      </c>
      <c r="C3353" s="180" t="s">
        <v>74</v>
      </c>
      <c r="D3353" s="180" t="s">
        <v>30</v>
      </c>
      <c r="E3353" s="178" t="n">
        <v>0.000439339</v>
      </c>
      <c r="F3353" s="181" t="n">
        <f aca="false">IF(C3353="MAT.",VLOOKUP(A3353,INSUMOS_AUX!A:F,6,0),0)</f>
        <v>109.45</v>
      </c>
      <c r="G3353" s="178" t="n">
        <f aca="false">IF(C3353="M.O.",VLOOKUP(A3353,INSUMOS_AUX!A:F,6,0),0)</f>
        <v>0</v>
      </c>
    </row>
    <row r="3354" customFormat="false" ht="15" hidden="false" customHeight="false" outlineLevel="0" collapsed="false">
      <c r="A3354" s="178" t="n">
        <v>36144</v>
      </c>
      <c r="B3354" s="179" t="s">
        <v>630</v>
      </c>
      <c r="C3354" s="180" t="s">
        <v>74</v>
      </c>
      <c r="D3354" s="180" t="s">
        <v>30</v>
      </c>
      <c r="E3354" s="178" t="n">
        <v>0.082710391</v>
      </c>
      <c r="F3354" s="181" t="n">
        <f aca="false">IF(C3354="MAT.",VLOOKUP(A3354,INSUMOS_AUX!A:F,6,0),0)</f>
        <v>1.12</v>
      </c>
      <c r="G3354" s="178" t="n">
        <f aca="false">IF(C3354="M.O.",VLOOKUP(A3354,INSUMOS_AUX!A:F,6,0),0)</f>
        <v>0</v>
      </c>
    </row>
    <row r="3355" customFormat="false" ht="15" hidden="false" customHeight="false" outlineLevel="0" collapsed="false">
      <c r="A3355" s="178" t="n">
        <v>36146</v>
      </c>
      <c r="B3355" s="179" t="s">
        <v>631</v>
      </c>
      <c r="C3355" s="180" t="s">
        <v>74</v>
      </c>
      <c r="D3355" s="180" t="s">
        <v>30</v>
      </c>
      <c r="E3355" s="178" t="n">
        <v>0.000920116</v>
      </c>
      <c r="F3355" s="181" t="n">
        <f aca="false">IF(C3355="MAT.",VLOOKUP(A3355,INSUMOS_AUX!A:F,6,0),0)</f>
        <v>170</v>
      </c>
      <c r="G3355" s="178" t="n">
        <f aca="false">IF(C3355="M.O.",VLOOKUP(A3355,INSUMOS_AUX!A:F,6,0),0)</f>
        <v>0</v>
      </c>
    </row>
    <row r="3356" customFormat="false" ht="15" hidden="false" customHeight="false" outlineLevel="0" collapsed="false">
      <c r="A3356" s="178" t="n">
        <v>36149</v>
      </c>
      <c r="B3356" s="179" t="s">
        <v>632</v>
      </c>
      <c r="C3356" s="180" t="s">
        <v>74</v>
      </c>
      <c r="D3356" s="180" t="s">
        <v>30</v>
      </c>
      <c r="E3356" s="178" t="n">
        <v>0.0005328</v>
      </c>
      <c r="F3356" s="181" t="n">
        <f aca="false">IF(C3356="MAT.",VLOOKUP(A3356,INSUMOS_AUX!A:F,6,0),0)</f>
        <v>117.5</v>
      </c>
      <c r="G3356" s="178" t="n">
        <f aca="false">IF(C3356="M.O.",VLOOKUP(A3356,INSUMOS_AUX!A:F,6,0),0)</f>
        <v>0</v>
      </c>
    </row>
    <row r="3357" customFormat="false" ht="15" hidden="false" customHeight="false" outlineLevel="0" collapsed="false">
      <c r="A3357" s="178" t="n">
        <v>36150</v>
      </c>
      <c r="B3357" s="179" t="s">
        <v>633</v>
      </c>
      <c r="C3357" s="180" t="s">
        <v>74</v>
      </c>
      <c r="D3357" s="180" t="s">
        <v>30</v>
      </c>
      <c r="E3357" s="178" t="n">
        <v>0.001971656</v>
      </c>
      <c r="F3357" s="181" t="n">
        <f aca="false">IF(C3357="MAT.",VLOOKUP(A3357,INSUMOS_AUX!A:F,6,0),0)</f>
        <v>29.7</v>
      </c>
      <c r="G3357" s="178" t="n">
        <f aca="false">IF(C3357="M.O.",VLOOKUP(A3357,INSUMOS_AUX!A:F,6,0),0)</f>
        <v>0</v>
      </c>
    </row>
    <row r="3358" customFormat="false" ht="15" hidden="false" customHeight="false" outlineLevel="0" collapsed="false">
      <c r="A3358" s="178" t="n">
        <v>36153</v>
      </c>
      <c r="B3358" s="179" t="s">
        <v>634</v>
      </c>
      <c r="C3358" s="180" t="s">
        <v>74</v>
      </c>
      <c r="D3358" s="180" t="s">
        <v>30</v>
      </c>
      <c r="E3358" s="178" t="n">
        <v>0.000797424</v>
      </c>
      <c r="F3358" s="181" t="n">
        <f aca="false">IF(C3358="MAT.",VLOOKUP(A3358,INSUMOS_AUX!A:F,6,0),0)</f>
        <v>133.75</v>
      </c>
      <c r="G3358" s="178" t="n">
        <f aca="false">IF(C3358="M.O.",VLOOKUP(A3358,INSUMOS_AUX!A:F,6,0),0)</f>
        <v>0</v>
      </c>
    </row>
    <row r="3359" customFormat="false" ht="15" hidden="false" customHeight="false" outlineLevel="0" collapsed="false">
      <c r="A3359" s="178" t="n">
        <v>37370</v>
      </c>
      <c r="B3359" s="179" t="s">
        <v>659</v>
      </c>
      <c r="C3359" s="180" t="s">
        <v>74</v>
      </c>
      <c r="D3359" s="180" t="s">
        <v>594</v>
      </c>
      <c r="E3359" s="178" t="n">
        <v>0.74</v>
      </c>
      <c r="F3359" s="181" t="n">
        <f aca="false">IF(C3359="MAT.",VLOOKUP(A3359,INSUMOS_AUX!A:F,6,0),0)</f>
        <v>1.87</v>
      </c>
      <c r="G3359" s="178" t="n">
        <f aca="false">IF(C3359="M.O.",VLOOKUP(A3359,INSUMOS_AUX!A:F,6,0),0)</f>
        <v>0</v>
      </c>
    </row>
    <row r="3360" customFormat="false" ht="15" hidden="false" customHeight="false" outlineLevel="0" collapsed="false">
      <c r="A3360" s="178" t="n">
        <v>37371</v>
      </c>
      <c r="B3360" s="179" t="s">
        <v>660</v>
      </c>
      <c r="C3360" s="180" t="s">
        <v>74</v>
      </c>
      <c r="D3360" s="180" t="s">
        <v>594</v>
      </c>
      <c r="E3360" s="178" t="n">
        <v>0.74</v>
      </c>
      <c r="F3360" s="181" t="n">
        <f aca="false">IF(C3360="MAT.",VLOOKUP(A3360,INSUMOS_AUX!A:F,6,0),0)</f>
        <v>0.71</v>
      </c>
      <c r="G3360" s="178" t="n">
        <f aca="false">IF(C3360="M.O.",VLOOKUP(A3360,INSUMOS_AUX!A:F,6,0),0)</f>
        <v>0</v>
      </c>
    </row>
    <row r="3361" customFormat="false" ht="15" hidden="false" customHeight="false" outlineLevel="0" collapsed="false">
      <c r="A3361" s="178" t="n">
        <v>37372</v>
      </c>
      <c r="B3361" s="179" t="s">
        <v>661</v>
      </c>
      <c r="C3361" s="180" t="s">
        <v>74</v>
      </c>
      <c r="D3361" s="180" t="s">
        <v>594</v>
      </c>
      <c r="E3361" s="178" t="n">
        <v>0.74</v>
      </c>
      <c r="F3361" s="181" t="n">
        <f aca="false">IF(C3361="MAT.",VLOOKUP(A3361,INSUMOS_AUX!A:F,6,0),0)</f>
        <v>0.34</v>
      </c>
      <c r="G3361" s="178" t="n">
        <f aca="false">IF(C3361="M.O.",VLOOKUP(A3361,INSUMOS_AUX!A:F,6,0),0)</f>
        <v>0</v>
      </c>
    </row>
    <row r="3362" customFormat="false" ht="15" hidden="false" customHeight="false" outlineLevel="0" collapsed="false">
      <c r="A3362" s="178" t="n">
        <v>37373</v>
      </c>
      <c r="B3362" s="179" t="s">
        <v>662</v>
      </c>
      <c r="C3362" s="180" t="s">
        <v>74</v>
      </c>
      <c r="D3362" s="180" t="s">
        <v>594</v>
      </c>
      <c r="E3362" s="178" t="n">
        <v>0.74</v>
      </c>
      <c r="F3362" s="181" t="n">
        <f aca="false">IF(C3362="MAT.",VLOOKUP(A3362,INSUMOS_AUX!A:F,6,0),0)</f>
        <v>0.05</v>
      </c>
      <c r="G3362" s="178" t="n">
        <f aca="false">IF(C3362="M.O.",VLOOKUP(A3362,INSUMOS_AUX!A:F,6,0),0)</f>
        <v>0</v>
      </c>
    </row>
    <row r="3363" customFormat="false" ht="15" hidden="false" customHeight="false" outlineLevel="0" collapsed="false">
      <c r="A3363" s="178" t="n">
        <v>38094</v>
      </c>
      <c r="B3363" s="179" t="s">
        <v>868</v>
      </c>
      <c r="C3363" s="180" t="s">
        <v>74</v>
      </c>
      <c r="D3363" s="180" t="s">
        <v>30</v>
      </c>
      <c r="E3363" s="178" t="n">
        <v>1</v>
      </c>
      <c r="F3363" s="181" t="n">
        <f aca="false">IF(C3363="MAT.",VLOOKUP(A3363,INSUMOS_AUX!A:F,6,0),0)</f>
        <v>1.91</v>
      </c>
      <c r="G3363" s="178" t="n">
        <f aca="false">IF(C3363="M.O.",VLOOKUP(A3363,INSUMOS_AUX!A:F,6,0),0)</f>
        <v>0</v>
      </c>
    </row>
    <row r="3364" customFormat="false" ht="15" hidden="false" customHeight="false" outlineLevel="0" collapsed="false">
      <c r="A3364" s="178" t="n">
        <v>38099</v>
      </c>
      <c r="B3364" s="179" t="s">
        <v>869</v>
      </c>
      <c r="C3364" s="180" t="s">
        <v>74</v>
      </c>
      <c r="D3364" s="180" t="s">
        <v>30</v>
      </c>
      <c r="E3364" s="178" t="n">
        <v>1</v>
      </c>
      <c r="F3364" s="181" t="n">
        <f aca="false">IF(C3364="MAT.",VLOOKUP(A3364,INSUMOS_AUX!A:F,6,0),0)</f>
        <v>0.99</v>
      </c>
      <c r="G3364" s="178" t="n">
        <f aca="false">IF(C3364="M.O.",VLOOKUP(A3364,INSUMOS_AUX!A:F,6,0),0)</f>
        <v>0</v>
      </c>
    </row>
    <row r="3365" customFormat="false" ht="15" hidden="false" customHeight="false" outlineLevel="0" collapsed="false">
      <c r="A3365" s="178" t="n">
        <v>38113</v>
      </c>
      <c r="B3365" s="179" t="s">
        <v>888</v>
      </c>
      <c r="C3365" s="180" t="s">
        <v>74</v>
      </c>
      <c r="D3365" s="180" t="s">
        <v>30</v>
      </c>
      <c r="E3365" s="178" t="n">
        <v>1</v>
      </c>
      <c r="F3365" s="181" t="n">
        <f aca="false">IF(C3365="MAT.",VLOOKUP(A3365,INSUMOS_AUX!A:F,6,0),0)</f>
        <v>5.89</v>
      </c>
      <c r="G3365" s="178" t="n">
        <f aca="false">IF(C3365="M.O.",VLOOKUP(A3365,INSUMOS_AUX!A:F,6,0),0)</f>
        <v>0</v>
      </c>
    </row>
    <row r="3366" customFormat="false" ht="15" hidden="false" customHeight="false" outlineLevel="0" collapsed="false">
      <c r="A3366" s="178" t="n">
        <v>38382</v>
      </c>
      <c r="B3366" s="179" t="s">
        <v>664</v>
      </c>
      <c r="C3366" s="180" t="s">
        <v>74</v>
      </c>
      <c r="D3366" s="180" t="s">
        <v>30</v>
      </c>
      <c r="E3366" s="178" t="n">
        <v>0.001873089</v>
      </c>
      <c r="F3366" s="181" t="n">
        <f aca="false">IF(C3366="MAT.",VLOOKUP(A3366,INSUMOS_AUX!A:F,6,0),0)</f>
        <v>7.62</v>
      </c>
      <c r="G3366" s="178" t="n">
        <f aca="false">IF(C3366="M.O.",VLOOKUP(A3366,INSUMOS_AUX!A:F,6,0),0)</f>
        <v>0</v>
      </c>
    </row>
    <row r="3367" customFormat="false" ht="15" hidden="false" customHeight="false" outlineLevel="0" collapsed="false">
      <c r="A3367" s="178" t="n">
        <v>38390</v>
      </c>
      <c r="B3367" s="179" t="s">
        <v>665</v>
      </c>
      <c r="C3367" s="180" t="s">
        <v>74</v>
      </c>
      <c r="D3367" s="180" t="s">
        <v>30</v>
      </c>
      <c r="E3367" s="178" t="n">
        <v>0.000984421</v>
      </c>
      <c r="F3367" s="181" t="n">
        <f aca="false">IF(C3367="MAT.",VLOOKUP(A3367,INSUMOS_AUX!A:F,6,0),0)</f>
        <v>22.97</v>
      </c>
      <c r="G3367" s="178" t="n">
        <f aca="false">IF(C3367="M.O.",VLOOKUP(A3367,INSUMOS_AUX!A:F,6,0),0)</f>
        <v>0</v>
      </c>
    </row>
    <row r="3368" customFormat="false" ht="15" hidden="false" customHeight="false" outlineLevel="0" collapsed="false">
      <c r="A3368" s="178" t="n">
        <v>38393</v>
      </c>
      <c r="B3368" s="179" t="s">
        <v>666</v>
      </c>
      <c r="C3368" s="180" t="s">
        <v>74</v>
      </c>
      <c r="D3368" s="180" t="s">
        <v>30</v>
      </c>
      <c r="E3368" s="178" t="n">
        <v>0.000984421</v>
      </c>
      <c r="F3368" s="181" t="n">
        <f aca="false">IF(C3368="MAT.",VLOOKUP(A3368,INSUMOS_AUX!A:F,6,0),0)</f>
        <v>10.36</v>
      </c>
      <c r="G3368" s="178" t="n">
        <f aca="false">IF(C3368="M.O.",VLOOKUP(A3368,INSUMOS_AUX!A:F,6,0),0)</f>
        <v>0</v>
      </c>
    </row>
    <row r="3369" customFormat="false" ht="15" hidden="false" customHeight="false" outlineLevel="0" collapsed="false">
      <c r="A3369" s="178" t="n">
        <v>38396</v>
      </c>
      <c r="B3369" s="179" t="s">
        <v>667</v>
      </c>
      <c r="C3369" s="180" t="s">
        <v>74</v>
      </c>
      <c r="D3369" s="180" t="s">
        <v>30</v>
      </c>
      <c r="E3369" s="178" t="n">
        <v>3.3521E-005</v>
      </c>
      <c r="F3369" s="181" t="n">
        <f aca="false">IF(C3369="MAT.",VLOOKUP(A3369,INSUMOS_AUX!A:F,6,0),0)</f>
        <v>276.64</v>
      </c>
      <c r="G3369" s="178" t="n">
        <f aca="false">IF(C3369="M.O.",VLOOKUP(A3369,INSUMOS_AUX!A:F,6,0),0)</f>
        <v>0</v>
      </c>
    </row>
    <row r="3370" customFormat="false" ht="15" hidden="false" customHeight="false" outlineLevel="0" collapsed="false">
      <c r="A3370" s="178" t="n">
        <v>38399</v>
      </c>
      <c r="B3370" s="179" t="s">
        <v>668</v>
      </c>
      <c r="C3370" s="180" t="s">
        <v>74</v>
      </c>
      <c r="D3370" s="180" t="s">
        <v>30</v>
      </c>
      <c r="E3370" s="178" t="n">
        <v>0.000167461</v>
      </c>
      <c r="F3370" s="181" t="n">
        <f aca="false">IF(C3370="MAT.",VLOOKUP(A3370,INSUMOS_AUX!A:F,6,0),0)</f>
        <v>135.25</v>
      </c>
      <c r="G3370" s="178" t="n">
        <f aca="false">IF(C3370="M.O.",VLOOKUP(A3370,INSUMOS_AUX!A:F,6,0),0)</f>
        <v>0</v>
      </c>
    </row>
    <row r="3371" customFormat="false" ht="15" hidden="false" customHeight="false" outlineLevel="0" collapsed="false">
      <c r="A3371" s="178" t="n">
        <v>38412</v>
      </c>
      <c r="B3371" s="179" t="s">
        <v>669</v>
      </c>
      <c r="C3371" s="180" t="s">
        <v>74</v>
      </c>
      <c r="D3371" s="180" t="s">
        <v>30</v>
      </c>
      <c r="E3371" s="178" t="n">
        <v>2.9304E-005</v>
      </c>
      <c r="F3371" s="181" t="n">
        <f aca="false">IF(C3371="MAT.",VLOOKUP(A3371,INSUMOS_AUX!A:F,6,0),0)</f>
        <v>837.62</v>
      </c>
      <c r="G3371" s="178" t="n">
        <f aca="false">IF(C3371="M.O.",VLOOKUP(A3371,INSUMOS_AUX!A:F,6,0),0)</f>
        <v>0</v>
      </c>
    </row>
    <row r="3372" customFormat="false" ht="15" hidden="false" customHeight="false" outlineLevel="0" collapsed="false">
      <c r="A3372" s="178" t="n">
        <v>38413</v>
      </c>
      <c r="B3372" s="179" t="s">
        <v>670</v>
      </c>
      <c r="C3372" s="180" t="s">
        <v>74</v>
      </c>
      <c r="D3372" s="180" t="s">
        <v>30</v>
      </c>
      <c r="E3372" s="178" t="n">
        <v>2.8711E-005</v>
      </c>
      <c r="F3372" s="181" t="n">
        <f aca="false">IF(C3372="MAT.",VLOOKUP(A3372,INSUMOS_AUX!A:F,6,0),0)</f>
        <v>589.49</v>
      </c>
      <c r="G3372" s="178" t="n">
        <f aca="false">IF(C3372="M.O.",VLOOKUP(A3372,INSUMOS_AUX!A:F,6,0),0)</f>
        <v>0</v>
      </c>
    </row>
    <row r="3373" customFormat="false" ht="15" hidden="false" customHeight="false" outlineLevel="0" collapsed="false">
      <c r="A3373" s="178" t="n">
        <v>38476</v>
      </c>
      <c r="B3373" s="179" t="s">
        <v>671</v>
      </c>
      <c r="C3373" s="180" t="s">
        <v>74</v>
      </c>
      <c r="D3373" s="180" t="s">
        <v>30</v>
      </c>
      <c r="E3373" s="178" t="n">
        <v>0.000134014</v>
      </c>
      <c r="F3373" s="181" t="n">
        <f aca="false">IF(C3373="MAT.",VLOOKUP(A3373,INSUMOS_AUX!A:F,6,0),0)</f>
        <v>203.78</v>
      </c>
      <c r="G3373" s="178" t="n">
        <f aca="false">IF(C3373="M.O.",VLOOKUP(A3373,INSUMOS_AUX!A:F,6,0),0)</f>
        <v>0</v>
      </c>
    </row>
    <row r="3374" customFormat="false" ht="15" hidden="false" customHeight="false" outlineLevel="0" collapsed="false">
      <c r="A3374" s="178" t="n">
        <v>38477</v>
      </c>
      <c r="B3374" s="179" t="s">
        <v>672</v>
      </c>
      <c r="C3374" s="180" t="s">
        <v>74</v>
      </c>
      <c r="D3374" s="180" t="s">
        <v>30</v>
      </c>
      <c r="E3374" s="178" t="n">
        <v>2.8711E-005</v>
      </c>
      <c r="F3374" s="181" t="n">
        <f aca="false">IF(C3374="MAT.",VLOOKUP(A3374,INSUMOS_AUX!A:F,6,0),0)</f>
        <v>577.1</v>
      </c>
      <c r="G3374" s="178" t="n">
        <f aca="false">IF(C3374="M.O.",VLOOKUP(A3374,INSUMOS_AUX!A:F,6,0),0)</f>
        <v>0</v>
      </c>
    </row>
    <row r="3375" customFormat="false" ht="15" hidden="false" customHeight="false" outlineLevel="0" collapsed="false">
      <c r="A3375" s="172"/>
      <c r="B3375" s="173"/>
      <c r="C3375" s="173"/>
      <c r="D3375" s="173"/>
      <c r="E3375" s="173"/>
      <c r="F3375" s="173"/>
      <c r="G3375" s="173"/>
    </row>
    <row r="3376" customFormat="false" ht="15" hidden="false" customHeight="false" outlineLevel="0" collapsed="false">
      <c r="A3376" s="174" t="s">
        <v>413</v>
      </c>
      <c r="B3376" s="174" t="s">
        <v>414</v>
      </c>
      <c r="C3376" s="175" t="s">
        <v>60</v>
      </c>
      <c r="D3376" s="175" t="s">
        <v>30</v>
      </c>
      <c r="E3376" s="176" t="n">
        <v>4</v>
      </c>
      <c r="F3376" s="176" t="n">
        <f aca="false">SUMPRODUCT($E3377:$E3406,F3377:F3406)</f>
        <v>19.92399498269</v>
      </c>
      <c r="G3376" s="176" t="n">
        <f aca="false">SUMPRODUCT($E3377:$E3406,G3377:G3406)</f>
        <v>14.64225344</v>
      </c>
    </row>
    <row r="3377" customFormat="false" ht="15" hidden="false" customHeight="false" outlineLevel="0" collapsed="false">
      <c r="A3377" s="178" t="n">
        <v>10</v>
      </c>
      <c r="B3377" s="179" t="s">
        <v>647</v>
      </c>
      <c r="C3377" s="180" t="s">
        <v>74</v>
      </c>
      <c r="D3377" s="180" t="s">
        <v>30</v>
      </c>
      <c r="E3377" s="178" t="n">
        <v>0.008653426</v>
      </c>
      <c r="F3377" s="181" t="n">
        <f aca="false">IF(C3377="MAT.",VLOOKUP(A3377,INSUMOS_AUX!A:F,6,0),0)</f>
        <v>6.92</v>
      </c>
      <c r="G3377" s="178" t="n">
        <f aca="false">IF(C3377="M.O.",VLOOKUP(A3377,INSUMOS_AUX!A:F,6,0),0)</f>
        <v>0</v>
      </c>
    </row>
    <row r="3378" customFormat="false" ht="15" hidden="false" customHeight="false" outlineLevel="0" collapsed="false">
      <c r="A3378" s="178" t="n">
        <v>11359</v>
      </c>
      <c r="B3378" s="179" t="s">
        <v>649</v>
      </c>
      <c r="C3378" s="180" t="s">
        <v>74</v>
      </c>
      <c r="D3378" s="180" t="s">
        <v>30</v>
      </c>
      <c r="E3378" s="178" t="n">
        <v>6.9844E-005</v>
      </c>
      <c r="F3378" s="181" t="n">
        <f aca="false">IF(C3378="MAT.",VLOOKUP(A3378,INSUMOS_AUX!A:F,6,0),0)</f>
        <v>571.77</v>
      </c>
      <c r="G3378" s="178" t="n">
        <f aca="false">IF(C3378="M.O.",VLOOKUP(A3378,INSUMOS_AUX!A:F,6,0),0)</f>
        <v>0</v>
      </c>
    </row>
    <row r="3379" customFormat="false" ht="15" hidden="false" customHeight="false" outlineLevel="0" collapsed="false">
      <c r="A3379" s="178" t="n">
        <v>12815</v>
      </c>
      <c r="B3379" s="179" t="s">
        <v>651</v>
      </c>
      <c r="C3379" s="180" t="s">
        <v>74</v>
      </c>
      <c r="D3379" s="180" t="s">
        <v>30</v>
      </c>
      <c r="E3379" s="178" t="n">
        <v>0.009849294</v>
      </c>
      <c r="F3379" s="181" t="n">
        <f aca="false">IF(C3379="MAT.",VLOOKUP(A3379,INSUMOS_AUX!A:F,6,0),0)</f>
        <v>5.84</v>
      </c>
      <c r="G3379" s="178" t="n">
        <f aca="false">IF(C3379="M.O.",VLOOKUP(A3379,INSUMOS_AUX!A:F,6,0),0)</f>
        <v>0</v>
      </c>
    </row>
    <row r="3380" customFormat="false" ht="15" hidden="false" customHeight="false" outlineLevel="0" collapsed="false">
      <c r="A3380" s="178" t="n">
        <v>12892</v>
      </c>
      <c r="B3380" s="179" t="s">
        <v>627</v>
      </c>
      <c r="C3380" s="180" t="s">
        <v>74</v>
      </c>
      <c r="D3380" s="180" t="s">
        <v>628</v>
      </c>
      <c r="E3380" s="178" t="n">
        <v>0.016953679</v>
      </c>
      <c r="F3380" s="181" t="n">
        <f aca="false">IF(C3380="MAT.",VLOOKUP(A3380,INSUMOS_AUX!A:F,6,0),0)</f>
        <v>9</v>
      </c>
      <c r="G3380" s="178" t="n">
        <f aca="false">IF(C3380="M.O.",VLOOKUP(A3380,INSUMOS_AUX!A:F,6,0),0)</f>
        <v>0</v>
      </c>
    </row>
    <row r="3381" customFormat="false" ht="15" hidden="false" customHeight="false" outlineLevel="0" collapsed="false">
      <c r="A3381" s="178" t="n">
        <v>12893</v>
      </c>
      <c r="B3381" s="179" t="s">
        <v>629</v>
      </c>
      <c r="C3381" s="180" t="s">
        <v>74</v>
      </c>
      <c r="D3381" s="180" t="s">
        <v>628</v>
      </c>
      <c r="E3381" s="178" t="n">
        <v>0.00197798</v>
      </c>
      <c r="F3381" s="181" t="n">
        <f aca="false">IF(C3381="MAT.",VLOOKUP(A3381,INSUMOS_AUX!A:F,6,0),0)</f>
        <v>48</v>
      </c>
      <c r="G3381" s="178" t="n">
        <f aca="false">IF(C3381="M.O.",VLOOKUP(A3381,INSUMOS_AUX!A:F,6,0),0)</f>
        <v>0</v>
      </c>
    </row>
    <row r="3382" customFormat="false" ht="15" hidden="false" customHeight="false" outlineLevel="0" collapsed="false">
      <c r="A3382" s="178" t="n">
        <v>2436</v>
      </c>
      <c r="B3382" s="179" t="s">
        <v>683</v>
      </c>
      <c r="C3382" s="180" t="s">
        <v>636</v>
      </c>
      <c r="D3382" s="180" t="s">
        <v>594</v>
      </c>
      <c r="E3382" s="178" t="n">
        <v>0.6994379</v>
      </c>
      <c r="F3382" s="181" t="n">
        <f aca="false">IF(C3382="MAT.",VLOOKUP(A3382,INSUMOS_AUX!A:F,6,0),0)</f>
        <v>0</v>
      </c>
      <c r="G3382" s="178" t="n">
        <f aca="false">IF(C3382="M.O.",VLOOKUP(A3382,INSUMOS_AUX!A:F,6,0),0)</f>
        <v>13.3</v>
      </c>
    </row>
    <row r="3383" customFormat="false" ht="15" hidden="false" customHeight="false" outlineLevel="0" collapsed="false">
      <c r="A3383" s="178" t="n">
        <v>247</v>
      </c>
      <c r="B3383" s="179" t="s">
        <v>849</v>
      </c>
      <c r="C3383" s="180" t="s">
        <v>636</v>
      </c>
      <c r="D3383" s="180" t="s">
        <v>594</v>
      </c>
      <c r="E3383" s="178" t="n">
        <v>0.5717055</v>
      </c>
      <c r="F3383" s="181" t="n">
        <f aca="false">IF(C3383="MAT.",VLOOKUP(A3383,INSUMOS_AUX!A:F,6,0),0)</f>
        <v>0</v>
      </c>
      <c r="G3383" s="178" t="n">
        <f aca="false">IF(C3383="M.O.",VLOOKUP(A3383,INSUMOS_AUX!A:F,6,0),0)</f>
        <v>9.34</v>
      </c>
    </row>
    <row r="3384" customFormat="false" ht="15" hidden="false" customHeight="false" outlineLevel="0" collapsed="false">
      <c r="A3384" s="178" t="n">
        <v>25966</v>
      </c>
      <c r="B3384" s="179" t="s">
        <v>653</v>
      </c>
      <c r="C3384" s="180" t="s">
        <v>74</v>
      </c>
      <c r="D3384" s="180" t="s">
        <v>654</v>
      </c>
      <c r="E3384" s="178" t="n">
        <v>0.001641591</v>
      </c>
      <c r="F3384" s="181" t="n">
        <f aca="false">IF(C3384="MAT.",VLOOKUP(A3384,INSUMOS_AUX!A:F,6,0),0)</f>
        <v>15.03</v>
      </c>
      <c r="G3384" s="178" t="n">
        <f aca="false">IF(C3384="M.O.",VLOOKUP(A3384,INSUMOS_AUX!A:F,6,0),0)</f>
        <v>0</v>
      </c>
    </row>
    <row r="3385" customFormat="false" ht="15" hidden="false" customHeight="false" outlineLevel="0" collapsed="false">
      <c r="A3385" s="178" t="n">
        <v>2711</v>
      </c>
      <c r="B3385" s="179" t="s">
        <v>657</v>
      </c>
      <c r="C3385" s="180" t="s">
        <v>74</v>
      </c>
      <c r="D3385" s="180" t="s">
        <v>30</v>
      </c>
      <c r="E3385" s="178" t="n">
        <v>0.000732625</v>
      </c>
      <c r="F3385" s="181" t="n">
        <f aca="false">IF(C3385="MAT.",VLOOKUP(A3385,INSUMOS_AUX!A:F,6,0),0)</f>
        <v>109.45</v>
      </c>
      <c r="G3385" s="178" t="n">
        <f aca="false">IF(C3385="M.O.",VLOOKUP(A3385,INSUMOS_AUX!A:F,6,0),0)</f>
        <v>0</v>
      </c>
    </row>
    <row r="3386" customFormat="false" ht="15" hidden="false" customHeight="false" outlineLevel="0" collapsed="false">
      <c r="A3386" s="178" t="n">
        <v>36144</v>
      </c>
      <c r="B3386" s="179" t="s">
        <v>630</v>
      </c>
      <c r="C3386" s="180" t="s">
        <v>74</v>
      </c>
      <c r="D3386" s="180" t="s">
        <v>30</v>
      </c>
      <c r="E3386" s="178" t="n">
        <v>0.137925167</v>
      </c>
      <c r="F3386" s="181" t="n">
        <f aca="false">IF(C3386="MAT.",VLOOKUP(A3386,INSUMOS_AUX!A:F,6,0),0)</f>
        <v>1.12</v>
      </c>
      <c r="G3386" s="178" t="n">
        <f aca="false">IF(C3386="M.O.",VLOOKUP(A3386,INSUMOS_AUX!A:F,6,0),0)</f>
        <v>0</v>
      </c>
    </row>
    <row r="3387" customFormat="false" ht="15" hidden="false" customHeight="false" outlineLevel="0" collapsed="false">
      <c r="A3387" s="178" t="n">
        <v>36146</v>
      </c>
      <c r="B3387" s="179" t="s">
        <v>631</v>
      </c>
      <c r="C3387" s="180" t="s">
        <v>74</v>
      </c>
      <c r="D3387" s="180" t="s">
        <v>30</v>
      </c>
      <c r="E3387" s="178" t="n">
        <v>0.001534356</v>
      </c>
      <c r="F3387" s="181" t="n">
        <f aca="false">IF(C3387="MAT.",VLOOKUP(A3387,INSUMOS_AUX!A:F,6,0),0)</f>
        <v>170</v>
      </c>
      <c r="G3387" s="178" t="n">
        <f aca="false">IF(C3387="M.O.",VLOOKUP(A3387,INSUMOS_AUX!A:F,6,0),0)</f>
        <v>0</v>
      </c>
    </row>
    <row r="3388" customFormat="false" ht="15" hidden="false" customHeight="false" outlineLevel="0" collapsed="false">
      <c r="A3388" s="178" t="n">
        <v>36149</v>
      </c>
      <c r="B3388" s="179" t="s">
        <v>632</v>
      </c>
      <c r="C3388" s="180" t="s">
        <v>74</v>
      </c>
      <c r="D3388" s="180" t="s">
        <v>30</v>
      </c>
      <c r="E3388" s="178" t="n">
        <v>0.00088848</v>
      </c>
      <c r="F3388" s="181" t="n">
        <f aca="false">IF(C3388="MAT.",VLOOKUP(A3388,INSUMOS_AUX!A:F,6,0),0)</f>
        <v>117.5</v>
      </c>
      <c r="G3388" s="178" t="n">
        <f aca="false">IF(C3388="M.O.",VLOOKUP(A3388,INSUMOS_AUX!A:F,6,0),0)</f>
        <v>0</v>
      </c>
    </row>
    <row r="3389" customFormat="false" ht="15" hidden="false" customHeight="false" outlineLevel="0" collapsed="false">
      <c r="A3389" s="178" t="n">
        <v>36150</v>
      </c>
      <c r="B3389" s="179" t="s">
        <v>633</v>
      </c>
      <c r="C3389" s="180" t="s">
        <v>74</v>
      </c>
      <c r="D3389" s="180" t="s">
        <v>30</v>
      </c>
      <c r="E3389" s="178" t="n">
        <v>0.00328787</v>
      </c>
      <c r="F3389" s="181" t="n">
        <f aca="false">IF(C3389="MAT.",VLOOKUP(A3389,INSUMOS_AUX!A:F,6,0),0)</f>
        <v>29.7</v>
      </c>
      <c r="G3389" s="178" t="n">
        <f aca="false">IF(C3389="M.O.",VLOOKUP(A3389,INSUMOS_AUX!A:F,6,0),0)</f>
        <v>0</v>
      </c>
    </row>
    <row r="3390" customFormat="false" ht="15" hidden="false" customHeight="false" outlineLevel="0" collapsed="false">
      <c r="A3390" s="178" t="n">
        <v>36153</v>
      </c>
      <c r="B3390" s="179" t="s">
        <v>634</v>
      </c>
      <c r="C3390" s="180" t="s">
        <v>74</v>
      </c>
      <c r="D3390" s="180" t="s">
        <v>30</v>
      </c>
      <c r="E3390" s="178" t="n">
        <v>0.001329758</v>
      </c>
      <c r="F3390" s="181" t="n">
        <f aca="false">IF(C3390="MAT.",VLOOKUP(A3390,INSUMOS_AUX!A:F,6,0),0)</f>
        <v>133.75</v>
      </c>
      <c r="G3390" s="178" t="n">
        <f aca="false">IF(C3390="M.O.",VLOOKUP(A3390,INSUMOS_AUX!A:F,6,0),0)</f>
        <v>0</v>
      </c>
    </row>
    <row r="3391" customFormat="false" ht="15" hidden="false" customHeight="false" outlineLevel="0" collapsed="false">
      <c r="A3391" s="178" t="n">
        <v>37370</v>
      </c>
      <c r="B3391" s="179" t="s">
        <v>659</v>
      </c>
      <c r="C3391" s="180" t="s">
        <v>74</v>
      </c>
      <c r="D3391" s="180" t="s">
        <v>594</v>
      </c>
      <c r="E3391" s="178" t="n">
        <v>1.234</v>
      </c>
      <c r="F3391" s="181" t="n">
        <f aca="false">IF(C3391="MAT.",VLOOKUP(A3391,INSUMOS_AUX!A:F,6,0),0)</f>
        <v>1.87</v>
      </c>
      <c r="G3391" s="178" t="n">
        <f aca="false">IF(C3391="M.O.",VLOOKUP(A3391,INSUMOS_AUX!A:F,6,0),0)</f>
        <v>0</v>
      </c>
    </row>
    <row r="3392" customFormat="false" ht="15" hidden="false" customHeight="false" outlineLevel="0" collapsed="false">
      <c r="A3392" s="178" t="n">
        <v>37371</v>
      </c>
      <c r="B3392" s="179" t="s">
        <v>660</v>
      </c>
      <c r="C3392" s="180" t="s">
        <v>74</v>
      </c>
      <c r="D3392" s="180" t="s">
        <v>594</v>
      </c>
      <c r="E3392" s="178" t="n">
        <v>1.234</v>
      </c>
      <c r="F3392" s="181" t="n">
        <f aca="false">IF(C3392="MAT.",VLOOKUP(A3392,INSUMOS_AUX!A:F,6,0),0)</f>
        <v>0.71</v>
      </c>
      <c r="G3392" s="178" t="n">
        <f aca="false">IF(C3392="M.O.",VLOOKUP(A3392,INSUMOS_AUX!A:F,6,0),0)</f>
        <v>0</v>
      </c>
    </row>
    <row r="3393" customFormat="false" ht="15" hidden="false" customHeight="false" outlineLevel="0" collapsed="false">
      <c r="A3393" s="178" t="n">
        <v>37372</v>
      </c>
      <c r="B3393" s="179" t="s">
        <v>661</v>
      </c>
      <c r="C3393" s="180" t="s">
        <v>74</v>
      </c>
      <c r="D3393" s="180" t="s">
        <v>594</v>
      </c>
      <c r="E3393" s="178" t="n">
        <v>1.234</v>
      </c>
      <c r="F3393" s="181" t="n">
        <f aca="false">IF(C3393="MAT.",VLOOKUP(A3393,INSUMOS_AUX!A:F,6,0),0)</f>
        <v>0.34</v>
      </c>
      <c r="G3393" s="178" t="n">
        <f aca="false">IF(C3393="M.O.",VLOOKUP(A3393,INSUMOS_AUX!A:F,6,0),0)</f>
        <v>0</v>
      </c>
    </row>
    <row r="3394" customFormat="false" ht="15" hidden="false" customHeight="false" outlineLevel="0" collapsed="false">
      <c r="A3394" s="178" t="n">
        <v>37373</v>
      </c>
      <c r="B3394" s="179" t="s">
        <v>662</v>
      </c>
      <c r="C3394" s="180" t="s">
        <v>74</v>
      </c>
      <c r="D3394" s="180" t="s">
        <v>594</v>
      </c>
      <c r="E3394" s="178" t="n">
        <v>1.234</v>
      </c>
      <c r="F3394" s="181" t="n">
        <f aca="false">IF(C3394="MAT.",VLOOKUP(A3394,INSUMOS_AUX!A:F,6,0),0)</f>
        <v>0.05</v>
      </c>
      <c r="G3394" s="178" t="n">
        <f aca="false">IF(C3394="M.O.",VLOOKUP(A3394,INSUMOS_AUX!A:F,6,0),0)</f>
        <v>0</v>
      </c>
    </row>
    <row r="3395" customFormat="false" ht="15" hidden="false" customHeight="false" outlineLevel="0" collapsed="false">
      <c r="A3395" s="178" t="n">
        <v>38094</v>
      </c>
      <c r="B3395" s="179" t="s">
        <v>868</v>
      </c>
      <c r="C3395" s="180" t="s">
        <v>74</v>
      </c>
      <c r="D3395" s="180" t="s">
        <v>30</v>
      </c>
      <c r="E3395" s="178" t="n">
        <v>1</v>
      </c>
      <c r="F3395" s="181" t="n">
        <f aca="false">IF(C3395="MAT.",VLOOKUP(A3395,INSUMOS_AUX!A:F,6,0),0)</f>
        <v>1.91</v>
      </c>
      <c r="G3395" s="178" t="n">
        <f aca="false">IF(C3395="M.O.",VLOOKUP(A3395,INSUMOS_AUX!A:F,6,0),0)</f>
        <v>0</v>
      </c>
    </row>
    <row r="3396" customFormat="false" ht="15" hidden="false" customHeight="false" outlineLevel="0" collapsed="false">
      <c r="A3396" s="178" t="n">
        <v>38099</v>
      </c>
      <c r="B3396" s="179" t="s">
        <v>869</v>
      </c>
      <c r="C3396" s="180" t="s">
        <v>74</v>
      </c>
      <c r="D3396" s="180" t="s">
        <v>30</v>
      </c>
      <c r="E3396" s="178" t="n">
        <v>1</v>
      </c>
      <c r="F3396" s="181" t="n">
        <f aca="false">IF(C3396="MAT.",VLOOKUP(A3396,INSUMOS_AUX!A:F,6,0),0)</f>
        <v>0.99</v>
      </c>
      <c r="G3396" s="178" t="n">
        <f aca="false">IF(C3396="M.O.",VLOOKUP(A3396,INSUMOS_AUX!A:F,6,0),0)</f>
        <v>0</v>
      </c>
    </row>
    <row r="3397" customFormat="false" ht="15" hidden="false" customHeight="false" outlineLevel="0" collapsed="false">
      <c r="A3397" s="178" t="n">
        <v>38113</v>
      </c>
      <c r="B3397" s="179" t="s">
        <v>888</v>
      </c>
      <c r="C3397" s="180" t="s">
        <v>74</v>
      </c>
      <c r="D3397" s="180" t="s">
        <v>30</v>
      </c>
      <c r="E3397" s="178" t="n">
        <v>2</v>
      </c>
      <c r="F3397" s="181" t="n">
        <f aca="false">IF(C3397="MAT.",VLOOKUP(A3397,INSUMOS_AUX!A:F,6,0),0)</f>
        <v>5.89</v>
      </c>
      <c r="G3397" s="178" t="n">
        <f aca="false">IF(C3397="M.O.",VLOOKUP(A3397,INSUMOS_AUX!A:F,6,0),0)</f>
        <v>0</v>
      </c>
    </row>
    <row r="3398" customFormat="false" ht="15" hidden="false" customHeight="false" outlineLevel="0" collapsed="false">
      <c r="A3398" s="178" t="n">
        <v>38382</v>
      </c>
      <c r="B3398" s="179" t="s">
        <v>664</v>
      </c>
      <c r="C3398" s="180" t="s">
        <v>74</v>
      </c>
      <c r="D3398" s="180" t="s">
        <v>30</v>
      </c>
      <c r="E3398" s="178" t="n">
        <v>0.003123501</v>
      </c>
      <c r="F3398" s="181" t="n">
        <f aca="false">IF(C3398="MAT.",VLOOKUP(A3398,INSUMOS_AUX!A:F,6,0),0)</f>
        <v>7.62</v>
      </c>
      <c r="G3398" s="178" t="n">
        <f aca="false">IF(C3398="M.O.",VLOOKUP(A3398,INSUMOS_AUX!A:F,6,0),0)</f>
        <v>0</v>
      </c>
    </row>
    <row r="3399" customFormat="false" ht="15" hidden="false" customHeight="false" outlineLevel="0" collapsed="false">
      <c r="A3399" s="178" t="n">
        <v>38390</v>
      </c>
      <c r="B3399" s="179" t="s">
        <v>665</v>
      </c>
      <c r="C3399" s="180" t="s">
        <v>74</v>
      </c>
      <c r="D3399" s="180" t="s">
        <v>30</v>
      </c>
      <c r="E3399" s="178" t="n">
        <v>0.001641591</v>
      </c>
      <c r="F3399" s="181" t="n">
        <f aca="false">IF(C3399="MAT.",VLOOKUP(A3399,INSUMOS_AUX!A:F,6,0),0)</f>
        <v>22.97</v>
      </c>
      <c r="G3399" s="178" t="n">
        <f aca="false">IF(C3399="M.O.",VLOOKUP(A3399,INSUMOS_AUX!A:F,6,0),0)</f>
        <v>0</v>
      </c>
    </row>
    <row r="3400" customFormat="false" ht="15" hidden="false" customHeight="false" outlineLevel="0" collapsed="false">
      <c r="A3400" s="178" t="n">
        <v>38393</v>
      </c>
      <c r="B3400" s="179" t="s">
        <v>666</v>
      </c>
      <c r="C3400" s="180" t="s">
        <v>74</v>
      </c>
      <c r="D3400" s="180" t="s">
        <v>30</v>
      </c>
      <c r="E3400" s="178" t="n">
        <v>0.001641591</v>
      </c>
      <c r="F3400" s="181" t="n">
        <f aca="false">IF(C3400="MAT.",VLOOKUP(A3400,INSUMOS_AUX!A:F,6,0),0)</f>
        <v>10.36</v>
      </c>
      <c r="G3400" s="178" t="n">
        <f aca="false">IF(C3400="M.O.",VLOOKUP(A3400,INSUMOS_AUX!A:F,6,0),0)</f>
        <v>0</v>
      </c>
    </row>
    <row r="3401" customFormat="false" ht="15" hidden="false" customHeight="false" outlineLevel="0" collapsed="false">
      <c r="A3401" s="178" t="n">
        <v>38396</v>
      </c>
      <c r="B3401" s="179" t="s">
        <v>667</v>
      </c>
      <c r="C3401" s="180" t="s">
        <v>74</v>
      </c>
      <c r="D3401" s="180" t="s">
        <v>30</v>
      </c>
      <c r="E3401" s="178" t="n">
        <v>5.5901E-005</v>
      </c>
      <c r="F3401" s="181" t="n">
        <f aca="false">IF(C3401="MAT.",VLOOKUP(A3401,INSUMOS_AUX!A:F,6,0),0)</f>
        <v>276.64</v>
      </c>
      <c r="G3401" s="178" t="n">
        <f aca="false">IF(C3401="M.O.",VLOOKUP(A3401,INSUMOS_AUX!A:F,6,0),0)</f>
        <v>0</v>
      </c>
    </row>
    <row r="3402" customFormat="false" ht="15" hidden="false" customHeight="false" outlineLevel="0" collapsed="false">
      <c r="A3402" s="178" t="n">
        <v>38399</v>
      </c>
      <c r="B3402" s="179" t="s">
        <v>668</v>
      </c>
      <c r="C3402" s="180" t="s">
        <v>74</v>
      </c>
      <c r="D3402" s="180" t="s">
        <v>30</v>
      </c>
      <c r="E3402" s="178" t="n">
        <v>0.000279255</v>
      </c>
      <c r="F3402" s="181" t="n">
        <f aca="false">IF(C3402="MAT.",VLOOKUP(A3402,INSUMOS_AUX!A:F,6,0),0)</f>
        <v>135.25</v>
      </c>
      <c r="G3402" s="178" t="n">
        <f aca="false">IF(C3402="M.O.",VLOOKUP(A3402,INSUMOS_AUX!A:F,6,0),0)</f>
        <v>0</v>
      </c>
    </row>
    <row r="3403" customFormat="false" ht="15" hidden="false" customHeight="false" outlineLevel="0" collapsed="false">
      <c r="A3403" s="178" t="n">
        <v>38412</v>
      </c>
      <c r="B3403" s="179" t="s">
        <v>669</v>
      </c>
      <c r="C3403" s="180" t="s">
        <v>74</v>
      </c>
      <c r="D3403" s="180" t="s">
        <v>30</v>
      </c>
      <c r="E3403" s="178" t="n">
        <v>4.8866E-005</v>
      </c>
      <c r="F3403" s="181" t="n">
        <f aca="false">IF(C3403="MAT.",VLOOKUP(A3403,INSUMOS_AUX!A:F,6,0),0)</f>
        <v>837.62</v>
      </c>
      <c r="G3403" s="178" t="n">
        <f aca="false">IF(C3403="M.O.",VLOOKUP(A3403,INSUMOS_AUX!A:F,6,0),0)</f>
        <v>0</v>
      </c>
    </row>
    <row r="3404" customFormat="false" ht="15" hidden="false" customHeight="false" outlineLevel="0" collapsed="false">
      <c r="A3404" s="178" t="n">
        <v>38413</v>
      </c>
      <c r="B3404" s="179" t="s">
        <v>670</v>
      </c>
      <c r="C3404" s="180" t="s">
        <v>74</v>
      </c>
      <c r="D3404" s="180" t="s">
        <v>30</v>
      </c>
      <c r="E3404" s="178" t="n">
        <v>4.7879E-005</v>
      </c>
      <c r="F3404" s="181" t="n">
        <f aca="false">IF(C3404="MAT.",VLOOKUP(A3404,INSUMOS_AUX!A:F,6,0),0)</f>
        <v>589.49</v>
      </c>
      <c r="G3404" s="178" t="n">
        <f aca="false">IF(C3404="M.O.",VLOOKUP(A3404,INSUMOS_AUX!A:F,6,0),0)</f>
        <v>0</v>
      </c>
    </row>
    <row r="3405" customFormat="false" ht="15" hidden="false" customHeight="false" outlineLevel="0" collapsed="false">
      <c r="A3405" s="178" t="n">
        <v>38476</v>
      </c>
      <c r="B3405" s="179" t="s">
        <v>671</v>
      </c>
      <c r="C3405" s="180" t="s">
        <v>74</v>
      </c>
      <c r="D3405" s="180" t="s">
        <v>30</v>
      </c>
      <c r="E3405" s="178" t="n">
        <v>0.000223478</v>
      </c>
      <c r="F3405" s="181" t="n">
        <f aca="false">IF(C3405="MAT.",VLOOKUP(A3405,INSUMOS_AUX!A:F,6,0),0)</f>
        <v>203.78</v>
      </c>
      <c r="G3405" s="178" t="n">
        <f aca="false">IF(C3405="M.O.",VLOOKUP(A3405,INSUMOS_AUX!A:F,6,0),0)</f>
        <v>0</v>
      </c>
    </row>
    <row r="3406" customFormat="false" ht="15" hidden="false" customHeight="false" outlineLevel="0" collapsed="false">
      <c r="A3406" s="178" t="n">
        <v>38477</v>
      </c>
      <c r="B3406" s="179" t="s">
        <v>672</v>
      </c>
      <c r="C3406" s="180" t="s">
        <v>74</v>
      </c>
      <c r="D3406" s="180" t="s">
        <v>30</v>
      </c>
      <c r="E3406" s="178" t="n">
        <v>4.7879E-005</v>
      </c>
      <c r="F3406" s="181" t="n">
        <f aca="false">IF(C3406="MAT.",VLOOKUP(A3406,INSUMOS_AUX!A:F,6,0),0)</f>
        <v>577.1</v>
      </c>
      <c r="G3406" s="178" t="n">
        <f aca="false">IF(C3406="M.O.",VLOOKUP(A3406,INSUMOS_AUX!A:F,6,0),0)</f>
        <v>0</v>
      </c>
    </row>
    <row r="3407" customFormat="false" ht="15" hidden="false" customHeight="false" outlineLevel="0" collapsed="false">
      <c r="A3407" s="172"/>
      <c r="B3407" s="173"/>
      <c r="C3407" s="173"/>
      <c r="D3407" s="173"/>
      <c r="E3407" s="173"/>
      <c r="F3407" s="173"/>
      <c r="G3407" s="173"/>
    </row>
    <row r="3408" customFormat="false" ht="15" hidden="false" customHeight="false" outlineLevel="0" collapsed="false">
      <c r="A3408" s="174" t="s">
        <v>416</v>
      </c>
      <c r="B3408" s="174" t="s">
        <v>417</v>
      </c>
      <c r="C3408" s="175" t="s">
        <v>60</v>
      </c>
      <c r="D3408" s="175" t="s">
        <v>30</v>
      </c>
      <c r="E3408" s="176" t="n">
        <v>1</v>
      </c>
      <c r="F3408" s="176" t="n">
        <f aca="false">SUMPRODUCT($E3409:$E3438,F3409:F3438)</f>
        <v>21.70399498269</v>
      </c>
      <c r="G3408" s="176" t="n">
        <f aca="false">SUMPRODUCT($E3409:$E3438,G3409:G3438)</f>
        <v>14.64225344</v>
      </c>
    </row>
    <row r="3409" customFormat="false" ht="15" hidden="false" customHeight="false" outlineLevel="0" collapsed="false">
      <c r="A3409" s="178" t="n">
        <v>10</v>
      </c>
      <c r="B3409" s="179" t="s">
        <v>647</v>
      </c>
      <c r="C3409" s="180" t="s">
        <v>74</v>
      </c>
      <c r="D3409" s="180" t="s">
        <v>30</v>
      </c>
      <c r="E3409" s="178" t="n">
        <v>0.008653426</v>
      </c>
      <c r="F3409" s="181" t="n">
        <f aca="false">IF(C3409="MAT.",VLOOKUP(A3409,INSUMOS_AUX!A:F,6,0),0)</f>
        <v>6.92</v>
      </c>
      <c r="G3409" s="178" t="n">
        <f aca="false">IF(C3409="M.O.",VLOOKUP(A3409,INSUMOS_AUX!A:F,6,0),0)</f>
        <v>0</v>
      </c>
    </row>
    <row r="3410" customFormat="false" ht="15" hidden="false" customHeight="false" outlineLevel="0" collapsed="false">
      <c r="A3410" s="178" t="n">
        <v>11359</v>
      </c>
      <c r="B3410" s="179" t="s">
        <v>649</v>
      </c>
      <c r="C3410" s="180" t="s">
        <v>74</v>
      </c>
      <c r="D3410" s="180" t="s">
        <v>30</v>
      </c>
      <c r="E3410" s="178" t="n">
        <v>6.9844E-005</v>
      </c>
      <c r="F3410" s="181" t="n">
        <f aca="false">IF(C3410="MAT.",VLOOKUP(A3410,INSUMOS_AUX!A:F,6,0),0)</f>
        <v>571.77</v>
      </c>
      <c r="G3410" s="178" t="n">
        <f aca="false">IF(C3410="M.O.",VLOOKUP(A3410,INSUMOS_AUX!A:F,6,0),0)</f>
        <v>0</v>
      </c>
    </row>
    <row r="3411" customFormat="false" ht="15" hidden="false" customHeight="false" outlineLevel="0" collapsed="false">
      <c r="A3411" s="178" t="n">
        <v>12815</v>
      </c>
      <c r="B3411" s="179" t="s">
        <v>651</v>
      </c>
      <c r="C3411" s="180" t="s">
        <v>74</v>
      </c>
      <c r="D3411" s="180" t="s">
        <v>30</v>
      </c>
      <c r="E3411" s="178" t="n">
        <v>0.009849294</v>
      </c>
      <c r="F3411" s="181" t="n">
        <f aca="false">IF(C3411="MAT.",VLOOKUP(A3411,INSUMOS_AUX!A:F,6,0),0)</f>
        <v>5.84</v>
      </c>
      <c r="G3411" s="178" t="n">
        <f aca="false">IF(C3411="M.O.",VLOOKUP(A3411,INSUMOS_AUX!A:F,6,0),0)</f>
        <v>0</v>
      </c>
    </row>
    <row r="3412" customFormat="false" ht="15" hidden="false" customHeight="false" outlineLevel="0" collapsed="false">
      <c r="A3412" s="178" t="n">
        <v>12892</v>
      </c>
      <c r="B3412" s="179" t="s">
        <v>627</v>
      </c>
      <c r="C3412" s="180" t="s">
        <v>74</v>
      </c>
      <c r="D3412" s="180" t="s">
        <v>628</v>
      </c>
      <c r="E3412" s="178" t="n">
        <v>0.016953679</v>
      </c>
      <c r="F3412" s="181" t="n">
        <f aca="false">IF(C3412="MAT.",VLOOKUP(A3412,INSUMOS_AUX!A:F,6,0),0)</f>
        <v>9</v>
      </c>
      <c r="G3412" s="178" t="n">
        <f aca="false">IF(C3412="M.O.",VLOOKUP(A3412,INSUMOS_AUX!A:F,6,0),0)</f>
        <v>0</v>
      </c>
    </row>
    <row r="3413" customFormat="false" ht="15" hidden="false" customHeight="false" outlineLevel="0" collapsed="false">
      <c r="A3413" s="178" t="n">
        <v>12893</v>
      </c>
      <c r="B3413" s="179" t="s">
        <v>629</v>
      </c>
      <c r="C3413" s="180" t="s">
        <v>74</v>
      </c>
      <c r="D3413" s="180" t="s">
        <v>628</v>
      </c>
      <c r="E3413" s="178" t="n">
        <v>0.00197798</v>
      </c>
      <c r="F3413" s="181" t="n">
        <f aca="false">IF(C3413="MAT.",VLOOKUP(A3413,INSUMOS_AUX!A:F,6,0),0)</f>
        <v>48</v>
      </c>
      <c r="G3413" s="178" t="n">
        <f aca="false">IF(C3413="M.O.",VLOOKUP(A3413,INSUMOS_AUX!A:F,6,0),0)</f>
        <v>0</v>
      </c>
    </row>
    <row r="3414" customFormat="false" ht="15" hidden="false" customHeight="false" outlineLevel="0" collapsed="false">
      <c r="A3414" s="178" t="n">
        <v>2436</v>
      </c>
      <c r="B3414" s="179" t="s">
        <v>683</v>
      </c>
      <c r="C3414" s="180" t="s">
        <v>636</v>
      </c>
      <c r="D3414" s="180" t="s">
        <v>594</v>
      </c>
      <c r="E3414" s="178" t="n">
        <v>0.6994379</v>
      </c>
      <c r="F3414" s="181" t="n">
        <f aca="false">IF(C3414="MAT.",VLOOKUP(A3414,INSUMOS_AUX!A:F,6,0),0)</f>
        <v>0</v>
      </c>
      <c r="G3414" s="178" t="n">
        <f aca="false">IF(C3414="M.O.",VLOOKUP(A3414,INSUMOS_AUX!A:F,6,0),0)</f>
        <v>13.3</v>
      </c>
    </row>
    <row r="3415" customFormat="false" ht="15" hidden="false" customHeight="false" outlineLevel="0" collapsed="false">
      <c r="A3415" s="178" t="n">
        <v>247</v>
      </c>
      <c r="B3415" s="179" t="s">
        <v>849</v>
      </c>
      <c r="C3415" s="180" t="s">
        <v>636</v>
      </c>
      <c r="D3415" s="180" t="s">
        <v>594</v>
      </c>
      <c r="E3415" s="178" t="n">
        <v>0.5717055</v>
      </c>
      <c r="F3415" s="181" t="n">
        <f aca="false">IF(C3415="MAT.",VLOOKUP(A3415,INSUMOS_AUX!A:F,6,0),0)</f>
        <v>0</v>
      </c>
      <c r="G3415" s="178" t="n">
        <f aca="false">IF(C3415="M.O.",VLOOKUP(A3415,INSUMOS_AUX!A:F,6,0),0)</f>
        <v>9.34</v>
      </c>
    </row>
    <row r="3416" customFormat="false" ht="15" hidden="false" customHeight="false" outlineLevel="0" collapsed="false">
      <c r="A3416" s="178" t="n">
        <v>25966</v>
      </c>
      <c r="B3416" s="179" t="s">
        <v>653</v>
      </c>
      <c r="C3416" s="180" t="s">
        <v>74</v>
      </c>
      <c r="D3416" s="180" t="s">
        <v>654</v>
      </c>
      <c r="E3416" s="178" t="n">
        <v>0.001641591</v>
      </c>
      <c r="F3416" s="181" t="n">
        <f aca="false">IF(C3416="MAT.",VLOOKUP(A3416,INSUMOS_AUX!A:F,6,0),0)</f>
        <v>15.03</v>
      </c>
      <c r="G3416" s="178" t="n">
        <f aca="false">IF(C3416="M.O.",VLOOKUP(A3416,INSUMOS_AUX!A:F,6,0),0)</f>
        <v>0</v>
      </c>
    </row>
    <row r="3417" customFormat="false" ht="15" hidden="false" customHeight="false" outlineLevel="0" collapsed="false">
      <c r="A3417" s="178" t="n">
        <v>2711</v>
      </c>
      <c r="B3417" s="179" t="s">
        <v>657</v>
      </c>
      <c r="C3417" s="180" t="s">
        <v>74</v>
      </c>
      <c r="D3417" s="180" t="s">
        <v>30</v>
      </c>
      <c r="E3417" s="178" t="n">
        <v>0.000732625</v>
      </c>
      <c r="F3417" s="181" t="n">
        <f aca="false">IF(C3417="MAT.",VLOOKUP(A3417,INSUMOS_AUX!A:F,6,0),0)</f>
        <v>109.45</v>
      </c>
      <c r="G3417" s="178" t="n">
        <f aca="false">IF(C3417="M.O.",VLOOKUP(A3417,INSUMOS_AUX!A:F,6,0),0)</f>
        <v>0</v>
      </c>
    </row>
    <row r="3418" customFormat="false" ht="15" hidden="false" customHeight="false" outlineLevel="0" collapsed="false">
      <c r="A3418" s="178" t="n">
        <v>36144</v>
      </c>
      <c r="B3418" s="179" t="s">
        <v>630</v>
      </c>
      <c r="C3418" s="180" t="s">
        <v>74</v>
      </c>
      <c r="D3418" s="180" t="s">
        <v>30</v>
      </c>
      <c r="E3418" s="178" t="n">
        <v>0.137925167</v>
      </c>
      <c r="F3418" s="181" t="n">
        <f aca="false">IF(C3418="MAT.",VLOOKUP(A3418,INSUMOS_AUX!A:F,6,0),0)</f>
        <v>1.12</v>
      </c>
      <c r="G3418" s="178" t="n">
        <f aca="false">IF(C3418="M.O.",VLOOKUP(A3418,INSUMOS_AUX!A:F,6,0),0)</f>
        <v>0</v>
      </c>
    </row>
    <row r="3419" customFormat="false" ht="15" hidden="false" customHeight="false" outlineLevel="0" collapsed="false">
      <c r="A3419" s="178" t="n">
        <v>36146</v>
      </c>
      <c r="B3419" s="179" t="s">
        <v>631</v>
      </c>
      <c r="C3419" s="180" t="s">
        <v>74</v>
      </c>
      <c r="D3419" s="180" t="s">
        <v>30</v>
      </c>
      <c r="E3419" s="178" t="n">
        <v>0.001534356</v>
      </c>
      <c r="F3419" s="181" t="n">
        <f aca="false">IF(C3419="MAT.",VLOOKUP(A3419,INSUMOS_AUX!A:F,6,0),0)</f>
        <v>170</v>
      </c>
      <c r="G3419" s="178" t="n">
        <f aca="false">IF(C3419="M.O.",VLOOKUP(A3419,INSUMOS_AUX!A:F,6,0),0)</f>
        <v>0</v>
      </c>
    </row>
    <row r="3420" customFormat="false" ht="15" hidden="false" customHeight="false" outlineLevel="0" collapsed="false">
      <c r="A3420" s="178" t="n">
        <v>36149</v>
      </c>
      <c r="B3420" s="179" t="s">
        <v>632</v>
      </c>
      <c r="C3420" s="180" t="s">
        <v>74</v>
      </c>
      <c r="D3420" s="180" t="s">
        <v>30</v>
      </c>
      <c r="E3420" s="178" t="n">
        <v>0.00088848</v>
      </c>
      <c r="F3420" s="181" t="n">
        <f aca="false">IF(C3420="MAT.",VLOOKUP(A3420,INSUMOS_AUX!A:F,6,0),0)</f>
        <v>117.5</v>
      </c>
      <c r="G3420" s="178" t="n">
        <f aca="false">IF(C3420="M.O.",VLOOKUP(A3420,INSUMOS_AUX!A:F,6,0),0)</f>
        <v>0</v>
      </c>
    </row>
    <row r="3421" customFormat="false" ht="15" hidden="false" customHeight="false" outlineLevel="0" collapsed="false">
      <c r="A3421" s="178" t="n">
        <v>36150</v>
      </c>
      <c r="B3421" s="179" t="s">
        <v>633</v>
      </c>
      <c r="C3421" s="180" t="s">
        <v>74</v>
      </c>
      <c r="D3421" s="180" t="s">
        <v>30</v>
      </c>
      <c r="E3421" s="178" t="n">
        <v>0.00328787</v>
      </c>
      <c r="F3421" s="181" t="n">
        <f aca="false">IF(C3421="MAT.",VLOOKUP(A3421,INSUMOS_AUX!A:F,6,0),0)</f>
        <v>29.7</v>
      </c>
      <c r="G3421" s="178" t="n">
        <f aca="false">IF(C3421="M.O.",VLOOKUP(A3421,INSUMOS_AUX!A:F,6,0),0)</f>
        <v>0</v>
      </c>
    </row>
    <row r="3422" customFormat="false" ht="15" hidden="false" customHeight="false" outlineLevel="0" collapsed="false">
      <c r="A3422" s="178" t="n">
        <v>36153</v>
      </c>
      <c r="B3422" s="179" t="s">
        <v>634</v>
      </c>
      <c r="C3422" s="180" t="s">
        <v>74</v>
      </c>
      <c r="D3422" s="180" t="s">
        <v>30</v>
      </c>
      <c r="E3422" s="178" t="n">
        <v>0.001329758</v>
      </c>
      <c r="F3422" s="181" t="n">
        <f aca="false">IF(C3422="MAT.",VLOOKUP(A3422,INSUMOS_AUX!A:F,6,0),0)</f>
        <v>133.75</v>
      </c>
      <c r="G3422" s="178" t="n">
        <f aca="false">IF(C3422="M.O.",VLOOKUP(A3422,INSUMOS_AUX!A:F,6,0),0)</f>
        <v>0</v>
      </c>
    </row>
    <row r="3423" customFormat="false" ht="15" hidden="false" customHeight="false" outlineLevel="0" collapsed="false">
      <c r="A3423" s="178" t="n">
        <v>37370</v>
      </c>
      <c r="B3423" s="179" t="s">
        <v>659</v>
      </c>
      <c r="C3423" s="180" t="s">
        <v>74</v>
      </c>
      <c r="D3423" s="180" t="s">
        <v>594</v>
      </c>
      <c r="E3423" s="178" t="n">
        <v>1.234</v>
      </c>
      <c r="F3423" s="181" t="n">
        <f aca="false">IF(C3423="MAT.",VLOOKUP(A3423,INSUMOS_AUX!A:F,6,0),0)</f>
        <v>1.87</v>
      </c>
      <c r="G3423" s="178" t="n">
        <f aca="false">IF(C3423="M.O.",VLOOKUP(A3423,INSUMOS_AUX!A:F,6,0),0)</f>
        <v>0</v>
      </c>
    </row>
    <row r="3424" customFormat="false" ht="15" hidden="false" customHeight="false" outlineLevel="0" collapsed="false">
      <c r="A3424" s="178" t="n">
        <v>37371</v>
      </c>
      <c r="B3424" s="179" t="s">
        <v>660</v>
      </c>
      <c r="C3424" s="180" t="s">
        <v>74</v>
      </c>
      <c r="D3424" s="180" t="s">
        <v>594</v>
      </c>
      <c r="E3424" s="178" t="n">
        <v>1.234</v>
      </c>
      <c r="F3424" s="181" t="n">
        <f aca="false">IF(C3424="MAT.",VLOOKUP(A3424,INSUMOS_AUX!A:F,6,0),0)</f>
        <v>0.71</v>
      </c>
      <c r="G3424" s="178" t="n">
        <f aca="false">IF(C3424="M.O.",VLOOKUP(A3424,INSUMOS_AUX!A:F,6,0),0)</f>
        <v>0</v>
      </c>
    </row>
    <row r="3425" customFormat="false" ht="15" hidden="false" customHeight="false" outlineLevel="0" collapsed="false">
      <c r="A3425" s="178" t="n">
        <v>37372</v>
      </c>
      <c r="B3425" s="179" t="s">
        <v>661</v>
      </c>
      <c r="C3425" s="180" t="s">
        <v>74</v>
      </c>
      <c r="D3425" s="180" t="s">
        <v>594</v>
      </c>
      <c r="E3425" s="178" t="n">
        <v>1.234</v>
      </c>
      <c r="F3425" s="181" t="n">
        <f aca="false">IF(C3425="MAT.",VLOOKUP(A3425,INSUMOS_AUX!A:F,6,0),0)</f>
        <v>0.34</v>
      </c>
      <c r="G3425" s="178" t="n">
        <f aca="false">IF(C3425="M.O.",VLOOKUP(A3425,INSUMOS_AUX!A:F,6,0),0)</f>
        <v>0</v>
      </c>
    </row>
    <row r="3426" customFormat="false" ht="15" hidden="false" customHeight="false" outlineLevel="0" collapsed="false">
      <c r="A3426" s="178" t="n">
        <v>37373</v>
      </c>
      <c r="B3426" s="179" t="s">
        <v>662</v>
      </c>
      <c r="C3426" s="180" t="s">
        <v>74</v>
      </c>
      <c r="D3426" s="180" t="s">
        <v>594</v>
      </c>
      <c r="E3426" s="178" t="n">
        <v>1.234</v>
      </c>
      <c r="F3426" s="181" t="n">
        <f aca="false">IF(C3426="MAT.",VLOOKUP(A3426,INSUMOS_AUX!A:F,6,0),0)</f>
        <v>0.05</v>
      </c>
      <c r="G3426" s="178" t="n">
        <f aca="false">IF(C3426="M.O.",VLOOKUP(A3426,INSUMOS_AUX!A:F,6,0),0)</f>
        <v>0</v>
      </c>
    </row>
    <row r="3427" customFormat="false" ht="15" hidden="false" customHeight="false" outlineLevel="0" collapsed="false">
      <c r="A3427" s="178" t="n">
        <v>38094</v>
      </c>
      <c r="B3427" s="179" t="s">
        <v>868</v>
      </c>
      <c r="C3427" s="180" t="s">
        <v>74</v>
      </c>
      <c r="D3427" s="180" t="s">
        <v>30</v>
      </c>
      <c r="E3427" s="178" t="n">
        <v>1</v>
      </c>
      <c r="F3427" s="181" t="n">
        <f aca="false">IF(C3427="MAT.",VLOOKUP(A3427,INSUMOS_AUX!A:F,6,0),0)</f>
        <v>1.91</v>
      </c>
      <c r="G3427" s="178" t="n">
        <f aca="false">IF(C3427="M.O.",VLOOKUP(A3427,INSUMOS_AUX!A:F,6,0),0)</f>
        <v>0</v>
      </c>
    </row>
    <row r="3428" customFormat="false" ht="15" hidden="false" customHeight="false" outlineLevel="0" collapsed="false">
      <c r="A3428" s="178" t="n">
        <v>38099</v>
      </c>
      <c r="B3428" s="179" t="s">
        <v>869</v>
      </c>
      <c r="C3428" s="180" t="s">
        <v>74</v>
      </c>
      <c r="D3428" s="180" t="s">
        <v>30</v>
      </c>
      <c r="E3428" s="178" t="n">
        <v>1</v>
      </c>
      <c r="F3428" s="181" t="n">
        <f aca="false">IF(C3428="MAT.",VLOOKUP(A3428,INSUMOS_AUX!A:F,6,0),0)</f>
        <v>0.99</v>
      </c>
      <c r="G3428" s="178" t="n">
        <f aca="false">IF(C3428="M.O.",VLOOKUP(A3428,INSUMOS_AUX!A:F,6,0),0)</f>
        <v>0</v>
      </c>
    </row>
    <row r="3429" customFormat="false" ht="15" hidden="false" customHeight="false" outlineLevel="0" collapsed="false">
      <c r="A3429" s="178" t="n">
        <v>38112</v>
      </c>
      <c r="B3429" s="179" t="s">
        <v>887</v>
      </c>
      <c r="C3429" s="180" t="s">
        <v>74</v>
      </c>
      <c r="D3429" s="180" t="s">
        <v>30</v>
      </c>
      <c r="E3429" s="178" t="n">
        <v>3</v>
      </c>
      <c r="F3429" s="181" t="n">
        <f aca="false">IF(C3429="MAT.",VLOOKUP(A3429,INSUMOS_AUX!A:F,6,0),0)</f>
        <v>4.52</v>
      </c>
      <c r="G3429" s="178" t="n">
        <f aca="false">IF(C3429="M.O.",VLOOKUP(A3429,INSUMOS_AUX!A:F,6,0),0)</f>
        <v>0</v>
      </c>
    </row>
    <row r="3430" customFormat="false" ht="15" hidden="false" customHeight="false" outlineLevel="0" collapsed="false">
      <c r="A3430" s="178" t="n">
        <v>38382</v>
      </c>
      <c r="B3430" s="179" t="s">
        <v>664</v>
      </c>
      <c r="C3430" s="180" t="s">
        <v>74</v>
      </c>
      <c r="D3430" s="180" t="s">
        <v>30</v>
      </c>
      <c r="E3430" s="178" t="n">
        <v>0.003123501</v>
      </c>
      <c r="F3430" s="181" t="n">
        <f aca="false">IF(C3430="MAT.",VLOOKUP(A3430,INSUMOS_AUX!A:F,6,0),0)</f>
        <v>7.62</v>
      </c>
      <c r="G3430" s="178" t="n">
        <f aca="false">IF(C3430="M.O.",VLOOKUP(A3430,INSUMOS_AUX!A:F,6,0),0)</f>
        <v>0</v>
      </c>
    </row>
    <row r="3431" customFormat="false" ht="15" hidden="false" customHeight="false" outlineLevel="0" collapsed="false">
      <c r="A3431" s="178" t="n">
        <v>38390</v>
      </c>
      <c r="B3431" s="179" t="s">
        <v>665</v>
      </c>
      <c r="C3431" s="180" t="s">
        <v>74</v>
      </c>
      <c r="D3431" s="180" t="s">
        <v>30</v>
      </c>
      <c r="E3431" s="178" t="n">
        <v>0.001641591</v>
      </c>
      <c r="F3431" s="181" t="n">
        <f aca="false">IF(C3431="MAT.",VLOOKUP(A3431,INSUMOS_AUX!A:F,6,0),0)</f>
        <v>22.97</v>
      </c>
      <c r="G3431" s="178" t="n">
        <f aca="false">IF(C3431="M.O.",VLOOKUP(A3431,INSUMOS_AUX!A:F,6,0),0)</f>
        <v>0</v>
      </c>
    </row>
    <row r="3432" customFormat="false" ht="15" hidden="false" customHeight="false" outlineLevel="0" collapsed="false">
      <c r="A3432" s="178" t="n">
        <v>38393</v>
      </c>
      <c r="B3432" s="179" t="s">
        <v>666</v>
      </c>
      <c r="C3432" s="180" t="s">
        <v>74</v>
      </c>
      <c r="D3432" s="180" t="s">
        <v>30</v>
      </c>
      <c r="E3432" s="178" t="n">
        <v>0.001641591</v>
      </c>
      <c r="F3432" s="181" t="n">
        <f aca="false">IF(C3432="MAT.",VLOOKUP(A3432,INSUMOS_AUX!A:F,6,0),0)</f>
        <v>10.36</v>
      </c>
      <c r="G3432" s="178" t="n">
        <f aca="false">IF(C3432="M.O.",VLOOKUP(A3432,INSUMOS_AUX!A:F,6,0),0)</f>
        <v>0</v>
      </c>
    </row>
    <row r="3433" customFormat="false" ht="15" hidden="false" customHeight="false" outlineLevel="0" collapsed="false">
      <c r="A3433" s="178" t="n">
        <v>38396</v>
      </c>
      <c r="B3433" s="179" t="s">
        <v>667</v>
      </c>
      <c r="C3433" s="180" t="s">
        <v>74</v>
      </c>
      <c r="D3433" s="180" t="s">
        <v>30</v>
      </c>
      <c r="E3433" s="178" t="n">
        <v>5.5901E-005</v>
      </c>
      <c r="F3433" s="181" t="n">
        <f aca="false">IF(C3433="MAT.",VLOOKUP(A3433,INSUMOS_AUX!A:F,6,0),0)</f>
        <v>276.64</v>
      </c>
      <c r="G3433" s="178" t="n">
        <f aca="false">IF(C3433="M.O.",VLOOKUP(A3433,INSUMOS_AUX!A:F,6,0),0)</f>
        <v>0</v>
      </c>
    </row>
    <row r="3434" customFormat="false" ht="15" hidden="false" customHeight="false" outlineLevel="0" collapsed="false">
      <c r="A3434" s="178" t="n">
        <v>38399</v>
      </c>
      <c r="B3434" s="179" t="s">
        <v>668</v>
      </c>
      <c r="C3434" s="180" t="s">
        <v>74</v>
      </c>
      <c r="D3434" s="180" t="s">
        <v>30</v>
      </c>
      <c r="E3434" s="178" t="n">
        <v>0.000279255</v>
      </c>
      <c r="F3434" s="181" t="n">
        <f aca="false">IF(C3434="MAT.",VLOOKUP(A3434,INSUMOS_AUX!A:F,6,0),0)</f>
        <v>135.25</v>
      </c>
      <c r="G3434" s="178" t="n">
        <f aca="false">IF(C3434="M.O.",VLOOKUP(A3434,INSUMOS_AUX!A:F,6,0),0)</f>
        <v>0</v>
      </c>
    </row>
    <row r="3435" customFormat="false" ht="15" hidden="false" customHeight="false" outlineLevel="0" collapsed="false">
      <c r="A3435" s="178" t="n">
        <v>38412</v>
      </c>
      <c r="B3435" s="179" t="s">
        <v>669</v>
      </c>
      <c r="C3435" s="180" t="s">
        <v>74</v>
      </c>
      <c r="D3435" s="180" t="s">
        <v>30</v>
      </c>
      <c r="E3435" s="178" t="n">
        <v>4.8866E-005</v>
      </c>
      <c r="F3435" s="181" t="n">
        <f aca="false">IF(C3435="MAT.",VLOOKUP(A3435,INSUMOS_AUX!A:F,6,0),0)</f>
        <v>837.62</v>
      </c>
      <c r="G3435" s="178" t="n">
        <f aca="false">IF(C3435="M.O.",VLOOKUP(A3435,INSUMOS_AUX!A:F,6,0),0)</f>
        <v>0</v>
      </c>
    </row>
    <row r="3436" customFormat="false" ht="15" hidden="false" customHeight="false" outlineLevel="0" collapsed="false">
      <c r="A3436" s="178" t="n">
        <v>38413</v>
      </c>
      <c r="B3436" s="179" t="s">
        <v>670</v>
      </c>
      <c r="C3436" s="180" t="s">
        <v>74</v>
      </c>
      <c r="D3436" s="180" t="s">
        <v>30</v>
      </c>
      <c r="E3436" s="178" t="n">
        <v>4.7879E-005</v>
      </c>
      <c r="F3436" s="181" t="n">
        <f aca="false">IF(C3436="MAT.",VLOOKUP(A3436,INSUMOS_AUX!A:F,6,0),0)</f>
        <v>589.49</v>
      </c>
      <c r="G3436" s="178" t="n">
        <f aca="false">IF(C3436="M.O.",VLOOKUP(A3436,INSUMOS_AUX!A:F,6,0),0)</f>
        <v>0</v>
      </c>
    </row>
    <row r="3437" customFormat="false" ht="15" hidden="false" customHeight="false" outlineLevel="0" collapsed="false">
      <c r="A3437" s="178" t="n">
        <v>38476</v>
      </c>
      <c r="B3437" s="179" t="s">
        <v>671</v>
      </c>
      <c r="C3437" s="180" t="s">
        <v>74</v>
      </c>
      <c r="D3437" s="180" t="s">
        <v>30</v>
      </c>
      <c r="E3437" s="178" t="n">
        <v>0.000223478</v>
      </c>
      <c r="F3437" s="181" t="n">
        <f aca="false">IF(C3437="MAT.",VLOOKUP(A3437,INSUMOS_AUX!A:F,6,0),0)</f>
        <v>203.78</v>
      </c>
      <c r="G3437" s="178" t="n">
        <f aca="false">IF(C3437="M.O.",VLOOKUP(A3437,INSUMOS_AUX!A:F,6,0),0)</f>
        <v>0</v>
      </c>
    </row>
    <row r="3438" customFormat="false" ht="15" hidden="false" customHeight="false" outlineLevel="0" collapsed="false">
      <c r="A3438" s="178" t="n">
        <v>38477</v>
      </c>
      <c r="B3438" s="179" t="s">
        <v>672</v>
      </c>
      <c r="C3438" s="180" t="s">
        <v>74</v>
      </c>
      <c r="D3438" s="180" t="s">
        <v>30</v>
      </c>
      <c r="E3438" s="178" t="n">
        <v>4.7879E-005</v>
      </c>
      <c r="F3438" s="181" t="n">
        <f aca="false">IF(C3438="MAT.",VLOOKUP(A3438,INSUMOS_AUX!A:F,6,0),0)</f>
        <v>577.1</v>
      </c>
      <c r="G3438" s="178" t="n">
        <f aca="false">IF(C3438="M.O.",VLOOKUP(A3438,INSUMOS_AUX!A:F,6,0),0)</f>
        <v>0</v>
      </c>
    </row>
    <row r="3439" customFormat="false" ht="15" hidden="false" customHeight="false" outlineLevel="0" collapsed="false">
      <c r="A3439" s="172"/>
      <c r="B3439" s="173"/>
      <c r="C3439" s="173"/>
      <c r="D3439" s="173"/>
      <c r="E3439" s="173"/>
      <c r="F3439" s="173"/>
      <c r="G3439" s="173"/>
    </row>
    <row r="3440" customFormat="false" ht="15" hidden="false" customHeight="false" outlineLevel="0" collapsed="false">
      <c r="A3440" s="174" t="s">
        <v>419</v>
      </c>
      <c r="B3440" s="174" t="s">
        <v>420</v>
      </c>
      <c r="C3440" s="175" t="s">
        <v>60</v>
      </c>
      <c r="D3440" s="175" t="s">
        <v>30</v>
      </c>
      <c r="E3440" s="176" t="n">
        <v>20</v>
      </c>
      <c r="F3440" s="176" t="n">
        <f aca="false">SUMPRODUCT($E3441:$E3470,F3441:F3470)</f>
        <v>14.22254444861</v>
      </c>
      <c r="G3440" s="176" t="n">
        <f aca="false">SUMPRODUCT($E3441:$E3470,G3441:G3470)</f>
        <v>13.266287064</v>
      </c>
    </row>
    <row r="3441" customFormat="false" ht="15" hidden="false" customHeight="false" outlineLevel="0" collapsed="false">
      <c r="A3441" s="178" t="n">
        <v>10</v>
      </c>
      <c r="B3441" s="179" t="s">
        <v>647</v>
      </c>
      <c r="C3441" s="180" t="s">
        <v>74</v>
      </c>
      <c r="D3441" s="180" t="s">
        <v>30</v>
      </c>
      <c r="E3441" s="178" t="n">
        <v>0.00782595</v>
      </c>
      <c r="F3441" s="181" t="n">
        <f aca="false">IF(C3441="MAT.",VLOOKUP(A3441,INSUMOS_AUX!A:F,6,0),0)</f>
        <v>6.92</v>
      </c>
      <c r="G3441" s="178" t="n">
        <f aca="false">IF(C3441="M.O.",VLOOKUP(A3441,INSUMOS_AUX!A:F,6,0),0)</f>
        <v>0</v>
      </c>
    </row>
    <row r="3442" customFormat="false" ht="15" hidden="false" customHeight="false" outlineLevel="0" collapsed="false">
      <c r="A3442" s="178" t="n">
        <v>11359</v>
      </c>
      <c r="B3442" s="179" t="s">
        <v>649</v>
      </c>
      <c r="C3442" s="180" t="s">
        <v>74</v>
      </c>
      <c r="D3442" s="180" t="s">
        <v>30</v>
      </c>
      <c r="E3442" s="178" t="n">
        <v>6.3166E-005</v>
      </c>
      <c r="F3442" s="181" t="n">
        <f aca="false">IF(C3442="MAT.",VLOOKUP(A3442,INSUMOS_AUX!A:F,6,0),0)</f>
        <v>571.77</v>
      </c>
      <c r="G3442" s="178" t="n">
        <f aca="false">IF(C3442="M.O.",VLOOKUP(A3442,INSUMOS_AUX!A:F,6,0),0)</f>
        <v>0</v>
      </c>
    </row>
    <row r="3443" customFormat="false" ht="15" hidden="false" customHeight="false" outlineLevel="0" collapsed="false">
      <c r="A3443" s="178" t="n">
        <v>12815</v>
      </c>
      <c r="B3443" s="179" t="s">
        <v>651</v>
      </c>
      <c r="C3443" s="180" t="s">
        <v>74</v>
      </c>
      <c r="D3443" s="180" t="s">
        <v>30</v>
      </c>
      <c r="E3443" s="178" t="n">
        <v>0.008907466</v>
      </c>
      <c r="F3443" s="181" t="n">
        <f aca="false">IF(C3443="MAT.",VLOOKUP(A3443,INSUMOS_AUX!A:F,6,0),0)</f>
        <v>5.84</v>
      </c>
      <c r="G3443" s="178" t="n">
        <f aca="false">IF(C3443="M.O.",VLOOKUP(A3443,INSUMOS_AUX!A:F,6,0),0)</f>
        <v>0</v>
      </c>
    </row>
    <row r="3444" customFormat="false" ht="15" hidden="false" customHeight="false" outlineLevel="0" collapsed="false">
      <c r="A3444" s="178" t="n">
        <v>12892</v>
      </c>
      <c r="B3444" s="179" t="s">
        <v>627</v>
      </c>
      <c r="C3444" s="180" t="s">
        <v>74</v>
      </c>
      <c r="D3444" s="180" t="s">
        <v>628</v>
      </c>
      <c r="E3444" s="178" t="n">
        <v>0.015332501</v>
      </c>
      <c r="F3444" s="181" t="n">
        <f aca="false">IF(C3444="MAT.",VLOOKUP(A3444,INSUMOS_AUX!A:F,6,0),0)</f>
        <v>9</v>
      </c>
      <c r="G3444" s="178" t="n">
        <f aca="false">IF(C3444="M.O.",VLOOKUP(A3444,INSUMOS_AUX!A:F,6,0),0)</f>
        <v>0</v>
      </c>
    </row>
    <row r="3445" customFormat="false" ht="15" hidden="false" customHeight="false" outlineLevel="0" collapsed="false">
      <c r="A3445" s="178" t="n">
        <v>12893</v>
      </c>
      <c r="B3445" s="179" t="s">
        <v>629</v>
      </c>
      <c r="C3445" s="180" t="s">
        <v>74</v>
      </c>
      <c r="D3445" s="180" t="s">
        <v>628</v>
      </c>
      <c r="E3445" s="178" t="n">
        <v>0.001788836</v>
      </c>
      <c r="F3445" s="181" t="n">
        <f aca="false">IF(C3445="MAT.",VLOOKUP(A3445,INSUMOS_AUX!A:F,6,0),0)</f>
        <v>48</v>
      </c>
      <c r="G3445" s="178" t="n">
        <f aca="false">IF(C3445="M.O.",VLOOKUP(A3445,INSUMOS_AUX!A:F,6,0),0)</f>
        <v>0</v>
      </c>
    </row>
    <row r="3446" customFormat="false" ht="15" hidden="false" customHeight="false" outlineLevel="0" collapsed="false">
      <c r="A3446" s="178" t="n">
        <v>2436</v>
      </c>
      <c r="B3446" s="179" t="s">
        <v>683</v>
      </c>
      <c r="C3446" s="180" t="s">
        <v>636</v>
      </c>
      <c r="D3446" s="180" t="s">
        <v>594</v>
      </c>
      <c r="E3446" s="178" t="n">
        <v>0.638662</v>
      </c>
      <c r="F3446" s="181" t="n">
        <f aca="false">IF(C3446="MAT.",VLOOKUP(A3446,INSUMOS_AUX!A:F,6,0),0)</f>
        <v>0</v>
      </c>
      <c r="G3446" s="178" t="n">
        <f aca="false">IF(C3446="M.O.",VLOOKUP(A3446,INSUMOS_AUX!A:F,6,0),0)</f>
        <v>13.3</v>
      </c>
    </row>
    <row r="3447" customFormat="false" ht="15" hidden="false" customHeight="false" outlineLevel="0" collapsed="false">
      <c r="A3447" s="178" t="n">
        <v>247</v>
      </c>
      <c r="B3447" s="179" t="s">
        <v>849</v>
      </c>
      <c r="C3447" s="180" t="s">
        <v>636</v>
      </c>
      <c r="D3447" s="180" t="s">
        <v>594</v>
      </c>
      <c r="E3447" s="178" t="n">
        <v>0.5109296</v>
      </c>
      <c r="F3447" s="181" t="n">
        <f aca="false">IF(C3447="MAT.",VLOOKUP(A3447,INSUMOS_AUX!A:F,6,0),0)</f>
        <v>0</v>
      </c>
      <c r="G3447" s="178" t="n">
        <f aca="false">IF(C3447="M.O.",VLOOKUP(A3447,INSUMOS_AUX!A:F,6,0),0)</f>
        <v>9.34</v>
      </c>
    </row>
    <row r="3448" customFormat="false" ht="15" hidden="false" customHeight="false" outlineLevel="0" collapsed="false">
      <c r="A3448" s="178" t="n">
        <v>25966</v>
      </c>
      <c r="B3448" s="179" t="s">
        <v>653</v>
      </c>
      <c r="C3448" s="180" t="s">
        <v>74</v>
      </c>
      <c r="D3448" s="180" t="s">
        <v>654</v>
      </c>
      <c r="E3448" s="178" t="n">
        <v>0.001484615</v>
      </c>
      <c r="F3448" s="181" t="n">
        <f aca="false">IF(C3448="MAT.",VLOOKUP(A3448,INSUMOS_AUX!A:F,6,0),0)</f>
        <v>15.03</v>
      </c>
      <c r="G3448" s="178" t="n">
        <f aca="false">IF(C3448="M.O.",VLOOKUP(A3448,INSUMOS_AUX!A:F,6,0),0)</f>
        <v>0</v>
      </c>
    </row>
    <row r="3449" customFormat="false" ht="15" hidden="false" customHeight="false" outlineLevel="0" collapsed="false">
      <c r="A3449" s="178" t="n">
        <v>2711</v>
      </c>
      <c r="B3449" s="179" t="s">
        <v>657</v>
      </c>
      <c r="C3449" s="180" t="s">
        <v>74</v>
      </c>
      <c r="D3449" s="180" t="s">
        <v>30</v>
      </c>
      <c r="E3449" s="178" t="n">
        <v>0.000662569</v>
      </c>
      <c r="F3449" s="181" t="n">
        <f aca="false">IF(C3449="MAT.",VLOOKUP(A3449,INSUMOS_AUX!A:F,6,0),0)</f>
        <v>109.45</v>
      </c>
      <c r="G3449" s="178" t="n">
        <f aca="false">IF(C3449="M.O.",VLOOKUP(A3449,INSUMOS_AUX!A:F,6,0),0)</f>
        <v>0</v>
      </c>
    </row>
    <row r="3450" customFormat="false" ht="15" hidden="false" customHeight="false" outlineLevel="0" collapsed="false">
      <c r="A3450" s="178" t="n">
        <v>36144</v>
      </c>
      <c r="B3450" s="179" t="s">
        <v>630</v>
      </c>
      <c r="C3450" s="180" t="s">
        <v>74</v>
      </c>
      <c r="D3450" s="180" t="s">
        <v>30</v>
      </c>
      <c r="E3450" s="178" t="n">
        <v>0.124736213</v>
      </c>
      <c r="F3450" s="181" t="n">
        <f aca="false">IF(C3450="MAT.",VLOOKUP(A3450,INSUMOS_AUX!A:F,6,0),0)</f>
        <v>1.12</v>
      </c>
      <c r="G3450" s="178" t="n">
        <f aca="false">IF(C3450="M.O.",VLOOKUP(A3450,INSUMOS_AUX!A:F,6,0),0)</f>
        <v>0</v>
      </c>
    </row>
    <row r="3451" customFormat="false" ht="15" hidden="false" customHeight="false" outlineLevel="0" collapsed="false">
      <c r="A3451" s="178" t="n">
        <v>36146</v>
      </c>
      <c r="B3451" s="179" t="s">
        <v>631</v>
      </c>
      <c r="C3451" s="180" t="s">
        <v>74</v>
      </c>
      <c r="D3451" s="180" t="s">
        <v>30</v>
      </c>
      <c r="E3451" s="178" t="n">
        <v>0.001387634</v>
      </c>
      <c r="F3451" s="181" t="n">
        <f aca="false">IF(C3451="MAT.",VLOOKUP(A3451,INSUMOS_AUX!A:F,6,0),0)</f>
        <v>170</v>
      </c>
      <c r="G3451" s="178" t="n">
        <f aca="false">IF(C3451="M.O.",VLOOKUP(A3451,INSUMOS_AUX!A:F,6,0),0)</f>
        <v>0</v>
      </c>
    </row>
    <row r="3452" customFormat="false" ht="15" hidden="false" customHeight="false" outlineLevel="0" collapsed="false">
      <c r="A3452" s="178" t="n">
        <v>36149</v>
      </c>
      <c r="B3452" s="179" t="s">
        <v>632</v>
      </c>
      <c r="C3452" s="180" t="s">
        <v>74</v>
      </c>
      <c r="D3452" s="180" t="s">
        <v>30</v>
      </c>
      <c r="E3452" s="178" t="n">
        <v>0.00080352</v>
      </c>
      <c r="F3452" s="181" t="n">
        <f aca="false">IF(C3452="MAT.",VLOOKUP(A3452,INSUMOS_AUX!A:F,6,0),0)</f>
        <v>117.5</v>
      </c>
      <c r="G3452" s="178" t="n">
        <f aca="false">IF(C3452="M.O.",VLOOKUP(A3452,INSUMOS_AUX!A:F,6,0),0)</f>
        <v>0</v>
      </c>
    </row>
    <row r="3453" customFormat="false" ht="15" hidden="false" customHeight="false" outlineLevel="0" collapsed="false">
      <c r="A3453" s="178" t="n">
        <v>36150</v>
      </c>
      <c r="B3453" s="179" t="s">
        <v>633</v>
      </c>
      <c r="C3453" s="180" t="s">
        <v>74</v>
      </c>
      <c r="D3453" s="180" t="s">
        <v>30</v>
      </c>
      <c r="E3453" s="178" t="n">
        <v>0.00297347</v>
      </c>
      <c r="F3453" s="181" t="n">
        <f aca="false">IF(C3453="MAT.",VLOOKUP(A3453,INSUMOS_AUX!A:F,6,0),0)</f>
        <v>29.7</v>
      </c>
      <c r="G3453" s="178" t="n">
        <f aca="false">IF(C3453="M.O.",VLOOKUP(A3453,INSUMOS_AUX!A:F,6,0),0)</f>
        <v>0</v>
      </c>
    </row>
    <row r="3454" customFormat="false" ht="15" hidden="false" customHeight="false" outlineLevel="0" collapsed="false">
      <c r="A3454" s="178" t="n">
        <v>36153</v>
      </c>
      <c r="B3454" s="179" t="s">
        <v>634</v>
      </c>
      <c r="C3454" s="180" t="s">
        <v>74</v>
      </c>
      <c r="D3454" s="180" t="s">
        <v>30</v>
      </c>
      <c r="E3454" s="178" t="n">
        <v>0.001202602</v>
      </c>
      <c r="F3454" s="181" t="n">
        <f aca="false">IF(C3454="MAT.",VLOOKUP(A3454,INSUMOS_AUX!A:F,6,0),0)</f>
        <v>133.75</v>
      </c>
      <c r="G3454" s="178" t="n">
        <f aca="false">IF(C3454="M.O.",VLOOKUP(A3454,INSUMOS_AUX!A:F,6,0),0)</f>
        <v>0</v>
      </c>
    </row>
    <row r="3455" customFormat="false" ht="15" hidden="false" customHeight="false" outlineLevel="0" collapsed="false">
      <c r="A3455" s="178" t="n">
        <v>37370</v>
      </c>
      <c r="B3455" s="179" t="s">
        <v>659</v>
      </c>
      <c r="C3455" s="180" t="s">
        <v>74</v>
      </c>
      <c r="D3455" s="180" t="s">
        <v>594</v>
      </c>
      <c r="E3455" s="178" t="n">
        <v>1.116</v>
      </c>
      <c r="F3455" s="181" t="n">
        <f aca="false">IF(C3455="MAT.",VLOOKUP(A3455,INSUMOS_AUX!A:F,6,0),0)</f>
        <v>1.87</v>
      </c>
      <c r="G3455" s="178" t="n">
        <f aca="false">IF(C3455="M.O.",VLOOKUP(A3455,INSUMOS_AUX!A:F,6,0),0)</f>
        <v>0</v>
      </c>
    </row>
    <row r="3456" customFormat="false" ht="15" hidden="false" customHeight="false" outlineLevel="0" collapsed="false">
      <c r="A3456" s="178" t="n">
        <v>37371</v>
      </c>
      <c r="B3456" s="179" t="s">
        <v>660</v>
      </c>
      <c r="C3456" s="180" t="s">
        <v>74</v>
      </c>
      <c r="D3456" s="180" t="s">
        <v>594</v>
      </c>
      <c r="E3456" s="178" t="n">
        <v>1.116</v>
      </c>
      <c r="F3456" s="181" t="n">
        <f aca="false">IF(C3456="MAT.",VLOOKUP(A3456,INSUMOS_AUX!A:F,6,0),0)</f>
        <v>0.71</v>
      </c>
      <c r="G3456" s="178" t="n">
        <f aca="false">IF(C3456="M.O.",VLOOKUP(A3456,INSUMOS_AUX!A:F,6,0),0)</f>
        <v>0</v>
      </c>
    </row>
    <row r="3457" customFormat="false" ht="15" hidden="false" customHeight="false" outlineLevel="0" collapsed="false">
      <c r="A3457" s="178" t="n">
        <v>37372</v>
      </c>
      <c r="B3457" s="179" t="s">
        <v>661</v>
      </c>
      <c r="C3457" s="180" t="s">
        <v>74</v>
      </c>
      <c r="D3457" s="180" t="s">
        <v>594</v>
      </c>
      <c r="E3457" s="178" t="n">
        <v>1.116</v>
      </c>
      <c r="F3457" s="181" t="n">
        <f aca="false">IF(C3457="MAT.",VLOOKUP(A3457,INSUMOS_AUX!A:F,6,0),0)</f>
        <v>0.34</v>
      </c>
      <c r="G3457" s="178" t="n">
        <f aca="false">IF(C3457="M.O.",VLOOKUP(A3457,INSUMOS_AUX!A:F,6,0),0)</f>
        <v>0</v>
      </c>
    </row>
    <row r="3458" customFormat="false" ht="15" hidden="false" customHeight="false" outlineLevel="0" collapsed="false">
      <c r="A3458" s="178" t="n">
        <v>37373</v>
      </c>
      <c r="B3458" s="179" t="s">
        <v>662</v>
      </c>
      <c r="C3458" s="180" t="s">
        <v>74</v>
      </c>
      <c r="D3458" s="180" t="s">
        <v>594</v>
      </c>
      <c r="E3458" s="178" t="n">
        <v>1.116</v>
      </c>
      <c r="F3458" s="181" t="n">
        <f aca="false">IF(C3458="MAT.",VLOOKUP(A3458,INSUMOS_AUX!A:F,6,0),0)</f>
        <v>0.05</v>
      </c>
      <c r="G3458" s="178" t="n">
        <f aca="false">IF(C3458="M.O.",VLOOKUP(A3458,INSUMOS_AUX!A:F,6,0),0)</f>
        <v>0</v>
      </c>
    </row>
    <row r="3459" customFormat="false" ht="15" hidden="false" customHeight="false" outlineLevel="0" collapsed="false">
      <c r="A3459" s="178" t="n">
        <v>38094</v>
      </c>
      <c r="B3459" s="179" t="s">
        <v>868</v>
      </c>
      <c r="C3459" s="180" t="s">
        <v>74</v>
      </c>
      <c r="D3459" s="180" t="s">
        <v>30</v>
      </c>
      <c r="E3459" s="178" t="n">
        <v>1</v>
      </c>
      <c r="F3459" s="181" t="n">
        <f aca="false">IF(C3459="MAT.",VLOOKUP(A3459,INSUMOS_AUX!A:F,6,0),0)</f>
        <v>1.91</v>
      </c>
      <c r="G3459" s="178" t="n">
        <f aca="false">IF(C3459="M.O.",VLOOKUP(A3459,INSUMOS_AUX!A:F,6,0),0)</f>
        <v>0</v>
      </c>
    </row>
    <row r="3460" customFormat="false" ht="15" hidden="false" customHeight="false" outlineLevel="0" collapsed="false">
      <c r="A3460" s="178" t="n">
        <v>38099</v>
      </c>
      <c r="B3460" s="179" t="s">
        <v>869</v>
      </c>
      <c r="C3460" s="180" t="s">
        <v>74</v>
      </c>
      <c r="D3460" s="180" t="s">
        <v>30</v>
      </c>
      <c r="E3460" s="178" t="n">
        <v>1</v>
      </c>
      <c r="F3460" s="181" t="n">
        <f aca="false">IF(C3460="MAT.",VLOOKUP(A3460,INSUMOS_AUX!A:F,6,0),0)</f>
        <v>0.99</v>
      </c>
      <c r="G3460" s="178" t="n">
        <f aca="false">IF(C3460="M.O.",VLOOKUP(A3460,INSUMOS_AUX!A:F,6,0),0)</f>
        <v>0</v>
      </c>
    </row>
    <row r="3461" customFormat="false" ht="15" hidden="false" customHeight="false" outlineLevel="0" collapsed="false">
      <c r="A3461" s="178" t="n">
        <v>38102</v>
      </c>
      <c r="B3461" s="179" t="s">
        <v>889</v>
      </c>
      <c r="C3461" s="180" t="s">
        <v>74</v>
      </c>
      <c r="D3461" s="180" t="s">
        <v>30</v>
      </c>
      <c r="E3461" s="178" t="n">
        <v>1</v>
      </c>
      <c r="F3461" s="181" t="n">
        <f aca="false">IF(C3461="MAT.",VLOOKUP(A3461,INSUMOS_AUX!A:F,6,0),0)</f>
        <v>6.58</v>
      </c>
      <c r="G3461" s="178" t="n">
        <f aca="false">IF(C3461="M.O.",VLOOKUP(A3461,INSUMOS_AUX!A:F,6,0),0)</f>
        <v>0</v>
      </c>
    </row>
    <row r="3462" customFormat="false" ht="15" hidden="false" customHeight="false" outlineLevel="0" collapsed="false">
      <c r="A3462" s="178" t="n">
        <v>38382</v>
      </c>
      <c r="B3462" s="179" t="s">
        <v>664</v>
      </c>
      <c r="C3462" s="180" t="s">
        <v>74</v>
      </c>
      <c r="D3462" s="180" t="s">
        <v>30</v>
      </c>
      <c r="E3462" s="178" t="n">
        <v>0.002824819</v>
      </c>
      <c r="F3462" s="181" t="n">
        <f aca="false">IF(C3462="MAT.",VLOOKUP(A3462,INSUMOS_AUX!A:F,6,0),0)</f>
        <v>7.62</v>
      </c>
      <c r="G3462" s="178" t="n">
        <f aca="false">IF(C3462="M.O.",VLOOKUP(A3462,INSUMOS_AUX!A:F,6,0),0)</f>
        <v>0</v>
      </c>
    </row>
    <row r="3463" customFormat="false" ht="15" hidden="false" customHeight="false" outlineLevel="0" collapsed="false">
      <c r="A3463" s="178" t="n">
        <v>38390</v>
      </c>
      <c r="B3463" s="179" t="s">
        <v>665</v>
      </c>
      <c r="C3463" s="180" t="s">
        <v>74</v>
      </c>
      <c r="D3463" s="180" t="s">
        <v>30</v>
      </c>
      <c r="E3463" s="178" t="n">
        <v>0.001484615</v>
      </c>
      <c r="F3463" s="181" t="n">
        <f aca="false">IF(C3463="MAT.",VLOOKUP(A3463,INSUMOS_AUX!A:F,6,0),0)</f>
        <v>22.97</v>
      </c>
      <c r="G3463" s="178" t="n">
        <f aca="false">IF(C3463="M.O.",VLOOKUP(A3463,INSUMOS_AUX!A:F,6,0),0)</f>
        <v>0</v>
      </c>
    </row>
    <row r="3464" customFormat="false" ht="15" hidden="false" customHeight="false" outlineLevel="0" collapsed="false">
      <c r="A3464" s="178" t="n">
        <v>38393</v>
      </c>
      <c r="B3464" s="179" t="s">
        <v>666</v>
      </c>
      <c r="C3464" s="180" t="s">
        <v>74</v>
      </c>
      <c r="D3464" s="180" t="s">
        <v>30</v>
      </c>
      <c r="E3464" s="178" t="n">
        <v>0.001484615</v>
      </c>
      <c r="F3464" s="181" t="n">
        <f aca="false">IF(C3464="MAT.",VLOOKUP(A3464,INSUMOS_AUX!A:F,6,0),0)</f>
        <v>10.36</v>
      </c>
      <c r="G3464" s="178" t="n">
        <f aca="false">IF(C3464="M.O.",VLOOKUP(A3464,INSUMOS_AUX!A:F,6,0),0)</f>
        <v>0</v>
      </c>
    </row>
    <row r="3465" customFormat="false" ht="15" hidden="false" customHeight="false" outlineLevel="0" collapsed="false">
      <c r="A3465" s="178" t="n">
        <v>38396</v>
      </c>
      <c r="B3465" s="179" t="s">
        <v>667</v>
      </c>
      <c r="C3465" s="180" t="s">
        <v>74</v>
      </c>
      <c r="D3465" s="180" t="s">
        <v>30</v>
      </c>
      <c r="E3465" s="178" t="n">
        <v>5.0555E-005</v>
      </c>
      <c r="F3465" s="181" t="n">
        <f aca="false">IF(C3465="MAT.",VLOOKUP(A3465,INSUMOS_AUX!A:F,6,0),0)</f>
        <v>276.64</v>
      </c>
      <c r="G3465" s="178" t="n">
        <f aca="false">IF(C3465="M.O.",VLOOKUP(A3465,INSUMOS_AUX!A:F,6,0),0)</f>
        <v>0</v>
      </c>
    </row>
    <row r="3466" customFormat="false" ht="15" hidden="false" customHeight="false" outlineLevel="0" collapsed="false">
      <c r="A3466" s="178" t="n">
        <v>38399</v>
      </c>
      <c r="B3466" s="179" t="s">
        <v>668</v>
      </c>
      <c r="C3466" s="180" t="s">
        <v>74</v>
      </c>
      <c r="D3466" s="180" t="s">
        <v>30</v>
      </c>
      <c r="E3466" s="178" t="n">
        <v>0.000252551</v>
      </c>
      <c r="F3466" s="181" t="n">
        <f aca="false">IF(C3466="MAT.",VLOOKUP(A3466,INSUMOS_AUX!A:F,6,0),0)</f>
        <v>135.25</v>
      </c>
      <c r="G3466" s="178" t="n">
        <f aca="false">IF(C3466="M.O.",VLOOKUP(A3466,INSUMOS_AUX!A:F,6,0),0)</f>
        <v>0</v>
      </c>
    </row>
    <row r="3467" customFormat="false" ht="15" hidden="false" customHeight="false" outlineLevel="0" collapsed="false">
      <c r="A3467" s="178" t="n">
        <v>38412</v>
      </c>
      <c r="B3467" s="179" t="s">
        <v>669</v>
      </c>
      <c r="C3467" s="180" t="s">
        <v>74</v>
      </c>
      <c r="D3467" s="180" t="s">
        <v>30</v>
      </c>
      <c r="E3467" s="178" t="n">
        <v>4.4194E-005</v>
      </c>
      <c r="F3467" s="181" t="n">
        <f aca="false">IF(C3467="MAT.",VLOOKUP(A3467,INSUMOS_AUX!A:F,6,0),0)</f>
        <v>837.62</v>
      </c>
      <c r="G3467" s="178" t="n">
        <f aca="false">IF(C3467="M.O.",VLOOKUP(A3467,INSUMOS_AUX!A:F,6,0),0)</f>
        <v>0</v>
      </c>
    </row>
    <row r="3468" customFormat="false" ht="15" hidden="false" customHeight="false" outlineLevel="0" collapsed="false">
      <c r="A3468" s="178" t="n">
        <v>38413</v>
      </c>
      <c r="B3468" s="179" t="s">
        <v>670</v>
      </c>
      <c r="C3468" s="180" t="s">
        <v>74</v>
      </c>
      <c r="D3468" s="180" t="s">
        <v>30</v>
      </c>
      <c r="E3468" s="178" t="n">
        <v>4.3301E-005</v>
      </c>
      <c r="F3468" s="181" t="n">
        <f aca="false">IF(C3468="MAT.",VLOOKUP(A3468,INSUMOS_AUX!A:F,6,0),0)</f>
        <v>589.49</v>
      </c>
      <c r="G3468" s="178" t="n">
        <f aca="false">IF(C3468="M.O.",VLOOKUP(A3468,INSUMOS_AUX!A:F,6,0),0)</f>
        <v>0</v>
      </c>
    </row>
    <row r="3469" customFormat="false" ht="15" hidden="false" customHeight="false" outlineLevel="0" collapsed="false">
      <c r="A3469" s="178" t="n">
        <v>38476</v>
      </c>
      <c r="B3469" s="179" t="s">
        <v>671</v>
      </c>
      <c r="C3469" s="180" t="s">
        <v>74</v>
      </c>
      <c r="D3469" s="180" t="s">
        <v>30</v>
      </c>
      <c r="E3469" s="178" t="n">
        <v>0.000202108</v>
      </c>
      <c r="F3469" s="181" t="n">
        <f aca="false">IF(C3469="MAT.",VLOOKUP(A3469,INSUMOS_AUX!A:F,6,0),0)</f>
        <v>203.78</v>
      </c>
      <c r="G3469" s="178" t="n">
        <f aca="false">IF(C3469="M.O.",VLOOKUP(A3469,INSUMOS_AUX!A:F,6,0),0)</f>
        <v>0</v>
      </c>
    </row>
    <row r="3470" customFormat="false" ht="15" hidden="false" customHeight="false" outlineLevel="0" collapsed="false">
      <c r="A3470" s="178" t="n">
        <v>38477</v>
      </c>
      <c r="B3470" s="179" t="s">
        <v>672</v>
      </c>
      <c r="C3470" s="180" t="s">
        <v>74</v>
      </c>
      <c r="D3470" s="180" t="s">
        <v>30</v>
      </c>
      <c r="E3470" s="178" t="n">
        <v>4.3301E-005</v>
      </c>
      <c r="F3470" s="181" t="n">
        <f aca="false">IF(C3470="MAT.",VLOOKUP(A3470,INSUMOS_AUX!A:F,6,0),0)</f>
        <v>577.1</v>
      </c>
      <c r="G3470" s="178" t="n">
        <f aca="false">IF(C3470="M.O.",VLOOKUP(A3470,INSUMOS_AUX!A:F,6,0),0)</f>
        <v>0</v>
      </c>
    </row>
    <row r="3471" customFormat="false" ht="15" hidden="false" customHeight="false" outlineLevel="0" collapsed="false">
      <c r="A3471" s="172"/>
      <c r="B3471" s="173"/>
      <c r="C3471" s="173"/>
      <c r="D3471" s="173"/>
      <c r="E3471" s="173"/>
      <c r="F3471" s="173"/>
      <c r="G3471" s="173"/>
    </row>
    <row r="3472" customFormat="false" ht="15" hidden="false" customHeight="false" outlineLevel="0" collapsed="false">
      <c r="A3472" s="174" t="s">
        <v>422</v>
      </c>
      <c r="B3472" s="174" t="s">
        <v>423</v>
      </c>
      <c r="C3472" s="175" t="s">
        <v>60</v>
      </c>
      <c r="D3472" s="175" t="s">
        <v>30</v>
      </c>
      <c r="E3472" s="176" t="n">
        <v>6</v>
      </c>
      <c r="F3472" s="176" t="n">
        <f aca="false">SUMPRODUCT($E3473:$E3502,F3473:F3502)</f>
        <v>18.44399498269</v>
      </c>
      <c r="G3472" s="176" t="n">
        <f aca="false">SUMPRODUCT($E3473:$E3502,G3473:G3502)</f>
        <v>14.64225344</v>
      </c>
    </row>
    <row r="3473" customFormat="false" ht="15" hidden="false" customHeight="false" outlineLevel="0" collapsed="false">
      <c r="A3473" s="178" t="n">
        <v>10</v>
      </c>
      <c r="B3473" s="179" t="s">
        <v>647</v>
      </c>
      <c r="C3473" s="180" t="s">
        <v>74</v>
      </c>
      <c r="D3473" s="180" t="s">
        <v>30</v>
      </c>
      <c r="E3473" s="178" t="n">
        <v>0.008653426</v>
      </c>
      <c r="F3473" s="181" t="n">
        <f aca="false">IF(C3473="MAT.",VLOOKUP(A3473,INSUMOS_AUX!A:F,6,0),0)</f>
        <v>6.92</v>
      </c>
      <c r="G3473" s="178" t="n">
        <f aca="false">IF(C3473="M.O.",VLOOKUP(A3473,INSUMOS_AUX!A:F,6,0),0)</f>
        <v>0</v>
      </c>
    </row>
    <row r="3474" customFormat="false" ht="15" hidden="false" customHeight="false" outlineLevel="0" collapsed="false">
      <c r="A3474" s="178" t="n">
        <v>11359</v>
      </c>
      <c r="B3474" s="179" t="s">
        <v>649</v>
      </c>
      <c r="C3474" s="180" t="s">
        <v>74</v>
      </c>
      <c r="D3474" s="180" t="s">
        <v>30</v>
      </c>
      <c r="E3474" s="178" t="n">
        <v>6.9844E-005</v>
      </c>
      <c r="F3474" s="181" t="n">
        <f aca="false">IF(C3474="MAT.",VLOOKUP(A3474,INSUMOS_AUX!A:F,6,0),0)</f>
        <v>571.77</v>
      </c>
      <c r="G3474" s="178" t="n">
        <f aca="false">IF(C3474="M.O.",VLOOKUP(A3474,INSUMOS_AUX!A:F,6,0),0)</f>
        <v>0</v>
      </c>
    </row>
    <row r="3475" customFormat="false" ht="15" hidden="false" customHeight="false" outlineLevel="0" collapsed="false">
      <c r="A3475" s="178" t="n">
        <v>12815</v>
      </c>
      <c r="B3475" s="179" t="s">
        <v>651</v>
      </c>
      <c r="C3475" s="180" t="s">
        <v>74</v>
      </c>
      <c r="D3475" s="180" t="s">
        <v>30</v>
      </c>
      <c r="E3475" s="178" t="n">
        <v>0.009849294</v>
      </c>
      <c r="F3475" s="181" t="n">
        <f aca="false">IF(C3475="MAT.",VLOOKUP(A3475,INSUMOS_AUX!A:F,6,0),0)</f>
        <v>5.84</v>
      </c>
      <c r="G3475" s="178" t="n">
        <f aca="false">IF(C3475="M.O.",VLOOKUP(A3475,INSUMOS_AUX!A:F,6,0),0)</f>
        <v>0</v>
      </c>
    </row>
    <row r="3476" customFormat="false" ht="15" hidden="false" customHeight="false" outlineLevel="0" collapsed="false">
      <c r="A3476" s="178" t="n">
        <v>12892</v>
      </c>
      <c r="B3476" s="179" t="s">
        <v>627</v>
      </c>
      <c r="C3476" s="180" t="s">
        <v>74</v>
      </c>
      <c r="D3476" s="180" t="s">
        <v>628</v>
      </c>
      <c r="E3476" s="178" t="n">
        <v>0.016953679</v>
      </c>
      <c r="F3476" s="181" t="n">
        <f aca="false">IF(C3476="MAT.",VLOOKUP(A3476,INSUMOS_AUX!A:F,6,0),0)</f>
        <v>9</v>
      </c>
      <c r="G3476" s="178" t="n">
        <f aca="false">IF(C3476="M.O.",VLOOKUP(A3476,INSUMOS_AUX!A:F,6,0),0)</f>
        <v>0</v>
      </c>
    </row>
    <row r="3477" customFormat="false" ht="15" hidden="false" customHeight="false" outlineLevel="0" collapsed="false">
      <c r="A3477" s="178" t="n">
        <v>12893</v>
      </c>
      <c r="B3477" s="179" t="s">
        <v>629</v>
      </c>
      <c r="C3477" s="180" t="s">
        <v>74</v>
      </c>
      <c r="D3477" s="180" t="s">
        <v>628</v>
      </c>
      <c r="E3477" s="178" t="n">
        <v>0.00197798</v>
      </c>
      <c r="F3477" s="181" t="n">
        <f aca="false">IF(C3477="MAT.",VLOOKUP(A3477,INSUMOS_AUX!A:F,6,0),0)</f>
        <v>48</v>
      </c>
      <c r="G3477" s="178" t="n">
        <f aca="false">IF(C3477="M.O.",VLOOKUP(A3477,INSUMOS_AUX!A:F,6,0),0)</f>
        <v>0</v>
      </c>
    </row>
    <row r="3478" customFormat="false" ht="15" hidden="false" customHeight="false" outlineLevel="0" collapsed="false">
      <c r="A3478" s="178" t="n">
        <v>2436</v>
      </c>
      <c r="B3478" s="179" t="s">
        <v>683</v>
      </c>
      <c r="C3478" s="180" t="s">
        <v>636</v>
      </c>
      <c r="D3478" s="180" t="s">
        <v>594</v>
      </c>
      <c r="E3478" s="178" t="n">
        <v>0.6994379</v>
      </c>
      <c r="F3478" s="181" t="n">
        <f aca="false">IF(C3478="MAT.",VLOOKUP(A3478,INSUMOS_AUX!A:F,6,0),0)</f>
        <v>0</v>
      </c>
      <c r="G3478" s="178" t="n">
        <f aca="false">IF(C3478="M.O.",VLOOKUP(A3478,INSUMOS_AUX!A:F,6,0),0)</f>
        <v>13.3</v>
      </c>
    </row>
    <row r="3479" customFormat="false" ht="15" hidden="false" customHeight="false" outlineLevel="0" collapsed="false">
      <c r="A3479" s="178" t="n">
        <v>247</v>
      </c>
      <c r="B3479" s="179" t="s">
        <v>849</v>
      </c>
      <c r="C3479" s="180" t="s">
        <v>636</v>
      </c>
      <c r="D3479" s="180" t="s">
        <v>594</v>
      </c>
      <c r="E3479" s="178" t="n">
        <v>0.5717055</v>
      </c>
      <c r="F3479" s="181" t="n">
        <f aca="false">IF(C3479="MAT.",VLOOKUP(A3479,INSUMOS_AUX!A:F,6,0),0)</f>
        <v>0</v>
      </c>
      <c r="G3479" s="178" t="n">
        <f aca="false">IF(C3479="M.O.",VLOOKUP(A3479,INSUMOS_AUX!A:F,6,0),0)</f>
        <v>9.34</v>
      </c>
    </row>
    <row r="3480" customFormat="false" ht="15" hidden="false" customHeight="false" outlineLevel="0" collapsed="false">
      <c r="A3480" s="178" t="n">
        <v>25966</v>
      </c>
      <c r="B3480" s="179" t="s">
        <v>653</v>
      </c>
      <c r="C3480" s="180" t="s">
        <v>74</v>
      </c>
      <c r="D3480" s="180" t="s">
        <v>654</v>
      </c>
      <c r="E3480" s="178" t="n">
        <v>0.001641591</v>
      </c>
      <c r="F3480" s="181" t="n">
        <f aca="false">IF(C3480="MAT.",VLOOKUP(A3480,INSUMOS_AUX!A:F,6,0),0)</f>
        <v>15.03</v>
      </c>
      <c r="G3480" s="178" t="n">
        <f aca="false">IF(C3480="M.O.",VLOOKUP(A3480,INSUMOS_AUX!A:F,6,0),0)</f>
        <v>0</v>
      </c>
    </row>
    <row r="3481" customFormat="false" ht="15" hidden="false" customHeight="false" outlineLevel="0" collapsed="false">
      <c r="A3481" s="178" t="n">
        <v>2711</v>
      </c>
      <c r="B3481" s="179" t="s">
        <v>657</v>
      </c>
      <c r="C3481" s="180" t="s">
        <v>74</v>
      </c>
      <c r="D3481" s="180" t="s">
        <v>30</v>
      </c>
      <c r="E3481" s="178" t="n">
        <v>0.000732625</v>
      </c>
      <c r="F3481" s="181" t="n">
        <f aca="false">IF(C3481="MAT.",VLOOKUP(A3481,INSUMOS_AUX!A:F,6,0),0)</f>
        <v>109.45</v>
      </c>
      <c r="G3481" s="178" t="n">
        <f aca="false">IF(C3481="M.O.",VLOOKUP(A3481,INSUMOS_AUX!A:F,6,0),0)</f>
        <v>0</v>
      </c>
    </row>
    <row r="3482" customFormat="false" ht="15" hidden="false" customHeight="false" outlineLevel="0" collapsed="false">
      <c r="A3482" s="178" t="n">
        <v>36144</v>
      </c>
      <c r="B3482" s="179" t="s">
        <v>630</v>
      </c>
      <c r="C3482" s="180" t="s">
        <v>74</v>
      </c>
      <c r="D3482" s="180" t="s">
        <v>30</v>
      </c>
      <c r="E3482" s="178" t="n">
        <v>0.137925167</v>
      </c>
      <c r="F3482" s="181" t="n">
        <f aca="false">IF(C3482="MAT.",VLOOKUP(A3482,INSUMOS_AUX!A:F,6,0),0)</f>
        <v>1.12</v>
      </c>
      <c r="G3482" s="178" t="n">
        <f aca="false">IF(C3482="M.O.",VLOOKUP(A3482,INSUMOS_AUX!A:F,6,0),0)</f>
        <v>0</v>
      </c>
    </row>
    <row r="3483" customFormat="false" ht="15" hidden="false" customHeight="false" outlineLevel="0" collapsed="false">
      <c r="A3483" s="178" t="n">
        <v>36146</v>
      </c>
      <c r="B3483" s="179" t="s">
        <v>631</v>
      </c>
      <c r="C3483" s="180" t="s">
        <v>74</v>
      </c>
      <c r="D3483" s="180" t="s">
        <v>30</v>
      </c>
      <c r="E3483" s="178" t="n">
        <v>0.001534356</v>
      </c>
      <c r="F3483" s="181" t="n">
        <f aca="false">IF(C3483="MAT.",VLOOKUP(A3483,INSUMOS_AUX!A:F,6,0),0)</f>
        <v>170</v>
      </c>
      <c r="G3483" s="178" t="n">
        <f aca="false">IF(C3483="M.O.",VLOOKUP(A3483,INSUMOS_AUX!A:F,6,0),0)</f>
        <v>0</v>
      </c>
    </row>
    <row r="3484" customFormat="false" ht="15" hidden="false" customHeight="false" outlineLevel="0" collapsed="false">
      <c r="A3484" s="178" t="n">
        <v>36149</v>
      </c>
      <c r="B3484" s="179" t="s">
        <v>632</v>
      </c>
      <c r="C3484" s="180" t="s">
        <v>74</v>
      </c>
      <c r="D3484" s="180" t="s">
        <v>30</v>
      </c>
      <c r="E3484" s="178" t="n">
        <v>0.00088848</v>
      </c>
      <c r="F3484" s="181" t="n">
        <f aca="false">IF(C3484="MAT.",VLOOKUP(A3484,INSUMOS_AUX!A:F,6,0),0)</f>
        <v>117.5</v>
      </c>
      <c r="G3484" s="178" t="n">
        <f aca="false">IF(C3484="M.O.",VLOOKUP(A3484,INSUMOS_AUX!A:F,6,0),0)</f>
        <v>0</v>
      </c>
    </row>
    <row r="3485" customFormat="false" ht="15" hidden="false" customHeight="false" outlineLevel="0" collapsed="false">
      <c r="A3485" s="178" t="n">
        <v>36150</v>
      </c>
      <c r="B3485" s="179" t="s">
        <v>633</v>
      </c>
      <c r="C3485" s="180" t="s">
        <v>74</v>
      </c>
      <c r="D3485" s="180" t="s">
        <v>30</v>
      </c>
      <c r="E3485" s="178" t="n">
        <v>0.00328787</v>
      </c>
      <c r="F3485" s="181" t="n">
        <f aca="false">IF(C3485="MAT.",VLOOKUP(A3485,INSUMOS_AUX!A:F,6,0),0)</f>
        <v>29.7</v>
      </c>
      <c r="G3485" s="178" t="n">
        <f aca="false">IF(C3485="M.O.",VLOOKUP(A3485,INSUMOS_AUX!A:F,6,0),0)</f>
        <v>0</v>
      </c>
    </row>
    <row r="3486" customFormat="false" ht="15" hidden="false" customHeight="false" outlineLevel="0" collapsed="false">
      <c r="A3486" s="178" t="n">
        <v>36153</v>
      </c>
      <c r="B3486" s="179" t="s">
        <v>634</v>
      </c>
      <c r="C3486" s="180" t="s">
        <v>74</v>
      </c>
      <c r="D3486" s="180" t="s">
        <v>30</v>
      </c>
      <c r="E3486" s="178" t="n">
        <v>0.001329758</v>
      </c>
      <c r="F3486" s="181" t="n">
        <f aca="false">IF(C3486="MAT.",VLOOKUP(A3486,INSUMOS_AUX!A:F,6,0),0)</f>
        <v>133.75</v>
      </c>
      <c r="G3486" s="178" t="n">
        <f aca="false">IF(C3486="M.O.",VLOOKUP(A3486,INSUMOS_AUX!A:F,6,0),0)</f>
        <v>0</v>
      </c>
    </row>
    <row r="3487" customFormat="false" ht="15" hidden="false" customHeight="false" outlineLevel="0" collapsed="false">
      <c r="A3487" s="178" t="n">
        <v>37370</v>
      </c>
      <c r="B3487" s="179" t="s">
        <v>659</v>
      </c>
      <c r="C3487" s="180" t="s">
        <v>74</v>
      </c>
      <c r="D3487" s="180" t="s">
        <v>594</v>
      </c>
      <c r="E3487" s="178" t="n">
        <v>1.234</v>
      </c>
      <c r="F3487" s="181" t="n">
        <f aca="false">IF(C3487="MAT.",VLOOKUP(A3487,INSUMOS_AUX!A:F,6,0),0)</f>
        <v>1.87</v>
      </c>
      <c r="G3487" s="178" t="n">
        <f aca="false">IF(C3487="M.O.",VLOOKUP(A3487,INSUMOS_AUX!A:F,6,0),0)</f>
        <v>0</v>
      </c>
    </row>
    <row r="3488" customFormat="false" ht="15" hidden="false" customHeight="false" outlineLevel="0" collapsed="false">
      <c r="A3488" s="178" t="n">
        <v>37371</v>
      </c>
      <c r="B3488" s="179" t="s">
        <v>660</v>
      </c>
      <c r="C3488" s="180" t="s">
        <v>74</v>
      </c>
      <c r="D3488" s="180" t="s">
        <v>594</v>
      </c>
      <c r="E3488" s="178" t="n">
        <v>1.234</v>
      </c>
      <c r="F3488" s="181" t="n">
        <f aca="false">IF(C3488="MAT.",VLOOKUP(A3488,INSUMOS_AUX!A:F,6,0),0)</f>
        <v>0.71</v>
      </c>
      <c r="G3488" s="178" t="n">
        <f aca="false">IF(C3488="M.O.",VLOOKUP(A3488,INSUMOS_AUX!A:F,6,0),0)</f>
        <v>0</v>
      </c>
    </row>
    <row r="3489" customFormat="false" ht="15" hidden="false" customHeight="false" outlineLevel="0" collapsed="false">
      <c r="A3489" s="178" t="n">
        <v>37372</v>
      </c>
      <c r="B3489" s="179" t="s">
        <v>661</v>
      </c>
      <c r="C3489" s="180" t="s">
        <v>74</v>
      </c>
      <c r="D3489" s="180" t="s">
        <v>594</v>
      </c>
      <c r="E3489" s="178" t="n">
        <v>1.234</v>
      </c>
      <c r="F3489" s="181" t="n">
        <f aca="false">IF(C3489="MAT.",VLOOKUP(A3489,INSUMOS_AUX!A:F,6,0),0)</f>
        <v>0.34</v>
      </c>
      <c r="G3489" s="178" t="n">
        <f aca="false">IF(C3489="M.O.",VLOOKUP(A3489,INSUMOS_AUX!A:F,6,0),0)</f>
        <v>0</v>
      </c>
    </row>
    <row r="3490" customFormat="false" ht="15" hidden="false" customHeight="false" outlineLevel="0" collapsed="false">
      <c r="A3490" s="178" t="n">
        <v>37373</v>
      </c>
      <c r="B3490" s="179" t="s">
        <v>662</v>
      </c>
      <c r="C3490" s="180" t="s">
        <v>74</v>
      </c>
      <c r="D3490" s="180" t="s">
        <v>594</v>
      </c>
      <c r="E3490" s="178" t="n">
        <v>1.234</v>
      </c>
      <c r="F3490" s="181" t="n">
        <f aca="false">IF(C3490="MAT.",VLOOKUP(A3490,INSUMOS_AUX!A:F,6,0),0)</f>
        <v>0.05</v>
      </c>
      <c r="G3490" s="178" t="n">
        <f aca="false">IF(C3490="M.O.",VLOOKUP(A3490,INSUMOS_AUX!A:F,6,0),0)</f>
        <v>0</v>
      </c>
    </row>
    <row r="3491" customFormat="false" ht="15" hidden="false" customHeight="false" outlineLevel="0" collapsed="false">
      <c r="A3491" s="178" t="n">
        <v>38094</v>
      </c>
      <c r="B3491" s="179" t="s">
        <v>868</v>
      </c>
      <c r="C3491" s="180" t="s">
        <v>74</v>
      </c>
      <c r="D3491" s="180" t="s">
        <v>30</v>
      </c>
      <c r="E3491" s="178" t="n">
        <v>1</v>
      </c>
      <c r="F3491" s="181" t="n">
        <f aca="false">IF(C3491="MAT.",VLOOKUP(A3491,INSUMOS_AUX!A:F,6,0),0)</f>
        <v>1.91</v>
      </c>
      <c r="G3491" s="178" t="n">
        <f aca="false">IF(C3491="M.O.",VLOOKUP(A3491,INSUMOS_AUX!A:F,6,0),0)</f>
        <v>0</v>
      </c>
    </row>
    <row r="3492" customFormat="false" ht="15" hidden="false" customHeight="false" outlineLevel="0" collapsed="false">
      <c r="A3492" s="178" t="n">
        <v>38099</v>
      </c>
      <c r="B3492" s="179" t="s">
        <v>869</v>
      </c>
      <c r="C3492" s="180" t="s">
        <v>74</v>
      </c>
      <c r="D3492" s="180" t="s">
        <v>30</v>
      </c>
      <c r="E3492" s="178" t="n">
        <v>1</v>
      </c>
      <c r="F3492" s="181" t="n">
        <f aca="false">IF(C3492="MAT.",VLOOKUP(A3492,INSUMOS_AUX!A:F,6,0),0)</f>
        <v>0.99</v>
      </c>
      <c r="G3492" s="178" t="n">
        <f aca="false">IF(C3492="M.O.",VLOOKUP(A3492,INSUMOS_AUX!A:F,6,0),0)</f>
        <v>0</v>
      </c>
    </row>
    <row r="3493" customFormat="false" ht="15" hidden="false" customHeight="false" outlineLevel="0" collapsed="false">
      <c r="A3493" s="178" t="n">
        <v>38101</v>
      </c>
      <c r="B3493" s="179" t="s">
        <v>870</v>
      </c>
      <c r="C3493" s="180" t="s">
        <v>74</v>
      </c>
      <c r="D3493" s="180" t="s">
        <v>30</v>
      </c>
      <c r="E3493" s="178" t="n">
        <v>2</v>
      </c>
      <c r="F3493" s="181" t="n">
        <f aca="false">IF(C3493="MAT.",VLOOKUP(A3493,INSUMOS_AUX!A:F,6,0),0)</f>
        <v>5.15</v>
      </c>
      <c r="G3493" s="178" t="n">
        <f aca="false">IF(C3493="M.O.",VLOOKUP(A3493,INSUMOS_AUX!A:F,6,0),0)</f>
        <v>0</v>
      </c>
    </row>
    <row r="3494" customFormat="false" ht="15" hidden="false" customHeight="false" outlineLevel="0" collapsed="false">
      <c r="A3494" s="178" t="n">
        <v>38382</v>
      </c>
      <c r="B3494" s="179" t="s">
        <v>664</v>
      </c>
      <c r="C3494" s="180" t="s">
        <v>74</v>
      </c>
      <c r="D3494" s="180" t="s">
        <v>30</v>
      </c>
      <c r="E3494" s="178" t="n">
        <v>0.003123501</v>
      </c>
      <c r="F3494" s="181" t="n">
        <f aca="false">IF(C3494="MAT.",VLOOKUP(A3494,INSUMOS_AUX!A:F,6,0),0)</f>
        <v>7.62</v>
      </c>
      <c r="G3494" s="178" t="n">
        <f aca="false">IF(C3494="M.O.",VLOOKUP(A3494,INSUMOS_AUX!A:F,6,0),0)</f>
        <v>0</v>
      </c>
    </row>
    <row r="3495" customFormat="false" ht="15" hidden="false" customHeight="false" outlineLevel="0" collapsed="false">
      <c r="A3495" s="178" t="n">
        <v>38390</v>
      </c>
      <c r="B3495" s="179" t="s">
        <v>665</v>
      </c>
      <c r="C3495" s="180" t="s">
        <v>74</v>
      </c>
      <c r="D3495" s="180" t="s">
        <v>30</v>
      </c>
      <c r="E3495" s="178" t="n">
        <v>0.001641591</v>
      </c>
      <c r="F3495" s="181" t="n">
        <f aca="false">IF(C3495="MAT.",VLOOKUP(A3495,INSUMOS_AUX!A:F,6,0),0)</f>
        <v>22.97</v>
      </c>
      <c r="G3495" s="178" t="n">
        <f aca="false">IF(C3495="M.O.",VLOOKUP(A3495,INSUMOS_AUX!A:F,6,0),0)</f>
        <v>0</v>
      </c>
    </row>
    <row r="3496" customFormat="false" ht="15" hidden="false" customHeight="false" outlineLevel="0" collapsed="false">
      <c r="A3496" s="178" t="n">
        <v>38393</v>
      </c>
      <c r="B3496" s="179" t="s">
        <v>666</v>
      </c>
      <c r="C3496" s="180" t="s">
        <v>74</v>
      </c>
      <c r="D3496" s="180" t="s">
        <v>30</v>
      </c>
      <c r="E3496" s="178" t="n">
        <v>0.001641591</v>
      </c>
      <c r="F3496" s="181" t="n">
        <f aca="false">IF(C3496="MAT.",VLOOKUP(A3496,INSUMOS_AUX!A:F,6,0),0)</f>
        <v>10.36</v>
      </c>
      <c r="G3496" s="178" t="n">
        <f aca="false">IF(C3496="M.O.",VLOOKUP(A3496,INSUMOS_AUX!A:F,6,0),0)</f>
        <v>0</v>
      </c>
    </row>
    <row r="3497" customFormat="false" ht="15" hidden="false" customHeight="false" outlineLevel="0" collapsed="false">
      <c r="A3497" s="178" t="n">
        <v>38396</v>
      </c>
      <c r="B3497" s="179" t="s">
        <v>667</v>
      </c>
      <c r="C3497" s="180" t="s">
        <v>74</v>
      </c>
      <c r="D3497" s="180" t="s">
        <v>30</v>
      </c>
      <c r="E3497" s="178" t="n">
        <v>5.5901E-005</v>
      </c>
      <c r="F3497" s="181" t="n">
        <f aca="false">IF(C3497="MAT.",VLOOKUP(A3497,INSUMOS_AUX!A:F,6,0),0)</f>
        <v>276.64</v>
      </c>
      <c r="G3497" s="178" t="n">
        <f aca="false">IF(C3497="M.O.",VLOOKUP(A3497,INSUMOS_AUX!A:F,6,0),0)</f>
        <v>0</v>
      </c>
    </row>
    <row r="3498" customFormat="false" ht="15" hidden="false" customHeight="false" outlineLevel="0" collapsed="false">
      <c r="A3498" s="178" t="n">
        <v>38399</v>
      </c>
      <c r="B3498" s="179" t="s">
        <v>668</v>
      </c>
      <c r="C3498" s="180" t="s">
        <v>74</v>
      </c>
      <c r="D3498" s="180" t="s">
        <v>30</v>
      </c>
      <c r="E3498" s="178" t="n">
        <v>0.000279255</v>
      </c>
      <c r="F3498" s="181" t="n">
        <f aca="false">IF(C3498="MAT.",VLOOKUP(A3498,INSUMOS_AUX!A:F,6,0),0)</f>
        <v>135.25</v>
      </c>
      <c r="G3498" s="178" t="n">
        <f aca="false">IF(C3498="M.O.",VLOOKUP(A3498,INSUMOS_AUX!A:F,6,0),0)</f>
        <v>0</v>
      </c>
    </row>
    <row r="3499" customFormat="false" ht="15" hidden="false" customHeight="false" outlineLevel="0" collapsed="false">
      <c r="A3499" s="178" t="n">
        <v>38412</v>
      </c>
      <c r="B3499" s="179" t="s">
        <v>669</v>
      </c>
      <c r="C3499" s="180" t="s">
        <v>74</v>
      </c>
      <c r="D3499" s="180" t="s">
        <v>30</v>
      </c>
      <c r="E3499" s="178" t="n">
        <v>4.8866E-005</v>
      </c>
      <c r="F3499" s="181" t="n">
        <f aca="false">IF(C3499="MAT.",VLOOKUP(A3499,INSUMOS_AUX!A:F,6,0),0)</f>
        <v>837.62</v>
      </c>
      <c r="G3499" s="178" t="n">
        <f aca="false">IF(C3499="M.O.",VLOOKUP(A3499,INSUMOS_AUX!A:F,6,0),0)</f>
        <v>0</v>
      </c>
    </row>
    <row r="3500" customFormat="false" ht="15" hidden="false" customHeight="false" outlineLevel="0" collapsed="false">
      <c r="A3500" s="178" t="n">
        <v>38413</v>
      </c>
      <c r="B3500" s="179" t="s">
        <v>670</v>
      </c>
      <c r="C3500" s="180" t="s">
        <v>74</v>
      </c>
      <c r="D3500" s="180" t="s">
        <v>30</v>
      </c>
      <c r="E3500" s="178" t="n">
        <v>4.7879E-005</v>
      </c>
      <c r="F3500" s="181" t="n">
        <f aca="false">IF(C3500="MAT.",VLOOKUP(A3500,INSUMOS_AUX!A:F,6,0),0)</f>
        <v>589.49</v>
      </c>
      <c r="G3500" s="178" t="n">
        <f aca="false">IF(C3500="M.O.",VLOOKUP(A3500,INSUMOS_AUX!A:F,6,0),0)</f>
        <v>0</v>
      </c>
    </row>
    <row r="3501" customFormat="false" ht="15" hidden="false" customHeight="false" outlineLevel="0" collapsed="false">
      <c r="A3501" s="178" t="n">
        <v>38476</v>
      </c>
      <c r="B3501" s="179" t="s">
        <v>671</v>
      </c>
      <c r="C3501" s="180" t="s">
        <v>74</v>
      </c>
      <c r="D3501" s="180" t="s">
        <v>30</v>
      </c>
      <c r="E3501" s="178" t="n">
        <v>0.000223478</v>
      </c>
      <c r="F3501" s="181" t="n">
        <f aca="false">IF(C3501="MAT.",VLOOKUP(A3501,INSUMOS_AUX!A:F,6,0),0)</f>
        <v>203.78</v>
      </c>
      <c r="G3501" s="178" t="n">
        <f aca="false">IF(C3501="M.O.",VLOOKUP(A3501,INSUMOS_AUX!A:F,6,0),0)</f>
        <v>0</v>
      </c>
    </row>
    <row r="3502" customFormat="false" ht="15" hidden="false" customHeight="false" outlineLevel="0" collapsed="false">
      <c r="A3502" s="178" t="n">
        <v>38477</v>
      </c>
      <c r="B3502" s="179" t="s">
        <v>672</v>
      </c>
      <c r="C3502" s="180" t="s">
        <v>74</v>
      </c>
      <c r="D3502" s="180" t="s">
        <v>30</v>
      </c>
      <c r="E3502" s="178" t="n">
        <v>4.7879E-005</v>
      </c>
      <c r="F3502" s="181" t="n">
        <f aca="false">IF(C3502="MAT.",VLOOKUP(A3502,INSUMOS_AUX!A:F,6,0),0)</f>
        <v>577.1</v>
      </c>
      <c r="G3502" s="178" t="n">
        <f aca="false">IF(C3502="M.O.",VLOOKUP(A3502,INSUMOS_AUX!A:F,6,0),0)</f>
        <v>0</v>
      </c>
    </row>
    <row r="3503" customFormat="false" ht="15" hidden="false" customHeight="false" outlineLevel="0" collapsed="false">
      <c r="A3503" s="172"/>
      <c r="B3503" s="173"/>
      <c r="C3503" s="173"/>
      <c r="D3503" s="173"/>
      <c r="E3503" s="173"/>
      <c r="F3503" s="173"/>
      <c r="G3503" s="173"/>
    </row>
    <row r="3504" customFormat="false" ht="15" hidden="false" customHeight="false" outlineLevel="0" collapsed="false">
      <c r="A3504" s="174" t="s">
        <v>360</v>
      </c>
      <c r="B3504" s="174" t="s">
        <v>361</v>
      </c>
      <c r="C3504" s="175" t="s">
        <v>60</v>
      </c>
      <c r="D3504" s="175" t="s">
        <v>30</v>
      </c>
      <c r="E3504" s="176" t="n">
        <v>50</v>
      </c>
      <c r="F3504" s="176" t="n">
        <f aca="false">SUMPRODUCT($E3505:$E3534,F3505:F3534)</f>
        <v>17.20311249927</v>
      </c>
      <c r="G3504" s="176" t="n">
        <f aca="false">SUMPRODUCT($E3505:$E3534,G3505:G3534)</f>
        <v>11.237319696</v>
      </c>
    </row>
    <row r="3505" customFormat="false" ht="15" hidden="false" customHeight="false" outlineLevel="0" collapsed="false">
      <c r="A3505" s="178" t="n">
        <v>10</v>
      </c>
      <c r="B3505" s="179" t="s">
        <v>647</v>
      </c>
      <c r="C3505" s="180" t="s">
        <v>74</v>
      </c>
      <c r="D3505" s="180" t="s">
        <v>30</v>
      </c>
      <c r="E3505" s="178" t="n">
        <v>0.006605775</v>
      </c>
      <c r="F3505" s="181" t="n">
        <f aca="false">IF(C3505="MAT.",VLOOKUP(A3505,INSUMOS_AUX!A:F,6,0),0)</f>
        <v>6.92</v>
      </c>
      <c r="G3505" s="178" t="n">
        <f aca="false">IF(C3505="M.O.",VLOOKUP(A3505,INSUMOS_AUX!A:F,6,0),0)</f>
        <v>0</v>
      </c>
    </row>
    <row r="3506" customFormat="false" ht="15" hidden="false" customHeight="false" outlineLevel="0" collapsed="false">
      <c r="A3506" s="178" t="n">
        <v>11359</v>
      </c>
      <c r="B3506" s="179" t="s">
        <v>649</v>
      </c>
      <c r="C3506" s="180" t="s">
        <v>74</v>
      </c>
      <c r="D3506" s="180" t="s">
        <v>30</v>
      </c>
      <c r="E3506" s="178" t="n">
        <v>5.3316E-005</v>
      </c>
      <c r="F3506" s="181" t="n">
        <f aca="false">IF(C3506="MAT.",VLOOKUP(A3506,INSUMOS_AUX!A:F,6,0),0)</f>
        <v>571.77</v>
      </c>
      <c r="G3506" s="178" t="n">
        <f aca="false">IF(C3506="M.O.",VLOOKUP(A3506,INSUMOS_AUX!A:F,6,0),0)</f>
        <v>0</v>
      </c>
    </row>
    <row r="3507" customFormat="false" ht="15" hidden="false" customHeight="false" outlineLevel="0" collapsed="false">
      <c r="A3507" s="178" t="n">
        <v>12815</v>
      </c>
      <c r="B3507" s="179" t="s">
        <v>651</v>
      </c>
      <c r="C3507" s="180" t="s">
        <v>74</v>
      </c>
      <c r="D3507" s="180" t="s">
        <v>30</v>
      </c>
      <c r="E3507" s="178" t="n">
        <v>0.007518666</v>
      </c>
      <c r="F3507" s="181" t="n">
        <f aca="false">IF(C3507="MAT.",VLOOKUP(A3507,INSUMOS_AUX!A:F,6,0),0)</f>
        <v>5.84</v>
      </c>
      <c r="G3507" s="178" t="n">
        <f aca="false">IF(C3507="M.O.",VLOOKUP(A3507,INSUMOS_AUX!A:F,6,0),0)</f>
        <v>0</v>
      </c>
    </row>
    <row r="3508" customFormat="false" ht="15" hidden="false" customHeight="false" outlineLevel="0" collapsed="false">
      <c r="A3508" s="178" t="n">
        <v>12892</v>
      </c>
      <c r="B3508" s="179" t="s">
        <v>627</v>
      </c>
      <c r="C3508" s="180" t="s">
        <v>74</v>
      </c>
      <c r="D3508" s="180" t="s">
        <v>628</v>
      </c>
      <c r="E3508" s="178" t="n">
        <v>0.012941949</v>
      </c>
      <c r="F3508" s="181" t="n">
        <f aca="false">IF(C3508="MAT.",VLOOKUP(A3508,INSUMOS_AUX!A:F,6,0),0)</f>
        <v>9</v>
      </c>
      <c r="G3508" s="178" t="n">
        <f aca="false">IF(C3508="M.O.",VLOOKUP(A3508,INSUMOS_AUX!A:F,6,0),0)</f>
        <v>0</v>
      </c>
    </row>
    <row r="3509" customFormat="false" ht="15" hidden="false" customHeight="false" outlineLevel="0" collapsed="false">
      <c r="A3509" s="178" t="n">
        <v>12893</v>
      </c>
      <c r="B3509" s="179" t="s">
        <v>629</v>
      </c>
      <c r="C3509" s="180" t="s">
        <v>74</v>
      </c>
      <c r="D3509" s="180" t="s">
        <v>628</v>
      </c>
      <c r="E3509" s="178" t="n">
        <v>0.001509932</v>
      </c>
      <c r="F3509" s="181" t="n">
        <f aca="false">IF(C3509="MAT.",VLOOKUP(A3509,INSUMOS_AUX!A:F,6,0),0)</f>
        <v>48</v>
      </c>
      <c r="G3509" s="178" t="n">
        <f aca="false">IF(C3509="M.O.",VLOOKUP(A3509,INSUMOS_AUX!A:F,6,0),0)</f>
        <v>0</v>
      </c>
    </row>
    <row r="3510" customFormat="false" ht="15" hidden="false" customHeight="false" outlineLevel="0" collapsed="false">
      <c r="A3510" s="178" t="n">
        <v>2436</v>
      </c>
      <c r="B3510" s="179" t="s">
        <v>683</v>
      </c>
      <c r="C3510" s="180" t="s">
        <v>636</v>
      </c>
      <c r="D3510" s="180" t="s">
        <v>594</v>
      </c>
      <c r="E3510" s="178" t="n">
        <v>0.5490433</v>
      </c>
      <c r="F3510" s="181" t="n">
        <f aca="false">IF(C3510="MAT.",VLOOKUP(A3510,INSUMOS_AUX!A:F,6,0),0)</f>
        <v>0</v>
      </c>
      <c r="G3510" s="178" t="n">
        <f aca="false">IF(C3510="M.O.",VLOOKUP(A3510,INSUMOS_AUX!A:F,6,0),0)</f>
        <v>13.3</v>
      </c>
    </row>
    <row r="3511" customFormat="false" ht="15" hidden="false" customHeight="false" outlineLevel="0" collapsed="false">
      <c r="A3511" s="178" t="n">
        <v>247</v>
      </c>
      <c r="B3511" s="179" t="s">
        <v>849</v>
      </c>
      <c r="C3511" s="180" t="s">
        <v>636</v>
      </c>
      <c r="D3511" s="180" t="s">
        <v>594</v>
      </c>
      <c r="E3511" s="178" t="n">
        <v>0.4213109</v>
      </c>
      <c r="F3511" s="181" t="n">
        <f aca="false">IF(C3511="MAT.",VLOOKUP(A3511,INSUMOS_AUX!A:F,6,0),0)</f>
        <v>0</v>
      </c>
      <c r="G3511" s="178" t="n">
        <f aca="false">IF(C3511="M.O.",VLOOKUP(A3511,INSUMOS_AUX!A:F,6,0),0)</f>
        <v>9.34</v>
      </c>
    </row>
    <row r="3512" customFormat="false" ht="15" hidden="false" customHeight="false" outlineLevel="0" collapsed="false">
      <c r="A3512" s="178" t="n">
        <v>25966</v>
      </c>
      <c r="B3512" s="179" t="s">
        <v>653</v>
      </c>
      <c r="C3512" s="180" t="s">
        <v>74</v>
      </c>
      <c r="D3512" s="180" t="s">
        <v>654</v>
      </c>
      <c r="E3512" s="178" t="n">
        <v>0.001253143</v>
      </c>
      <c r="F3512" s="181" t="n">
        <f aca="false">IF(C3512="MAT.",VLOOKUP(A3512,INSUMOS_AUX!A:F,6,0),0)</f>
        <v>15.03</v>
      </c>
      <c r="G3512" s="178" t="n">
        <f aca="false">IF(C3512="M.O.",VLOOKUP(A3512,INSUMOS_AUX!A:F,6,0),0)</f>
        <v>0</v>
      </c>
    </row>
    <row r="3513" customFormat="false" ht="15" hidden="false" customHeight="false" outlineLevel="0" collapsed="false">
      <c r="A3513" s="178" t="n">
        <v>2711</v>
      </c>
      <c r="B3513" s="179" t="s">
        <v>657</v>
      </c>
      <c r="C3513" s="180" t="s">
        <v>74</v>
      </c>
      <c r="D3513" s="180" t="s">
        <v>30</v>
      </c>
      <c r="E3513" s="178" t="n">
        <v>0.000559265</v>
      </c>
      <c r="F3513" s="181" t="n">
        <f aca="false">IF(C3513="MAT.",VLOOKUP(A3513,INSUMOS_AUX!A:F,6,0),0)</f>
        <v>109.45</v>
      </c>
      <c r="G3513" s="178" t="n">
        <f aca="false">IF(C3513="M.O.",VLOOKUP(A3513,INSUMOS_AUX!A:F,6,0),0)</f>
        <v>0</v>
      </c>
    </row>
    <row r="3514" customFormat="false" ht="15" hidden="false" customHeight="false" outlineLevel="0" collapsed="false">
      <c r="A3514" s="178" t="n">
        <v>36144</v>
      </c>
      <c r="B3514" s="179" t="s">
        <v>630</v>
      </c>
      <c r="C3514" s="180" t="s">
        <v>74</v>
      </c>
      <c r="D3514" s="180" t="s">
        <v>30</v>
      </c>
      <c r="E3514" s="178" t="n">
        <v>0.105288093</v>
      </c>
      <c r="F3514" s="181" t="n">
        <f aca="false">IF(C3514="MAT.",VLOOKUP(A3514,INSUMOS_AUX!A:F,6,0),0)</f>
        <v>1.12</v>
      </c>
      <c r="G3514" s="178" t="n">
        <f aca="false">IF(C3514="M.O.",VLOOKUP(A3514,INSUMOS_AUX!A:F,6,0),0)</f>
        <v>0</v>
      </c>
    </row>
    <row r="3515" customFormat="false" ht="15" hidden="false" customHeight="false" outlineLevel="0" collapsed="false">
      <c r="A3515" s="178" t="n">
        <v>36146</v>
      </c>
      <c r="B3515" s="179" t="s">
        <v>631</v>
      </c>
      <c r="C3515" s="180" t="s">
        <v>74</v>
      </c>
      <c r="D3515" s="180" t="s">
        <v>30</v>
      </c>
      <c r="E3515" s="178" t="n">
        <v>0.001171284</v>
      </c>
      <c r="F3515" s="181" t="n">
        <f aca="false">IF(C3515="MAT.",VLOOKUP(A3515,INSUMOS_AUX!A:F,6,0),0)</f>
        <v>170</v>
      </c>
      <c r="G3515" s="178" t="n">
        <f aca="false">IF(C3515="M.O.",VLOOKUP(A3515,INSUMOS_AUX!A:F,6,0),0)</f>
        <v>0</v>
      </c>
    </row>
    <row r="3516" customFormat="false" ht="15" hidden="false" customHeight="false" outlineLevel="0" collapsed="false">
      <c r="A3516" s="178" t="n">
        <v>36149</v>
      </c>
      <c r="B3516" s="179" t="s">
        <v>632</v>
      </c>
      <c r="C3516" s="180" t="s">
        <v>74</v>
      </c>
      <c r="D3516" s="180" t="s">
        <v>30</v>
      </c>
      <c r="E3516" s="178" t="n">
        <v>0.00067824</v>
      </c>
      <c r="F3516" s="181" t="n">
        <f aca="false">IF(C3516="MAT.",VLOOKUP(A3516,INSUMOS_AUX!A:F,6,0),0)</f>
        <v>117.5</v>
      </c>
      <c r="G3516" s="178" t="n">
        <f aca="false">IF(C3516="M.O.",VLOOKUP(A3516,INSUMOS_AUX!A:F,6,0),0)</f>
        <v>0</v>
      </c>
    </row>
    <row r="3517" customFormat="false" ht="15" hidden="false" customHeight="false" outlineLevel="0" collapsed="false">
      <c r="A3517" s="178" t="n">
        <v>36150</v>
      </c>
      <c r="B3517" s="179" t="s">
        <v>633</v>
      </c>
      <c r="C3517" s="180" t="s">
        <v>74</v>
      </c>
      <c r="D3517" s="180" t="s">
        <v>30</v>
      </c>
      <c r="E3517" s="178" t="n">
        <v>0.002509866</v>
      </c>
      <c r="F3517" s="181" t="n">
        <f aca="false">IF(C3517="MAT.",VLOOKUP(A3517,INSUMOS_AUX!A:F,6,0),0)</f>
        <v>29.7</v>
      </c>
      <c r="G3517" s="178" t="n">
        <f aca="false">IF(C3517="M.O.",VLOOKUP(A3517,INSUMOS_AUX!A:F,6,0),0)</f>
        <v>0</v>
      </c>
    </row>
    <row r="3518" customFormat="false" ht="15" hidden="false" customHeight="false" outlineLevel="0" collapsed="false">
      <c r="A3518" s="178" t="n">
        <v>36153</v>
      </c>
      <c r="B3518" s="179" t="s">
        <v>634</v>
      </c>
      <c r="C3518" s="180" t="s">
        <v>74</v>
      </c>
      <c r="D3518" s="180" t="s">
        <v>30</v>
      </c>
      <c r="E3518" s="178" t="n">
        <v>0.001015098</v>
      </c>
      <c r="F3518" s="181" t="n">
        <f aca="false">IF(C3518="MAT.",VLOOKUP(A3518,INSUMOS_AUX!A:F,6,0),0)</f>
        <v>133.75</v>
      </c>
      <c r="G3518" s="178" t="n">
        <f aca="false">IF(C3518="M.O.",VLOOKUP(A3518,INSUMOS_AUX!A:F,6,0),0)</f>
        <v>0</v>
      </c>
    </row>
    <row r="3519" customFormat="false" ht="15" hidden="false" customHeight="false" outlineLevel="0" collapsed="false">
      <c r="A3519" s="178" t="n">
        <v>37370</v>
      </c>
      <c r="B3519" s="179" t="s">
        <v>659</v>
      </c>
      <c r="C3519" s="180" t="s">
        <v>74</v>
      </c>
      <c r="D3519" s="180" t="s">
        <v>594</v>
      </c>
      <c r="E3519" s="178" t="n">
        <v>0.942</v>
      </c>
      <c r="F3519" s="181" t="n">
        <f aca="false">IF(C3519="MAT.",VLOOKUP(A3519,INSUMOS_AUX!A:F,6,0),0)</f>
        <v>1.87</v>
      </c>
      <c r="G3519" s="178" t="n">
        <f aca="false">IF(C3519="M.O.",VLOOKUP(A3519,INSUMOS_AUX!A:F,6,0),0)</f>
        <v>0</v>
      </c>
    </row>
    <row r="3520" customFormat="false" ht="15" hidden="false" customHeight="false" outlineLevel="0" collapsed="false">
      <c r="A3520" s="178" t="n">
        <v>37371</v>
      </c>
      <c r="B3520" s="179" t="s">
        <v>660</v>
      </c>
      <c r="C3520" s="180" t="s">
        <v>74</v>
      </c>
      <c r="D3520" s="180" t="s">
        <v>594</v>
      </c>
      <c r="E3520" s="178" t="n">
        <v>0.942</v>
      </c>
      <c r="F3520" s="181" t="n">
        <f aca="false">IF(C3520="MAT.",VLOOKUP(A3520,INSUMOS_AUX!A:F,6,0),0)</f>
        <v>0.71</v>
      </c>
      <c r="G3520" s="178" t="n">
        <f aca="false">IF(C3520="M.O.",VLOOKUP(A3520,INSUMOS_AUX!A:F,6,0),0)</f>
        <v>0</v>
      </c>
    </row>
    <row r="3521" customFormat="false" ht="15" hidden="false" customHeight="false" outlineLevel="0" collapsed="false">
      <c r="A3521" s="178" t="n">
        <v>37372</v>
      </c>
      <c r="B3521" s="179" t="s">
        <v>661</v>
      </c>
      <c r="C3521" s="180" t="s">
        <v>74</v>
      </c>
      <c r="D3521" s="180" t="s">
        <v>594</v>
      </c>
      <c r="E3521" s="178" t="n">
        <v>0.942</v>
      </c>
      <c r="F3521" s="181" t="n">
        <f aca="false">IF(C3521="MAT.",VLOOKUP(A3521,INSUMOS_AUX!A:F,6,0),0)</f>
        <v>0.34</v>
      </c>
      <c r="G3521" s="178" t="n">
        <f aca="false">IF(C3521="M.O.",VLOOKUP(A3521,INSUMOS_AUX!A:F,6,0),0)</f>
        <v>0</v>
      </c>
    </row>
    <row r="3522" customFormat="false" ht="15" hidden="false" customHeight="false" outlineLevel="0" collapsed="false">
      <c r="A3522" s="178" t="n">
        <v>37373</v>
      </c>
      <c r="B3522" s="179" t="s">
        <v>662</v>
      </c>
      <c r="C3522" s="180" t="s">
        <v>74</v>
      </c>
      <c r="D3522" s="180" t="s">
        <v>594</v>
      </c>
      <c r="E3522" s="178" t="n">
        <v>0.942</v>
      </c>
      <c r="F3522" s="181" t="n">
        <f aca="false">IF(C3522="MAT.",VLOOKUP(A3522,INSUMOS_AUX!A:F,6,0),0)</f>
        <v>0.05</v>
      </c>
      <c r="G3522" s="178" t="n">
        <f aca="false">IF(C3522="M.O.",VLOOKUP(A3522,INSUMOS_AUX!A:F,6,0),0)</f>
        <v>0</v>
      </c>
    </row>
    <row r="3523" customFormat="false" ht="15" hidden="false" customHeight="false" outlineLevel="0" collapsed="false">
      <c r="A3523" s="178" t="n">
        <v>38094</v>
      </c>
      <c r="B3523" s="179" t="s">
        <v>868</v>
      </c>
      <c r="C3523" s="180" t="s">
        <v>74</v>
      </c>
      <c r="D3523" s="180" t="s">
        <v>30</v>
      </c>
      <c r="E3523" s="178" t="n">
        <v>1</v>
      </c>
      <c r="F3523" s="181" t="n">
        <f aca="false">IF(C3523="MAT.",VLOOKUP(A3523,INSUMOS_AUX!A:F,6,0),0)</f>
        <v>1.91</v>
      </c>
      <c r="G3523" s="178" t="n">
        <f aca="false">IF(C3523="M.O.",VLOOKUP(A3523,INSUMOS_AUX!A:F,6,0),0)</f>
        <v>0</v>
      </c>
    </row>
    <row r="3524" customFormat="false" ht="15" hidden="false" customHeight="false" outlineLevel="0" collapsed="false">
      <c r="A3524" s="178" t="n">
        <v>38099</v>
      </c>
      <c r="B3524" s="179" t="s">
        <v>869</v>
      </c>
      <c r="C3524" s="180" t="s">
        <v>74</v>
      </c>
      <c r="D3524" s="180" t="s">
        <v>30</v>
      </c>
      <c r="E3524" s="178" t="n">
        <v>1</v>
      </c>
      <c r="F3524" s="181" t="n">
        <f aca="false">IF(C3524="MAT.",VLOOKUP(A3524,INSUMOS_AUX!A:F,6,0),0)</f>
        <v>0.99</v>
      </c>
      <c r="G3524" s="178" t="n">
        <f aca="false">IF(C3524="M.O.",VLOOKUP(A3524,INSUMOS_AUX!A:F,6,0),0)</f>
        <v>0</v>
      </c>
    </row>
    <row r="3525" customFormat="false" ht="15" hidden="false" customHeight="false" outlineLevel="0" collapsed="false">
      <c r="A3525" s="178" t="n">
        <v>38101</v>
      </c>
      <c r="B3525" s="179" t="s">
        <v>870</v>
      </c>
      <c r="C3525" s="180" t="s">
        <v>74</v>
      </c>
      <c r="D3525" s="180" t="s">
        <v>30</v>
      </c>
      <c r="E3525" s="178" t="n">
        <v>2</v>
      </c>
      <c r="F3525" s="181" t="n">
        <f aca="false">IF(C3525="MAT.",VLOOKUP(A3525,INSUMOS_AUX!A:F,6,0),0)</f>
        <v>5.15</v>
      </c>
      <c r="G3525" s="178" t="n">
        <f aca="false">IF(C3525="M.O.",VLOOKUP(A3525,INSUMOS_AUX!A:F,6,0),0)</f>
        <v>0</v>
      </c>
    </row>
    <row r="3526" customFormat="false" ht="15" hidden="false" customHeight="false" outlineLevel="0" collapsed="false">
      <c r="A3526" s="178" t="n">
        <v>38382</v>
      </c>
      <c r="B3526" s="179" t="s">
        <v>664</v>
      </c>
      <c r="C3526" s="180" t="s">
        <v>74</v>
      </c>
      <c r="D3526" s="180" t="s">
        <v>30</v>
      </c>
      <c r="E3526" s="178" t="n">
        <v>0.002384391</v>
      </c>
      <c r="F3526" s="181" t="n">
        <f aca="false">IF(C3526="MAT.",VLOOKUP(A3526,INSUMOS_AUX!A:F,6,0),0)</f>
        <v>7.62</v>
      </c>
      <c r="G3526" s="178" t="n">
        <f aca="false">IF(C3526="M.O.",VLOOKUP(A3526,INSUMOS_AUX!A:F,6,0),0)</f>
        <v>0</v>
      </c>
    </row>
    <row r="3527" customFormat="false" ht="15" hidden="false" customHeight="false" outlineLevel="0" collapsed="false">
      <c r="A3527" s="178" t="n">
        <v>38390</v>
      </c>
      <c r="B3527" s="179" t="s">
        <v>665</v>
      </c>
      <c r="C3527" s="180" t="s">
        <v>74</v>
      </c>
      <c r="D3527" s="180" t="s">
        <v>30</v>
      </c>
      <c r="E3527" s="178" t="n">
        <v>0.001253143</v>
      </c>
      <c r="F3527" s="181" t="n">
        <f aca="false">IF(C3527="MAT.",VLOOKUP(A3527,INSUMOS_AUX!A:F,6,0),0)</f>
        <v>22.97</v>
      </c>
      <c r="G3527" s="178" t="n">
        <f aca="false">IF(C3527="M.O.",VLOOKUP(A3527,INSUMOS_AUX!A:F,6,0),0)</f>
        <v>0</v>
      </c>
    </row>
    <row r="3528" customFormat="false" ht="15" hidden="false" customHeight="false" outlineLevel="0" collapsed="false">
      <c r="A3528" s="178" t="n">
        <v>38393</v>
      </c>
      <c r="B3528" s="179" t="s">
        <v>666</v>
      </c>
      <c r="C3528" s="180" t="s">
        <v>74</v>
      </c>
      <c r="D3528" s="180" t="s">
        <v>30</v>
      </c>
      <c r="E3528" s="178" t="n">
        <v>0.001253143</v>
      </c>
      <c r="F3528" s="181" t="n">
        <f aca="false">IF(C3528="MAT.",VLOOKUP(A3528,INSUMOS_AUX!A:F,6,0),0)</f>
        <v>10.36</v>
      </c>
      <c r="G3528" s="178" t="n">
        <f aca="false">IF(C3528="M.O.",VLOOKUP(A3528,INSUMOS_AUX!A:F,6,0),0)</f>
        <v>0</v>
      </c>
    </row>
    <row r="3529" customFormat="false" ht="15" hidden="false" customHeight="false" outlineLevel="0" collapsed="false">
      <c r="A3529" s="178" t="n">
        <v>38396</v>
      </c>
      <c r="B3529" s="179" t="s">
        <v>667</v>
      </c>
      <c r="C3529" s="180" t="s">
        <v>74</v>
      </c>
      <c r="D3529" s="180" t="s">
        <v>30</v>
      </c>
      <c r="E3529" s="178" t="n">
        <v>4.2673E-005</v>
      </c>
      <c r="F3529" s="181" t="n">
        <f aca="false">IF(C3529="MAT.",VLOOKUP(A3529,INSUMOS_AUX!A:F,6,0),0)</f>
        <v>276.64</v>
      </c>
      <c r="G3529" s="178" t="n">
        <f aca="false">IF(C3529="M.O.",VLOOKUP(A3529,INSUMOS_AUX!A:F,6,0),0)</f>
        <v>0</v>
      </c>
    </row>
    <row r="3530" customFormat="false" ht="15" hidden="false" customHeight="false" outlineLevel="0" collapsed="false">
      <c r="A3530" s="178" t="n">
        <v>38399</v>
      </c>
      <c r="B3530" s="179" t="s">
        <v>668</v>
      </c>
      <c r="C3530" s="180" t="s">
        <v>74</v>
      </c>
      <c r="D3530" s="180" t="s">
        <v>30</v>
      </c>
      <c r="E3530" s="178" t="n">
        <v>0.000213175</v>
      </c>
      <c r="F3530" s="181" t="n">
        <f aca="false">IF(C3530="MAT.",VLOOKUP(A3530,INSUMOS_AUX!A:F,6,0),0)</f>
        <v>135.25</v>
      </c>
      <c r="G3530" s="178" t="n">
        <f aca="false">IF(C3530="M.O.",VLOOKUP(A3530,INSUMOS_AUX!A:F,6,0),0)</f>
        <v>0</v>
      </c>
    </row>
    <row r="3531" customFormat="false" ht="15" hidden="false" customHeight="false" outlineLevel="0" collapsed="false">
      <c r="A3531" s="178" t="n">
        <v>38412</v>
      </c>
      <c r="B3531" s="179" t="s">
        <v>669</v>
      </c>
      <c r="C3531" s="180" t="s">
        <v>74</v>
      </c>
      <c r="D3531" s="180" t="s">
        <v>30</v>
      </c>
      <c r="E3531" s="178" t="n">
        <v>3.7302E-005</v>
      </c>
      <c r="F3531" s="181" t="n">
        <f aca="false">IF(C3531="MAT.",VLOOKUP(A3531,INSUMOS_AUX!A:F,6,0),0)</f>
        <v>837.62</v>
      </c>
      <c r="G3531" s="178" t="n">
        <f aca="false">IF(C3531="M.O.",VLOOKUP(A3531,INSUMOS_AUX!A:F,6,0),0)</f>
        <v>0</v>
      </c>
    </row>
    <row r="3532" customFormat="false" ht="15" hidden="false" customHeight="false" outlineLevel="0" collapsed="false">
      <c r="A3532" s="178" t="n">
        <v>38413</v>
      </c>
      <c r="B3532" s="179" t="s">
        <v>670</v>
      </c>
      <c r="C3532" s="180" t="s">
        <v>74</v>
      </c>
      <c r="D3532" s="180" t="s">
        <v>30</v>
      </c>
      <c r="E3532" s="178" t="n">
        <v>3.6549E-005</v>
      </c>
      <c r="F3532" s="181" t="n">
        <f aca="false">IF(C3532="MAT.",VLOOKUP(A3532,INSUMOS_AUX!A:F,6,0),0)</f>
        <v>589.49</v>
      </c>
      <c r="G3532" s="178" t="n">
        <f aca="false">IF(C3532="M.O.",VLOOKUP(A3532,INSUMOS_AUX!A:F,6,0),0)</f>
        <v>0</v>
      </c>
    </row>
    <row r="3533" customFormat="false" ht="15" hidden="false" customHeight="false" outlineLevel="0" collapsed="false">
      <c r="A3533" s="178" t="n">
        <v>38476</v>
      </c>
      <c r="B3533" s="179" t="s">
        <v>671</v>
      </c>
      <c r="C3533" s="180" t="s">
        <v>74</v>
      </c>
      <c r="D3533" s="180" t="s">
        <v>30</v>
      </c>
      <c r="E3533" s="178" t="n">
        <v>0.000170596</v>
      </c>
      <c r="F3533" s="181" t="n">
        <f aca="false">IF(C3533="MAT.",VLOOKUP(A3533,INSUMOS_AUX!A:F,6,0),0)</f>
        <v>203.78</v>
      </c>
      <c r="G3533" s="178" t="n">
        <f aca="false">IF(C3533="M.O.",VLOOKUP(A3533,INSUMOS_AUX!A:F,6,0),0)</f>
        <v>0</v>
      </c>
    </row>
    <row r="3534" customFormat="false" ht="15" hidden="false" customHeight="false" outlineLevel="0" collapsed="false">
      <c r="A3534" s="178" t="n">
        <v>38477</v>
      </c>
      <c r="B3534" s="179" t="s">
        <v>672</v>
      </c>
      <c r="C3534" s="180" t="s">
        <v>74</v>
      </c>
      <c r="D3534" s="180" t="s">
        <v>30</v>
      </c>
      <c r="E3534" s="178" t="n">
        <v>3.6549E-005</v>
      </c>
      <c r="F3534" s="181" t="n">
        <f aca="false">IF(C3534="MAT.",VLOOKUP(A3534,INSUMOS_AUX!A:F,6,0),0)</f>
        <v>577.1</v>
      </c>
      <c r="G3534" s="178" t="n">
        <f aca="false">IF(C3534="M.O.",VLOOKUP(A3534,INSUMOS_AUX!A:F,6,0),0)</f>
        <v>0</v>
      </c>
    </row>
    <row r="3535" customFormat="false" ht="15" hidden="false" customHeight="false" outlineLevel="0" collapsed="false">
      <c r="A3535" s="172"/>
      <c r="B3535" s="173"/>
      <c r="C3535" s="173"/>
      <c r="D3535" s="173"/>
      <c r="E3535" s="173"/>
      <c r="F3535" s="173"/>
      <c r="G3535" s="173"/>
    </row>
    <row r="3536" customFormat="false" ht="15" hidden="false" customHeight="false" outlineLevel="0" collapsed="false">
      <c r="A3536" s="174" t="s">
        <v>426</v>
      </c>
      <c r="B3536" s="174" t="s">
        <v>427</v>
      </c>
      <c r="C3536" s="175" t="s">
        <v>60</v>
      </c>
      <c r="D3536" s="175" t="s">
        <v>30</v>
      </c>
      <c r="E3536" s="176" t="n">
        <v>7</v>
      </c>
      <c r="F3536" s="176" t="n">
        <f aca="false">SUMPRODUCT($E3537:$E3567,F3537:F3567)</f>
        <v>17.10856288307</v>
      </c>
      <c r="G3536" s="176" t="n">
        <f aca="false">SUMPRODUCT($E3537:$E3567,G3537:G3567)</f>
        <v>12.706571928</v>
      </c>
    </row>
    <row r="3537" customFormat="false" ht="15" hidden="false" customHeight="false" outlineLevel="0" collapsed="false">
      <c r="A3537" s="178" t="n">
        <v>10</v>
      </c>
      <c r="B3537" s="179" t="s">
        <v>647</v>
      </c>
      <c r="C3537" s="180" t="s">
        <v>74</v>
      </c>
      <c r="D3537" s="180" t="s">
        <v>30</v>
      </c>
      <c r="E3537" s="178" t="n">
        <v>0.00748935</v>
      </c>
      <c r="F3537" s="181" t="n">
        <f aca="false">IF(C3537="MAT.",VLOOKUP(A3537,INSUMOS_AUX!A:F,6,0),0)</f>
        <v>6.92</v>
      </c>
      <c r="G3537" s="178" t="n">
        <f aca="false">IF(C3537="M.O.",VLOOKUP(A3537,INSUMOS_AUX!A:F,6,0),0)</f>
        <v>0</v>
      </c>
    </row>
    <row r="3538" customFormat="false" ht="15" hidden="false" customHeight="false" outlineLevel="0" collapsed="false">
      <c r="A3538" s="178" t="n">
        <v>11359</v>
      </c>
      <c r="B3538" s="179" t="s">
        <v>649</v>
      </c>
      <c r="C3538" s="180" t="s">
        <v>74</v>
      </c>
      <c r="D3538" s="180" t="s">
        <v>30</v>
      </c>
      <c r="E3538" s="178" t="n">
        <v>6.0448E-005</v>
      </c>
      <c r="F3538" s="181" t="n">
        <f aca="false">IF(C3538="MAT.",VLOOKUP(A3538,INSUMOS_AUX!A:F,6,0),0)</f>
        <v>571.77</v>
      </c>
      <c r="G3538" s="178" t="n">
        <f aca="false">IF(C3538="M.O.",VLOOKUP(A3538,INSUMOS_AUX!A:F,6,0),0)</f>
        <v>0</v>
      </c>
    </row>
    <row r="3539" customFormat="false" ht="15" hidden="false" customHeight="false" outlineLevel="0" collapsed="false">
      <c r="A3539" s="178" t="n">
        <v>12815</v>
      </c>
      <c r="B3539" s="179" t="s">
        <v>651</v>
      </c>
      <c r="C3539" s="180" t="s">
        <v>74</v>
      </c>
      <c r="D3539" s="180" t="s">
        <v>30</v>
      </c>
      <c r="E3539" s="178" t="n">
        <v>0.008524348</v>
      </c>
      <c r="F3539" s="181" t="n">
        <f aca="false">IF(C3539="MAT.",VLOOKUP(A3539,INSUMOS_AUX!A:F,6,0),0)</f>
        <v>5.84</v>
      </c>
      <c r="G3539" s="178" t="n">
        <f aca="false">IF(C3539="M.O.",VLOOKUP(A3539,INSUMOS_AUX!A:F,6,0),0)</f>
        <v>0</v>
      </c>
    </row>
    <row r="3540" customFormat="false" ht="15" hidden="false" customHeight="false" outlineLevel="0" collapsed="false">
      <c r="A3540" s="178" t="n">
        <v>12892</v>
      </c>
      <c r="B3540" s="179" t="s">
        <v>627</v>
      </c>
      <c r="C3540" s="180" t="s">
        <v>74</v>
      </c>
      <c r="D3540" s="180" t="s">
        <v>628</v>
      </c>
      <c r="E3540" s="178" t="n">
        <v>0.014673039</v>
      </c>
      <c r="F3540" s="181" t="n">
        <f aca="false">IF(C3540="MAT.",VLOOKUP(A3540,INSUMOS_AUX!A:F,6,0),0)</f>
        <v>9</v>
      </c>
      <c r="G3540" s="178" t="n">
        <f aca="false">IF(C3540="M.O.",VLOOKUP(A3540,INSUMOS_AUX!A:F,6,0),0)</f>
        <v>0</v>
      </c>
    </row>
    <row r="3541" customFormat="false" ht="15" hidden="false" customHeight="false" outlineLevel="0" collapsed="false">
      <c r="A3541" s="178" t="n">
        <v>12893</v>
      </c>
      <c r="B3541" s="179" t="s">
        <v>629</v>
      </c>
      <c r="C3541" s="180" t="s">
        <v>74</v>
      </c>
      <c r="D3541" s="180" t="s">
        <v>628</v>
      </c>
      <c r="E3541" s="178" t="n">
        <v>0.001711898</v>
      </c>
      <c r="F3541" s="181" t="n">
        <f aca="false">IF(C3541="MAT.",VLOOKUP(A3541,INSUMOS_AUX!A:F,6,0),0)</f>
        <v>48</v>
      </c>
      <c r="G3541" s="178" t="n">
        <f aca="false">IF(C3541="M.O.",VLOOKUP(A3541,INSUMOS_AUX!A:F,6,0),0)</f>
        <v>0</v>
      </c>
    </row>
    <row r="3542" customFormat="false" ht="15" hidden="false" customHeight="false" outlineLevel="0" collapsed="false">
      <c r="A3542" s="178" t="n">
        <v>2436</v>
      </c>
      <c r="B3542" s="179" t="s">
        <v>683</v>
      </c>
      <c r="C3542" s="180" t="s">
        <v>636</v>
      </c>
      <c r="D3542" s="180" t="s">
        <v>594</v>
      </c>
      <c r="E3542" s="178" t="n">
        <v>0.6139396</v>
      </c>
      <c r="F3542" s="181" t="n">
        <f aca="false">IF(C3542="MAT.",VLOOKUP(A3542,INSUMOS_AUX!A:F,6,0),0)</f>
        <v>0</v>
      </c>
      <c r="G3542" s="178" t="n">
        <f aca="false">IF(C3542="M.O.",VLOOKUP(A3542,INSUMOS_AUX!A:F,6,0),0)</f>
        <v>13.3</v>
      </c>
    </row>
    <row r="3543" customFormat="false" ht="15" hidden="false" customHeight="false" outlineLevel="0" collapsed="false">
      <c r="A3543" s="178" t="n">
        <v>247</v>
      </c>
      <c r="B3543" s="179" t="s">
        <v>849</v>
      </c>
      <c r="C3543" s="180" t="s">
        <v>636</v>
      </c>
      <c r="D3543" s="180" t="s">
        <v>594</v>
      </c>
      <c r="E3543" s="178" t="n">
        <v>0.4862072</v>
      </c>
      <c r="F3543" s="181" t="n">
        <f aca="false">IF(C3543="MAT.",VLOOKUP(A3543,INSUMOS_AUX!A:F,6,0),0)</f>
        <v>0</v>
      </c>
      <c r="G3543" s="178" t="n">
        <f aca="false">IF(C3543="M.O.",VLOOKUP(A3543,INSUMOS_AUX!A:F,6,0),0)</f>
        <v>9.34</v>
      </c>
    </row>
    <row r="3544" customFormat="false" ht="15" hidden="false" customHeight="false" outlineLevel="0" collapsed="false">
      <c r="A3544" s="178" t="n">
        <v>25966</v>
      </c>
      <c r="B3544" s="179" t="s">
        <v>653</v>
      </c>
      <c r="C3544" s="180" t="s">
        <v>74</v>
      </c>
      <c r="D3544" s="180" t="s">
        <v>654</v>
      </c>
      <c r="E3544" s="178" t="n">
        <v>0.001420761</v>
      </c>
      <c r="F3544" s="181" t="n">
        <f aca="false">IF(C3544="MAT.",VLOOKUP(A3544,INSUMOS_AUX!A:F,6,0),0)</f>
        <v>15.03</v>
      </c>
      <c r="G3544" s="178" t="n">
        <f aca="false">IF(C3544="M.O.",VLOOKUP(A3544,INSUMOS_AUX!A:F,6,0),0)</f>
        <v>0</v>
      </c>
    </row>
    <row r="3545" customFormat="false" ht="15" hidden="false" customHeight="false" outlineLevel="0" collapsed="false">
      <c r="A3545" s="178" t="n">
        <v>2711</v>
      </c>
      <c r="B3545" s="179" t="s">
        <v>657</v>
      </c>
      <c r="C3545" s="180" t="s">
        <v>74</v>
      </c>
      <c r="D3545" s="180" t="s">
        <v>30</v>
      </c>
      <c r="E3545" s="178" t="n">
        <v>0.000634071</v>
      </c>
      <c r="F3545" s="181" t="n">
        <f aca="false">IF(C3545="MAT.",VLOOKUP(A3545,INSUMOS_AUX!A:F,6,0),0)</f>
        <v>109.45</v>
      </c>
      <c r="G3545" s="178" t="n">
        <f aca="false">IF(C3545="M.O.",VLOOKUP(A3545,INSUMOS_AUX!A:F,6,0),0)</f>
        <v>0</v>
      </c>
    </row>
    <row r="3546" customFormat="false" ht="15" hidden="false" customHeight="false" outlineLevel="0" collapsed="false">
      <c r="A3546" s="178" t="n">
        <v>36144</v>
      </c>
      <c r="B3546" s="179" t="s">
        <v>630</v>
      </c>
      <c r="C3546" s="180" t="s">
        <v>74</v>
      </c>
      <c r="D3546" s="180" t="s">
        <v>30</v>
      </c>
      <c r="E3546" s="178" t="n">
        <v>0.119371215</v>
      </c>
      <c r="F3546" s="181" t="n">
        <f aca="false">IF(C3546="MAT.",VLOOKUP(A3546,INSUMOS_AUX!A:F,6,0),0)</f>
        <v>1.12</v>
      </c>
      <c r="G3546" s="178" t="n">
        <f aca="false">IF(C3546="M.O.",VLOOKUP(A3546,INSUMOS_AUX!A:F,6,0),0)</f>
        <v>0</v>
      </c>
    </row>
    <row r="3547" customFormat="false" ht="15" hidden="false" customHeight="false" outlineLevel="0" collapsed="false">
      <c r="A3547" s="178" t="n">
        <v>36146</v>
      </c>
      <c r="B3547" s="179" t="s">
        <v>631</v>
      </c>
      <c r="C3547" s="180" t="s">
        <v>74</v>
      </c>
      <c r="D3547" s="180" t="s">
        <v>30</v>
      </c>
      <c r="E3547" s="178" t="n">
        <v>0.001327952</v>
      </c>
      <c r="F3547" s="181" t="n">
        <f aca="false">IF(C3547="MAT.",VLOOKUP(A3547,INSUMOS_AUX!A:F,6,0),0)</f>
        <v>170</v>
      </c>
      <c r="G3547" s="178" t="n">
        <f aca="false">IF(C3547="M.O.",VLOOKUP(A3547,INSUMOS_AUX!A:F,6,0),0)</f>
        <v>0</v>
      </c>
    </row>
    <row r="3548" customFormat="false" ht="15" hidden="false" customHeight="false" outlineLevel="0" collapsed="false">
      <c r="A3548" s="178" t="n">
        <v>36149</v>
      </c>
      <c r="B3548" s="179" t="s">
        <v>632</v>
      </c>
      <c r="C3548" s="180" t="s">
        <v>74</v>
      </c>
      <c r="D3548" s="180" t="s">
        <v>30</v>
      </c>
      <c r="E3548" s="178" t="n">
        <v>0.00076896</v>
      </c>
      <c r="F3548" s="181" t="n">
        <f aca="false">IF(C3548="MAT.",VLOOKUP(A3548,INSUMOS_AUX!A:F,6,0),0)</f>
        <v>117.5</v>
      </c>
      <c r="G3548" s="178" t="n">
        <f aca="false">IF(C3548="M.O.",VLOOKUP(A3548,INSUMOS_AUX!A:F,6,0),0)</f>
        <v>0</v>
      </c>
    </row>
    <row r="3549" customFormat="false" ht="15" hidden="false" customHeight="false" outlineLevel="0" collapsed="false">
      <c r="A3549" s="178" t="n">
        <v>36150</v>
      </c>
      <c r="B3549" s="179" t="s">
        <v>633</v>
      </c>
      <c r="C3549" s="180" t="s">
        <v>74</v>
      </c>
      <c r="D3549" s="180" t="s">
        <v>30</v>
      </c>
      <c r="E3549" s="178" t="n">
        <v>0.00284558</v>
      </c>
      <c r="F3549" s="181" t="n">
        <f aca="false">IF(C3549="MAT.",VLOOKUP(A3549,INSUMOS_AUX!A:F,6,0),0)</f>
        <v>29.7</v>
      </c>
      <c r="G3549" s="178" t="n">
        <f aca="false">IF(C3549="M.O.",VLOOKUP(A3549,INSUMOS_AUX!A:F,6,0),0)</f>
        <v>0</v>
      </c>
    </row>
    <row r="3550" customFormat="false" ht="15" hidden="false" customHeight="false" outlineLevel="0" collapsed="false">
      <c r="A3550" s="178" t="n">
        <v>36153</v>
      </c>
      <c r="B3550" s="179" t="s">
        <v>634</v>
      </c>
      <c r="C3550" s="180" t="s">
        <v>74</v>
      </c>
      <c r="D3550" s="180" t="s">
        <v>30</v>
      </c>
      <c r="E3550" s="178" t="n">
        <v>0.001150876</v>
      </c>
      <c r="F3550" s="181" t="n">
        <f aca="false">IF(C3550="MAT.",VLOOKUP(A3550,INSUMOS_AUX!A:F,6,0),0)</f>
        <v>133.75</v>
      </c>
      <c r="G3550" s="178" t="n">
        <f aca="false">IF(C3550="M.O.",VLOOKUP(A3550,INSUMOS_AUX!A:F,6,0),0)</f>
        <v>0</v>
      </c>
    </row>
    <row r="3551" customFormat="false" ht="15" hidden="false" customHeight="false" outlineLevel="0" collapsed="false">
      <c r="A3551" s="178" t="n">
        <v>37370</v>
      </c>
      <c r="B3551" s="179" t="s">
        <v>659</v>
      </c>
      <c r="C3551" s="180" t="s">
        <v>74</v>
      </c>
      <c r="D3551" s="180" t="s">
        <v>594</v>
      </c>
      <c r="E3551" s="178" t="n">
        <v>1.068</v>
      </c>
      <c r="F3551" s="181" t="n">
        <f aca="false">IF(C3551="MAT.",VLOOKUP(A3551,INSUMOS_AUX!A:F,6,0),0)</f>
        <v>1.87</v>
      </c>
      <c r="G3551" s="178" t="n">
        <f aca="false">IF(C3551="M.O.",VLOOKUP(A3551,INSUMOS_AUX!A:F,6,0),0)</f>
        <v>0</v>
      </c>
    </row>
    <row r="3552" customFormat="false" ht="15" hidden="false" customHeight="false" outlineLevel="0" collapsed="false">
      <c r="A3552" s="178" t="n">
        <v>37371</v>
      </c>
      <c r="B3552" s="179" t="s">
        <v>660</v>
      </c>
      <c r="C3552" s="180" t="s">
        <v>74</v>
      </c>
      <c r="D3552" s="180" t="s">
        <v>594</v>
      </c>
      <c r="E3552" s="178" t="n">
        <v>1.068</v>
      </c>
      <c r="F3552" s="181" t="n">
        <f aca="false">IF(C3552="MAT.",VLOOKUP(A3552,INSUMOS_AUX!A:F,6,0),0)</f>
        <v>0.71</v>
      </c>
      <c r="G3552" s="178" t="n">
        <f aca="false">IF(C3552="M.O.",VLOOKUP(A3552,INSUMOS_AUX!A:F,6,0),0)</f>
        <v>0</v>
      </c>
    </row>
    <row r="3553" customFormat="false" ht="15" hidden="false" customHeight="false" outlineLevel="0" collapsed="false">
      <c r="A3553" s="178" t="n">
        <v>37372</v>
      </c>
      <c r="B3553" s="179" t="s">
        <v>661</v>
      </c>
      <c r="C3553" s="180" t="s">
        <v>74</v>
      </c>
      <c r="D3553" s="180" t="s">
        <v>594</v>
      </c>
      <c r="E3553" s="178" t="n">
        <v>1.068</v>
      </c>
      <c r="F3553" s="181" t="n">
        <f aca="false">IF(C3553="MAT.",VLOOKUP(A3553,INSUMOS_AUX!A:F,6,0),0)</f>
        <v>0.34</v>
      </c>
      <c r="G3553" s="178" t="n">
        <f aca="false">IF(C3553="M.O.",VLOOKUP(A3553,INSUMOS_AUX!A:F,6,0),0)</f>
        <v>0</v>
      </c>
    </row>
    <row r="3554" customFormat="false" ht="15" hidden="false" customHeight="false" outlineLevel="0" collapsed="false">
      <c r="A3554" s="178" t="n">
        <v>37373</v>
      </c>
      <c r="B3554" s="179" t="s">
        <v>662</v>
      </c>
      <c r="C3554" s="180" t="s">
        <v>74</v>
      </c>
      <c r="D3554" s="180" t="s">
        <v>594</v>
      </c>
      <c r="E3554" s="178" t="n">
        <v>1.068</v>
      </c>
      <c r="F3554" s="181" t="n">
        <f aca="false">IF(C3554="MAT.",VLOOKUP(A3554,INSUMOS_AUX!A:F,6,0),0)</f>
        <v>0.05</v>
      </c>
      <c r="G3554" s="178" t="n">
        <f aca="false">IF(C3554="M.O.",VLOOKUP(A3554,INSUMOS_AUX!A:F,6,0),0)</f>
        <v>0</v>
      </c>
    </row>
    <row r="3555" customFormat="false" ht="15" hidden="false" customHeight="false" outlineLevel="0" collapsed="false">
      <c r="A3555" s="178" t="n">
        <v>38094</v>
      </c>
      <c r="B3555" s="179" t="s">
        <v>868</v>
      </c>
      <c r="C3555" s="180" t="s">
        <v>74</v>
      </c>
      <c r="D3555" s="180" t="s">
        <v>30</v>
      </c>
      <c r="E3555" s="178" t="n">
        <v>1</v>
      </c>
      <c r="F3555" s="181" t="n">
        <f aca="false">IF(C3555="MAT.",VLOOKUP(A3555,INSUMOS_AUX!A:F,6,0),0)</f>
        <v>1.91</v>
      </c>
      <c r="G3555" s="178" t="n">
        <f aca="false">IF(C3555="M.O.",VLOOKUP(A3555,INSUMOS_AUX!A:F,6,0),0)</f>
        <v>0</v>
      </c>
    </row>
    <row r="3556" customFormat="false" ht="15" hidden="false" customHeight="false" outlineLevel="0" collapsed="false">
      <c r="A3556" s="178" t="n">
        <v>38099</v>
      </c>
      <c r="B3556" s="179" t="s">
        <v>869</v>
      </c>
      <c r="C3556" s="180" t="s">
        <v>74</v>
      </c>
      <c r="D3556" s="180" t="s">
        <v>30</v>
      </c>
      <c r="E3556" s="178" t="n">
        <v>1</v>
      </c>
      <c r="F3556" s="181" t="n">
        <f aca="false">IF(C3556="MAT.",VLOOKUP(A3556,INSUMOS_AUX!A:F,6,0),0)</f>
        <v>0.99</v>
      </c>
      <c r="G3556" s="178" t="n">
        <f aca="false">IF(C3556="M.O.",VLOOKUP(A3556,INSUMOS_AUX!A:F,6,0),0)</f>
        <v>0</v>
      </c>
    </row>
    <row r="3557" customFormat="false" ht="15" hidden="false" customHeight="false" outlineLevel="0" collapsed="false">
      <c r="A3557" s="178" t="n">
        <v>38101</v>
      </c>
      <c r="B3557" s="179" t="s">
        <v>870</v>
      </c>
      <c r="C3557" s="180" t="s">
        <v>74</v>
      </c>
      <c r="D3557" s="180" t="s">
        <v>30</v>
      </c>
      <c r="E3557" s="178" t="n">
        <v>1</v>
      </c>
      <c r="F3557" s="181" t="n">
        <f aca="false">IF(C3557="MAT.",VLOOKUP(A3557,INSUMOS_AUX!A:F,6,0),0)</f>
        <v>5.15</v>
      </c>
      <c r="G3557" s="178" t="n">
        <f aca="false">IF(C3557="M.O.",VLOOKUP(A3557,INSUMOS_AUX!A:F,6,0),0)</f>
        <v>0</v>
      </c>
    </row>
    <row r="3558" customFormat="false" ht="15" hidden="false" customHeight="false" outlineLevel="0" collapsed="false">
      <c r="A3558" s="178" t="n">
        <v>38112</v>
      </c>
      <c r="B3558" s="179" t="s">
        <v>887</v>
      </c>
      <c r="C3558" s="180" t="s">
        <v>74</v>
      </c>
      <c r="D3558" s="180" t="s">
        <v>30</v>
      </c>
      <c r="E3558" s="178" t="n">
        <v>1</v>
      </c>
      <c r="F3558" s="181" t="n">
        <f aca="false">IF(C3558="MAT.",VLOOKUP(A3558,INSUMOS_AUX!A:F,6,0),0)</f>
        <v>4.52</v>
      </c>
      <c r="G3558" s="178" t="n">
        <f aca="false">IF(C3558="M.O.",VLOOKUP(A3558,INSUMOS_AUX!A:F,6,0),0)</f>
        <v>0</v>
      </c>
    </row>
    <row r="3559" customFormat="false" ht="15" hidden="false" customHeight="false" outlineLevel="0" collapsed="false">
      <c r="A3559" s="178" t="n">
        <v>38382</v>
      </c>
      <c r="B3559" s="179" t="s">
        <v>664</v>
      </c>
      <c r="C3559" s="180" t="s">
        <v>74</v>
      </c>
      <c r="D3559" s="180" t="s">
        <v>30</v>
      </c>
      <c r="E3559" s="178" t="n">
        <v>0.002703321</v>
      </c>
      <c r="F3559" s="181" t="n">
        <f aca="false">IF(C3559="MAT.",VLOOKUP(A3559,INSUMOS_AUX!A:F,6,0),0)</f>
        <v>7.62</v>
      </c>
      <c r="G3559" s="178" t="n">
        <f aca="false">IF(C3559="M.O.",VLOOKUP(A3559,INSUMOS_AUX!A:F,6,0),0)</f>
        <v>0</v>
      </c>
    </row>
    <row r="3560" customFormat="false" ht="15" hidden="false" customHeight="false" outlineLevel="0" collapsed="false">
      <c r="A3560" s="178" t="n">
        <v>38390</v>
      </c>
      <c r="B3560" s="179" t="s">
        <v>665</v>
      </c>
      <c r="C3560" s="180" t="s">
        <v>74</v>
      </c>
      <c r="D3560" s="180" t="s">
        <v>30</v>
      </c>
      <c r="E3560" s="178" t="n">
        <v>0.001420761</v>
      </c>
      <c r="F3560" s="181" t="n">
        <f aca="false">IF(C3560="MAT.",VLOOKUP(A3560,INSUMOS_AUX!A:F,6,0),0)</f>
        <v>22.97</v>
      </c>
      <c r="G3560" s="178" t="n">
        <f aca="false">IF(C3560="M.O.",VLOOKUP(A3560,INSUMOS_AUX!A:F,6,0),0)</f>
        <v>0</v>
      </c>
    </row>
    <row r="3561" customFormat="false" ht="15" hidden="false" customHeight="false" outlineLevel="0" collapsed="false">
      <c r="A3561" s="178" t="n">
        <v>38393</v>
      </c>
      <c r="B3561" s="179" t="s">
        <v>666</v>
      </c>
      <c r="C3561" s="180" t="s">
        <v>74</v>
      </c>
      <c r="D3561" s="180" t="s">
        <v>30</v>
      </c>
      <c r="E3561" s="178" t="n">
        <v>0.001420761</v>
      </c>
      <c r="F3561" s="181" t="n">
        <f aca="false">IF(C3561="MAT.",VLOOKUP(A3561,INSUMOS_AUX!A:F,6,0),0)</f>
        <v>10.36</v>
      </c>
      <c r="G3561" s="178" t="n">
        <f aca="false">IF(C3561="M.O.",VLOOKUP(A3561,INSUMOS_AUX!A:F,6,0),0)</f>
        <v>0</v>
      </c>
    </row>
    <row r="3562" customFormat="false" ht="15" hidden="false" customHeight="false" outlineLevel="0" collapsed="false">
      <c r="A3562" s="178" t="n">
        <v>38396</v>
      </c>
      <c r="B3562" s="179" t="s">
        <v>667</v>
      </c>
      <c r="C3562" s="180" t="s">
        <v>74</v>
      </c>
      <c r="D3562" s="180" t="s">
        <v>30</v>
      </c>
      <c r="E3562" s="178" t="n">
        <v>4.8381E-005</v>
      </c>
      <c r="F3562" s="181" t="n">
        <f aca="false">IF(C3562="MAT.",VLOOKUP(A3562,INSUMOS_AUX!A:F,6,0),0)</f>
        <v>276.64</v>
      </c>
      <c r="G3562" s="178" t="n">
        <f aca="false">IF(C3562="M.O.",VLOOKUP(A3562,INSUMOS_AUX!A:F,6,0),0)</f>
        <v>0</v>
      </c>
    </row>
    <row r="3563" customFormat="false" ht="15" hidden="false" customHeight="false" outlineLevel="0" collapsed="false">
      <c r="A3563" s="178" t="n">
        <v>38399</v>
      </c>
      <c r="B3563" s="179" t="s">
        <v>668</v>
      </c>
      <c r="C3563" s="180" t="s">
        <v>74</v>
      </c>
      <c r="D3563" s="180" t="s">
        <v>30</v>
      </c>
      <c r="E3563" s="178" t="n">
        <v>0.000241689</v>
      </c>
      <c r="F3563" s="181" t="n">
        <f aca="false">IF(C3563="MAT.",VLOOKUP(A3563,INSUMOS_AUX!A:F,6,0),0)</f>
        <v>135.25</v>
      </c>
      <c r="G3563" s="178" t="n">
        <f aca="false">IF(C3563="M.O.",VLOOKUP(A3563,INSUMOS_AUX!A:F,6,0),0)</f>
        <v>0</v>
      </c>
    </row>
    <row r="3564" customFormat="false" ht="15" hidden="false" customHeight="false" outlineLevel="0" collapsed="false">
      <c r="A3564" s="178" t="n">
        <v>38412</v>
      </c>
      <c r="B3564" s="179" t="s">
        <v>669</v>
      </c>
      <c r="C3564" s="180" t="s">
        <v>74</v>
      </c>
      <c r="D3564" s="180" t="s">
        <v>30</v>
      </c>
      <c r="E3564" s="178" t="n">
        <v>4.2292E-005</v>
      </c>
      <c r="F3564" s="181" t="n">
        <f aca="false">IF(C3564="MAT.",VLOOKUP(A3564,INSUMOS_AUX!A:F,6,0),0)</f>
        <v>837.62</v>
      </c>
      <c r="G3564" s="178" t="n">
        <f aca="false">IF(C3564="M.O.",VLOOKUP(A3564,INSUMOS_AUX!A:F,6,0),0)</f>
        <v>0</v>
      </c>
    </row>
    <row r="3565" customFormat="false" ht="15" hidden="false" customHeight="false" outlineLevel="0" collapsed="false">
      <c r="A3565" s="178" t="n">
        <v>38413</v>
      </c>
      <c r="B3565" s="179" t="s">
        <v>670</v>
      </c>
      <c r="C3565" s="180" t="s">
        <v>74</v>
      </c>
      <c r="D3565" s="180" t="s">
        <v>30</v>
      </c>
      <c r="E3565" s="178" t="n">
        <v>4.1439E-005</v>
      </c>
      <c r="F3565" s="181" t="n">
        <f aca="false">IF(C3565="MAT.",VLOOKUP(A3565,INSUMOS_AUX!A:F,6,0),0)</f>
        <v>589.49</v>
      </c>
      <c r="G3565" s="178" t="n">
        <f aca="false">IF(C3565="M.O.",VLOOKUP(A3565,INSUMOS_AUX!A:F,6,0),0)</f>
        <v>0</v>
      </c>
    </row>
    <row r="3566" customFormat="false" ht="15" hidden="false" customHeight="false" outlineLevel="0" collapsed="false">
      <c r="A3566" s="178" t="n">
        <v>38476</v>
      </c>
      <c r="B3566" s="179" t="s">
        <v>671</v>
      </c>
      <c r="C3566" s="180" t="s">
        <v>74</v>
      </c>
      <c r="D3566" s="180" t="s">
        <v>30</v>
      </c>
      <c r="E3566" s="178" t="n">
        <v>0.000193414</v>
      </c>
      <c r="F3566" s="181" t="n">
        <f aca="false">IF(C3566="MAT.",VLOOKUP(A3566,INSUMOS_AUX!A:F,6,0),0)</f>
        <v>203.78</v>
      </c>
      <c r="G3566" s="178" t="n">
        <f aca="false">IF(C3566="M.O.",VLOOKUP(A3566,INSUMOS_AUX!A:F,6,0),0)</f>
        <v>0</v>
      </c>
    </row>
    <row r="3567" customFormat="false" ht="15" hidden="false" customHeight="false" outlineLevel="0" collapsed="false">
      <c r="A3567" s="178" t="n">
        <v>38477</v>
      </c>
      <c r="B3567" s="179" t="s">
        <v>672</v>
      </c>
      <c r="C3567" s="180" t="s">
        <v>74</v>
      </c>
      <c r="D3567" s="180" t="s">
        <v>30</v>
      </c>
      <c r="E3567" s="178" t="n">
        <v>4.1439E-005</v>
      </c>
      <c r="F3567" s="181" t="n">
        <f aca="false">IF(C3567="MAT.",VLOOKUP(A3567,INSUMOS_AUX!A:F,6,0),0)</f>
        <v>577.1</v>
      </c>
      <c r="G3567" s="178" t="n">
        <f aca="false">IF(C3567="M.O.",VLOOKUP(A3567,INSUMOS_AUX!A:F,6,0),0)</f>
        <v>0</v>
      </c>
    </row>
    <row r="3568" customFormat="false" ht="15" hidden="false" customHeight="false" outlineLevel="0" collapsed="false">
      <c r="A3568" s="172"/>
      <c r="B3568" s="173"/>
      <c r="C3568" s="173"/>
      <c r="D3568" s="173"/>
      <c r="E3568" s="173"/>
      <c r="F3568" s="173"/>
      <c r="G3568" s="173"/>
    </row>
    <row r="3569" customFormat="false" ht="15" hidden="false" customHeight="false" outlineLevel="0" collapsed="false">
      <c r="A3569" s="174" t="s">
        <v>429</v>
      </c>
      <c r="B3569" s="174" t="s">
        <v>430</v>
      </c>
      <c r="C3569" s="175" t="s">
        <v>60</v>
      </c>
      <c r="D3569" s="175" t="s">
        <v>30</v>
      </c>
      <c r="E3569" s="176" t="n">
        <v>60</v>
      </c>
      <c r="F3569" s="176" t="n">
        <f aca="false">SUMPRODUCT($E3570:$E3596,F3570:F3596)</f>
        <v>40.2549590988</v>
      </c>
      <c r="G3569" s="176" t="n">
        <f aca="false">SUMPRODUCT($E3570:$E3596,G3570:G3596)</f>
        <v>0.9621134</v>
      </c>
    </row>
    <row r="3570" customFormat="false" ht="15" hidden="false" customHeight="false" outlineLevel="0" collapsed="false">
      <c r="A3570" s="178" t="n">
        <v>10</v>
      </c>
      <c r="B3570" s="179" t="s">
        <v>647</v>
      </c>
      <c r="C3570" s="180" t="s">
        <v>74</v>
      </c>
      <c r="D3570" s="180" t="s">
        <v>30</v>
      </c>
      <c r="E3570" s="178" t="n">
        <v>0.00070125</v>
      </c>
      <c r="F3570" s="181" t="n">
        <f aca="false">IF(C3570="MAT.",VLOOKUP(A3570,INSUMOS_AUX!A:F,6,0),0)</f>
        <v>6.92</v>
      </c>
      <c r="G3570" s="178" t="n">
        <f aca="false">IF(C3570="M.O.",VLOOKUP(A3570,INSUMOS_AUX!A:F,6,0),0)</f>
        <v>0</v>
      </c>
    </row>
    <row r="3571" customFormat="false" ht="15" hidden="false" customHeight="false" outlineLevel="0" collapsed="false">
      <c r="A3571" s="178" t="n">
        <v>11359</v>
      </c>
      <c r="B3571" s="179" t="s">
        <v>649</v>
      </c>
      <c r="C3571" s="180" t="s">
        <v>74</v>
      </c>
      <c r="D3571" s="180" t="s">
        <v>30</v>
      </c>
      <c r="E3571" s="178" t="n">
        <v>5.66E-006</v>
      </c>
      <c r="F3571" s="181" t="n">
        <f aca="false">IF(C3571="MAT.",VLOOKUP(A3571,INSUMOS_AUX!A:F,6,0),0)</f>
        <v>571.77</v>
      </c>
      <c r="G3571" s="178" t="n">
        <f aca="false">IF(C3571="M.O.",VLOOKUP(A3571,INSUMOS_AUX!A:F,6,0),0)</f>
        <v>0</v>
      </c>
    </row>
    <row r="3572" customFormat="false" ht="15" hidden="false" customHeight="false" outlineLevel="0" collapsed="false">
      <c r="A3572" s="178" t="n">
        <v>12815</v>
      </c>
      <c r="B3572" s="179" t="s">
        <v>651</v>
      </c>
      <c r="C3572" s="180" t="s">
        <v>74</v>
      </c>
      <c r="D3572" s="180" t="s">
        <v>30</v>
      </c>
      <c r="E3572" s="178" t="n">
        <v>0.00079816</v>
      </c>
      <c r="F3572" s="181" t="n">
        <f aca="false">IF(C3572="MAT.",VLOOKUP(A3572,INSUMOS_AUX!A:F,6,0),0)</f>
        <v>5.84</v>
      </c>
      <c r="G3572" s="178" t="n">
        <f aca="false">IF(C3572="M.O.",VLOOKUP(A3572,INSUMOS_AUX!A:F,6,0),0)</f>
        <v>0</v>
      </c>
    </row>
    <row r="3573" customFormat="false" ht="15" hidden="false" customHeight="false" outlineLevel="0" collapsed="false">
      <c r="A3573" s="178" t="n">
        <v>12892</v>
      </c>
      <c r="B3573" s="179" t="s">
        <v>627</v>
      </c>
      <c r="C3573" s="180" t="s">
        <v>74</v>
      </c>
      <c r="D3573" s="180" t="s">
        <v>628</v>
      </c>
      <c r="E3573" s="178" t="n">
        <v>0.00137388</v>
      </c>
      <c r="F3573" s="181" t="n">
        <f aca="false">IF(C3573="MAT.",VLOOKUP(A3573,INSUMOS_AUX!A:F,6,0),0)</f>
        <v>9</v>
      </c>
      <c r="G3573" s="178" t="n">
        <f aca="false">IF(C3573="M.O.",VLOOKUP(A3573,INSUMOS_AUX!A:F,6,0),0)</f>
        <v>0</v>
      </c>
    </row>
    <row r="3574" customFormat="false" ht="15" hidden="false" customHeight="false" outlineLevel="0" collapsed="false">
      <c r="A3574" s="178" t="n">
        <v>12893</v>
      </c>
      <c r="B3574" s="179" t="s">
        <v>629</v>
      </c>
      <c r="C3574" s="180" t="s">
        <v>74</v>
      </c>
      <c r="D3574" s="180" t="s">
        <v>628</v>
      </c>
      <c r="E3574" s="178" t="n">
        <v>0.00016029</v>
      </c>
      <c r="F3574" s="181" t="n">
        <f aca="false">IF(C3574="MAT.",VLOOKUP(A3574,INSUMOS_AUX!A:F,6,0),0)</f>
        <v>48</v>
      </c>
      <c r="G3574" s="178" t="n">
        <f aca="false">IF(C3574="M.O.",VLOOKUP(A3574,INSUMOS_AUX!A:F,6,0),0)</f>
        <v>0</v>
      </c>
    </row>
    <row r="3575" customFormat="false" ht="15" hidden="false" customHeight="false" outlineLevel="0" collapsed="false">
      <c r="A3575" s="178" t="n">
        <v>247</v>
      </c>
      <c r="B3575" s="179" t="s">
        <v>849</v>
      </c>
      <c r="C3575" s="180" t="s">
        <v>636</v>
      </c>
      <c r="D3575" s="180" t="s">
        <v>594</v>
      </c>
      <c r="E3575" s="178" t="n">
        <v>0.10301</v>
      </c>
      <c r="F3575" s="181" t="n">
        <f aca="false">IF(C3575="MAT.",VLOOKUP(A3575,INSUMOS_AUX!A:F,6,0),0)</f>
        <v>0</v>
      </c>
      <c r="G3575" s="178" t="n">
        <f aca="false">IF(C3575="M.O.",VLOOKUP(A3575,INSUMOS_AUX!A:F,6,0),0)</f>
        <v>9.34</v>
      </c>
    </row>
    <row r="3576" customFormat="false" ht="15" hidden="false" customHeight="false" outlineLevel="0" collapsed="false">
      <c r="A3576" s="178" t="n">
        <v>25966</v>
      </c>
      <c r="B3576" s="179" t="s">
        <v>653</v>
      </c>
      <c r="C3576" s="180" t="s">
        <v>74</v>
      </c>
      <c r="D3576" s="180" t="s">
        <v>654</v>
      </c>
      <c r="E3576" s="178" t="n">
        <v>0.00013303</v>
      </c>
      <c r="F3576" s="181" t="n">
        <f aca="false">IF(C3576="MAT.",VLOOKUP(A3576,INSUMOS_AUX!A:F,6,0),0)</f>
        <v>15.03</v>
      </c>
      <c r="G3576" s="178" t="n">
        <f aca="false">IF(C3576="M.O.",VLOOKUP(A3576,INSUMOS_AUX!A:F,6,0),0)</f>
        <v>0</v>
      </c>
    </row>
    <row r="3577" customFormat="false" ht="15" hidden="false" customHeight="false" outlineLevel="0" collapsed="false">
      <c r="A3577" s="178" t="n">
        <v>2711</v>
      </c>
      <c r="B3577" s="179" t="s">
        <v>657</v>
      </c>
      <c r="C3577" s="180" t="s">
        <v>74</v>
      </c>
      <c r="D3577" s="180" t="s">
        <v>30</v>
      </c>
      <c r="E3577" s="178" t="n">
        <v>5.937E-005</v>
      </c>
      <c r="F3577" s="181" t="n">
        <f aca="false">IF(C3577="MAT.",VLOOKUP(A3577,INSUMOS_AUX!A:F,6,0),0)</f>
        <v>109.45</v>
      </c>
      <c r="G3577" s="178" t="n">
        <f aca="false">IF(C3577="M.O.",VLOOKUP(A3577,INSUMOS_AUX!A:F,6,0),0)</f>
        <v>0</v>
      </c>
    </row>
    <row r="3578" customFormat="false" ht="15" hidden="false" customHeight="false" outlineLevel="0" collapsed="false">
      <c r="A3578" s="178" t="n">
        <v>36144</v>
      </c>
      <c r="B3578" s="179" t="s">
        <v>630</v>
      </c>
      <c r="C3578" s="180" t="s">
        <v>74</v>
      </c>
      <c r="D3578" s="180" t="s">
        <v>30</v>
      </c>
      <c r="E3578" s="178" t="n">
        <v>0.01117708</v>
      </c>
      <c r="F3578" s="181" t="n">
        <f aca="false">IF(C3578="MAT.",VLOOKUP(A3578,INSUMOS_AUX!A:F,6,0),0)</f>
        <v>1.12</v>
      </c>
      <c r="G3578" s="178" t="n">
        <f aca="false">IF(C3578="M.O.",VLOOKUP(A3578,INSUMOS_AUX!A:F,6,0),0)</f>
        <v>0</v>
      </c>
    </row>
    <row r="3579" customFormat="false" ht="15" hidden="false" customHeight="false" outlineLevel="0" collapsed="false">
      <c r="A3579" s="178" t="n">
        <v>36146</v>
      </c>
      <c r="B3579" s="179" t="s">
        <v>631</v>
      </c>
      <c r="C3579" s="180" t="s">
        <v>74</v>
      </c>
      <c r="D3579" s="180" t="s">
        <v>30</v>
      </c>
      <c r="E3579" s="178" t="n">
        <v>0.00012434</v>
      </c>
      <c r="F3579" s="181" t="n">
        <f aca="false">IF(C3579="MAT.",VLOOKUP(A3579,INSUMOS_AUX!A:F,6,0),0)</f>
        <v>170</v>
      </c>
      <c r="G3579" s="178" t="n">
        <f aca="false">IF(C3579="M.O.",VLOOKUP(A3579,INSUMOS_AUX!A:F,6,0),0)</f>
        <v>0</v>
      </c>
    </row>
    <row r="3580" customFormat="false" ht="15" hidden="false" customHeight="false" outlineLevel="0" collapsed="false">
      <c r="A3580" s="178" t="n">
        <v>36149</v>
      </c>
      <c r="B3580" s="179" t="s">
        <v>632</v>
      </c>
      <c r="C3580" s="180" t="s">
        <v>74</v>
      </c>
      <c r="D3580" s="180" t="s">
        <v>30</v>
      </c>
      <c r="E3580" s="178" t="n">
        <v>7.2E-005</v>
      </c>
      <c r="F3580" s="181" t="n">
        <f aca="false">IF(C3580="MAT.",VLOOKUP(A3580,INSUMOS_AUX!A:F,6,0),0)</f>
        <v>117.5</v>
      </c>
      <c r="G3580" s="178" t="n">
        <f aca="false">IF(C3580="M.O.",VLOOKUP(A3580,INSUMOS_AUX!A:F,6,0),0)</f>
        <v>0</v>
      </c>
    </row>
    <row r="3581" customFormat="false" ht="15" hidden="false" customHeight="false" outlineLevel="0" collapsed="false">
      <c r="A3581" s="178" t="n">
        <v>36150</v>
      </c>
      <c r="B3581" s="179" t="s">
        <v>633</v>
      </c>
      <c r="C3581" s="180" t="s">
        <v>74</v>
      </c>
      <c r="D3581" s="180" t="s">
        <v>30</v>
      </c>
      <c r="E3581" s="178" t="n">
        <v>0.00026644</v>
      </c>
      <c r="F3581" s="181" t="n">
        <f aca="false">IF(C3581="MAT.",VLOOKUP(A3581,INSUMOS_AUX!A:F,6,0),0)</f>
        <v>29.7</v>
      </c>
      <c r="G3581" s="178" t="n">
        <f aca="false">IF(C3581="M.O.",VLOOKUP(A3581,INSUMOS_AUX!A:F,6,0),0)</f>
        <v>0</v>
      </c>
    </row>
    <row r="3582" customFormat="false" ht="15" hidden="false" customHeight="false" outlineLevel="0" collapsed="false">
      <c r="A3582" s="178" t="n">
        <v>36153</v>
      </c>
      <c r="B3582" s="179" t="s">
        <v>634</v>
      </c>
      <c r="C3582" s="180" t="s">
        <v>74</v>
      </c>
      <c r="D3582" s="180" t="s">
        <v>30</v>
      </c>
      <c r="E3582" s="178" t="n">
        <v>0.00010776</v>
      </c>
      <c r="F3582" s="181" t="n">
        <f aca="false">IF(C3582="MAT.",VLOOKUP(A3582,INSUMOS_AUX!A:F,6,0),0)</f>
        <v>133.75</v>
      </c>
      <c r="G3582" s="178" t="n">
        <f aca="false">IF(C3582="M.O.",VLOOKUP(A3582,INSUMOS_AUX!A:F,6,0),0)</f>
        <v>0</v>
      </c>
    </row>
    <row r="3583" customFormat="false" ht="15" hidden="false" customHeight="false" outlineLevel="0" collapsed="false">
      <c r="A3583" s="178" t="n">
        <v>37370</v>
      </c>
      <c r="B3583" s="179" t="s">
        <v>659</v>
      </c>
      <c r="C3583" s="180" t="s">
        <v>74</v>
      </c>
      <c r="D3583" s="180" t="s">
        <v>594</v>
      </c>
      <c r="E3583" s="178" t="n">
        <v>0.1</v>
      </c>
      <c r="F3583" s="181" t="n">
        <f aca="false">IF(C3583="MAT.",VLOOKUP(A3583,INSUMOS_AUX!A:F,6,0),0)</f>
        <v>1.87</v>
      </c>
      <c r="G3583" s="178" t="n">
        <f aca="false">IF(C3583="M.O.",VLOOKUP(A3583,INSUMOS_AUX!A:F,6,0),0)</f>
        <v>0</v>
      </c>
    </row>
    <row r="3584" customFormat="false" ht="15" hidden="false" customHeight="false" outlineLevel="0" collapsed="false">
      <c r="A3584" s="178" t="n">
        <v>37371</v>
      </c>
      <c r="B3584" s="179" t="s">
        <v>660</v>
      </c>
      <c r="C3584" s="180" t="s">
        <v>74</v>
      </c>
      <c r="D3584" s="180" t="s">
        <v>594</v>
      </c>
      <c r="E3584" s="178" t="n">
        <v>0.1</v>
      </c>
      <c r="F3584" s="181" t="n">
        <f aca="false">IF(C3584="MAT.",VLOOKUP(A3584,INSUMOS_AUX!A:F,6,0),0)</f>
        <v>0.71</v>
      </c>
      <c r="G3584" s="178" t="n">
        <f aca="false">IF(C3584="M.O.",VLOOKUP(A3584,INSUMOS_AUX!A:F,6,0),0)</f>
        <v>0</v>
      </c>
    </row>
    <row r="3585" customFormat="false" ht="15" hidden="false" customHeight="false" outlineLevel="0" collapsed="false">
      <c r="A3585" s="178" t="n">
        <v>37372</v>
      </c>
      <c r="B3585" s="179" t="s">
        <v>661</v>
      </c>
      <c r="C3585" s="180" t="s">
        <v>74</v>
      </c>
      <c r="D3585" s="180" t="s">
        <v>594</v>
      </c>
      <c r="E3585" s="178" t="n">
        <v>0.1</v>
      </c>
      <c r="F3585" s="181" t="n">
        <f aca="false">IF(C3585="MAT.",VLOOKUP(A3585,INSUMOS_AUX!A:F,6,0),0)</f>
        <v>0.34</v>
      </c>
      <c r="G3585" s="178" t="n">
        <f aca="false">IF(C3585="M.O.",VLOOKUP(A3585,INSUMOS_AUX!A:F,6,0),0)</f>
        <v>0</v>
      </c>
    </row>
    <row r="3586" customFormat="false" ht="15" hidden="false" customHeight="false" outlineLevel="0" collapsed="false">
      <c r="A3586" s="178" t="n">
        <v>37373</v>
      </c>
      <c r="B3586" s="179" t="s">
        <v>662</v>
      </c>
      <c r="C3586" s="180" t="s">
        <v>74</v>
      </c>
      <c r="D3586" s="180" t="s">
        <v>594</v>
      </c>
      <c r="E3586" s="178" t="n">
        <v>0.1</v>
      </c>
      <c r="F3586" s="181" t="n">
        <f aca="false">IF(C3586="MAT.",VLOOKUP(A3586,INSUMOS_AUX!A:F,6,0),0)</f>
        <v>0.05</v>
      </c>
      <c r="G3586" s="178" t="n">
        <f aca="false">IF(C3586="M.O.",VLOOKUP(A3586,INSUMOS_AUX!A:F,6,0),0)</f>
        <v>0</v>
      </c>
    </row>
    <row r="3587" customFormat="false" ht="15" hidden="false" customHeight="false" outlineLevel="0" collapsed="false">
      <c r="A3587" s="178" t="n">
        <v>38194</v>
      </c>
      <c r="B3587" s="179" t="s">
        <v>890</v>
      </c>
      <c r="C3587" s="180" t="s">
        <v>74</v>
      </c>
      <c r="D3587" s="180" t="s">
        <v>30</v>
      </c>
      <c r="E3587" s="178" t="n">
        <v>1</v>
      </c>
      <c r="F3587" s="181" t="n">
        <f aca="false">IF(C3587="MAT.",VLOOKUP(A3587,INSUMOS_AUX!A:F,6,0),0)</f>
        <v>39.83</v>
      </c>
      <c r="G3587" s="178" t="n">
        <f aca="false">IF(C3587="M.O.",VLOOKUP(A3587,INSUMOS_AUX!A:F,6,0),0)</f>
        <v>0</v>
      </c>
    </row>
    <row r="3588" customFormat="false" ht="15" hidden="false" customHeight="false" outlineLevel="0" collapsed="false">
      <c r="A3588" s="178" t="n">
        <v>38382</v>
      </c>
      <c r="B3588" s="179" t="s">
        <v>664</v>
      </c>
      <c r="C3588" s="180" t="s">
        <v>74</v>
      </c>
      <c r="D3588" s="180" t="s">
        <v>30</v>
      </c>
      <c r="E3588" s="178" t="n">
        <v>0.00025312</v>
      </c>
      <c r="F3588" s="181" t="n">
        <f aca="false">IF(C3588="MAT.",VLOOKUP(A3588,INSUMOS_AUX!A:F,6,0),0)</f>
        <v>7.62</v>
      </c>
      <c r="G3588" s="178" t="n">
        <f aca="false">IF(C3588="M.O.",VLOOKUP(A3588,INSUMOS_AUX!A:F,6,0),0)</f>
        <v>0</v>
      </c>
    </row>
    <row r="3589" customFormat="false" ht="15" hidden="false" customHeight="false" outlineLevel="0" collapsed="false">
      <c r="A3589" s="178" t="n">
        <v>38390</v>
      </c>
      <c r="B3589" s="179" t="s">
        <v>665</v>
      </c>
      <c r="C3589" s="180" t="s">
        <v>74</v>
      </c>
      <c r="D3589" s="180" t="s">
        <v>30</v>
      </c>
      <c r="E3589" s="178" t="n">
        <v>0.00013303</v>
      </c>
      <c r="F3589" s="181" t="n">
        <f aca="false">IF(C3589="MAT.",VLOOKUP(A3589,INSUMOS_AUX!A:F,6,0),0)</f>
        <v>22.97</v>
      </c>
      <c r="G3589" s="178" t="n">
        <f aca="false">IF(C3589="M.O.",VLOOKUP(A3589,INSUMOS_AUX!A:F,6,0),0)</f>
        <v>0</v>
      </c>
    </row>
    <row r="3590" customFormat="false" ht="15" hidden="false" customHeight="false" outlineLevel="0" collapsed="false">
      <c r="A3590" s="178" t="n">
        <v>38393</v>
      </c>
      <c r="B3590" s="179" t="s">
        <v>666</v>
      </c>
      <c r="C3590" s="180" t="s">
        <v>74</v>
      </c>
      <c r="D3590" s="180" t="s">
        <v>30</v>
      </c>
      <c r="E3590" s="178" t="n">
        <v>0.00013303</v>
      </c>
      <c r="F3590" s="181" t="n">
        <f aca="false">IF(C3590="MAT.",VLOOKUP(A3590,INSUMOS_AUX!A:F,6,0),0)</f>
        <v>10.36</v>
      </c>
      <c r="G3590" s="178" t="n">
        <f aca="false">IF(C3590="M.O.",VLOOKUP(A3590,INSUMOS_AUX!A:F,6,0),0)</f>
        <v>0</v>
      </c>
    </row>
    <row r="3591" customFormat="false" ht="15" hidden="false" customHeight="false" outlineLevel="0" collapsed="false">
      <c r="A3591" s="178" t="n">
        <v>38396</v>
      </c>
      <c r="B3591" s="179" t="s">
        <v>667</v>
      </c>
      <c r="C3591" s="180" t="s">
        <v>74</v>
      </c>
      <c r="D3591" s="180" t="s">
        <v>30</v>
      </c>
      <c r="E3591" s="178" t="n">
        <v>4.53E-006</v>
      </c>
      <c r="F3591" s="181" t="n">
        <f aca="false">IF(C3591="MAT.",VLOOKUP(A3591,INSUMOS_AUX!A:F,6,0),0)</f>
        <v>276.64</v>
      </c>
      <c r="G3591" s="178" t="n">
        <f aca="false">IF(C3591="M.O.",VLOOKUP(A3591,INSUMOS_AUX!A:F,6,0),0)</f>
        <v>0</v>
      </c>
    </row>
    <row r="3592" customFormat="false" ht="15" hidden="false" customHeight="false" outlineLevel="0" collapsed="false">
      <c r="A3592" s="178" t="n">
        <v>38399</v>
      </c>
      <c r="B3592" s="179" t="s">
        <v>668</v>
      </c>
      <c r="C3592" s="180" t="s">
        <v>74</v>
      </c>
      <c r="D3592" s="180" t="s">
        <v>30</v>
      </c>
      <c r="E3592" s="178" t="n">
        <v>2.263E-005</v>
      </c>
      <c r="F3592" s="181" t="n">
        <f aca="false">IF(C3592="MAT.",VLOOKUP(A3592,INSUMOS_AUX!A:F,6,0),0)</f>
        <v>135.25</v>
      </c>
      <c r="G3592" s="178" t="n">
        <f aca="false">IF(C3592="M.O.",VLOOKUP(A3592,INSUMOS_AUX!A:F,6,0),0)</f>
        <v>0</v>
      </c>
    </row>
    <row r="3593" customFormat="false" ht="15" hidden="false" customHeight="false" outlineLevel="0" collapsed="false">
      <c r="A3593" s="178" t="n">
        <v>38412</v>
      </c>
      <c r="B3593" s="179" t="s">
        <v>669</v>
      </c>
      <c r="C3593" s="180" t="s">
        <v>74</v>
      </c>
      <c r="D3593" s="180" t="s">
        <v>30</v>
      </c>
      <c r="E3593" s="178" t="n">
        <v>3.96E-006</v>
      </c>
      <c r="F3593" s="181" t="n">
        <f aca="false">IF(C3593="MAT.",VLOOKUP(A3593,INSUMOS_AUX!A:F,6,0),0)</f>
        <v>837.62</v>
      </c>
      <c r="G3593" s="178" t="n">
        <f aca="false">IF(C3593="M.O.",VLOOKUP(A3593,INSUMOS_AUX!A:F,6,0),0)</f>
        <v>0</v>
      </c>
    </row>
    <row r="3594" customFormat="false" ht="15" hidden="false" customHeight="false" outlineLevel="0" collapsed="false">
      <c r="A3594" s="178" t="n">
        <v>38413</v>
      </c>
      <c r="B3594" s="179" t="s">
        <v>670</v>
      </c>
      <c r="C3594" s="180" t="s">
        <v>74</v>
      </c>
      <c r="D3594" s="180" t="s">
        <v>30</v>
      </c>
      <c r="E3594" s="178" t="n">
        <v>3.88E-006</v>
      </c>
      <c r="F3594" s="181" t="n">
        <f aca="false">IF(C3594="MAT.",VLOOKUP(A3594,INSUMOS_AUX!A:F,6,0),0)</f>
        <v>589.49</v>
      </c>
      <c r="G3594" s="178" t="n">
        <f aca="false">IF(C3594="M.O.",VLOOKUP(A3594,INSUMOS_AUX!A:F,6,0),0)</f>
        <v>0</v>
      </c>
    </row>
    <row r="3595" customFormat="false" ht="15" hidden="false" customHeight="false" outlineLevel="0" collapsed="false">
      <c r="A3595" s="178" t="n">
        <v>38476</v>
      </c>
      <c r="B3595" s="179" t="s">
        <v>671</v>
      </c>
      <c r="C3595" s="180" t="s">
        <v>74</v>
      </c>
      <c r="D3595" s="180" t="s">
        <v>30</v>
      </c>
      <c r="E3595" s="178" t="n">
        <v>1.811E-005</v>
      </c>
      <c r="F3595" s="181" t="n">
        <f aca="false">IF(C3595="MAT.",VLOOKUP(A3595,INSUMOS_AUX!A:F,6,0),0)</f>
        <v>203.78</v>
      </c>
      <c r="G3595" s="178" t="n">
        <f aca="false">IF(C3595="M.O.",VLOOKUP(A3595,INSUMOS_AUX!A:F,6,0),0)</f>
        <v>0</v>
      </c>
    </row>
    <row r="3596" customFormat="false" ht="15" hidden="false" customHeight="false" outlineLevel="0" collapsed="false">
      <c r="A3596" s="178" t="n">
        <v>38477</v>
      </c>
      <c r="B3596" s="179" t="s">
        <v>672</v>
      </c>
      <c r="C3596" s="180" t="s">
        <v>74</v>
      </c>
      <c r="D3596" s="180" t="s">
        <v>30</v>
      </c>
      <c r="E3596" s="178" t="n">
        <v>3.88E-006</v>
      </c>
      <c r="F3596" s="181" t="n">
        <f aca="false">IF(C3596="MAT.",VLOOKUP(A3596,INSUMOS_AUX!A:F,6,0),0)</f>
        <v>577.1</v>
      </c>
      <c r="G3596" s="178" t="n">
        <f aca="false">IF(C3596="M.O.",VLOOKUP(A3596,INSUMOS_AUX!A:F,6,0),0)</f>
        <v>0</v>
      </c>
    </row>
    <row r="3597" customFormat="false" ht="15" hidden="false" customHeight="false" outlineLevel="0" collapsed="false">
      <c r="A3597" s="172"/>
      <c r="B3597" s="173"/>
      <c r="C3597" s="173"/>
      <c r="D3597" s="173"/>
      <c r="E3597" s="173"/>
      <c r="F3597" s="173"/>
      <c r="G3597" s="173"/>
    </row>
    <row r="3598" customFormat="false" ht="15" hidden="false" customHeight="false" outlineLevel="0" collapsed="false">
      <c r="A3598" s="174" t="s">
        <v>323</v>
      </c>
      <c r="B3598" s="174" t="s">
        <v>324</v>
      </c>
      <c r="C3598" s="175" t="s">
        <v>60</v>
      </c>
      <c r="D3598" s="175" t="s">
        <v>30</v>
      </c>
      <c r="E3598" s="176" t="n">
        <v>40</v>
      </c>
      <c r="F3598" s="176" t="n">
        <f aca="false">SUMPRODUCT($E3599:$E3627,F3599:F3627)</f>
        <v>9.57094782242</v>
      </c>
      <c r="G3598" s="176" t="n">
        <f aca="false">SUMPRODUCT($E3599:$E3627,G3599:G3627)</f>
        <v>1.539216624</v>
      </c>
    </row>
    <row r="3599" customFormat="false" ht="15" hidden="false" customHeight="false" outlineLevel="0" collapsed="false">
      <c r="A3599" s="178" t="n">
        <v>10</v>
      </c>
      <c r="B3599" s="179" t="s">
        <v>647</v>
      </c>
      <c r="C3599" s="180" t="s">
        <v>74</v>
      </c>
      <c r="D3599" s="180" t="s">
        <v>30</v>
      </c>
      <c r="E3599" s="178" t="n">
        <v>0.00092565</v>
      </c>
      <c r="F3599" s="181" t="n">
        <f aca="false">IF(C3599="MAT.",VLOOKUP(A3599,INSUMOS_AUX!A:F,6,0),0)</f>
        <v>6.92</v>
      </c>
      <c r="G3599" s="178" t="n">
        <f aca="false">IF(C3599="M.O.",VLOOKUP(A3599,INSUMOS_AUX!A:F,6,0),0)</f>
        <v>0</v>
      </c>
    </row>
    <row r="3600" customFormat="false" ht="15" hidden="false" customHeight="false" outlineLevel="0" collapsed="false">
      <c r="A3600" s="178" t="n">
        <v>11359</v>
      </c>
      <c r="B3600" s="179" t="s">
        <v>649</v>
      </c>
      <c r="C3600" s="180" t="s">
        <v>74</v>
      </c>
      <c r="D3600" s="180" t="s">
        <v>30</v>
      </c>
      <c r="E3600" s="178" t="n">
        <v>7.472E-006</v>
      </c>
      <c r="F3600" s="181" t="n">
        <f aca="false">IF(C3600="MAT.",VLOOKUP(A3600,INSUMOS_AUX!A:F,6,0),0)</f>
        <v>571.77</v>
      </c>
      <c r="G3600" s="178" t="n">
        <f aca="false">IF(C3600="M.O.",VLOOKUP(A3600,INSUMOS_AUX!A:F,6,0),0)</f>
        <v>0</v>
      </c>
    </row>
    <row r="3601" customFormat="false" ht="15" hidden="false" customHeight="false" outlineLevel="0" collapsed="false">
      <c r="A3601" s="178" t="n">
        <v>12815</v>
      </c>
      <c r="B3601" s="179" t="s">
        <v>651</v>
      </c>
      <c r="C3601" s="180" t="s">
        <v>74</v>
      </c>
      <c r="D3601" s="180" t="s">
        <v>30</v>
      </c>
      <c r="E3601" s="178" t="n">
        <v>0.001053572</v>
      </c>
      <c r="F3601" s="181" t="n">
        <f aca="false">IF(C3601="MAT.",VLOOKUP(A3601,INSUMOS_AUX!A:F,6,0),0)</f>
        <v>5.84</v>
      </c>
      <c r="G3601" s="178" t="n">
        <f aca="false">IF(C3601="M.O.",VLOOKUP(A3601,INSUMOS_AUX!A:F,6,0),0)</f>
        <v>0</v>
      </c>
    </row>
    <row r="3602" customFormat="false" ht="15" hidden="false" customHeight="false" outlineLevel="0" collapsed="false">
      <c r="A3602" s="178" t="n">
        <v>12892</v>
      </c>
      <c r="B3602" s="179" t="s">
        <v>627</v>
      </c>
      <c r="C3602" s="180" t="s">
        <v>74</v>
      </c>
      <c r="D3602" s="180" t="s">
        <v>628</v>
      </c>
      <c r="E3602" s="178" t="n">
        <v>0.001813522</v>
      </c>
      <c r="F3602" s="181" t="n">
        <f aca="false">IF(C3602="MAT.",VLOOKUP(A3602,INSUMOS_AUX!A:F,6,0),0)</f>
        <v>9</v>
      </c>
      <c r="G3602" s="178" t="n">
        <f aca="false">IF(C3602="M.O.",VLOOKUP(A3602,INSUMOS_AUX!A:F,6,0),0)</f>
        <v>0</v>
      </c>
    </row>
    <row r="3603" customFormat="false" ht="15" hidden="false" customHeight="false" outlineLevel="0" collapsed="false">
      <c r="A3603" s="178" t="n">
        <v>12893</v>
      </c>
      <c r="B3603" s="179" t="s">
        <v>629</v>
      </c>
      <c r="C3603" s="180" t="s">
        <v>74</v>
      </c>
      <c r="D3603" s="180" t="s">
        <v>628</v>
      </c>
      <c r="E3603" s="178" t="n">
        <v>0.000211582</v>
      </c>
      <c r="F3603" s="181" t="n">
        <f aca="false">IF(C3603="MAT.",VLOOKUP(A3603,INSUMOS_AUX!A:F,6,0),0)</f>
        <v>48</v>
      </c>
      <c r="G3603" s="178" t="n">
        <f aca="false">IF(C3603="M.O.",VLOOKUP(A3603,INSUMOS_AUX!A:F,6,0),0)</f>
        <v>0</v>
      </c>
    </row>
    <row r="3604" customFormat="false" ht="15" hidden="false" customHeight="false" outlineLevel="0" collapsed="false">
      <c r="A3604" s="178" t="n">
        <v>1571</v>
      </c>
      <c r="B3604" s="179" t="s">
        <v>858</v>
      </c>
      <c r="C3604" s="180" t="s">
        <v>74</v>
      </c>
      <c r="D3604" s="180" t="s">
        <v>30</v>
      </c>
      <c r="E3604" s="178" t="n">
        <v>1</v>
      </c>
      <c r="F3604" s="181" t="n">
        <f aca="false">IF(C3604="MAT.",VLOOKUP(A3604,INSUMOS_AUX!A:F,6,0),0)</f>
        <v>0.67</v>
      </c>
      <c r="G3604" s="178" t="n">
        <f aca="false">IF(C3604="M.O.",VLOOKUP(A3604,INSUMOS_AUX!A:F,6,0),0)</f>
        <v>0</v>
      </c>
    </row>
    <row r="3605" customFormat="false" ht="15" hidden="false" customHeight="false" outlineLevel="0" collapsed="false">
      <c r="A3605" s="178" t="n">
        <v>2436</v>
      </c>
      <c r="B3605" s="179" t="s">
        <v>683</v>
      </c>
      <c r="C3605" s="180" t="s">
        <v>636</v>
      </c>
      <c r="D3605" s="180" t="s">
        <v>594</v>
      </c>
      <c r="E3605" s="178" t="n">
        <v>0.0679866</v>
      </c>
      <c r="F3605" s="181" t="n">
        <f aca="false">IF(C3605="MAT.",VLOOKUP(A3605,INSUMOS_AUX!A:F,6,0),0)</f>
        <v>0</v>
      </c>
      <c r="G3605" s="178" t="n">
        <f aca="false">IF(C3605="M.O.",VLOOKUP(A3605,INSUMOS_AUX!A:F,6,0),0)</f>
        <v>13.3</v>
      </c>
    </row>
    <row r="3606" customFormat="false" ht="15" hidden="false" customHeight="false" outlineLevel="0" collapsed="false">
      <c r="A3606" s="178" t="n">
        <v>247</v>
      </c>
      <c r="B3606" s="179" t="s">
        <v>849</v>
      </c>
      <c r="C3606" s="180" t="s">
        <v>636</v>
      </c>
      <c r="D3606" s="180" t="s">
        <v>594</v>
      </c>
      <c r="E3606" s="178" t="n">
        <v>0.0679866</v>
      </c>
      <c r="F3606" s="181" t="n">
        <f aca="false">IF(C3606="MAT.",VLOOKUP(A3606,INSUMOS_AUX!A:F,6,0),0)</f>
        <v>0</v>
      </c>
      <c r="G3606" s="178" t="n">
        <f aca="false">IF(C3606="M.O.",VLOOKUP(A3606,INSUMOS_AUX!A:F,6,0),0)</f>
        <v>9.34</v>
      </c>
    </row>
    <row r="3607" customFormat="false" ht="15" hidden="false" customHeight="false" outlineLevel="0" collapsed="false">
      <c r="A3607" s="178" t="n">
        <v>25966</v>
      </c>
      <c r="B3607" s="179" t="s">
        <v>653</v>
      </c>
      <c r="C3607" s="180" t="s">
        <v>74</v>
      </c>
      <c r="D3607" s="180" t="s">
        <v>654</v>
      </c>
      <c r="E3607" s="178" t="n">
        <v>0.0001756</v>
      </c>
      <c r="F3607" s="181" t="n">
        <f aca="false">IF(C3607="MAT.",VLOOKUP(A3607,INSUMOS_AUX!A:F,6,0),0)</f>
        <v>15.03</v>
      </c>
      <c r="G3607" s="178" t="n">
        <f aca="false">IF(C3607="M.O.",VLOOKUP(A3607,INSUMOS_AUX!A:F,6,0),0)</f>
        <v>0</v>
      </c>
    </row>
    <row r="3608" customFormat="false" ht="15" hidden="false" customHeight="false" outlineLevel="0" collapsed="false">
      <c r="A3608" s="178" t="n">
        <v>2711</v>
      </c>
      <c r="B3608" s="179" t="s">
        <v>657</v>
      </c>
      <c r="C3608" s="180" t="s">
        <v>74</v>
      </c>
      <c r="D3608" s="180" t="s">
        <v>30</v>
      </c>
      <c r="E3608" s="178" t="n">
        <v>7.8368E-005</v>
      </c>
      <c r="F3608" s="181" t="n">
        <f aca="false">IF(C3608="MAT.",VLOOKUP(A3608,INSUMOS_AUX!A:F,6,0),0)</f>
        <v>109.45</v>
      </c>
      <c r="G3608" s="178" t="n">
        <f aca="false">IF(C3608="M.O.",VLOOKUP(A3608,INSUMOS_AUX!A:F,6,0),0)</f>
        <v>0</v>
      </c>
    </row>
    <row r="3609" customFormat="false" ht="15" hidden="false" customHeight="false" outlineLevel="0" collapsed="false">
      <c r="A3609" s="178" t="n">
        <v>34653</v>
      </c>
      <c r="B3609" s="179" t="s">
        <v>859</v>
      </c>
      <c r="C3609" s="180" t="s">
        <v>74</v>
      </c>
      <c r="D3609" s="180" t="s">
        <v>30</v>
      </c>
      <c r="E3609" s="178" t="n">
        <v>1</v>
      </c>
      <c r="F3609" s="181" t="n">
        <f aca="false">IF(C3609="MAT.",VLOOKUP(A3609,INSUMOS_AUX!A:F,6,0),0)</f>
        <v>8.34</v>
      </c>
      <c r="G3609" s="178" t="n">
        <f aca="false">IF(C3609="M.O.",VLOOKUP(A3609,INSUMOS_AUX!A:F,6,0),0)</f>
        <v>0</v>
      </c>
    </row>
    <row r="3610" customFormat="false" ht="15" hidden="false" customHeight="false" outlineLevel="0" collapsed="false">
      <c r="A3610" s="178" t="n">
        <v>36144</v>
      </c>
      <c r="B3610" s="179" t="s">
        <v>630</v>
      </c>
      <c r="C3610" s="180" t="s">
        <v>74</v>
      </c>
      <c r="D3610" s="180" t="s">
        <v>30</v>
      </c>
      <c r="E3610" s="178" t="n">
        <v>0.014753746</v>
      </c>
      <c r="F3610" s="181" t="n">
        <f aca="false">IF(C3610="MAT.",VLOOKUP(A3610,INSUMOS_AUX!A:F,6,0),0)</f>
        <v>1.12</v>
      </c>
      <c r="G3610" s="178" t="n">
        <f aca="false">IF(C3610="M.O.",VLOOKUP(A3610,INSUMOS_AUX!A:F,6,0),0)</f>
        <v>0</v>
      </c>
    </row>
    <row r="3611" customFormat="false" ht="15" hidden="false" customHeight="false" outlineLevel="0" collapsed="false">
      <c r="A3611" s="178" t="n">
        <v>36146</v>
      </c>
      <c r="B3611" s="179" t="s">
        <v>631</v>
      </c>
      <c r="C3611" s="180" t="s">
        <v>74</v>
      </c>
      <c r="D3611" s="180" t="s">
        <v>30</v>
      </c>
      <c r="E3611" s="178" t="n">
        <v>0.000164128</v>
      </c>
      <c r="F3611" s="181" t="n">
        <f aca="false">IF(C3611="MAT.",VLOOKUP(A3611,INSUMOS_AUX!A:F,6,0),0)</f>
        <v>170</v>
      </c>
      <c r="G3611" s="178" t="n">
        <f aca="false">IF(C3611="M.O.",VLOOKUP(A3611,INSUMOS_AUX!A:F,6,0),0)</f>
        <v>0</v>
      </c>
    </row>
    <row r="3612" customFormat="false" ht="15" hidden="false" customHeight="false" outlineLevel="0" collapsed="false">
      <c r="A3612" s="178" t="n">
        <v>36149</v>
      </c>
      <c r="B3612" s="179" t="s">
        <v>632</v>
      </c>
      <c r="C3612" s="180" t="s">
        <v>74</v>
      </c>
      <c r="D3612" s="180" t="s">
        <v>30</v>
      </c>
      <c r="E3612" s="178" t="n">
        <v>9.504E-005</v>
      </c>
      <c r="F3612" s="181" t="n">
        <f aca="false">IF(C3612="MAT.",VLOOKUP(A3612,INSUMOS_AUX!A:F,6,0),0)</f>
        <v>117.5</v>
      </c>
      <c r="G3612" s="178" t="n">
        <f aca="false">IF(C3612="M.O.",VLOOKUP(A3612,INSUMOS_AUX!A:F,6,0),0)</f>
        <v>0</v>
      </c>
    </row>
    <row r="3613" customFormat="false" ht="15" hidden="false" customHeight="false" outlineLevel="0" collapsed="false">
      <c r="A3613" s="178" t="n">
        <v>36150</v>
      </c>
      <c r="B3613" s="179" t="s">
        <v>633</v>
      </c>
      <c r="C3613" s="180" t="s">
        <v>74</v>
      </c>
      <c r="D3613" s="180" t="s">
        <v>30</v>
      </c>
      <c r="E3613" s="178" t="n">
        <v>0.0003517</v>
      </c>
      <c r="F3613" s="181" t="n">
        <f aca="false">IF(C3613="MAT.",VLOOKUP(A3613,INSUMOS_AUX!A:F,6,0),0)</f>
        <v>29.7</v>
      </c>
      <c r="G3613" s="178" t="n">
        <f aca="false">IF(C3613="M.O.",VLOOKUP(A3613,INSUMOS_AUX!A:F,6,0),0)</f>
        <v>0</v>
      </c>
    </row>
    <row r="3614" customFormat="false" ht="15" hidden="false" customHeight="false" outlineLevel="0" collapsed="false">
      <c r="A3614" s="178" t="n">
        <v>36153</v>
      </c>
      <c r="B3614" s="179" t="s">
        <v>634</v>
      </c>
      <c r="C3614" s="180" t="s">
        <v>74</v>
      </c>
      <c r="D3614" s="180" t="s">
        <v>30</v>
      </c>
      <c r="E3614" s="178" t="n">
        <v>0.000142244</v>
      </c>
      <c r="F3614" s="181" t="n">
        <f aca="false">IF(C3614="MAT.",VLOOKUP(A3614,INSUMOS_AUX!A:F,6,0),0)</f>
        <v>133.75</v>
      </c>
      <c r="G3614" s="178" t="n">
        <f aca="false">IF(C3614="M.O.",VLOOKUP(A3614,INSUMOS_AUX!A:F,6,0),0)</f>
        <v>0</v>
      </c>
    </row>
    <row r="3615" customFormat="false" ht="15" hidden="false" customHeight="false" outlineLevel="0" collapsed="false">
      <c r="A3615" s="178" t="n">
        <v>37370</v>
      </c>
      <c r="B3615" s="179" t="s">
        <v>659</v>
      </c>
      <c r="C3615" s="180" t="s">
        <v>74</v>
      </c>
      <c r="D3615" s="180" t="s">
        <v>594</v>
      </c>
      <c r="E3615" s="178" t="n">
        <v>0.132</v>
      </c>
      <c r="F3615" s="181" t="n">
        <f aca="false">IF(C3615="MAT.",VLOOKUP(A3615,INSUMOS_AUX!A:F,6,0),0)</f>
        <v>1.87</v>
      </c>
      <c r="G3615" s="178" t="n">
        <f aca="false">IF(C3615="M.O.",VLOOKUP(A3615,INSUMOS_AUX!A:F,6,0),0)</f>
        <v>0</v>
      </c>
    </row>
    <row r="3616" customFormat="false" ht="15" hidden="false" customHeight="false" outlineLevel="0" collapsed="false">
      <c r="A3616" s="178" t="n">
        <v>37371</v>
      </c>
      <c r="B3616" s="179" t="s">
        <v>660</v>
      </c>
      <c r="C3616" s="180" t="s">
        <v>74</v>
      </c>
      <c r="D3616" s="180" t="s">
        <v>594</v>
      </c>
      <c r="E3616" s="178" t="n">
        <v>0.132</v>
      </c>
      <c r="F3616" s="181" t="n">
        <f aca="false">IF(C3616="MAT.",VLOOKUP(A3616,INSUMOS_AUX!A:F,6,0),0)</f>
        <v>0.71</v>
      </c>
      <c r="G3616" s="178" t="n">
        <f aca="false">IF(C3616="M.O.",VLOOKUP(A3616,INSUMOS_AUX!A:F,6,0),0)</f>
        <v>0</v>
      </c>
    </row>
    <row r="3617" customFormat="false" ht="15" hidden="false" customHeight="false" outlineLevel="0" collapsed="false">
      <c r="A3617" s="178" t="n">
        <v>37372</v>
      </c>
      <c r="B3617" s="179" t="s">
        <v>661</v>
      </c>
      <c r="C3617" s="180" t="s">
        <v>74</v>
      </c>
      <c r="D3617" s="180" t="s">
        <v>594</v>
      </c>
      <c r="E3617" s="178" t="n">
        <v>0.132</v>
      </c>
      <c r="F3617" s="181" t="n">
        <f aca="false">IF(C3617="MAT.",VLOOKUP(A3617,INSUMOS_AUX!A:F,6,0),0)</f>
        <v>0.34</v>
      </c>
      <c r="G3617" s="178" t="n">
        <f aca="false">IF(C3617="M.O.",VLOOKUP(A3617,INSUMOS_AUX!A:F,6,0),0)</f>
        <v>0</v>
      </c>
    </row>
    <row r="3618" customFormat="false" ht="15" hidden="false" customHeight="false" outlineLevel="0" collapsed="false">
      <c r="A3618" s="178" t="n">
        <v>37373</v>
      </c>
      <c r="B3618" s="179" t="s">
        <v>662</v>
      </c>
      <c r="C3618" s="180" t="s">
        <v>74</v>
      </c>
      <c r="D3618" s="180" t="s">
        <v>594</v>
      </c>
      <c r="E3618" s="178" t="n">
        <v>0.132</v>
      </c>
      <c r="F3618" s="181" t="n">
        <f aca="false">IF(C3618="MAT.",VLOOKUP(A3618,INSUMOS_AUX!A:F,6,0),0)</f>
        <v>0.05</v>
      </c>
      <c r="G3618" s="178" t="n">
        <f aca="false">IF(C3618="M.O.",VLOOKUP(A3618,INSUMOS_AUX!A:F,6,0),0)</f>
        <v>0</v>
      </c>
    </row>
    <row r="3619" customFormat="false" ht="15" hidden="false" customHeight="false" outlineLevel="0" collapsed="false">
      <c r="A3619" s="178" t="n">
        <v>38382</v>
      </c>
      <c r="B3619" s="179" t="s">
        <v>664</v>
      </c>
      <c r="C3619" s="180" t="s">
        <v>74</v>
      </c>
      <c r="D3619" s="180" t="s">
        <v>30</v>
      </c>
      <c r="E3619" s="178" t="n">
        <v>0.000334118</v>
      </c>
      <c r="F3619" s="181" t="n">
        <f aca="false">IF(C3619="MAT.",VLOOKUP(A3619,INSUMOS_AUX!A:F,6,0),0)</f>
        <v>7.62</v>
      </c>
      <c r="G3619" s="178" t="n">
        <f aca="false">IF(C3619="M.O.",VLOOKUP(A3619,INSUMOS_AUX!A:F,6,0),0)</f>
        <v>0</v>
      </c>
    </row>
    <row r="3620" customFormat="false" ht="15" hidden="false" customHeight="false" outlineLevel="0" collapsed="false">
      <c r="A3620" s="178" t="n">
        <v>38390</v>
      </c>
      <c r="B3620" s="179" t="s">
        <v>665</v>
      </c>
      <c r="C3620" s="180" t="s">
        <v>74</v>
      </c>
      <c r="D3620" s="180" t="s">
        <v>30</v>
      </c>
      <c r="E3620" s="178" t="n">
        <v>0.0001756</v>
      </c>
      <c r="F3620" s="181" t="n">
        <f aca="false">IF(C3620="MAT.",VLOOKUP(A3620,INSUMOS_AUX!A:F,6,0),0)</f>
        <v>22.97</v>
      </c>
      <c r="G3620" s="178" t="n">
        <f aca="false">IF(C3620="M.O.",VLOOKUP(A3620,INSUMOS_AUX!A:F,6,0),0)</f>
        <v>0</v>
      </c>
    </row>
    <row r="3621" customFormat="false" ht="15" hidden="false" customHeight="false" outlineLevel="0" collapsed="false">
      <c r="A3621" s="178" t="n">
        <v>38393</v>
      </c>
      <c r="B3621" s="179" t="s">
        <v>666</v>
      </c>
      <c r="C3621" s="180" t="s">
        <v>74</v>
      </c>
      <c r="D3621" s="180" t="s">
        <v>30</v>
      </c>
      <c r="E3621" s="178" t="n">
        <v>0.0001756</v>
      </c>
      <c r="F3621" s="181" t="n">
        <f aca="false">IF(C3621="MAT.",VLOOKUP(A3621,INSUMOS_AUX!A:F,6,0),0)</f>
        <v>10.36</v>
      </c>
      <c r="G3621" s="178" t="n">
        <f aca="false">IF(C3621="M.O.",VLOOKUP(A3621,INSUMOS_AUX!A:F,6,0),0)</f>
        <v>0</v>
      </c>
    </row>
    <row r="3622" customFormat="false" ht="15" hidden="false" customHeight="false" outlineLevel="0" collapsed="false">
      <c r="A3622" s="178" t="n">
        <v>38396</v>
      </c>
      <c r="B3622" s="179" t="s">
        <v>667</v>
      </c>
      <c r="C3622" s="180" t="s">
        <v>74</v>
      </c>
      <c r="D3622" s="180" t="s">
        <v>30</v>
      </c>
      <c r="E3622" s="178" t="n">
        <v>5.98E-006</v>
      </c>
      <c r="F3622" s="181" t="n">
        <f aca="false">IF(C3622="MAT.",VLOOKUP(A3622,INSUMOS_AUX!A:F,6,0),0)</f>
        <v>276.64</v>
      </c>
      <c r="G3622" s="178" t="n">
        <f aca="false">IF(C3622="M.O.",VLOOKUP(A3622,INSUMOS_AUX!A:F,6,0),0)</f>
        <v>0</v>
      </c>
    </row>
    <row r="3623" customFormat="false" ht="15" hidden="false" customHeight="false" outlineLevel="0" collapsed="false">
      <c r="A3623" s="178" t="n">
        <v>38399</v>
      </c>
      <c r="B3623" s="179" t="s">
        <v>668</v>
      </c>
      <c r="C3623" s="180" t="s">
        <v>74</v>
      </c>
      <c r="D3623" s="180" t="s">
        <v>30</v>
      </c>
      <c r="E3623" s="178" t="n">
        <v>2.9872E-005</v>
      </c>
      <c r="F3623" s="181" t="n">
        <f aca="false">IF(C3623="MAT.",VLOOKUP(A3623,INSUMOS_AUX!A:F,6,0),0)</f>
        <v>135.25</v>
      </c>
      <c r="G3623" s="178" t="n">
        <f aca="false">IF(C3623="M.O.",VLOOKUP(A3623,INSUMOS_AUX!A:F,6,0),0)</f>
        <v>0</v>
      </c>
    </row>
    <row r="3624" customFormat="false" ht="15" hidden="false" customHeight="false" outlineLevel="0" collapsed="false">
      <c r="A3624" s="178" t="n">
        <v>38412</v>
      </c>
      <c r="B3624" s="179" t="s">
        <v>669</v>
      </c>
      <c r="C3624" s="180" t="s">
        <v>74</v>
      </c>
      <c r="D3624" s="180" t="s">
        <v>30</v>
      </c>
      <c r="E3624" s="178" t="n">
        <v>5.228E-006</v>
      </c>
      <c r="F3624" s="181" t="n">
        <f aca="false">IF(C3624="MAT.",VLOOKUP(A3624,INSUMOS_AUX!A:F,6,0),0)</f>
        <v>837.62</v>
      </c>
      <c r="G3624" s="178" t="n">
        <f aca="false">IF(C3624="M.O.",VLOOKUP(A3624,INSUMOS_AUX!A:F,6,0),0)</f>
        <v>0</v>
      </c>
    </row>
    <row r="3625" customFormat="false" ht="15" hidden="false" customHeight="false" outlineLevel="0" collapsed="false">
      <c r="A3625" s="178" t="n">
        <v>38413</v>
      </c>
      <c r="B3625" s="179" t="s">
        <v>670</v>
      </c>
      <c r="C3625" s="180" t="s">
        <v>74</v>
      </c>
      <c r="D3625" s="180" t="s">
        <v>30</v>
      </c>
      <c r="E3625" s="178" t="n">
        <v>5.122E-006</v>
      </c>
      <c r="F3625" s="181" t="n">
        <f aca="false">IF(C3625="MAT.",VLOOKUP(A3625,INSUMOS_AUX!A:F,6,0),0)</f>
        <v>589.49</v>
      </c>
      <c r="G3625" s="178" t="n">
        <f aca="false">IF(C3625="M.O.",VLOOKUP(A3625,INSUMOS_AUX!A:F,6,0),0)</f>
        <v>0</v>
      </c>
    </row>
    <row r="3626" customFormat="false" ht="15" hidden="false" customHeight="false" outlineLevel="0" collapsed="false">
      <c r="A3626" s="178" t="n">
        <v>38476</v>
      </c>
      <c r="B3626" s="179" t="s">
        <v>671</v>
      </c>
      <c r="C3626" s="180" t="s">
        <v>74</v>
      </c>
      <c r="D3626" s="180" t="s">
        <v>30</v>
      </c>
      <c r="E3626" s="178" t="n">
        <v>2.3906E-005</v>
      </c>
      <c r="F3626" s="181" t="n">
        <f aca="false">IF(C3626="MAT.",VLOOKUP(A3626,INSUMOS_AUX!A:F,6,0),0)</f>
        <v>203.78</v>
      </c>
      <c r="G3626" s="178" t="n">
        <f aca="false">IF(C3626="M.O.",VLOOKUP(A3626,INSUMOS_AUX!A:F,6,0),0)</f>
        <v>0</v>
      </c>
    </row>
    <row r="3627" customFormat="false" ht="15" hidden="false" customHeight="false" outlineLevel="0" collapsed="false">
      <c r="A3627" s="178" t="n">
        <v>38477</v>
      </c>
      <c r="B3627" s="179" t="s">
        <v>672</v>
      </c>
      <c r="C3627" s="180" t="s">
        <v>74</v>
      </c>
      <c r="D3627" s="180" t="s">
        <v>30</v>
      </c>
      <c r="E3627" s="178" t="n">
        <v>5.122E-006</v>
      </c>
      <c r="F3627" s="181" t="n">
        <f aca="false">IF(C3627="MAT.",VLOOKUP(A3627,INSUMOS_AUX!A:F,6,0),0)</f>
        <v>577.1</v>
      </c>
      <c r="G3627" s="178" t="n">
        <f aca="false">IF(C3627="M.O.",VLOOKUP(A3627,INSUMOS_AUX!A:F,6,0),0)</f>
        <v>0</v>
      </c>
    </row>
    <row r="3628" customFormat="false" ht="15" hidden="false" customHeight="false" outlineLevel="0" collapsed="false">
      <c r="A3628" s="172"/>
      <c r="B3628" s="173"/>
      <c r="C3628" s="173"/>
      <c r="D3628" s="173"/>
      <c r="E3628" s="173"/>
      <c r="F3628" s="173"/>
      <c r="G3628" s="173"/>
    </row>
    <row r="3629" customFormat="false" ht="15" hidden="false" customHeight="false" outlineLevel="0" collapsed="false">
      <c r="A3629" s="174" t="s">
        <v>433</v>
      </c>
      <c r="B3629" s="174" t="s">
        <v>434</v>
      </c>
      <c r="C3629" s="175" t="s">
        <v>60</v>
      </c>
      <c r="D3629" s="175" t="s">
        <v>30</v>
      </c>
      <c r="E3629" s="176" t="n">
        <v>25</v>
      </c>
      <c r="F3629" s="176" t="n">
        <f aca="false">SUMPRODUCT($E3630:$E3658,F3630:F3658)</f>
        <v>9.57094782242</v>
      </c>
      <c r="G3629" s="176" t="n">
        <f aca="false">SUMPRODUCT($E3630:$E3658,G3630:G3658)</f>
        <v>1.539216624</v>
      </c>
    </row>
    <row r="3630" customFormat="false" ht="15" hidden="false" customHeight="false" outlineLevel="0" collapsed="false">
      <c r="A3630" s="178" t="n">
        <v>10</v>
      </c>
      <c r="B3630" s="179" t="s">
        <v>647</v>
      </c>
      <c r="C3630" s="180" t="s">
        <v>74</v>
      </c>
      <c r="D3630" s="180" t="s">
        <v>30</v>
      </c>
      <c r="E3630" s="178" t="n">
        <v>0.00092565</v>
      </c>
      <c r="F3630" s="181" t="n">
        <f aca="false">IF(C3630="MAT.",VLOOKUP(A3630,INSUMOS_AUX!A:F,6,0),0)</f>
        <v>6.92</v>
      </c>
      <c r="G3630" s="178" t="n">
        <f aca="false">IF(C3630="M.O.",VLOOKUP(A3630,INSUMOS_AUX!A:F,6,0),0)</f>
        <v>0</v>
      </c>
    </row>
    <row r="3631" customFormat="false" ht="15" hidden="false" customHeight="false" outlineLevel="0" collapsed="false">
      <c r="A3631" s="178" t="n">
        <v>11359</v>
      </c>
      <c r="B3631" s="179" t="s">
        <v>649</v>
      </c>
      <c r="C3631" s="180" t="s">
        <v>74</v>
      </c>
      <c r="D3631" s="180" t="s">
        <v>30</v>
      </c>
      <c r="E3631" s="178" t="n">
        <v>7.472E-006</v>
      </c>
      <c r="F3631" s="181" t="n">
        <f aca="false">IF(C3631="MAT.",VLOOKUP(A3631,INSUMOS_AUX!A:F,6,0),0)</f>
        <v>571.77</v>
      </c>
      <c r="G3631" s="178" t="n">
        <f aca="false">IF(C3631="M.O.",VLOOKUP(A3631,INSUMOS_AUX!A:F,6,0),0)</f>
        <v>0</v>
      </c>
    </row>
    <row r="3632" customFormat="false" ht="15" hidden="false" customHeight="false" outlineLevel="0" collapsed="false">
      <c r="A3632" s="178" t="n">
        <v>12815</v>
      </c>
      <c r="B3632" s="179" t="s">
        <v>651</v>
      </c>
      <c r="C3632" s="180" t="s">
        <v>74</v>
      </c>
      <c r="D3632" s="180" t="s">
        <v>30</v>
      </c>
      <c r="E3632" s="178" t="n">
        <v>0.001053572</v>
      </c>
      <c r="F3632" s="181" t="n">
        <f aca="false">IF(C3632="MAT.",VLOOKUP(A3632,INSUMOS_AUX!A:F,6,0),0)</f>
        <v>5.84</v>
      </c>
      <c r="G3632" s="178" t="n">
        <f aca="false">IF(C3632="M.O.",VLOOKUP(A3632,INSUMOS_AUX!A:F,6,0),0)</f>
        <v>0</v>
      </c>
    </row>
    <row r="3633" customFormat="false" ht="15" hidden="false" customHeight="false" outlineLevel="0" collapsed="false">
      <c r="A3633" s="178" t="n">
        <v>12892</v>
      </c>
      <c r="B3633" s="179" t="s">
        <v>627</v>
      </c>
      <c r="C3633" s="180" t="s">
        <v>74</v>
      </c>
      <c r="D3633" s="180" t="s">
        <v>628</v>
      </c>
      <c r="E3633" s="178" t="n">
        <v>0.001813522</v>
      </c>
      <c r="F3633" s="181" t="n">
        <f aca="false">IF(C3633="MAT.",VLOOKUP(A3633,INSUMOS_AUX!A:F,6,0),0)</f>
        <v>9</v>
      </c>
      <c r="G3633" s="178" t="n">
        <f aca="false">IF(C3633="M.O.",VLOOKUP(A3633,INSUMOS_AUX!A:F,6,0),0)</f>
        <v>0</v>
      </c>
    </row>
    <row r="3634" customFormat="false" ht="15" hidden="false" customHeight="false" outlineLevel="0" collapsed="false">
      <c r="A3634" s="178" t="n">
        <v>12893</v>
      </c>
      <c r="B3634" s="179" t="s">
        <v>629</v>
      </c>
      <c r="C3634" s="180" t="s">
        <v>74</v>
      </c>
      <c r="D3634" s="180" t="s">
        <v>628</v>
      </c>
      <c r="E3634" s="178" t="n">
        <v>0.000211582</v>
      </c>
      <c r="F3634" s="181" t="n">
        <f aca="false">IF(C3634="MAT.",VLOOKUP(A3634,INSUMOS_AUX!A:F,6,0),0)</f>
        <v>48</v>
      </c>
      <c r="G3634" s="178" t="n">
        <f aca="false">IF(C3634="M.O.",VLOOKUP(A3634,INSUMOS_AUX!A:F,6,0),0)</f>
        <v>0</v>
      </c>
    </row>
    <row r="3635" customFormat="false" ht="15" hidden="false" customHeight="false" outlineLevel="0" collapsed="false">
      <c r="A3635" s="178" t="n">
        <v>1571</v>
      </c>
      <c r="B3635" s="179" t="s">
        <v>858</v>
      </c>
      <c r="C3635" s="180" t="s">
        <v>74</v>
      </c>
      <c r="D3635" s="180" t="s">
        <v>30</v>
      </c>
      <c r="E3635" s="178" t="n">
        <v>1</v>
      </c>
      <c r="F3635" s="181" t="n">
        <f aca="false">IF(C3635="MAT.",VLOOKUP(A3635,INSUMOS_AUX!A:F,6,0),0)</f>
        <v>0.67</v>
      </c>
      <c r="G3635" s="178" t="n">
        <f aca="false">IF(C3635="M.O.",VLOOKUP(A3635,INSUMOS_AUX!A:F,6,0),0)</f>
        <v>0</v>
      </c>
    </row>
    <row r="3636" customFormat="false" ht="15" hidden="false" customHeight="false" outlineLevel="0" collapsed="false">
      <c r="A3636" s="178" t="n">
        <v>2436</v>
      </c>
      <c r="B3636" s="179" t="s">
        <v>683</v>
      </c>
      <c r="C3636" s="180" t="s">
        <v>636</v>
      </c>
      <c r="D3636" s="180" t="s">
        <v>594</v>
      </c>
      <c r="E3636" s="178" t="n">
        <v>0.0679866</v>
      </c>
      <c r="F3636" s="181" t="n">
        <f aca="false">IF(C3636="MAT.",VLOOKUP(A3636,INSUMOS_AUX!A:F,6,0),0)</f>
        <v>0</v>
      </c>
      <c r="G3636" s="178" t="n">
        <f aca="false">IF(C3636="M.O.",VLOOKUP(A3636,INSUMOS_AUX!A:F,6,0),0)</f>
        <v>13.3</v>
      </c>
    </row>
    <row r="3637" customFormat="false" ht="15" hidden="false" customHeight="false" outlineLevel="0" collapsed="false">
      <c r="A3637" s="178" t="n">
        <v>247</v>
      </c>
      <c r="B3637" s="179" t="s">
        <v>849</v>
      </c>
      <c r="C3637" s="180" t="s">
        <v>636</v>
      </c>
      <c r="D3637" s="180" t="s">
        <v>594</v>
      </c>
      <c r="E3637" s="178" t="n">
        <v>0.0679866</v>
      </c>
      <c r="F3637" s="181" t="n">
        <f aca="false">IF(C3637="MAT.",VLOOKUP(A3637,INSUMOS_AUX!A:F,6,0),0)</f>
        <v>0</v>
      </c>
      <c r="G3637" s="178" t="n">
        <f aca="false">IF(C3637="M.O.",VLOOKUP(A3637,INSUMOS_AUX!A:F,6,0),0)</f>
        <v>9.34</v>
      </c>
    </row>
    <row r="3638" customFormat="false" ht="15" hidden="false" customHeight="false" outlineLevel="0" collapsed="false">
      <c r="A3638" s="178" t="n">
        <v>25966</v>
      </c>
      <c r="B3638" s="179" t="s">
        <v>653</v>
      </c>
      <c r="C3638" s="180" t="s">
        <v>74</v>
      </c>
      <c r="D3638" s="180" t="s">
        <v>654</v>
      </c>
      <c r="E3638" s="178" t="n">
        <v>0.0001756</v>
      </c>
      <c r="F3638" s="181" t="n">
        <f aca="false">IF(C3638="MAT.",VLOOKUP(A3638,INSUMOS_AUX!A:F,6,0),0)</f>
        <v>15.03</v>
      </c>
      <c r="G3638" s="178" t="n">
        <f aca="false">IF(C3638="M.O.",VLOOKUP(A3638,INSUMOS_AUX!A:F,6,0),0)</f>
        <v>0</v>
      </c>
    </row>
    <row r="3639" customFormat="false" ht="15" hidden="false" customHeight="false" outlineLevel="0" collapsed="false">
      <c r="A3639" s="178" t="n">
        <v>2711</v>
      </c>
      <c r="B3639" s="179" t="s">
        <v>657</v>
      </c>
      <c r="C3639" s="180" t="s">
        <v>74</v>
      </c>
      <c r="D3639" s="180" t="s">
        <v>30</v>
      </c>
      <c r="E3639" s="178" t="n">
        <v>7.8368E-005</v>
      </c>
      <c r="F3639" s="181" t="n">
        <f aca="false">IF(C3639="MAT.",VLOOKUP(A3639,INSUMOS_AUX!A:F,6,0),0)</f>
        <v>109.45</v>
      </c>
      <c r="G3639" s="178" t="n">
        <f aca="false">IF(C3639="M.O.",VLOOKUP(A3639,INSUMOS_AUX!A:F,6,0),0)</f>
        <v>0</v>
      </c>
    </row>
    <row r="3640" customFormat="false" ht="15" hidden="false" customHeight="false" outlineLevel="0" collapsed="false">
      <c r="A3640" s="178" t="n">
        <v>34653</v>
      </c>
      <c r="B3640" s="179" t="s">
        <v>859</v>
      </c>
      <c r="C3640" s="180" t="s">
        <v>74</v>
      </c>
      <c r="D3640" s="180" t="s">
        <v>30</v>
      </c>
      <c r="E3640" s="178" t="n">
        <v>1</v>
      </c>
      <c r="F3640" s="181" t="n">
        <f aca="false">IF(C3640="MAT.",VLOOKUP(A3640,INSUMOS_AUX!A:F,6,0),0)</f>
        <v>8.34</v>
      </c>
      <c r="G3640" s="178" t="n">
        <f aca="false">IF(C3640="M.O.",VLOOKUP(A3640,INSUMOS_AUX!A:F,6,0),0)</f>
        <v>0</v>
      </c>
    </row>
    <row r="3641" customFormat="false" ht="15" hidden="false" customHeight="false" outlineLevel="0" collapsed="false">
      <c r="A3641" s="178" t="n">
        <v>36144</v>
      </c>
      <c r="B3641" s="179" t="s">
        <v>630</v>
      </c>
      <c r="C3641" s="180" t="s">
        <v>74</v>
      </c>
      <c r="D3641" s="180" t="s">
        <v>30</v>
      </c>
      <c r="E3641" s="178" t="n">
        <v>0.014753746</v>
      </c>
      <c r="F3641" s="181" t="n">
        <f aca="false">IF(C3641="MAT.",VLOOKUP(A3641,INSUMOS_AUX!A:F,6,0),0)</f>
        <v>1.12</v>
      </c>
      <c r="G3641" s="178" t="n">
        <f aca="false">IF(C3641="M.O.",VLOOKUP(A3641,INSUMOS_AUX!A:F,6,0),0)</f>
        <v>0</v>
      </c>
    </row>
    <row r="3642" customFormat="false" ht="15" hidden="false" customHeight="false" outlineLevel="0" collapsed="false">
      <c r="A3642" s="178" t="n">
        <v>36146</v>
      </c>
      <c r="B3642" s="179" t="s">
        <v>631</v>
      </c>
      <c r="C3642" s="180" t="s">
        <v>74</v>
      </c>
      <c r="D3642" s="180" t="s">
        <v>30</v>
      </c>
      <c r="E3642" s="178" t="n">
        <v>0.000164128</v>
      </c>
      <c r="F3642" s="181" t="n">
        <f aca="false">IF(C3642="MAT.",VLOOKUP(A3642,INSUMOS_AUX!A:F,6,0),0)</f>
        <v>170</v>
      </c>
      <c r="G3642" s="178" t="n">
        <f aca="false">IF(C3642="M.O.",VLOOKUP(A3642,INSUMOS_AUX!A:F,6,0),0)</f>
        <v>0</v>
      </c>
    </row>
    <row r="3643" customFormat="false" ht="15" hidden="false" customHeight="false" outlineLevel="0" collapsed="false">
      <c r="A3643" s="178" t="n">
        <v>36149</v>
      </c>
      <c r="B3643" s="179" t="s">
        <v>632</v>
      </c>
      <c r="C3643" s="180" t="s">
        <v>74</v>
      </c>
      <c r="D3643" s="180" t="s">
        <v>30</v>
      </c>
      <c r="E3643" s="178" t="n">
        <v>9.504E-005</v>
      </c>
      <c r="F3643" s="181" t="n">
        <f aca="false">IF(C3643="MAT.",VLOOKUP(A3643,INSUMOS_AUX!A:F,6,0),0)</f>
        <v>117.5</v>
      </c>
      <c r="G3643" s="178" t="n">
        <f aca="false">IF(C3643="M.O.",VLOOKUP(A3643,INSUMOS_AUX!A:F,6,0),0)</f>
        <v>0</v>
      </c>
    </row>
    <row r="3644" customFormat="false" ht="15" hidden="false" customHeight="false" outlineLevel="0" collapsed="false">
      <c r="A3644" s="178" t="n">
        <v>36150</v>
      </c>
      <c r="B3644" s="179" t="s">
        <v>633</v>
      </c>
      <c r="C3644" s="180" t="s">
        <v>74</v>
      </c>
      <c r="D3644" s="180" t="s">
        <v>30</v>
      </c>
      <c r="E3644" s="178" t="n">
        <v>0.0003517</v>
      </c>
      <c r="F3644" s="181" t="n">
        <f aca="false">IF(C3644="MAT.",VLOOKUP(A3644,INSUMOS_AUX!A:F,6,0),0)</f>
        <v>29.7</v>
      </c>
      <c r="G3644" s="178" t="n">
        <f aca="false">IF(C3644="M.O.",VLOOKUP(A3644,INSUMOS_AUX!A:F,6,0),0)</f>
        <v>0</v>
      </c>
    </row>
    <row r="3645" customFormat="false" ht="15" hidden="false" customHeight="false" outlineLevel="0" collapsed="false">
      <c r="A3645" s="178" t="n">
        <v>36153</v>
      </c>
      <c r="B3645" s="179" t="s">
        <v>634</v>
      </c>
      <c r="C3645" s="180" t="s">
        <v>74</v>
      </c>
      <c r="D3645" s="180" t="s">
        <v>30</v>
      </c>
      <c r="E3645" s="178" t="n">
        <v>0.000142244</v>
      </c>
      <c r="F3645" s="181" t="n">
        <f aca="false">IF(C3645="MAT.",VLOOKUP(A3645,INSUMOS_AUX!A:F,6,0),0)</f>
        <v>133.75</v>
      </c>
      <c r="G3645" s="178" t="n">
        <f aca="false">IF(C3645="M.O.",VLOOKUP(A3645,INSUMOS_AUX!A:F,6,0),0)</f>
        <v>0</v>
      </c>
    </row>
    <row r="3646" customFormat="false" ht="15" hidden="false" customHeight="false" outlineLevel="0" collapsed="false">
      <c r="A3646" s="178" t="n">
        <v>37370</v>
      </c>
      <c r="B3646" s="179" t="s">
        <v>659</v>
      </c>
      <c r="C3646" s="180" t="s">
        <v>74</v>
      </c>
      <c r="D3646" s="180" t="s">
        <v>594</v>
      </c>
      <c r="E3646" s="178" t="n">
        <v>0.132</v>
      </c>
      <c r="F3646" s="181" t="n">
        <f aca="false">IF(C3646="MAT.",VLOOKUP(A3646,INSUMOS_AUX!A:F,6,0),0)</f>
        <v>1.87</v>
      </c>
      <c r="G3646" s="178" t="n">
        <f aca="false">IF(C3646="M.O.",VLOOKUP(A3646,INSUMOS_AUX!A:F,6,0),0)</f>
        <v>0</v>
      </c>
    </row>
    <row r="3647" customFormat="false" ht="15" hidden="false" customHeight="false" outlineLevel="0" collapsed="false">
      <c r="A3647" s="178" t="n">
        <v>37371</v>
      </c>
      <c r="B3647" s="179" t="s">
        <v>660</v>
      </c>
      <c r="C3647" s="180" t="s">
        <v>74</v>
      </c>
      <c r="D3647" s="180" t="s">
        <v>594</v>
      </c>
      <c r="E3647" s="178" t="n">
        <v>0.132</v>
      </c>
      <c r="F3647" s="181" t="n">
        <f aca="false">IF(C3647="MAT.",VLOOKUP(A3647,INSUMOS_AUX!A:F,6,0),0)</f>
        <v>0.71</v>
      </c>
      <c r="G3647" s="178" t="n">
        <f aca="false">IF(C3647="M.O.",VLOOKUP(A3647,INSUMOS_AUX!A:F,6,0),0)</f>
        <v>0</v>
      </c>
    </row>
    <row r="3648" customFormat="false" ht="15" hidden="false" customHeight="false" outlineLevel="0" collapsed="false">
      <c r="A3648" s="178" t="n">
        <v>37372</v>
      </c>
      <c r="B3648" s="179" t="s">
        <v>661</v>
      </c>
      <c r="C3648" s="180" t="s">
        <v>74</v>
      </c>
      <c r="D3648" s="180" t="s">
        <v>594</v>
      </c>
      <c r="E3648" s="178" t="n">
        <v>0.132</v>
      </c>
      <c r="F3648" s="181" t="n">
        <f aca="false">IF(C3648="MAT.",VLOOKUP(A3648,INSUMOS_AUX!A:F,6,0),0)</f>
        <v>0.34</v>
      </c>
      <c r="G3648" s="178" t="n">
        <f aca="false">IF(C3648="M.O.",VLOOKUP(A3648,INSUMOS_AUX!A:F,6,0),0)</f>
        <v>0</v>
      </c>
    </row>
    <row r="3649" customFormat="false" ht="15" hidden="false" customHeight="false" outlineLevel="0" collapsed="false">
      <c r="A3649" s="178" t="n">
        <v>37373</v>
      </c>
      <c r="B3649" s="179" t="s">
        <v>662</v>
      </c>
      <c r="C3649" s="180" t="s">
        <v>74</v>
      </c>
      <c r="D3649" s="180" t="s">
        <v>594</v>
      </c>
      <c r="E3649" s="178" t="n">
        <v>0.132</v>
      </c>
      <c r="F3649" s="181" t="n">
        <f aca="false">IF(C3649="MAT.",VLOOKUP(A3649,INSUMOS_AUX!A:F,6,0),0)</f>
        <v>0.05</v>
      </c>
      <c r="G3649" s="178" t="n">
        <f aca="false">IF(C3649="M.O.",VLOOKUP(A3649,INSUMOS_AUX!A:F,6,0),0)</f>
        <v>0</v>
      </c>
    </row>
    <row r="3650" customFormat="false" ht="15" hidden="false" customHeight="false" outlineLevel="0" collapsed="false">
      <c r="A3650" s="178" t="n">
        <v>38382</v>
      </c>
      <c r="B3650" s="179" t="s">
        <v>664</v>
      </c>
      <c r="C3650" s="180" t="s">
        <v>74</v>
      </c>
      <c r="D3650" s="180" t="s">
        <v>30</v>
      </c>
      <c r="E3650" s="178" t="n">
        <v>0.000334118</v>
      </c>
      <c r="F3650" s="181" t="n">
        <f aca="false">IF(C3650="MAT.",VLOOKUP(A3650,INSUMOS_AUX!A:F,6,0),0)</f>
        <v>7.62</v>
      </c>
      <c r="G3650" s="178" t="n">
        <f aca="false">IF(C3650="M.O.",VLOOKUP(A3650,INSUMOS_AUX!A:F,6,0),0)</f>
        <v>0</v>
      </c>
    </row>
    <row r="3651" customFormat="false" ht="15" hidden="false" customHeight="false" outlineLevel="0" collapsed="false">
      <c r="A3651" s="178" t="n">
        <v>38390</v>
      </c>
      <c r="B3651" s="179" t="s">
        <v>665</v>
      </c>
      <c r="C3651" s="180" t="s">
        <v>74</v>
      </c>
      <c r="D3651" s="180" t="s">
        <v>30</v>
      </c>
      <c r="E3651" s="178" t="n">
        <v>0.0001756</v>
      </c>
      <c r="F3651" s="181" t="n">
        <f aca="false">IF(C3651="MAT.",VLOOKUP(A3651,INSUMOS_AUX!A:F,6,0),0)</f>
        <v>22.97</v>
      </c>
      <c r="G3651" s="178" t="n">
        <f aca="false">IF(C3651="M.O.",VLOOKUP(A3651,INSUMOS_AUX!A:F,6,0),0)</f>
        <v>0</v>
      </c>
    </row>
    <row r="3652" customFormat="false" ht="15" hidden="false" customHeight="false" outlineLevel="0" collapsed="false">
      <c r="A3652" s="178" t="n">
        <v>38393</v>
      </c>
      <c r="B3652" s="179" t="s">
        <v>666</v>
      </c>
      <c r="C3652" s="180" t="s">
        <v>74</v>
      </c>
      <c r="D3652" s="180" t="s">
        <v>30</v>
      </c>
      <c r="E3652" s="178" t="n">
        <v>0.0001756</v>
      </c>
      <c r="F3652" s="181" t="n">
        <f aca="false">IF(C3652="MAT.",VLOOKUP(A3652,INSUMOS_AUX!A:F,6,0),0)</f>
        <v>10.36</v>
      </c>
      <c r="G3652" s="178" t="n">
        <f aca="false">IF(C3652="M.O.",VLOOKUP(A3652,INSUMOS_AUX!A:F,6,0),0)</f>
        <v>0</v>
      </c>
    </row>
    <row r="3653" customFormat="false" ht="15" hidden="false" customHeight="false" outlineLevel="0" collapsed="false">
      <c r="A3653" s="178" t="n">
        <v>38396</v>
      </c>
      <c r="B3653" s="179" t="s">
        <v>667</v>
      </c>
      <c r="C3653" s="180" t="s">
        <v>74</v>
      </c>
      <c r="D3653" s="180" t="s">
        <v>30</v>
      </c>
      <c r="E3653" s="178" t="n">
        <v>5.98E-006</v>
      </c>
      <c r="F3653" s="181" t="n">
        <f aca="false">IF(C3653="MAT.",VLOOKUP(A3653,INSUMOS_AUX!A:F,6,0),0)</f>
        <v>276.64</v>
      </c>
      <c r="G3653" s="178" t="n">
        <f aca="false">IF(C3653="M.O.",VLOOKUP(A3653,INSUMOS_AUX!A:F,6,0),0)</f>
        <v>0</v>
      </c>
    </row>
    <row r="3654" customFormat="false" ht="15" hidden="false" customHeight="false" outlineLevel="0" collapsed="false">
      <c r="A3654" s="178" t="n">
        <v>38399</v>
      </c>
      <c r="B3654" s="179" t="s">
        <v>668</v>
      </c>
      <c r="C3654" s="180" t="s">
        <v>74</v>
      </c>
      <c r="D3654" s="180" t="s">
        <v>30</v>
      </c>
      <c r="E3654" s="178" t="n">
        <v>2.9872E-005</v>
      </c>
      <c r="F3654" s="181" t="n">
        <f aca="false">IF(C3654="MAT.",VLOOKUP(A3654,INSUMOS_AUX!A:F,6,0),0)</f>
        <v>135.25</v>
      </c>
      <c r="G3654" s="178" t="n">
        <f aca="false">IF(C3654="M.O.",VLOOKUP(A3654,INSUMOS_AUX!A:F,6,0),0)</f>
        <v>0</v>
      </c>
    </row>
    <row r="3655" customFormat="false" ht="15" hidden="false" customHeight="false" outlineLevel="0" collapsed="false">
      <c r="A3655" s="178" t="n">
        <v>38412</v>
      </c>
      <c r="B3655" s="179" t="s">
        <v>669</v>
      </c>
      <c r="C3655" s="180" t="s">
        <v>74</v>
      </c>
      <c r="D3655" s="180" t="s">
        <v>30</v>
      </c>
      <c r="E3655" s="178" t="n">
        <v>5.228E-006</v>
      </c>
      <c r="F3655" s="181" t="n">
        <f aca="false">IF(C3655="MAT.",VLOOKUP(A3655,INSUMOS_AUX!A:F,6,0),0)</f>
        <v>837.62</v>
      </c>
      <c r="G3655" s="178" t="n">
        <f aca="false">IF(C3655="M.O.",VLOOKUP(A3655,INSUMOS_AUX!A:F,6,0),0)</f>
        <v>0</v>
      </c>
    </row>
    <row r="3656" customFormat="false" ht="15" hidden="false" customHeight="false" outlineLevel="0" collapsed="false">
      <c r="A3656" s="178" t="n">
        <v>38413</v>
      </c>
      <c r="B3656" s="179" t="s">
        <v>670</v>
      </c>
      <c r="C3656" s="180" t="s">
        <v>74</v>
      </c>
      <c r="D3656" s="180" t="s">
        <v>30</v>
      </c>
      <c r="E3656" s="178" t="n">
        <v>5.122E-006</v>
      </c>
      <c r="F3656" s="181" t="n">
        <f aca="false">IF(C3656="MAT.",VLOOKUP(A3656,INSUMOS_AUX!A:F,6,0),0)</f>
        <v>589.49</v>
      </c>
      <c r="G3656" s="178" t="n">
        <f aca="false">IF(C3656="M.O.",VLOOKUP(A3656,INSUMOS_AUX!A:F,6,0),0)</f>
        <v>0</v>
      </c>
    </row>
    <row r="3657" customFormat="false" ht="15" hidden="false" customHeight="false" outlineLevel="0" collapsed="false">
      <c r="A3657" s="178" t="n">
        <v>38476</v>
      </c>
      <c r="B3657" s="179" t="s">
        <v>671</v>
      </c>
      <c r="C3657" s="180" t="s">
        <v>74</v>
      </c>
      <c r="D3657" s="180" t="s">
        <v>30</v>
      </c>
      <c r="E3657" s="178" t="n">
        <v>2.3906E-005</v>
      </c>
      <c r="F3657" s="181" t="n">
        <f aca="false">IF(C3657="MAT.",VLOOKUP(A3657,INSUMOS_AUX!A:F,6,0),0)</f>
        <v>203.78</v>
      </c>
      <c r="G3657" s="178" t="n">
        <f aca="false">IF(C3657="M.O.",VLOOKUP(A3657,INSUMOS_AUX!A:F,6,0),0)</f>
        <v>0</v>
      </c>
    </row>
    <row r="3658" customFormat="false" ht="15" hidden="false" customHeight="false" outlineLevel="0" collapsed="false">
      <c r="A3658" s="178" t="n">
        <v>38477</v>
      </c>
      <c r="B3658" s="179" t="s">
        <v>672</v>
      </c>
      <c r="C3658" s="180" t="s">
        <v>74</v>
      </c>
      <c r="D3658" s="180" t="s">
        <v>30</v>
      </c>
      <c r="E3658" s="178" t="n">
        <v>5.122E-006</v>
      </c>
      <c r="F3658" s="181" t="n">
        <f aca="false">IF(C3658="MAT.",VLOOKUP(A3658,INSUMOS_AUX!A:F,6,0),0)</f>
        <v>577.1</v>
      </c>
      <c r="G3658" s="178" t="n">
        <f aca="false">IF(C3658="M.O.",VLOOKUP(A3658,INSUMOS_AUX!A:F,6,0),0)</f>
        <v>0</v>
      </c>
    </row>
    <row r="3659" customFormat="false" ht="15" hidden="false" customHeight="false" outlineLevel="0" collapsed="false">
      <c r="A3659" s="172"/>
      <c r="B3659" s="173"/>
      <c r="C3659" s="173"/>
      <c r="D3659" s="173"/>
      <c r="E3659" s="173"/>
      <c r="F3659" s="173"/>
      <c r="G3659" s="173"/>
    </row>
    <row r="3660" customFormat="false" ht="15" hidden="false" customHeight="false" outlineLevel="0" collapsed="false">
      <c r="A3660" s="174" t="s">
        <v>436</v>
      </c>
      <c r="B3660" s="174" t="s">
        <v>437</v>
      </c>
      <c r="C3660" s="175" t="s">
        <v>60</v>
      </c>
      <c r="D3660" s="175" t="s">
        <v>30</v>
      </c>
      <c r="E3660" s="176" t="n">
        <v>1</v>
      </c>
      <c r="F3660" s="176" t="n">
        <f aca="false">SUMPRODUCT($E3661:$E3689,F3661:F3689)</f>
        <v>9.91342687216</v>
      </c>
      <c r="G3660" s="176" t="n">
        <f aca="false">SUMPRODUCT($E3661:$E3689,G3661:G3689)</f>
        <v>2.122253224</v>
      </c>
    </row>
    <row r="3661" customFormat="false" ht="15" hidden="false" customHeight="false" outlineLevel="0" collapsed="false">
      <c r="A3661" s="178" t="n">
        <v>10</v>
      </c>
      <c r="B3661" s="179" t="s">
        <v>647</v>
      </c>
      <c r="C3661" s="180" t="s">
        <v>74</v>
      </c>
      <c r="D3661" s="180" t="s">
        <v>30</v>
      </c>
      <c r="E3661" s="178" t="n">
        <v>0.001276276</v>
      </c>
      <c r="F3661" s="181" t="n">
        <f aca="false">IF(C3661="MAT.",VLOOKUP(A3661,INSUMOS_AUX!A:F,6,0),0)</f>
        <v>6.92</v>
      </c>
      <c r="G3661" s="178" t="n">
        <f aca="false">IF(C3661="M.O.",VLOOKUP(A3661,INSUMOS_AUX!A:F,6,0),0)</f>
        <v>0</v>
      </c>
    </row>
    <row r="3662" customFormat="false" ht="15" hidden="false" customHeight="false" outlineLevel="0" collapsed="false">
      <c r="A3662" s="178" t="n">
        <v>11359</v>
      </c>
      <c r="B3662" s="179" t="s">
        <v>649</v>
      </c>
      <c r="C3662" s="180" t="s">
        <v>74</v>
      </c>
      <c r="D3662" s="180" t="s">
        <v>30</v>
      </c>
      <c r="E3662" s="178" t="n">
        <v>1.0302E-005</v>
      </c>
      <c r="F3662" s="181" t="n">
        <f aca="false">IF(C3662="MAT.",VLOOKUP(A3662,INSUMOS_AUX!A:F,6,0),0)</f>
        <v>571.77</v>
      </c>
      <c r="G3662" s="178" t="n">
        <f aca="false">IF(C3662="M.O.",VLOOKUP(A3662,INSUMOS_AUX!A:F,6,0),0)</f>
        <v>0</v>
      </c>
    </row>
    <row r="3663" customFormat="false" ht="15" hidden="false" customHeight="false" outlineLevel="0" collapsed="false">
      <c r="A3663" s="178" t="n">
        <v>12815</v>
      </c>
      <c r="B3663" s="179" t="s">
        <v>651</v>
      </c>
      <c r="C3663" s="180" t="s">
        <v>74</v>
      </c>
      <c r="D3663" s="180" t="s">
        <v>30</v>
      </c>
      <c r="E3663" s="178" t="n">
        <v>0.001452652</v>
      </c>
      <c r="F3663" s="181" t="n">
        <f aca="false">IF(C3663="MAT.",VLOOKUP(A3663,INSUMOS_AUX!A:F,6,0),0)</f>
        <v>5.84</v>
      </c>
      <c r="G3663" s="178" t="n">
        <f aca="false">IF(C3663="M.O.",VLOOKUP(A3663,INSUMOS_AUX!A:F,6,0),0)</f>
        <v>0</v>
      </c>
    </row>
    <row r="3664" customFormat="false" ht="15" hidden="false" customHeight="false" outlineLevel="0" collapsed="false">
      <c r="A3664" s="178" t="n">
        <v>12892</v>
      </c>
      <c r="B3664" s="179" t="s">
        <v>627</v>
      </c>
      <c r="C3664" s="180" t="s">
        <v>74</v>
      </c>
      <c r="D3664" s="180" t="s">
        <v>628</v>
      </c>
      <c r="E3664" s="178" t="n">
        <v>0.002500462</v>
      </c>
      <c r="F3664" s="181" t="n">
        <f aca="false">IF(C3664="MAT.",VLOOKUP(A3664,INSUMOS_AUX!A:F,6,0),0)</f>
        <v>9</v>
      </c>
      <c r="G3664" s="178" t="n">
        <f aca="false">IF(C3664="M.O.",VLOOKUP(A3664,INSUMOS_AUX!A:F,6,0),0)</f>
        <v>0</v>
      </c>
    </row>
    <row r="3665" customFormat="false" ht="15" hidden="false" customHeight="false" outlineLevel="0" collapsed="false">
      <c r="A3665" s="178" t="n">
        <v>12893</v>
      </c>
      <c r="B3665" s="179" t="s">
        <v>629</v>
      </c>
      <c r="C3665" s="180" t="s">
        <v>74</v>
      </c>
      <c r="D3665" s="180" t="s">
        <v>628</v>
      </c>
      <c r="E3665" s="178" t="n">
        <v>0.000291728</v>
      </c>
      <c r="F3665" s="181" t="n">
        <f aca="false">IF(C3665="MAT.",VLOOKUP(A3665,INSUMOS_AUX!A:F,6,0),0)</f>
        <v>48</v>
      </c>
      <c r="G3665" s="178" t="n">
        <f aca="false">IF(C3665="M.O.",VLOOKUP(A3665,INSUMOS_AUX!A:F,6,0),0)</f>
        <v>0</v>
      </c>
    </row>
    <row r="3666" customFormat="false" ht="15" hidden="false" customHeight="false" outlineLevel="0" collapsed="false">
      <c r="A3666" s="178" t="n">
        <v>1573</v>
      </c>
      <c r="B3666" s="179" t="s">
        <v>891</v>
      </c>
      <c r="C3666" s="180" t="s">
        <v>74</v>
      </c>
      <c r="D3666" s="180" t="s">
        <v>30</v>
      </c>
      <c r="E3666" s="178" t="n">
        <v>1</v>
      </c>
      <c r="F3666" s="181" t="n">
        <f aca="false">IF(C3666="MAT.",VLOOKUP(A3666,INSUMOS_AUX!A:F,6,0),0)</f>
        <v>0.8</v>
      </c>
      <c r="G3666" s="178" t="n">
        <f aca="false">IF(C3666="M.O.",VLOOKUP(A3666,INSUMOS_AUX!A:F,6,0),0)</f>
        <v>0</v>
      </c>
    </row>
    <row r="3667" customFormat="false" ht="15" hidden="false" customHeight="false" outlineLevel="0" collapsed="false">
      <c r="A3667" s="178" t="n">
        <v>2436</v>
      </c>
      <c r="B3667" s="179" t="s">
        <v>683</v>
      </c>
      <c r="C3667" s="180" t="s">
        <v>636</v>
      </c>
      <c r="D3667" s="180" t="s">
        <v>594</v>
      </c>
      <c r="E3667" s="178" t="n">
        <v>0.0937391</v>
      </c>
      <c r="F3667" s="181" t="n">
        <f aca="false">IF(C3667="MAT.",VLOOKUP(A3667,INSUMOS_AUX!A:F,6,0),0)</f>
        <v>0</v>
      </c>
      <c r="G3667" s="178" t="n">
        <f aca="false">IF(C3667="M.O.",VLOOKUP(A3667,INSUMOS_AUX!A:F,6,0),0)</f>
        <v>13.3</v>
      </c>
    </row>
    <row r="3668" customFormat="false" ht="15" hidden="false" customHeight="false" outlineLevel="0" collapsed="false">
      <c r="A3668" s="178" t="n">
        <v>247</v>
      </c>
      <c r="B3668" s="179" t="s">
        <v>849</v>
      </c>
      <c r="C3668" s="180" t="s">
        <v>636</v>
      </c>
      <c r="D3668" s="180" t="s">
        <v>594</v>
      </c>
      <c r="E3668" s="178" t="n">
        <v>0.0937391</v>
      </c>
      <c r="F3668" s="181" t="n">
        <f aca="false">IF(C3668="MAT.",VLOOKUP(A3668,INSUMOS_AUX!A:F,6,0),0)</f>
        <v>0</v>
      </c>
      <c r="G3668" s="178" t="n">
        <f aca="false">IF(C3668="M.O.",VLOOKUP(A3668,INSUMOS_AUX!A:F,6,0),0)</f>
        <v>9.34</v>
      </c>
    </row>
    <row r="3669" customFormat="false" ht="15" hidden="false" customHeight="false" outlineLevel="0" collapsed="false">
      <c r="A3669" s="178" t="n">
        <v>25966</v>
      </c>
      <c r="B3669" s="179" t="s">
        <v>653</v>
      </c>
      <c r="C3669" s="180" t="s">
        <v>74</v>
      </c>
      <c r="D3669" s="180" t="s">
        <v>654</v>
      </c>
      <c r="E3669" s="178" t="n">
        <v>0.000242114</v>
      </c>
      <c r="F3669" s="181" t="n">
        <f aca="false">IF(C3669="MAT.",VLOOKUP(A3669,INSUMOS_AUX!A:F,6,0),0)</f>
        <v>15.03</v>
      </c>
      <c r="G3669" s="178" t="n">
        <f aca="false">IF(C3669="M.O.",VLOOKUP(A3669,INSUMOS_AUX!A:F,6,0),0)</f>
        <v>0</v>
      </c>
    </row>
    <row r="3670" customFormat="false" ht="15" hidden="false" customHeight="false" outlineLevel="0" collapsed="false">
      <c r="A3670" s="178" t="n">
        <v>2711</v>
      </c>
      <c r="B3670" s="179" t="s">
        <v>657</v>
      </c>
      <c r="C3670" s="180" t="s">
        <v>74</v>
      </c>
      <c r="D3670" s="180" t="s">
        <v>30</v>
      </c>
      <c r="E3670" s="178" t="n">
        <v>0.000108054</v>
      </c>
      <c r="F3670" s="181" t="n">
        <f aca="false">IF(C3670="MAT.",VLOOKUP(A3670,INSUMOS_AUX!A:F,6,0),0)</f>
        <v>109.45</v>
      </c>
      <c r="G3670" s="178" t="n">
        <f aca="false">IF(C3670="M.O.",VLOOKUP(A3670,INSUMOS_AUX!A:F,6,0),0)</f>
        <v>0</v>
      </c>
    </row>
    <row r="3671" customFormat="false" ht="15" hidden="false" customHeight="false" outlineLevel="0" collapsed="false">
      <c r="A3671" s="178" t="n">
        <v>34653</v>
      </c>
      <c r="B3671" s="179" t="s">
        <v>859</v>
      </c>
      <c r="C3671" s="180" t="s">
        <v>74</v>
      </c>
      <c r="D3671" s="180" t="s">
        <v>30</v>
      </c>
      <c r="E3671" s="178" t="n">
        <v>1</v>
      </c>
      <c r="F3671" s="181" t="n">
        <f aca="false">IF(C3671="MAT.",VLOOKUP(A3671,INSUMOS_AUX!A:F,6,0),0)</f>
        <v>8.34</v>
      </c>
      <c r="G3671" s="178" t="n">
        <f aca="false">IF(C3671="M.O.",VLOOKUP(A3671,INSUMOS_AUX!A:F,6,0),0)</f>
        <v>0</v>
      </c>
    </row>
    <row r="3672" customFormat="false" ht="15" hidden="false" customHeight="false" outlineLevel="0" collapsed="false">
      <c r="A3672" s="178" t="n">
        <v>36144</v>
      </c>
      <c r="B3672" s="179" t="s">
        <v>630</v>
      </c>
      <c r="C3672" s="180" t="s">
        <v>74</v>
      </c>
      <c r="D3672" s="180" t="s">
        <v>30</v>
      </c>
      <c r="E3672" s="178" t="n">
        <v>0.020342286</v>
      </c>
      <c r="F3672" s="181" t="n">
        <f aca="false">IF(C3672="MAT.",VLOOKUP(A3672,INSUMOS_AUX!A:F,6,0),0)</f>
        <v>1.12</v>
      </c>
      <c r="G3672" s="178" t="n">
        <f aca="false">IF(C3672="M.O.",VLOOKUP(A3672,INSUMOS_AUX!A:F,6,0),0)</f>
        <v>0</v>
      </c>
    </row>
    <row r="3673" customFormat="false" ht="15" hidden="false" customHeight="false" outlineLevel="0" collapsed="false">
      <c r="A3673" s="178" t="n">
        <v>36146</v>
      </c>
      <c r="B3673" s="179" t="s">
        <v>631</v>
      </c>
      <c r="C3673" s="180" t="s">
        <v>74</v>
      </c>
      <c r="D3673" s="180" t="s">
        <v>30</v>
      </c>
      <c r="E3673" s="178" t="n">
        <v>0.000226298</v>
      </c>
      <c r="F3673" s="181" t="n">
        <f aca="false">IF(C3673="MAT.",VLOOKUP(A3673,INSUMOS_AUX!A:F,6,0),0)</f>
        <v>170</v>
      </c>
      <c r="G3673" s="178" t="n">
        <f aca="false">IF(C3673="M.O.",VLOOKUP(A3673,INSUMOS_AUX!A:F,6,0),0)</f>
        <v>0</v>
      </c>
    </row>
    <row r="3674" customFormat="false" ht="15" hidden="false" customHeight="false" outlineLevel="0" collapsed="false">
      <c r="A3674" s="178" t="n">
        <v>36149</v>
      </c>
      <c r="B3674" s="179" t="s">
        <v>632</v>
      </c>
      <c r="C3674" s="180" t="s">
        <v>74</v>
      </c>
      <c r="D3674" s="180" t="s">
        <v>30</v>
      </c>
      <c r="E3674" s="178" t="n">
        <v>0.00013104</v>
      </c>
      <c r="F3674" s="181" t="n">
        <f aca="false">IF(C3674="MAT.",VLOOKUP(A3674,INSUMOS_AUX!A:F,6,0),0)</f>
        <v>117.5</v>
      </c>
      <c r="G3674" s="178" t="n">
        <f aca="false">IF(C3674="M.O.",VLOOKUP(A3674,INSUMOS_AUX!A:F,6,0),0)</f>
        <v>0</v>
      </c>
    </row>
    <row r="3675" customFormat="false" ht="15" hidden="false" customHeight="false" outlineLevel="0" collapsed="false">
      <c r="A3675" s="178" t="n">
        <v>36150</v>
      </c>
      <c r="B3675" s="179" t="s">
        <v>633</v>
      </c>
      <c r="C3675" s="180" t="s">
        <v>74</v>
      </c>
      <c r="D3675" s="180" t="s">
        <v>30</v>
      </c>
      <c r="E3675" s="178" t="n">
        <v>0.00048492</v>
      </c>
      <c r="F3675" s="181" t="n">
        <f aca="false">IF(C3675="MAT.",VLOOKUP(A3675,INSUMOS_AUX!A:F,6,0),0)</f>
        <v>29.7</v>
      </c>
      <c r="G3675" s="178" t="n">
        <f aca="false">IF(C3675="M.O.",VLOOKUP(A3675,INSUMOS_AUX!A:F,6,0),0)</f>
        <v>0</v>
      </c>
    </row>
    <row r="3676" customFormat="false" ht="15" hidden="false" customHeight="false" outlineLevel="0" collapsed="false">
      <c r="A3676" s="178" t="n">
        <v>36153</v>
      </c>
      <c r="B3676" s="179" t="s">
        <v>634</v>
      </c>
      <c r="C3676" s="180" t="s">
        <v>74</v>
      </c>
      <c r="D3676" s="180" t="s">
        <v>30</v>
      </c>
      <c r="E3676" s="178" t="n">
        <v>0.000196124</v>
      </c>
      <c r="F3676" s="181" t="n">
        <f aca="false">IF(C3676="MAT.",VLOOKUP(A3676,INSUMOS_AUX!A:F,6,0),0)</f>
        <v>133.75</v>
      </c>
      <c r="G3676" s="178" t="n">
        <f aca="false">IF(C3676="M.O.",VLOOKUP(A3676,INSUMOS_AUX!A:F,6,0),0)</f>
        <v>0</v>
      </c>
    </row>
    <row r="3677" customFormat="false" ht="15" hidden="false" customHeight="false" outlineLevel="0" collapsed="false">
      <c r="A3677" s="178" t="n">
        <v>37370</v>
      </c>
      <c r="B3677" s="179" t="s">
        <v>659</v>
      </c>
      <c r="C3677" s="180" t="s">
        <v>74</v>
      </c>
      <c r="D3677" s="180" t="s">
        <v>594</v>
      </c>
      <c r="E3677" s="178" t="n">
        <v>0.182</v>
      </c>
      <c r="F3677" s="181" t="n">
        <f aca="false">IF(C3677="MAT.",VLOOKUP(A3677,INSUMOS_AUX!A:F,6,0),0)</f>
        <v>1.87</v>
      </c>
      <c r="G3677" s="178" t="n">
        <f aca="false">IF(C3677="M.O.",VLOOKUP(A3677,INSUMOS_AUX!A:F,6,0),0)</f>
        <v>0</v>
      </c>
    </row>
    <row r="3678" customFormat="false" ht="15" hidden="false" customHeight="false" outlineLevel="0" collapsed="false">
      <c r="A3678" s="178" t="n">
        <v>37371</v>
      </c>
      <c r="B3678" s="179" t="s">
        <v>660</v>
      </c>
      <c r="C3678" s="180" t="s">
        <v>74</v>
      </c>
      <c r="D3678" s="180" t="s">
        <v>594</v>
      </c>
      <c r="E3678" s="178" t="n">
        <v>0.182</v>
      </c>
      <c r="F3678" s="181" t="n">
        <f aca="false">IF(C3678="MAT.",VLOOKUP(A3678,INSUMOS_AUX!A:F,6,0),0)</f>
        <v>0.71</v>
      </c>
      <c r="G3678" s="178" t="n">
        <f aca="false">IF(C3678="M.O.",VLOOKUP(A3678,INSUMOS_AUX!A:F,6,0),0)</f>
        <v>0</v>
      </c>
    </row>
    <row r="3679" customFormat="false" ht="15" hidden="false" customHeight="false" outlineLevel="0" collapsed="false">
      <c r="A3679" s="178" t="n">
        <v>37372</v>
      </c>
      <c r="B3679" s="179" t="s">
        <v>661</v>
      </c>
      <c r="C3679" s="180" t="s">
        <v>74</v>
      </c>
      <c r="D3679" s="180" t="s">
        <v>594</v>
      </c>
      <c r="E3679" s="178" t="n">
        <v>0.182</v>
      </c>
      <c r="F3679" s="181" t="n">
        <f aca="false">IF(C3679="MAT.",VLOOKUP(A3679,INSUMOS_AUX!A:F,6,0),0)</f>
        <v>0.34</v>
      </c>
      <c r="G3679" s="178" t="n">
        <f aca="false">IF(C3679="M.O.",VLOOKUP(A3679,INSUMOS_AUX!A:F,6,0),0)</f>
        <v>0</v>
      </c>
    </row>
    <row r="3680" customFormat="false" ht="15" hidden="false" customHeight="false" outlineLevel="0" collapsed="false">
      <c r="A3680" s="178" t="n">
        <v>37373</v>
      </c>
      <c r="B3680" s="179" t="s">
        <v>662</v>
      </c>
      <c r="C3680" s="180" t="s">
        <v>74</v>
      </c>
      <c r="D3680" s="180" t="s">
        <v>594</v>
      </c>
      <c r="E3680" s="178" t="n">
        <v>0.182</v>
      </c>
      <c r="F3680" s="181" t="n">
        <f aca="false">IF(C3680="MAT.",VLOOKUP(A3680,INSUMOS_AUX!A:F,6,0),0)</f>
        <v>0.05</v>
      </c>
      <c r="G3680" s="178" t="n">
        <f aca="false">IF(C3680="M.O.",VLOOKUP(A3680,INSUMOS_AUX!A:F,6,0),0)</f>
        <v>0</v>
      </c>
    </row>
    <row r="3681" customFormat="false" ht="15" hidden="false" customHeight="false" outlineLevel="0" collapsed="false">
      <c r="A3681" s="178" t="n">
        <v>38382</v>
      </c>
      <c r="B3681" s="179" t="s">
        <v>664</v>
      </c>
      <c r="C3681" s="180" t="s">
        <v>74</v>
      </c>
      <c r="D3681" s="180" t="s">
        <v>30</v>
      </c>
      <c r="E3681" s="178" t="n">
        <v>0.000460678</v>
      </c>
      <c r="F3681" s="181" t="n">
        <f aca="false">IF(C3681="MAT.",VLOOKUP(A3681,INSUMOS_AUX!A:F,6,0),0)</f>
        <v>7.62</v>
      </c>
      <c r="G3681" s="178" t="n">
        <f aca="false">IF(C3681="M.O.",VLOOKUP(A3681,INSUMOS_AUX!A:F,6,0),0)</f>
        <v>0</v>
      </c>
    </row>
    <row r="3682" customFormat="false" ht="15" hidden="false" customHeight="false" outlineLevel="0" collapsed="false">
      <c r="A3682" s="178" t="n">
        <v>38390</v>
      </c>
      <c r="B3682" s="179" t="s">
        <v>665</v>
      </c>
      <c r="C3682" s="180" t="s">
        <v>74</v>
      </c>
      <c r="D3682" s="180" t="s">
        <v>30</v>
      </c>
      <c r="E3682" s="178" t="n">
        <v>0.000242114</v>
      </c>
      <c r="F3682" s="181" t="n">
        <f aca="false">IF(C3682="MAT.",VLOOKUP(A3682,INSUMOS_AUX!A:F,6,0),0)</f>
        <v>22.97</v>
      </c>
      <c r="G3682" s="178" t="n">
        <f aca="false">IF(C3682="M.O.",VLOOKUP(A3682,INSUMOS_AUX!A:F,6,0),0)</f>
        <v>0</v>
      </c>
    </row>
    <row r="3683" customFormat="false" ht="15" hidden="false" customHeight="false" outlineLevel="0" collapsed="false">
      <c r="A3683" s="178" t="n">
        <v>38393</v>
      </c>
      <c r="B3683" s="179" t="s">
        <v>666</v>
      </c>
      <c r="C3683" s="180" t="s">
        <v>74</v>
      </c>
      <c r="D3683" s="180" t="s">
        <v>30</v>
      </c>
      <c r="E3683" s="178" t="n">
        <v>0.000242114</v>
      </c>
      <c r="F3683" s="181" t="n">
        <f aca="false">IF(C3683="MAT.",VLOOKUP(A3683,INSUMOS_AUX!A:F,6,0),0)</f>
        <v>10.36</v>
      </c>
      <c r="G3683" s="178" t="n">
        <f aca="false">IF(C3683="M.O.",VLOOKUP(A3683,INSUMOS_AUX!A:F,6,0),0)</f>
        <v>0</v>
      </c>
    </row>
    <row r="3684" customFormat="false" ht="15" hidden="false" customHeight="false" outlineLevel="0" collapsed="false">
      <c r="A3684" s="178" t="n">
        <v>38396</v>
      </c>
      <c r="B3684" s="179" t="s">
        <v>667</v>
      </c>
      <c r="C3684" s="180" t="s">
        <v>74</v>
      </c>
      <c r="D3684" s="180" t="s">
        <v>30</v>
      </c>
      <c r="E3684" s="178" t="n">
        <v>8.244E-006</v>
      </c>
      <c r="F3684" s="181" t="n">
        <f aca="false">IF(C3684="MAT.",VLOOKUP(A3684,INSUMOS_AUX!A:F,6,0),0)</f>
        <v>276.64</v>
      </c>
      <c r="G3684" s="178" t="n">
        <f aca="false">IF(C3684="M.O.",VLOOKUP(A3684,INSUMOS_AUX!A:F,6,0),0)</f>
        <v>0</v>
      </c>
    </row>
    <row r="3685" customFormat="false" ht="15" hidden="false" customHeight="false" outlineLevel="0" collapsed="false">
      <c r="A3685" s="178" t="n">
        <v>38399</v>
      </c>
      <c r="B3685" s="179" t="s">
        <v>668</v>
      </c>
      <c r="C3685" s="180" t="s">
        <v>74</v>
      </c>
      <c r="D3685" s="180" t="s">
        <v>30</v>
      </c>
      <c r="E3685" s="178" t="n">
        <v>4.1186E-005</v>
      </c>
      <c r="F3685" s="181" t="n">
        <f aca="false">IF(C3685="MAT.",VLOOKUP(A3685,INSUMOS_AUX!A:F,6,0),0)</f>
        <v>135.25</v>
      </c>
      <c r="G3685" s="178" t="n">
        <f aca="false">IF(C3685="M.O.",VLOOKUP(A3685,INSUMOS_AUX!A:F,6,0),0)</f>
        <v>0</v>
      </c>
    </row>
    <row r="3686" customFormat="false" ht="15" hidden="false" customHeight="false" outlineLevel="0" collapsed="false">
      <c r="A3686" s="178" t="n">
        <v>38412</v>
      </c>
      <c r="B3686" s="179" t="s">
        <v>669</v>
      </c>
      <c r="C3686" s="180" t="s">
        <v>74</v>
      </c>
      <c r="D3686" s="180" t="s">
        <v>30</v>
      </c>
      <c r="E3686" s="178" t="n">
        <v>7.208E-006</v>
      </c>
      <c r="F3686" s="181" t="n">
        <f aca="false">IF(C3686="MAT.",VLOOKUP(A3686,INSUMOS_AUX!A:F,6,0),0)</f>
        <v>837.62</v>
      </c>
      <c r="G3686" s="178" t="n">
        <f aca="false">IF(C3686="M.O.",VLOOKUP(A3686,INSUMOS_AUX!A:F,6,0),0)</f>
        <v>0</v>
      </c>
    </row>
    <row r="3687" customFormat="false" ht="15" hidden="false" customHeight="false" outlineLevel="0" collapsed="false">
      <c r="A3687" s="178" t="n">
        <v>38413</v>
      </c>
      <c r="B3687" s="179" t="s">
        <v>670</v>
      </c>
      <c r="C3687" s="180" t="s">
        <v>74</v>
      </c>
      <c r="D3687" s="180" t="s">
        <v>30</v>
      </c>
      <c r="E3687" s="178" t="n">
        <v>7.062E-006</v>
      </c>
      <c r="F3687" s="181" t="n">
        <f aca="false">IF(C3687="MAT.",VLOOKUP(A3687,INSUMOS_AUX!A:F,6,0),0)</f>
        <v>589.49</v>
      </c>
      <c r="G3687" s="178" t="n">
        <f aca="false">IF(C3687="M.O.",VLOOKUP(A3687,INSUMOS_AUX!A:F,6,0),0)</f>
        <v>0</v>
      </c>
    </row>
    <row r="3688" customFormat="false" ht="15" hidden="false" customHeight="false" outlineLevel="0" collapsed="false">
      <c r="A3688" s="178" t="n">
        <v>38476</v>
      </c>
      <c r="B3688" s="179" t="s">
        <v>671</v>
      </c>
      <c r="C3688" s="180" t="s">
        <v>74</v>
      </c>
      <c r="D3688" s="180" t="s">
        <v>30</v>
      </c>
      <c r="E3688" s="178" t="n">
        <v>3.296E-005</v>
      </c>
      <c r="F3688" s="181" t="n">
        <f aca="false">IF(C3688="MAT.",VLOOKUP(A3688,INSUMOS_AUX!A:F,6,0),0)</f>
        <v>203.78</v>
      </c>
      <c r="G3688" s="178" t="n">
        <f aca="false">IF(C3688="M.O.",VLOOKUP(A3688,INSUMOS_AUX!A:F,6,0),0)</f>
        <v>0</v>
      </c>
    </row>
    <row r="3689" customFormat="false" ht="15" hidden="false" customHeight="false" outlineLevel="0" collapsed="false">
      <c r="A3689" s="178" t="n">
        <v>38477</v>
      </c>
      <c r="B3689" s="179" t="s">
        <v>672</v>
      </c>
      <c r="C3689" s="180" t="s">
        <v>74</v>
      </c>
      <c r="D3689" s="180" t="s">
        <v>30</v>
      </c>
      <c r="E3689" s="178" t="n">
        <v>7.062E-006</v>
      </c>
      <c r="F3689" s="181" t="n">
        <f aca="false">IF(C3689="MAT.",VLOOKUP(A3689,INSUMOS_AUX!A:F,6,0),0)</f>
        <v>577.1</v>
      </c>
      <c r="G3689" s="178" t="n">
        <f aca="false">IF(C3689="M.O.",VLOOKUP(A3689,INSUMOS_AUX!A:F,6,0),0)</f>
        <v>0</v>
      </c>
    </row>
    <row r="3690" customFormat="false" ht="15" hidden="false" customHeight="false" outlineLevel="0" collapsed="false">
      <c r="A3690" s="172"/>
      <c r="B3690" s="173"/>
      <c r="C3690" s="173"/>
      <c r="D3690" s="173"/>
      <c r="E3690" s="173"/>
      <c r="F3690" s="173"/>
      <c r="G3690" s="173"/>
    </row>
    <row r="3691" customFormat="false" ht="15" hidden="false" customHeight="false" outlineLevel="0" collapsed="false">
      <c r="A3691" s="174" t="s">
        <v>364</v>
      </c>
      <c r="B3691" s="174" t="s">
        <v>365</v>
      </c>
      <c r="C3691" s="175" t="s">
        <v>60</v>
      </c>
      <c r="D3691" s="175" t="s">
        <v>30</v>
      </c>
      <c r="E3691" s="176" t="n">
        <v>1</v>
      </c>
      <c r="F3691" s="176" t="n">
        <f aca="false">SUMPRODUCT($E3692:$E3720,F3692:F3720)</f>
        <v>14.99634409496</v>
      </c>
      <c r="G3691" s="176" t="n">
        <f aca="false">SUMPRODUCT($E3692:$E3720,G3692:G3720)</f>
        <v>4.407756696</v>
      </c>
    </row>
    <row r="3692" customFormat="false" ht="15" hidden="false" customHeight="false" outlineLevel="0" collapsed="false">
      <c r="A3692" s="178" t="n">
        <v>10</v>
      </c>
      <c r="B3692" s="179" t="s">
        <v>647</v>
      </c>
      <c r="C3692" s="180" t="s">
        <v>74</v>
      </c>
      <c r="D3692" s="180" t="s">
        <v>30</v>
      </c>
      <c r="E3692" s="178" t="n">
        <v>0.002650726</v>
      </c>
      <c r="F3692" s="181" t="n">
        <f aca="false">IF(C3692="MAT.",VLOOKUP(A3692,INSUMOS_AUX!A:F,6,0),0)</f>
        <v>6.92</v>
      </c>
      <c r="G3692" s="178" t="n">
        <f aca="false">IF(C3692="M.O.",VLOOKUP(A3692,INSUMOS_AUX!A:F,6,0),0)</f>
        <v>0</v>
      </c>
    </row>
    <row r="3693" customFormat="false" ht="15" hidden="false" customHeight="false" outlineLevel="0" collapsed="false">
      <c r="A3693" s="178" t="n">
        <v>11359</v>
      </c>
      <c r="B3693" s="179" t="s">
        <v>649</v>
      </c>
      <c r="C3693" s="180" t="s">
        <v>74</v>
      </c>
      <c r="D3693" s="180" t="s">
        <v>30</v>
      </c>
      <c r="E3693" s="178" t="n">
        <v>2.1394E-005</v>
      </c>
      <c r="F3693" s="181" t="n">
        <f aca="false">IF(C3693="MAT.",VLOOKUP(A3693,INSUMOS_AUX!A:F,6,0),0)</f>
        <v>571.77</v>
      </c>
      <c r="G3693" s="178" t="n">
        <f aca="false">IF(C3693="M.O.",VLOOKUP(A3693,INSUMOS_AUX!A:F,6,0),0)</f>
        <v>0</v>
      </c>
    </row>
    <row r="3694" customFormat="false" ht="15" hidden="false" customHeight="false" outlineLevel="0" collapsed="false">
      <c r="A3694" s="178" t="n">
        <v>12815</v>
      </c>
      <c r="B3694" s="179" t="s">
        <v>651</v>
      </c>
      <c r="C3694" s="180" t="s">
        <v>74</v>
      </c>
      <c r="D3694" s="180" t="s">
        <v>30</v>
      </c>
      <c r="E3694" s="178" t="n">
        <v>0.003017044</v>
      </c>
      <c r="F3694" s="181" t="n">
        <f aca="false">IF(C3694="MAT.",VLOOKUP(A3694,INSUMOS_AUX!A:F,6,0),0)</f>
        <v>5.84</v>
      </c>
      <c r="G3694" s="178" t="n">
        <f aca="false">IF(C3694="M.O.",VLOOKUP(A3694,INSUMOS_AUX!A:F,6,0),0)</f>
        <v>0</v>
      </c>
    </row>
    <row r="3695" customFormat="false" ht="15" hidden="false" customHeight="false" outlineLevel="0" collapsed="false">
      <c r="A3695" s="178" t="n">
        <v>12892</v>
      </c>
      <c r="B3695" s="179" t="s">
        <v>627</v>
      </c>
      <c r="C3695" s="180" t="s">
        <v>74</v>
      </c>
      <c r="D3695" s="180" t="s">
        <v>628</v>
      </c>
      <c r="E3695" s="178" t="n">
        <v>0.005193266</v>
      </c>
      <c r="F3695" s="181" t="n">
        <f aca="false">IF(C3695="MAT.",VLOOKUP(A3695,INSUMOS_AUX!A:F,6,0),0)</f>
        <v>9</v>
      </c>
      <c r="G3695" s="178" t="n">
        <f aca="false">IF(C3695="M.O.",VLOOKUP(A3695,INSUMOS_AUX!A:F,6,0),0)</f>
        <v>0</v>
      </c>
    </row>
    <row r="3696" customFormat="false" ht="15" hidden="false" customHeight="false" outlineLevel="0" collapsed="false">
      <c r="A3696" s="178" t="n">
        <v>12893</v>
      </c>
      <c r="B3696" s="179" t="s">
        <v>629</v>
      </c>
      <c r="C3696" s="180" t="s">
        <v>74</v>
      </c>
      <c r="D3696" s="180" t="s">
        <v>628</v>
      </c>
      <c r="E3696" s="178" t="n">
        <v>0.000605896</v>
      </c>
      <c r="F3696" s="181" t="n">
        <f aca="false">IF(C3696="MAT.",VLOOKUP(A3696,INSUMOS_AUX!A:F,6,0),0)</f>
        <v>48</v>
      </c>
      <c r="G3696" s="178" t="n">
        <f aca="false">IF(C3696="M.O.",VLOOKUP(A3696,INSUMOS_AUX!A:F,6,0),0)</f>
        <v>0</v>
      </c>
    </row>
    <row r="3697" customFormat="false" ht="15" hidden="false" customHeight="false" outlineLevel="0" collapsed="false">
      <c r="A3697" s="178" t="n">
        <v>1575</v>
      </c>
      <c r="B3697" s="179" t="s">
        <v>871</v>
      </c>
      <c r="C3697" s="180" t="s">
        <v>74</v>
      </c>
      <c r="D3697" s="180" t="s">
        <v>30</v>
      </c>
      <c r="E3697" s="178" t="n">
        <v>1</v>
      </c>
      <c r="F3697" s="181" t="n">
        <f aca="false">IF(C3697="MAT.",VLOOKUP(A3697,INSUMOS_AUX!A:F,6,0),0)</f>
        <v>1.03</v>
      </c>
      <c r="G3697" s="178" t="n">
        <f aca="false">IF(C3697="M.O.",VLOOKUP(A3697,INSUMOS_AUX!A:F,6,0),0)</f>
        <v>0</v>
      </c>
    </row>
    <row r="3698" customFormat="false" ht="15" hidden="false" customHeight="false" outlineLevel="0" collapsed="false">
      <c r="A3698" s="178" t="n">
        <v>2436</v>
      </c>
      <c r="B3698" s="179" t="s">
        <v>683</v>
      </c>
      <c r="C3698" s="180" t="s">
        <v>636</v>
      </c>
      <c r="D3698" s="180" t="s">
        <v>594</v>
      </c>
      <c r="E3698" s="178" t="n">
        <v>0.1946889</v>
      </c>
      <c r="F3698" s="181" t="n">
        <f aca="false">IF(C3698="MAT.",VLOOKUP(A3698,INSUMOS_AUX!A:F,6,0),0)</f>
        <v>0</v>
      </c>
      <c r="G3698" s="178" t="n">
        <f aca="false">IF(C3698="M.O.",VLOOKUP(A3698,INSUMOS_AUX!A:F,6,0),0)</f>
        <v>13.3</v>
      </c>
    </row>
    <row r="3699" customFormat="false" ht="15" hidden="false" customHeight="false" outlineLevel="0" collapsed="false">
      <c r="A3699" s="178" t="n">
        <v>247</v>
      </c>
      <c r="B3699" s="179" t="s">
        <v>849</v>
      </c>
      <c r="C3699" s="180" t="s">
        <v>636</v>
      </c>
      <c r="D3699" s="180" t="s">
        <v>594</v>
      </c>
      <c r="E3699" s="178" t="n">
        <v>0.1946889</v>
      </c>
      <c r="F3699" s="181" t="n">
        <f aca="false">IF(C3699="MAT.",VLOOKUP(A3699,INSUMOS_AUX!A:F,6,0),0)</f>
        <v>0</v>
      </c>
      <c r="G3699" s="178" t="n">
        <f aca="false">IF(C3699="M.O.",VLOOKUP(A3699,INSUMOS_AUX!A:F,6,0),0)</f>
        <v>9.34</v>
      </c>
    </row>
    <row r="3700" customFormat="false" ht="15" hidden="false" customHeight="false" outlineLevel="0" collapsed="false">
      <c r="A3700" s="178" t="n">
        <v>25966</v>
      </c>
      <c r="B3700" s="179" t="s">
        <v>653</v>
      </c>
      <c r="C3700" s="180" t="s">
        <v>74</v>
      </c>
      <c r="D3700" s="180" t="s">
        <v>654</v>
      </c>
      <c r="E3700" s="178" t="n">
        <v>0.000502854</v>
      </c>
      <c r="F3700" s="181" t="n">
        <f aca="false">IF(C3700="MAT.",VLOOKUP(A3700,INSUMOS_AUX!A:F,6,0),0)</f>
        <v>15.03</v>
      </c>
      <c r="G3700" s="178" t="n">
        <f aca="false">IF(C3700="M.O.",VLOOKUP(A3700,INSUMOS_AUX!A:F,6,0),0)</f>
        <v>0</v>
      </c>
    </row>
    <row r="3701" customFormat="false" ht="15" hidden="false" customHeight="false" outlineLevel="0" collapsed="false">
      <c r="A3701" s="178" t="n">
        <v>2711</v>
      </c>
      <c r="B3701" s="179" t="s">
        <v>657</v>
      </c>
      <c r="C3701" s="180" t="s">
        <v>74</v>
      </c>
      <c r="D3701" s="180" t="s">
        <v>30</v>
      </c>
      <c r="E3701" s="178" t="n">
        <v>0.000224418</v>
      </c>
      <c r="F3701" s="181" t="n">
        <f aca="false">IF(C3701="MAT.",VLOOKUP(A3701,INSUMOS_AUX!A:F,6,0),0)</f>
        <v>109.45</v>
      </c>
      <c r="G3701" s="178" t="n">
        <f aca="false">IF(C3701="M.O.",VLOOKUP(A3701,INSUMOS_AUX!A:F,6,0),0)</f>
        <v>0</v>
      </c>
    </row>
    <row r="3702" customFormat="false" ht="15" hidden="false" customHeight="false" outlineLevel="0" collapsed="false">
      <c r="A3702" s="178" t="n">
        <v>34686</v>
      </c>
      <c r="B3702" s="179" t="s">
        <v>872</v>
      </c>
      <c r="C3702" s="180" t="s">
        <v>74</v>
      </c>
      <c r="D3702" s="180" t="s">
        <v>30</v>
      </c>
      <c r="E3702" s="178" t="n">
        <v>1</v>
      </c>
      <c r="F3702" s="181" t="n">
        <f aca="false">IF(C3702="MAT.",VLOOKUP(A3702,INSUMOS_AUX!A:F,6,0),0)</f>
        <v>12.36</v>
      </c>
      <c r="G3702" s="178" t="n">
        <f aca="false">IF(C3702="M.O.",VLOOKUP(A3702,INSUMOS_AUX!A:F,6,0),0)</f>
        <v>0</v>
      </c>
    </row>
    <row r="3703" customFormat="false" ht="15" hidden="false" customHeight="false" outlineLevel="0" collapsed="false">
      <c r="A3703" s="178" t="n">
        <v>36144</v>
      </c>
      <c r="B3703" s="179" t="s">
        <v>630</v>
      </c>
      <c r="C3703" s="180" t="s">
        <v>74</v>
      </c>
      <c r="D3703" s="180" t="s">
        <v>30</v>
      </c>
      <c r="E3703" s="178" t="n">
        <v>0.042249362</v>
      </c>
      <c r="F3703" s="181" t="n">
        <f aca="false">IF(C3703="MAT.",VLOOKUP(A3703,INSUMOS_AUX!A:F,6,0),0)</f>
        <v>1.12</v>
      </c>
      <c r="G3703" s="178" t="n">
        <f aca="false">IF(C3703="M.O.",VLOOKUP(A3703,INSUMOS_AUX!A:F,6,0),0)</f>
        <v>0</v>
      </c>
    </row>
    <row r="3704" customFormat="false" ht="15" hidden="false" customHeight="false" outlineLevel="0" collapsed="false">
      <c r="A3704" s="178" t="n">
        <v>36146</v>
      </c>
      <c r="B3704" s="179" t="s">
        <v>631</v>
      </c>
      <c r="C3704" s="180" t="s">
        <v>74</v>
      </c>
      <c r="D3704" s="180" t="s">
        <v>30</v>
      </c>
      <c r="E3704" s="178" t="n">
        <v>0.000470006</v>
      </c>
      <c r="F3704" s="181" t="n">
        <f aca="false">IF(C3704="MAT.",VLOOKUP(A3704,INSUMOS_AUX!A:F,6,0),0)</f>
        <v>170</v>
      </c>
      <c r="G3704" s="178" t="n">
        <f aca="false">IF(C3704="M.O.",VLOOKUP(A3704,INSUMOS_AUX!A:F,6,0),0)</f>
        <v>0</v>
      </c>
    </row>
    <row r="3705" customFormat="false" ht="15" hidden="false" customHeight="false" outlineLevel="0" collapsed="false">
      <c r="A3705" s="178" t="n">
        <v>36149</v>
      </c>
      <c r="B3705" s="179" t="s">
        <v>632</v>
      </c>
      <c r="C3705" s="180" t="s">
        <v>74</v>
      </c>
      <c r="D3705" s="180" t="s">
        <v>30</v>
      </c>
      <c r="E3705" s="178" t="n">
        <v>0.00027216</v>
      </c>
      <c r="F3705" s="181" t="n">
        <f aca="false">IF(C3705="MAT.",VLOOKUP(A3705,INSUMOS_AUX!A:F,6,0),0)</f>
        <v>117.5</v>
      </c>
      <c r="G3705" s="178" t="n">
        <f aca="false">IF(C3705="M.O.",VLOOKUP(A3705,INSUMOS_AUX!A:F,6,0),0)</f>
        <v>0</v>
      </c>
    </row>
    <row r="3706" customFormat="false" ht="15" hidden="false" customHeight="false" outlineLevel="0" collapsed="false">
      <c r="A3706" s="178" t="n">
        <v>36150</v>
      </c>
      <c r="B3706" s="179" t="s">
        <v>633</v>
      </c>
      <c r="C3706" s="180" t="s">
        <v>74</v>
      </c>
      <c r="D3706" s="180" t="s">
        <v>30</v>
      </c>
      <c r="E3706" s="178" t="n">
        <v>0.001007144</v>
      </c>
      <c r="F3706" s="181" t="n">
        <f aca="false">IF(C3706="MAT.",VLOOKUP(A3706,INSUMOS_AUX!A:F,6,0),0)</f>
        <v>29.7</v>
      </c>
      <c r="G3706" s="178" t="n">
        <f aca="false">IF(C3706="M.O.",VLOOKUP(A3706,INSUMOS_AUX!A:F,6,0),0)</f>
        <v>0</v>
      </c>
    </row>
    <row r="3707" customFormat="false" ht="15" hidden="false" customHeight="false" outlineLevel="0" collapsed="false">
      <c r="A3707" s="178" t="n">
        <v>36153</v>
      </c>
      <c r="B3707" s="179" t="s">
        <v>634</v>
      </c>
      <c r="C3707" s="180" t="s">
        <v>74</v>
      </c>
      <c r="D3707" s="180" t="s">
        <v>30</v>
      </c>
      <c r="E3707" s="178" t="n">
        <v>0.000407332</v>
      </c>
      <c r="F3707" s="181" t="n">
        <f aca="false">IF(C3707="MAT.",VLOOKUP(A3707,INSUMOS_AUX!A:F,6,0),0)</f>
        <v>133.75</v>
      </c>
      <c r="G3707" s="178" t="n">
        <f aca="false">IF(C3707="M.O.",VLOOKUP(A3707,INSUMOS_AUX!A:F,6,0),0)</f>
        <v>0</v>
      </c>
    </row>
    <row r="3708" customFormat="false" ht="15" hidden="false" customHeight="false" outlineLevel="0" collapsed="false">
      <c r="A3708" s="178" t="n">
        <v>37370</v>
      </c>
      <c r="B3708" s="179" t="s">
        <v>659</v>
      </c>
      <c r="C3708" s="180" t="s">
        <v>74</v>
      </c>
      <c r="D3708" s="180" t="s">
        <v>594</v>
      </c>
      <c r="E3708" s="178" t="n">
        <v>0.378</v>
      </c>
      <c r="F3708" s="181" t="n">
        <f aca="false">IF(C3708="MAT.",VLOOKUP(A3708,INSUMOS_AUX!A:F,6,0),0)</f>
        <v>1.87</v>
      </c>
      <c r="G3708" s="178" t="n">
        <f aca="false">IF(C3708="M.O.",VLOOKUP(A3708,INSUMOS_AUX!A:F,6,0),0)</f>
        <v>0</v>
      </c>
    </row>
    <row r="3709" customFormat="false" ht="15" hidden="false" customHeight="false" outlineLevel="0" collapsed="false">
      <c r="A3709" s="178" t="n">
        <v>37371</v>
      </c>
      <c r="B3709" s="179" t="s">
        <v>660</v>
      </c>
      <c r="C3709" s="180" t="s">
        <v>74</v>
      </c>
      <c r="D3709" s="180" t="s">
        <v>594</v>
      </c>
      <c r="E3709" s="178" t="n">
        <v>0.378</v>
      </c>
      <c r="F3709" s="181" t="n">
        <f aca="false">IF(C3709="MAT.",VLOOKUP(A3709,INSUMOS_AUX!A:F,6,0),0)</f>
        <v>0.71</v>
      </c>
      <c r="G3709" s="178" t="n">
        <f aca="false">IF(C3709="M.O.",VLOOKUP(A3709,INSUMOS_AUX!A:F,6,0),0)</f>
        <v>0</v>
      </c>
    </row>
    <row r="3710" customFormat="false" ht="15" hidden="false" customHeight="false" outlineLevel="0" collapsed="false">
      <c r="A3710" s="178" t="n">
        <v>37372</v>
      </c>
      <c r="B3710" s="179" t="s">
        <v>661</v>
      </c>
      <c r="C3710" s="180" t="s">
        <v>74</v>
      </c>
      <c r="D3710" s="180" t="s">
        <v>594</v>
      </c>
      <c r="E3710" s="178" t="n">
        <v>0.378</v>
      </c>
      <c r="F3710" s="181" t="n">
        <f aca="false">IF(C3710="MAT.",VLOOKUP(A3710,INSUMOS_AUX!A:F,6,0),0)</f>
        <v>0.34</v>
      </c>
      <c r="G3710" s="178" t="n">
        <f aca="false">IF(C3710="M.O.",VLOOKUP(A3710,INSUMOS_AUX!A:F,6,0),0)</f>
        <v>0</v>
      </c>
    </row>
    <row r="3711" customFormat="false" ht="15" hidden="false" customHeight="false" outlineLevel="0" collapsed="false">
      <c r="A3711" s="178" t="n">
        <v>37373</v>
      </c>
      <c r="B3711" s="179" t="s">
        <v>662</v>
      </c>
      <c r="C3711" s="180" t="s">
        <v>74</v>
      </c>
      <c r="D3711" s="180" t="s">
        <v>594</v>
      </c>
      <c r="E3711" s="178" t="n">
        <v>0.378</v>
      </c>
      <c r="F3711" s="181" t="n">
        <f aca="false">IF(C3711="MAT.",VLOOKUP(A3711,INSUMOS_AUX!A:F,6,0),0)</f>
        <v>0.05</v>
      </c>
      <c r="G3711" s="178" t="n">
        <f aca="false">IF(C3711="M.O.",VLOOKUP(A3711,INSUMOS_AUX!A:F,6,0),0)</f>
        <v>0</v>
      </c>
    </row>
    <row r="3712" customFormat="false" ht="15" hidden="false" customHeight="false" outlineLevel="0" collapsed="false">
      <c r="A3712" s="178" t="n">
        <v>38382</v>
      </c>
      <c r="B3712" s="179" t="s">
        <v>664</v>
      </c>
      <c r="C3712" s="180" t="s">
        <v>74</v>
      </c>
      <c r="D3712" s="180" t="s">
        <v>30</v>
      </c>
      <c r="E3712" s="178" t="n">
        <v>0.000956794</v>
      </c>
      <c r="F3712" s="181" t="n">
        <f aca="false">IF(C3712="MAT.",VLOOKUP(A3712,INSUMOS_AUX!A:F,6,0),0)</f>
        <v>7.62</v>
      </c>
      <c r="G3712" s="178" t="n">
        <f aca="false">IF(C3712="M.O.",VLOOKUP(A3712,INSUMOS_AUX!A:F,6,0),0)</f>
        <v>0</v>
      </c>
    </row>
    <row r="3713" customFormat="false" ht="15" hidden="false" customHeight="false" outlineLevel="0" collapsed="false">
      <c r="A3713" s="178" t="n">
        <v>38390</v>
      </c>
      <c r="B3713" s="179" t="s">
        <v>665</v>
      </c>
      <c r="C3713" s="180" t="s">
        <v>74</v>
      </c>
      <c r="D3713" s="180" t="s">
        <v>30</v>
      </c>
      <c r="E3713" s="178" t="n">
        <v>0.000502854</v>
      </c>
      <c r="F3713" s="181" t="n">
        <f aca="false">IF(C3713="MAT.",VLOOKUP(A3713,INSUMOS_AUX!A:F,6,0),0)</f>
        <v>22.97</v>
      </c>
      <c r="G3713" s="178" t="n">
        <f aca="false">IF(C3713="M.O.",VLOOKUP(A3713,INSUMOS_AUX!A:F,6,0),0)</f>
        <v>0</v>
      </c>
    </row>
    <row r="3714" customFormat="false" ht="15" hidden="false" customHeight="false" outlineLevel="0" collapsed="false">
      <c r="A3714" s="178" t="n">
        <v>38393</v>
      </c>
      <c r="B3714" s="179" t="s">
        <v>666</v>
      </c>
      <c r="C3714" s="180" t="s">
        <v>74</v>
      </c>
      <c r="D3714" s="180" t="s">
        <v>30</v>
      </c>
      <c r="E3714" s="178" t="n">
        <v>0.000502854</v>
      </c>
      <c r="F3714" s="181" t="n">
        <f aca="false">IF(C3714="MAT.",VLOOKUP(A3714,INSUMOS_AUX!A:F,6,0),0)</f>
        <v>10.36</v>
      </c>
      <c r="G3714" s="178" t="n">
        <f aca="false">IF(C3714="M.O.",VLOOKUP(A3714,INSUMOS_AUX!A:F,6,0),0)</f>
        <v>0</v>
      </c>
    </row>
    <row r="3715" customFormat="false" ht="15" hidden="false" customHeight="false" outlineLevel="0" collapsed="false">
      <c r="A3715" s="178" t="n">
        <v>38396</v>
      </c>
      <c r="B3715" s="179" t="s">
        <v>667</v>
      </c>
      <c r="C3715" s="180" t="s">
        <v>74</v>
      </c>
      <c r="D3715" s="180" t="s">
        <v>30</v>
      </c>
      <c r="E3715" s="178" t="n">
        <v>1.7124E-005</v>
      </c>
      <c r="F3715" s="181" t="n">
        <f aca="false">IF(C3715="MAT.",VLOOKUP(A3715,INSUMOS_AUX!A:F,6,0),0)</f>
        <v>276.64</v>
      </c>
      <c r="G3715" s="178" t="n">
        <f aca="false">IF(C3715="M.O.",VLOOKUP(A3715,INSUMOS_AUX!A:F,6,0),0)</f>
        <v>0</v>
      </c>
    </row>
    <row r="3716" customFormat="false" ht="15" hidden="false" customHeight="false" outlineLevel="0" collapsed="false">
      <c r="A3716" s="178" t="n">
        <v>38399</v>
      </c>
      <c r="B3716" s="179" t="s">
        <v>668</v>
      </c>
      <c r="C3716" s="180" t="s">
        <v>74</v>
      </c>
      <c r="D3716" s="180" t="s">
        <v>30</v>
      </c>
      <c r="E3716" s="178" t="n">
        <v>8.5542E-005</v>
      </c>
      <c r="F3716" s="181" t="n">
        <f aca="false">IF(C3716="MAT.",VLOOKUP(A3716,INSUMOS_AUX!A:F,6,0),0)</f>
        <v>135.25</v>
      </c>
      <c r="G3716" s="178" t="n">
        <f aca="false">IF(C3716="M.O.",VLOOKUP(A3716,INSUMOS_AUX!A:F,6,0),0)</f>
        <v>0</v>
      </c>
    </row>
    <row r="3717" customFormat="false" ht="15" hidden="false" customHeight="false" outlineLevel="0" collapsed="false">
      <c r="A3717" s="178" t="n">
        <v>38412</v>
      </c>
      <c r="B3717" s="179" t="s">
        <v>669</v>
      </c>
      <c r="C3717" s="180" t="s">
        <v>74</v>
      </c>
      <c r="D3717" s="180" t="s">
        <v>30</v>
      </c>
      <c r="E3717" s="178" t="n">
        <v>1.4968E-005</v>
      </c>
      <c r="F3717" s="181" t="n">
        <f aca="false">IF(C3717="MAT.",VLOOKUP(A3717,INSUMOS_AUX!A:F,6,0),0)</f>
        <v>837.62</v>
      </c>
      <c r="G3717" s="178" t="n">
        <f aca="false">IF(C3717="M.O.",VLOOKUP(A3717,INSUMOS_AUX!A:F,6,0),0)</f>
        <v>0</v>
      </c>
    </row>
    <row r="3718" customFormat="false" ht="15" hidden="false" customHeight="false" outlineLevel="0" collapsed="false">
      <c r="A3718" s="178" t="n">
        <v>38413</v>
      </c>
      <c r="B3718" s="179" t="s">
        <v>670</v>
      </c>
      <c r="C3718" s="180" t="s">
        <v>74</v>
      </c>
      <c r="D3718" s="180" t="s">
        <v>30</v>
      </c>
      <c r="E3718" s="178" t="n">
        <v>1.4666E-005</v>
      </c>
      <c r="F3718" s="181" t="n">
        <f aca="false">IF(C3718="MAT.",VLOOKUP(A3718,INSUMOS_AUX!A:F,6,0),0)</f>
        <v>589.49</v>
      </c>
      <c r="G3718" s="178" t="n">
        <f aca="false">IF(C3718="M.O.",VLOOKUP(A3718,INSUMOS_AUX!A:F,6,0),0)</f>
        <v>0</v>
      </c>
    </row>
    <row r="3719" customFormat="false" ht="15" hidden="false" customHeight="false" outlineLevel="0" collapsed="false">
      <c r="A3719" s="178" t="n">
        <v>38476</v>
      </c>
      <c r="B3719" s="179" t="s">
        <v>671</v>
      </c>
      <c r="C3719" s="180" t="s">
        <v>74</v>
      </c>
      <c r="D3719" s="180" t="s">
        <v>30</v>
      </c>
      <c r="E3719" s="178" t="n">
        <v>6.8456E-005</v>
      </c>
      <c r="F3719" s="181" t="n">
        <f aca="false">IF(C3719="MAT.",VLOOKUP(A3719,INSUMOS_AUX!A:F,6,0),0)</f>
        <v>203.78</v>
      </c>
      <c r="G3719" s="178" t="n">
        <f aca="false">IF(C3719="M.O.",VLOOKUP(A3719,INSUMOS_AUX!A:F,6,0),0)</f>
        <v>0</v>
      </c>
    </row>
    <row r="3720" customFormat="false" ht="15" hidden="false" customHeight="false" outlineLevel="0" collapsed="false">
      <c r="A3720" s="178" t="n">
        <v>38477</v>
      </c>
      <c r="B3720" s="179" t="s">
        <v>672</v>
      </c>
      <c r="C3720" s="180" t="s">
        <v>74</v>
      </c>
      <c r="D3720" s="180" t="s">
        <v>30</v>
      </c>
      <c r="E3720" s="178" t="n">
        <v>1.4666E-005</v>
      </c>
      <c r="F3720" s="181" t="n">
        <f aca="false">IF(C3720="MAT.",VLOOKUP(A3720,INSUMOS_AUX!A:F,6,0),0)</f>
        <v>577.1</v>
      </c>
      <c r="G3720" s="178" t="n">
        <f aca="false">IF(C3720="M.O.",VLOOKUP(A3720,INSUMOS_AUX!A:F,6,0),0)</f>
        <v>0</v>
      </c>
    </row>
    <row r="3721" customFormat="false" ht="15" hidden="false" customHeight="false" outlineLevel="0" collapsed="false">
      <c r="A3721" s="172"/>
      <c r="B3721" s="173"/>
      <c r="C3721" s="173"/>
      <c r="D3721" s="173"/>
      <c r="E3721" s="173"/>
      <c r="F3721" s="173"/>
      <c r="G3721" s="173"/>
    </row>
    <row r="3722" customFormat="false" ht="15" hidden="false" customHeight="false" outlineLevel="0" collapsed="false">
      <c r="A3722" s="174" t="s">
        <v>440</v>
      </c>
      <c r="B3722" s="174" t="s">
        <v>441</v>
      </c>
      <c r="C3722" s="175" t="s">
        <v>60</v>
      </c>
      <c r="D3722" s="175" t="s">
        <v>30</v>
      </c>
      <c r="E3722" s="176" t="n">
        <v>11</v>
      </c>
      <c r="F3722" s="176" t="n">
        <f aca="false">SUMPRODUCT($E3723:$E3751,F3723:F3751)</f>
        <v>62.26133591472</v>
      </c>
      <c r="G3722" s="176" t="n">
        <f aca="false">SUMPRODUCT($E3723:$E3751,G3723:G3751)</f>
        <v>4.640971336</v>
      </c>
    </row>
    <row r="3723" customFormat="false" ht="15" hidden="false" customHeight="false" outlineLevel="0" collapsed="false">
      <c r="A3723" s="178" t="n">
        <v>10</v>
      </c>
      <c r="B3723" s="179" t="s">
        <v>647</v>
      </c>
      <c r="C3723" s="180" t="s">
        <v>74</v>
      </c>
      <c r="D3723" s="180" t="s">
        <v>30</v>
      </c>
      <c r="E3723" s="178" t="n">
        <v>0.002790976</v>
      </c>
      <c r="F3723" s="181" t="n">
        <f aca="false">IF(C3723="MAT.",VLOOKUP(A3723,INSUMOS_AUX!A:F,6,0),0)</f>
        <v>6.92</v>
      </c>
      <c r="G3723" s="178" t="n">
        <f aca="false">IF(C3723="M.O.",VLOOKUP(A3723,INSUMOS_AUX!A:F,6,0),0)</f>
        <v>0</v>
      </c>
    </row>
    <row r="3724" customFormat="false" ht="15" hidden="false" customHeight="false" outlineLevel="0" collapsed="false">
      <c r="A3724" s="178" t="n">
        <v>11359</v>
      </c>
      <c r="B3724" s="179" t="s">
        <v>649</v>
      </c>
      <c r="C3724" s="180" t="s">
        <v>74</v>
      </c>
      <c r="D3724" s="180" t="s">
        <v>30</v>
      </c>
      <c r="E3724" s="178" t="n">
        <v>2.2526E-005</v>
      </c>
      <c r="F3724" s="181" t="n">
        <f aca="false">IF(C3724="MAT.",VLOOKUP(A3724,INSUMOS_AUX!A:F,6,0),0)</f>
        <v>571.77</v>
      </c>
      <c r="G3724" s="178" t="n">
        <f aca="false">IF(C3724="M.O.",VLOOKUP(A3724,INSUMOS_AUX!A:F,6,0),0)</f>
        <v>0</v>
      </c>
    </row>
    <row r="3725" customFormat="false" ht="15" hidden="false" customHeight="false" outlineLevel="0" collapsed="false">
      <c r="A3725" s="178" t="n">
        <v>12815</v>
      </c>
      <c r="B3725" s="179" t="s">
        <v>651</v>
      </c>
      <c r="C3725" s="180" t="s">
        <v>74</v>
      </c>
      <c r="D3725" s="180" t="s">
        <v>30</v>
      </c>
      <c r="E3725" s="178" t="n">
        <v>0.003176676</v>
      </c>
      <c r="F3725" s="181" t="n">
        <f aca="false">IF(C3725="MAT.",VLOOKUP(A3725,INSUMOS_AUX!A:F,6,0),0)</f>
        <v>5.84</v>
      </c>
      <c r="G3725" s="178" t="n">
        <f aca="false">IF(C3725="M.O.",VLOOKUP(A3725,INSUMOS_AUX!A:F,6,0),0)</f>
        <v>0</v>
      </c>
    </row>
    <row r="3726" customFormat="false" ht="15" hidden="false" customHeight="false" outlineLevel="0" collapsed="false">
      <c r="A3726" s="178" t="n">
        <v>12892</v>
      </c>
      <c r="B3726" s="179" t="s">
        <v>627</v>
      </c>
      <c r="C3726" s="180" t="s">
        <v>74</v>
      </c>
      <c r="D3726" s="180" t="s">
        <v>628</v>
      </c>
      <c r="E3726" s="178" t="n">
        <v>0.005468042</v>
      </c>
      <c r="F3726" s="181" t="n">
        <f aca="false">IF(C3726="MAT.",VLOOKUP(A3726,INSUMOS_AUX!A:F,6,0),0)</f>
        <v>9</v>
      </c>
      <c r="G3726" s="178" t="n">
        <f aca="false">IF(C3726="M.O.",VLOOKUP(A3726,INSUMOS_AUX!A:F,6,0),0)</f>
        <v>0</v>
      </c>
    </row>
    <row r="3727" customFormat="false" ht="15" hidden="false" customHeight="false" outlineLevel="0" collapsed="false">
      <c r="A3727" s="178" t="n">
        <v>12893</v>
      </c>
      <c r="B3727" s="179" t="s">
        <v>629</v>
      </c>
      <c r="C3727" s="180" t="s">
        <v>74</v>
      </c>
      <c r="D3727" s="180" t="s">
        <v>628</v>
      </c>
      <c r="E3727" s="178" t="n">
        <v>0.000637954</v>
      </c>
      <c r="F3727" s="181" t="n">
        <f aca="false">IF(C3727="MAT.",VLOOKUP(A3727,INSUMOS_AUX!A:F,6,0),0)</f>
        <v>48</v>
      </c>
      <c r="G3727" s="178" t="n">
        <f aca="false">IF(C3727="M.O.",VLOOKUP(A3727,INSUMOS_AUX!A:F,6,0),0)</f>
        <v>0</v>
      </c>
    </row>
    <row r="3728" customFormat="false" ht="15" hidden="false" customHeight="false" outlineLevel="0" collapsed="false">
      <c r="A3728" s="178" t="n">
        <v>1571</v>
      </c>
      <c r="B3728" s="179" t="s">
        <v>858</v>
      </c>
      <c r="C3728" s="180" t="s">
        <v>74</v>
      </c>
      <c r="D3728" s="180" t="s">
        <v>30</v>
      </c>
      <c r="E3728" s="178" t="n">
        <v>3</v>
      </c>
      <c r="F3728" s="181" t="n">
        <f aca="false">IF(C3728="MAT.",VLOOKUP(A3728,INSUMOS_AUX!A:F,6,0),0)</f>
        <v>0.67</v>
      </c>
      <c r="G3728" s="178" t="n">
        <f aca="false">IF(C3728="M.O.",VLOOKUP(A3728,INSUMOS_AUX!A:F,6,0),0)</f>
        <v>0</v>
      </c>
    </row>
    <row r="3729" customFormat="false" ht="15" hidden="false" customHeight="false" outlineLevel="0" collapsed="false">
      <c r="A3729" s="178" t="n">
        <v>2436</v>
      </c>
      <c r="B3729" s="179" t="s">
        <v>683</v>
      </c>
      <c r="C3729" s="180" t="s">
        <v>636</v>
      </c>
      <c r="D3729" s="180" t="s">
        <v>594</v>
      </c>
      <c r="E3729" s="178" t="n">
        <v>0.2049899</v>
      </c>
      <c r="F3729" s="181" t="n">
        <f aca="false">IF(C3729="MAT.",VLOOKUP(A3729,INSUMOS_AUX!A:F,6,0),0)</f>
        <v>0</v>
      </c>
      <c r="G3729" s="178" t="n">
        <f aca="false">IF(C3729="M.O.",VLOOKUP(A3729,INSUMOS_AUX!A:F,6,0),0)</f>
        <v>13.3</v>
      </c>
    </row>
    <row r="3730" customFormat="false" ht="15" hidden="false" customHeight="false" outlineLevel="0" collapsed="false">
      <c r="A3730" s="178" t="n">
        <v>247</v>
      </c>
      <c r="B3730" s="179" t="s">
        <v>849</v>
      </c>
      <c r="C3730" s="180" t="s">
        <v>636</v>
      </c>
      <c r="D3730" s="180" t="s">
        <v>594</v>
      </c>
      <c r="E3730" s="178" t="n">
        <v>0.2049899</v>
      </c>
      <c r="F3730" s="181" t="n">
        <f aca="false">IF(C3730="MAT.",VLOOKUP(A3730,INSUMOS_AUX!A:F,6,0),0)</f>
        <v>0</v>
      </c>
      <c r="G3730" s="178" t="n">
        <f aca="false">IF(C3730="M.O.",VLOOKUP(A3730,INSUMOS_AUX!A:F,6,0),0)</f>
        <v>9.34</v>
      </c>
    </row>
    <row r="3731" customFormat="false" ht="15" hidden="false" customHeight="false" outlineLevel="0" collapsed="false">
      <c r="A3731" s="178" t="n">
        <v>25966</v>
      </c>
      <c r="B3731" s="179" t="s">
        <v>653</v>
      </c>
      <c r="C3731" s="180" t="s">
        <v>74</v>
      </c>
      <c r="D3731" s="180" t="s">
        <v>654</v>
      </c>
      <c r="E3731" s="178" t="n">
        <v>0.00052946</v>
      </c>
      <c r="F3731" s="181" t="n">
        <f aca="false">IF(C3731="MAT.",VLOOKUP(A3731,INSUMOS_AUX!A:F,6,0),0)</f>
        <v>15.03</v>
      </c>
      <c r="G3731" s="178" t="n">
        <f aca="false">IF(C3731="M.O.",VLOOKUP(A3731,INSUMOS_AUX!A:F,6,0),0)</f>
        <v>0</v>
      </c>
    </row>
    <row r="3732" customFormat="false" ht="15" hidden="false" customHeight="false" outlineLevel="0" collapsed="false">
      <c r="A3732" s="178" t="n">
        <v>2711</v>
      </c>
      <c r="B3732" s="179" t="s">
        <v>657</v>
      </c>
      <c r="C3732" s="180" t="s">
        <v>74</v>
      </c>
      <c r="D3732" s="180" t="s">
        <v>30</v>
      </c>
      <c r="E3732" s="178" t="n">
        <v>0.000236292</v>
      </c>
      <c r="F3732" s="181" t="n">
        <f aca="false">IF(C3732="MAT.",VLOOKUP(A3732,INSUMOS_AUX!A:F,6,0),0)</f>
        <v>109.45</v>
      </c>
      <c r="G3732" s="178" t="n">
        <f aca="false">IF(C3732="M.O.",VLOOKUP(A3732,INSUMOS_AUX!A:F,6,0),0)</f>
        <v>0</v>
      </c>
    </row>
    <row r="3733" customFormat="false" ht="15" hidden="false" customHeight="false" outlineLevel="0" collapsed="false">
      <c r="A3733" s="178" t="n">
        <v>34709</v>
      </c>
      <c r="B3733" s="179" t="s">
        <v>892</v>
      </c>
      <c r="C3733" s="180" t="s">
        <v>74</v>
      </c>
      <c r="D3733" s="180" t="s">
        <v>30</v>
      </c>
      <c r="E3733" s="178" t="n">
        <v>1</v>
      </c>
      <c r="F3733" s="181" t="n">
        <f aca="false">IF(C3733="MAT.",VLOOKUP(A3733,INSUMOS_AUX!A:F,6,0),0)</f>
        <v>58.56</v>
      </c>
      <c r="G3733" s="178" t="n">
        <f aca="false">IF(C3733="M.O.",VLOOKUP(A3733,INSUMOS_AUX!A:F,6,0),0)</f>
        <v>0</v>
      </c>
    </row>
    <row r="3734" customFormat="false" ht="15" hidden="false" customHeight="false" outlineLevel="0" collapsed="false">
      <c r="A3734" s="178" t="n">
        <v>36144</v>
      </c>
      <c r="B3734" s="179" t="s">
        <v>630</v>
      </c>
      <c r="C3734" s="180" t="s">
        <v>74</v>
      </c>
      <c r="D3734" s="180" t="s">
        <v>30</v>
      </c>
      <c r="E3734" s="178" t="n">
        <v>0.044484778</v>
      </c>
      <c r="F3734" s="181" t="n">
        <f aca="false">IF(C3734="MAT.",VLOOKUP(A3734,INSUMOS_AUX!A:F,6,0),0)</f>
        <v>1.12</v>
      </c>
      <c r="G3734" s="178" t="n">
        <f aca="false">IF(C3734="M.O.",VLOOKUP(A3734,INSUMOS_AUX!A:F,6,0),0)</f>
        <v>0</v>
      </c>
    </row>
    <row r="3735" customFormat="false" ht="15" hidden="false" customHeight="false" outlineLevel="0" collapsed="false">
      <c r="A3735" s="178" t="n">
        <v>36146</v>
      </c>
      <c r="B3735" s="179" t="s">
        <v>631</v>
      </c>
      <c r="C3735" s="180" t="s">
        <v>74</v>
      </c>
      <c r="D3735" s="180" t="s">
        <v>30</v>
      </c>
      <c r="E3735" s="178" t="n">
        <v>0.000494874</v>
      </c>
      <c r="F3735" s="181" t="n">
        <f aca="false">IF(C3735="MAT.",VLOOKUP(A3735,INSUMOS_AUX!A:F,6,0),0)</f>
        <v>170</v>
      </c>
      <c r="G3735" s="178" t="n">
        <f aca="false">IF(C3735="M.O.",VLOOKUP(A3735,INSUMOS_AUX!A:F,6,0),0)</f>
        <v>0</v>
      </c>
    </row>
    <row r="3736" customFormat="false" ht="15" hidden="false" customHeight="false" outlineLevel="0" collapsed="false">
      <c r="A3736" s="178" t="n">
        <v>36149</v>
      </c>
      <c r="B3736" s="179" t="s">
        <v>632</v>
      </c>
      <c r="C3736" s="180" t="s">
        <v>74</v>
      </c>
      <c r="D3736" s="180" t="s">
        <v>30</v>
      </c>
      <c r="E3736" s="178" t="n">
        <v>0.00028656</v>
      </c>
      <c r="F3736" s="181" t="n">
        <f aca="false">IF(C3736="MAT.",VLOOKUP(A3736,INSUMOS_AUX!A:F,6,0),0)</f>
        <v>117.5</v>
      </c>
      <c r="G3736" s="178" t="n">
        <f aca="false">IF(C3736="M.O.",VLOOKUP(A3736,INSUMOS_AUX!A:F,6,0),0)</f>
        <v>0</v>
      </c>
    </row>
    <row r="3737" customFormat="false" ht="15" hidden="false" customHeight="false" outlineLevel="0" collapsed="false">
      <c r="A3737" s="178" t="n">
        <v>36150</v>
      </c>
      <c r="B3737" s="179" t="s">
        <v>633</v>
      </c>
      <c r="C3737" s="180" t="s">
        <v>74</v>
      </c>
      <c r="D3737" s="180" t="s">
        <v>30</v>
      </c>
      <c r="E3737" s="178" t="n">
        <v>0.001060432</v>
      </c>
      <c r="F3737" s="181" t="n">
        <f aca="false">IF(C3737="MAT.",VLOOKUP(A3737,INSUMOS_AUX!A:F,6,0),0)</f>
        <v>29.7</v>
      </c>
      <c r="G3737" s="178" t="n">
        <f aca="false">IF(C3737="M.O.",VLOOKUP(A3737,INSUMOS_AUX!A:F,6,0),0)</f>
        <v>0</v>
      </c>
    </row>
    <row r="3738" customFormat="false" ht="15" hidden="false" customHeight="false" outlineLevel="0" collapsed="false">
      <c r="A3738" s="178" t="n">
        <v>36153</v>
      </c>
      <c r="B3738" s="179" t="s">
        <v>634</v>
      </c>
      <c r="C3738" s="180" t="s">
        <v>74</v>
      </c>
      <c r="D3738" s="180" t="s">
        <v>30</v>
      </c>
      <c r="E3738" s="178" t="n">
        <v>0.000428884</v>
      </c>
      <c r="F3738" s="181" t="n">
        <f aca="false">IF(C3738="MAT.",VLOOKUP(A3738,INSUMOS_AUX!A:F,6,0),0)</f>
        <v>133.75</v>
      </c>
      <c r="G3738" s="178" t="n">
        <f aca="false">IF(C3738="M.O.",VLOOKUP(A3738,INSUMOS_AUX!A:F,6,0),0)</f>
        <v>0</v>
      </c>
    </row>
    <row r="3739" customFormat="false" ht="15" hidden="false" customHeight="false" outlineLevel="0" collapsed="false">
      <c r="A3739" s="178" t="n">
        <v>37370</v>
      </c>
      <c r="B3739" s="179" t="s">
        <v>659</v>
      </c>
      <c r="C3739" s="180" t="s">
        <v>74</v>
      </c>
      <c r="D3739" s="180" t="s">
        <v>594</v>
      </c>
      <c r="E3739" s="178" t="n">
        <v>0.398</v>
      </c>
      <c r="F3739" s="181" t="n">
        <f aca="false">IF(C3739="MAT.",VLOOKUP(A3739,INSUMOS_AUX!A:F,6,0),0)</f>
        <v>1.87</v>
      </c>
      <c r="G3739" s="178" t="n">
        <f aca="false">IF(C3739="M.O.",VLOOKUP(A3739,INSUMOS_AUX!A:F,6,0),0)</f>
        <v>0</v>
      </c>
    </row>
    <row r="3740" customFormat="false" ht="15" hidden="false" customHeight="false" outlineLevel="0" collapsed="false">
      <c r="A3740" s="178" t="n">
        <v>37371</v>
      </c>
      <c r="B3740" s="179" t="s">
        <v>660</v>
      </c>
      <c r="C3740" s="180" t="s">
        <v>74</v>
      </c>
      <c r="D3740" s="180" t="s">
        <v>594</v>
      </c>
      <c r="E3740" s="178" t="n">
        <v>0.398</v>
      </c>
      <c r="F3740" s="181" t="n">
        <f aca="false">IF(C3740="MAT.",VLOOKUP(A3740,INSUMOS_AUX!A:F,6,0),0)</f>
        <v>0.71</v>
      </c>
      <c r="G3740" s="178" t="n">
        <f aca="false">IF(C3740="M.O.",VLOOKUP(A3740,INSUMOS_AUX!A:F,6,0),0)</f>
        <v>0</v>
      </c>
    </row>
    <row r="3741" customFormat="false" ht="15" hidden="false" customHeight="false" outlineLevel="0" collapsed="false">
      <c r="A3741" s="178" t="n">
        <v>37372</v>
      </c>
      <c r="B3741" s="179" t="s">
        <v>661</v>
      </c>
      <c r="C3741" s="180" t="s">
        <v>74</v>
      </c>
      <c r="D3741" s="180" t="s">
        <v>594</v>
      </c>
      <c r="E3741" s="178" t="n">
        <v>0.398</v>
      </c>
      <c r="F3741" s="181" t="n">
        <f aca="false">IF(C3741="MAT.",VLOOKUP(A3741,INSUMOS_AUX!A:F,6,0),0)</f>
        <v>0.34</v>
      </c>
      <c r="G3741" s="178" t="n">
        <f aca="false">IF(C3741="M.O.",VLOOKUP(A3741,INSUMOS_AUX!A:F,6,0),0)</f>
        <v>0</v>
      </c>
    </row>
    <row r="3742" customFormat="false" ht="15" hidden="false" customHeight="false" outlineLevel="0" collapsed="false">
      <c r="A3742" s="178" t="n">
        <v>37373</v>
      </c>
      <c r="B3742" s="179" t="s">
        <v>662</v>
      </c>
      <c r="C3742" s="180" t="s">
        <v>74</v>
      </c>
      <c r="D3742" s="180" t="s">
        <v>594</v>
      </c>
      <c r="E3742" s="178" t="n">
        <v>0.398</v>
      </c>
      <c r="F3742" s="181" t="n">
        <f aca="false">IF(C3742="MAT.",VLOOKUP(A3742,INSUMOS_AUX!A:F,6,0),0)</f>
        <v>0.05</v>
      </c>
      <c r="G3742" s="178" t="n">
        <f aca="false">IF(C3742="M.O.",VLOOKUP(A3742,INSUMOS_AUX!A:F,6,0),0)</f>
        <v>0</v>
      </c>
    </row>
    <row r="3743" customFormat="false" ht="15" hidden="false" customHeight="false" outlineLevel="0" collapsed="false">
      <c r="A3743" s="178" t="n">
        <v>38382</v>
      </c>
      <c r="B3743" s="179" t="s">
        <v>664</v>
      </c>
      <c r="C3743" s="180" t="s">
        <v>74</v>
      </c>
      <c r="D3743" s="180" t="s">
        <v>30</v>
      </c>
      <c r="E3743" s="178" t="n">
        <v>0.001007418</v>
      </c>
      <c r="F3743" s="181" t="n">
        <f aca="false">IF(C3743="MAT.",VLOOKUP(A3743,INSUMOS_AUX!A:F,6,0),0)</f>
        <v>7.62</v>
      </c>
      <c r="G3743" s="178" t="n">
        <f aca="false">IF(C3743="M.O.",VLOOKUP(A3743,INSUMOS_AUX!A:F,6,0),0)</f>
        <v>0</v>
      </c>
    </row>
    <row r="3744" customFormat="false" ht="15" hidden="false" customHeight="false" outlineLevel="0" collapsed="false">
      <c r="A3744" s="178" t="n">
        <v>38390</v>
      </c>
      <c r="B3744" s="179" t="s">
        <v>665</v>
      </c>
      <c r="C3744" s="180" t="s">
        <v>74</v>
      </c>
      <c r="D3744" s="180" t="s">
        <v>30</v>
      </c>
      <c r="E3744" s="178" t="n">
        <v>0.00052946</v>
      </c>
      <c r="F3744" s="181" t="n">
        <f aca="false">IF(C3744="MAT.",VLOOKUP(A3744,INSUMOS_AUX!A:F,6,0),0)</f>
        <v>22.97</v>
      </c>
      <c r="G3744" s="178" t="n">
        <f aca="false">IF(C3744="M.O.",VLOOKUP(A3744,INSUMOS_AUX!A:F,6,0),0)</f>
        <v>0</v>
      </c>
    </row>
    <row r="3745" customFormat="false" ht="15" hidden="false" customHeight="false" outlineLevel="0" collapsed="false">
      <c r="A3745" s="178" t="n">
        <v>38393</v>
      </c>
      <c r="B3745" s="179" t="s">
        <v>666</v>
      </c>
      <c r="C3745" s="180" t="s">
        <v>74</v>
      </c>
      <c r="D3745" s="180" t="s">
        <v>30</v>
      </c>
      <c r="E3745" s="178" t="n">
        <v>0.00052946</v>
      </c>
      <c r="F3745" s="181" t="n">
        <f aca="false">IF(C3745="MAT.",VLOOKUP(A3745,INSUMOS_AUX!A:F,6,0),0)</f>
        <v>10.36</v>
      </c>
      <c r="G3745" s="178" t="n">
        <f aca="false">IF(C3745="M.O.",VLOOKUP(A3745,INSUMOS_AUX!A:F,6,0),0)</f>
        <v>0</v>
      </c>
    </row>
    <row r="3746" customFormat="false" ht="15" hidden="false" customHeight="false" outlineLevel="0" collapsed="false">
      <c r="A3746" s="178" t="n">
        <v>38396</v>
      </c>
      <c r="B3746" s="179" t="s">
        <v>667</v>
      </c>
      <c r="C3746" s="180" t="s">
        <v>74</v>
      </c>
      <c r="D3746" s="180" t="s">
        <v>30</v>
      </c>
      <c r="E3746" s="178" t="n">
        <v>1.803E-005</v>
      </c>
      <c r="F3746" s="181" t="n">
        <f aca="false">IF(C3746="MAT.",VLOOKUP(A3746,INSUMOS_AUX!A:F,6,0),0)</f>
        <v>276.64</v>
      </c>
      <c r="G3746" s="178" t="n">
        <f aca="false">IF(C3746="M.O.",VLOOKUP(A3746,INSUMOS_AUX!A:F,6,0),0)</f>
        <v>0</v>
      </c>
    </row>
    <row r="3747" customFormat="false" ht="15" hidden="false" customHeight="false" outlineLevel="0" collapsed="false">
      <c r="A3747" s="178" t="n">
        <v>38399</v>
      </c>
      <c r="B3747" s="179" t="s">
        <v>668</v>
      </c>
      <c r="C3747" s="180" t="s">
        <v>74</v>
      </c>
      <c r="D3747" s="180" t="s">
        <v>30</v>
      </c>
      <c r="E3747" s="178" t="n">
        <v>9.0068E-005</v>
      </c>
      <c r="F3747" s="181" t="n">
        <f aca="false">IF(C3747="MAT.",VLOOKUP(A3747,INSUMOS_AUX!A:F,6,0),0)</f>
        <v>135.25</v>
      </c>
      <c r="G3747" s="178" t="n">
        <f aca="false">IF(C3747="M.O.",VLOOKUP(A3747,INSUMOS_AUX!A:F,6,0),0)</f>
        <v>0</v>
      </c>
    </row>
    <row r="3748" customFormat="false" ht="15" hidden="false" customHeight="false" outlineLevel="0" collapsed="false">
      <c r="A3748" s="178" t="n">
        <v>38412</v>
      </c>
      <c r="B3748" s="179" t="s">
        <v>669</v>
      </c>
      <c r="C3748" s="180" t="s">
        <v>74</v>
      </c>
      <c r="D3748" s="180" t="s">
        <v>30</v>
      </c>
      <c r="E3748" s="178" t="n">
        <v>1.576E-005</v>
      </c>
      <c r="F3748" s="181" t="n">
        <f aca="false">IF(C3748="MAT.",VLOOKUP(A3748,INSUMOS_AUX!A:F,6,0),0)</f>
        <v>837.62</v>
      </c>
      <c r="G3748" s="178" t="n">
        <f aca="false">IF(C3748="M.O.",VLOOKUP(A3748,INSUMOS_AUX!A:F,6,0),0)</f>
        <v>0</v>
      </c>
    </row>
    <row r="3749" customFormat="false" ht="15" hidden="false" customHeight="false" outlineLevel="0" collapsed="false">
      <c r="A3749" s="178" t="n">
        <v>38413</v>
      </c>
      <c r="B3749" s="179" t="s">
        <v>670</v>
      </c>
      <c r="C3749" s="180" t="s">
        <v>74</v>
      </c>
      <c r="D3749" s="180" t="s">
        <v>30</v>
      </c>
      <c r="E3749" s="178" t="n">
        <v>1.5442E-005</v>
      </c>
      <c r="F3749" s="181" t="n">
        <f aca="false">IF(C3749="MAT.",VLOOKUP(A3749,INSUMOS_AUX!A:F,6,0),0)</f>
        <v>589.49</v>
      </c>
      <c r="G3749" s="178" t="n">
        <f aca="false">IF(C3749="M.O.",VLOOKUP(A3749,INSUMOS_AUX!A:F,6,0),0)</f>
        <v>0</v>
      </c>
    </row>
    <row r="3750" customFormat="false" ht="15" hidden="false" customHeight="false" outlineLevel="0" collapsed="false">
      <c r="A3750" s="178" t="n">
        <v>38476</v>
      </c>
      <c r="B3750" s="179" t="s">
        <v>671</v>
      </c>
      <c r="C3750" s="180" t="s">
        <v>74</v>
      </c>
      <c r="D3750" s="180" t="s">
        <v>30</v>
      </c>
      <c r="E3750" s="178" t="n">
        <v>7.2078E-005</v>
      </c>
      <c r="F3750" s="181" t="n">
        <f aca="false">IF(C3750="MAT.",VLOOKUP(A3750,INSUMOS_AUX!A:F,6,0),0)</f>
        <v>203.78</v>
      </c>
      <c r="G3750" s="178" t="n">
        <f aca="false">IF(C3750="M.O.",VLOOKUP(A3750,INSUMOS_AUX!A:F,6,0),0)</f>
        <v>0</v>
      </c>
    </row>
    <row r="3751" customFormat="false" ht="15" hidden="false" customHeight="false" outlineLevel="0" collapsed="false">
      <c r="A3751" s="178" t="n">
        <v>38477</v>
      </c>
      <c r="B3751" s="179" t="s">
        <v>672</v>
      </c>
      <c r="C3751" s="180" t="s">
        <v>74</v>
      </c>
      <c r="D3751" s="180" t="s">
        <v>30</v>
      </c>
      <c r="E3751" s="178" t="n">
        <v>1.5442E-005</v>
      </c>
      <c r="F3751" s="181" t="n">
        <f aca="false">IF(C3751="MAT.",VLOOKUP(A3751,INSUMOS_AUX!A:F,6,0),0)</f>
        <v>577.1</v>
      </c>
      <c r="G3751" s="178" t="n">
        <f aca="false">IF(C3751="M.O.",VLOOKUP(A3751,INSUMOS_AUX!A:F,6,0),0)</f>
        <v>0</v>
      </c>
    </row>
    <row r="3752" customFormat="false" ht="15" hidden="false" customHeight="false" outlineLevel="0" collapsed="false">
      <c r="A3752" s="172"/>
      <c r="B3752" s="173"/>
      <c r="C3752" s="173"/>
      <c r="D3752" s="173"/>
      <c r="E3752" s="173"/>
      <c r="F3752" s="173"/>
      <c r="G3752" s="173"/>
    </row>
    <row r="3753" customFormat="false" ht="15" hidden="false" customHeight="false" outlineLevel="0" collapsed="false">
      <c r="A3753" s="174" t="s">
        <v>443</v>
      </c>
      <c r="B3753" s="174" t="s">
        <v>444</v>
      </c>
      <c r="C3753" s="175" t="s">
        <v>60</v>
      </c>
      <c r="D3753" s="175" t="s">
        <v>30</v>
      </c>
      <c r="E3753" s="176" t="n">
        <v>3</v>
      </c>
      <c r="F3753" s="176" t="n">
        <f aca="false">SUMPRODUCT($E3754:$E3782,F3754:F3782)</f>
        <v>63.2802762675</v>
      </c>
      <c r="G3753" s="176" t="n">
        <f aca="false">SUMPRODUCT($E3754:$E3782,G3754:G3782)</f>
        <v>6.366759672</v>
      </c>
    </row>
    <row r="3754" customFormat="false" ht="15" hidden="false" customHeight="false" outlineLevel="0" collapsed="false">
      <c r="A3754" s="178" t="n">
        <v>10</v>
      </c>
      <c r="B3754" s="179" t="s">
        <v>647</v>
      </c>
      <c r="C3754" s="180" t="s">
        <v>74</v>
      </c>
      <c r="D3754" s="180" t="s">
        <v>30</v>
      </c>
      <c r="E3754" s="178" t="n">
        <v>0.003828826</v>
      </c>
      <c r="F3754" s="181" t="n">
        <f aca="false">IF(C3754="MAT.",VLOOKUP(A3754,INSUMOS_AUX!A:F,6,0),0)</f>
        <v>6.92</v>
      </c>
      <c r="G3754" s="178" t="n">
        <f aca="false">IF(C3754="M.O.",VLOOKUP(A3754,INSUMOS_AUX!A:F,6,0),0)</f>
        <v>0</v>
      </c>
    </row>
    <row r="3755" customFormat="false" ht="15" hidden="false" customHeight="false" outlineLevel="0" collapsed="false">
      <c r="A3755" s="178" t="n">
        <v>11359</v>
      </c>
      <c r="B3755" s="179" t="s">
        <v>649</v>
      </c>
      <c r="C3755" s="180" t="s">
        <v>74</v>
      </c>
      <c r="D3755" s="180" t="s">
        <v>30</v>
      </c>
      <c r="E3755" s="178" t="n">
        <v>3.0904E-005</v>
      </c>
      <c r="F3755" s="181" t="n">
        <f aca="false">IF(C3755="MAT.",VLOOKUP(A3755,INSUMOS_AUX!A:F,6,0),0)</f>
        <v>571.77</v>
      </c>
      <c r="G3755" s="178" t="n">
        <f aca="false">IF(C3755="M.O.",VLOOKUP(A3755,INSUMOS_AUX!A:F,6,0),0)</f>
        <v>0</v>
      </c>
    </row>
    <row r="3756" customFormat="false" ht="15" hidden="false" customHeight="false" outlineLevel="0" collapsed="false">
      <c r="A3756" s="178" t="n">
        <v>12815</v>
      </c>
      <c r="B3756" s="179" t="s">
        <v>651</v>
      </c>
      <c r="C3756" s="180" t="s">
        <v>74</v>
      </c>
      <c r="D3756" s="180" t="s">
        <v>30</v>
      </c>
      <c r="E3756" s="178" t="n">
        <v>0.004357954</v>
      </c>
      <c r="F3756" s="181" t="n">
        <f aca="false">IF(C3756="MAT.",VLOOKUP(A3756,INSUMOS_AUX!A:F,6,0),0)</f>
        <v>5.84</v>
      </c>
      <c r="G3756" s="178" t="n">
        <f aca="false">IF(C3756="M.O.",VLOOKUP(A3756,INSUMOS_AUX!A:F,6,0),0)</f>
        <v>0</v>
      </c>
    </row>
    <row r="3757" customFormat="false" ht="15" hidden="false" customHeight="false" outlineLevel="0" collapsed="false">
      <c r="A3757" s="178" t="n">
        <v>12892</v>
      </c>
      <c r="B3757" s="179" t="s">
        <v>627</v>
      </c>
      <c r="C3757" s="180" t="s">
        <v>74</v>
      </c>
      <c r="D3757" s="180" t="s">
        <v>628</v>
      </c>
      <c r="E3757" s="178" t="n">
        <v>0.007501384</v>
      </c>
      <c r="F3757" s="181" t="n">
        <f aca="false">IF(C3757="MAT.",VLOOKUP(A3757,INSUMOS_AUX!A:F,6,0),0)</f>
        <v>9</v>
      </c>
      <c r="G3757" s="178" t="n">
        <f aca="false">IF(C3757="M.O.",VLOOKUP(A3757,INSUMOS_AUX!A:F,6,0),0)</f>
        <v>0</v>
      </c>
    </row>
    <row r="3758" customFormat="false" ht="15" hidden="false" customHeight="false" outlineLevel="0" collapsed="false">
      <c r="A3758" s="178" t="n">
        <v>12893</v>
      </c>
      <c r="B3758" s="179" t="s">
        <v>629</v>
      </c>
      <c r="C3758" s="180" t="s">
        <v>74</v>
      </c>
      <c r="D3758" s="180" t="s">
        <v>628</v>
      </c>
      <c r="E3758" s="178" t="n">
        <v>0.000875184</v>
      </c>
      <c r="F3758" s="181" t="n">
        <f aca="false">IF(C3758="MAT.",VLOOKUP(A3758,INSUMOS_AUX!A:F,6,0),0)</f>
        <v>48</v>
      </c>
      <c r="G3758" s="178" t="n">
        <f aca="false">IF(C3758="M.O.",VLOOKUP(A3758,INSUMOS_AUX!A:F,6,0),0)</f>
        <v>0</v>
      </c>
    </row>
    <row r="3759" customFormat="false" ht="15" hidden="false" customHeight="false" outlineLevel="0" collapsed="false">
      <c r="A3759" s="178" t="n">
        <v>1573</v>
      </c>
      <c r="B3759" s="179" t="s">
        <v>891</v>
      </c>
      <c r="C3759" s="180" t="s">
        <v>74</v>
      </c>
      <c r="D3759" s="180" t="s">
        <v>30</v>
      </c>
      <c r="E3759" s="178" t="n">
        <v>3</v>
      </c>
      <c r="F3759" s="181" t="n">
        <f aca="false">IF(C3759="MAT.",VLOOKUP(A3759,INSUMOS_AUX!A:F,6,0),0)</f>
        <v>0.8</v>
      </c>
      <c r="G3759" s="178" t="n">
        <f aca="false">IF(C3759="M.O.",VLOOKUP(A3759,INSUMOS_AUX!A:F,6,0),0)</f>
        <v>0</v>
      </c>
    </row>
    <row r="3760" customFormat="false" ht="15" hidden="false" customHeight="false" outlineLevel="0" collapsed="false">
      <c r="A3760" s="178" t="n">
        <v>2436</v>
      </c>
      <c r="B3760" s="179" t="s">
        <v>683</v>
      </c>
      <c r="C3760" s="180" t="s">
        <v>636</v>
      </c>
      <c r="D3760" s="180" t="s">
        <v>594</v>
      </c>
      <c r="E3760" s="178" t="n">
        <v>0.2812173</v>
      </c>
      <c r="F3760" s="181" t="n">
        <f aca="false">IF(C3760="MAT.",VLOOKUP(A3760,INSUMOS_AUX!A:F,6,0),0)</f>
        <v>0</v>
      </c>
      <c r="G3760" s="178" t="n">
        <f aca="false">IF(C3760="M.O.",VLOOKUP(A3760,INSUMOS_AUX!A:F,6,0),0)</f>
        <v>13.3</v>
      </c>
    </row>
    <row r="3761" customFormat="false" ht="15" hidden="false" customHeight="false" outlineLevel="0" collapsed="false">
      <c r="A3761" s="178" t="n">
        <v>247</v>
      </c>
      <c r="B3761" s="179" t="s">
        <v>849</v>
      </c>
      <c r="C3761" s="180" t="s">
        <v>636</v>
      </c>
      <c r="D3761" s="180" t="s">
        <v>594</v>
      </c>
      <c r="E3761" s="178" t="n">
        <v>0.2812173</v>
      </c>
      <c r="F3761" s="181" t="n">
        <f aca="false">IF(C3761="MAT.",VLOOKUP(A3761,INSUMOS_AUX!A:F,6,0),0)</f>
        <v>0</v>
      </c>
      <c r="G3761" s="178" t="n">
        <f aca="false">IF(C3761="M.O.",VLOOKUP(A3761,INSUMOS_AUX!A:F,6,0),0)</f>
        <v>9.34</v>
      </c>
    </row>
    <row r="3762" customFormat="false" ht="15" hidden="false" customHeight="false" outlineLevel="0" collapsed="false">
      <c r="A3762" s="178" t="n">
        <v>25966</v>
      </c>
      <c r="B3762" s="179" t="s">
        <v>653</v>
      </c>
      <c r="C3762" s="180" t="s">
        <v>74</v>
      </c>
      <c r="D3762" s="180" t="s">
        <v>654</v>
      </c>
      <c r="E3762" s="178" t="n">
        <v>0.000726344</v>
      </c>
      <c r="F3762" s="181" t="n">
        <f aca="false">IF(C3762="MAT.",VLOOKUP(A3762,INSUMOS_AUX!A:F,6,0),0)</f>
        <v>15.03</v>
      </c>
      <c r="G3762" s="178" t="n">
        <f aca="false">IF(C3762="M.O.",VLOOKUP(A3762,INSUMOS_AUX!A:F,6,0),0)</f>
        <v>0</v>
      </c>
    </row>
    <row r="3763" customFormat="false" ht="15" hidden="false" customHeight="false" outlineLevel="0" collapsed="false">
      <c r="A3763" s="178" t="n">
        <v>2711</v>
      </c>
      <c r="B3763" s="179" t="s">
        <v>657</v>
      </c>
      <c r="C3763" s="180" t="s">
        <v>74</v>
      </c>
      <c r="D3763" s="180" t="s">
        <v>30</v>
      </c>
      <c r="E3763" s="178" t="n">
        <v>0.00032416</v>
      </c>
      <c r="F3763" s="181" t="n">
        <f aca="false">IF(C3763="MAT.",VLOOKUP(A3763,INSUMOS_AUX!A:F,6,0),0)</f>
        <v>109.45</v>
      </c>
      <c r="G3763" s="178" t="n">
        <f aca="false">IF(C3763="M.O.",VLOOKUP(A3763,INSUMOS_AUX!A:F,6,0),0)</f>
        <v>0</v>
      </c>
    </row>
    <row r="3764" customFormat="false" ht="15" hidden="false" customHeight="false" outlineLevel="0" collapsed="false">
      <c r="A3764" s="178" t="n">
        <v>34709</v>
      </c>
      <c r="B3764" s="179" t="s">
        <v>892</v>
      </c>
      <c r="C3764" s="180" t="s">
        <v>74</v>
      </c>
      <c r="D3764" s="180" t="s">
        <v>30</v>
      </c>
      <c r="E3764" s="178" t="n">
        <v>1</v>
      </c>
      <c r="F3764" s="181" t="n">
        <f aca="false">IF(C3764="MAT.",VLOOKUP(A3764,INSUMOS_AUX!A:F,6,0),0)</f>
        <v>58.56</v>
      </c>
      <c r="G3764" s="178" t="n">
        <f aca="false">IF(C3764="M.O.",VLOOKUP(A3764,INSUMOS_AUX!A:F,6,0),0)</f>
        <v>0</v>
      </c>
    </row>
    <row r="3765" customFormat="false" ht="15" hidden="false" customHeight="false" outlineLevel="0" collapsed="false">
      <c r="A3765" s="178" t="n">
        <v>36144</v>
      </c>
      <c r="B3765" s="179" t="s">
        <v>630</v>
      </c>
      <c r="C3765" s="180" t="s">
        <v>74</v>
      </c>
      <c r="D3765" s="180" t="s">
        <v>30</v>
      </c>
      <c r="E3765" s="178" t="n">
        <v>0.061026856</v>
      </c>
      <c r="F3765" s="181" t="n">
        <f aca="false">IF(C3765="MAT.",VLOOKUP(A3765,INSUMOS_AUX!A:F,6,0),0)</f>
        <v>1.12</v>
      </c>
      <c r="G3765" s="178" t="n">
        <f aca="false">IF(C3765="M.O.",VLOOKUP(A3765,INSUMOS_AUX!A:F,6,0),0)</f>
        <v>0</v>
      </c>
    </row>
    <row r="3766" customFormat="false" ht="15" hidden="false" customHeight="false" outlineLevel="0" collapsed="false">
      <c r="A3766" s="178" t="n">
        <v>36146</v>
      </c>
      <c r="B3766" s="179" t="s">
        <v>631</v>
      </c>
      <c r="C3766" s="180" t="s">
        <v>74</v>
      </c>
      <c r="D3766" s="180" t="s">
        <v>30</v>
      </c>
      <c r="E3766" s="178" t="n">
        <v>0.000678896</v>
      </c>
      <c r="F3766" s="181" t="n">
        <f aca="false">IF(C3766="MAT.",VLOOKUP(A3766,INSUMOS_AUX!A:F,6,0),0)</f>
        <v>170</v>
      </c>
      <c r="G3766" s="178" t="n">
        <f aca="false">IF(C3766="M.O.",VLOOKUP(A3766,INSUMOS_AUX!A:F,6,0),0)</f>
        <v>0</v>
      </c>
    </row>
    <row r="3767" customFormat="false" ht="15" hidden="false" customHeight="false" outlineLevel="0" collapsed="false">
      <c r="A3767" s="178" t="n">
        <v>36149</v>
      </c>
      <c r="B3767" s="179" t="s">
        <v>632</v>
      </c>
      <c r="C3767" s="180" t="s">
        <v>74</v>
      </c>
      <c r="D3767" s="180" t="s">
        <v>30</v>
      </c>
      <c r="E3767" s="178" t="n">
        <v>0.00039312</v>
      </c>
      <c r="F3767" s="181" t="n">
        <f aca="false">IF(C3767="MAT.",VLOOKUP(A3767,INSUMOS_AUX!A:F,6,0),0)</f>
        <v>117.5</v>
      </c>
      <c r="G3767" s="178" t="n">
        <f aca="false">IF(C3767="M.O.",VLOOKUP(A3767,INSUMOS_AUX!A:F,6,0),0)</f>
        <v>0</v>
      </c>
    </row>
    <row r="3768" customFormat="false" ht="15" hidden="false" customHeight="false" outlineLevel="0" collapsed="false">
      <c r="A3768" s="178" t="n">
        <v>36150</v>
      </c>
      <c r="B3768" s="179" t="s">
        <v>633</v>
      </c>
      <c r="C3768" s="180" t="s">
        <v>74</v>
      </c>
      <c r="D3768" s="180" t="s">
        <v>30</v>
      </c>
      <c r="E3768" s="178" t="n">
        <v>0.001454762</v>
      </c>
      <c r="F3768" s="181" t="n">
        <f aca="false">IF(C3768="MAT.",VLOOKUP(A3768,INSUMOS_AUX!A:F,6,0),0)</f>
        <v>29.7</v>
      </c>
      <c r="G3768" s="178" t="n">
        <f aca="false">IF(C3768="M.O.",VLOOKUP(A3768,INSUMOS_AUX!A:F,6,0),0)</f>
        <v>0</v>
      </c>
    </row>
    <row r="3769" customFormat="false" ht="15" hidden="false" customHeight="false" outlineLevel="0" collapsed="false">
      <c r="A3769" s="178" t="n">
        <v>36153</v>
      </c>
      <c r="B3769" s="179" t="s">
        <v>634</v>
      </c>
      <c r="C3769" s="180" t="s">
        <v>74</v>
      </c>
      <c r="D3769" s="180" t="s">
        <v>30</v>
      </c>
      <c r="E3769" s="178" t="n">
        <v>0.00058837</v>
      </c>
      <c r="F3769" s="181" t="n">
        <f aca="false">IF(C3769="MAT.",VLOOKUP(A3769,INSUMOS_AUX!A:F,6,0),0)</f>
        <v>133.75</v>
      </c>
      <c r="G3769" s="178" t="n">
        <f aca="false">IF(C3769="M.O.",VLOOKUP(A3769,INSUMOS_AUX!A:F,6,0),0)</f>
        <v>0</v>
      </c>
    </row>
    <row r="3770" customFormat="false" ht="15" hidden="false" customHeight="false" outlineLevel="0" collapsed="false">
      <c r="A3770" s="178" t="n">
        <v>37370</v>
      </c>
      <c r="B3770" s="179" t="s">
        <v>659</v>
      </c>
      <c r="C3770" s="180" t="s">
        <v>74</v>
      </c>
      <c r="D3770" s="180" t="s">
        <v>594</v>
      </c>
      <c r="E3770" s="178" t="n">
        <v>0.546</v>
      </c>
      <c r="F3770" s="181" t="n">
        <f aca="false">IF(C3770="MAT.",VLOOKUP(A3770,INSUMOS_AUX!A:F,6,0),0)</f>
        <v>1.87</v>
      </c>
      <c r="G3770" s="178" t="n">
        <f aca="false">IF(C3770="M.O.",VLOOKUP(A3770,INSUMOS_AUX!A:F,6,0),0)</f>
        <v>0</v>
      </c>
    </row>
    <row r="3771" customFormat="false" ht="15" hidden="false" customHeight="false" outlineLevel="0" collapsed="false">
      <c r="A3771" s="178" t="n">
        <v>37371</v>
      </c>
      <c r="B3771" s="179" t="s">
        <v>660</v>
      </c>
      <c r="C3771" s="180" t="s">
        <v>74</v>
      </c>
      <c r="D3771" s="180" t="s">
        <v>594</v>
      </c>
      <c r="E3771" s="178" t="n">
        <v>0.546</v>
      </c>
      <c r="F3771" s="181" t="n">
        <f aca="false">IF(C3771="MAT.",VLOOKUP(A3771,INSUMOS_AUX!A:F,6,0),0)</f>
        <v>0.71</v>
      </c>
      <c r="G3771" s="178" t="n">
        <f aca="false">IF(C3771="M.O.",VLOOKUP(A3771,INSUMOS_AUX!A:F,6,0),0)</f>
        <v>0</v>
      </c>
    </row>
    <row r="3772" customFormat="false" ht="15" hidden="false" customHeight="false" outlineLevel="0" collapsed="false">
      <c r="A3772" s="178" t="n">
        <v>37372</v>
      </c>
      <c r="B3772" s="179" t="s">
        <v>661</v>
      </c>
      <c r="C3772" s="180" t="s">
        <v>74</v>
      </c>
      <c r="D3772" s="180" t="s">
        <v>594</v>
      </c>
      <c r="E3772" s="178" t="n">
        <v>0.546</v>
      </c>
      <c r="F3772" s="181" t="n">
        <f aca="false">IF(C3772="MAT.",VLOOKUP(A3772,INSUMOS_AUX!A:F,6,0),0)</f>
        <v>0.34</v>
      </c>
      <c r="G3772" s="178" t="n">
        <f aca="false">IF(C3772="M.O.",VLOOKUP(A3772,INSUMOS_AUX!A:F,6,0),0)</f>
        <v>0</v>
      </c>
    </row>
    <row r="3773" customFormat="false" ht="15" hidden="false" customHeight="false" outlineLevel="0" collapsed="false">
      <c r="A3773" s="178" t="n">
        <v>37373</v>
      </c>
      <c r="B3773" s="179" t="s">
        <v>662</v>
      </c>
      <c r="C3773" s="180" t="s">
        <v>74</v>
      </c>
      <c r="D3773" s="180" t="s">
        <v>594</v>
      </c>
      <c r="E3773" s="178" t="n">
        <v>0.546</v>
      </c>
      <c r="F3773" s="181" t="n">
        <f aca="false">IF(C3773="MAT.",VLOOKUP(A3773,INSUMOS_AUX!A:F,6,0),0)</f>
        <v>0.05</v>
      </c>
      <c r="G3773" s="178" t="n">
        <f aca="false">IF(C3773="M.O.",VLOOKUP(A3773,INSUMOS_AUX!A:F,6,0),0)</f>
        <v>0</v>
      </c>
    </row>
    <row r="3774" customFormat="false" ht="15" hidden="false" customHeight="false" outlineLevel="0" collapsed="false">
      <c r="A3774" s="178" t="n">
        <v>38382</v>
      </c>
      <c r="B3774" s="179" t="s">
        <v>664</v>
      </c>
      <c r="C3774" s="180" t="s">
        <v>74</v>
      </c>
      <c r="D3774" s="180" t="s">
        <v>30</v>
      </c>
      <c r="E3774" s="178" t="n">
        <v>0.001382036</v>
      </c>
      <c r="F3774" s="181" t="n">
        <f aca="false">IF(C3774="MAT.",VLOOKUP(A3774,INSUMOS_AUX!A:F,6,0),0)</f>
        <v>7.62</v>
      </c>
      <c r="G3774" s="178" t="n">
        <f aca="false">IF(C3774="M.O.",VLOOKUP(A3774,INSUMOS_AUX!A:F,6,0),0)</f>
        <v>0</v>
      </c>
    </row>
    <row r="3775" customFormat="false" ht="15" hidden="false" customHeight="false" outlineLevel="0" collapsed="false">
      <c r="A3775" s="178" t="n">
        <v>38390</v>
      </c>
      <c r="B3775" s="179" t="s">
        <v>665</v>
      </c>
      <c r="C3775" s="180" t="s">
        <v>74</v>
      </c>
      <c r="D3775" s="180" t="s">
        <v>30</v>
      </c>
      <c r="E3775" s="178" t="n">
        <v>0.000726344</v>
      </c>
      <c r="F3775" s="181" t="n">
        <f aca="false">IF(C3775="MAT.",VLOOKUP(A3775,INSUMOS_AUX!A:F,6,0),0)</f>
        <v>22.97</v>
      </c>
      <c r="G3775" s="178" t="n">
        <f aca="false">IF(C3775="M.O.",VLOOKUP(A3775,INSUMOS_AUX!A:F,6,0),0)</f>
        <v>0</v>
      </c>
    </row>
    <row r="3776" customFormat="false" ht="15" hidden="false" customHeight="false" outlineLevel="0" collapsed="false">
      <c r="A3776" s="178" t="n">
        <v>38393</v>
      </c>
      <c r="B3776" s="179" t="s">
        <v>666</v>
      </c>
      <c r="C3776" s="180" t="s">
        <v>74</v>
      </c>
      <c r="D3776" s="180" t="s">
        <v>30</v>
      </c>
      <c r="E3776" s="178" t="n">
        <v>0.000726344</v>
      </c>
      <c r="F3776" s="181" t="n">
        <f aca="false">IF(C3776="MAT.",VLOOKUP(A3776,INSUMOS_AUX!A:F,6,0),0)</f>
        <v>10.36</v>
      </c>
      <c r="G3776" s="178" t="n">
        <f aca="false">IF(C3776="M.O.",VLOOKUP(A3776,INSUMOS_AUX!A:F,6,0),0)</f>
        <v>0</v>
      </c>
    </row>
    <row r="3777" customFormat="false" ht="15" hidden="false" customHeight="false" outlineLevel="0" collapsed="false">
      <c r="A3777" s="178" t="n">
        <v>38396</v>
      </c>
      <c r="B3777" s="179" t="s">
        <v>667</v>
      </c>
      <c r="C3777" s="180" t="s">
        <v>74</v>
      </c>
      <c r="D3777" s="180" t="s">
        <v>30</v>
      </c>
      <c r="E3777" s="178" t="n">
        <v>2.4734E-005</v>
      </c>
      <c r="F3777" s="181" t="n">
        <f aca="false">IF(C3777="MAT.",VLOOKUP(A3777,INSUMOS_AUX!A:F,6,0),0)</f>
        <v>276.64</v>
      </c>
      <c r="G3777" s="178" t="n">
        <f aca="false">IF(C3777="M.O.",VLOOKUP(A3777,INSUMOS_AUX!A:F,6,0),0)</f>
        <v>0</v>
      </c>
    </row>
    <row r="3778" customFormat="false" ht="15" hidden="false" customHeight="false" outlineLevel="0" collapsed="false">
      <c r="A3778" s="178" t="n">
        <v>38399</v>
      </c>
      <c r="B3778" s="179" t="s">
        <v>668</v>
      </c>
      <c r="C3778" s="180" t="s">
        <v>74</v>
      </c>
      <c r="D3778" s="180" t="s">
        <v>30</v>
      </c>
      <c r="E3778" s="178" t="n">
        <v>0.00012356</v>
      </c>
      <c r="F3778" s="181" t="n">
        <f aca="false">IF(C3778="MAT.",VLOOKUP(A3778,INSUMOS_AUX!A:F,6,0),0)</f>
        <v>135.25</v>
      </c>
      <c r="G3778" s="178" t="n">
        <f aca="false">IF(C3778="M.O.",VLOOKUP(A3778,INSUMOS_AUX!A:F,6,0),0)</f>
        <v>0</v>
      </c>
    </row>
    <row r="3779" customFormat="false" ht="15" hidden="false" customHeight="false" outlineLevel="0" collapsed="false">
      <c r="A3779" s="178" t="n">
        <v>38412</v>
      </c>
      <c r="B3779" s="179" t="s">
        <v>669</v>
      </c>
      <c r="C3779" s="180" t="s">
        <v>74</v>
      </c>
      <c r="D3779" s="180" t="s">
        <v>30</v>
      </c>
      <c r="E3779" s="178" t="n">
        <v>2.1622E-005</v>
      </c>
      <c r="F3779" s="181" t="n">
        <f aca="false">IF(C3779="MAT.",VLOOKUP(A3779,INSUMOS_AUX!A:F,6,0),0)</f>
        <v>837.62</v>
      </c>
      <c r="G3779" s="178" t="n">
        <f aca="false">IF(C3779="M.O.",VLOOKUP(A3779,INSUMOS_AUX!A:F,6,0),0)</f>
        <v>0</v>
      </c>
    </row>
    <row r="3780" customFormat="false" ht="15" hidden="false" customHeight="false" outlineLevel="0" collapsed="false">
      <c r="A3780" s="178" t="n">
        <v>38413</v>
      </c>
      <c r="B3780" s="179" t="s">
        <v>670</v>
      </c>
      <c r="C3780" s="180" t="s">
        <v>74</v>
      </c>
      <c r="D3780" s="180" t="s">
        <v>30</v>
      </c>
      <c r="E3780" s="178" t="n">
        <v>2.1184E-005</v>
      </c>
      <c r="F3780" s="181" t="n">
        <f aca="false">IF(C3780="MAT.",VLOOKUP(A3780,INSUMOS_AUX!A:F,6,0),0)</f>
        <v>589.49</v>
      </c>
      <c r="G3780" s="178" t="n">
        <f aca="false">IF(C3780="M.O.",VLOOKUP(A3780,INSUMOS_AUX!A:F,6,0),0)</f>
        <v>0</v>
      </c>
    </row>
    <row r="3781" customFormat="false" ht="15" hidden="false" customHeight="false" outlineLevel="0" collapsed="false">
      <c r="A3781" s="178" t="n">
        <v>38476</v>
      </c>
      <c r="B3781" s="179" t="s">
        <v>671</v>
      </c>
      <c r="C3781" s="180" t="s">
        <v>74</v>
      </c>
      <c r="D3781" s="180" t="s">
        <v>30</v>
      </c>
      <c r="E3781" s="178" t="n">
        <v>9.888E-005</v>
      </c>
      <c r="F3781" s="181" t="n">
        <f aca="false">IF(C3781="MAT.",VLOOKUP(A3781,INSUMOS_AUX!A:F,6,0),0)</f>
        <v>203.78</v>
      </c>
      <c r="G3781" s="178" t="n">
        <f aca="false">IF(C3781="M.O.",VLOOKUP(A3781,INSUMOS_AUX!A:F,6,0),0)</f>
        <v>0</v>
      </c>
    </row>
    <row r="3782" customFormat="false" ht="15" hidden="false" customHeight="false" outlineLevel="0" collapsed="false">
      <c r="A3782" s="178" t="n">
        <v>38477</v>
      </c>
      <c r="B3782" s="179" t="s">
        <v>672</v>
      </c>
      <c r="C3782" s="180" t="s">
        <v>74</v>
      </c>
      <c r="D3782" s="180" t="s">
        <v>30</v>
      </c>
      <c r="E3782" s="178" t="n">
        <v>2.1184E-005</v>
      </c>
      <c r="F3782" s="181" t="n">
        <f aca="false">IF(C3782="MAT.",VLOOKUP(A3782,INSUMOS_AUX!A:F,6,0),0)</f>
        <v>577.1</v>
      </c>
      <c r="G3782" s="178" t="n">
        <f aca="false">IF(C3782="M.O.",VLOOKUP(A3782,INSUMOS_AUX!A:F,6,0),0)</f>
        <v>0</v>
      </c>
    </row>
    <row r="3783" customFormat="false" ht="15" hidden="false" customHeight="false" outlineLevel="0" collapsed="false">
      <c r="A3783" s="172"/>
      <c r="B3783" s="173"/>
      <c r="C3783" s="173"/>
      <c r="D3783" s="173"/>
      <c r="E3783" s="173"/>
      <c r="F3783" s="173"/>
      <c r="G3783" s="173"/>
    </row>
    <row r="3784" customFormat="false" ht="15" hidden="false" customHeight="false" outlineLevel="0" collapsed="false">
      <c r="A3784" s="174" t="s">
        <v>446</v>
      </c>
      <c r="B3784" s="174" t="s">
        <v>447</v>
      </c>
      <c r="C3784" s="175" t="s">
        <v>60</v>
      </c>
      <c r="D3784" s="175" t="s">
        <v>30</v>
      </c>
      <c r="E3784" s="176" t="n">
        <v>3</v>
      </c>
      <c r="F3784" s="176" t="n">
        <f aca="false">SUMPRODUCT($E3785:$E3813,F3785:F3813)</f>
        <v>64.59066969426</v>
      </c>
      <c r="G3784" s="176" t="n">
        <f aca="false">SUMPRODUCT($E3785:$E3813,G3785:G3813)</f>
        <v>9.468514384</v>
      </c>
    </row>
    <row r="3785" customFormat="false" ht="15" hidden="false" customHeight="false" outlineLevel="0" collapsed="false">
      <c r="A3785" s="178" t="n">
        <v>10</v>
      </c>
      <c r="B3785" s="179" t="s">
        <v>647</v>
      </c>
      <c r="C3785" s="180" t="s">
        <v>74</v>
      </c>
      <c r="D3785" s="180" t="s">
        <v>30</v>
      </c>
      <c r="E3785" s="178" t="n">
        <v>0.00569415</v>
      </c>
      <c r="F3785" s="181" t="n">
        <f aca="false">IF(C3785="MAT.",VLOOKUP(A3785,INSUMOS_AUX!A:F,6,0),0)</f>
        <v>6.92</v>
      </c>
      <c r="G3785" s="178" t="n">
        <f aca="false">IF(C3785="M.O.",VLOOKUP(A3785,INSUMOS_AUX!A:F,6,0),0)</f>
        <v>0</v>
      </c>
    </row>
    <row r="3786" customFormat="false" ht="15" hidden="false" customHeight="false" outlineLevel="0" collapsed="false">
      <c r="A3786" s="178" t="n">
        <v>11359</v>
      </c>
      <c r="B3786" s="179" t="s">
        <v>649</v>
      </c>
      <c r="C3786" s="180" t="s">
        <v>74</v>
      </c>
      <c r="D3786" s="180" t="s">
        <v>30</v>
      </c>
      <c r="E3786" s="178" t="n">
        <v>4.596E-005</v>
      </c>
      <c r="F3786" s="181" t="n">
        <f aca="false">IF(C3786="MAT.",VLOOKUP(A3786,INSUMOS_AUX!A:F,6,0),0)</f>
        <v>571.77</v>
      </c>
      <c r="G3786" s="178" t="n">
        <f aca="false">IF(C3786="M.O.",VLOOKUP(A3786,INSUMOS_AUX!A:F,6,0),0)</f>
        <v>0</v>
      </c>
    </row>
    <row r="3787" customFormat="false" ht="15" hidden="false" customHeight="false" outlineLevel="0" collapsed="false">
      <c r="A3787" s="178" t="n">
        <v>12815</v>
      </c>
      <c r="B3787" s="179" t="s">
        <v>651</v>
      </c>
      <c r="C3787" s="180" t="s">
        <v>74</v>
      </c>
      <c r="D3787" s="180" t="s">
        <v>30</v>
      </c>
      <c r="E3787" s="178" t="n">
        <v>0.00648106</v>
      </c>
      <c r="F3787" s="181" t="n">
        <f aca="false">IF(C3787="MAT.",VLOOKUP(A3787,INSUMOS_AUX!A:F,6,0),0)</f>
        <v>5.84</v>
      </c>
      <c r="G3787" s="178" t="n">
        <f aca="false">IF(C3787="M.O.",VLOOKUP(A3787,INSUMOS_AUX!A:F,6,0),0)</f>
        <v>0</v>
      </c>
    </row>
    <row r="3788" customFormat="false" ht="15" hidden="false" customHeight="false" outlineLevel="0" collapsed="false">
      <c r="A3788" s="178" t="n">
        <v>12892</v>
      </c>
      <c r="B3788" s="179" t="s">
        <v>627</v>
      </c>
      <c r="C3788" s="180" t="s">
        <v>74</v>
      </c>
      <c r="D3788" s="180" t="s">
        <v>628</v>
      </c>
      <c r="E3788" s="178" t="n">
        <v>0.011155906</v>
      </c>
      <c r="F3788" s="181" t="n">
        <f aca="false">IF(C3788="MAT.",VLOOKUP(A3788,INSUMOS_AUX!A:F,6,0),0)</f>
        <v>9</v>
      </c>
      <c r="G3788" s="178" t="n">
        <f aca="false">IF(C3788="M.O.",VLOOKUP(A3788,INSUMOS_AUX!A:F,6,0),0)</f>
        <v>0</v>
      </c>
    </row>
    <row r="3789" customFormat="false" ht="15" hidden="false" customHeight="false" outlineLevel="0" collapsed="false">
      <c r="A3789" s="178" t="n">
        <v>12893</v>
      </c>
      <c r="B3789" s="179" t="s">
        <v>629</v>
      </c>
      <c r="C3789" s="180" t="s">
        <v>74</v>
      </c>
      <c r="D3789" s="180" t="s">
        <v>628</v>
      </c>
      <c r="E3789" s="178" t="n">
        <v>0.001301554</v>
      </c>
      <c r="F3789" s="181" t="n">
        <f aca="false">IF(C3789="MAT.",VLOOKUP(A3789,INSUMOS_AUX!A:F,6,0),0)</f>
        <v>48</v>
      </c>
      <c r="G3789" s="178" t="n">
        <f aca="false">IF(C3789="M.O.",VLOOKUP(A3789,INSUMOS_AUX!A:F,6,0),0)</f>
        <v>0</v>
      </c>
    </row>
    <row r="3790" customFormat="false" ht="15" hidden="false" customHeight="false" outlineLevel="0" collapsed="false">
      <c r="A3790" s="178" t="n">
        <v>1574</v>
      </c>
      <c r="B3790" s="179" t="s">
        <v>893</v>
      </c>
      <c r="C3790" s="180" t="s">
        <v>74</v>
      </c>
      <c r="D3790" s="180" t="s">
        <v>30</v>
      </c>
      <c r="E3790" s="178" t="n">
        <v>3</v>
      </c>
      <c r="F3790" s="181" t="n">
        <f aca="false">IF(C3790="MAT.",VLOOKUP(A3790,INSUMOS_AUX!A:F,6,0),0)</f>
        <v>0.86</v>
      </c>
      <c r="G3790" s="178" t="n">
        <f aca="false">IF(C3790="M.O.",VLOOKUP(A3790,INSUMOS_AUX!A:F,6,0),0)</f>
        <v>0</v>
      </c>
    </row>
    <row r="3791" customFormat="false" ht="15" hidden="false" customHeight="false" outlineLevel="0" collapsed="false">
      <c r="A3791" s="178" t="n">
        <v>2436</v>
      </c>
      <c r="B3791" s="179" t="s">
        <v>683</v>
      </c>
      <c r="C3791" s="180" t="s">
        <v>636</v>
      </c>
      <c r="D3791" s="180" t="s">
        <v>594</v>
      </c>
      <c r="E3791" s="178" t="n">
        <v>0.4182206</v>
      </c>
      <c r="F3791" s="181" t="n">
        <f aca="false">IF(C3791="MAT.",VLOOKUP(A3791,INSUMOS_AUX!A:F,6,0),0)</f>
        <v>0</v>
      </c>
      <c r="G3791" s="178" t="n">
        <f aca="false">IF(C3791="M.O.",VLOOKUP(A3791,INSUMOS_AUX!A:F,6,0),0)</f>
        <v>13.3</v>
      </c>
    </row>
    <row r="3792" customFormat="false" ht="15" hidden="false" customHeight="false" outlineLevel="0" collapsed="false">
      <c r="A3792" s="178" t="n">
        <v>247</v>
      </c>
      <c r="B3792" s="179" t="s">
        <v>849</v>
      </c>
      <c r="C3792" s="180" t="s">
        <v>636</v>
      </c>
      <c r="D3792" s="180" t="s">
        <v>594</v>
      </c>
      <c r="E3792" s="178" t="n">
        <v>0.4182206</v>
      </c>
      <c r="F3792" s="181" t="n">
        <f aca="false">IF(C3792="MAT.",VLOOKUP(A3792,INSUMOS_AUX!A:F,6,0),0)</f>
        <v>0</v>
      </c>
      <c r="G3792" s="178" t="n">
        <f aca="false">IF(C3792="M.O.",VLOOKUP(A3792,INSUMOS_AUX!A:F,6,0),0)</f>
        <v>9.34</v>
      </c>
    </row>
    <row r="3793" customFormat="false" ht="15" hidden="false" customHeight="false" outlineLevel="0" collapsed="false">
      <c r="A3793" s="178" t="n">
        <v>25966</v>
      </c>
      <c r="B3793" s="179" t="s">
        <v>653</v>
      </c>
      <c r="C3793" s="180" t="s">
        <v>74</v>
      </c>
      <c r="D3793" s="180" t="s">
        <v>654</v>
      </c>
      <c r="E3793" s="178" t="n">
        <v>0.001080204</v>
      </c>
      <c r="F3793" s="181" t="n">
        <f aca="false">IF(C3793="MAT.",VLOOKUP(A3793,INSUMOS_AUX!A:F,6,0),0)</f>
        <v>15.03</v>
      </c>
      <c r="G3793" s="178" t="n">
        <f aca="false">IF(C3793="M.O.",VLOOKUP(A3793,INSUMOS_AUX!A:F,6,0),0)</f>
        <v>0</v>
      </c>
    </row>
    <row r="3794" customFormat="false" ht="15" hidden="false" customHeight="false" outlineLevel="0" collapsed="false">
      <c r="A3794" s="178" t="n">
        <v>2711</v>
      </c>
      <c r="B3794" s="179" t="s">
        <v>657</v>
      </c>
      <c r="C3794" s="180" t="s">
        <v>74</v>
      </c>
      <c r="D3794" s="180" t="s">
        <v>30</v>
      </c>
      <c r="E3794" s="178" t="n">
        <v>0.000482084</v>
      </c>
      <c r="F3794" s="181" t="n">
        <f aca="false">IF(C3794="MAT.",VLOOKUP(A3794,INSUMOS_AUX!A:F,6,0),0)</f>
        <v>109.45</v>
      </c>
      <c r="G3794" s="178" t="n">
        <f aca="false">IF(C3794="M.O.",VLOOKUP(A3794,INSUMOS_AUX!A:F,6,0),0)</f>
        <v>0</v>
      </c>
    </row>
    <row r="3795" customFormat="false" ht="15" hidden="false" customHeight="false" outlineLevel="0" collapsed="false">
      <c r="A3795" s="178" t="n">
        <v>34709</v>
      </c>
      <c r="B3795" s="179" t="s">
        <v>892</v>
      </c>
      <c r="C3795" s="180" t="s">
        <v>74</v>
      </c>
      <c r="D3795" s="180" t="s">
        <v>30</v>
      </c>
      <c r="E3795" s="178" t="n">
        <v>1</v>
      </c>
      <c r="F3795" s="181" t="n">
        <f aca="false">IF(C3795="MAT.",VLOOKUP(A3795,INSUMOS_AUX!A:F,6,0),0)</f>
        <v>58.56</v>
      </c>
      <c r="G3795" s="178" t="n">
        <f aca="false">IF(C3795="M.O.",VLOOKUP(A3795,INSUMOS_AUX!A:F,6,0),0)</f>
        <v>0</v>
      </c>
    </row>
    <row r="3796" customFormat="false" ht="15" hidden="false" customHeight="false" outlineLevel="0" collapsed="false">
      <c r="A3796" s="178" t="n">
        <v>36144</v>
      </c>
      <c r="B3796" s="179" t="s">
        <v>630</v>
      </c>
      <c r="C3796" s="180" t="s">
        <v>74</v>
      </c>
      <c r="D3796" s="180" t="s">
        <v>30</v>
      </c>
      <c r="E3796" s="178" t="n">
        <v>0.09075789</v>
      </c>
      <c r="F3796" s="181" t="n">
        <f aca="false">IF(C3796="MAT.",VLOOKUP(A3796,INSUMOS_AUX!A:F,6,0),0)</f>
        <v>1.12</v>
      </c>
      <c r="G3796" s="178" t="n">
        <f aca="false">IF(C3796="M.O.",VLOOKUP(A3796,INSUMOS_AUX!A:F,6,0),0)</f>
        <v>0</v>
      </c>
    </row>
    <row r="3797" customFormat="false" ht="15" hidden="false" customHeight="false" outlineLevel="0" collapsed="false">
      <c r="A3797" s="178" t="n">
        <v>36146</v>
      </c>
      <c r="B3797" s="179" t="s">
        <v>631</v>
      </c>
      <c r="C3797" s="180" t="s">
        <v>74</v>
      </c>
      <c r="D3797" s="180" t="s">
        <v>30</v>
      </c>
      <c r="E3797" s="178" t="n">
        <v>0.00100964</v>
      </c>
      <c r="F3797" s="181" t="n">
        <f aca="false">IF(C3797="MAT.",VLOOKUP(A3797,INSUMOS_AUX!A:F,6,0),0)</f>
        <v>170</v>
      </c>
      <c r="G3797" s="178" t="n">
        <f aca="false">IF(C3797="M.O.",VLOOKUP(A3797,INSUMOS_AUX!A:F,6,0),0)</f>
        <v>0</v>
      </c>
    </row>
    <row r="3798" customFormat="false" ht="15" hidden="false" customHeight="false" outlineLevel="0" collapsed="false">
      <c r="A3798" s="178" t="n">
        <v>36149</v>
      </c>
      <c r="B3798" s="179" t="s">
        <v>632</v>
      </c>
      <c r="C3798" s="180" t="s">
        <v>74</v>
      </c>
      <c r="D3798" s="180" t="s">
        <v>30</v>
      </c>
      <c r="E3798" s="178" t="n">
        <v>0.00058464</v>
      </c>
      <c r="F3798" s="181" t="n">
        <f aca="false">IF(C3798="MAT.",VLOOKUP(A3798,INSUMOS_AUX!A:F,6,0),0)</f>
        <v>117.5</v>
      </c>
      <c r="G3798" s="178" t="n">
        <f aca="false">IF(C3798="M.O.",VLOOKUP(A3798,INSUMOS_AUX!A:F,6,0),0)</f>
        <v>0</v>
      </c>
    </row>
    <row r="3799" customFormat="false" ht="15" hidden="false" customHeight="false" outlineLevel="0" collapsed="false">
      <c r="A3799" s="178" t="n">
        <v>36150</v>
      </c>
      <c r="B3799" s="179" t="s">
        <v>633</v>
      </c>
      <c r="C3799" s="180" t="s">
        <v>74</v>
      </c>
      <c r="D3799" s="180" t="s">
        <v>30</v>
      </c>
      <c r="E3799" s="178" t="n">
        <v>0.002163492</v>
      </c>
      <c r="F3799" s="181" t="n">
        <f aca="false">IF(C3799="MAT.",VLOOKUP(A3799,INSUMOS_AUX!A:F,6,0),0)</f>
        <v>29.7</v>
      </c>
      <c r="G3799" s="178" t="n">
        <f aca="false">IF(C3799="M.O.",VLOOKUP(A3799,INSUMOS_AUX!A:F,6,0),0)</f>
        <v>0</v>
      </c>
    </row>
    <row r="3800" customFormat="false" ht="15" hidden="false" customHeight="false" outlineLevel="0" collapsed="false">
      <c r="A3800" s="178" t="n">
        <v>36153</v>
      </c>
      <c r="B3800" s="179" t="s">
        <v>634</v>
      </c>
      <c r="C3800" s="180" t="s">
        <v>74</v>
      </c>
      <c r="D3800" s="180" t="s">
        <v>30</v>
      </c>
      <c r="E3800" s="178" t="n">
        <v>0.000875012</v>
      </c>
      <c r="F3800" s="181" t="n">
        <f aca="false">IF(C3800="MAT.",VLOOKUP(A3800,INSUMOS_AUX!A:F,6,0),0)</f>
        <v>133.75</v>
      </c>
      <c r="G3800" s="178" t="n">
        <f aca="false">IF(C3800="M.O.",VLOOKUP(A3800,INSUMOS_AUX!A:F,6,0),0)</f>
        <v>0</v>
      </c>
    </row>
    <row r="3801" customFormat="false" ht="15" hidden="false" customHeight="false" outlineLevel="0" collapsed="false">
      <c r="A3801" s="178" t="n">
        <v>37370</v>
      </c>
      <c r="B3801" s="179" t="s">
        <v>659</v>
      </c>
      <c r="C3801" s="180" t="s">
        <v>74</v>
      </c>
      <c r="D3801" s="180" t="s">
        <v>594</v>
      </c>
      <c r="E3801" s="178" t="n">
        <v>0.812</v>
      </c>
      <c r="F3801" s="181" t="n">
        <f aca="false">IF(C3801="MAT.",VLOOKUP(A3801,INSUMOS_AUX!A:F,6,0),0)</f>
        <v>1.87</v>
      </c>
      <c r="G3801" s="178" t="n">
        <f aca="false">IF(C3801="M.O.",VLOOKUP(A3801,INSUMOS_AUX!A:F,6,0),0)</f>
        <v>0</v>
      </c>
    </row>
    <row r="3802" customFormat="false" ht="15" hidden="false" customHeight="false" outlineLevel="0" collapsed="false">
      <c r="A3802" s="178" t="n">
        <v>37371</v>
      </c>
      <c r="B3802" s="179" t="s">
        <v>660</v>
      </c>
      <c r="C3802" s="180" t="s">
        <v>74</v>
      </c>
      <c r="D3802" s="180" t="s">
        <v>594</v>
      </c>
      <c r="E3802" s="178" t="n">
        <v>0.812</v>
      </c>
      <c r="F3802" s="181" t="n">
        <f aca="false">IF(C3802="MAT.",VLOOKUP(A3802,INSUMOS_AUX!A:F,6,0),0)</f>
        <v>0.71</v>
      </c>
      <c r="G3802" s="178" t="n">
        <f aca="false">IF(C3802="M.O.",VLOOKUP(A3802,INSUMOS_AUX!A:F,6,0),0)</f>
        <v>0</v>
      </c>
    </row>
    <row r="3803" customFormat="false" ht="15" hidden="false" customHeight="false" outlineLevel="0" collapsed="false">
      <c r="A3803" s="178" t="n">
        <v>37372</v>
      </c>
      <c r="B3803" s="179" t="s">
        <v>661</v>
      </c>
      <c r="C3803" s="180" t="s">
        <v>74</v>
      </c>
      <c r="D3803" s="180" t="s">
        <v>594</v>
      </c>
      <c r="E3803" s="178" t="n">
        <v>0.812</v>
      </c>
      <c r="F3803" s="181" t="n">
        <f aca="false">IF(C3803="MAT.",VLOOKUP(A3803,INSUMOS_AUX!A:F,6,0),0)</f>
        <v>0.34</v>
      </c>
      <c r="G3803" s="178" t="n">
        <f aca="false">IF(C3803="M.O.",VLOOKUP(A3803,INSUMOS_AUX!A:F,6,0),0)</f>
        <v>0</v>
      </c>
    </row>
    <row r="3804" customFormat="false" ht="15" hidden="false" customHeight="false" outlineLevel="0" collapsed="false">
      <c r="A3804" s="178" t="n">
        <v>37373</v>
      </c>
      <c r="B3804" s="179" t="s">
        <v>662</v>
      </c>
      <c r="C3804" s="180" t="s">
        <v>74</v>
      </c>
      <c r="D3804" s="180" t="s">
        <v>594</v>
      </c>
      <c r="E3804" s="178" t="n">
        <v>0.812</v>
      </c>
      <c r="F3804" s="181" t="n">
        <f aca="false">IF(C3804="MAT.",VLOOKUP(A3804,INSUMOS_AUX!A:F,6,0),0)</f>
        <v>0.05</v>
      </c>
      <c r="G3804" s="178" t="n">
        <f aca="false">IF(C3804="M.O.",VLOOKUP(A3804,INSUMOS_AUX!A:F,6,0),0)</f>
        <v>0</v>
      </c>
    </row>
    <row r="3805" customFormat="false" ht="15" hidden="false" customHeight="false" outlineLevel="0" collapsed="false">
      <c r="A3805" s="178" t="n">
        <v>38382</v>
      </c>
      <c r="B3805" s="179" t="s">
        <v>664</v>
      </c>
      <c r="C3805" s="180" t="s">
        <v>74</v>
      </c>
      <c r="D3805" s="180" t="s">
        <v>30</v>
      </c>
      <c r="E3805" s="178" t="n">
        <v>0.002055334</v>
      </c>
      <c r="F3805" s="181" t="n">
        <f aca="false">IF(C3805="MAT.",VLOOKUP(A3805,INSUMOS_AUX!A:F,6,0),0)</f>
        <v>7.62</v>
      </c>
      <c r="G3805" s="178" t="n">
        <f aca="false">IF(C3805="M.O.",VLOOKUP(A3805,INSUMOS_AUX!A:F,6,0),0)</f>
        <v>0</v>
      </c>
    </row>
    <row r="3806" customFormat="false" ht="15" hidden="false" customHeight="false" outlineLevel="0" collapsed="false">
      <c r="A3806" s="178" t="n">
        <v>38390</v>
      </c>
      <c r="B3806" s="179" t="s">
        <v>665</v>
      </c>
      <c r="C3806" s="180" t="s">
        <v>74</v>
      </c>
      <c r="D3806" s="180" t="s">
        <v>30</v>
      </c>
      <c r="E3806" s="178" t="n">
        <v>0.001080204</v>
      </c>
      <c r="F3806" s="181" t="n">
        <f aca="false">IF(C3806="MAT.",VLOOKUP(A3806,INSUMOS_AUX!A:F,6,0),0)</f>
        <v>22.97</v>
      </c>
      <c r="G3806" s="178" t="n">
        <f aca="false">IF(C3806="M.O.",VLOOKUP(A3806,INSUMOS_AUX!A:F,6,0),0)</f>
        <v>0</v>
      </c>
    </row>
    <row r="3807" customFormat="false" ht="15" hidden="false" customHeight="false" outlineLevel="0" collapsed="false">
      <c r="A3807" s="178" t="n">
        <v>38393</v>
      </c>
      <c r="B3807" s="179" t="s">
        <v>666</v>
      </c>
      <c r="C3807" s="180" t="s">
        <v>74</v>
      </c>
      <c r="D3807" s="180" t="s">
        <v>30</v>
      </c>
      <c r="E3807" s="178" t="n">
        <v>0.001080204</v>
      </c>
      <c r="F3807" s="181" t="n">
        <f aca="false">IF(C3807="MAT.",VLOOKUP(A3807,INSUMOS_AUX!A:F,6,0),0)</f>
        <v>10.36</v>
      </c>
      <c r="G3807" s="178" t="n">
        <f aca="false">IF(C3807="M.O.",VLOOKUP(A3807,INSUMOS_AUX!A:F,6,0),0)</f>
        <v>0</v>
      </c>
    </row>
    <row r="3808" customFormat="false" ht="15" hidden="false" customHeight="false" outlineLevel="0" collapsed="false">
      <c r="A3808" s="178" t="n">
        <v>38396</v>
      </c>
      <c r="B3808" s="179" t="s">
        <v>667</v>
      </c>
      <c r="C3808" s="180" t="s">
        <v>74</v>
      </c>
      <c r="D3808" s="180" t="s">
        <v>30</v>
      </c>
      <c r="E3808" s="178" t="n">
        <v>3.6784E-005</v>
      </c>
      <c r="F3808" s="181" t="n">
        <f aca="false">IF(C3808="MAT.",VLOOKUP(A3808,INSUMOS_AUX!A:F,6,0),0)</f>
        <v>276.64</v>
      </c>
      <c r="G3808" s="178" t="n">
        <f aca="false">IF(C3808="M.O.",VLOOKUP(A3808,INSUMOS_AUX!A:F,6,0),0)</f>
        <v>0</v>
      </c>
    </row>
    <row r="3809" customFormat="false" ht="15" hidden="false" customHeight="false" outlineLevel="0" collapsed="false">
      <c r="A3809" s="178" t="n">
        <v>38399</v>
      </c>
      <c r="B3809" s="179" t="s">
        <v>668</v>
      </c>
      <c r="C3809" s="180" t="s">
        <v>74</v>
      </c>
      <c r="D3809" s="180" t="s">
        <v>30</v>
      </c>
      <c r="E3809" s="178" t="n">
        <v>0.000183756</v>
      </c>
      <c r="F3809" s="181" t="n">
        <f aca="false">IF(C3809="MAT.",VLOOKUP(A3809,INSUMOS_AUX!A:F,6,0),0)</f>
        <v>135.25</v>
      </c>
      <c r="G3809" s="178" t="n">
        <f aca="false">IF(C3809="M.O.",VLOOKUP(A3809,INSUMOS_AUX!A:F,6,0),0)</f>
        <v>0</v>
      </c>
    </row>
    <row r="3810" customFormat="false" ht="15" hidden="false" customHeight="false" outlineLevel="0" collapsed="false">
      <c r="A3810" s="178" t="n">
        <v>38412</v>
      </c>
      <c r="B3810" s="179" t="s">
        <v>669</v>
      </c>
      <c r="C3810" s="180" t="s">
        <v>74</v>
      </c>
      <c r="D3810" s="180" t="s">
        <v>30</v>
      </c>
      <c r="E3810" s="178" t="n">
        <v>3.2156E-005</v>
      </c>
      <c r="F3810" s="181" t="n">
        <f aca="false">IF(C3810="MAT.",VLOOKUP(A3810,INSUMOS_AUX!A:F,6,0),0)</f>
        <v>837.62</v>
      </c>
      <c r="G3810" s="178" t="n">
        <f aca="false">IF(C3810="M.O.",VLOOKUP(A3810,INSUMOS_AUX!A:F,6,0),0)</f>
        <v>0</v>
      </c>
    </row>
    <row r="3811" customFormat="false" ht="15" hidden="false" customHeight="false" outlineLevel="0" collapsed="false">
      <c r="A3811" s="178" t="n">
        <v>38413</v>
      </c>
      <c r="B3811" s="179" t="s">
        <v>670</v>
      </c>
      <c r="C3811" s="180" t="s">
        <v>74</v>
      </c>
      <c r="D3811" s="180" t="s">
        <v>30</v>
      </c>
      <c r="E3811" s="178" t="n">
        <v>3.1506E-005</v>
      </c>
      <c r="F3811" s="181" t="n">
        <f aca="false">IF(C3811="MAT.",VLOOKUP(A3811,INSUMOS_AUX!A:F,6,0),0)</f>
        <v>589.49</v>
      </c>
      <c r="G3811" s="178" t="n">
        <f aca="false">IF(C3811="M.O.",VLOOKUP(A3811,INSUMOS_AUX!A:F,6,0),0)</f>
        <v>0</v>
      </c>
    </row>
    <row r="3812" customFormat="false" ht="15" hidden="false" customHeight="false" outlineLevel="0" collapsed="false">
      <c r="A3812" s="178" t="n">
        <v>38476</v>
      </c>
      <c r="B3812" s="179" t="s">
        <v>671</v>
      </c>
      <c r="C3812" s="180" t="s">
        <v>74</v>
      </c>
      <c r="D3812" s="180" t="s">
        <v>30</v>
      </c>
      <c r="E3812" s="178" t="n">
        <v>0.000147054</v>
      </c>
      <c r="F3812" s="181" t="n">
        <f aca="false">IF(C3812="MAT.",VLOOKUP(A3812,INSUMOS_AUX!A:F,6,0),0)</f>
        <v>203.78</v>
      </c>
      <c r="G3812" s="178" t="n">
        <f aca="false">IF(C3812="M.O.",VLOOKUP(A3812,INSUMOS_AUX!A:F,6,0),0)</f>
        <v>0</v>
      </c>
    </row>
    <row r="3813" customFormat="false" ht="15" hidden="false" customHeight="false" outlineLevel="0" collapsed="false">
      <c r="A3813" s="178" t="n">
        <v>38477</v>
      </c>
      <c r="B3813" s="179" t="s">
        <v>672</v>
      </c>
      <c r="C3813" s="180" t="s">
        <v>74</v>
      </c>
      <c r="D3813" s="180" t="s">
        <v>30</v>
      </c>
      <c r="E3813" s="178" t="n">
        <v>3.1506E-005</v>
      </c>
      <c r="F3813" s="181" t="n">
        <f aca="false">IF(C3813="MAT.",VLOOKUP(A3813,INSUMOS_AUX!A:F,6,0),0)</f>
        <v>577.1</v>
      </c>
      <c r="G3813" s="178" t="n">
        <f aca="false">IF(C3813="M.O.",VLOOKUP(A3813,INSUMOS_AUX!A:F,6,0),0)</f>
        <v>0</v>
      </c>
    </row>
    <row r="3814" customFormat="false" ht="15" hidden="false" customHeight="false" outlineLevel="0" collapsed="false">
      <c r="A3814" s="172"/>
      <c r="B3814" s="173"/>
      <c r="C3814" s="173"/>
      <c r="D3814" s="173"/>
      <c r="E3814" s="173"/>
      <c r="F3814" s="173"/>
      <c r="G3814" s="173"/>
    </row>
    <row r="3815" customFormat="false" ht="15" hidden="false" customHeight="false" outlineLevel="0" collapsed="false">
      <c r="A3815" s="174" t="s">
        <v>449</v>
      </c>
      <c r="B3815" s="174" t="s">
        <v>450</v>
      </c>
      <c r="C3815" s="175" t="s">
        <v>60</v>
      </c>
      <c r="D3815" s="175" t="s">
        <v>30</v>
      </c>
      <c r="E3815" s="176" t="n">
        <v>2</v>
      </c>
      <c r="F3815" s="176" t="n">
        <f aca="false">SUMPRODUCT($E3816:$E3844,F3816:F3844)</f>
        <v>66.47753474848</v>
      </c>
      <c r="G3815" s="176" t="n">
        <f aca="false">SUMPRODUCT($E3816:$E3844,G3816:G3844)</f>
        <v>13.246591552</v>
      </c>
    </row>
    <row r="3816" customFormat="false" ht="15" hidden="false" customHeight="false" outlineLevel="0" collapsed="false">
      <c r="A3816" s="178" t="n">
        <v>10</v>
      </c>
      <c r="B3816" s="179" t="s">
        <v>647</v>
      </c>
      <c r="C3816" s="180" t="s">
        <v>74</v>
      </c>
      <c r="D3816" s="180" t="s">
        <v>30</v>
      </c>
      <c r="E3816" s="178" t="n">
        <v>0.0079662</v>
      </c>
      <c r="F3816" s="181" t="n">
        <f aca="false">IF(C3816="MAT.",VLOOKUP(A3816,INSUMOS_AUX!A:F,6,0),0)</f>
        <v>6.92</v>
      </c>
      <c r="G3816" s="178" t="n">
        <f aca="false">IF(C3816="M.O.",VLOOKUP(A3816,INSUMOS_AUX!A:F,6,0),0)</f>
        <v>0</v>
      </c>
    </row>
    <row r="3817" customFormat="false" ht="15" hidden="false" customHeight="false" outlineLevel="0" collapsed="false">
      <c r="A3817" s="178" t="n">
        <v>11359</v>
      </c>
      <c r="B3817" s="179" t="s">
        <v>649</v>
      </c>
      <c r="C3817" s="180" t="s">
        <v>74</v>
      </c>
      <c r="D3817" s="180" t="s">
        <v>30</v>
      </c>
      <c r="E3817" s="178" t="n">
        <v>6.4298E-005</v>
      </c>
      <c r="F3817" s="181" t="n">
        <f aca="false">IF(C3817="MAT.",VLOOKUP(A3817,INSUMOS_AUX!A:F,6,0),0)</f>
        <v>571.77</v>
      </c>
      <c r="G3817" s="178" t="n">
        <f aca="false">IF(C3817="M.O.",VLOOKUP(A3817,INSUMOS_AUX!A:F,6,0),0)</f>
        <v>0</v>
      </c>
    </row>
    <row r="3818" customFormat="false" ht="15" hidden="false" customHeight="false" outlineLevel="0" collapsed="false">
      <c r="A3818" s="178" t="n">
        <v>12815</v>
      </c>
      <c r="B3818" s="179" t="s">
        <v>651</v>
      </c>
      <c r="C3818" s="180" t="s">
        <v>74</v>
      </c>
      <c r="D3818" s="180" t="s">
        <v>30</v>
      </c>
      <c r="E3818" s="178" t="n">
        <v>0.009067098</v>
      </c>
      <c r="F3818" s="181" t="n">
        <f aca="false">IF(C3818="MAT.",VLOOKUP(A3818,INSUMOS_AUX!A:F,6,0),0)</f>
        <v>5.84</v>
      </c>
      <c r="G3818" s="178" t="n">
        <f aca="false">IF(C3818="M.O.",VLOOKUP(A3818,INSUMOS_AUX!A:F,6,0),0)</f>
        <v>0</v>
      </c>
    </row>
    <row r="3819" customFormat="false" ht="15" hidden="false" customHeight="false" outlineLevel="0" collapsed="false">
      <c r="A3819" s="178" t="n">
        <v>12892</v>
      </c>
      <c r="B3819" s="179" t="s">
        <v>627</v>
      </c>
      <c r="C3819" s="180" t="s">
        <v>74</v>
      </c>
      <c r="D3819" s="180" t="s">
        <v>628</v>
      </c>
      <c r="E3819" s="178" t="n">
        <v>0.015607276</v>
      </c>
      <c r="F3819" s="181" t="n">
        <f aca="false">IF(C3819="MAT.",VLOOKUP(A3819,INSUMOS_AUX!A:F,6,0),0)</f>
        <v>9</v>
      </c>
      <c r="G3819" s="178" t="n">
        <f aca="false">IF(C3819="M.O.",VLOOKUP(A3819,INSUMOS_AUX!A:F,6,0),0)</f>
        <v>0</v>
      </c>
    </row>
    <row r="3820" customFormat="false" ht="15" hidden="false" customHeight="false" outlineLevel="0" collapsed="false">
      <c r="A3820" s="178" t="n">
        <v>12893</v>
      </c>
      <c r="B3820" s="179" t="s">
        <v>629</v>
      </c>
      <c r="C3820" s="180" t="s">
        <v>74</v>
      </c>
      <c r="D3820" s="180" t="s">
        <v>628</v>
      </c>
      <c r="E3820" s="178" t="n">
        <v>0.001820894</v>
      </c>
      <c r="F3820" s="181" t="n">
        <f aca="false">IF(C3820="MAT.",VLOOKUP(A3820,INSUMOS_AUX!A:F,6,0),0)</f>
        <v>48</v>
      </c>
      <c r="G3820" s="178" t="n">
        <f aca="false">IF(C3820="M.O.",VLOOKUP(A3820,INSUMOS_AUX!A:F,6,0),0)</f>
        <v>0</v>
      </c>
    </row>
    <row r="3821" customFormat="false" ht="15" hidden="false" customHeight="false" outlineLevel="0" collapsed="false">
      <c r="A3821" s="178" t="n">
        <v>1575</v>
      </c>
      <c r="B3821" s="179" t="s">
        <v>871</v>
      </c>
      <c r="C3821" s="180" t="s">
        <v>74</v>
      </c>
      <c r="D3821" s="180" t="s">
        <v>30</v>
      </c>
      <c r="E3821" s="178" t="n">
        <v>3</v>
      </c>
      <c r="F3821" s="181" t="n">
        <f aca="false">IF(C3821="MAT.",VLOOKUP(A3821,INSUMOS_AUX!A:F,6,0),0)</f>
        <v>1.03</v>
      </c>
      <c r="G3821" s="178" t="n">
        <f aca="false">IF(C3821="M.O.",VLOOKUP(A3821,INSUMOS_AUX!A:F,6,0),0)</f>
        <v>0</v>
      </c>
    </row>
    <row r="3822" customFormat="false" ht="15" hidden="false" customHeight="false" outlineLevel="0" collapsed="false">
      <c r="A3822" s="178" t="n">
        <v>2436</v>
      </c>
      <c r="B3822" s="179" t="s">
        <v>683</v>
      </c>
      <c r="C3822" s="180" t="s">
        <v>636</v>
      </c>
      <c r="D3822" s="180" t="s">
        <v>594</v>
      </c>
      <c r="E3822" s="178" t="n">
        <v>0.5850968</v>
      </c>
      <c r="F3822" s="181" t="n">
        <f aca="false">IF(C3822="MAT.",VLOOKUP(A3822,INSUMOS_AUX!A:F,6,0),0)</f>
        <v>0</v>
      </c>
      <c r="G3822" s="178" t="n">
        <f aca="false">IF(C3822="M.O.",VLOOKUP(A3822,INSUMOS_AUX!A:F,6,0),0)</f>
        <v>13.3</v>
      </c>
    </row>
    <row r="3823" customFormat="false" ht="15" hidden="false" customHeight="false" outlineLevel="0" collapsed="false">
      <c r="A3823" s="178" t="n">
        <v>247</v>
      </c>
      <c r="B3823" s="179" t="s">
        <v>849</v>
      </c>
      <c r="C3823" s="180" t="s">
        <v>636</v>
      </c>
      <c r="D3823" s="180" t="s">
        <v>594</v>
      </c>
      <c r="E3823" s="178" t="n">
        <v>0.5850968</v>
      </c>
      <c r="F3823" s="181" t="n">
        <f aca="false">IF(C3823="MAT.",VLOOKUP(A3823,INSUMOS_AUX!A:F,6,0),0)</f>
        <v>0</v>
      </c>
      <c r="G3823" s="178" t="n">
        <f aca="false">IF(C3823="M.O.",VLOOKUP(A3823,INSUMOS_AUX!A:F,6,0),0)</f>
        <v>9.34</v>
      </c>
    </row>
    <row r="3824" customFormat="false" ht="15" hidden="false" customHeight="false" outlineLevel="0" collapsed="false">
      <c r="A3824" s="178" t="n">
        <v>25966</v>
      </c>
      <c r="B3824" s="179" t="s">
        <v>653</v>
      </c>
      <c r="C3824" s="180" t="s">
        <v>74</v>
      </c>
      <c r="D3824" s="180" t="s">
        <v>654</v>
      </c>
      <c r="E3824" s="178" t="n">
        <v>0.00151122</v>
      </c>
      <c r="F3824" s="181" t="n">
        <f aca="false">IF(C3824="MAT.",VLOOKUP(A3824,INSUMOS_AUX!A:F,6,0),0)</f>
        <v>15.03</v>
      </c>
      <c r="G3824" s="178" t="n">
        <f aca="false">IF(C3824="M.O.",VLOOKUP(A3824,INSUMOS_AUX!A:F,6,0),0)</f>
        <v>0</v>
      </c>
    </row>
    <row r="3825" customFormat="false" ht="15" hidden="false" customHeight="false" outlineLevel="0" collapsed="false">
      <c r="A3825" s="178" t="n">
        <v>2711</v>
      </c>
      <c r="B3825" s="179" t="s">
        <v>657</v>
      </c>
      <c r="C3825" s="180" t="s">
        <v>74</v>
      </c>
      <c r="D3825" s="180" t="s">
        <v>30</v>
      </c>
      <c r="E3825" s="178" t="n">
        <v>0.000674444</v>
      </c>
      <c r="F3825" s="181" t="n">
        <f aca="false">IF(C3825="MAT.",VLOOKUP(A3825,INSUMOS_AUX!A:F,6,0),0)</f>
        <v>109.45</v>
      </c>
      <c r="G3825" s="178" t="n">
        <f aca="false">IF(C3825="M.O.",VLOOKUP(A3825,INSUMOS_AUX!A:F,6,0),0)</f>
        <v>0</v>
      </c>
    </row>
    <row r="3826" customFormat="false" ht="15" hidden="false" customHeight="false" outlineLevel="0" collapsed="false">
      <c r="A3826" s="178" t="n">
        <v>34709</v>
      </c>
      <c r="B3826" s="179" t="s">
        <v>892</v>
      </c>
      <c r="C3826" s="180" t="s">
        <v>74</v>
      </c>
      <c r="D3826" s="180" t="s">
        <v>30</v>
      </c>
      <c r="E3826" s="178" t="n">
        <v>1</v>
      </c>
      <c r="F3826" s="181" t="n">
        <f aca="false">IF(C3826="MAT.",VLOOKUP(A3826,INSUMOS_AUX!A:F,6,0),0)</f>
        <v>58.56</v>
      </c>
      <c r="G3826" s="178" t="n">
        <f aca="false">IF(C3826="M.O.",VLOOKUP(A3826,INSUMOS_AUX!A:F,6,0),0)</f>
        <v>0</v>
      </c>
    </row>
    <row r="3827" customFormat="false" ht="15" hidden="false" customHeight="false" outlineLevel="0" collapsed="false">
      <c r="A3827" s="178" t="n">
        <v>36144</v>
      </c>
      <c r="B3827" s="179" t="s">
        <v>630</v>
      </c>
      <c r="C3827" s="180" t="s">
        <v>74</v>
      </c>
      <c r="D3827" s="180" t="s">
        <v>30</v>
      </c>
      <c r="E3827" s="178" t="n">
        <v>0.126971628</v>
      </c>
      <c r="F3827" s="181" t="n">
        <f aca="false">IF(C3827="MAT.",VLOOKUP(A3827,INSUMOS_AUX!A:F,6,0),0)</f>
        <v>1.12</v>
      </c>
      <c r="G3827" s="178" t="n">
        <f aca="false">IF(C3827="M.O.",VLOOKUP(A3827,INSUMOS_AUX!A:F,6,0),0)</f>
        <v>0</v>
      </c>
    </row>
    <row r="3828" customFormat="false" ht="15" hidden="false" customHeight="false" outlineLevel="0" collapsed="false">
      <c r="A3828" s="178" t="n">
        <v>36146</v>
      </c>
      <c r="B3828" s="179" t="s">
        <v>631</v>
      </c>
      <c r="C3828" s="180" t="s">
        <v>74</v>
      </c>
      <c r="D3828" s="180" t="s">
        <v>30</v>
      </c>
      <c r="E3828" s="178" t="n">
        <v>0.001412502</v>
      </c>
      <c r="F3828" s="181" t="n">
        <f aca="false">IF(C3828="MAT.",VLOOKUP(A3828,INSUMOS_AUX!A:F,6,0),0)</f>
        <v>170</v>
      </c>
      <c r="G3828" s="178" t="n">
        <f aca="false">IF(C3828="M.O.",VLOOKUP(A3828,INSUMOS_AUX!A:F,6,0),0)</f>
        <v>0</v>
      </c>
    </row>
    <row r="3829" customFormat="false" ht="15" hidden="false" customHeight="false" outlineLevel="0" collapsed="false">
      <c r="A3829" s="178" t="n">
        <v>36149</v>
      </c>
      <c r="B3829" s="179" t="s">
        <v>632</v>
      </c>
      <c r="C3829" s="180" t="s">
        <v>74</v>
      </c>
      <c r="D3829" s="180" t="s">
        <v>30</v>
      </c>
      <c r="E3829" s="178" t="n">
        <v>0.00081792</v>
      </c>
      <c r="F3829" s="181" t="n">
        <f aca="false">IF(C3829="MAT.",VLOOKUP(A3829,INSUMOS_AUX!A:F,6,0),0)</f>
        <v>117.5</v>
      </c>
      <c r="G3829" s="178" t="n">
        <f aca="false">IF(C3829="M.O.",VLOOKUP(A3829,INSUMOS_AUX!A:F,6,0),0)</f>
        <v>0</v>
      </c>
    </row>
    <row r="3830" customFormat="false" ht="15" hidden="false" customHeight="false" outlineLevel="0" collapsed="false">
      <c r="A3830" s="178" t="n">
        <v>36150</v>
      </c>
      <c r="B3830" s="179" t="s">
        <v>633</v>
      </c>
      <c r="C3830" s="180" t="s">
        <v>74</v>
      </c>
      <c r="D3830" s="180" t="s">
        <v>30</v>
      </c>
      <c r="E3830" s="178" t="n">
        <v>0.003026758</v>
      </c>
      <c r="F3830" s="181" t="n">
        <f aca="false">IF(C3830="MAT.",VLOOKUP(A3830,INSUMOS_AUX!A:F,6,0),0)</f>
        <v>29.7</v>
      </c>
      <c r="G3830" s="178" t="n">
        <f aca="false">IF(C3830="M.O.",VLOOKUP(A3830,INSUMOS_AUX!A:F,6,0),0)</f>
        <v>0</v>
      </c>
    </row>
    <row r="3831" customFormat="false" ht="15" hidden="false" customHeight="false" outlineLevel="0" collapsed="false">
      <c r="A3831" s="178" t="n">
        <v>36153</v>
      </c>
      <c r="B3831" s="179" t="s">
        <v>634</v>
      </c>
      <c r="C3831" s="180" t="s">
        <v>74</v>
      </c>
      <c r="D3831" s="180" t="s">
        <v>30</v>
      </c>
      <c r="E3831" s="178" t="n">
        <v>0.001224154</v>
      </c>
      <c r="F3831" s="181" t="n">
        <f aca="false">IF(C3831="MAT.",VLOOKUP(A3831,INSUMOS_AUX!A:F,6,0),0)</f>
        <v>133.75</v>
      </c>
      <c r="G3831" s="178" t="n">
        <f aca="false">IF(C3831="M.O.",VLOOKUP(A3831,INSUMOS_AUX!A:F,6,0),0)</f>
        <v>0</v>
      </c>
    </row>
    <row r="3832" customFormat="false" ht="15" hidden="false" customHeight="false" outlineLevel="0" collapsed="false">
      <c r="A3832" s="178" t="n">
        <v>37370</v>
      </c>
      <c r="B3832" s="179" t="s">
        <v>659</v>
      </c>
      <c r="C3832" s="180" t="s">
        <v>74</v>
      </c>
      <c r="D3832" s="180" t="s">
        <v>594</v>
      </c>
      <c r="E3832" s="178" t="n">
        <v>1.136</v>
      </c>
      <c r="F3832" s="181" t="n">
        <f aca="false">IF(C3832="MAT.",VLOOKUP(A3832,INSUMOS_AUX!A:F,6,0),0)</f>
        <v>1.87</v>
      </c>
      <c r="G3832" s="178" t="n">
        <f aca="false">IF(C3832="M.O.",VLOOKUP(A3832,INSUMOS_AUX!A:F,6,0),0)</f>
        <v>0</v>
      </c>
    </row>
    <row r="3833" customFormat="false" ht="15" hidden="false" customHeight="false" outlineLevel="0" collapsed="false">
      <c r="A3833" s="178" t="n">
        <v>37371</v>
      </c>
      <c r="B3833" s="179" t="s">
        <v>660</v>
      </c>
      <c r="C3833" s="180" t="s">
        <v>74</v>
      </c>
      <c r="D3833" s="180" t="s">
        <v>594</v>
      </c>
      <c r="E3833" s="178" t="n">
        <v>1.136</v>
      </c>
      <c r="F3833" s="181" t="n">
        <f aca="false">IF(C3833="MAT.",VLOOKUP(A3833,INSUMOS_AUX!A:F,6,0),0)</f>
        <v>0.71</v>
      </c>
      <c r="G3833" s="178" t="n">
        <f aca="false">IF(C3833="M.O.",VLOOKUP(A3833,INSUMOS_AUX!A:F,6,0),0)</f>
        <v>0</v>
      </c>
    </row>
    <row r="3834" customFormat="false" ht="15" hidden="false" customHeight="false" outlineLevel="0" collapsed="false">
      <c r="A3834" s="178" t="n">
        <v>37372</v>
      </c>
      <c r="B3834" s="179" t="s">
        <v>661</v>
      </c>
      <c r="C3834" s="180" t="s">
        <v>74</v>
      </c>
      <c r="D3834" s="180" t="s">
        <v>594</v>
      </c>
      <c r="E3834" s="178" t="n">
        <v>1.136</v>
      </c>
      <c r="F3834" s="181" t="n">
        <f aca="false">IF(C3834="MAT.",VLOOKUP(A3834,INSUMOS_AUX!A:F,6,0),0)</f>
        <v>0.34</v>
      </c>
      <c r="G3834" s="178" t="n">
        <f aca="false">IF(C3834="M.O.",VLOOKUP(A3834,INSUMOS_AUX!A:F,6,0),0)</f>
        <v>0</v>
      </c>
    </row>
    <row r="3835" customFormat="false" ht="15" hidden="false" customHeight="false" outlineLevel="0" collapsed="false">
      <c r="A3835" s="178" t="n">
        <v>37373</v>
      </c>
      <c r="B3835" s="179" t="s">
        <v>662</v>
      </c>
      <c r="C3835" s="180" t="s">
        <v>74</v>
      </c>
      <c r="D3835" s="180" t="s">
        <v>594</v>
      </c>
      <c r="E3835" s="178" t="n">
        <v>1.136</v>
      </c>
      <c r="F3835" s="181" t="n">
        <f aca="false">IF(C3835="MAT.",VLOOKUP(A3835,INSUMOS_AUX!A:F,6,0),0)</f>
        <v>0.05</v>
      </c>
      <c r="G3835" s="178" t="n">
        <f aca="false">IF(C3835="M.O.",VLOOKUP(A3835,INSUMOS_AUX!A:F,6,0),0)</f>
        <v>0</v>
      </c>
    </row>
    <row r="3836" customFormat="false" ht="15" hidden="false" customHeight="false" outlineLevel="0" collapsed="false">
      <c r="A3836" s="178" t="n">
        <v>38382</v>
      </c>
      <c r="B3836" s="179" t="s">
        <v>664</v>
      </c>
      <c r="C3836" s="180" t="s">
        <v>74</v>
      </c>
      <c r="D3836" s="180" t="s">
        <v>30</v>
      </c>
      <c r="E3836" s="178" t="n">
        <v>0.002875444</v>
      </c>
      <c r="F3836" s="181" t="n">
        <f aca="false">IF(C3836="MAT.",VLOOKUP(A3836,INSUMOS_AUX!A:F,6,0),0)</f>
        <v>7.62</v>
      </c>
      <c r="G3836" s="178" t="n">
        <f aca="false">IF(C3836="M.O.",VLOOKUP(A3836,INSUMOS_AUX!A:F,6,0),0)</f>
        <v>0</v>
      </c>
    </row>
    <row r="3837" customFormat="false" ht="15" hidden="false" customHeight="false" outlineLevel="0" collapsed="false">
      <c r="A3837" s="178" t="n">
        <v>38390</v>
      </c>
      <c r="B3837" s="179" t="s">
        <v>665</v>
      </c>
      <c r="C3837" s="180" t="s">
        <v>74</v>
      </c>
      <c r="D3837" s="180" t="s">
        <v>30</v>
      </c>
      <c r="E3837" s="178" t="n">
        <v>0.00151122</v>
      </c>
      <c r="F3837" s="181" t="n">
        <f aca="false">IF(C3837="MAT.",VLOOKUP(A3837,INSUMOS_AUX!A:F,6,0),0)</f>
        <v>22.97</v>
      </c>
      <c r="G3837" s="178" t="n">
        <f aca="false">IF(C3837="M.O.",VLOOKUP(A3837,INSUMOS_AUX!A:F,6,0),0)</f>
        <v>0</v>
      </c>
    </row>
    <row r="3838" customFormat="false" ht="15" hidden="false" customHeight="false" outlineLevel="0" collapsed="false">
      <c r="A3838" s="178" t="n">
        <v>38393</v>
      </c>
      <c r="B3838" s="179" t="s">
        <v>666</v>
      </c>
      <c r="C3838" s="180" t="s">
        <v>74</v>
      </c>
      <c r="D3838" s="180" t="s">
        <v>30</v>
      </c>
      <c r="E3838" s="178" t="n">
        <v>0.00151122</v>
      </c>
      <c r="F3838" s="181" t="n">
        <f aca="false">IF(C3838="MAT.",VLOOKUP(A3838,INSUMOS_AUX!A:F,6,0),0)</f>
        <v>10.36</v>
      </c>
      <c r="G3838" s="178" t="n">
        <f aca="false">IF(C3838="M.O.",VLOOKUP(A3838,INSUMOS_AUX!A:F,6,0),0)</f>
        <v>0</v>
      </c>
    </row>
    <row r="3839" customFormat="false" ht="15" hidden="false" customHeight="false" outlineLevel="0" collapsed="false">
      <c r="A3839" s="178" t="n">
        <v>38396</v>
      </c>
      <c r="B3839" s="179" t="s">
        <v>667</v>
      </c>
      <c r="C3839" s="180" t="s">
        <v>74</v>
      </c>
      <c r="D3839" s="180" t="s">
        <v>30</v>
      </c>
      <c r="E3839" s="178" t="n">
        <v>5.146E-005</v>
      </c>
      <c r="F3839" s="181" t="n">
        <f aca="false">IF(C3839="MAT.",VLOOKUP(A3839,INSUMOS_AUX!A:F,6,0),0)</f>
        <v>276.64</v>
      </c>
      <c r="G3839" s="178" t="n">
        <f aca="false">IF(C3839="M.O.",VLOOKUP(A3839,INSUMOS_AUX!A:F,6,0),0)</f>
        <v>0</v>
      </c>
    </row>
    <row r="3840" customFormat="false" ht="15" hidden="false" customHeight="false" outlineLevel="0" collapsed="false">
      <c r="A3840" s="178" t="n">
        <v>38399</v>
      </c>
      <c r="B3840" s="179" t="s">
        <v>668</v>
      </c>
      <c r="C3840" s="180" t="s">
        <v>74</v>
      </c>
      <c r="D3840" s="180" t="s">
        <v>30</v>
      </c>
      <c r="E3840" s="178" t="n">
        <v>0.000257076</v>
      </c>
      <c r="F3840" s="181" t="n">
        <f aca="false">IF(C3840="MAT.",VLOOKUP(A3840,INSUMOS_AUX!A:F,6,0),0)</f>
        <v>135.25</v>
      </c>
      <c r="G3840" s="178" t="n">
        <f aca="false">IF(C3840="M.O.",VLOOKUP(A3840,INSUMOS_AUX!A:F,6,0),0)</f>
        <v>0</v>
      </c>
    </row>
    <row r="3841" customFormat="false" ht="15" hidden="false" customHeight="false" outlineLevel="0" collapsed="false">
      <c r="A3841" s="178" t="n">
        <v>38412</v>
      </c>
      <c r="B3841" s="179" t="s">
        <v>669</v>
      </c>
      <c r="C3841" s="180" t="s">
        <v>74</v>
      </c>
      <c r="D3841" s="180" t="s">
        <v>30</v>
      </c>
      <c r="E3841" s="178" t="n">
        <v>4.4986E-005</v>
      </c>
      <c r="F3841" s="181" t="n">
        <f aca="false">IF(C3841="MAT.",VLOOKUP(A3841,INSUMOS_AUX!A:F,6,0),0)</f>
        <v>837.62</v>
      </c>
      <c r="G3841" s="178" t="n">
        <f aca="false">IF(C3841="M.O.",VLOOKUP(A3841,INSUMOS_AUX!A:F,6,0),0)</f>
        <v>0</v>
      </c>
    </row>
    <row r="3842" customFormat="false" ht="15" hidden="false" customHeight="false" outlineLevel="0" collapsed="false">
      <c r="A3842" s="178" t="n">
        <v>38413</v>
      </c>
      <c r="B3842" s="179" t="s">
        <v>670</v>
      </c>
      <c r="C3842" s="180" t="s">
        <v>74</v>
      </c>
      <c r="D3842" s="180" t="s">
        <v>30</v>
      </c>
      <c r="E3842" s="178" t="n">
        <v>4.4076E-005</v>
      </c>
      <c r="F3842" s="181" t="n">
        <f aca="false">IF(C3842="MAT.",VLOOKUP(A3842,INSUMOS_AUX!A:F,6,0),0)</f>
        <v>589.49</v>
      </c>
      <c r="G3842" s="178" t="n">
        <f aca="false">IF(C3842="M.O.",VLOOKUP(A3842,INSUMOS_AUX!A:F,6,0),0)</f>
        <v>0</v>
      </c>
    </row>
    <row r="3843" customFormat="false" ht="15" hidden="false" customHeight="false" outlineLevel="0" collapsed="false">
      <c r="A3843" s="178" t="n">
        <v>38476</v>
      </c>
      <c r="B3843" s="179" t="s">
        <v>671</v>
      </c>
      <c r="C3843" s="180" t="s">
        <v>74</v>
      </c>
      <c r="D3843" s="180" t="s">
        <v>30</v>
      </c>
      <c r="E3843" s="178" t="n">
        <v>0.00020573</v>
      </c>
      <c r="F3843" s="181" t="n">
        <f aca="false">IF(C3843="MAT.",VLOOKUP(A3843,INSUMOS_AUX!A:F,6,0),0)</f>
        <v>203.78</v>
      </c>
      <c r="G3843" s="178" t="n">
        <f aca="false">IF(C3843="M.O.",VLOOKUP(A3843,INSUMOS_AUX!A:F,6,0),0)</f>
        <v>0</v>
      </c>
    </row>
    <row r="3844" customFormat="false" ht="15" hidden="false" customHeight="false" outlineLevel="0" collapsed="false">
      <c r="A3844" s="178" t="n">
        <v>38477</v>
      </c>
      <c r="B3844" s="179" t="s">
        <v>672</v>
      </c>
      <c r="C3844" s="180" t="s">
        <v>74</v>
      </c>
      <c r="D3844" s="180" t="s">
        <v>30</v>
      </c>
      <c r="E3844" s="178" t="n">
        <v>4.4076E-005</v>
      </c>
      <c r="F3844" s="181" t="n">
        <f aca="false">IF(C3844="MAT.",VLOOKUP(A3844,INSUMOS_AUX!A:F,6,0),0)</f>
        <v>577.1</v>
      </c>
      <c r="G3844" s="178" t="n">
        <f aca="false">IF(C3844="M.O.",VLOOKUP(A3844,INSUMOS_AUX!A:F,6,0),0)</f>
        <v>0</v>
      </c>
    </row>
    <row r="3845" customFormat="false" ht="15" hidden="false" customHeight="false" outlineLevel="0" collapsed="false">
      <c r="A3845" s="172"/>
      <c r="B3845" s="173"/>
      <c r="C3845" s="173"/>
      <c r="D3845" s="173"/>
      <c r="E3845" s="173"/>
      <c r="F3845" s="173"/>
      <c r="G3845" s="173"/>
    </row>
    <row r="3846" customFormat="false" ht="15" hidden="false" customHeight="false" outlineLevel="0" collapsed="false">
      <c r="A3846" s="174" t="s">
        <v>452</v>
      </c>
      <c r="B3846" s="174" t="s">
        <v>453</v>
      </c>
      <c r="C3846" s="175" t="s">
        <v>60</v>
      </c>
      <c r="D3846" s="175" t="s">
        <v>30</v>
      </c>
      <c r="E3846" s="176" t="n">
        <v>4</v>
      </c>
      <c r="F3846" s="176" t="n">
        <f aca="false">SUMPRODUCT($E3847:$E3874,F3847:F3874)</f>
        <v>26.64797342893</v>
      </c>
      <c r="G3846" s="176" t="n">
        <f aca="false">SUMPRODUCT($E3847:$E3874,G3847:G3874)</f>
        <v>9.9953569688</v>
      </c>
    </row>
    <row r="3847" customFormat="false" ht="15" hidden="false" customHeight="false" outlineLevel="0" collapsed="false">
      <c r="A3847" s="178" t="n">
        <v>10</v>
      </c>
      <c r="B3847" s="179" t="s">
        <v>647</v>
      </c>
      <c r="C3847" s="180" t="s">
        <v>74</v>
      </c>
      <c r="D3847" s="180" t="s">
        <v>30</v>
      </c>
      <c r="E3847" s="178" t="n">
        <v>0.005607195</v>
      </c>
      <c r="F3847" s="181" t="n">
        <f aca="false">IF(C3847="MAT.",VLOOKUP(A3847,INSUMOS_AUX!A:F,6,0),0)</f>
        <v>6.92</v>
      </c>
      <c r="G3847" s="178" t="n">
        <f aca="false">IF(C3847="M.O.",VLOOKUP(A3847,INSUMOS_AUX!A:F,6,0),0)</f>
        <v>0</v>
      </c>
    </row>
    <row r="3848" customFormat="false" ht="15" hidden="false" customHeight="false" outlineLevel="0" collapsed="false">
      <c r="A3848" s="178" t="n">
        <v>11359</v>
      </c>
      <c r="B3848" s="179" t="s">
        <v>649</v>
      </c>
      <c r="C3848" s="180" t="s">
        <v>74</v>
      </c>
      <c r="D3848" s="180" t="s">
        <v>30</v>
      </c>
      <c r="E3848" s="178" t="n">
        <v>4.5257E-005</v>
      </c>
      <c r="F3848" s="181" t="n">
        <f aca="false">IF(C3848="MAT.",VLOOKUP(A3848,INSUMOS_AUX!A:F,6,0),0)</f>
        <v>571.77</v>
      </c>
      <c r="G3848" s="178" t="n">
        <f aca="false">IF(C3848="M.O.",VLOOKUP(A3848,INSUMOS_AUX!A:F,6,0),0)</f>
        <v>0</v>
      </c>
    </row>
    <row r="3849" customFormat="false" ht="15" hidden="false" customHeight="false" outlineLevel="0" collapsed="false">
      <c r="A3849" s="178" t="n">
        <v>12815</v>
      </c>
      <c r="B3849" s="179" t="s">
        <v>651</v>
      </c>
      <c r="C3849" s="180" t="s">
        <v>74</v>
      </c>
      <c r="D3849" s="180" t="s">
        <v>30</v>
      </c>
      <c r="E3849" s="178" t="n">
        <v>0.006382087</v>
      </c>
      <c r="F3849" s="181" t="n">
        <f aca="false">IF(C3849="MAT.",VLOOKUP(A3849,INSUMOS_AUX!A:F,6,0),0)</f>
        <v>5.84</v>
      </c>
      <c r="G3849" s="178" t="n">
        <f aca="false">IF(C3849="M.O.",VLOOKUP(A3849,INSUMOS_AUX!A:F,6,0),0)</f>
        <v>0</v>
      </c>
    </row>
    <row r="3850" customFormat="false" ht="15" hidden="false" customHeight="false" outlineLevel="0" collapsed="false">
      <c r="A3850" s="178" t="n">
        <v>12892</v>
      </c>
      <c r="B3850" s="179" t="s">
        <v>627</v>
      </c>
      <c r="C3850" s="180" t="s">
        <v>74</v>
      </c>
      <c r="D3850" s="180" t="s">
        <v>628</v>
      </c>
      <c r="E3850" s="178" t="n">
        <v>0.010985545</v>
      </c>
      <c r="F3850" s="181" t="n">
        <f aca="false">IF(C3850="MAT.",VLOOKUP(A3850,INSUMOS_AUX!A:F,6,0),0)</f>
        <v>9</v>
      </c>
      <c r="G3850" s="178" t="n">
        <f aca="false">IF(C3850="M.O.",VLOOKUP(A3850,INSUMOS_AUX!A:F,6,0),0)</f>
        <v>0</v>
      </c>
    </row>
    <row r="3851" customFormat="false" ht="15" hidden="false" customHeight="false" outlineLevel="0" collapsed="false">
      <c r="A3851" s="178" t="n">
        <v>12893</v>
      </c>
      <c r="B3851" s="179" t="s">
        <v>629</v>
      </c>
      <c r="C3851" s="180" t="s">
        <v>74</v>
      </c>
      <c r="D3851" s="180" t="s">
        <v>628</v>
      </c>
      <c r="E3851" s="178" t="n">
        <v>0.001281679</v>
      </c>
      <c r="F3851" s="181" t="n">
        <f aca="false">IF(C3851="MAT.",VLOOKUP(A3851,INSUMOS_AUX!A:F,6,0),0)</f>
        <v>48</v>
      </c>
      <c r="G3851" s="178" t="n">
        <f aca="false">IF(C3851="M.O.",VLOOKUP(A3851,INSUMOS_AUX!A:F,6,0),0)</f>
        <v>0</v>
      </c>
    </row>
    <row r="3852" customFormat="false" ht="15" hidden="false" customHeight="false" outlineLevel="0" collapsed="false">
      <c r="A3852" s="178" t="n">
        <v>2436</v>
      </c>
      <c r="B3852" s="179" t="s">
        <v>683</v>
      </c>
      <c r="C3852" s="180" t="s">
        <v>636</v>
      </c>
      <c r="D3852" s="180" t="s">
        <v>594</v>
      </c>
      <c r="E3852" s="178" t="n">
        <v>0.58138844</v>
      </c>
      <c r="F3852" s="181" t="n">
        <f aca="false">IF(C3852="MAT.",VLOOKUP(A3852,INSUMOS_AUX!A:F,6,0),0)</f>
        <v>0</v>
      </c>
      <c r="G3852" s="178" t="n">
        <f aca="false">IF(C3852="M.O.",VLOOKUP(A3852,INSUMOS_AUX!A:F,6,0),0)</f>
        <v>13.3</v>
      </c>
    </row>
    <row r="3853" customFormat="false" ht="15" hidden="false" customHeight="false" outlineLevel="0" collapsed="false">
      <c r="A3853" s="178" t="n">
        <v>247</v>
      </c>
      <c r="B3853" s="179" t="s">
        <v>849</v>
      </c>
      <c r="C3853" s="180" t="s">
        <v>636</v>
      </c>
      <c r="D3853" s="180" t="s">
        <v>594</v>
      </c>
      <c r="E3853" s="178" t="n">
        <v>0.24227952</v>
      </c>
      <c r="F3853" s="181" t="n">
        <f aca="false">IF(C3853="MAT.",VLOOKUP(A3853,INSUMOS_AUX!A:F,6,0),0)</f>
        <v>0</v>
      </c>
      <c r="G3853" s="178" t="n">
        <f aca="false">IF(C3853="M.O.",VLOOKUP(A3853,INSUMOS_AUX!A:F,6,0),0)</f>
        <v>9.34</v>
      </c>
    </row>
    <row r="3854" customFormat="false" ht="15" hidden="false" customHeight="false" outlineLevel="0" collapsed="false">
      <c r="A3854" s="178" t="n">
        <v>25966</v>
      </c>
      <c r="B3854" s="179" t="s">
        <v>653</v>
      </c>
      <c r="C3854" s="180" t="s">
        <v>74</v>
      </c>
      <c r="D3854" s="180" t="s">
        <v>654</v>
      </c>
      <c r="E3854" s="178" t="n">
        <v>0.001063708</v>
      </c>
      <c r="F3854" s="181" t="n">
        <f aca="false">IF(C3854="MAT.",VLOOKUP(A3854,INSUMOS_AUX!A:F,6,0),0)</f>
        <v>15.03</v>
      </c>
      <c r="G3854" s="178" t="n">
        <f aca="false">IF(C3854="M.O.",VLOOKUP(A3854,INSUMOS_AUX!A:F,6,0),0)</f>
        <v>0</v>
      </c>
    </row>
    <row r="3855" customFormat="false" ht="15" hidden="false" customHeight="false" outlineLevel="0" collapsed="false">
      <c r="A3855" s="178" t="n">
        <v>2711</v>
      </c>
      <c r="B3855" s="179" t="s">
        <v>657</v>
      </c>
      <c r="C3855" s="180" t="s">
        <v>74</v>
      </c>
      <c r="D3855" s="180" t="s">
        <v>30</v>
      </c>
      <c r="E3855" s="178" t="n">
        <v>0.000474722</v>
      </c>
      <c r="F3855" s="181" t="n">
        <f aca="false">IF(C3855="MAT.",VLOOKUP(A3855,INSUMOS_AUX!A:F,6,0),0)</f>
        <v>109.45</v>
      </c>
      <c r="G3855" s="178" t="n">
        <f aca="false">IF(C3855="M.O.",VLOOKUP(A3855,INSUMOS_AUX!A:F,6,0),0)</f>
        <v>0</v>
      </c>
    </row>
    <row r="3856" customFormat="false" ht="15" hidden="false" customHeight="false" outlineLevel="0" collapsed="false">
      <c r="A3856" s="178" t="n">
        <v>36144</v>
      </c>
      <c r="B3856" s="179" t="s">
        <v>630</v>
      </c>
      <c r="C3856" s="180" t="s">
        <v>74</v>
      </c>
      <c r="D3856" s="180" t="s">
        <v>30</v>
      </c>
      <c r="E3856" s="178" t="n">
        <v>0.089371932</v>
      </c>
      <c r="F3856" s="181" t="n">
        <f aca="false">IF(C3856="MAT.",VLOOKUP(A3856,INSUMOS_AUX!A:F,6,0),0)</f>
        <v>1.12</v>
      </c>
      <c r="G3856" s="178" t="n">
        <f aca="false">IF(C3856="M.O.",VLOOKUP(A3856,INSUMOS_AUX!A:F,6,0),0)</f>
        <v>0</v>
      </c>
    </row>
    <row r="3857" customFormat="false" ht="15" hidden="false" customHeight="false" outlineLevel="0" collapsed="false">
      <c r="A3857" s="178" t="n">
        <v>36146</v>
      </c>
      <c r="B3857" s="179" t="s">
        <v>631</v>
      </c>
      <c r="C3857" s="180" t="s">
        <v>74</v>
      </c>
      <c r="D3857" s="180" t="s">
        <v>30</v>
      </c>
      <c r="E3857" s="178" t="n">
        <v>0.000994223</v>
      </c>
      <c r="F3857" s="181" t="n">
        <f aca="false">IF(C3857="MAT.",VLOOKUP(A3857,INSUMOS_AUX!A:F,6,0),0)</f>
        <v>170</v>
      </c>
      <c r="G3857" s="178" t="n">
        <f aca="false">IF(C3857="M.O.",VLOOKUP(A3857,INSUMOS_AUX!A:F,6,0),0)</f>
        <v>0</v>
      </c>
    </row>
    <row r="3858" customFormat="false" ht="15" hidden="false" customHeight="false" outlineLevel="0" collapsed="false">
      <c r="A3858" s="178" t="n">
        <v>36149</v>
      </c>
      <c r="B3858" s="179" t="s">
        <v>632</v>
      </c>
      <c r="C3858" s="180" t="s">
        <v>74</v>
      </c>
      <c r="D3858" s="180" t="s">
        <v>30</v>
      </c>
      <c r="E3858" s="178" t="n">
        <v>0.000575712</v>
      </c>
      <c r="F3858" s="181" t="n">
        <f aca="false">IF(C3858="MAT.",VLOOKUP(A3858,INSUMOS_AUX!A:F,6,0),0)</f>
        <v>117.5</v>
      </c>
      <c r="G3858" s="178" t="n">
        <f aca="false">IF(C3858="M.O.",VLOOKUP(A3858,INSUMOS_AUX!A:F,6,0),0)</f>
        <v>0</v>
      </c>
    </row>
    <row r="3859" customFormat="false" ht="15" hidden="false" customHeight="false" outlineLevel="0" collapsed="false">
      <c r="A3859" s="178" t="n">
        <v>36150</v>
      </c>
      <c r="B3859" s="179" t="s">
        <v>633</v>
      </c>
      <c r="C3859" s="180" t="s">
        <v>74</v>
      </c>
      <c r="D3859" s="180" t="s">
        <v>30</v>
      </c>
      <c r="E3859" s="178" t="n">
        <v>0.002130454</v>
      </c>
      <c r="F3859" s="181" t="n">
        <f aca="false">IF(C3859="MAT.",VLOOKUP(A3859,INSUMOS_AUX!A:F,6,0),0)</f>
        <v>29.7</v>
      </c>
      <c r="G3859" s="178" t="n">
        <f aca="false">IF(C3859="M.O.",VLOOKUP(A3859,INSUMOS_AUX!A:F,6,0),0)</f>
        <v>0</v>
      </c>
    </row>
    <row r="3860" customFormat="false" ht="15" hidden="false" customHeight="false" outlineLevel="0" collapsed="false">
      <c r="A3860" s="178" t="n">
        <v>36153</v>
      </c>
      <c r="B3860" s="179" t="s">
        <v>634</v>
      </c>
      <c r="C3860" s="180" t="s">
        <v>74</v>
      </c>
      <c r="D3860" s="180" t="s">
        <v>30</v>
      </c>
      <c r="E3860" s="178" t="n">
        <v>0.000861649</v>
      </c>
      <c r="F3860" s="181" t="n">
        <f aca="false">IF(C3860="MAT.",VLOOKUP(A3860,INSUMOS_AUX!A:F,6,0),0)</f>
        <v>133.75</v>
      </c>
      <c r="G3860" s="178" t="n">
        <f aca="false">IF(C3860="M.O.",VLOOKUP(A3860,INSUMOS_AUX!A:F,6,0),0)</f>
        <v>0</v>
      </c>
    </row>
    <row r="3861" customFormat="false" ht="15" hidden="false" customHeight="false" outlineLevel="0" collapsed="false">
      <c r="A3861" s="178" t="n">
        <v>37370</v>
      </c>
      <c r="B3861" s="179" t="s">
        <v>659</v>
      </c>
      <c r="C3861" s="180" t="s">
        <v>74</v>
      </c>
      <c r="D3861" s="180" t="s">
        <v>594</v>
      </c>
      <c r="E3861" s="178" t="n">
        <v>0.7996</v>
      </c>
      <c r="F3861" s="181" t="n">
        <f aca="false">IF(C3861="MAT.",VLOOKUP(A3861,INSUMOS_AUX!A:F,6,0),0)</f>
        <v>1.87</v>
      </c>
      <c r="G3861" s="178" t="n">
        <f aca="false">IF(C3861="M.O.",VLOOKUP(A3861,INSUMOS_AUX!A:F,6,0),0)</f>
        <v>0</v>
      </c>
    </row>
    <row r="3862" customFormat="false" ht="15" hidden="false" customHeight="false" outlineLevel="0" collapsed="false">
      <c r="A3862" s="178" t="n">
        <v>37371</v>
      </c>
      <c r="B3862" s="179" t="s">
        <v>660</v>
      </c>
      <c r="C3862" s="180" t="s">
        <v>74</v>
      </c>
      <c r="D3862" s="180" t="s">
        <v>594</v>
      </c>
      <c r="E3862" s="178" t="n">
        <v>0.7996</v>
      </c>
      <c r="F3862" s="181" t="n">
        <f aca="false">IF(C3862="MAT.",VLOOKUP(A3862,INSUMOS_AUX!A:F,6,0),0)</f>
        <v>0.71</v>
      </c>
      <c r="G3862" s="178" t="n">
        <f aca="false">IF(C3862="M.O.",VLOOKUP(A3862,INSUMOS_AUX!A:F,6,0),0)</f>
        <v>0</v>
      </c>
    </row>
    <row r="3863" customFormat="false" ht="15" hidden="false" customHeight="false" outlineLevel="0" collapsed="false">
      <c r="A3863" s="178" t="n">
        <v>37372</v>
      </c>
      <c r="B3863" s="179" t="s">
        <v>661</v>
      </c>
      <c r="C3863" s="180" t="s">
        <v>74</v>
      </c>
      <c r="D3863" s="180" t="s">
        <v>594</v>
      </c>
      <c r="E3863" s="178" t="n">
        <v>0.7996</v>
      </c>
      <c r="F3863" s="181" t="n">
        <f aca="false">IF(C3863="MAT.",VLOOKUP(A3863,INSUMOS_AUX!A:F,6,0),0)</f>
        <v>0.34</v>
      </c>
      <c r="G3863" s="178" t="n">
        <f aca="false">IF(C3863="M.O.",VLOOKUP(A3863,INSUMOS_AUX!A:F,6,0),0)</f>
        <v>0</v>
      </c>
    </row>
    <row r="3864" customFormat="false" ht="15" hidden="false" customHeight="false" outlineLevel="0" collapsed="false">
      <c r="A3864" s="178" t="n">
        <v>37373</v>
      </c>
      <c r="B3864" s="179" t="s">
        <v>662</v>
      </c>
      <c r="C3864" s="180" t="s">
        <v>74</v>
      </c>
      <c r="D3864" s="180" t="s">
        <v>594</v>
      </c>
      <c r="E3864" s="178" t="n">
        <v>0.7996</v>
      </c>
      <c r="F3864" s="181" t="n">
        <f aca="false">IF(C3864="MAT.",VLOOKUP(A3864,INSUMOS_AUX!A:F,6,0),0)</f>
        <v>0.05</v>
      </c>
      <c r="G3864" s="178" t="n">
        <f aca="false">IF(C3864="M.O.",VLOOKUP(A3864,INSUMOS_AUX!A:F,6,0),0)</f>
        <v>0</v>
      </c>
    </row>
    <row r="3865" customFormat="false" ht="15" hidden="false" customHeight="false" outlineLevel="0" collapsed="false">
      <c r="A3865" s="178" t="n">
        <v>38382</v>
      </c>
      <c r="B3865" s="179" t="s">
        <v>664</v>
      </c>
      <c r="C3865" s="180" t="s">
        <v>74</v>
      </c>
      <c r="D3865" s="180" t="s">
        <v>30</v>
      </c>
      <c r="E3865" s="178" t="n">
        <v>0.002023947</v>
      </c>
      <c r="F3865" s="181" t="n">
        <f aca="false">IF(C3865="MAT.",VLOOKUP(A3865,INSUMOS_AUX!A:F,6,0),0)</f>
        <v>7.62</v>
      </c>
      <c r="G3865" s="178" t="n">
        <f aca="false">IF(C3865="M.O.",VLOOKUP(A3865,INSUMOS_AUX!A:F,6,0),0)</f>
        <v>0</v>
      </c>
    </row>
    <row r="3866" customFormat="false" ht="15" hidden="false" customHeight="false" outlineLevel="0" collapsed="false">
      <c r="A3866" s="178" t="n">
        <v>38390</v>
      </c>
      <c r="B3866" s="179" t="s">
        <v>665</v>
      </c>
      <c r="C3866" s="180" t="s">
        <v>74</v>
      </c>
      <c r="D3866" s="180" t="s">
        <v>30</v>
      </c>
      <c r="E3866" s="178" t="n">
        <v>0.001063708</v>
      </c>
      <c r="F3866" s="181" t="n">
        <f aca="false">IF(C3866="MAT.",VLOOKUP(A3866,INSUMOS_AUX!A:F,6,0),0)</f>
        <v>22.97</v>
      </c>
      <c r="G3866" s="178" t="n">
        <f aca="false">IF(C3866="M.O.",VLOOKUP(A3866,INSUMOS_AUX!A:F,6,0),0)</f>
        <v>0</v>
      </c>
    </row>
    <row r="3867" customFormat="false" ht="15" hidden="false" customHeight="false" outlineLevel="0" collapsed="false">
      <c r="A3867" s="178" t="n">
        <v>38393</v>
      </c>
      <c r="B3867" s="179" t="s">
        <v>666</v>
      </c>
      <c r="C3867" s="180" t="s">
        <v>74</v>
      </c>
      <c r="D3867" s="180" t="s">
        <v>30</v>
      </c>
      <c r="E3867" s="178" t="n">
        <v>0.001063708</v>
      </c>
      <c r="F3867" s="181" t="n">
        <f aca="false">IF(C3867="MAT.",VLOOKUP(A3867,INSUMOS_AUX!A:F,6,0),0)</f>
        <v>10.36</v>
      </c>
      <c r="G3867" s="178" t="n">
        <f aca="false">IF(C3867="M.O.",VLOOKUP(A3867,INSUMOS_AUX!A:F,6,0),0)</f>
        <v>0</v>
      </c>
    </row>
    <row r="3868" customFormat="false" ht="15" hidden="false" customHeight="false" outlineLevel="0" collapsed="false">
      <c r="A3868" s="178" t="n">
        <v>38396</v>
      </c>
      <c r="B3868" s="179" t="s">
        <v>667</v>
      </c>
      <c r="C3868" s="180" t="s">
        <v>74</v>
      </c>
      <c r="D3868" s="180" t="s">
        <v>30</v>
      </c>
      <c r="E3868" s="178" t="n">
        <v>3.6222E-005</v>
      </c>
      <c r="F3868" s="181" t="n">
        <f aca="false">IF(C3868="MAT.",VLOOKUP(A3868,INSUMOS_AUX!A:F,6,0),0)</f>
        <v>276.64</v>
      </c>
      <c r="G3868" s="178" t="n">
        <f aca="false">IF(C3868="M.O.",VLOOKUP(A3868,INSUMOS_AUX!A:F,6,0),0)</f>
        <v>0</v>
      </c>
    </row>
    <row r="3869" customFormat="false" ht="15" hidden="false" customHeight="false" outlineLevel="0" collapsed="false">
      <c r="A3869" s="178" t="n">
        <v>38399</v>
      </c>
      <c r="B3869" s="179" t="s">
        <v>668</v>
      </c>
      <c r="C3869" s="180" t="s">
        <v>74</v>
      </c>
      <c r="D3869" s="180" t="s">
        <v>30</v>
      </c>
      <c r="E3869" s="178" t="n">
        <v>0.00018095</v>
      </c>
      <c r="F3869" s="181" t="n">
        <f aca="false">IF(C3869="MAT.",VLOOKUP(A3869,INSUMOS_AUX!A:F,6,0),0)</f>
        <v>135.25</v>
      </c>
      <c r="G3869" s="178" t="n">
        <f aca="false">IF(C3869="M.O.",VLOOKUP(A3869,INSUMOS_AUX!A:F,6,0),0)</f>
        <v>0</v>
      </c>
    </row>
    <row r="3870" customFormat="false" ht="15" hidden="false" customHeight="false" outlineLevel="0" collapsed="false">
      <c r="A3870" s="178" t="n">
        <v>38412</v>
      </c>
      <c r="B3870" s="179" t="s">
        <v>669</v>
      </c>
      <c r="C3870" s="180" t="s">
        <v>74</v>
      </c>
      <c r="D3870" s="180" t="s">
        <v>30</v>
      </c>
      <c r="E3870" s="178" t="n">
        <v>3.1664E-005</v>
      </c>
      <c r="F3870" s="181" t="n">
        <f aca="false">IF(C3870="MAT.",VLOOKUP(A3870,INSUMOS_AUX!A:F,6,0),0)</f>
        <v>837.62</v>
      </c>
      <c r="G3870" s="178" t="n">
        <f aca="false">IF(C3870="M.O.",VLOOKUP(A3870,INSUMOS_AUX!A:F,6,0),0)</f>
        <v>0</v>
      </c>
    </row>
    <row r="3871" customFormat="false" ht="15" hidden="false" customHeight="false" outlineLevel="0" collapsed="false">
      <c r="A3871" s="178" t="n">
        <v>38413</v>
      </c>
      <c r="B3871" s="179" t="s">
        <v>670</v>
      </c>
      <c r="C3871" s="180" t="s">
        <v>74</v>
      </c>
      <c r="D3871" s="180" t="s">
        <v>30</v>
      </c>
      <c r="E3871" s="178" t="n">
        <v>3.1025E-005</v>
      </c>
      <c r="F3871" s="181" t="n">
        <f aca="false">IF(C3871="MAT.",VLOOKUP(A3871,INSUMOS_AUX!A:F,6,0),0)</f>
        <v>589.49</v>
      </c>
      <c r="G3871" s="178" t="n">
        <f aca="false">IF(C3871="M.O.",VLOOKUP(A3871,INSUMOS_AUX!A:F,6,0),0)</f>
        <v>0</v>
      </c>
    </row>
    <row r="3872" customFormat="false" ht="15" hidden="false" customHeight="false" outlineLevel="0" collapsed="false">
      <c r="A3872" s="178" t="n">
        <v>38476</v>
      </c>
      <c r="B3872" s="179" t="s">
        <v>671</v>
      </c>
      <c r="C3872" s="180" t="s">
        <v>74</v>
      </c>
      <c r="D3872" s="180" t="s">
        <v>30</v>
      </c>
      <c r="E3872" s="178" t="n">
        <v>0.000144808</v>
      </c>
      <c r="F3872" s="181" t="n">
        <f aca="false">IF(C3872="MAT.",VLOOKUP(A3872,INSUMOS_AUX!A:F,6,0),0)</f>
        <v>203.78</v>
      </c>
      <c r="G3872" s="178" t="n">
        <f aca="false">IF(C3872="M.O.",VLOOKUP(A3872,INSUMOS_AUX!A:F,6,0),0)</f>
        <v>0</v>
      </c>
    </row>
    <row r="3873" customFormat="false" ht="15" hidden="false" customHeight="false" outlineLevel="0" collapsed="false">
      <c r="A3873" s="178" t="n">
        <v>38477</v>
      </c>
      <c r="B3873" s="179" t="s">
        <v>672</v>
      </c>
      <c r="C3873" s="180" t="s">
        <v>74</v>
      </c>
      <c r="D3873" s="180" t="s">
        <v>30</v>
      </c>
      <c r="E3873" s="178" t="n">
        <v>3.1025E-005</v>
      </c>
      <c r="F3873" s="181" t="n">
        <f aca="false">IF(C3873="MAT.",VLOOKUP(A3873,INSUMOS_AUX!A:F,6,0),0)</f>
        <v>577.1</v>
      </c>
      <c r="G3873" s="178" t="n">
        <f aca="false">IF(C3873="M.O.",VLOOKUP(A3873,INSUMOS_AUX!A:F,6,0),0)</f>
        <v>0</v>
      </c>
    </row>
    <row r="3874" customFormat="false" ht="15" hidden="false" customHeight="false" outlineLevel="0" collapsed="false">
      <c r="A3874" s="178" t="n">
        <v>39395</v>
      </c>
      <c r="B3874" s="179" t="s">
        <v>894</v>
      </c>
      <c r="C3874" s="180" t="s">
        <v>74</v>
      </c>
      <c r="D3874" s="180" t="s">
        <v>30</v>
      </c>
      <c r="E3874" s="178" t="n">
        <v>1</v>
      </c>
      <c r="F3874" s="181" t="n">
        <f aca="false">IF(C3874="MAT.",VLOOKUP(A3874,INSUMOS_AUX!A:F,6,0),0)</f>
        <v>23.25</v>
      </c>
      <c r="G3874" s="178" t="n">
        <f aca="false">IF(C3874="M.O.",VLOOKUP(A3874,INSUMOS_AUX!A:F,6,0),0)</f>
        <v>0</v>
      </c>
    </row>
    <row r="3875" customFormat="false" ht="15" hidden="false" customHeight="false" outlineLevel="0" collapsed="false">
      <c r="A3875" s="172"/>
      <c r="B3875" s="173"/>
      <c r="C3875" s="173"/>
      <c r="D3875" s="173"/>
      <c r="E3875" s="173"/>
      <c r="F3875" s="173"/>
      <c r="G3875" s="173"/>
    </row>
    <row r="3876" customFormat="false" ht="15" hidden="false" customHeight="false" outlineLevel="0" collapsed="false">
      <c r="A3876" s="174" t="s">
        <v>367</v>
      </c>
      <c r="B3876" s="174" t="s">
        <v>368</v>
      </c>
      <c r="C3876" s="175" t="s">
        <v>60</v>
      </c>
      <c r="D3876" s="175" t="s">
        <v>86</v>
      </c>
      <c r="E3876" s="176" t="n">
        <v>4</v>
      </c>
      <c r="F3876" s="176" t="n">
        <f aca="false">SUMPRODUCT($E3877:$E3904,F3877:F3904)</f>
        <v>38.38445192392</v>
      </c>
      <c r="G3876" s="176" t="n">
        <f aca="false">SUMPRODUCT($E3877:$E3904,G3877:G3904)</f>
        <v>15.62538088</v>
      </c>
    </row>
    <row r="3877" customFormat="false" ht="15" hidden="false" customHeight="false" outlineLevel="0" collapsed="false">
      <c r="A3877" s="178" t="n">
        <v>10</v>
      </c>
      <c r="B3877" s="179" t="s">
        <v>647</v>
      </c>
      <c r="C3877" s="180" t="s">
        <v>74</v>
      </c>
      <c r="D3877" s="180" t="s">
        <v>30</v>
      </c>
      <c r="E3877" s="178" t="n">
        <v>0.00939675</v>
      </c>
      <c r="F3877" s="181" t="n">
        <f aca="false">IF(C3877="MAT.",VLOOKUP(A3877,INSUMOS_AUX!A:F,6,0),0)</f>
        <v>6.92</v>
      </c>
      <c r="G3877" s="178" t="n">
        <f aca="false">IF(C3877="M.O.",VLOOKUP(A3877,INSUMOS_AUX!A:F,6,0),0)</f>
        <v>0</v>
      </c>
    </row>
    <row r="3878" customFormat="false" ht="15" hidden="false" customHeight="false" outlineLevel="0" collapsed="false">
      <c r="A3878" s="178" t="n">
        <v>11359</v>
      </c>
      <c r="B3878" s="179" t="s">
        <v>649</v>
      </c>
      <c r="C3878" s="180" t="s">
        <v>74</v>
      </c>
      <c r="D3878" s="180" t="s">
        <v>30</v>
      </c>
      <c r="E3878" s="178" t="n">
        <v>7.5844E-005</v>
      </c>
      <c r="F3878" s="181" t="n">
        <f aca="false">IF(C3878="MAT.",VLOOKUP(A3878,INSUMOS_AUX!A:F,6,0),0)</f>
        <v>571.77</v>
      </c>
      <c r="G3878" s="178" t="n">
        <f aca="false">IF(C3878="M.O.",VLOOKUP(A3878,INSUMOS_AUX!A:F,6,0),0)</f>
        <v>0</v>
      </c>
    </row>
    <row r="3879" customFormat="false" ht="15" hidden="false" customHeight="false" outlineLevel="0" collapsed="false">
      <c r="A3879" s="178" t="n">
        <v>12815</v>
      </c>
      <c r="B3879" s="179" t="s">
        <v>651</v>
      </c>
      <c r="C3879" s="180" t="s">
        <v>74</v>
      </c>
      <c r="D3879" s="180" t="s">
        <v>30</v>
      </c>
      <c r="E3879" s="178" t="n">
        <v>0.010695344</v>
      </c>
      <c r="F3879" s="181" t="n">
        <f aca="false">IF(C3879="MAT.",VLOOKUP(A3879,INSUMOS_AUX!A:F,6,0),0)</f>
        <v>5.84</v>
      </c>
      <c r="G3879" s="178" t="n">
        <f aca="false">IF(C3879="M.O.",VLOOKUP(A3879,INSUMOS_AUX!A:F,6,0),0)</f>
        <v>0</v>
      </c>
    </row>
    <row r="3880" customFormat="false" ht="15" hidden="false" customHeight="false" outlineLevel="0" collapsed="false">
      <c r="A3880" s="178" t="n">
        <v>12892</v>
      </c>
      <c r="B3880" s="179" t="s">
        <v>627</v>
      </c>
      <c r="C3880" s="180" t="s">
        <v>74</v>
      </c>
      <c r="D3880" s="180" t="s">
        <v>628</v>
      </c>
      <c r="E3880" s="178" t="n">
        <v>0.018409992</v>
      </c>
      <c r="F3880" s="181" t="n">
        <f aca="false">IF(C3880="MAT.",VLOOKUP(A3880,INSUMOS_AUX!A:F,6,0),0)</f>
        <v>9</v>
      </c>
      <c r="G3880" s="178" t="n">
        <f aca="false">IF(C3880="M.O.",VLOOKUP(A3880,INSUMOS_AUX!A:F,6,0),0)</f>
        <v>0</v>
      </c>
    </row>
    <row r="3881" customFormat="false" ht="15" hidden="false" customHeight="false" outlineLevel="0" collapsed="false">
      <c r="A3881" s="178" t="n">
        <v>12893</v>
      </c>
      <c r="B3881" s="179" t="s">
        <v>629</v>
      </c>
      <c r="C3881" s="180" t="s">
        <v>74</v>
      </c>
      <c r="D3881" s="180" t="s">
        <v>628</v>
      </c>
      <c r="E3881" s="178" t="n">
        <v>0.002147886</v>
      </c>
      <c r="F3881" s="181" t="n">
        <f aca="false">IF(C3881="MAT.",VLOOKUP(A3881,INSUMOS_AUX!A:F,6,0),0)</f>
        <v>48</v>
      </c>
      <c r="G3881" s="178" t="n">
        <f aca="false">IF(C3881="M.O.",VLOOKUP(A3881,INSUMOS_AUX!A:F,6,0),0)</f>
        <v>0</v>
      </c>
    </row>
    <row r="3882" customFormat="false" ht="15" hidden="false" customHeight="false" outlineLevel="0" collapsed="false">
      <c r="A3882" s="178" t="n">
        <v>2436</v>
      </c>
      <c r="B3882" s="179" t="s">
        <v>683</v>
      </c>
      <c r="C3882" s="180" t="s">
        <v>636</v>
      </c>
      <c r="D3882" s="180" t="s">
        <v>594</v>
      </c>
      <c r="E3882" s="178" t="n">
        <v>0.690167</v>
      </c>
      <c r="F3882" s="181" t="n">
        <f aca="false">IF(C3882="MAT.",VLOOKUP(A3882,INSUMOS_AUX!A:F,6,0),0)</f>
        <v>0</v>
      </c>
      <c r="G3882" s="178" t="n">
        <f aca="false">IF(C3882="M.O.",VLOOKUP(A3882,INSUMOS_AUX!A:F,6,0),0)</f>
        <v>13.3</v>
      </c>
    </row>
    <row r="3883" customFormat="false" ht="15" hidden="false" customHeight="false" outlineLevel="0" collapsed="false">
      <c r="A3883" s="178" t="n">
        <v>247</v>
      </c>
      <c r="B3883" s="179" t="s">
        <v>849</v>
      </c>
      <c r="C3883" s="180" t="s">
        <v>636</v>
      </c>
      <c r="D3883" s="180" t="s">
        <v>594</v>
      </c>
      <c r="E3883" s="178" t="n">
        <v>0.690167</v>
      </c>
      <c r="F3883" s="181" t="n">
        <f aca="false">IF(C3883="MAT.",VLOOKUP(A3883,INSUMOS_AUX!A:F,6,0),0)</f>
        <v>0</v>
      </c>
      <c r="G3883" s="178" t="n">
        <f aca="false">IF(C3883="M.O.",VLOOKUP(A3883,INSUMOS_AUX!A:F,6,0),0)</f>
        <v>9.34</v>
      </c>
    </row>
    <row r="3884" customFormat="false" ht="15" hidden="false" customHeight="false" outlineLevel="0" collapsed="false">
      <c r="A3884" s="178" t="n">
        <v>25966</v>
      </c>
      <c r="B3884" s="179" t="s">
        <v>653</v>
      </c>
      <c r="C3884" s="180" t="s">
        <v>74</v>
      </c>
      <c r="D3884" s="180" t="s">
        <v>654</v>
      </c>
      <c r="E3884" s="178" t="n">
        <v>0.001782602</v>
      </c>
      <c r="F3884" s="181" t="n">
        <f aca="false">IF(C3884="MAT.",VLOOKUP(A3884,INSUMOS_AUX!A:F,6,0),0)</f>
        <v>15.03</v>
      </c>
      <c r="G3884" s="178" t="n">
        <f aca="false">IF(C3884="M.O.",VLOOKUP(A3884,INSUMOS_AUX!A:F,6,0),0)</f>
        <v>0</v>
      </c>
    </row>
    <row r="3885" customFormat="false" ht="15" hidden="false" customHeight="false" outlineLevel="0" collapsed="false">
      <c r="A3885" s="178" t="n">
        <v>2711</v>
      </c>
      <c r="B3885" s="179" t="s">
        <v>657</v>
      </c>
      <c r="C3885" s="180" t="s">
        <v>74</v>
      </c>
      <c r="D3885" s="180" t="s">
        <v>30</v>
      </c>
      <c r="E3885" s="178" t="n">
        <v>0.000795558</v>
      </c>
      <c r="F3885" s="181" t="n">
        <f aca="false">IF(C3885="MAT.",VLOOKUP(A3885,INSUMOS_AUX!A:F,6,0),0)</f>
        <v>109.45</v>
      </c>
      <c r="G3885" s="178" t="n">
        <f aca="false">IF(C3885="M.O.",VLOOKUP(A3885,INSUMOS_AUX!A:F,6,0),0)</f>
        <v>0</v>
      </c>
    </row>
    <row r="3886" customFormat="false" ht="15" hidden="false" customHeight="false" outlineLevel="0" collapsed="false">
      <c r="A3886" s="178" t="n">
        <v>36144</v>
      </c>
      <c r="B3886" s="179" t="s">
        <v>630</v>
      </c>
      <c r="C3886" s="180" t="s">
        <v>74</v>
      </c>
      <c r="D3886" s="180" t="s">
        <v>30</v>
      </c>
      <c r="E3886" s="178" t="n">
        <v>0.149772872</v>
      </c>
      <c r="F3886" s="181" t="n">
        <f aca="false">IF(C3886="MAT.",VLOOKUP(A3886,INSUMOS_AUX!A:F,6,0),0)</f>
        <v>1.12</v>
      </c>
      <c r="G3886" s="178" t="n">
        <f aca="false">IF(C3886="M.O.",VLOOKUP(A3886,INSUMOS_AUX!A:F,6,0),0)</f>
        <v>0</v>
      </c>
    </row>
    <row r="3887" customFormat="false" ht="15" hidden="false" customHeight="false" outlineLevel="0" collapsed="false">
      <c r="A3887" s="178" t="n">
        <v>36146</v>
      </c>
      <c r="B3887" s="179" t="s">
        <v>631</v>
      </c>
      <c r="C3887" s="180" t="s">
        <v>74</v>
      </c>
      <c r="D3887" s="180" t="s">
        <v>30</v>
      </c>
      <c r="E3887" s="178" t="n">
        <v>0.001666156</v>
      </c>
      <c r="F3887" s="181" t="n">
        <f aca="false">IF(C3887="MAT.",VLOOKUP(A3887,INSUMOS_AUX!A:F,6,0),0)</f>
        <v>170</v>
      </c>
      <c r="G3887" s="178" t="n">
        <f aca="false">IF(C3887="M.O.",VLOOKUP(A3887,INSUMOS_AUX!A:F,6,0),0)</f>
        <v>0</v>
      </c>
    </row>
    <row r="3888" customFormat="false" ht="15" hidden="false" customHeight="false" outlineLevel="0" collapsed="false">
      <c r="A3888" s="178" t="n">
        <v>36149</v>
      </c>
      <c r="B3888" s="179" t="s">
        <v>632</v>
      </c>
      <c r="C3888" s="180" t="s">
        <v>74</v>
      </c>
      <c r="D3888" s="180" t="s">
        <v>30</v>
      </c>
      <c r="E3888" s="178" t="n">
        <v>0.0009648</v>
      </c>
      <c r="F3888" s="181" t="n">
        <f aca="false">IF(C3888="MAT.",VLOOKUP(A3888,INSUMOS_AUX!A:F,6,0),0)</f>
        <v>117.5</v>
      </c>
      <c r="G3888" s="178" t="n">
        <f aca="false">IF(C3888="M.O.",VLOOKUP(A3888,INSUMOS_AUX!A:F,6,0),0)</f>
        <v>0</v>
      </c>
    </row>
    <row r="3889" customFormat="false" ht="15" hidden="false" customHeight="false" outlineLevel="0" collapsed="false">
      <c r="A3889" s="178" t="n">
        <v>36150</v>
      </c>
      <c r="B3889" s="179" t="s">
        <v>633</v>
      </c>
      <c r="C3889" s="180" t="s">
        <v>74</v>
      </c>
      <c r="D3889" s="180" t="s">
        <v>30</v>
      </c>
      <c r="E3889" s="178" t="n">
        <v>0.003570296</v>
      </c>
      <c r="F3889" s="181" t="n">
        <f aca="false">IF(C3889="MAT.",VLOOKUP(A3889,INSUMOS_AUX!A:F,6,0),0)</f>
        <v>29.7</v>
      </c>
      <c r="G3889" s="178" t="n">
        <f aca="false">IF(C3889="M.O.",VLOOKUP(A3889,INSUMOS_AUX!A:F,6,0),0)</f>
        <v>0</v>
      </c>
    </row>
    <row r="3890" customFormat="false" ht="15" hidden="false" customHeight="false" outlineLevel="0" collapsed="false">
      <c r="A3890" s="178" t="n">
        <v>36153</v>
      </c>
      <c r="B3890" s="179" t="s">
        <v>634</v>
      </c>
      <c r="C3890" s="180" t="s">
        <v>74</v>
      </c>
      <c r="D3890" s="180" t="s">
        <v>30</v>
      </c>
      <c r="E3890" s="178" t="n">
        <v>0.001443984</v>
      </c>
      <c r="F3890" s="181" t="n">
        <f aca="false">IF(C3890="MAT.",VLOOKUP(A3890,INSUMOS_AUX!A:F,6,0),0)</f>
        <v>133.75</v>
      </c>
      <c r="G3890" s="178" t="n">
        <f aca="false">IF(C3890="M.O.",VLOOKUP(A3890,INSUMOS_AUX!A:F,6,0),0)</f>
        <v>0</v>
      </c>
    </row>
    <row r="3891" customFormat="false" ht="15" hidden="false" customHeight="false" outlineLevel="0" collapsed="false">
      <c r="A3891" s="178" t="n">
        <v>37370</v>
      </c>
      <c r="B3891" s="179" t="s">
        <v>659</v>
      </c>
      <c r="C3891" s="180" t="s">
        <v>74</v>
      </c>
      <c r="D3891" s="180" t="s">
        <v>594</v>
      </c>
      <c r="E3891" s="178" t="n">
        <v>1.34</v>
      </c>
      <c r="F3891" s="181" t="n">
        <f aca="false">IF(C3891="MAT.",VLOOKUP(A3891,INSUMOS_AUX!A:F,6,0),0)</f>
        <v>1.87</v>
      </c>
      <c r="G3891" s="178" t="n">
        <f aca="false">IF(C3891="M.O.",VLOOKUP(A3891,INSUMOS_AUX!A:F,6,0),0)</f>
        <v>0</v>
      </c>
    </row>
    <row r="3892" customFormat="false" ht="15" hidden="false" customHeight="false" outlineLevel="0" collapsed="false">
      <c r="A3892" s="178" t="n">
        <v>37371</v>
      </c>
      <c r="B3892" s="179" t="s">
        <v>660</v>
      </c>
      <c r="C3892" s="180" t="s">
        <v>74</v>
      </c>
      <c r="D3892" s="180" t="s">
        <v>594</v>
      </c>
      <c r="E3892" s="178" t="n">
        <v>1.34</v>
      </c>
      <c r="F3892" s="181" t="n">
        <f aca="false">IF(C3892="MAT.",VLOOKUP(A3892,INSUMOS_AUX!A:F,6,0),0)</f>
        <v>0.71</v>
      </c>
      <c r="G3892" s="178" t="n">
        <f aca="false">IF(C3892="M.O.",VLOOKUP(A3892,INSUMOS_AUX!A:F,6,0),0)</f>
        <v>0</v>
      </c>
    </row>
    <row r="3893" customFormat="false" ht="15" hidden="false" customHeight="false" outlineLevel="0" collapsed="false">
      <c r="A3893" s="178" t="n">
        <v>37372</v>
      </c>
      <c r="B3893" s="179" t="s">
        <v>661</v>
      </c>
      <c r="C3893" s="180" t="s">
        <v>74</v>
      </c>
      <c r="D3893" s="180" t="s">
        <v>594</v>
      </c>
      <c r="E3893" s="178" t="n">
        <v>1.34</v>
      </c>
      <c r="F3893" s="181" t="n">
        <f aca="false">IF(C3893="MAT.",VLOOKUP(A3893,INSUMOS_AUX!A:F,6,0),0)</f>
        <v>0.34</v>
      </c>
      <c r="G3893" s="178" t="n">
        <f aca="false">IF(C3893="M.O.",VLOOKUP(A3893,INSUMOS_AUX!A:F,6,0),0)</f>
        <v>0</v>
      </c>
    </row>
    <row r="3894" customFormat="false" ht="15" hidden="false" customHeight="false" outlineLevel="0" collapsed="false">
      <c r="A3894" s="178" t="n">
        <v>37373</v>
      </c>
      <c r="B3894" s="179" t="s">
        <v>662</v>
      </c>
      <c r="C3894" s="180" t="s">
        <v>74</v>
      </c>
      <c r="D3894" s="180" t="s">
        <v>594</v>
      </c>
      <c r="E3894" s="178" t="n">
        <v>1.34</v>
      </c>
      <c r="F3894" s="181" t="n">
        <f aca="false">IF(C3894="MAT.",VLOOKUP(A3894,INSUMOS_AUX!A:F,6,0),0)</f>
        <v>0.05</v>
      </c>
      <c r="G3894" s="178" t="n">
        <f aca="false">IF(C3894="M.O.",VLOOKUP(A3894,INSUMOS_AUX!A:F,6,0),0)</f>
        <v>0</v>
      </c>
    </row>
    <row r="3895" customFormat="false" ht="15" hidden="false" customHeight="false" outlineLevel="0" collapsed="false">
      <c r="A3895" s="178" t="n">
        <v>38382</v>
      </c>
      <c r="B3895" s="179" t="s">
        <v>664</v>
      </c>
      <c r="C3895" s="180" t="s">
        <v>74</v>
      </c>
      <c r="D3895" s="180" t="s">
        <v>30</v>
      </c>
      <c r="E3895" s="178" t="n">
        <v>0.003391808</v>
      </c>
      <c r="F3895" s="181" t="n">
        <f aca="false">IF(C3895="MAT.",VLOOKUP(A3895,INSUMOS_AUX!A:F,6,0),0)</f>
        <v>7.62</v>
      </c>
      <c r="G3895" s="178" t="n">
        <f aca="false">IF(C3895="M.O.",VLOOKUP(A3895,INSUMOS_AUX!A:F,6,0),0)</f>
        <v>0</v>
      </c>
    </row>
    <row r="3896" customFormat="false" ht="15" hidden="false" customHeight="false" outlineLevel="0" collapsed="false">
      <c r="A3896" s="178" t="n">
        <v>38390</v>
      </c>
      <c r="B3896" s="179" t="s">
        <v>665</v>
      </c>
      <c r="C3896" s="180" t="s">
        <v>74</v>
      </c>
      <c r="D3896" s="180" t="s">
        <v>30</v>
      </c>
      <c r="E3896" s="178" t="n">
        <v>0.001782602</v>
      </c>
      <c r="F3896" s="181" t="n">
        <f aca="false">IF(C3896="MAT.",VLOOKUP(A3896,INSUMOS_AUX!A:F,6,0),0)</f>
        <v>22.97</v>
      </c>
      <c r="G3896" s="178" t="n">
        <f aca="false">IF(C3896="M.O.",VLOOKUP(A3896,INSUMOS_AUX!A:F,6,0),0)</f>
        <v>0</v>
      </c>
    </row>
    <row r="3897" customFormat="false" ht="15" hidden="false" customHeight="false" outlineLevel="0" collapsed="false">
      <c r="A3897" s="178" t="n">
        <v>38393</v>
      </c>
      <c r="B3897" s="179" t="s">
        <v>666</v>
      </c>
      <c r="C3897" s="180" t="s">
        <v>74</v>
      </c>
      <c r="D3897" s="180" t="s">
        <v>30</v>
      </c>
      <c r="E3897" s="178" t="n">
        <v>0.001782602</v>
      </c>
      <c r="F3897" s="181" t="n">
        <f aca="false">IF(C3897="MAT.",VLOOKUP(A3897,INSUMOS_AUX!A:F,6,0),0)</f>
        <v>10.36</v>
      </c>
      <c r="G3897" s="178" t="n">
        <f aca="false">IF(C3897="M.O.",VLOOKUP(A3897,INSUMOS_AUX!A:F,6,0),0)</f>
        <v>0</v>
      </c>
    </row>
    <row r="3898" customFormat="false" ht="15" hidden="false" customHeight="false" outlineLevel="0" collapsed="false">
      <c r="A3898" s="178" t="n">
        <v>38396</v>
      </c>
      <c r="B3898" s="179" t="s">
        <v>667</v>
      </c>
      <c r="C3898" s="180" t="s">
        <v>74</v>
      </c>
      <c r="D3898" s="180" t="s">
        <v>30</v>
      </c>
      <c r="E3898" s="178" t="n">
        <v>6.0702E-005</v>
      </c>
      <c r="F3898" s="181" t="n">
        <f aca="false">IF(C3898="MAT.",VLOOKUP(A3898,INSUMOS_AUX!A:F,6,0),0)</f>
        <v>276.64</v>
      </c>
      <c r="G3898" s="178" t="n">
        <f aca="false">IF(C3898="M.O.",VLOOKUP(A3898,INSUMOS_AUX!A:F,6,0),0)</f>
        <v>0</v>
      </c>
    </row>
    <row r="3899" customFormat="false" ht="15" hidden="false" customHeight="false" outlineLevel="0" collapsed="false">
      <c r="A3899" s="178" t="n">
        <v>38399</v>
      </c>
      <c r="B3899" s="179" t="s">
        <v>668</v>
      </c>
      <c r="C3899" s="180" t="s">
        <v>74</v>
      </c>
      <c r="D3899" s="180" t="s">
        <v>30</v>
      </c>
      <c r="E3899" s="178" t="n">
        <v>0.000303242</v>
      </c>
      <c r="F3899" s="181" t="n">
        <f aca="false">IF(C3899="MAT.",VLOOKUP(A3899,INSUMOS_AUX!A:F,6,0),0)</f>
        <v>135.25</v>
      </c>
      <c r="G3899" s="178" t="n">
        <f aca="false">IF(C3899="M.O.",VLOOKUP(A3899,INSUMOS_AUX!A:F,6,0),0)</f>
        <v>0</v>
      </c>
    </row>
    <row r="3900" customFormat="false" ht="15" hidden="false" customHeight="false" outlineLevel="0" collapsed="false">
      <c r="A3900" s="178" t="n">
        <v>38412</v>
      </c>
      <c r="B3900" s="179" t="s">
        <v>669</v>
      </c>
      <c r="C3900" s="180" t="s">
        <v>74</v>
      </c>
      <c r="D3900" s="180" t="s">
        <v>30</v>
      </c>
      <c r="E3900" s="178" t="n">
        <v>5.3064E-005</v>
      </c>
      <c r="F3900" s="181" t="n">
        <f aca="false">IF(C3900="MAT.",VLOOKUP(A3900,INSUMOS_AUX!A:F,6,0),0)</f>
        <v>837.62</v>
      </c>
      <c r="G3900" s="178" t="n">
        <f aca="false">IF(C3900="M.O.",VLOOKUP(A3900,INSUMOS_AUX!A:F,6,0),0)</f>
        <v>0</v>
      </c>
    </row>
    <row r="3901" customFormat="false" ht="15" hidden="false" customHeight="false" outlineLevel="0" collapsed="false">
      <c r="A3901" s="178" t="n">
        <v>38413</v>
      </c>
      <c r="B3901" s="179" t="s">
        <v>670</v>
      </c>
      <c r="C3901" s="180" t="s">
        <v>74</v>
      </c>
      <c r="D3901" s="180" t="s">
        <v>30</v>
      </c>
      <c r="E3901" s="178" t="n">
        <v>5.1992E-005</v>
      </c>
      <c r="F3901" s="181" t="n">
        <f aca="false">IF(C3901="MAT.",VLOOKUP(A3901,INSUMOS_AUX!A:F,6,0),0)</f>
        <v>589.49</v>
      </c>
      <c r="G3901" s="178" t="n">
        <f aca="false">IF(C3901="M.O.",VLOOKUP(A3901,INSUMOS_AUX!A:F,6,0),0)</f>
        <v>0</v>
      </c>
    </row>
    <row r="3902" customFormat="false" ht="15" hidden="false" customHeight="false" outlineLevel="0" collapsed="false">
      <c r="A3902" s="178" t="n">
        <v>38476</v>
      </c>
      <c r="B3902" s="179" t="s">
        <v>671</v>
      </c>
      <c r="C3902" s="180" t="s">
        <v>74</v>
      </c>
      <c r="D3902" s="180" t="s">
        <v>30</v>
      </c>
      <c r="E3902" s="178" t="n">
        <v>0.000242674</v>
      </c>
      <c r="F3902" s="181" t="n">
        <f aca="false">IF(C3902="MAT.",VLOOKUP(A3902,INSUMOS_AUX!A:F,6,0),0)</f>
        <v>203.78</v>
      </c>
      <c r="G3902" s="178" t="n">
        <f aca="false">IF(C3902="M.O.",VLOOKUP(A3902,INSUMOS_AUX!A:F,6,0),0)</f>
        <v>0</v>
      </c>
    </row>
    <row r="3903" customFormat="false" ht="15" hidden="false" customHeight="false" outlineLevel="0" collapsed="false">
      <c r="A3903" s="178" t="n">
        <v>38477</v>
      </c>
      <c r="B3903" s="179" t="s">
        <v>672</v>
      </c>
      <c r="C3903" s="180" t="s">
        <v>74</v>
      </c>
      <c r="D3903" s="180" t="s">
        <v>30</v>
      </c>
      <c r="E3903" s="178" t="n">
        <v>5.1992E-005</v>
      </c>
      <c r="F3903" s="181" t="n">
        <f aca="false">IF(C3903="MAT.",VLOOKUP(A3903,INSUMOS_AUX!A:F,6,0),0)</f>
        <v>577.1</v>
      </c>
      <c r="G3903" s="178" t="n">
        <f aca="false">IF(C3903="M.O.",VLOOKUP(A3903,INSUMOS_AUX!A:F,6,0),0)</f>
        <v>0</v>
      </c>
    </row>
    <row r="3904" customFormat="false" ht="15" hidden="false" customHeight="false" outlineLevel="0" collapsed="false">
      <c r="A3904" s="178" t="s">
        <v>873</v>
      </c>
      <c r="B3904" s="179" t="s">
        <v>368</v>
      </c>
      <c r="C3904" s="180" t="s">
        <v>74</v>
      </c>
      <c r="D3904" s="180" t="s">
        <v>86</v>
      </c>
      <c r="E3904" s="178" t="n">
        <v>1</v>
      </c>
      <c r="F3904" s="181" t="n">
        <f aca="false">IF(C3904="MAT.",VLOOKUP(A3904,INSUMOS_AUX!A:F,6,0),0)</f>
        <v>32.69</v>
      </c>
      <c r="G3904" s="178" t="n">
        <f aca="false">IF(C3904="M.O.",VLOOKUP(A3904,INSUMOS_AUX!A:F,6,0),0)</f>
        <v>0</v>
      </c>
    </row>
    <row r="3905" customFormat="false" ht="15" hidden="false" customHeight="false" outlineLevel="0" collapsed="false">
      <c r="A3905" s="172"/>
      <c r="B3905" s="173"/>
      <c r="C3905" s="173"/>
      <c r="D3905" s="173"/>
      <c r="E3905" s="173"/>
      <c r="F3905" s="173"/>
      <c r="G3905" s="173"/>
    </row>
    <row r="3906" customFormat="false" ht="15" hidden="false" customHeight="false" outlineLevel="0" collapsed="false">
      <c r="A3906" s="174" t="s">
        <v>370</v>
      </c>
      <c r="B3906" s="174" t="s">
        <v>371</v>
      </c>
      <c r="C3906" s="175" t="s">
        <v>60</v>
      </c>
      <c r="D3906" s="175" t="s">
        <v>30</v>
      </c>
      <c r="E3906" s="176" t="n">
        <v>4</v>
      </c>
      <c r="F3906" s="176" t="n">
        <f aca="false">SUMPRODUCT($E3907:$E3934,F3907:F3934)</f>
        <v>38.274795494</v>
      </c>
      <c r="G3906" s="176" t="n">
        <f aca="false">SUMPRODUCT($E3907:$E3934,G3907:G3934)</f>
        <v>5.830366</v>
      </c>
    </row>
    <row r="3907" customFormat="false" ht="15" hidden="false" customHeight="false" outlineLevel="0" collapsed="false">
      <c r="A3907" s="178" t="n">
        <v>10</v>
      </c>
      <c r="B3907" s="179" t="s">
        <v>647</v>
      </c>
      <c r="C3907" s="180" t="s">
        <v>74</v>
      </c>
      <c r="D3907" s="180" t="s">
        <v>30</v>
      </c>
      <c r="E3907" s="178" t="n">
        <v>0.00350625</v>
      </c>
      <c r="F3907" s="181" t="n">
        <f aca="false">IF(C3907="MAT.",VLOOKUP(A3907,INSUMOS_AUX!A:F,6,0),0)</f>
        <v>6.92</v>
      </c>
      <c r="G3907" s="178" t="n">
        <f aca="false">IF(C3907="M.O.",VLOOKUP(A3907,INSUMOS_AUX!A:F,6,0),0)</f>
        <v>0</v>
      </c>
    </row>
    <row r="3908" customFormat="false" ht="15" hidden="false" customHeight="false" outlineLevel="0" collapsed="false">
      <c r="A3908" s="178" t="n">
        <v>11359</v>
      </c>
      <c r="B3908" s="179" t="s">
        <v>649</v>
      </c>
      <c r="C3908" s="180" t="s">
        <v>74</v>
      </c>
      <c r="D3908" s="180" t="s">
        <v>30</v>
      </c>
      <c r="E3908" s="178" t="n">
        <v>2.83E-005</v>
      </c>
      <c r="F3908" s="181" t="n">
        <f aca="false">IF(C3908="MAT.",VLOOKUP(A3908,INSUMOS_AUX!A:F,6,0),0)</f>
        <v>571.77</v>
      </c>
      <c r="G3908" s="178" t="n">
        <f aca="false">IF(C3908="M.O.",VLOOKUP(A3908,INSUMOS_AUX!A:F,6,0),0)</f>
        <v>0</v>
      </c>
    </row>
    <row r="3909" customFormat="false" ht="15" hidden="false" customHeight="false" outlineLevel="0" collapsed="false">
      <c r="A3909" s="178" t="n">
        <v>12815</v>
      </c>
      <c r="B3909" s="179" t="s">
        <v>651</v>
      </c>
      <c r="C3909" s="180" t="s">
        <v>74</v>
      </c>
      <c r="D3909" s="180" t="s">
        <v>30</v>
      </c>
      <c r="E3909" s="178" t="n">
        <v>0.0039908</v>
      </c>
      <c r="F3909" s="181" t="n">
        <f aca="false">IF(C3909="MAT.",VLOOKUP(A3909,INSUMOS_AUX!A:F,6,0),0)</f>
        <v>5.84</v>
      </c>
      <c r="G3909" s="178" t="n">
        <f aca="false">IF(C3909="M.O.",VLOOKUP(A3909,INSUMOS_AUX!A:F,6,0),0)</f>
        <v>0</v>
      </c>
    </row>
    <row r="3910" customFormat="false" ht="15" hidden="false" customHeight="false" outlineLevel="0" collapsed="false">
      <c r="A3910" s="178" t="n">
        <v>12892</v>
      </c>
      <c r="B3910" s="179" t="s">
        <v>627</v>
      </c>
      <c r="C3910" s="180" t="s">
        <v>74</v>
      </c>
      <c r="D3910" s="180" t="s">
        <v>628</v>
      </c>
      <c r="E3910" s="178" t="n">
        <v>0.0068694</v>
      </c>
      <c r="F3910" s="181" t="n">
        <f aca="false">IF(C3910="MAT.",VLOOKUP(A3910,INSUMOS_AUX!A:F,6,0),0)</f>
        <v>9</v>
      </c>
      <c r="G3910" s="178" t="n">
        <f aca="false">IF(C3910="M.O.",VLOOKUP(A3910,INSUMOS_AUX!A:F,6,0),0)</f>
        <v>0</v>
      </c>
    </row>
    <row r="3911" customFormat="false" ht="15" hidden="false" customHeight="false" outlineLevel="0" collapsed="false">
      <c r="A3911" s="178" t="n">
        <v>12893</v>
      </c>
      <c r="B3911" s="179" t="s">
        <v>629</v>
      </c>
      <c r="C3911" s="180" t="s">
        <v>74</v>
      </c>
      <c r="D3911" s="180" t="s">
        <v>628</v>
      </c>
      <c r="E3911" s="178" t="n">
        <v>0.00080145</v>
      </c>
      <c r="F3911" s="181" t="n">
        <f aca="false">IF(C3911="MAT.",VLOOKUP(A3911,INSUMOS_AUX!A:F,6,0),0)</f>
        <v>48</v>
      </c>
      <c r="G3911" s="178" t="n">
        <f aca="false">IF(C3911="M.O.",VLOOKUP(A3911,INSUMOS_AUX!A:F,6,0),0)</f>
        <v>0</v>
      </c>
    </row>
    <row r="3912" customFormat="false" ht="15" hidden="false" customHeight="false" outlineLevel="0" collapsed="false">
      <c r="A3912" s="178" t="n">
        <v>2436</v>
      </c>
      <c r="B3912" s="179" t="s">
        <v>683</v>
      </c>
      <c r="C3912" s="180" t="s">
        <v>636</v>
      </c>
      <c r="D3912" s="180" t="s">
        <v>594</v>
      </c>
      <c r="E3912" s="178" t="n">
        <v>0.257525</v>
      </c>
      <c r="F3912" s="181" t="n">
        <f aca="false">IF(C3912="MAT.",VLOOKUP(A3912,INSUMOS_AUX!A:F,6,0),0)</f>
        <v>0</v>
      </c>
      <c r="G3912" s="178" t="n">
        <f aca="false">IF(C3912="M.O.",VLOOKUP(A3912,INSUMOS_AUX!A:F,6,0),0)</f>
        <v>13.3</v>
      </c>
    </row>
    <row r="3913" customFormat="false" ht="15" hidden="false" customHeight="false" outlineLevel="0" collapsed="false">
      <c r="A3913" s="178" t="n">
        <v>247</v>
      </c>
      <c r="B3913" s="179" t="s">
        <v>849</v>
      </c>
      <c r="C3913" s="180" t="s">
        <v>636</v>
      </c>
      <c r="D3913" s="180" t="s">
        <v>594</v>
      </c>
      <c r="E3913" s="178" t="n">
        <v>0.257525</v>
      </c>
      <c r="F3913" s="181" t="n">
        <f aca="false">IF(C3913="MAT.",VLOOKUP(A3913,INSUMOS_AUX!A:F,6,0),0)</f>
        <v>0</v>
      </c>
      <c r="G3913" s="178" t="n">
        <f aca="false">IF(C3913="M.O.",VLOOKUP(A3913,INSUMOS_AUX!A:F,6,0),0)</f>
        <v>9.34</v>
      </c>
    </row>
    <row r="3914" customFormat="false" ht="15" hidden="false" customHeight="false" outlineLevel="0" collapsed="false">
      <c r="A3914" s="178" t="n">
        <v>25966</v>
      </c>
      <c r="B3914" s="179" t="s">
        <v>653</v>
      </c>
      <c r="C3914" s="180" t="s">
        <v>74</v>
      </c>
      <c r="D3914" s="180" t="s">
        <v>654</v>
      </c>
      <c r="E3914" s="178" t="n">
        <v>0.00066515</v>
      </c>
      <c r="F3914" s="181" t="n">
        <f aca="false">IF(C3914="MAT.",VLOOKUP(A3914,INSUMOS_AUX!A:F,6,0),0)</f>
        <v>15.03</v>
      </c>
      <c r="G3914" s="178" t="n">
        <f aca="false">IF(C3914="M.O.",VLOOKUP(A3914,INSUMOS_AUX!A:F,6,0),0)</f>
        <v>0</v>
      </c>
    </row>
    <row r="3915" customFormat="false" ht="15" hidden="false" customHeight="false" outlineLevel="0" collapsed="false">
      <c r="A3915" s="178" t="n">
        <v>2711</v>
      </c>
      <c r="B3915" s="179" t="s">
        <v>657</v>
      </c>
      <c r="C3915" s="180" t="s">
        <v>74</v>
      </c>
      <c r="D3915" s="180" t="s">
        <v>30</v>
      </c>
      <c r="E3915" s="178" t="n">
        <v>0.00029685</v>
      </c>
      <c r="F3915" s="181" t="n">
        <f aca="false">IF(C3915="MAT.",VLOOKUP(A3915,INSUMOS_AUX!A:F,6,0),0)</f>
        <v>109.45</v>
      </c>
      <c r="G3915" s="178" t="n">
        <f aca="false">IF(C3915="M.O.",VLOOKUP(A3915,INSUMOS_AUX!A:F,6,0),0)</f>
        <v>0</v>
      </c>
    </row>
    <row r="3916" customFormat="false" ht="15" hidden="false" customHeight="false" outlineLevel="0" collapsed="false">
      <c r="A3916" s="178" t="n">
        <v>36144</v>
      </c>
      <c r="B3916" s="179" t="s">
        <v>630</v>
      </c>
      <c r="C3916" s="180" t="s">
        <v>74</v>
      </c>
      <c r="D3916" s="180" t="s">
        <v>30</v>
      </c>
      <c r="E3916" s="178" t="n">
        <v>0.0558854</v>
      </c>
      <c r="F3916" s="181" t="n">
        <f aca="false">IF(C3916="MAT.",VLOOKUP(A3916,INSUMOS_AUX!A:F,6,0),0)</f>
        <v>1.12</v>
      </c>
      <c r="G3916" s="178" t="n">
        <f aca="false">IF(C3916="M.O.",VLOOKUP(A3916,INSUMOS_AUX!A:F,6,0),0)</f>
        <v>0</v>
      </c>
    </row>
    <row r="3917" customFormat="false" ht="15" hidden="false" customHeight="false" outlineLevel="0" collapsed="false">
      <c r="A3917" s="178" t="n">
        <v>36146</v>
      </c>
      <c r="B3917" s="179" t="s">
        <v>631</v>
      </c>
      <c r="C3917" s="180" t="s">
        <v>74</v>
      </c>
      <c r="D3917" s="180" t="s">
        <v>30</v>
      </c>
      <c r="E3917" s="178" t="n">
        <v>0.0006217</v>
      </c>
      <c r="F3917" s="181" t="n">
        <f aca="false">IF(C3917="MAT.",VLOOKUP(A3917,INSUMOS_AUX!A:F,6,0),0)</f>
        <v>170</v>
      </c>
      <c r="G3917" s="178" t="n">
        <f aca="false">IF(C3917="M.O.",VLOOKUP(A3917,INSUMOS_AUX!A:F,6,0),0)</f>
        <v>0</v>
      </c>
    </row>
    <row r="3918" customFormat="false" ht="15" hidden="false" customHeight="false" outlineLevel="0" collapsed="false">
      <c r="A3918" s="178" t="n">
        <v>36149</v>
      </c>
      <c r="B3918" s="179" t="s">
        <v>632</v>
      </c>
      <c r="C3918" s="180" t="s">
        <v>74</v>
      </c>
      <c r="D3918" s="180" t="s">
        <v>30</v>
      </c>
      <c r="E3918" s="178" t="n">
        <v>0.00036</v>
      </c>
      <c r="F3918" s="181" t="n">
        <f aca="false">IF(C3918="MAT.",VLOOKUP(A3918,INSUMOS_AUX!A:F,6,0),0)</f>
        <v>117.5</v>
      </c>
      <c r="G3918" s="178" t="n">
        <f aca="false">IF(C3918="M.O.",VLOOKUP(A3918,INSUMOS_AUX!A:F,6,0),0)</f>
        <v>0</v>
      </c>
    </row>
    <row r="3919" customFormat="false" ht="15" hidden="false" customHeight="false" outlineLevel="0" collapsed="false">
      <c r="A3919" s="178" t="n">
        <v>36150</v>
      </c>
      <c r="B3919" s="179" t="s">
        <v>633</v>
      </c>
      <c r="C3919" s="180" t="s">
        <v>74</v>
      </c>
      <c r="D3919" s="180" t="s">
        <v>30</v>
      </c>
      <c r="E3919" s="178" t="n">
        <v>0.0013322</v>
      </c>
      <c r="F3919" s="181" t="n">
        <f aca="false">IF(C3919="MAT.",VLOOKUP(A3919,INSUMOS_AUX!A:F,6,0),0)</f>
        <v>29.7</v>
      </c>
      <c r="G3919" s="178" t="n">
        <f aca="false">IF(C3919="M.O.",VLOOKUP(A3919,INSUMOS_AUX!A:F,6,0),0)</f>
        <v>0</v>
      </c>
    </row>
    <row r="3920" customFormat="false" ht="15" hidden="false" customHeight="false" outlineLevel="0" collapsed="false">
      <c r="A3920" s="178" t="n">
        <v>36153</v>
      </c>
      <c r="B3920" s="179" t="s">
        <v>634</v>
      </c>
      <c r="C3920" s="180" t="s">
        <v>74</v>
      </c>
      <c r="D3920" s="180" t="s">
        <v>30</v>
      </c>
      <c r="E3920" s="178" t="n">
        <v>0.0005388</v>
      </c>
      <c r="F3920" s="181" t="n">
        <f aca="false">IF(C3920="MAT.",VLOOKUP(A3920,INSUMOS_AUX!A:F,6,0),0)</f>
        <v>133.75</v>
      </c>
      <c r="G3920" s="178" t="n">
        <f aca="false">IF(C3920="M.O.",VLOOKUP(A3920,INSUMOS_AUX!A:F,6,0),0)</f>
        <v>0</v>
      </c>
    </row>
    <row r="3921" customFormat="false" ht="15" hidden="false" customHeight="false" outlineLevel="0" collapsed="false">
      <c r="A3921" s="178" t="n">
        <v>37370</v>
      </c>
      <c r="B3921" s="179" t="s">
        <v>659</v>
      </c>
      <c r="C3921" s="180" t="s">
        <v>74</v>
      </c>
      <c r="D3921" s="180" t="s">
        <v>594</v>
      </c>
      <c r="E3921" s="178" t="n">
        <v>0.5</v>
      </c>
      <c r="F3921" s="181" t="n">
        <f aca="false">IF(C3921="MAT.",VLOOKUP(A3921,INSUMOS_AUX!A:F,6,0),0)</f>
        <v>1.87</v>
      </c>
      <c r="G3921" s="178" t="n">
        <f aca="false">IF(C3921="M.O.",VLOOKUP(A3921,INSUMOS_AUX!A:F,6,0),0)</f>
        <v>0</v>
      </c>
    </row>
    <row r="3922" customFormat="false" ht="15" hidden="false" customHeight="false" outlineLevel="0" collapsed="false">
      <c r="A3922" s="178" t="n">
        <v>37371</v>
      </c>
      <c r="B3922" s="179" t="s">
        <v>660</v>
      </c>
      <c r="C3922" s="180" t="s">
        <v>74</v>
      </c>
      <c r="D3922" s="180" t="s">
        <v>594</v>
      </c>
      <c r="E3922" s="178" t="n">
        <v>0.5</v>
      </c>
      <c r="F3922" s="181" t="n">
        <f aca="false">IF(C3922="MAT.",VLOOKUP(A3922,INSUMOS_AUX!A:F,6,0),0)</f>
        <v>0.71</v>
      </c>
      <c r="G3922" s="178" t="n">
        <f aca="false">IF(C3922="M.O.",VLOOKUP(A3922,INSUMOS_AUX!A:F,6,0),0)</f>
        <v>0</v>
      </c>
    </row>
    <row r="3923" customFormat="false" ht="15" hidden="false" customHeight="false" outlineLevel="0" collapsed="false">
      <c r="A3923" s="178" t="n">
        <v>37372</v>
      </c>
      <c r="B3923" s="179" t="s">
        <v>661</v>
      </c>
      <c r="C3923" s="180" t="s">
        <v>74</v>
      </c>
      <c r="D3923" s="180" t="s">
        <v>594</v>
      </c>
      <c r="E3923" s="178" t="n">
        <v>0.5</v>
      </c>
      <c r="F3923" s="181" t="n">
        <f aca="false">IF(C3923="MAT.",VLOOKUP(A3923,INSUMOS_AUX!A:F,6,0),0)</f>
        <v>0.34</v>
      </c>
      <c r="G3923" s="178" t="n">
        <f aca="false">IF(C3923="M.O.",VLOOKUP(A3923,INSUMOS_AUX!A:F,6,0),0)</f>
        <v>0</v>
      </c>
    </row>
    <row r="3924" customFormat="false" ht="15" hidden="false" customHeight="false" outlineLevel="0" collapsed="false">
      <c r="A3924" s="178" t="n">
        <v>37373</v>
      </c>
      <c r="B3924" s="179" t="s">
        <v>662</v>
      </c>
      <c r="C3924" s="180" t="s">
        <v>74</v>
      </c>
      <c r="D3924" s="180" t="s">
        <v>594</v>
      </c>
      <c r="E3924" s="178" t="n">
        <v>0.5</v>
      </c>
      <c r="F3924" s="181" t="n">
        <f aca="false">IF(C3924="MAT.",VLOOKUP(A3924,INSUMOS_AUX!A:F,6,0),0)</f>
        <v>0.05</v>
      </c>
      <c r="G3924" s="178" t="n">
        <f aca="false">IF(C3924="M.O.",VLOOKUP(A3924,INSUMOS_AUX!A:F,6,0),0)</f>
        <v>0</v>
      </c>
    </row>
    <row r="3925" customFormat="false" ht="15" hidden="false" customHeight="false" outlineLevel="0" collapsed="false">
      <c r="A3925" s="178" t="n">
        <v>38382</v>
      </c>
      <c r="B3925" s="179" t="s">
        <v>664</v>
      </c>
      <c r="C3925" s="180" t="s">
        <v>74</v>
      </c>
      <c r="D3925" s="180" t="s">
        <v>30</v>
      </c>
      <c r="E3925" s="178" t="n">
        <v>0.0012656</v>
      </c>
      <c r="F3925" s="181" t="n">
        <f aca="false">IF(C3925="MAT.",VLOOKUP(A3925,INSUMOS_AUX!A:F,6,0),0)</f>
        <v>7.62</v>
      </c>
      <c r="G3925" s="178" t="n">
        <f aca="false">IF(C3925="M.O.",VLOOKUP(A3925,INSUMOS_AUX!A:F,6,0),0)</f>
        <v>0</v>
      </c>
    </row>
    <row r="3926" customFormat="false" ht="15" hidden="false" customHeight="false" outlineLevel="0" collapsed="false">
      <c r="A3926" s="178" t="n">
        <v>38390</v>
      </c>
      <c r="B3926" s="179" t="s">
        <v>665</v>
      </c>
      <c r="C3926" s="180" t="s">
        <v>74</v>
      </c>
      <c r="D3926" s="180" t="s">
        <v>30</v>
      </c>
      <c r="E3926" s="178" t="n">
        <v>0.00066515</v>
      </c>
      <c r="F3926" s="181" t="n">
        <f aca="false">IF(C3926="MAT.",VLOOKUP(A3926,INSUMOS_AUX!A:F,6,0),0)</f>
        <v>22.97</v>
      </c>
      <c r="G3926" s="178" t="n">
        <f aca="false">IF(C3926="M.O.",VLOOKUP(A3926,INSUMOS_AUX!A:F,6,0),0)</f>
        <v>0</v>
      </c>
    </row>
    <row r="3927" customFormat="false" ht="15" hidden="false" customHeight="false" outlineLevel="0" collapsed="false">
      <c r="A3927" s="178" t="n">
        <v>38393</v>
      </c>
      <c r="B3927" s="179" t="s">
        <v>666</v>
      </c>
      <c r="C3927" s="180" t="s">
        <v>74</v>
      </c>
      <c r="D3927" s="180" t="s">
        <v>30</v>
      </c>
      <c r="E3927" s="178" t="n">
        <v>0.00066515</v>
      </c>
      <c r="F3927" s="181" t="n">
        <f aca="false">IF(C3927="MAT.",VLOOKUP(A3927,INSUMOS_AUX!A:F,6,0),0)</f>
        <v>10.36</v>
      </c>
      <c r="G3927" s="178" t="n">
        <f aca="false">IF(C3927="M.O.",VLOOKUP(A3927,INSUMOS_AUX!A:F,6,0),0)</f>
        <v>0</v>
      </c>
    </row>
    <row r="3928" customFormat="false" ht="15" hidden="false" customHeight="false" outlineLevel="0" collapsed="false">
      <c r="A3928" s="178" t="n">
        <v>38396</v>
      </c>
      <c r="B3928" s="179" t="s">
        <v>667</v>
      </c>
      <c r="C3928" s="180" t="s">
        <v>74</v>
      </c>
      <c r="D3928" s="180" t="s">
        <v>30</v>
      </c>
      <c r="E3928" s="178" t="n">
        <v>2.265E-005</v>
      </c>
      <c r="F3928" s="181" t="n">
        <f aca="false">IF(C3928="MAT.",VLOOKUP(A3928,INSUMOS_AUX!A:F,6,0),0)</f>
        <v>276.64</v>
      </c>
      <c r="G3928" s="178" t="n">
        <f aca="false">IF(C3928="M.O.",VLOOKUP(A3928,INSUMOS_AUX!A:F,6,0),0)</f>
        <v>0</v>
      </c>
    </row>
    <row r="3929" customFormat="false" ht="15" hidden="false" customHeight="false" outlineLevel="0" collapsed="false">
      <c r="A3929" s="178" t="n">
        <v>38399</v>
      </c>
      <c r="B3929" s="179" t="s">
        <v>668</v>
      </c>
      <c r="C3929" s="180" t="s">
        <v>74</v>
      </c>
      <c r="D3929" s="180" t="s">
        <v>30</v>
      </c>
      <c r="E3929" s="178" t="n">
        <v>0.00011315</v>
      </c>
      <c r="F3929" s="181" t="n">
        <f aca="false">IF(C3929="MAT.",VLOOKUP(A3929,INSUMOS_AUX!A:F,6,0),0)</f>
        <v>135.25</v>
      </c>
      <c r="G3929" s="178" t="n">
        <f aca="false">IF(C3929="M.O.",VLOOKUP(A3929,INSUMOS_AUX!A:F,6,0),0)</f>
        <v>0</v>
      </c>
    </row>
    <row r="3930" customFormat="false" ht="15" hidden="false" customHeight="false" outlineLevel="0" collapsed="false">
      <c r="A3930" s="178" t="n">
        <v>38412</v>
      </c>
      <c r="B3930" s="179" t="s">
        <v>669</v>
      </c>
      <c r="C3930" s="180" t="s">
        <v>74</v>
      </c>
      <c r="D3930" s="180" t="s">
        <v>30</v>
      </c>
      <c r="E3930" s="178" t="n">
        <v>1.98E-005</v>
      </c>
      <c r="F3930" s="181" t="n">
        <f aca="false">IF(C3930="MAT.",VLOOKUP(A3930,INSUMOS_AUX!A:F,6,0),0)</f>
        <v>837.62</v>
      </c>
      <c r="G3930" s="178" t="n">
        <f aca="false">IF(C3930="M.O.",VLOOKUP(A3930,INSUMOS_AUX!A:F,6,0),0)</f>
        <v>0</v>
      </c>
    </row>
    <row r="3931" customFormat="false" ht="15" hidden="false" customHeight="false" outlineLevel="0" collapsed="false">
      <c r="A3931" s="178" t="n">
        <v>38413</v>
      </c>
      <c r="B3931" s="179" t="s">
        <v>670</v>
      </c>
      <c r="C3931" s="180" t="s">
        <v>74</v>
      </c>
      <c r="D3931" s="180" t="s">
        <v>30</v>
      </c>
      <c r="E3931" s="178" t="n">
        <v>1.94E-005</v>
      </c>
      <c r="F3931" s="181" t="n">
        <f aca="false">IF(C3931="MAT.",VLOOKUP(A3931,INSUMOS_AUX!A:F,6,0),0)</f>
        <v>589.49</v>
      </c>
      <c r="G3931" s="178" t="n">
        <f aca="false">IF(C3931="M.O.",VLOOKUP(A3931,INSUMOS_AUX!A:F,6,0),0)</f>
        <v>0</v>
      </c>
    </row>
    <row r="3932" customFormat="false" ht="15" hidden="false" customHeight="false" outlineLevel="0" collapsed="false">
      <c r="A3932" s="178" t="n">
        <v>38476</v>
      </c>
      <c r="B3932" s="179" t="s">
        <v>671</v>
      </c>
      <c r="C3932" s="180" t="s">
        <v>74</v>
      </c>
      <c r="D3932" s="180" t="s">
        <v>30</v>
      </c>
      <c r="E3932" s="178" t="n">
        <v>9.055E-005</v>
      </c>
      <c r="F3932" s="181" t="n">
        <f aca="false">IF(C3932="MAT.",VLOOKUP(A3932,INSUMOS_AUX!A:F,6,0),0)</f>
        <v>203.78</v>
      </c>
      <c r="G3932" s="178" t="n">
        <f aca="false">IF(C3932="M.O.",VLOOKUP(A3932,INSUMOS_AUX!A:F,6,0),0)</f>
        <v>0</v>
      </c>
    </row>
    <row r="3933" customFormat="false" ht="15" hidden="false" customHeight="false" outlineLevel="0" collapsed="false">
      <c r="A3933" s="178" t="n">
        <v>38477</v>
      </c>
      <c r="B3933" s="179" t="s">
        <v>672</v>
      </c>
      <c r="C3933" s="180" t="s">
        <v>74</v>
      </c>
      <c r="D3933" s="180" t="s">
        <v>30</v>
      </c>
      <c r="E3933" s="178" t="n">
        <v>1.94E-005</v>
      </c>
      <c r="F3933" s="181" t="n">
        <f aca="false">IF(C3933="MAT.",VLOOKUP(A3933,INSUMOS_AUX!A:F,6,0),0)</f>
        <v>577.1</v>
      </c>
      <c r="G3933" s="178" t="n">
        <f aca="false">IF(C3933="M.O.",VLOOKUP(A3933,INSUMOS_AUX!A:F,6,0),0)</f>
        <v>0</v>
      </c>
    </row>
    <row r="3934" customFormat="false" ht="15" hidden="false" customHeight="false" outlineLevel="0" collapsed="false">
      <c r="A3934" s="178" t="s">
        <v>874</v>
      </c>
      <c r="B3934" s="179" t="s">
        <v>371</v>
      </c>
      <c r="C3934" s="180" t="s">
        <v>74</v>
      </c>
      <c r="D3934" s="180" t="s">
        <v>30</v>
      </c>
      <c r="E3934" s="178" t="n">
        <v>1</v>
      </c>
      <c r="F3934" s="181" t="n">
        <f aca="false">IF(C3934="MAT.",VLOOKUP(A3934,INSUMOS_AUX!A:F,6,0),0)</f>
        <v>36.15</v>
      </c>
      <c r="G3934" s="178" t="n">
        <f aca="false">IF(C3934="M.O.",VLOOKUP(A3934,INSUMOS_AUX!A:F,6,0),0)</f>
        <v>0</v>
      </c>
    </row>
    <row r="3935" customFormat="false" ht="15" hidden="false" customHeight="false" outlineLevel="0" collapsed="false">
      <c r="A3935" s="172"/>
      <c r="B3935" s="173"/>
      <c r="C3935" s="173"/>
      <c r="D3935" s="173"/>
      <c r="E3935" s="173"/>
      <c r="F3935" s="173"/>
      <c r="G3935" s="173"/>
    </row>
    <row r="3936" customFormat="false" ht="15" hidden="false" customHeight="false" outlineLevel="0" collapsed="false">
      <c r="A3936" s="174" t="s">
        <v>376</v>
      </c>
      <c r="B3936" s="174" t="s">
        <v>377</v>
      </c>
      <c r="C3936" s="175" t="s">
        <v>60</v>
      </c>
      <c r="D3936" s="175" t="s">
        <v>86</v>
      </c>
      <c r="E3936" s="176" t="n">
        <v>4</v>
      </c>
      <c r="F3936" s="176" t="n">
        <f aca="false">SUMPRODUCT($E3937:$E3964,F3937:F3964)</f>
        <v>52.95494273832</v>
      </c>
      <c r="G3936" s="176" t="n">
        <f aca="false">SUMPRODUCT($E3937:$E3964,G3937:G3964)</f>
        <v>1.63250248</v>
      </c>
    </row>
    <row r="3937" customFormat="false" ht="15" hidden="false" customHeight="false" outlineLevel="0" collapsed="false">
      <c r="A3937" s="178" t="n">
        <v>10</v>
      </c>
      <c r="B3937" s="179" t="s">
        <v>647</v>
      </c>
      <c r="C3937" s="180" t="s">
        <v>74</v>
      </c>
      <c r="D3937" s="180" t="s">
        <v>30</v>
      </c>
      <c r="E3937" s="178" t="n">
        <v>0.00098175</v>
      </c>
      <c r="F3937" s="181" t="n">
        <f aca="false">IF(C3937="MAT.",VLOOKUP(A3937,INSUMOS_AUX!A:F,6,0),0)</f>
        <v>6.92</v>
      </c>
      <c r="G3937" s="178" t="n">
        <f aca="false">IF(C3937="M.O.",VLOOKUP(A3937,INSUMOS_AUX!A:F,6,0),0)</f>
        <v>0</v>
      </c>
    </row>
    <row r="3938" customFormat="false" ht="15" hidden="false" customHeight="false" outlineLevel="0" collapsed="false">
      <c r="A3938" s="178" t="n">
        <v>11359</v>
      </c>
      <c r="B3938" s="179" t="s">
        <v>649</v>
      </c>
      <c r="C3938" s="180" t="s">
        <v>74</v>
      </c>
      <c r="D3938" s="180" t="s">
        <v>30</v>
      </c>
      <c r="E3938" s="178" t="n">
        <v>7.924E-006</v>
      </c>
      <c r="F3938" s="181" t="n">
        <f aca="false">IF(C3938="MAT.",VLOOKUP(A3938,INSUMOS_AUX!A:F,6,0),0)</f>
        <v>571.77</v>
      </c>
      <c r="G3938" s="178" t="n">
        <f aca="false">IF(C3938="M.O.",VLOOKUP(A3938,INSUMOS_AUX!A:F,6,0),0)</f>
        <v>0</v>
      </c>
    </row>
    <row r="3939" customFormat="false" ht="15" hidden="false" customHeight="false" outlineLevel="0" collapsed="false">
      <c r="A3939" s="178" t="n">
        <v>12815</v>
      </c>
      <c r="B3939" s="179" t="s">
        <v>651</v>
      </c>
      <c r="C3939" s="180" t="s">
        <v>74</v>
      </c>
      <c r="D3939" s="180" t="s">
        <v>30</v>
      </c>
      <c r="E3939" s="178" t="n">
        <v>0.001117424</v>
      </c>
      <c r="F3939" s="181" t="n">
        <f aca="false">IF(C3939="MAT.",VLOOKUP(A3939,INSUMOS_AUX!A:F,6,0),0)</f>
        <v>5.84</v>
      </c>
      <c r="G3939" s="178" t="n">
        <f aca="false">IF(C3939="M.O.",VLOOKUP(A3939,INSUMOS_AUX!A:F,6,0),0)</f>
        <v>0</v>
      </c>
    </row>
    <row r="3940" customFormat="false" ht="15" hidden="false" customHeight="false" outlineLevel="0" collapsed="false">
      <c r="A3940" s="178" t="n">
        <v>12892</v>
      </c>
      <c r="B3940" s="179" t="s">
        <v>627</v>
      </c>
      <c r="C3940" s="180" t="s">
        <v>74</v>
      </c>
      <c r="D3940" s="180" t="s">
        <v>628</v>
      </c>
      <c r="E3940" s="178" t="n">
        <v>0.001923432</v>
      </c>
      <c r="F3940" s="181" t="n">
        <f aca="false">IF(C3940="MAT.",VLOOKUP(A3940,INSUMOS_AUX!A:F,6,0),0)</f>
        <v>9</v>
      </c>
      <c r="G3940" s="178" t="n">
        <f aca="false">IF(C3940="M.O.",VLOOKUP(A3940,INSUMOS_AUX!A:F,6,0),0)</f>
        <v>0</v>
      </c>
    </row>
    <row r="3941" customFormat="false" ht="15" hidden="false" customHeight="false" outlineLevel="0" collapsed="false">
      <c r="A3941" s="178" t="n">
        <v>12893</v>
      </c>
      <c r="B3941" s="179" t="s">
        <v>629</v>
      </c>
      <c r="C3941" s="180" t="s">
        <v>74</v>
      </c>
      <c r="D3941" s="180" t="s">
        <v>628</v>
      </c>
      <c r="E3941" s="178" t="n">
        <v>0.000224406</v>
      </c>
      <c r="F3941" s="181" t="n">
        <f aca="false">IF(C3941="MAT.",VLOOKUP(A3941,INSUMOS_AUX!A:F,6,0),0)</f>
        <v>48</v>
      </c>
      <c r="G3941" s="178" t="n">
        <f aca="false">IF(C3941="M.O.",VLOOKUP(A3941,INSUMOS_AUX!A:F,6,0),0)</f>
        <v>0</v>
      </c>
    </row>
    <row r="3942" customFormat="false" ht="15" hidden="false" customHeight="false" outlineLevel="0" collapsed="false">
      <c r="A3942" s="178" t="n">
        <v>2436</v>
      </c>
      <c r="B3942" s="179" t="s">
        <v>683</v>
      </c>
      <c r="C3942" s="180" t="s">
        <v>636</v>
      </c>
      <c r="D3942" s="180" t="s">
        <v>594</v>
      </c>
      <c r="E3942" s="178" t="n">
        <v>0.072107</v>
      </c>
      <c r="F3942" s="181" t="n">
        <f aca="false">IF(C3942="MAT.",VLOOKUP(A3942,INSUMOS_AUX!A:F,6,0),0)</f>
        <v>0</v>
      </c>
      <c r="G3942" s="178" t="n">
        <f aca="false">IF(C3942="M.O.",VLOOKUP(A3942,INSUMOS_AUX!A:F,6,0),0)</f>
        <v>13.3</v>
      </c>
    </row>
    <row r="3943" customFormat="false" ht="15" hidden="false" customHeight="false" outlineLevel="0" collapsed="false">
      <c r="A3943" s="178" t="n">
        <v>247</v>
      </c>
      <c r="B3943" s="179" t="s">
        <v>849</v>
      </c>
      <c r="C3943" s="180" t="s">
        <v>636</v>
      </c>
      <c r="D3943" s="180" t="s">
        <v>594</v>
      </c>
      <c r="E3943" s="178" t="n">
        <v>0.072107</v>
      </c>
      <c r="F3943" s="181" t="n">
        <f aca="false">IF(C3943="MAT.",VLOOKUP(A3943,INSUMOS_AUX!A:F,6,0),0)</f>
        <v>0</v>
      </c>
      <c r="G3943" s="178" t="n">
        <f aca="false">IF(C3943="M.O.",VLOOKUP(A3943,INSUMOS_AUX!A:F,6,0),0)</f>
        <v>9.34</v>
      </c>
    </row>
    <row r="3944" customFormat="false" ht="15" hidden="false" customHeight="false" outlineLevel="0" collapsed="false">
      <c r="A3944" s="178" t="n">
        <v>25966</v>
      </c>
      <c r="B3944" s="179" t="s">
        <v>653</v>
      </c>
      <c r="C3944" s="180" t="s">
        <v>74</v>
      </c>
      <c r="D3944" s="180" t="s">
        <v>654</v>
      </c>
      <c r="E3944" s="178" t="n">
        <v>0.000186242</v>
      </c>
      <c r="F3944" s="181" t="n">
        <f aca="false">IF(C3944="MAT.",VLOOKUP(A3944,INSUMOS_AUX!A:F,6,0),0)</f>
        <v>15.03</v>
      </c>
      <c r="G3944" s="178" t="n">
        <f aca="false">IF(C3944="M.O.",VLOOKUP(A3944,INSUMOS_AUX!A:F,6,0),0)</f>
        <v>0</v>
      </c>
    </row>
    <row r="3945" customFormat="false" ht="15" hidden="false" customHeight="false" outlineLevel="0" collapsed="false">
      <c r="A3945" s="178" t="n">
        <v>2711</v>
      </c>
      <c r="B3945" s="179" t="s">
        <v>657</v>
      </c>
      <c r="C3945" s="180" t="s">
        <v>74</v>
      </c>
      <c r="D3945" s="180" t="s">
        <v>30</v>
      </c>
      <c r="E3945" s="178" t="n">
        <v>8.3118E-005</v>
      </c>
      <c r="F3945" s="181" t="n">
        <f aca="false">IF(C3945="MAT.",VLOOKUP(A3945,INSUMOS_AUX!A:F,6,0),0)</f>
        <v>109.45</v>
      </c>
      <c r="G3945" s="178" t="n">
        <f aca="false">IF(C3945="M.O.",VLOOKUP(A3945,INSUMOS_AUX!A:F,6,0),0)</f>
        <v>0</v>
      </c>
    </row>
    <row r="3946" customFormat="false" ht="15" hidden="false" customHeight="false" outlineLevel="0" collapsed="false">
      <c r="A3946" s="178" t="n">
        <v>36144</v>
      </c>
      <c r="B3946" s="179" t="s">
        <v>630</v>
      </c>
      <c r="C3946" s="180" t="s">
        <v>74</v>
      </c>
      <c r="D3946" s="180" t="s">
        <v>30</v>
      </c>
      <c r="E3946" s="178" t="n">
        <v>0.015647912</v>
      </c>
      <c r="F3946" s="181" t="n">
        <f aca="false">IF(C3946="MAT.",VLOOKUP(A3946,INSUMOS_AUX!A:F,6,0),0)</f>
        <v>1.12</v>
      </c>
      <c r="G3946" s="178" t="n">
        <f aca="false">IF(C3946="M.O.",VLOOKUP(A3946,INSUMOS_AUX!A:F,6,0),0)</f>
        <v>0</v>
      </c>
    </row>
    <row r="3947" customFormat="false" ht="15" hidden="false" customHeight="false" outlineLevel="0" collapsed="false">
      <c r="A3947" s="178" t="n">
        <v>36146</v>
      </c>
      <c r="B3947" s="179" t="s">
        <v>631</v>
      </c>
      <c r="C3947" s="180" t="s">
        <v>74</v>
      </c>
      <c r="D3947" s="180" t="s">
        <v>30</v>
      </c>
      <c r="E3947" s="178" t="n">
        <v>0.000174076</v>
      </c>
      <c r="F3947" s="181" t="n">
        <f aca="false">IF(C3947="MAT.",VLOOKUP(A3947,INSUMOS_AUX!A:F,6,0),0)</f>
        <v>170</v>
      </c>
      <c r="G3947" s="178" t="n">
        <f aca="false">IF(C3947="M.O.",VLOOKUP(A3947,INSUMOS_AUX!A:F,6,0),0)</f>
        <v>0</v>
      </c>
    </row>
    <row r="3948" customFormat="false" ht="15" hidden="false" customHeight="false" outlineLevel="0" collapsed="false">
      <c r="A3948" s="178" t="n">
        <v>36149</v>
      </c>
      <c r="B3948" s="179" t="s">
        <v>632</v>
      </c>
      <c r="C3948" s="180" t="s">
        <v>74</v>
      </c>
      <c r="D3948" s="180" t="s">
        <v>30</v>
      </c>
      <c r="E3948" s="178" t="n">
        <v>0.0001008</v>
      </c>
      <c r="F3948" s="181" t="n">
        <f aca="false">IF(C3948="MAT.",VLOOKUP(A3948,INSUMOS_AUX!A:F,6,0),0)</f>
        <v>117.5</v>
      </c>
      <c r="G3948" s="178" t="n">
        <f aca="false">IF(C3948="M.O.",VLOOKUP(A3948,INSUMOS_AUX!A:F,6,0),0)</f>
        <v>0</v>
      </c>
    </row>
    <row r="3949" customFormat="false" ht="15" hidden="false" customHeight="false" outlineLevel="0" collapsed="false">
      <c r="A3949" s="178" t="n">
        <v>36150</v>
      </c>
      <c r="B3949" s="179" t="s">
        <v>633</v>
      </c>
      <c r="C3949" s="180" t="s">
        <v>74</v>
      </c>
      <c r="D3949" s="180" t="s">
        <v>30</v>
      </c>
      <c r="E3949" s="178" t="n">
        <v>0.000373016</v>
      </c>
      <c r="F3949" s="181" t="n">
        <f aca="false">IF(C3949="MAT.",VLOOKUP(A3949,INSUMOS_AUX!A:F,6,0),0)</f>
        <v>29.7</v>
      </c>
      <c r="G3949" s="178" t="n">
        <f aca="false">IF(C3949="M.O.",VLOOKUP(A3949,INSUMOS_AUX!A:F,6,0),0)</f>
        <v>0</v>
      </c>
    </row>
    <row r="3950" customFormat="false" ht="15" hidden="false" customHeight="false" outlineLevel="0" collapsed="false">
      <c r="A3950" s="178" t="n">
        <v>36153</v>
      </c>
      <c r="B3950" s="179" t="s">
        <v>634</v>
      </c>
      <c r="C3950" s="180" t="s">
        <v>74</v>
      </c>
      <c r="D3950" s="180" t="s">
        <v>30</v>
      </c>
      <c r="E3950" s="178" t="n">
        <v>0.000150864</v>
      </c>
      <c r="F3950" s="181" t="n">
        <f aca="false">IF(C3950="MAT.",VLOOKUP(A3950,INSUMOS_AUX!A:F,6,0),0)</f>
        <v>133.75</v>
      </c>
      <c r="G3950" s="178" t="n">
        <f aca="false">IF(C3950="M.O.",VLOOKUP(A3950,INSUMOS_AUX!A:F,6,0),0)</f>
        <v>0</v>
      </c>
    </row>
    <row r="3951" customFormat="false" ht="15" hidden="false" customHeight="false" outlineLevel="0" collapsed="false">
      <c r="A3951" s="178" t="n">
        <v>37370</v>
      </c>
      <c r="B3951" s="179" t="s">
        <v>659</v>
      </c>
      <c r="C3951" s="180" t="s">
        <v>74</v>
      </c>
      <c r="D3951" s="180" t="s">
        <v>594</v>
      </c>
      <c r="E3951" s="178" t="n">
        <v>0.14</v>
      </c>
      <c r="F3951" s="181" t="n">
        <f aca="false">IF(C3951="MAT.",VLOOKUP(A3951,INSUMOS_AUX!A:F,6,0),0)</f>
        <v>1.87</v>
      </c>
      <c r="G3951" s="178" t="n">
        <f aca="false">IF(C3951="M.O.",VLOOKUP(A3951,INSUMOS_AUX!A:F,6,0),0)</f>
        <v>0</v>
      </c>
    </row>
    <row r="3952" customFormat="false" ht="15" hidden="false" customHeight="false" outlineLevel="0" collapsed="false">
      <c r="A3952" s="178" t="n">
        <v>37371</v>
      </c>
      <c r="B3952" s="179" t="s">
        <v>660</v>
      </c>
      <c r="C3952" s="180" t="s">
        <v>74</v>
      </c>
      <c r="D3952" s="180" t="s">
        <v>594</v>
      </c>
      <c r="E3952" s="178" t="n">
        <v>0.14</v>
      </c>
      <c r="F3952" s="181" t="n">
        <f aca="false">IF(C3952="MAT.",VLOOKUP(A3952,INSUMOS_AUX!A:F,6,0),0)</f>
        <v>0.71</v>
      </c>
      <c r="G3952" s="178" t="n">
        <f aca="false">IF(C3952="M.O.",VLOOKUP(A3952,INSUMOS_AUX!A:F,6,0),0)</f>
        <v>0</v>
      </c>
    </row>
    <row r="3953" customFormat="false" ht="15" hidden="false" customHeight="false" outlineLevel="0" collapsed="false">
      <c r="A3953" s="178" t="n">
        <v>37372</v>
      </c>
      <c r="B3953" s="179" t="s">
        <v>661</v>
      </c>
      <c r="C3953" s="180" t="s">
        <v>74</v>
      </c>
      <c r="D3953" s="180" t="s">
        <v>594</v>
      </c>
      <c r="E3953" s="178" t="n">
        <v>0.14</v>
      </c>
      <c r="F3953" s="181" t="n">
        <f aca="false">IF(C3953="MAT.",VLOOKUP(A3953,INSUMOS_AUX!A:F,6,0),0)</f>
        <v>0.34</v>
      </c>
      <c r="G3953" s="178" t="n">
        <f aca="false">IF(C3953="M.O.",VLOOKUP(A3953,INSUMOS_AUX!A:F,6,0),0)</f>
        <v>0</v>
      </c>
    </row>
    <row r="3954" customFormat="false" ht="15" hidden="false" customHeight="false" outlineLevel="0" collapsed="false">
      <c r="A3954" s="178" t="n">
        <v>37373</v>
      </c>
      <c r="B3954" s="179" t="s">
        <v>662</v>
      </c>
      <c r="C3954" s="180" t="s">
        <v>74</v>
      </c>
      <c r="D3954" s="180" t="s">
        <v>594</v>
      </c>
      <c r="E3954" s="178" t="n">
        <v>0.14</v>
      </c>
      <c r="F3954" s="181" t="n">
        <f aca="false">IF(C3954="MAT.",VLOOKUP(A3954,INSUMOS_AUX!A:F,6,0),0)</f>
        <v>0.05</v>
      </c>
      <c r="G3954" s="178" t="n">
        <f aca="false">IF(C3954="M.O.",VLOOKUP(A3954,INSUMOS_AUX!A:F,6,0),0)</f>
        <v>0</v>
      </c>
    </row>
    <row r="3955" customFormat="false" ht="15" hidden="false" customHeight="false" outlineLevel="0" collapsed="false">
      <c r="A3955" s="178" t="n">
        <v>38382</v>
      </c>
      <c r="B3955" s="179" t="s">
        <v>664</v>
      </c>
      <c r="C3955" s="180" t="s">
        <v>74</v>
      </c>
      <c r="D3955" s="180" t="s">
        <v>30</v>
      </c>
      <c r="E3955" s="178" t="n">
        <v>0.000354368</v>
      </c>
      <c r="F3955" s="181" t="n">
        <f aca="false">IF(C3955="MAT.",VLOOKUP(A3955,INSUMOS_AUX!A:F,6,0),0)</f>
        <v>7.62</v>
      </c>
      <c r="G3955" s="178" t="n">
        <f aca="false">IF(C3955="M.O.",VLOOKUP(A3955,INSUMOS_AUX!A:F,6,0),0)</f>
        <v>0</v>
      </c>
    </row>
    <row r="3956" customFormat="false" ht="15" hidden="false" customHeight="false" outlineLevel="0" collapsed="false">
      <c r="A3956" s="178" t="n">
        <v>38390</v>
      </c>
      <c r="B3956" s="179" t="s">
        <v>665</v>
      </c>
      <c r="C3956" s="180" t="s">
        <v>74</v>
      </c>
      <c r="D3956" s="180" t="s">
        <v>30</v>
      </c>
      <c r="E3956" s="178" t="n">
        <v>0.000186242</v>
      </c>
      <c r="F3956" s="181" t="n">
        <f aca="false">IF(C3956="MAT.",VLOOKUP(A3956,INSUMOS_AUX!A:F,6,0),0)</f>
        <v>22.97</v>
      </c>
      <c r="G3956" s="178" t="n">
        <f aca="false">IF(C3956="M.O.",VLOOKUP(A3956,INSUMOS_AUX!A:F,6,0),0)</f>
        <v>0</v>
      </c>
    </row>
    <row r="3957" customFormat="false" ht="15" hidden="false" customHeight="false" outlineLevel="0" collapsed="false">
      <c r="A3957" s="178" t="n">
        <v>38393</v>
      </c>
      <c r="B3957" s="179" t="s">
        <v>666</v>
      </c>
      <c r="C3957" s="180" t="s">
        <v>74</v>
      </c>
      <c r="D3957" s="180" t="s">
        <v>30</v>
      </c>
      <c r="E3957" s="178" t="n">
        <v>0.000186242</v>
      </c>
      <c r="F3957" s="181" t="n">
        <f aca="false">IF(C3957="MAT.",VLOOKUP(A3957,INSUMOS_AUX!A:F,6,0),0)</f>
        <v>10.36</v>
      </c>
      <c r="G3957" s="178" t="n">
        <f aca="false">IF(C3957="M.O.",VLOOKUP(A3957,INSUMOS_AUX!A:F,6,0),0)</f>
        <v>0</v>
      </c>
    </row>
    <row r="3958" customFormat="false" ht="15" hidden="false" customHeight="false" outlineLevel="0" collapsed="false">
      <c r="A3958" s="178" t="n">
        <v>38396</v>
      </c>
      <c r="B3958" s="179" t="s">
        <v>667</v>
      </c>
      <c r="C3958" s="180" t="s">
        <v>74</v>
      </c>
      <c r="D3958" s="180" t="s">
        <v>30</v>
      </c>
      <c r="E3958" s="178" t="n">
        <v>6.342E-006</v>
      </c>
      <c r="F3958" s="181" t="n">
        <f aca="false">IF(C3958="MAT.",VLOOKUP(A3958,INSUMOS_AUX!A:F,6,0),0)</f>
        <v>276.64</v>
      </c>
      <c r="G3958" s="178" t="n">
        <f aca="false">IF(C3958="M.O.",VLOOKUP(A3958,INSUMOS_AUX!A:F,6,0),0)</f>
        <v>0</v>
      </c>
    </row>
    <row r="3959" customFormat="false" ht="15" hidden="false" customHeight="false" outlineLevel="0" collapsed="false">
      <c r="A3959" s="178" t="n">
        <v>38399</v>
      </c>
      <c r="B3959" s="179" t="s">
        <v>668</v>
      </c>
      <c r="C3959" s="180" t="s">
        <v>74</v>
      </c>
      <c r="D3959" s="180" t="s">
        <v>30</v>
      </c>
      <c r="E3959" s="178" t="n">
        <v>3.1682E-005</v>
      </c>
      <c r="F3959" s="181" t="n">
        <f aca="false">IF(C3959="MAT.",VLOOKUP(A3959,INSUMOS_AUX!A:F,6,0),0)</f>
        <v>135.25</v>
      </c>
      <c r="G3959" s="178" t="n">
        <f aca="false">IF(C3959="M.O.",VLOOKUP(A3959,INSUMOS_AUX!A:F,6,0),0)</f>
        <v>0</v>
      </c>
    </row>
    <row r="3960" customFormat="false" ht="15" hidden="false" customHeight="false" outlineLevel="0" collapsed="false">
      <c r="A3960" s="178" t="n">
        <v>38412</v>
      </c>
      <c r="B3960" s="179" t="s">
        <v>669</v>
      </c>
      <c r="C3960" s="180" t="s">
        <v>74</v>
      </c>
      <c r="D3960" s="180" t="s">
        <v>30</v>
      </c>
      <c r="E3960" s="178" t="n">
        <v>5.544E-006</v>
      </c>
      <c r="F3960" s="181" t="n">
        <f aca="false">IF(C3960="MAT.",VLOOKUP(A3960,INSUMOS_AUX!A:F,6,0),0)</f>
        <v>837.62</v>
      </c>
      <c r="G3960" s="178" t="n">
        <f aca="false">IF(C3960="M.O.",VLOOKUP(A3960,INSUMOS_AUX!A:F,6,0),0)</f>
        <v>0</v>
      </c>
    </row>
    <row r="3961" customFormat="false" ht="15" hidden="false" customHeight="false" outlineLevel="0" collapsed="false">
      <c r="A3961" s="178" t="n">
        <v>38413</v>
      </c>
      <c r="B3961" s="179" t="s">
        <v>670</v>
      </c>
      <c r="C3961" s="180" t="s">
        <v>74</v>
      </c>
      <c r="D3961" s="180" t="s">
        <v>30</v>
      </c>
      <c r="E3961" s="178" t="n">
        <v>5.432E-006</v>
      </c>
      <c r="F3961" s="181" t="n">
        <f aca="false">IF(C3961="MAT.",VLOOKUP(A3961,INSUMOS_AUX!A:F,6,0),0)</f>
        <v>589.49</v>
      </c>
      <c r="G3961" s="178" t="n">
        <f aca="false">IF(C3961="M.O.",VLOOKUP(A3961,INSUMOS_AUX!A:F,6,0),0)</f>
        <v>0</v>
      </c>
    </row>
    <row r="3962" customFormat="false" ht="15" hidden="false" customHeight="false" outlineLevel="0" collapsed="false">
      <c r="A3962" s="178" t="n">
        <v>38476</v>
      </c>
      <c r="B3962" s="179" t="s">
        <v>671</v>
      </c>
      <c r="C3962" s="180" t="s">
        <v>74</v>
      </c>
      <c r="D3962" s="180" t="s">
        <v>30</v>
      </c>
      <c r="E3962" s="178" t="n">
        <v>2.5354E-005</v>
      </c>
      <c r="F3962" s="181" t="n">
        <f aca="false">IF(C3962="MAT.",VLOOKUP(A3962,INSUMOS_AUX!A:F,6,0),0)</f>
        <v>203.78</v>
      </c>
      <c r="G3962" s="178" t="n">
        <f aca="false">IF(C3962="M.O.",VLOOKUP(A3962,INSUMOS_AUX!A:F,6,0),0)</f>
        <v>0</v>
      </c>
    </row>
    <row r="3963" customFormat="false" ht="15" hidden="false" customHeight="false" outlineLevel="0" collapsed="false">
      <c r="A3963" s="178" t="n">
        <v>38477</v>
      </c>
      <c r="B3963" s="179" t="s">
        <v>672</v>
      </c>
      <c r="C3963" s="180" t="s">
        <v>74</v>
      </c>
      <c r="D3963" s="180" t="s">
        <v>30</v>
      </c>
      <c r="E3963" s="178" t="n">
        <v>5.432E-006</v>
      </c>
      <c r="F3963" s="181" t="n">
        <f aca="false">IF(C3963="MAT.",VLOOKUP(A3963,INSUMOS_AUX!A:F,6,0),0)</f>
        <v>577.1</v>
      </c>
      <c r="G3963" s="178" t="n">
        <f aca="false">IF(C3963="M.O.",VLOOKUP(A3963,INSUMOS_AUX!A:F,6,0),0)</f>
        <v>0</v>
      </c>
    </row>
    <row r="3964" customFormat="false" ht="15" hidden="false" customHeight="false" outlineLevel="0" collapsed="false">
      <c r="A3964" s="178" t="s">
        <v>876</v>
      </c>
      <c r="B3964" s="179" t="s">
        <v>377</v>
      </c>
      <c r="C3964" s="180" t="s">
        <v>74</v>
      </c>
      <c r="D3964" s="180" t="s">
        <v>86</v>
      </c>
      <c r="E3964" s="178" t="n">
        <v>1</v>
      </c>
      <c r="F3964" s="181" t="n">
        <f aca="false">IF(C3964="MAT.",VLOOKUP(A3964,INSUMOS_AUX!A:F,6,0),0)</f>
        <v>52.36</v>
      </c>
      <c r="G3964" s="178" t="n">
        <f aca="false">IF(C3964="M.O.",VLOOKUP(A3964,INSUMOS_AUX!A:F,6,0),0)</f>
        <v>0</v>
      </c>
    </row>
    <row r="3965" customFormat="false" ht="15" hidden="false" customHeight="false" outlineLevel="0" collapsed="false">
      <c r="A3965" s="172"/>
      <c r="B3965" s="173"/>
      <c r="C3965" s="173"/>
      <c r="D3965" s="173"/>
      <c r="E3965" s="173"/>
      <c r="F3965" s="173"/>
      <c r="G3965" s="173"/>
    </row>
    <row r="3966" customFormat="false" ht="15" hidden="false" customHeight="false" outlineLevel="0" collapsed="false">
      <c r="A3966" s="174" t="s">
        <v>379</v>
      </c>
      <c r="B3966" s="174" t="s">
        <v>380</v>
      </c>
      <c r="C3966" s="175" t="s">
        <v>60</v>
      </c>
      <c r="D3966" s="175" t="s">
        <v>30</v>
      </c>
      <c r="E3966" s="176" t="n">
        <v>2</v>
      </c>
      <c r="F3966" s="176" t="n">
        <f aca="false">SUMPRODUCT($E3967:$E3994,F3967:F3994)</f>
        <v>323.9096727904</v>
      </c>
      <c r="G3966" s="176" t="n">
        <f aca="false">SUMPRODUCT($E3967:$E3994,G3967:G3994)</f>
        <v>9.3285856</v>
      </c>
    </row>
    <row r="3967" customFormat="false" ht="15" hidden="false" customHeight="false" outlineLevel="0" collapsed="false">
      <c r="A3967" s="178" t="n">
        <v>10</v>
      </c>
      <c r="B3967" s="179" t="s">
        <v>647</v>
      </c>
      <c r="C3967" s="180" t="s">
        <v>74</v>
      </c>
      <c r="D3967" s="180" t="s">
        <v>30</v>
      </c>
      <c r="E3967" s="178" t="n">
        <v>0.00561</v>
      </c>
      <c r="F3967" s="181" t="n">
        <f aca="false">IF(C3967="MAT.",VLOOKUP(A3967,INSUMOS_AUX!A:F,6,0),0)</f>
        <v>6.92</v>
      </c>
      <c r="G3967" s="178" t="n">
        <f aca="false">IF(C3967="M.O.",VLOOKUP(A3967,INSUMOS_AUX!A:F,6,0),0)</f>
        <v>0</v>
      </c>
    </row>
    <row r="3968" customFormat="false" ht="15" hidden="false" customHeight="false" outlineLevel="0" collapsed="false">
      <c r="A3968" s="178" t="n">
        <v>11359</v>
      </c>
      <c r="B3968" s="179" t="s">
        <v>649</v>
      </c>
      <c r="C3968" s="180" t="s">
        <v>74</v>
      </c>
      <c r="D3968" s="180" t="s">
        <v>30</v>
      </c>
      <c r="E3968" s="178" t="n">
        <v>4.528E-005</v>
      </c>
      <c r="F3968" s="181" t="n">
        <f aca="false">IF(C3968="MAT.",VLOOKUP(A3968,INSUMOS_AUX!A:F,6,0),0)</f>
        <v>571.77</v>
      </c>
      <c r="G3968" s="178" t="n">
        <f aca="false">IF(C3968="M.O.",VLOOKUP(A3968,INSUMOS_AUX!A:F,6,0),0)</f>
        <v>0</v>
      </c>
    </row>
    <row r="3969" customFormat="false" ht="15" hidden="false" customHeight="false" outlineLevel="0" collapsed="false">
      <c r="A3969" s="178" t="n">
        <v>12815</v>
      </c>
      <c r="B3969" s="179" t="s">
        <v>651</v>
      </c>
      <c r="C3969" s="180" t="s">
        <v>74</v>
      </c>
      <c r="D3969" s="180" t="s">
        <v>30</v>
      </c>
      <c r="E3969" s="178" t="n">
        <v>0.00638528</v>
      </c>
      <c r="F3969" s="181" t="n">
        <f aca="false">IF(C3969="MAT.",VLOOKUP(A3969,INSUMOS_AUX!A:F,6,0),0)</f>
        <v>5.84</v>
      </c>
      <c r="G3969" s="178" t="n">
        <f aca="false">IF(C3969="M.O.",VLOOKUP(A3969,INSUMOS_AUX!A:F,6,0),0)</f>
        <v>0</v>
      </c>
    </row>
    <row r="3970" customFormat="false" ht="15" hidden="false" customHeight="false" outlineLevel="0" collapsed="false">
      <c r="A3970" s="178" t="n">
        <v>12892</v>
      </c>
      <c r="B3970" s="179" t="s">
        <v>627</v>
      </c>
      <c r="C3970" s="180" t="s">
        <v>74</v>
      </c>
      <c r="D3970" s="180" t="s">
        <v>628</v>
      </c>
      <c r="E3970" s="178" t="n">
        <v>0.01099104</v>
      </c>
      <c r="F3970" s="181" t="n">
        <f aca="false">IF(C3970="MAT.",VLOOKUP(A3970,INSUMOS_AUX!A:F,6,0),0)</f>
        <v>9</v>
      </c>
      <c r="G3970" s="178" t="n">
        <f aca="false">IF(C3970="M.O.",VLOOKUP(A3970,INSUMOS_AUX!A:F,6,0),0)</f>
        <v>0</v>
      </c>
    </row>
    <row r="3971" customFormat="false" ht="15" hidden="false" customHeight="false" outlineLevel="0" collapsed="false">
      <c r="A3971" s="178" t="n">
        <v>12893</v>
      </c>
      <c r="B3971" s="179" t="s">
        <v>629</v>
      </c>
      <c r="C3971" s="180" t="s">
        <v>74</v>
      </c>
      <c r="D3971" s="180" t="s">
        <v>628</v>
      </c>
      <c r="E3971" s="178" t="n">
        <v>0.00128232</v>
      </c>
      <c r="F3971" s="181" t="n">
        <f aca="false">IF(C3971="MAT.",VLOOKUP(A3971,INSUMOS_AUX!A:F,6,0),0)</f>
        <v>48</v>
      </c>
      <c r="G3971" s="178" t="n">
        <f aca="false">IF(C3971="M.O.",VLOOKUP(A3971,INSUMOS_AUX!A:F,6,0),0)</f>
        <v>0</v>
      </c>
    </row>
    <row r="3972" customFormat="false" ht="15" hidden="false" customHeight="false" outlineLevel="0" collapsed="false">
      <c r="A3972" s="178" t="n">
        <v>2436</v>
      </c>
      <c r="B3972" s="179" t="s">
        <v>683</v>
      </c>
      <c r="C3972" s="180" t="s">
        <v>636</v>
      </c>
      <c r="D3972" s="180" t="s">
        <v>594</v>
      </c>
      <c r="E3972" s="178" t="n">
        <v>0.41204</v>
      </c>
      <c r="F3972" s="181" t="n">
        <f aca="false">IF(C3972="MAT.",VLOOKUP(A3972,INSUMOS_AUX!A:F,6,0),0)</f>
        <v>0</v>
      </c>
      <c r="G3972" s="178" t="n">
        <f aca="false">IF(C3972="M.O.",VLOOKUP(A3972,INSUMOS_AUX!A:F,6,0),0)</f>
        <v>13.3</v>
      </c>
    </row>
    <row r="3973" customFormat="false" ht="15" hidden="false" customHeight="false" outlineLevel="0" collapsed="false">
      <c r="A3973" s="178" t="n">
        <v>247</v>
      </c>
      <c r="B3973" s="179" t="s">
        <v>849</v>
      </c>
      <c r="C3973" s="180" t="s">
        <v>636</v>
      </c>
      <c r="D3973" s="180" t="s">
        <v>594</v>
      </c>
      <c r="E3973" s="178" t="n">
        <v>0.41204</v>
      </c>
      <c r="F3973" s="181" t="n">
        <f aca="false">IF(C3973="MAT.",VLOOKUP(A3973,INSUMOS_AUX!A:F,6,0),0)</f>
        <v>0</v>
      </c>
      <c r="G3973" s="178" t="n">
        <f aca="false">IF(C3973="M.O.",VLOOKUP(A3973,INSUMOS_AUX!A:F,6,0),0)</f>
        <v>9.34</v>
      </c>
    </row>
    <row r="3974" customFormat="false" ht="15" hidden="false" customHeight="false" outlineLevel="0" collapsed="false">
      <c r="A3974" s="178" t="n">
        <v>25966</v>
      </c>
      <c r="B3974" s="179" t="s">
        <v>653</v>
      </c>
      <c r="C3974" s="180" t="s">
        <v>74</v>
      </c>
      <c r="D3974" s="180" t="s">
        <v>654</v>
      </c>
      <c r="E3974" s="178" t="n">
        <v>0.00106424</v>
      </c>
      <c r="F3974" s="181" t="n">
        <f aca="false">IF(C3974="MAT.",VLOOKUP(A3974,INSUMOS_AUX!A:F,6,0),0)</f>
        <v>15.03</v>
      </c>
      <c r="G3974" s="178" t="n">
        <f aca="false">IF(C3974="M.O.",VLOOKUP(A3974,INSUMOS_AUX!A:F,6,0),0)</f>
        <v>0</v>
      </c>
    </row>
    <row r="3975" customFormat="false" ht="15" hidden="false" customHeight="false" outlineLevel="0" collapsed="false">
      <c r="A3975" s="178" t="n">
        <v>2711</v>
      </c>
      <c r="B3975" s="179" t="s">
        <v>657</v>
      </c>
      <c r="C3975" s="180" t="s">
        <v>74</v>
      </c>
      <c r="D3975" s="180" t="s">
        <v>30</v>
      </c>
      <c r="E3975" s="178" t="n">
        <v>0.00047496</v>
      </c>
      <c r="F3975" s="181" t="n">
        <f aca="false">IF(C3975="MAT.",VLOOKUP(A3975,INSUMOS_AUX!A:F,6,0),0)</f>
        <v>109.45</v>
      </c>
      <c r="G3975" s="178" t="n">
        <f aca="false">IF(C3975="M.O.",VLOOKUP(A3975,INSUMOS_AUX!A:F,6,0),0)</f>
        <v>0</v>
      </c>
    </row>
    <row r="3976" customFormat="false" ht="15" hidden="false" customHeight="false" outlineLevel="0" collapsed="false">
      <c r="A3976" s="178" t="n">
        <v>36144</v>
      </c>
      <c r="B3976" s="179" t="s">
        <v>630</v>
      </c>
      <c r="C3976" s="180" t="s">
        <v>74</v>
      </c>
      <c r="D3976" s="180" t="s">
        <v>30</v>
      </c>
      <c r="E3976" s="178" t="n">
        <v>0.08941664</v>
      </c>
      <c r="F3976" s="181" t="n">
        <f aca="false">IF(C3976="MAT.",VLOOKUP(A3976,INSUMOS_AUX!A:F,6,0),0)</f>
        <v>1.12</v>
      </c>
      <c r="G3976" s="178" t="n">
        <f aca="false">IF(C3976="M.O.",VLOOKUP(A3976,INSUMOS_AUX!A:F,6,0),0)</f>
        <v>0</v>
      </c>
    </row>
    <row r="3977" customFormat="false" ht="15" hidden="false" customHeight="false" outlineLevel="0" collapsed="false">
      <c r="A3977" s="178" t="n">
        <v>36146</v>
      </c>
      <c r="B3977" s="179" t="s">
        <v>631</v>
      </c>
      <c r="C3977" s="180" t="s">
        <v>74</v>
      </c>
      <c r="D3977" s="180" t="s">
        <v>30</v>
      </c>
      <c r="E3977" s="178" t="n">
        <v>0.00099472</v>
      </c>
      <c r="F3977" s="181" t="n">
        <f aca="false">IF(C3977="MAT.",VLOOKUP(A3977,INSUMOS_AUX!A:F,6,0),0)</f>
        <v>170</v>
      </c>
      <c r="G3977" s="178" t="n">
        <f aca="false">IF(C3977="M.O.",VLOOKUP(A3977,INSUMOS_AUX!A:F,6,0),0)</f>
        <v>0</v>
      </c>
    </row>
    <row r="3978" customFormat="false" ht="15" hidden="false" customHeight="false" outlineLevel="0" collapsed="false">
      <c r="A3978" s="178" t="n">
        <v>36149</v>
      </c>
      <c r="B3978" s="179" t="s">
        <v>632</v>
      </c>
      <c r="C3978" s="180" t="s">
        <v>74</v>
      </c>
      <c r="D3978" s="180" t="s">
        <v>30</v>
      </c>
      <c r="E3978" s="178" t="n">
        <v>0.000576</v>
      </c>
      <c r="F3978" s="181" t="n">
        <f aca="false">IF(C3978="MAT.",VLOOKUP(A3978,INSUMOS_AUX!A:F,6,0),0)</f>
        <v>117.5</v>
      </c>
      <c r="G3978" s="178" t="n">
        <f aca="false">IF(C3978="M.O.",VLOOKUP(A3978,INSUMOS_AUX!A:F,6,0),0)</f>
        <v>0</v>
      </c>
    </row>
    <row r="3979" customFormat="false" ht="15" hidden="false" customHeight="false" outlineLevel="0" collapsed="false">
      <c r="A3979" s="178" t="n">
        <v>36150</v>
      </c>
      <c r="B3979" s="179" t="s">
        <v>633</v>
      </c>
      <c r="C3979" s="180" t="s">
        <v>74</v>
      </c>
      <c r="D3979" s="180" t="s">
        <v>30</v>
      </c>
      <c r="E3979" s="178" t="n">
        <v>0.00213152</v>
      </c>
      <c r="F3979" s="181" t="n">
        <f aca="false">IF(C3979="MAT.",VLOOKUP(A3979,INSUMOS_AUX!A:F,6,0),0)</f>
        <v>29.7</v>
      </c>
      <c r="G3979" s="178" t="n">
        <f aca="false">IF(C3979="M.O.",VLOOKUP(A3979,INSUMOS_AUX!A:F,6,0),0)</f>
        <v>0</v>
      </c>
    </row>
    <row r="3980" customFormat="false" ht="15" hidden="false" customHeight="false" outlineLevel="0" collapsed="false">
      <c r="A3980" s="178" t="n">
        <v>36153</v>
      </c>
      <c r="B3980" s="179" t="s">
        <v>634</v>
      </c>
      <c r="C3980" s="180" t="s">
        <v>74</v>
      </c>
      <c r="D3980" s="180" t="s">
        <v>30</v>
      </c>
      <c r="E3980" s="178" t="n">
        <v>0.00086208</v>
      </c>
      <c r="F3980" s="181" t="n">
        <f aca="false">IF(C3980="MAT.",VLOOKUP(A3980,INSUMOS_AUX!A:F,6,0),0)</f>
        <v>133.75</v>
      </c>
      <c r="G3980" s="178" t="n">
        <f aca="false">IF(C3980="M.O.",VLOOKUP(A3980,INSUMOS_AUX!A:F,6,0),0)</f>
        <v>0</v>
      </c>
    </row>
    <row r="3981" customFormat="false" ht="15" hidden="false" customHeight="false" outlineLevel="0" collapsed="false">
      <c r="A3981" s="178" t="n">
        <v>37370</v>
      </c>
      <c r="B3981" s="179" t="s">
        <v>659</v>
      </c>
      <c r="C3981" s="180" t="s">
        <v>74</v>
      </c>
      <c r="D3981" s="180" t="s">
        <v>594</v>
      </c>
      <c r="E3981" s="178" t="n">
        <v>0.8</v>
      </c>
      <c r="F3981" s="181" t="n">
        <f aca="false">IF(C3981="MAT.",VLOOKUP(A3981,INSUMOS_AUX!A:F,6,0),0)</f>
        <v>1.87</v>
      </c>
      <c r="G3981" s="178" t="n">
        <f aca="false">IF(C3981="M.O.",VLOOKUP(A3981,INSUMOS_AUX!A:F,6,0),0)</f>
        <v>0</v>
      </c>
    </row>
    <row r="3982" customFormat="false" ht="15" hidden="false" customHeight="false" outlineLevel="0" collapsed="false">
      <c r="A3982" s="178" t="n">
        <v>37371</v>
      </c>
      <c r="B3982" s="179" t="s">
        <v>660</v>
      </c>
      <c r="C3982" s="180" t="s">
        <v>74</v>
      </c>
      <c r="D3982" s="180" t="s">
        <v>594</v>
      </c>
      <c r="E3982" s="178" t="n">
        <v>0.8</v>
      </c>
      <c r="F3982" s="181" t="n">
        <f aca="false">IF(C3982="MAT.",VLOOKUP(A3982,INSUMOS_AUX!A:F,6,0),0)</f>
        <v>0.71</v>
      </c>
      <c r="G3982" s="178" t="n">
        <f aca="false">IF(C3982="M.O.",VLOOKUP(A3982,INSUMOS_AUX!A:F,6,0),0)</f>
        <v>0</v>
      </c>
    </row>
    <row r="3983" customFormat="false" ht="15" hidden="false" customHeight="false" outlineLevel="0" collapsed="false">
      <c r="A3983" s="178" t="n">
        <v>37372</v>
      </c>
      <c r="B3983" s="179" t="s">
        <v>661</v>
      </c>
      <c r="C3983" s="180" t="s">
        <v>74</v>
      </c>
      <c r="D3983" s="180" t="s">
        <v>594</v>
      </c>
      <c r="E3983" s="178" t="n">
        <v>0.8</v>
      </c>
      <c r="F3983" s="181" t="n">
        <f aca="false">IF(C3983="MAT.",VLOOKUP(A3983,INSUMOS_AUX!A:F,6,0),0)</f>
        <v>0.34</v>
      </c>
      <c r="G3983" s="178" t="n">
        <f aca="false">IF(C3983="M.O.",VLOOKUP(A3983,INSUMOS_AUX!A:F,6,0),0)</f>
        <v>0</v>
      </c>
    </row>
    <row r="3984" customFormat="false" ht="15" hidden="false" customHeight="false" outlineLevel="0" collapsed="false">
      <c r="A3984" s="178" t="n">
        <v>37373</v>
      </c>
      <c r="B3984" s="179" t="s">
        <v>662</v>
      </c>
      <c r="C3984" s="180" t="s">
        <v>74</v>
      </c>
      <c r="D3984" s="180" t="s">
        <v>594</v>
      </c>
      <c r="E3984" s="178" t="n">
        <v>0.8</v>
      </c>
      <c r="F3984" s="181" t="n">
        <f aca="false">IF(C3984="MAT.",VLOOKUP(A3984,INSUMOS_AUX!A:F,6,0),0)</f>
        <v>0.05</v>
      </c>
      <c r="G3984" s="178" t="n">
        <f aca="false">IF(C3984="M.O.",VLOOKUP(A3984,INSUMOS_AUX!A:F,6,0),0)</f>
        <v>0</v>
      </c>
    </row>
    <row r="3985" customFormat="false" ht="15" hidden="false" customHeight="false" outlineLevel="0" collapsed="false">
      <c r="A3985" s="178" t="n">
        <v>38382</v>
      </c>
      <c r="B3985" s="179" t="s">
        <v>664</v>
      </c>
      <c r="C3985" s="180" t="s">
        <v>74</v>
      </c>
      <c r="D3985" s="180" t="s">
        <v>30</v>
      </c>
      <c r="E3985" s="178" t="n">
        <v>0.00202496</v>
      </c>
      <c r="F3985" s="181" t="n">
        <f aca="false">IF(C3985="MAT.",VLOOKUP(A3985,INSUMOS_AUX!A:F,6,0),0)</f>
        <v>7.62</v>
      </c>
      <c r="G3985" s="178" t="n">
        <f aca="false">IF(C3985="M.O.",VLOOKUP(A3985,INSUMOS_AUX!A:F,6,0),0)</f>
        <v>0</v>
      </c>
    </row>
    <row r="3986" customFormat="false" ht="15" hidden="false" customHeight="false" outlineLevel="0" collapsed="false">
      <c r="A3986" s="178" t="n">
        <v>38390</v>
      </c>
      <c r="B3986" s="179" t="s">
        <v>665</v>
      </c>
      <c r="C3986" s="180" t="s">
        <v>74</v>
      </c>
      <c r="D3986" s="180" t="s">
        <v>30</v>
      </c>
      <c r="E3986" s="178" t="n">
        <v>0.00106424</v>
      </c>
      <c r="F3986" s="181" t="n">
        <f aca="false">IF(C3986="MAT.",VLOOKUP(A3986,INSUMOS_AUX!A:F,6,0),0)</f>
        <v>22.97</v>
      </c>
      <c r="G3986" s="178" t="n">
        <f aca="false">IF(C3986="M.O.",VLOOKUP(A3986,INSUMOS_AUX!A:F,6,0),0)</f>
        <v>0</v>
      </c>
    </row>
    <row r="3987" customFormat="false" ht="15" hidden="false" customHeight="false" outlineLevel="0" collapsed="false">
      <c r="A3987" s="178" t="n">
        <v>38393</v>
      </c>
      <c r="B3987" s="179" t="s">
        <v>666</v>
      </c>
      <c r="C3987" s="180" t="s">
        <v>74</v>
      </c>
      <c r="D3987" s="180" t="s">
        <v>30</v>
      </c>
      <c r="E3987" s="178" t="n">
        <v>0.00106424</v>
      </c>
      <c r="F3987" s="181" t="n">
        <f aca="false">IF(C3987="MAT.",VLOOKUP(A3987,INSUMOS_AUX!A:F,6,0),0)</f>
        <v>10.36</v>
      </c>
      <c r="G3987" s="178" t="n">
        <f aca="false">IF(C3987="M.O.",VLOOKUP(A3987,INSUMOS_AUX!A:F,6,0),0)</f>
        <v>0</v>
      </c>
    </row>
    <row r="3988" customFormat="false" ht="15" hidden="false" customHeight="false" outlineLevel="0" collapsed="false">
      <c r="A3988" s="178" t="n">
        <v>38396</v>
      </c>
      <c r="B3988" s="179" t="s">
        <v>667</v>
      </c>
      <c r="C3988" s="180" t="s">
        <v>74</v>
      </c>
      <c r="D3988" s="180" t="s">
        <v>30</v>
      </c>
      <c r="E3988" s="178" t="n">
        <v>3.624E-005</v>
      </c>
      <c r="F3988" s="181" t="n">
        <f aca="false">IF(C3988="MAT.",VLOOKUP(A3988,INSUMOS_AUX!A:F,6,0),0)</f>
        <v>276.64</v>
      </c>
      <c r="G3988" s="178" t="n">
        <f aca="false">IF(C3988="M.O.",VLOOKUP(A3988,INSUMOS_AUX!A:F,6,0),0)</f>
        <v>0</v>
      </c>
    </row>
    <row r="3989" customFormat="false" ht="15" hidden="false" customHeight="false" outlineLevel="0" collapsed="false">
      <c r="A3989" s="178" t="n">
        <v>38399</v>
      </c>
      <c r="B3989" s="179" t="s">
        <v>668</v>
      </c>
      <c r="C3989" s="180" t="s">
        <v>74</v>
      </c>
      <c r="D3989" s="180" t="s">
        <v>30</v>
      </c>
      <c r="E3989" s="178" t="n">
        <v>0.00018104</v>
      </c>
      <c r="F3989" s="181" t="n">
        <f aca="false">IF(C3989="MAT.",VLOOKUP(A3989,INSUMOS_AUX!A:F,6,0),0)</f>
        <v>135.25</v>
      </c>
      <c r="G3989" s="178" t="n">
        <f aca="false">IF(C3989="M.O.",VLOOKUP(A3989,INSUMOS_AUX!A:F,6,0),0)</f>
        <v>0</v>
      </c>
    </row>
    <row r="3990" customFormat="false" ht="15" hidden="false" customHeight="false" outlineLevel="0" collapsed="false">
      <c r="A3990" s="178" t="n">
        <v>38412</v>
      </c>
      <c r="B3990" s="179" t="s">
        <v>669</v>
      </c>
      <c r="C3990" s="180" t="s">
        <v>74</v>
      </c>
      <c r="D3990" s="180" t="s">
        <v>30</v>
      </c>
      <c r="E3990" s="178" t="n">
        <v>3.168E-005</v>
      </c>
      <c r="F3990" s="181" t="n">
        <f aca="false">IF(C3990="MAT.",VLOOKUP(A3990,INSUMOS_AUX!A:F,6,0),0)</f>
        <v>837.62</v>
      </c>
      <c r="G3990" s="178" t="n">
        <f aca="false">IF(C3990="M.O.",VLOOKUP(A3990,INSUMOS_AUX!A:F,6,0),0)</f>
        <v>0</v>
      </c>
    </row>
    <row r="3991" customFormat="false" ht="15" hidden="false" customHeight="false" outlineLevel="0" collapsed="false">
      <c r="A3991" s="178" t="n">
        <v>38413</v>
      </c>
      <c r="B3991" s="179" t="s">
        <v>670</v>
      </c>
      <c r="C3991" s="180" t="s">
        <v>74</v>
      </c>
      <c r="D3991" s="180" t="s">
        <v>30</v>
      </c>
      <c r="E3991" s="178" t="n">
        <v>3.104E-005</v>
      </c>
      <c r="F3991" s="181" t="n">
        <f aca="false">IF(C3991="MAT.",VLOOKUP(A3991,INSUMOS_AUX!A:F,6,0),0)</f>
        <v>589.49</v>
      </c>
      <c r="G3991" s="178" t="n">
        <f aca="false">IF(C3991="M.O.",VLOOKUP(A3991,INSUMOS_AUX!A:F,6,0),0)</f>
        <v>0</v>
      </c>
    </row>
    <row r="3992" customFormat="false" ht="15" hidden="false" customHeight="false" outlineLevel="0" collapsed="false">
      <c r="A3992" s="178" t="n">
        <v>38476</v>
      </c>
      <c r="B3992" s="179" t="s">
        <v>671</v>
      </c>
      <c r="C3992" s="180" t="s">
        <v>74</v>
      </c>
      <c r="D3992" s="180" t="s">
        <v>30</v>
      </c>
      <c r="E3992" s="178" t="n">
        <v>0.00014488</v>
      </c>
      <c r="F3992" s="181" t="n">
        <f aca="false">IF(C3992="MAT.",VLOOKUP(A3992,INSUMOS_AUX!A:F,6,0),0)</f>
        <v>203.78</v>
      </c>
      <c r="G3992" s="178" t="n">
        <f aca="false">IF(C3992="M.O.",VLOOKUP(A3992,INSUMOS_AUX!A:F,6,0),0)</f>
        <v>0</v>
      </c>
    </row>
    <row r="3993" customFormat="false" ht="15" hidden="false" customHeight="false" outlineLevel="0" collapsed="false">
      <c r="A3993" s="178" t="n">
        <v>38477</v>
      </c>
      <c r="B3993" s="179" t="s">
        <v>672</v>
      </c>
      <c r="C3993" s="180" t="s">
        <v>74</v>
      </c>
      <c r="D3993" s="180" t="s">
        <v>30</v>
      </c>
      <c r="E3993" s="178" t="n">
        <v>3.104E-005</v>
      </c>
      <c r="F3993" s="181" t="n">
        <f aca="false">IF(C3993="MAT.",VLOOKUP(A3993,INSUMOS_AUX!A:F,6,0),0)</f>
        <v>577.1</v>
      </c>
      <c r="G3993" s="178" t="n">
        <f aca="false">IF(C3993="M.O.",VLOOKUP(A3993,INSUMOS_AUX!A:F,6,0),0)</f>
        <v>0</v>
      </c>
    </row>
    <row r="3994" customFormat="false" ht="15" hidden="false" customHeight="false" outlineLevel="0" collapsed="false">
      <c r="A3994" s="178" t="s">
        <v>877</v>
      </c>
      <c r="B3994" s="179" t="s">
        <v>380</v>
      </c>
      <c r="C3994" s="180" t="s">
        <v>74</v>
      </c>
      <c r="D3994" s="180" t="s">
        <v>30</v>
      </c>
      <c r="E3994" s="178" t="n">
        <v>1</v>
      </c>
      <c r="F3994" s="181" t="n">
        <f aca="false">IF(C3994="MAT.",VLOOKUP(A3994,INSUMOS_AUX!A:F,6,0),0)</f>
        <v>320.51</v>
      </c>
      <c r="G3994" s="178" t="n">
        <f aca="false">IF(C3994="M.O.",VLOOKUP(A3994,INSUMOS_AUX!A:F,6,0),0)</f>
        <v>0</v>
      </c>
    </row>
    <row r="3995" customFormat="false" ht="15" hidden="false" customHeight="false" outlineLevel="0" collapsed="false">
      <c r="A3995" s="172"/>
      <c r="B3995" s="173"/>
      <c r="C3995" s="173"/>
      <c r="D3995" s="173"/>
      <c r="E3995" s="173"/>
      <c r="F3995" s="173"/>
      <c r="G3995" s="173"/>
    </row>
    <row r="3996" customFormat="false" ht="15" hidden="false" customHeight="false" outlineLevel="0" collapsed="false">
      <c r="A3996" s="174" t="s">
        <v>459</v>
      </c>
      <c r="B3996" s="174" t="s">
        <v>460</v>
      </c>
      <c r="C3996" s="175" t="s">
        <v>60</v>
      </c>
      <c r="D3996" s="175" t="s">
        <v>30</v>
      </c>
      <c r="E3996" s="176" t="n">
        <v>1</v>
      </c>
      <c r="F3996" s="176" t="n">
        <f aca="false">SUMPRODUCT($E3997:$E4024,F3997:F4024)</f>
        <v>700.4396727904</v>
      </c>
      <c r="G3996" s="176" t="n">
        <f aca="false">SUMPRODUCT($E3997:$E4024,G3997:G4024)</f>
        <v>9.3285856</v>
      </c>
    </row>
    <row r="3997" customFormat="false" ht="15" hidden="false" customHeight="false" outlineLevel="0" collapsed="false">
      <c r="A3997" s="178" t="n">
        <v>10</v>
      </c>
      <c r="B3997" s="179" t="s">
        <v>647</v>
      </c>
      <c r="C3997" s="180" t="s">
        <v>74</v>
      </c>
      <c r="D3997" s="180" t="s">
        <v>30</v>
      </c>
      <c r="E3997" s="178" t="n">
        <v>0.00561</v>
      </c>
      <c r="F3997" s="181" t="n">
        <f aca="false">IF(C3997="MAT.",VLOOKUP(A3997,INSUMOS_AUX!A:F,6,0),0)</f>
        <v>6.92</v>
      </c>
      <c r="G3997" s="178" t="n">
        <f aca="false">IF(C3997="M.O.",VLOOKUP(A3997,INSUMOS_AUX!A:F,6,0),0)</f>
        <v>0</v>
      </c>
    </row>
    <row r="3998" customFormat="false" ht="15" hidden="false" customHeight="false" outlineLevel="0" collapsed="false">
      <c r="A3998" s="178" t="n">
        <v>11359</v>
      </c>
      <c r="B3998" s="179" t="s">
        <v>649</v>
      </c>
      <c r="C3998" s="180" t="s">
        <v>74</v>
      </c>
      <c r="D3998" s="180" t="s">
        <v>30</v>
      </c>
      <c r="E3998" s="178" t="n">
        <v>4.528E-005</v>
      </c>
      <c r="F3998" s="181" t="n">
        <f aca="false">IF(C3998="MAT.",VLOOKUP(A3998,INSUMOS_AUX!A:F,6,0),0)</f>
        <v>571.77</v>
      </c>
      <c r="G3998" s="178" t="n">
        <f aca="false">IF(C3998="M.O.",VLOOKUP(A3998,INSUMOS_AUX!A:F,6,0),0)</f>
        <v>0</v>
      </c>
    </row>
    <row r="3999" customFormat="false" ht="15" hidden="false" customHeight="false" outlineLevel="0" collapsed="false">
      <c r="A3999" s="178" t="n">
        <v>12815</v>
      </c>
      <c r="B3999" s="179" t="s">
        <v>651</v>
      </c>
      <c r="C3999" s="180" t="s">
        <v>74</v>
      </c>
      <c r="D3999" s="180" t="s">
        <v>30</v>
      </c>
      <c r="E3999" s="178" t="n">
        <v>0.00638528</v>
      </c>
      <c r="F3999" s="181" t="n">
        <f aca="false">IF(C3999="MAT.",VLOOKUP(A3999,INSUMOS_AUX!A:F,6,0),0)</f>
        <v>5.84</v>
      </c>
      <c r="G3999" s="178" t="n">
        <f aca="false">IF(C3999="M.O.",VLOOKUP(A3999,INSUMOS_AUX!A:F,6,0),0)</f>
        <v>0</v>
      </c>
    </row>
    <row r="4000" customFormat="false" ht="15" hidden="false" customHeight="false" outlineLevel="0" collapsed="false">
      <c r="A4000" s="178" t="n">
        <v>12892</v>
      </c>
      <c r="B4000" s="179" t="s">
        <v>627</v>
      </c>
      <c r="C4000" s="180" t="s">
        <v>74</v>
      </c>
      <c r="D4000" s="180" t="s">
        <v>628</v>
      </c>
      <c r="E4000" s="178" t="n">
        <v>0.01099104</v>
      </c>
      <c r="F4000" s="181" t="n">
        <f aca="false">IF(C4000="MAT.",VLOOKUP(A4000,INSUMOS_AUX!A:F,6,0),0)</f>
        <v>9</v>
      </c>
      <c r="G4000" s="178" t="n">
        <f aca="false">IF(C4000="M.O.",VLOOKUP(A4000,INSUMOS_AUX!A:F,6,0),0)</f>
        <v>0</v>
      </c>
    </row>
    <row r="4001" customFormat="false" ht="15" hidden="false" customHeight="false" outlineLevel="0" collapsed="false">
      <c r="A4001" s="178" t="n">
        <v>12893</v>
      </c>
      <c r="B4001" s="179" t="s">
        <v>629</v>
      </c>
      <c r="C4001" s="180" t="s">
        <v>74</v>
      </c>
      <c r="D4001" s="180" t="s">
        <v>628</v>
      </c>
      <c r="E4001" s="178" t="n">
        <v>0.00128232</v>
      </c>
      <c r="F4001" s="181" t="n">
        <f aca="false">IF(C4001="MAT.",VLOOKUP(A4001,INSUMOS_AUX!A:F,6,0),0)</f>
        <v>48</v>
      </c>
      <c r="G4001" s="178" t="n">
        <f aca="false">IF(C4001="M.O.",VLOOKUP(A4001,INSUMOS_AUX!A:F,6,0),0)</f>
        <v>0</v>
      </c>
    </row>
    <row r="4002" customFormat="false" ht="15" hidden="false" customHeight="false" outlineLevel="0" collapsed="false">
      <c r="A4002" s="178" t="n">
        <v>2436</v>
      </c>
      <c r="B4002" s="179" t="s">
        <v>683</v>
      </c>
      <c r="C4002" s="180" t="s">
        <v>636</v>
      </c>
      <c r="D4002" s="180" t="s">
        <v>594</v>
      </c>
      <c r="E4002" s="178" t="n">
        <v>0.41204</v>
      </c>
      <c r="F4002" s="181" t="n">
        <f aca="false">IF(C4002="MAT.",VLOOKUP(A4002,INSUMOS_AUX!A:F,6,0),0)</f>
        <v>0</v>
      </c>
      <c r="G4002" s="178" t="n">
        <f aca="false">IF(C4002="M.O.",VLOOKUP(A4002,INSUMOS_AUX!A:F,6,0),0)</f>
        <v>13.3</v>
      </c>
    </row>
    <row r="4003" customFormat="false" ht="15" hidden="false" customHeight="false" outlineLevel="0" collapsed="false">
      <c r="A4003" s="178" t="n">
        <v>247</v>
      </c>
      <c r="B4003" s="179" t="s">
        <v>849</v>
      </c>
      <c r="C4003" s="180" t="s">
        <v>636</v>
      </c>
      <c r="D4003" s="180" t="s">
        <v>594</v>
      </c>
      <c r="E4003" s="178" t="n">
        <v>0.41204</v>
      </c>
      <c r="F4003" s="181" t="n">
        <f aca="false">IF(C4003="MAT.",VLOOKUP(A4003,INSUMOS_AUX!A:F,6,0),0)</f>
        <v>0</v>
      </c>
      <c r="G4003" s="178" t="n">
        <f aca="false">IF(C4003="M.O.",VLOOKUP(A4003,INSUMOS_AUX!A:F,6,0),0)</f>
        <v>9.34</v>
      </c>
    </row>
    <row r="4004" customFormat="false" ht="15" hidden="false" customHeight="false" outlineLevel="0" collapsed="false">
      <c r="A4004" s="178" t="n">
        <v>25966</v>
      </c>
      <c r="B4004" s="179" t="s">
        <v>653</v>
      </c>
      <c r="C4004" s="180" t="s">
        <v>74</v>
      </c>
      <c r="D4004" s="180" t="s">
        <v>654</v>
      </c>
      <c r="E4004" s="178" t="n">
        <v>0.00106424</v>
      </c>
      <c r="F4004" s="181" t="n">
        <f aca="false">IF(C4004="MAT.",VLOOKUP(A4004,INSUMOS_AUX!A:F,6,0),0)</f>
        <v>15.03</v>
      </c>
      <c r="G4004" s="178" t="n">
        <f aca="false">IF(C4004="M.O.",VLOOKUP(A4004,INSUMOS_AUX!A:F,6,0),0)</f>
        <v>0</v>
      </c>
    </row>
    <row r="4005" customFormat="false" ht="15" hidden="false" customHeight="false" outlineLevel="0" collapsed="false">
      <c r="A4005" s="178" t="n">
        <v>2711</v>
      </c>
      <c r="B4005" s="179" t="s">
        <v>657</v>
      </c>
      <c r="C4005" s="180" t="s">
        <v>74</v>
      </c>
      <c r="D4005" s="180" t="s">
        <v>30</v>
      </c>
      <c r="E4005" s="178" t="n">
        <v>0.00047496</v>
      </c>
      <c r="F4005" s="181" t="n">
        <f aca="false">IF(C4005="MAT.",VLOOKUP(A4005,INSUMOS_AUX!A:F,6,0),0)</f>
        <v>109.45</v>
      </c>
      <c r="G4005" s="178" t="n">
        <f aca="false">IF(C4005="M.O.",VLOOKUP(A4005,INSUMOS_AUX!A:F,6,0),0)</f>
        <v>0</v>
      </c>
    </row>
    <row r="4006" customFormat="false" ht="15" hidden="false" customHeight="false" outlineLevel="0" collapsed="false">
      <c r="A4006" s="178" t="n">
        <v>36144</v>
      </c>
      <c r="B4006" s="179" t="s">
        <v>630</v>
      </c>
      <c r="C4006" s="180" t="s">
        <v>74</v>
      </c>
      <c r="D4006" s="180" t="s">
        <v>30</v>
      </c>
      <c r="E4006" s="178" t="n">
        <v>0.08941664</v>
      </c>
      <c r="F4006" s="181" t="n">
        <f aca="false">IF(C4006="MAT.",VLOOKUP(A4006,INSUMOS_AUX!A:F,6,0),0)</f>
        <v>1.12</v>
      </c>
      <c r="G4006" s="178" t="n">
        <f aca="false">IF(C4006="M.O.",VLOOKUP(A4006,INSUMOS_AUX!A:F,6,0),0)</f>
        <v>0</v>
      </c>
    </row>
    <row r="4007" customFormat="false" ht="15" hidden="false" customHeight="false" outlineLevel="0" collapsed="false">
      <c r="A4007" s="178" t="n">
        <v>36146</v>
      </c>
      <c r="B4007" s="179" t="s">
        <v>631</v>
      </c>
      <c r="C4007" s="180" t="s">
        <v>74</v>
      </c>
      <c r="D4007" s="180" t="s">
        <v>30</v>
      </c>
      <c r="E4007" s="178" t="n">
        <v>0.00099472</v>
      </c>
      <c r="F4007" s="181" t="n">
        <f aca="false">IF(C4007="MAT.",VLOOKUP(A4007,INSUMOS_AUX!A:F,6,0),0)</f>
        <v>170</v>
      </c>
      <c r="G4007" s="178" t="n">
        <f aca="false">IF(C4007="M.O.",VLOOKUP(A4007,INSUMOS_AUX!A:F,6,0),0)</f>
        <v>0</v>
      </c>
    </row>
    <row r="4008" customFormat="false" ht="15" hidden="false" customHeight="false" outlineLevel="0" collapsed="false">
      <c r="A4008" s="178" t="n">
        <v>36149</v>
      </c>
      <c r="B4008" s="179" t="s">
        <v>632</v>
      </c>
      <c r="C4008" s="180" t="s">
        <v>74</v>
      </c>
      <c r="D4008" s="180" t="s">
        <v>30</v>
      </c>
      <c r="E4008" s="178" t="n">
        <v>0.000576</v>
      </c>
      <c r="F4008" s="181" t="n">
        <f aca="false">IF(C4008="MAT.",VLOOKUP(A4008,INSUMOS_AUX!A:F,6,0),0)</f>
        <v>117.5</v>
      </c>
      <c r="G4008" s="178" t="n">
        <f aca="false">IF(C4008="M.O.",VLOOKUP(A4008,INSUMOS_AUX!A:F,6,0),0)</f>
        <v>0</v>
      </c>
    </row>
    <row r="4009" customFormat="false" ht="15" hidden="false" customHeight="false" outlineLevel="0" collapsed="false">
      <c r="A4009" s="178" t="n">
        <v>36150</v>
      </c>
      <c r="B4009" s="179" t="s">
        <v>633</v>
      </c>
      <c r="C4009" s="180" t="s">
        <v>74</v>
      </c>
      <c r="D4009" s="180" t="s">
        <v>30</v>
      </c>
      <c r="E4009" s="178" t="n">
        <v>0.00213152</v>
      </c>
      <c r="F4009" s="181" t="n">
        <f aca="false">IF(C4009="MAT.",VLOOKUP(A4009,INSUMOS_AUX!A:F,6,0),0)</f>
        <v>29.7</v>
      </c>
      <c r="G4009" s="178" t="n">
        <f aca="false">IF(C4009="M.O.",VLOOKUP(A4009,INSUMOS_AUX!A:F,6,0),0)</f>
        <v>0</v>
      </c>
    </row>
    <row r="4010" customFormat="false" ht="15" hidden="false" customHeight="false" outlineLevel="0" collapsed="false">
      <c r="A4010" s="178" t="n">
        <v>36153</v>
      </c>
      <c r="B4010" s="179" t="s">
        <v>634</v>
      </c>
      <c r="C4010" s="180" t="s">
        <v>74</v>
      </c>
      <c r="D4010" s="180" t="s">
        <v>30</v>
      </c>
      <c r="E4010" s="178" t="n">
        <v>0.00086208</v>
      </c>
      <c r="F4010" s="181" t="n">
        <f aca="false">IF(C4010="MAT.",VLOOKUP(A4010,INSUMOS_AUX!A:F,6,0),0)</f>
        <v>133.75</v>
      </c>
      <c r="G4010" s="178" t="n">
        <f aca="false">IF(C4010="M.O.",VLOOKUP(A4010,INSUMOS_AUX!A:F,6,0),0)</f>
        <v>0</v>
      </c>
    </row>
    <row r="4011" customFormat="false" ht="15" hidden="false" customHeight="false" outlineLevel="0" collapsed="false">
      <c r="A4011" s="178" t="n">
        <v>37370</v>
      </c>
      <c r="B4011" s="179" t="s">
        <v>659</v>
      </c>
      <c r="C4011" s="180" t="s">
        <v>74</v>
      </c>
      <c r="D4011" s="180" t="s">
        <v>594</v>
      </c>
      <c r="E4011" s="178" t="n">
        <v>0.8</v>
      </c>
      <c r="F4011" s="181" t="n">
        <f aca="false">IF(C4011="MAT.",VLOOKUP(A4011,INSUMOS_AUX!A:F,6,0),0)</f>
        <v>1.87</v>
      </c>
      <c r="G4011" s="178" t="n">
        <f aca="false">IF(C4011="M.O.",VLOOKUP(A4011,INSUMOS_AUX!A:F,6,0),0)</f>
        <v>0</v>
      </c>
    </row>
    <row r="4012" customFormat="false" ht="15" hidden="false" customHeight="false" outlineLevel="0" collapsed="false">
      <c r="A4012" s="178" t="n">
        <v>37371</v>
      </c>
      <c r="B4012" s="179" t="s">
        <v>660</v>
      </c>
      <c r="C4012" s="180" t="s">
        <v>74</v>
      </c>
      <c r="D4012" s="180" t="s">
        <v>594</v>
      </c>
      <c r="E4012" s="178" t="n">
        <v>0.8</v>
      </c>
      <c r="F4012" s="181" t="n">
        <f aca="false">IF(C4012="MAT.",VLOOKUP(A4012,INSUMOS_AUX!A:F,6,0),0)</f>
        <v>0.71</v>
      </c>
      <c r="G4012" s="178" t="n">
        <f aca="false">IF(C4012="M.O.",VLOOKUP(A4012,INSUMOS_AUX!A:F,6,0),0)</f>
        <v>0</v>
      </c>
    </row>
    <row r="4013" customFormat="false" ht="15" hidden="false" customHeight="false" outlineLevel="0" collapsed="false">
      <c r="A4013" s="178" t="n">
        <v>37372</v>
      </c>
      <c r="B4013" s="179" t="s">
        <v>661</v>
      </c>
      <c r="C4013" s="180" t="s">
        <v>74</v>
      </c>
      <c r="D4013" s="180" t="s">
        <v>594</v>
      </c>
      <c r="E4013" s="178" t="n">
        <v>0.8</v>
      </c>
      <c r="F4013" s="181" t="n">
        <f aca="false">IF(C4013="MAT.",VLOOKUP(A4013,INSUMOS_AUX!A:F,6,0),0)</f>
        <v>0.34</v>
      </c>
      <c r="G4013" s="178" t="n">
        <f aca="false">IF(C4013="M.O.",VLOOKUP(A4013,INSUMOS_AUX!A:F,6,0),0)</f>
        <v>0</v>
      </c>
    </row>
    <row r="4014" customFormat="false" ht="15" hidden="false" customHeight="false" outlineLevel="0" collapsed="false">
      <c r="A4014" s="178" t="n">
        <v>37373</v>
      </c>
      <c r="B4014" s="179" t="s">
        <v>662</v>
      </c>
      <c r="C4014" s="180" t="s">
        <v>74</v>
      </c>
      <c r="D4014" s="180" t="s">
        <v>594</v>
      </c>
      <c r="E4014" s="178" t="n">
        <v>0.8</v>
      </c>
      <c r="F4014" s="181" t="n">
        <f aca="false">IF(C4014="MAT.",VLOOKUP(A4014,INSUMOS_AUX!A:F,6,0),0)</f>
        <v>0.05</v>
      </c>
      <c r="G4014" s="178" t="n">
        <f aca="false">IF(C4014="M.O.",VLOOKUP(A4014,INSUMOS_AUX!A:F,6,0),0)</f>
        <v>0</v>
      </c>
    </row>
    <row r="4015" customFormat="false" ht="15" hidden="false" customHeight="false" outlineLevel="0" collapsed="false">
      <c r="A4015" s="178" t="n">
        <v>38382</v>
      </c>
      <c r="B4015" s="179" t="s">
        <v>664</v>
      </c>
      <c r="C4015" s="180" t="s">
        <v>74</v>
      </c>
      <c r="D4015" s="180" t="s">
        <v>30</v>
      </c>
      <c r="E4015" s="178" t="n">
        <v>0.00202496</v>
      </c>
      <c r="F4015" s="181" t="n">
        <f aca="false">IF(C4015="MAT.",VLOOKUP(A4015,INSUMOS_AUX!A:F,6,0),0)</f>
        <v>7.62</v>
      </c>
      <c r="G4015" s="178" t="n">
        <f aca="false">IF(C4015="M.O.",VLOOKUP(A4015,INSUMOS_AUX!A:F,6,0),0)</f>
        <v>0</v>
      </c>
    </row>
    <row r="4016" customFormat="false" ht="15" hidden="false" customHeight="false" outlineLevel="0" collapsed="false">
      <c r="A4016" s="178" t="n">
        <v>38390</v>
      </c>
      <c r="B4016" s="179" t="s">
        <v>665</v>
      </c>
      <c r="C4016" s="180" t="s">
        <v>74</v>
      </c>
      <c r="D4016" s="180" t="s">
        <v>30</v>
      </c>
      <c r="E4016" s="178" t="n">
        <v>0.00106424</v>
      </c>
      <c r="F4016" s="181" t="n">
        <f aca="false">IF(C4016="MAT.",VLOOKUP(A4016,INSUMOS_AUX!A:F,6,0),0)</f>
        <v>22.97</v>
      </c>
      <c r="G4016" s="178" t="n">
        <f aca="false">IF(C4016="M.O.",VLOOKUP(A4016,INSUMOS_AUX!A:F,6,0),0)</f>
        <v>0</v>
      </c>
    </row>
    <row r="4017" customFormat="false" ht="15" hidden="false" customHeight="false" outlineLevel="0" collapsed="false">
      <c r="A4017" s="178" t="n">
        <v>38393</v>
      </c>
      <c r="B4017" s="179" t="s">
        <v>666</v>
      </c>
      <c r="C4017" s="180" t="s">
        <v>74</v>
      </c>
      <c r="D4017" s="180" t="s">
        <v>30</v>
      </c>
      <c r="E4017" s="178" t="n">
        <v>0.00106424</v>
      </c>
      <c r="F4017" s="181" t="n">
        <f aca="false">IF(C4017="MAT.",VLOOKUP(A4017,INSUMOS_AUX!A:F,6,0),0)</f>
        <v>10.36</v>
      </c>
      <c r="G4017" s="178" t="n">
        <f aca="false">IF(C4017="M.O.",VLOOKUP(A4017,INSUMOS_AUX!A:F,6,0),0)</f>
        <v>0</v>
      </c>
    </row>
    <row r="4018" customFormat="false" ht="15" hidden="false" customHeight="false" outlineLevel="0" collapsed="false">
      <c r="A4018" s="178" t="n">
        <v>38396</v>
      </c>
      <c r="B4018" s="179" t="s">
        <v>667</v>
      </c>
      <c r="C4018" s="180" t="s">
        <v>74</v>
      </c>
      <c r="D4018" s="180" t="s">
        <v>30</v>
      </c>
      <c r="E4018" s="178" t="n">
        <v>3.624E-005</v>
      </c>
      <c r="F4018" s="181" t="n">
        <f aca="false">IF(C4018="MAT.",VLOOKUP(A4018,INSUMOS_AUX!A:F,6,0),0)</f>
        <v>276.64</v>
      </c>
      <c r="G4018" s="178" t="n">
        <f aca="false">IF(C4018="M.O.",VLOOKUP(A4018,INSUMOS_AUX!A:F,6,0),0)</f>
        <v>0</v>
      </c>
    </row>
    <row r="4019" customFormat="false" ht="15" hidden="false" customHeight="false" outlineLevel="0" collapsed="false">
      <c r="A4019" s="178" t="n">
        <v>38399</v>
      </c>
      <c r="B4019" s="179" t="s">
        <v>668</v>
      </c>
      <c r="C4019" s="180" t="s">
        <v>74</v>
      </c>
      <c r="D4019" s="180" t="s">
        <v>30</v>
      </c>
      <c r="E4019" s="178" t="n">
        <v>0.00018104</v>
      </c>
      <c r="F4019" s="181" t="n">
        <f aca="false">IF(C4019="MAT.",VLOOKUP(A4019,INSUMOS_AUX!A:F,6,0),0)</f>
        <v>135.25</v>
      </c>
      <c r="G4019" s="178" t="n">
        <f aca="false">IF(C4019="M.O.",VLOOKUP(A4019,INSUMOS_AUX!A:F,6,0),0)</f>
        <v>0</v>
      </c>
    </row>
    <row r="4020" customFormat="false" ht="15" hidden="false" customHeight="false" outlineLevel="0" collapsed="false">
      <c r="A4020" s="178" t="n">
        <v>38412</v>
      </c>
      <c r="B4020" s="179" t="s">
        <v>669</v>
      </c>
      <c r="C4020" s="180" t="s">
        <v>74</v>
      </c>
      <c r="D4020" s="180" t="s">
        <v>30</v>
      </c>
      <c r="E4020" s="178" t="n">
        <v>3.168E-005</v>
      </c>
      <c r="F4020" s="181" t="n">
        <f aca="false">IF(C4020="MAT.",VLOOKUP(A4020,INSUMOS_AUX!A:F,6,0),0)</f>
        <v>837.62</v>
      </c>
      <c r="G4020" s="178" t="n">
        <f aca="false">IF(C4020="M.O.",VLOOKUP(A4020,INSUMOS_AUX!A:F,6,0),0)</f>
        <v>0</v>
      </c>
    </row>
    <row r="4021" customFormat="false" ht="15" hidden="false" customHeight="false" outlineLevel="0" collapsed="false">
      <c r="A4021" s="178" t="n">
        <v>38413</v>
      </c>
      <c r="B4021" s="179" t="s">
        <v>670</v>
      </c>
      <c r="C4021" s="180" t="s">
        <v>74</v>
      </c>
      <c r="D4021" s="180" t="s">
        <v>30</v>
      </c>
      <c r="E4021" s="178" t="n">
        <v>3.104E-005</v>
      </c>
      <c r="F4021" s="181" t="n">
        <f aca="false">IF(C4021="MAT.",VLOOKUP(A4021,INSUMOS_AUX!A:F,6,0),0)</f>
        <v>589.49</v>
      </c>
      <c r="G4021" s="178" t="n">
        <f aca="false">IF(C4021="M.O.",VLOOKUP(A4021,INSUMOS_AUX!A:F,6,0),0)</f>
        <v>0</v>
      </c>
    </row>
    <row r="4022" customFormat="false" ht="15" hidden="false" customHeight="false" outlineLevel="0" collapsed="false">
      <c r="A4022" s="178" t="n">
        <v>38476</v>
      </c>
      <c r="B4022" s="179" t="s">
        <v>671</v>
      </c>
      <c r="C4022" s="180" t="s">
        <v>74</v>
      </c>
      <c r="D4022" s="180" t="s">
        <v>30</v>
      </c>
      <c r="E4022" s="178" t="n">
        <v>0.00014488</v>
      </c>
      <c r="F4022" s="181" t="n">
        <f aca="false">IF(C4022="MAT.",VLOOKUP(A4022,INSUMOS_AUX!A:F,6,0),0)</f>
        <v>203.78</v>
      </c>
      <c r="G4022" s="178" t="n">
        <f aca="false">IF(C4022="M.O.",VLOOKUP(A4022,INSUMOS_AUX!A:F,6,0),0)</f>
        <v>0</v>
      </c>
    </row>
    <row r="4023" customFormat="false" ht="15" hidden="false" customHeight="false" outlineLevel="0" collapsed="false">
      <c r="A4023" s="178" t="n">
        <v>38477</v>
      </c>
      <c r="B4023" s="179" t="s">
        <v>672</v>
      </c>
      <c r="C4023" s="180" t="s">
        <v>74</v>
      </c>
      <c r="D4023" s="180" t="s">
        <v>30</v>
      </c>
      <c r="E4023" s="178" t="n">
        <v>3.104E-005</v>
      </c>
      <c r="F4023" s="181" t="n">
        <f aca="false">IF(C4023="MAT.",VLOOKUP(A4023,INSUMOS_AUX!A:F,6,0),0)</f>
        <v>577.1</v>
      </c>
      <c r="G4023" s="178" t="n">
        <f aca="false">IF(C4023="M.O.",VLOOKUP(A4023,INSUMOS_AUX!A:F,6,0),0)</f>
        <v>0</v>
      </c>
    </row>
    <row r="4024" customFormat="false" ht="15" hidden="false" customHeight="false" outlineLevel="0" collapsed="false">
      <c r="A4024" s="178" t="s">
        <v>895</v>
      </c>
      <c r="B4024" s="179" t="s">
        <v>460</v>
      </c>
      <c r="C4024" s="180" t="s">
        <v>74</v>
      </c>
      <c r="D4024" s="180" t="s">
        <v>30</v>
      </c>
      <c r="E4024" s="178" t="n">
        <v>1</v>
      </c>
      <c r="F4024" s="181" t="n">
        <f aca="false">IF(C4024="MAT.",VLOOKUP(A4024,INSUMOS_AUX!A:F,6,0),0)</f>
        <v>697.04</v>
      </c>
      <c r="G4024" s="178" t="n">
        <f aca="false">IF(C4024="M.O.",VLOOKUP(A4024,INSUMOS_AUX!A:F,6,0),0)</f>
        <v>0</v>
      </c>
    </row>
    <row r="4025" customFormat="false" ht="15" hidden="false" customHeight="false" outlineLevel="0" collapsed="false">
      <c r="A4025" s="172"/>
      <c r="B4025" s="173"/>
      <c r="C4025" s="173"/>
      <c r="D4025" s="173"/>
      <c r="E4025" s="173"/>
      <c r="F4025" s="173"/>
      <c r="G4025" s="173"/>
    </row>
    <row r="4026" customFormat="false" ht="15" hidden="false" customHeight="false" outlineLevel="0" collapsed="false">
      <c r="A4026" s="174" t="s">
        <v>462</v>
      </c>
      <c r="B4026" s="174" t="s">
        <v>463</v>
      </c>
      <c r="C4026" s="175" t="s">
        <v>60</v>
      </c>
      <c r="D4026" s="175" t="s">
        <v>30</v>
      </c>
      <c r="E4026" s="176" t="n">
        <v>1</v>
      </c>
      <c r="F4026" s="176" t="n">
        <f aca="false">SUMPRODUCT($E4027:$E4054,F4027:F4054)</f>
        <v>423.6096727904</v>
      </c>
      <c r="G4026" s="176" t="n">
        <f aca="false">SUMPRODUCT($E4027:$E4054,G4027:G4054)</f>
        <v>9.3285856</v>
      </c>
    </row>
    <row r="4027" customFormat="false" ht="15" hidden="false" customHeight="false" outlineLevel="0" collapsed="false">
      <c r="A4027" s="178" t="n">
        <v>10</v>
      </c>
      <c r="B4027" s="179" t="s">
        <v>647</v>
      </c>
      <c r="C4027" s="180" t="s">
        <v>74</v>
      </c>
      <c r="D4027" s="180" t="s">
        <v>30</v>
      </c>
      <c r="E4027" s="178" t="n">
        <v>0.00561</v>
      </c>
      <c r="F4027" s="181" t="n">
        <f aca="false">IF(C4027="MAT.",VLOOKUP(A4027,INSUMOS_AUX!A:F,6,0),0)</f>
        <v>6.92</v>
      </c>
      <c r="G4027" s="178" t="n">
        <f aca="false">IF(C4027="M.O.",VLOOKUP(A4027,INSUMOS_AUX!A:F,6,0),0)</f>
        <v>0</v>
      </c>
    </row>
    <row r="4028" customFormat="false" ht="15" hidden="false" customHeight="false" outlineLevel="0" collapsed="false">
      <c r="A4028" s="178" t="n">
        <v>11359</v>
      </c>
      <c r="B4028" s="179" t="s">
        <v>649</v>
      </c>
      <c r="C4028" s="180" t="s">
        <v>74</v>
      </c>
      <c r="D4028" s="180" t="s">
        <v>30</v>
      </c>
      <c r="E4028" s="178" t="n">
        <v>4.528E-005</v>
      </c>
      <c r="F4028" s="181" t="n">
        <f aca="false">IF(C4028="MAT.",VLOOKUP(A4028,INSUMOS_AUX!A:F,6,0),0)</f>
        <v>571.77</v>
      </c>
      <c r="G4028" s="178" t="n">
        <f aca="false">IF(C4028="M.O.",VLOOKUP(A4028,INSUMOS_AUX!A:F,6,0),0)</f>
        <v>0</v>
      </c>
    </row>
    <row r="4029" customFormat="false" ht="15" hidden="false" customHeight="false" outlineLevel="0" collapsed="false">
      <c r="A4029" s="178" t="n">
        <v>12815</v>
      </c>
      <c r="B4029" s="179" t="s">
        <v>651</v>
      </c>
      <c r="C4029" s="180" t="s">
        <v>74</v>
      </c>
      <c r="D4029" s="180" t="s">
        <v>30</v>
      </c>
      <c r="E4029" s="178" t="n">
        <v>0.00638528</v>
      </c>
      <c r="F4029" s="181" t="n">
        <f aca="false">IF(C4029="MAT.",VLOOKUP(A4029,INSUMOS_AUX!A:F,6,0),0)</f>
        <v>5.84</v>
      </c>
      <c r="G4029" s="178" t="n">
        <f aca="false">IF(C4029="M.O.",VLOOKUP(A4029,INSUMOS_AUX!A:F,6,0),0)</f>
        <v>0</v>
      </c>
    </row>
    <row r="4030" customFormat="false" ht="15" hidden="false" customHeight="false" outlineLevel="0" collapsed="false">
      <c r="A4030" s="178" t="n">
        <v>12892</v>
      </c>
      <c r="B4030" s="179" t="s">
        <v>627</v>
      </c>
      <c r="C4030" s="180" t="s">
        <v>74</v>
      </c>
      <c r="D4030" s="180" t="s">
        <v>628</v>
      </c>
      <c r="E4030" s="178" t="n">
        <v>0.01099104</v>
      </c>
      <c r="F4030" s="181" t="n">
        <f aca="false">IF(C4030="MAT.",VLOOKUP(A4030,INSUMOS_AUX!A:F,6,0),0)</f>
        <v>9</v>
      </c>
      <c r="G4030" s="178" t="n">
        <f aca="false">IF(C4030="M.O.",VLOOKUP(A4030,INSUMOS_AUX!A:F,6,0),0)</f>
        <v>0</v>
      </c>
    </row>
    <row r="4031" customFormat="false" ht="15" hidden="false" customHeight="false" outlineLevel="0" collapsed="false">
      <c r="A4031" s="178" t="n">
        <v>12893</v>
      </c>
      <c r="B4031" s="179" t="s">
        <v>629</v>
      </c>
      <c r="C4031" s="180" t="s">
        <v>74</v>
      </c>
      <c r="D4031" s="180" t="s">
        <v>628</v>
      </c>
      <c r="E4031" s="178" t="n">
        <v>0.00128232</v>
      </c>
      <c r="F4031" s="181" t="n">
        <f aca="false">IF(C4031="MAT.",VLOOKUP(A4031,INSUMOS_AUX!A:F,6,0),0)</f>
        <v>48</v>
      </c>
      <c r="G4031" s="178" t="n">
        <f aca="false">IF(C4031="M.O.",VLOOKUP(A4031,INSUMOS_AUX!A:F,6,0),0)</f>
        <v>0</v>
      </c>
    </row>
    <row r="4032" customFormat="false" ht="15" hidden="false" customHeight="false" outlineLevel="0" collapsed="false">
      <c r="A4032" s="178" t="n">
        <v>2436</v>
      </c>
      <c r="B4032" s="179" t="s">
        <v>683</v>
      </c>
      <c r="C4032" s="180" t="s">
        <v>636</v>
      </c>
      <c r="D4032" s="180" t="s">
        <v>594</v>
      </c>
      <c r="E4032" s="178" t="n">
        <v>0.41204</v>
      </c>
      <c r="F4032" s="181" t="n">
        <f aca="false">IF(C4032="MAT.",VLOOKUP(A4032,INSUMOS_AUX!A:F,6,0),0)</f>
        <v>0</v>
      </c>
      <c r="G4032" s="178" t="n">
        <f aca="false">IF(C4032="M.O.",VLOOKUP(A4032,INSUMOS_AUX!A:F,6,0),0)</f>
        <v>13.3</v>
      </c>
    </row>
    <row r="4033" customFormat="false" ht="15" hidden="false" customHeight="false" outlineLevel="0" collapsed="false">
      <c r="A4033" s="178" t="n">
        <v>247</v>
      </c>
      <c r="B4033" s="179" t="s">
        <v>849</v>
      </c>
      <c r="C4033" s="180" t="s">
        <v>636</v>
      </c>
      <c r="D4033" s="180" t="s">
        <v>594</v>
      </c>
      <c r="E4033" s="178" t="n">
        <v>0.41204</v>
      </c>
      <c r="F4033" s="181" t="n">
        <f aca="false">IF(C4033="MAT.",VLOOKUP(A4033,INSUMOS_AUX!A:F,6,0),0)</f>
        <v>0</v>
      </c>
      <c r="G4033" s="178" t="n">
        <f aca="false">IF(C4033="M.O.",VLOOKUP(A4033,INSUMOS_AUX!A:F,6,0),0)</f>
        <v>9.34</v>
      </c>
    </row>
    <row r="4034" customFormat="false" ht="15" hidden="false" customHeight="false" outlineLevel="0" collapsed="false">
      <c r="A4034" s="178" t="n">
        <v>25966</v>
      </c>
      <c r="B4034" s="179" t="s">
        <v>653</v>
      </c>
      <c r="C4034" s="180" t="s">
        <v>74</v>
      </c>
      <c r="D4034" s="180" t="s">
        <v>654</v>
      </c>
      <c r="E4034" s="178" t="n">
        <v>0.00106424</v>
      </c>
      <c r="F4034" s="181" t="n">
        <f aca="false">IF(C4034="MAT.",VLOOKUP(A4034,INSUMOS_AUX!A:F,6,0),0)</f>
        <v>15.03</v>
      </c>
      <c r="G4034" s="178" t="n">
        <f aca="false">IF(C4034="M.O.",VLOOKUP(A4034,INSUMOS_AUX!A:F,6,0),0)</f>
        <v>0</v>
      </c>
    </row>
    <row r="4035" customFormat="false" ht="15" hidden="false" customHeight="false" outlineLevel="0" collapsed="false">
      <c r="A4035" s="178" t="n">
        <v>2711</v>
      </c>
      <c r="B4035" s="179" t="s">
        <v>657</v>
      </c>
      <c r="C4035" s="180" t="s">
        <v>74</v>
      </c>
      <c r="D4035" s="180" t="s">
        <v>30</v>
      </c>
      <c r="E4035" s="178" t="n">
        <v>0.00047496</v>
      </c>
      <c r="F4035" s="181" t="n">
        <f aca="false">IF(C4035="MAT.",VLOOKUP(A4035,INSUMOS_AUX!A:F,6,0),0)</f>
        <v>109.45</v>
      </c>
      <c r="G4035" s="178" t="n">
        <f aca="false">IF(C4035="M.O.",VLOOKUP(A4035,INSUMOS_AUX!A:F,6,0),0)</f>
        <v>0</v>
      </c>
    </row>
    <row r="4036" customFormat="false" ht="15" hidden="false" customHeight="false" outlineLevel="0" collapsed="false">
      <c r="A4036" s="178" t="n">
        <v>36144</v>
      </c>
      <c r="B4036" s="179" t="s">
        <v>630</v>
      </c>
      <c r="C4036" s="180" t="s">
        <v>74</v>
      </c>
      <c r="D4036" s="180" t="s">
        <v>30</v>
      </c>
      <c r="E4036" s="178" t="n">
        <v>0.08941664</v>
      </c>
      <c r="F4036" s="181" t="n">
        <f aca="false">IF(C4036="MAT.",VLOOKUP(A4036,INSUMOS_AUX!A:F,6,0),0)</f>
        <v>1.12</v>
      </c>
      <c r="G4036" s="178" t="n">
        <f aca="false">IF(C4036="M.O.",VLOOKUP(A4036,INSUMOS_AUX!A:F,6,0),0)</f>
        <v>0</v>
      </c>
    </row>
    <row r="4037" customFormat="false" ht="15" hidden="false" customHeight="false" outlineLevel="0" collapsed="false">
      <c r="A4037" s="178" t="n">
        <v>36146</v>
      </c>
      <c r="B4037" s="179" t="s">
        <v>631</v>
      </c>
      <c r="C4037" s="180" t="s">
        <v>74</v>
      </c>
      <c r="D4037" s="180" t="s">
        <v>30</v>
      </c>
      <c r="E4037" s="178" t="n">
        <v>0.00099472</v>
      </c>
      <c r="F4037" s="181" t="n">
        <f aca="false">IF(C4037="MAT.",VLOOKUP(A4037,INSUMOS_AUX!A:F,6,0),0)</f>
        <v>170</v>
      </c>
      <c r="G4037" s="178" t="n">
        <f aca="false">IF(C4037="M.O.",VLOOKUP(A4037,INSUMOS_AUX!A:F,6,0),0)</f>
        <v>0</v>
      </c>
    </row>
    <row r="4038" customFormat="false" ht="15" hidden="false" customHeight="false" outlineLevel="0" collapsed="false">
      <c r="A4038" s="178" t="n">
        <v>36149</v>
      </c>
      <c r="B4038" s="179" t="s">
        <v>632</v>
      </c>
      <c r="C4038" s="180" t="s">
        <v>74</v>
      </c>
      <c r="D4038" s="180" t="s">
        <v>30</v>
      </c>
      <c r="E4038" s="178" t="n">
        <v>0.000576</v>
      </c>
      <c r="F4038" s="181" t="n">
        <f aca="false">IF(C4038="MAT.",VLOOKUP(A4038,INSUMOS_AUX!A:F,6,0),0)</f>
        <v>117.5</v>
      </c>
      <c r="G4038" s="178" t="n">
        <f aca="false">IF(C4038="M.O.",VLOOKUP(A4038,INSUMOS_AUX!A:F,6,0),0)</f>
        <v>0</v>
      </c>
    </row>
    <row r="4039" customFormat="false" ht="15" hidden="false" customHeight="false" outlineLevel="0" collapsed="false">
      <c r="A4039" s="178" t="n">
        <v>36150</v>
      </c>
      <c r="B4039" s="179" t="s">
        <v>633</v>
      </c>
      <c r="C4039" s="180" t="s">
        <v>74</v>
      </c>
      <c r="D4039" s="180" t="s">
        <v>30</v>
      </c>
      <c r="E4039" s="178" t="n">
        <v>0.00213152</v>
      </c>
      <c r="F4039" s="181" t="n">
        <f aca="false">IF(C4039="MAT.",VLOOKUP(A4039,INSUMOS_AUX!A:F,6,0),0)</f>
        <v>29.7</v>
      </c>
      <c r="G4039" s="178" t="n">
        <f aca="false">IF(C4039="M.O.",VLOOKUP(A4039,INSUMOS_AUX!A:F,6,0),0)</f>
        <v>0</v>
      </c>
    </row>
    <row r="4040" customFormat="false" ht="15" hidden="false" customHeight="false" outlineLevel="0" collapsed="false">
      <c r="A4040" s="178" t="n">
        <v>36153</v>
      </c>
      <c r="B4040" s="179" t="s">
        <v>634</v>
      </c>
      <c r="C4040" s="180" t="s">
        <v>74</v>
      </c>
      <c r="D4040" s="180" t="s">
        <v>30</v>
      </c>
      <c r="E4040" s="178" t="n">
        <v>0.00086208</v>
      </c>
      <c r="F4040" s="181" t="n">
        <f aca="false">IF(C4040="MAT.",VLOOKUP(A4040,INSUMOS_AUX!A:F,6,0),0)</f>
        <v>133.75</v>
      </c>
      <c r="G4040" s="178" t="n">
        <f aca="false">IF(C4040="M.O.",VLOOKUP(A4040,INSUMOS_AUX!A:F,6,0),0)</f>
        <v>0</v>
      </c>
    </row>
    <row r="4041" customFormat="false" ht="15" hidden="false" customHeight="false" outlineLevel="0" collapsed="false">
      <c r="A4041" s="178" t="n">
        <v>37370</v>
      </c>
      <c r="B4041" s="179" t="s">
        <v>659</v>
      </c>
      <c r="C4041" s="180" t="s">
        <v>74</v>
      </c>
      <c r="D4041" s="180" t="s">
        <v>594</v>
      </c>
      <c r="E4041" s="178" t="n">
        <v>0.8</v>
      </c>
      <c r="F4041" s="181" t="n">
        <f aca="false">IF(C4041="MAT.",VLOOKUP(A4041,INSUMOS_AUX!A:F,6,0),0)</f>
        <v>1.87</v>
      </c>
      <c r="G4041" s="178" t="n">
        <f aca="false">IF(C4041="M.O.",VLOOKUP(A4041,INSUMOS_AUX!A:F,6,0),0)</f>
        <v>0</v>
      </c>
    </row>
    <row r="4042" customFormat="false" ht="15" hidden="false" customHeight="false" outlineLevel="0" collapsed="false">
      <c r="A4042" s="178" t="n">
        <v>37371</v>
      </c>
      <c r="B4042" s="179" t="s">
        <v>660</v>
      </c>
      <c r="C4042" s="180" t="s">
        <v>74</v>
      </c>
      <c r="D4042" s="180" t="s">
        <v>594</v>
      </c>
      <c r="E4042" s="178" t="n">
        <v>0.8</v>
      </c>
      <c r="F4042" s="181" t="n">
        <f aca="false">IF(C4042="MAT.",VLOOKUP(A4042,INSUMOS_AUX!A:F,6,0),0)</f>
        <v>0.71</v>
      </c>
      <c r="G4042" s="178" t="n">
        <f aca="false">IF(C4042="M.O.",VLOOKUP(A4042,INSUMOS_AUX!A:F,6,0),0)</f>
        <v>0</v>
      </c>
    </row>
    <row r="4043" customFormat="false" ht="15" hidden="false" customHeight="false" outlineLevel="0" collapsed="false">
      <c r="A4043" s="178" t="n">
        <v>37372</v>
      </c>
      <c r="B4043" s="179" t="s">
        <v>661</v>
      </c>
      <c r="C4043" s="180" t="s">
        <v>74</v>
      </c>
      <c r="D4043" s="180" t="s">
        <v>594</v>
      </c>
      <c r="E4043" s="178" t="n">
        <v>0.8</v>
      </c>
      <c r="F4043" s="181" t="n">
        <f aca="false">IF(C4043="MAT.",VLOOKUP(A4043,INSUMOS_AUX!A:F,6,0),0)</f>
        <v>0.34</v>
      </c>
      <c r="G4043" s="178" t="n">
        <f aca="false">IF(C4043="M.O.",VLOOKUP(A4043,INSUMOS_AUX!A:F,6,0),0)</f>
        <v>0</v>
      </c>
    </row>
    <row r="4044" customFormat="false" ht="15" hidden="false" customHeight="false" outlineLevel="0" collapsed="false">
      <c r="A4044" s="178" t="n">
        <v>37373</v>
      </c>
      <c r="B4044" s="179" t="s">
        <v>662</v>
      </c>
      <c r="C4044" s="180" t="s">
        <v>74</v>
      </c>
      <c r="D4044" s="180" t="s">
        <v>594</v>
      </c>
      <c r="E4044" s="178" t="n">
        <v>0.8</v>
      </c>
      <c r="F4044" s="181" t="n">
        <f aca="false">IF(C4044="MAT.",VLOOKUP(A4044,INSUMOS_AUX!A:F,6,0),0)</f>
        <v>0.05</v>
      </c>
      <c r="G4044" s="178" t="n">
        <f aca="false">IF(C4044="M.O.",VLOOKUP(A4044,INSUMOS_AUX!A:F,6,0),0)</f>
        <v>0</v>
      </c>
    </row>
    <row r="4045" customFormat="false" ht="15" hidden="false" customHeight="false" outlineLevel="0" collapsed="false">
      <c r="A4045" s="178" t="n">
        <v>38382</v>
      </c>
      <c r="B4045" s="179" t="s">
        <v>664</v>
      </c>
      <c r="C4045" s="180" t="s">
        <v>74</v>
      </c>
      <c r="D4045" s="180" t="s">
        <v>30</v>
      </c>
      <c r="E4045" s="178" t="n">
        <v>0.00202496</v>
      </c>
      <c r="F4045" s="181" t="n">
        <f aca="false">IF(C4045="MAT.",VLOOKUP(A4045,INSUMOS_AUX!A:F,6,0),0)</f>
        <v>7.62</v>
      </c>
      <c r="G4045" s="178" t="n">
        <f aca="false">IF(C4045="M.O.",VLOOKUP(A4045,INSUMOS_AUX!A:F,6,0),0)</f>
        <v>0</v>
      </c>
    </row>
    <row r="4046" customFormat="false" ht="15" hidden="false" customHeight="false" outlineLevel="0" collapsed="false">
      <c r="A4046" s="178" t="n">
        <v>38390</v>
      </c>
      <c r="B4046" s="179" t="s">
        <v>665</v>
      </c>
      <c r="C4046" s="180" t="s">
        <v>74</v>
      </c>
      <c r="D4046" s="180" t="s">
        <v>30</v>
      </c>
      <c r="E4046" s="178" t="n">
        <v>0.00106424</v>
      </c>
      <c r="F4046" s="181" t="n">
        <f aca="false">IF(C4046="MAT.",VLOOKUP(A4046,INSUMOS_AUX!A:F,6,0),0)</f>
        <v>22.97</v>
      </c>
      <c r="G4046" s="178" t="n">
        <f aca="false">IF(C4046="M.O.",VLOOKUP(A4046,INSUMOS_AUX!A:F,6,0),0)</f>
        <v>0</v>
      </c>
    </row>
    <row r="4047" customFormat="false" ht="15" hidden="false" customHeight="false" outlineLevel="0" collapsed="false">
      <c r="A4047" s="178" t="n">
        <v>38393</v>
      </c>
      <c r="B4047" s="179" t="s">
        <v>666</v>
      </c>
      <c r="C4047" s="180" t="s">
        <v>74</v>
      </c>
      <c r="D4047" s="180" t="s">
        <v>30</v>
      </c>
      <c r="E4047" s="178" t="n">
        <v>0.00106424</v>
      </c>
      <c r="F4047" s="181" t="n">
        <f aca="false">IF(C4047="MAT.",VLOOKUP(A4047,INSUMOS_AUX!A:F,6,0),0)</f>
        <v>10.36</v>
      </c>
      <c r="G4047" s="178" t="n">
        <f aca="false">IF(C4047="M.O.",VLOOKUP(A4047,INSUMOS_AUX!A:F,6,0),0)</f>
        <v>0</v>
      </c>
    </row>
    <row r="4048" customFormat="false" ht="15" hidden="false" customHeight="false" outlineLevel="0" collapsed="false">
      <c r="A4048" s="178" t="n">
        <v>38396</v>
      </c>
      <c r="B4048" s="179" t="s">
        <v>667</v>
      </c>
      <c r="C4048" s="180" t="s">
        <v>74</v>
      </c>
      <c r="D4048" s="180" t="s">
        <v>30</v>
      </c>
      <c r="E4048" s="178" t="n">
        <v>3.624E-005</v>
      </c>
      <c r="F4048" s="181" t="n">
        <f aca="false">IF(C4048="MAT.",VLOOKUP(A4048,INSUMOS_AUX!A:F,6,0),0)</f>
        <v>276.64</v>
      </c>
      <c r="G4048" s="178" t="n">
        <f aca="false">IF(C4048="M.O.",VLOOKUP(A4048,INSUMOS_AUX!A:F,6,0),0)</f>
        <v>0</v>
      </c>
    </row>
    <row r="4049" customFormat="false" ht="15" hidden="false" customHeight="false" outlineLevel="0" collapsed="false">
      <c r="A4049" s="178" t="n">
        <v>38399</v>
      </c>
      <c r="B4049" s="179" t="s">
        <v>668</v>
      </c>
      <c r="C4049" s="180" t="s">
        <v>74</v>
      </c>
      <c r="D4049" s="180" t="s">
        <v>30</v>
      </c>
      <c r="E4049" s="178" t="n">
        <v>0.00018104</v>
      </c>
      <c r="F4049" s="181" t="n">
        <f aca="false">IF(C4049="MAT.",VLOOKUP(A4049,INSUMOS_AUX!A:F,6,0),0)</f>
        <v>135.25</v>
      </c>
      <c r="G4049" s="178" t="n">
        <f aca="false">IF(C4049="M.O.",VLOOKUP(A4049,INSUMOS_AUX!A:F,6,0),0)</f>
        <v>0</v>
      </c>
    </row>
    <row r="4050" customFormat="false" ht="15" hidden="false" customHeight="false" outlineLevel="0" collapsed="false">
      <c r="A4050" s="178" t="n">
        <v>38412</v>
      </c>
      <c r="B4050" s="179" t="s">
        <v>669</v>
      </c>
      <c r="C4050" s="180" t="s">
        <v>74</v>
      </c>
      <c r="D4050" s="180" t="s">
        <v>30</v>
      </c>
      <c r="E4050" s="178" t="n">
        <v>3.168E-005</v>
      </c>
      <c r="F4050" s="181" t="n">
        <f aca="false">IF(C4050="MAT.",VLOOKUP(A4050,INSUMOS_AUX!A:F,6,0),0)</f>
        <v>837.62</v>
      </c>
      <c r="G4050" s="178" t="n">
        <f aca="false">IF(C4050="M.O.",VLOOKUP(A4050,INSUMOS_AUX!A:F,6,0),0)</f>
        <v>0</v>
      </c>
    </row>
    <row r="4051" customFormat="false" ht="15" hidden="false" customHeight="false" outlineLevel="0" collapsed="false">
      <c r="A4051" s="178" t="n">
        <v>38413</v>
      </c>
      <c r="B4051" s="179" t="s">
        <v>670</v>
      </c>
      <c r="C4051" s="180" t="s">
        <v>74</v>
      </c>
      <c r="D4051" s="180" t="s">
        <v>30</v>
      </c>
      <c r="E4051" s="178" t="n">
        <v>3.104E-005</v>
      </c>
      <c r="F4051" s="181" t="n">
        <f aca="false">IF(C4051="MAT.",VLOOKUP(A4051,INSUMOS_AUX!A:F,6,0),0)</f>
        <v>589.49</v>
      </c>
      <c r="G4051" s="178" t="n">
        <f aca="false">IF(C4051="M.O.",VLOOKUP(A4051,INSUMOS_AUX!A:F,6,0),0)</f>
        <v>0</v>
      </c>
    </row>
    <row r="4052" customFormat="false" ht="15" hidden="false" customHeight="false" outlineLevel="0" collapsed="false">
      <c r="A4052" s="178" t="n">
        <v>38476</v>
      </c>
      <c r="B4052" s="179" t="s">
        <v>671</v>
      </c>
      <c r="C4052" s="180" t="s">
        <v>74</v>
      </c>
      <c r="D4052" s="180" t="s">
        <v>30</v>
      </c>
      <c r="E4052" s="178" t="n">
        <v>0.00014488</v>
      </c>
      <c r="F4052" s="181" t="n">
        <f aca="false">IF(C4052="MAT.",VLOOKUP(A4052,INSUMOS_AUX!A:F,6,0),0)</f>
        <v>203.78</v>
      </c>
      <c r="G4052" s="178" t="n">
        <f aca="false">IF(C4052="M.O.",VLOOKUP(A4052,INSUMOS_AUX!A:F,6,0),0)</f>
        <v>0</v>
      </c>
    </row>
    <row r="4053" customFormat="false" ht="15" hidden="false" customHeight="false" outlineLevel="0" collapsed="false">
      <c r="A4053" s="178" t="n">
        <v>38477</v>
      </c>
      <c r="B4053" s="179" t="s">
        <v>672</v>
      </c>
      <c r="C4053" s="180" t="s">
        <v>74</v>
      </c>
      <c r="D4053" s="180" t="s">
        <v>30</v>
      </c>
      <c r="E4053" s="178" t="n">
        <v>3.104E-005</v>
      </c>
      <c r="F4053" s="181" t="n">
        <f aca="false">IF(C4053="MAT.",VLOOKUP(A4053,INSUMOS_AUX!A:F,6,0),0)</f>
        <v>577.1</v>
      </c>
      <c r="G4053" s="178" t="n">
        <f aca="false">IF(C4053="M.O.",VLOOKUP(A4053,INSUMOS_AUX!A:F,6,0),0)</f>
        <v>0</v>
      </c>
    </row>
    <row r="4054" customFormat="false" ht="15" hidden="false" customHeight="false" outlineLevel="0" collapsed="false">
      <c r="A4054" s="178" t="s">
        <v>896</v>
      </c>
      <c r="B4054" s="179" t="s">
        <v>463</v>
      </c>
      <c r="C4054" s="180" t="s">
        <v>74</v>
      </c>
      <c r="D4054" s="180" t="s">
        <v>30</v>
      </c>
      <c r="E4054" s="178" t="n">
        <v>1</v>
      </c>
      <c r="F4054" s="181" t="n">
        <f aca="false">IF(C4054="MAT.",VLOOKUP(A4054,INSUMOS_AUX!A:F,6,0),0)</f>
        <v>420.21</v>
      </c>
      <c r="G4054" s="178" t="n">
        <f aca="false">IF(C4054="M.O.",VLOOKUP(A4054,INSUMOS_AUX!A:F,6,0),0)</f>
        <v>0</v>
      </c>
    </row>
    <row r="4055" customFormat="false" ht="15" hidden="false" customHeight="false" outlineLevel="0" collapsed="false">
      <c r="A4055" s="172"/>
      <c r="B4055" s="173"/>
      <c r="C4055" s="173"/>
      <c r="D4055" s="173"/>
      <c r="E4055" s="173"/>
      <c r="F4055" s="173"/>
      <c r="G4055" s="173"/>
    </row>
    <row r="4056" customFormat="false" ht="15" hidden="false" customHeight="false" outlineLevel="0" collapsed="false">
      <c r="A4056" s="174" t="s">
        <v>465</v>
      </c>
      <c r="B4056" s="174" t="s">
        <v>466</v>
      </c>
      <c r="C4056" s="175" t="s">
        <v>60</v>
      </c>
      <c r="D4056" s="175" t="s">
        <v>30</v>
      </c>
      <c r="E4056" s="176" t="n">
        <v>4</v>
      </c>
      <c r="F4056" s="176" t="n">
        <f aca="false">SUMPRODUCT($E4057:$E4084,F4057:F4084)</f>
        <v>69.1195091856</v>
      </c>
      <c r="G4056" s="176" t="n">
        <f aca="false">SUMPRODUCT($E4057:$E4084,G4057:G4084)</f>
        <v>13.9928784</v>
      </c>
    </row>
    <row r="4057" customFormat="false" ht="15" hidden="false" customHeight="false" outlineLevel="0" collapsed="false">
      <c r="A4057" s="178" t="n">
        <v>10</v>
      </c>
      <c r="B4057" s="179" t="s">
        <v>647</v>
      </c>
      <c r="C4057" s="180" t="s">
        <v>74</v>
      </c>
      <c r="D4057" s="180" t="s">
        <v>30</v>
      </c>
      <c r="E4057" s="178" t="n">
        <v>0.008415</v>
      </c>
      <c r="F4057" s="181" t="n">
        <f aca="false">IF(C4057="MAT.",VLOOKUP(A4057,INSUMOS_AUX!A:F,6,0),0)</f>
        <v>6.92</v>
      </c>
      <c r="G4057" s="178" t="n">
        <f aca="false">IF(C4057="M.O.",VLOOKUP(A4057,INSUMOS_AUX!A:F,6,0),0)</f>
        <v>0</v>
      </c>
    </row>
    <row r="4058" customFormat="false" ht="15" hidden="false" customHeight="false" outlineLevel="0" collapsed="false">
      <c r="A4058" s="178" t="n">
        <v>11359</v>
      </c>
      <c r="B4058" s="179" t="s">
        <v>649</v>
      </c>
      <c r="C4058" s="180" t="s">
        <v>74</v>
      </c>
      <c r="D4058" s="180" t="s">
        <v>30</v>
      </c>
      <c r="E4058" s="178" t="n">
        <v>6.792E-005</v>
      </c>
      <c r="F4058" s="181" t="n">
        <f aca="false">IF(C4058="MAT.",VLOOKUP(A4058,INSUMOS_AUX!A:F,6,0),0)</f>
        <v>571.77</v>
      </c>
      <c r="G4058" s="178" t="n">
        <f aca="false">IF(C4058="M.O.",VLOOKUP(A4058,INSUMOS_AUX!A:F,6,0),0)</f>
        <v>0</v>
      </c>
    </row>
    <row r="4059" customFormat="false" ht="15" hidden="false" customHeight="false" outlineLevel="0" collapsed="false">
      <c r="A4059" s="178" t="n">
        <v>12815</v>
      </c>
      <c r="B4059" s="179" t="s">
        <v>651</v>
      </c>
      <c r="C4059" s="180" t="s">
        <v>74</v>
      </c>
      <c r="D4059" s="180" t="s">
        <v>30</v>
      </c>
      <c r="E4059" s="178" t="n">
        <v>0.00957792</v>
      </c>
      <c r="F4059" s="181" t="n">
        <f aca="false">IF(C4059="MAT.",VLOOKUP(A4059,INSUMOS_AUX!A:F,6,0),0)</f>
        <v>5.84</v>
      </c>
      <c r="G4059" s="178" t="n">
        <f aca="false">IF(C4059="M.O.",VLOOKUP(A4059,INSUMOS_AUX!A:F,6,0),0)</f>
        <v>0</v>
      </c>
    </row>
    <row r="4060" customFormat="false" ht="15" hidden="false" customHeight="false" outlineLevel="0" collapsed="false">
      <c r="A4060" s="178" t="n">
        <v>12892</v>
      </c>
      <c r="B4060" s="179" t="s">
        <v>627</v>
      </c>
      <c r="C4060" s="180" t="s">
        <v>74</v>
      </c>
      <c r="D4060" s="180" t="s">
        <v>628</v>
      </c>
      <c r="E4060" s="178" t="n">
        <v>0.01648656</v>
      </c>
      <c r="F4060" s="181" t="n">
        <f aca="false">IF(C4060="MAT.",VLOOKUP(A4060,INSUMOS_AUX!A:F,6,0),0)</f>
        <v>9</v>
      </c>
      <c r="G4060" s="178" t="n">
        <f aca="false">IF(C4060="M.O.",VLOOKUP(A4060,INSUMOS_AUX!A:F,6,0),0)</f>
        <v>0</v>
      </c>
    </row>
    <row r="4061" customFormat="false" ht="15" hidden="false" customHeight="false" outlineLevel="0" collapsed="false">
      <c r="A4061" s="178" t="n">
        <v>12893</v>
      </c>
      <c r="B4061" s="179" t="s">
        <v>629</v>
      </c>
      <c r="C4061" s="180" t="s">
        <v>74</v>
      </c>
      <c r="D4061" s="180" t="s">
        <v>628</v>
      </c>
      <c r="E4061" s="178" t="n">
        <v>0.00192348</v>
      </c>
      <c r="F4061" s="181" t="n">
        <f aca="false">IF(C4061="MAT.",VLOOKUP(A4061,INSUMOS_AUX!A:F,6,0),0)</f>
        <v>48</v>
      </c>
      <c r="G4061" s="178" t="n">
        <f aca="false">IF(C4061="M.O.",VLOOKUP(A4061,INSUMOS_AUX!A:F,6,0),0)</f>
        <v>0</v>
      </c>
    </row>
    <row r="4062" customFormat="false" ht="15" hidden="false" customHeight="false" outlineLevel="0" collapsed="false">
      <c r="A4062" s="178" t="n">
        <v>2436</v>
      </c>
      <c r="B4062" s="179" t="s">
        <v>683</v>
      </c>
      <c r="C4062" s="180" t="s">
        <v>636</v>
      </c>
      <c r="D4062" s="180" t="s">
        <v>594</v>
      </c>
      <c r="E4062" s="178" t="n">
        <v>0.61806</v>
      </c>
      <c r="F4062" s="181" t="n">
        <f aca="false">IF(C4062="MAT.",VLOOKUP(A4062,INSUMOS_AUX!A:F,6,0),0)</f>
        <v>0</v>
      </c>
      <c r="G4062" s="178" t="n">
        <f aca="false">IF(C4062="M.O.",VLOOKUP(A4062,INSUMOS_AUX!A:F,6,0),0)</f>
        <v>13.3</v>
      </c>
    </row>
    <row r="4063" customFormat="false" ht="15" hidden="false" customHeight="false" outlineLevel="0" collapsed="false">
      <c r="A4063" s="178" t="n">
        <v>247</v>
      </c>
      <c r="B4063" s="179" t="s">
        <v>849</v>
      </c>
      <c r="C4063" s="180" t="s">
        <v>636</v>
      </c>
      <c r="D4063" s="180" t="s">
        <v>594</v>
      </c>
      <c r="E4063" s="178" t="n">
        <v>0.61806</v>
      </c>
      <c r="F4063" s="181" t="n">
        <f aca="false">IF(C4063="MAT.",VLOOKUP(A4063,INSUMOS_AUX!A:F,6,0),0)</f>
        <v>0</v>
      </c>
      <c r="G4063" s="178" t="n">
        <f aca="false">IF(C4063="M.O.",VLOOKUP(A4063,INSUMOS_AUX!A:F,6,0),0)</f>
        <v>9.34</v>
      </c>
    </row>
    <row r="4064" customFormat="false" ht="15" hidden="false" customHeight="false" outlineLevel="0" collapsed="false">
      <c r="A4064" s="178" t="n">
        <v>25966</v>
      </c>
      <c r="B4064" s="179" t="s">
        <v>653</v>
      </c>
      <c r="C4064" s="180" t="s">
        <v>74</v>
      </c>
      <c r="D4064" s="180" t="s">
        <v>654</v>
      </c>
      <c r="E4064" s="178" t="n">
        <v>0.00159636</v>
      </c>
      <c r="F4064" s="181" t="n">
        <f aca="false">IF(C4064="MAT.",VLOOKUP(A4064,INSUMOS_AUX!A:F,6,0),0)</f>
        <v>15.03</v>
      </c>
      <c r="G4064" s="178" t="n">
        <f aca="false">IF(C4064="M.O.",VLOOKUP(A4064,INSUMOS_AUX!A:F,6,0),0)</f>
        <v>0</v>
      </c>
    </row>
    <row r="4065" customFormat="false" ht="15" hidden="false" customHeight="false" outlineLevel="0" collapsed="false">
      <c r="A4065" s="178" t="n">
        <v>2711</v>
      </c>
      <c r="B4065" s="179" t="s">
        <v>657</v>
      </c>
      <c r="C4065" s="180" t="s">
        <v>74</v>
      </c>
      <c r="D4065" s="180" t="s">
        <v>30</v>
      </c>
      <c r="E4065" s="178" t="n">
        <v>0.00071244</v>
      </c>
      <c r="F4065" s="181" t="n">
        <f aca="false">IF(C4065="MAT.",VLOOKUP(A4065,INSUMOS_AUX!A:F,6,0),0)</f>
        <v>109.45</v>
      </c>
      <c r="G4065" s="178" t="n">
        <f aca="false">IF(C4065="M.O.",VLOOKUP(A4065,INSUMOS_AUX!A:F,6,0),0)</f>
        <v>0</v>
      </c>
    </row>
    <row r="4066" customFormat="false" ht="15" hidden="false" customHeight="false" outlineLevel="0" collapsed="false">
      <c r="A4066" s="178" t="n">
        <v>36144</v>
      </c>
      <c r="B4066" s="179" t="s">
        <v>630</v>
      </c>
      <c r="C4066" s="180" t="s">
        <v>74</v>
      </c>
      <c r="D4066" s="180" t="s">
        <v>30</v>
      </c>
      <c r="E4066" s="178" t="n">
        <v>0.13412496</v>
      </c>
      <c r="F4066" s="181" t="n">
        <f aca="false">IF(C4066="MAT.",VLOOKUP(A4066,INSUMOS_AUX!A:F,6,0),0)</f>
        <v>1.12</v>
      </c>
      <c r="G4066" s="178" t="n">
        <f aca="false">IF(C4066="M.O.",VLOOKUP(A4066,INSUMOS_AUX!A:F,6,0),0)</f>
        <v>0</v>
      </c>
    </row>
    <row r="4067" customFormat="false" ht="15" hidden="false" customHeight="false" outlineLevel="0" collapsed="false">
      <c r="A4067" s="178" t="n">
        <v>36146</v>
      </c>
      <c r="B4067" s="179" t="s">
        <v>631</v>
      </c>
      <c r="C4067" s="180" t="s">
        <v>74</v>
      </c>
      <c r="D4067" s="180" t="s">
        <v>30</v>
      </c>
      <c r="E4067" s="178" t="n">
        <v>0.00149208</v>
      </c>
      <c r="F4067" s="181" t="n">
        <f aca="false">IF(C4067="MAT.",VLOOKUP(A4067,INSUMOS_AUX!A:F,6,0),0)</f>
        <v>170</v>
      </c>
      <c r="G4067" s="178" t="n">
        <f aca="false">IF(C4067="M.O.",VLOOKUP(A4067,INSUMOS_AUX!A:F,6,0),0)</f>
        <v>0</v>
      </c>
    </row>
    <row r="4068" customFormat="false" ht="15" hidden="false" customHeight="false" outlineLevel="0" collapsed="false">
      <c r="A4068" s="178" t="n">
        <v>36149</v>
      </c>
      <c r="B4068" s="179" t="s">
        <v>632</v>
      </c>
      <c r="C4068" s="180" t="s">
        <v>74</v>
      </c>
      <c r="D4068" s="180" t="s">
        <v>30</v>
      </c>
      <c r="E4068" s="178" t="n">
        <v>0.000864</v>
      </c>
      <c r="F4068" s="181" t="n">
        <f aca="false">IF(C4068="MAT.",VLOOKUP(A4068,INSUMOS_AUX!A:F,6,0),0)</f>
        <v>117.5</v>
      </c>
      <c r="G4068" s="178" t="n">
        <f aca="false">IF(C4068="M.O.",VLOOKUP(A4068,INSUMOS_AUX!A:F,6,0),0)</f>
        <v>0</v>
      </c>
    </row>
    <row r="4069" customFormat="false" ht="15" hidden="false" customHeight="false" outlineLevel="0" collapsed="false">
      <c r="A4069" s="178" t="n">
        <v>36150</v>
      </c>
      <c r="B4069" s="179" t="s">
        <v>633</v>
      </c>
      <c r="C4069" s="180" t="s">
        <v>74</v>
      </c>
      <c r="D4069" s="180" t="s">
        <v>30</v>
      </c>
      <c r="E4069" s="178" t="n">
        <v>0.00319728</v>
      </c>
      <c r="F4069" s="181" t="n">
        <f aca="false">IF(C4069="MAT.",VLOOKUP(A4069,INSUMOS_AUX!A:F,6,0),0)</f>
        <v>29.7</v>
      </c>
      <c r="G4069" s="178" t="n">
        <f aca="false">IF(C4069="M.O.",VLOOKUP(A4069,INSUMOS_AUX!A:F,6,0),0)</f>
        <v>0</v>
      </c>
    </row>
    <row r="4070" customFormat="false" ht="15" hidden="false" customHeight="false" outlineLevel="0" collapsed="false">
      <c r="A4070" s="178" t="n">
        <v>36153</v>
      </c>
      <c r="B4070" s="179" t="s">
        <v>634</v>
      </c>
      <c r="C4070" s="180" t="s">
        <v>74</v>
      </c>
      <c r="D4070" s="180" t="s">
        <v>30</v>
      </c>
      <c r="E4070" s="178" t="n">
        <v>0.00129312</v>
      </c>
      <c r="F4070" s="181" t="n">
        <f aca="false">IF(C4070="MAT.",VLOOKUP(A4070,INSUMOS_AUX!A:F,6,0),0)</f>
        <v>133.75</v>
      </c>
      <c r="G4070" s="178" t="n">
        <f aca="false">IF(C4070="M.O.",VLOOKUP(A4070,INSUMOS_AUX!A:F,6,0),0)</f>
        <v>0</v>
      </c>
    </row>
    <row r="4071" customFormat="false" ht="15" hidden="false" customHeight="false" outlineLevel="0" collapsed="false">
      <c r="A4071" s="178" t="n">
        <v>37370</v>
      </c>
      <c r="B4071" s="179" t="s">
        <v>659</v>
      </c>
      <c r="C4071" s="180" t="s">
        <v>74</v>
      </c>
      <c r="D4071" s="180" t="s">
        <v>594</v>
      </c>
      <c r="E4071" s="178" t="n">
        <v>1.2</v>
      </c>
      <c r="F4071" s="181" t="n">
        <f aca="false">IF(C4071="MAT.",VLOOKUP(A4071,INSUMOS_AUX!A:F,6,0),0)</f>
        <v>1.87</v>
      </c>
      <c r="G4071" s="178" t="n">
        <f aca="false">IF(C4071="M.O.",VLOOKUP(A4071,INSUMOS_AUX!A:F,6,0),0)</f>
        <v>0</v>
      </c>
    </row>
    <row r="4072" customFormat="false" ht="15" hidden="false" customHeight="false" outlineLevel="0" collapsed="false">
      <c r="A4072" s="178" t="n">
        <v>37371</v>
      </c>
      <c r="B4072" s="179" t="s">
        <v>660</v>
      </c>
      <c r="C4072" s="180" t="s">
        <v>74</v>
      </c>
      <c r="D4072" s="180" t="s">
        <v>594</v>
      </c>
      <c r="E4072" s="178" t="n">
        <v>1.2</v>
      </c>
      <c r="F4072" s="181" t="n">
        <f aca="false">IF(C4072="MAT.",VLOOKUP(A4072,INSUMOS_AUX!A:F,6,0),0)</f>
        <v>0.71</v>
      </c>
      <c r="G4072" s="178" t="n">
        <f aca="false">IF(C4072="M.O.",VLOOKUP(A4072,INSUMOS_AUX!A:F,6,0),0)</f>
        <v>0</v>
      </c>
    </row>
    <row r="4073" customFormat="false" ht="15" hidden="false" customHeight="false" outlineLevel="0" collapsed="false">
      <c r="A4073" s="178" t="n">
        <v>37372</v>
      </c>
      <c r="B4073" s="179" t="s">
        <v>661</v>
      </c>
      <c r="C4073" s="180" t="s">
        <v>74</v>
      </c>
      <c r="D4073" s="180" t="s">
        <v>594</v>
      </c>
      <c r="E4073" s="178" t="n">
        <v>1.2</v>
      </c>
      <c r="F4073" s="181" t="n">
        <f aca="false">IF(C4073="MAT.",VLOOKUP(A4073,INSUMOS_AUX!A:F,6,0),0)</f>
        <v>0.34</v>
      </c>
      <c r="G4073" s="178" t="n">
        <f aca="false">IF(C4073="M.O.",VLOOKUP(A4073,INSUMOS_AUX!A:F,6,0),0)</f>
        <v>0</v>
      </c>
    </row>
    <row r="4074" customFormat="false" ht="15" hidden="false" customHeight="false" outlineLevel="0" collapsed="false">
      <c r="A4074" s="178" t="n">
        <v>37373</v>
      </c>
      <c r="B4074" s="179" t="s">
        <v>662</v>
      </c>
      <c r="C4074" s="180" t="s">
        <v>74</v>
      </c>
      <c r="D4074" s="180" t="s">
        <v>594</v>
      </c>
      <c r="E4074" s="178" t="n">
        <v>1.2</v>
      </c>
      <c r="F4074" s="181" t="n">
        <f aca="false">IF(C4074="MAT.",VLOOKUP(A4074,INSUMOS_AUX!A:F,6,0),0)</f>
        <v>0.05</v>
      </c>
      <c r="G4074" s="178" t="n">
        <f aca="false">IF(C4074="M.O.",VLOOKUP(A4074,INSUMOS_AUX!A:F,6,0),0)</f>
        <v>0</v>
      </c>
    </row>
    <row r="4075" customFormat="false" ht="15" hidden="false" customHeight="false" outlineLevel="0" collapsed="false">
      <c r="A4075" s="178" t="n">
        <v>38382</v>
      </c>
      <c r="B4075" s="179" t="s">
        <v>664</v>
      </c>
      <c r="C4075" s="180" t="s">
        <v>74</v>
      </c>
      <c r="D4075" s="180" t="s">
        <v>30</v>
      </c>
      <c r="E4075" s="178" t="n">
        <v>0.00303744</v>
      </c>
      <c r="F4075" s="181" t="n">
        <f aca="false">IF(C4075="MAT.",VLOOKUP(A4075,INSUMOS_AUX!A:F,6,0),0)</f>
        <v>7.62</v>
      </c>
      <c r="G4075" s="178" t="n">
        <f aca="false">IF(C4075="M.O.",VLOOKUP(A4075,INSUMOS_AUX!A:F,6,0),0)</f>
        <v>0</v>
      </c>
    </row>
    <row r="4076" customFormat="false" ht="15" hidden="false" customHeight="false" outlineLevel="0" collapsed="false">
      <c r="A4076" s="178" t="n">
        <v>38390</v>
      </c>
      <c r="B4076" s="179" t="s">
        <v>665</v>
      </c>
      <c r="C4076" s="180" t="s">
        <v>74</v>
      </c>
      <c r="D4076" s="180" t="s">
        <v>30</v>
      </c>
      <c r="E4076" s="178" t="n">
        <v>0.00159636</v>
      </c>
      <c r="F4076" s="181" t="n">
        <f aca="false">IF(C4076="MAT.",VLOOKUP(A4076,INSUMOS_AUX!A:F,6,0),0)</f>
        <v>22.97</v>
      </c>
      <c r="G4076" s="178" t="n">
        <f aca="false">IF(C4076="M.O.",VLOOKUP(A4076,INSUMOS_AUX!A:F,6,0),0)</f>
        <v>0</v>
      </c>
    </row>
    <row r="4077" customFormat="false" ht="15" hidden="false" customHeight="false" outlineLevel="0" collapsed="false">
      <c r="A4077" s="178" t="n">
        <v>38393</v>
      </c>
      <c r="B4077" s="179" t="s">
        <v>666</v>
      </c>
      <c r="C4077" s="180" t="s">
        <v>74</v>
      </c>
      <c r="D4077" s="180" t="s">
        <v>30</v>
      </c>
      <c r="E4077" s="178" t="n">
        <v>0.00159636</v>
      </c>
      <c r="F4077" s="181" t="n">
        <f aca="false">IF(C4077="MAT.",VLOOKUP(A4077,INSUMOS_AUX!A:F,6,0),0)</f>
        <v>10.36</v>
      </c>
      <c r="G4077" s="178" t="n">
        <f aca="false">IF(C4077="M.O.",VLOOKUP(A4077,INSUMOS_AUX!A:F,6,0),0)</f>
        <v>0</v>
      </c>
    </row>
    <row r="4078" customFormat="false" ht="15" hidden="false" customHeight="false" outlineLevel="0" collapsed="false">
      <c r="A4078" s="178" t="n">
        <v>38396</v>
      </c>
      <c r="B4078" s="179" t="s">
        <v>667</v>
      </c>
      <c r="C4078" s="180" t="s">
        <v>74</v>
      </c>
      <c r="D4078" s="180" t="s">
        <v>30</v>
      </c>
      <c r="E4078" s="178" t="n">
        <v>5.436E-005</v>
      </c>
      <c r="F4078" s="181" t="n">
        <f aca="false">IF(C4078="MAT.",VLOOKUP(A4078,INSUMOS_AUX!A:F,6,0),0)</f>
        <v>276.64</v>
      </c>
      <c r="G4078" s="178" t="n">
        <f aca="false">IF(C4078="M.O.",VLOOKUP(A4078,INSUMOS_AUX!A:F,6,0),0)</f>
        <v>0</v>
      </c>
    </row>
    <row r="4079" customFormat="false" ht="15" hidden="false" customHeight="false" outlineLevel="0" collapsed="false">
      <c r="A4079" s="178" t="n">
        <v>38399</v>
      </c>
      <c r="B4079" s="179" t="s">
        <v>668</v>
      </c>
      <c r="C4079" s="180" t="s">
        <v>74</v>
      </c>
      <c r="D4079" s="180" t="s">
        <v>30</v>
      </c>
      <c r="E4079" s="178" t="n">
        <v>0.00027156</v>
      </c>
      <c r="F4079" s="181" t="n">
        <f aca="false">IF(C4079="MAT.",VLOOKUP(A4079,INSUMOS_AUX!A:F,6,0),0)</f>
        <v>135.25</v>
      </c>
      <c r="G4079" s="178" t="n">
        <f aca="false">IF(C4079="M.O.",VLOOKUP(A4079,INSUMOS_AUX!A:F,6,0),0)</f>
        <v>0</v>
      </c>
    </row>
    <row r="4080" customFormat="false" ht="15" hidden="false" customHeight="false" outlineLevel="0" collapsed="false">
      <c r="A4080" s="178" t="n">
        <v>38412</v>
      </c>
      <c r="B4080" s="179" t="s">
        <v>669</v>
      </c>
      <c r="C4080" s="180" t="s">
        <v>74</v>
      </c>
      <c r="D4080" s="180" t="s">
        <v>30</v>
      </c>
      <c r="E4080" s="178" t="n">
        <v>4.752E-005</v>
      </c>
      <c r="F4080" s="181" t="n">
        <f aca="false">IF(C4080="MAT.",VLOOKUP(A4080,INSUMOS_AUX!A:F,6,0),0)</f>
        <v>837.62</v>
      </c>
      <c r="G4080" s="178" t="n">
        <f aca="false">IF(C4080="M.O.",VLOOKUP(A4080,INSUMOS_AUX!A:F,6,0),0)</f>
        <v>0</v>
      </c>
    </row>
    <row r="4081" customFormat="false" ht="15" hidden="false" customHeight="false" outlineLevel="0" collapsed="false">
      <c r="A4081" s="178" t="n">
        <v>38413</v>
      </c>
      <c r="B4081" s="179" t="s">
        <v>670</v>
      </c>
      <c r="C4081" s="180" t="s">
        <v>74</v>
      </c>
      <c r="D4081" s="180" t="s">
        <v>30</v>
      </c>
      <c r="E4081" s="178" t="n">
        <v>4.656E-005</v>
      </c>
      <c r="F4081" s="181" t="n">
        <f aca="false">IF(C4081="MAT.",VLOOKUP(A4081,INSUMOS_AUX!A:F,6,0),0)</f>
        <v>589.49</v>
      </c>
      <c r="G4081" s="178" t="n">
        <f aca="false">IF(C4081="M.O.",VLOOKUP(A4081,INSUMOS_AUX!A:F,6,0),0)</f>
        <v>0</v>
      </c>
    </row>
    <row r="4082" customFormat="false" ht="15" hidden="false" customHeight="false" outlineLevel="0" collapsed="false">
      <c r="A4082" s="178" t="n">
        <v>38476</v>
      </c>
      <c r="B4082" s="179" t="s">
        <v>671</v>
      </c>
      <c r="C4082" s="180" t="s">
        <v>74</v>
      </c>
      <c r="D4082" s="180" t="s">
        <v>30</v>
      </c>
      <c r="E4082" s="178" t="n">
        <v>0.00021732</v>
      </c>
      <c r="F4082" s="181" t="n">
        <f aca="false">IF(C4082="MAT.",VLOOKUP(A4082,INSUMOS_AUX!A:F,6,0),0)</f>
        <v>203.78</v>
      </c>
      <c r="G4082" s="178" t="n">
        <f aca="false">IF(C4082="M.O.",VLOOKUP(A4082,INSUMOS_AUX!A:F,6,0),0)</f>
        <v>0</v>
      </c>
    </row>
    <row r="4083" customFormat="false" ht="15" hidden="false" customHeight="false" outlineLevel="0" collapsed="false">
      <c r="A4083" s="178" t="n">
        <v>38477</v>
      </c>
      <c r="B4083" s="179" t="s">
        <v>672</v>
      </c>
      <c r="C4083" s="180" t="s">
        <v>74</v>
      </c>
      <c r="D4083" s="180" t="s">
        <v>30</v>
      </c>
      <c r="E4083" s="178" t="n">
        <v>4.656E-005</v>
      </c>
      <c r="F4083" s="181" t="n">
        <f aca="false">IF(C4083="MAT.",VLOOKUP(A4083,INSUMOS_AUX!A:F,6,0),0)</f>
        <v>577.1</v>
      </c>
      <c r="G4083" s="178" t="n">
        <f aca="false">IF(C4083="M.O.",VLOOKUP(A4083,INSUMOS_AUX!A:F,6,0),0)</f>
        <v>0</v>
      </c>
    </row>
    <row r="4084" customFormat="false" ht="15" hidden="false" customHeight="false" outlineLevel="0" collapsed="false">
      <c r="A4084" s="178" t="s">
        <v>897</v>
      </c>
      <c r="B4084" s="179" t="s">
        <v>898</v>
      </c>
      <c r="C4084" s="180" t="s">
        <v>74</v>
      </c>
      <c r="D4084" s="180" t="s">
        <v>30</v>
      </c>
      <c r="E4084" s="178" t="n">
        <v>1</v>
      </c>
      <c r="F4084" s="181" t="n">
        <f aca="false">IF(C4084="MAT.",VLOOKUP(A4084,INSUMOS_AUX!A:F,6,0),0)</f>
        <v>64.02</v>
      </c>
      <c r="G4084" s="178" t="n">
        <f aca="false">IF(C4084="M.O.",VLOOKUP(A4084,INSUMOS_AUX!A:F,6,0),0)</f>
        <v>0</v>
      </c>
    </row>
    <row r="4085" customFormat="false" ht="15" hidden="false" customHeight="false" outlineLevel="0" collapsed="false">
      <c r="A4085" s="172"/>
      <c r="B4085" s="173"/>
      <c r="C4085" s="173"/>
      <c r="D4085" s="173"/>
      <c r="E4085" s="173"/>
      <c r="F4085" s="173"/>
      <c r="G4085" s="173"/>
    </row>
    <row r="4086" customFormat="false" ht="15" hidden="false" customHeight="false" outlineLevel="0" collapsed="false">
      <c r="A4086" s="174" t="s">
        <v>468</v>
      </c>
      <c r="B4086" s="174" t="s">
        <v>469</v>
      </c>
      <c r="C4086" s="175" t="s">
        <v>60</v>
      </c>
      <c r="D4086" s="175" t="s">
        <v>30</v>
      </c>
      <c r="E4086" s="176" t="n">
        <v>40</v>
      </c>
      <c r="F4086" s="176" t="n">
        <f aca="false">SUMPRODUCT($E4087:$E4114,F4087:F4114)</f>
        <v>2.0149590988</v>
      </c>
      <c r="G4086" s="176" t="n">
        <f aca="false">SUMPRODUCT($E4087:$E4114,G4087:G4114)</f>
        <v>1.1660732</v>
      </c>
    </row>
    <row r="4087" customFormat="false" ht="15" hidden="false" customHeight="false" outlineLevel="0" collapsed="false">
      <c r="A4087" s="178" t="n">
        <v>10</v>
      </c>
      <c r="B4087" s="179" t="s">
        <v>647</v>
      </c>
      <c r="C4087" s="180" t="s">
        <v>74</v>
      </c>
      <c r="D4087" s="180" t="s">
        <v>30</v>
      </c>
      <c r="E4087" s="178" t="n">
        <v>0.00070125</v>
      </c>
      <c r="F4087" s="181" t="n">
        <f aca="false">IF(C4087="MAT.",VLOOKUP(A4087,INSUMOS_AUX!A:F,6,0),0)</f>
        <v>6.92</v>
      </c>
      <c r="G4087" s="178" t="n">
        <f aca="false">IF(C4087="M.O.",VLOOKUP(A4087,INSUMOS_AUX!A:F,6,0),0)</f>
        <v>0</v>
      </c>
    </row>
    <row r="4088" customFormat="false" ht="15" hidden="false" customHeight="false" outlineLevel="0" collapsed="false">
      <c r="A4088" s="178" t="n">
        <v>11359</v>
      </c>
      <c r="B4088" s="179" t="s">
        <v>649</v>
      </c>
      <c r="C4088" s="180" t="s">
        <v>74</v>
      </c>
      <c r="D4088" s="180" t="s">
        <v>30</v>
      </c>
      <c r="E4088" s="178" t="n">
        <v>5.66E-006</v>
      </c>
      <c r="F4088" s="181" t="n">
        <f aca="false">IF(C4088="MAT.",VLOOKUP(A4088,INSUMOS_AUX!A:F,6,0),0)</f>
        <v>571.77</v>
      </c>
      <c r="G4088" s="178" t="n">
        <f aca="false">IF(C4088="M.O.",VLOOKUP(A4088,INSUMOS_AUX!A:F,6,0),0)</f>
        <v>0</v>
      </c>
    </row>
    <row r="4089" customFormat="false" ht="15" hidden="false" customHeight="false" outlineLevel="0" collapsed="false">
      <c r="A4089" s="178" t="n">
        <v>12815</v>
      </c>
      <c r="B4089" s="179" t="s">
        <v>651</v>
      </c>
      <c r="C4089" s="180" t="s">
        <v>74</v>
      </c>
      <c r="D4089" s="180" t="s">
        <v>30</v>
      </c>
      <c r="E4089" s="178" t="n">
        <v>0.00079816</v>
      </c>
      <c r="F4089" s="181" t="n">
        <f aca="false">IF(C4089="MAT.",VLOOKUP(A4089,INSUMOS_AUX!A:F,6,0),0)</f>
        <v>5.84</v>
      </c>
      <c r="G4089" s="178" t="n">
        <f aca="false">IF(C4089="M.O.",VLOOKUP(A4089,INSUMOS_AUX!A:F,6,0),0)</f>
        <v>0</v>
      </c>
    </row>
    <row r="4090" customFormat="false" ht="15" hidden="false" customHeight="false" outlineLevel="0" collapsed="false">
      <c r="A4090" s="178" t="n">
        <v>12892</v>
      </c>
      <c r="B4090" s="179" t="s">
        <v>627</v>
      </c>
      <c r="C4090" s="180" t="s">
        <v>74</v>
      </c>
      <c r="D4090" s="180" t="s">
        <v>628</v>
      </c>
      <c r="E4090" s="178" t="n">
        <v>0.00137388</v>
      </c>
      <c r="F4090" s="181" t="n">
        <f aca="false">IF(C4090="MAT.",VLOOKUP(A4090,INSUMOS_AUX!A:F,6,0),0)</f>
        <v>9</v>
      </c>
      <c r="G4090" s="178" t="n">
        <f aca="false">IF(C4090="M.O.",VLOOKUP(A4090,INSUMOS_AUX!A:F,6,0),0)</f>
        <v>0</v>
      </c>
    </row>
    <row r="4091" customFormat="false" ht="15" hidden="false" customHeight="false" outlineLevel="0" collapsed="false">
      <c r="A4091" s="178" t="n">
        <v>12893</v>
      </c>
      <c r="B4091" s="179" t="s">
        <v>629</v>
      </c>
      <c r="C4091" s="180" t="s">
        <v>74</v>
      </c>
      <c r="D4091" s="180" t="s">
        <v>628</v>
      </c>
      <c r="E4091" s="178" t="n">
        <v>0.00016029</v>
      </c>
      <c r="F4091" s="181" t="n">
        <f aca="false">IF(C4091="MAT.",VLOOKUP(A4091,INSUMOS_AUX!A:F,6,0),0)</f>
        <v>48</v>
      </c>
      <c r="G4091" s="178" t="n">
        <f aca="false">IF(C4091="M.O.",VLOOKUP(A4091,INSUMOS_AUX!A:F,6,0),0)</f>
        <v>0</v>
      </c>
    </row>
    <row r="4092" customFormat="false" ht="15" hidden="false" customHeight="false" outlineLevel="0" collapsed="false">
      <c r="A4092" s="178" t="n">
        <v>2436</v>
      </c>
      <c r="B4092" s="179" t="s">
        <v>683</v>
      </c>
      <c r="C4092" s="180" t="s">
        <v>636</v>
      </c>
      <c r="D4092" s="180" t="s">
        <v>594</v>
      </c>
      <c r="E4092" s="178" t="n">
        <v>0.051505</v>
      </c>
      <c r="F4092" s="181" t="n">
        <f aca="false">IF(C4092="MAT.",VLOOKUP(A4092,INSUMOS_AUX!A:F,6,0),0)</f>
        <v>0</v>
      </c>
      <c r="G4092" s="178" t="n">
        <f aca="false">IF(C4092="M.O.",VLOOKUP(A4092,INSUMOS_AUX!A:F,6,0),0)</f>
        <v>13.3</v>
      </c>
    </row>
    <row r="4093" customFormat="false" ht="15" hidden="false" customHeight="false" outlineLevel="0" collapsed="false">
      <c r="A4093" s="178" t="n">
        <v>247</v>
      </c>
      <c r="B4093" s="179" t="s">
        <v>849</v>
      </c>
      <c r="C4093" s="180" t="s">
        <v>636</v>
      </c>
      <c r="D4093" s="180" t="s">
        <v>594</v>
      </c>
      <c r="E4093" s="178" t="n">
        <v>0.051505</v>
      </c>
      <c r="F4093" s="181" t="n">
        <f aca="false">IF(C4093="MAT.",VLOOKUP(A4093,INSUMOS_AUX!A:F,6,0),0)</f>
        <v>0</v>
      </c>
      <c r="G4093" s="178" t="n">
        <f aca="false">IF(C4093="M.O.",VLOOKUP(A4093,INSUMOS_AUX!A:F,6,0),0)</f>
        <v>9.34</v>
      </c>
    </row>
    <row r="4094" customFormat="false" ht="15" hidden="false" customHeight="false" outlineLevel="0" collapsed="false">
      <c r="A4094" s="178" t="n">
        <v>25966</v>
      </c>
      <c r="B4094" s="179" t="s">
        <v>653</v>
      </c>
      <c r="C4094" s="180" t="s">
        <v>74</v>
      </c>
      <c r="D4094" s="180" t="s">
        <v>654</v>
      </c>
      <c r="E4094" s="178" t="n">
        <v>0.00013303</v>
      </c>
      <c r="F4094" s="181" t="n">
        <f aca="false">IF(C4094="MAT.",VLOOKUP(A4094,INSUMOS_AUX!A:F,6,0),0)</f>
        <v>15.03</v>
      </c>
      <c r="G4094" s="178" t="n">
        <f aca="false">IF(C4094="M.O.",VLOOKUP(A4094,INSUMOS_AUX!A:F,6,0),0)</f>
        <v>0</v>
      </c>
    </row>
    <row r="4095" customFormat="false" ht="15" hidden="false" customHeight="false" outlineLevel="0" collapsed="false">
      <c r="A4095" s="178" t="n">
        <v>2711</v>
      </c>
      <c r="B4095" s="179" t="s">
        <v>657</v>
      </c>
      <c r="C4095" s="180" t="s">
        <v>74</v>
      </c>
      <c r="D4095" s="180" t="s">
        <v>30</v>
      </c>
      <c r="E4095" s="178" t="n">
        <v>5.937E-005</v>
      </c>
      <c r="F4095" s="181" t="n">
        <f aca="false">IF(C4095="MAT.",VLOOKUP(A4095,INSUMOS_AUX!A:F,6,0),0)</f>
        <v>109.45</v>
      </c>
      <c r="G4095" s="178" t="n">
        <f aca="false">IF(C4095="M.O.",VLOOKUP(A4095,INSUMOS_AUX!A:F,6,0),0)</f>
        <v>0</v>
      </c>
    </row>
    <row r="4096" customFormat="false" ht="15" hidden="false" customHeight="false" outlineLevel="0" collapsed="false">
      <c r="A4096" s="178" t="n">
        <v>36144</v>
      </c>
      <c r="B4096" s="179" t="s">
        <v>630</v>
      </c>
      <c r="C4096" s="180" t="s">
        <v>74</v>
      </c>
      <c r="D4096" s="180" t="s">
        <v>30</v>
      </c>
      <c r="E4096" s="178" t="n">
        <v>0.01117708</v>
      </c>
      <c r="F4096" s="181" t="n">
        <f aca="false">IF(C4096="MAT.",VLOOKUP(A4096,INSUMOS_AUX!A:F,6,0),0)</f>
        <v>1.12</v>
      </c>
      <c r="G4096" s="178" t="n">
        <f aca="false">IF(C4096="M.O.",VLOOKUP(A4096,INSUMOS_AUX!A:F,6,0),0)</f>
        <v>0</v>
      </c>
    </row>
    <row r="4097" customFormat="false" ht="15" hidden="false" customHeight="false" outlineLevel="0" collapsed="false">
      <c r="A4097" s="178" t="n">
        <v>36146</v>
      </c>
      <c r="B4097" s="179" t="s">
        <v>631</v>
      </c>
      <c r="C4097" s="180" t="s">
        <v>74</v>
      </c>
      <c r="D4097" s="180" t="s">
        <v>30</v>
      </c>
      <c r="E4097" s="178" t="n">
        <v>0.00012434</v>
      </c>
      <c r="F4097" s="181" t="n">
        <f aca="false">IF(C4097="MAT.",VLOOKUP(A4097,INSUMOS_AUX!A:F,6,0),0)</f>
        <v>170</v>
      </c>
      <c r="G4097" s="178" t="n">
        <f aca="false">IF(C4097="M.O.",VLOOKUP(A4097,INSUMOS_AUX!A:F,6,0),0)</f>
        <v>0</v>
      </c>
    </row>
    <row r="4098" customFormat="false" ht="15" hidden="false" customHeight="false" outlineLevel="0" collapsed="false">
      <c r="A4098" s="178" t="n">
        <v>36149</v>
      </c>
      <c r="B4098" s="179" t="s">
        <v>632</v>
      </c>
      <c r="C4098" s="180" t="s">
        <v>74</v>
      </c>
      <c r="D4098" s="180" t="s">
        <v>30</v>
      </c>
      <c r="E4098" s="178" t="n">
        <v>7.2E-005</v>
      </c>
      <c r="F4098" s="181" t="n">
        <f aca="false">IF(C4098="MAT.",VLOOKUP(A4098,INSUMOS_AUX!A:F,6,0),0)</f>
        <v>117.5</v>
      </c>
      <c r="G4098" s="178" t="n">
        <f aca="false">IF(C4098="M.O.",VLOOKUP(A4098,INSUMOS_AUX!A:F,6,0),0)</f>
        <v>0</v>
      </c>
    </row>
    <row r="4099" customFormat="false" ht="15" hidden="false" customHeight="false" outlineLevel="0" collapsed="false">
      <c r="A4099" s="178" t="n">
        <v>36150</v>
      </c>
      <c r="B4099" s="179" t="s">
        <v>633</v>
      </c>
      <c r="C4099" s="180" t="s">
        <v>74</v>
      </c>
      <c r="D4099" s="180" t="s">
        <v>30</v>
      </c>
      <c r="E4099" s="178" t="n">
        <v>0.00026644</v>
      </c>
      <c r="F4099" s="181" t="n">
        <f aca="false">IF(C4099="MAT.",VLOOKUP(A4099,INSUMOS_AUX!A:F,6,0),0)</f>
        <v>29.7</v>
      </c>
      <c r="G4099" s="178" t="n">
        <f aca="false">IF(C4099="M.O.",VLOOKUP(A4099,INSUMOS_AUX!A:F,6,0),0)</f>
        <v>0</v>
      </c>
    </row>
    <row r="4100" customFormat="false" ht="15" hidden="false" customHeight="false" outlineLevel="0" collapsed="false">
      <c r="A4100" s="178" t="n">
        <v>36153</v>
      </c>
      <c r="B4100" s="179" t="s">
        <v>634</v>
      </c>
      <c r="C4100" s="180" t="s">
        <v>74</v>
      </c>
      <c r="D4100" s="180" t="s">
        <v>30</v>
      </c>
      <c r="E4100" s="178" t="n">
        <v>0.00010776</v>
      </c>
      <c r="F4100" s="181" t="n">
        <f aca="false">IF(C4100="MAT.",VLOOKUP(A4100,INSUMOS_AUX!A:F,6,0),0)</f>
        <v>133.75</v>
      </c>
      <c r="G4100" s="178" t="n">
        <f aca="false">IF(C4100="M.O.",VLOOKUP(A4100,INSUMOS_AUX!A:F,6,0),0)</f>
        <v>0</v>
      </c>
    </row>
    <row r="4101" customFormat="false" ht="15" hidden="false" customHeight="false" outlineLevel="0" collapsed="false">
      <c r="A4101" s="178" t="n">
        <v>37370</v>
      </c>
      <c r="B4101" s="179" t="s">
        <v>659</v>
      </c>
      <c r="C4101" s="180" t="s">
        <v>74</v>
      </c>
      <c r="D4101" s="180" t="s">
        <v>594</v>
      </c>
      <c r="E4101" s="178" t="n">
        <v>0.1</v>
      </c>
      <c r="F4101" s="181" t="n">
        <f aca="false">IF(C4101="MAT.",VLOOKUP(A4101,INSUMOS_AUX!A:F,6,0),0)</f>
        <v>1.87</v>
      </c>
      <c r="G4101" s="178" t="n">
        <f aca="false">IF(C4101="M.O.",VLOOKUP(A4101,INSUMOS_AUX!A:F,6,0),0)</f>
        <v>0</v>
      </c>
    </row>
    <row r="4102" customFormat="false" ht="15" hidden="false" customHeight="false" outlineLevel="0" collapsed="false">
      <c r="A4102" s="178" t="n">
        <v>37371</v>
      </c>
      <c r="B4102" s="179" t="s">
        <v>660</v>
      </c>
      <c r="C4102" s="180" t="s">
        <v>74</v>
      </c>
      <c r="D4102" s="180" t="s">
        <v>594</v>
      </c>
      <c r="E4102" s="178" t="n">
        <v>0.1</v>
      </c>
      <c r="F4102" s="181" t="n">
        <f aca="false">IF(C4102="MAT.",VLOOKUP(A4102,INSUMOS_AUX!A:F,6,0),0)</f>
        <v>0.71</v>
      </c>
      <c r="G4102" s="178" t="n">
        <f aca="false">IF(C4102="M.O.",VLOOKUP(A4102,INSUMOS_AUX!A:F,6,0),0)</f>
        <v>0</v>
      </c>
    </row>
    <row r="4103" customFormat="false" ht="15" hidden="false" customHeight="false" outlineLevel="0" collapsed="false">
      <c r="A4103" s="178" t="n">
        <v>37372</v>
      </c>
      <c r="B4103" s="179" t="s">
        <v>661</v>
      </c>
      <c r="C4103" s="180" t="s">
        <v>74</v>
      </c>
      <c r="D4103" s="180" t="s">
        <v>594</v>
      </c>
      <c r="E4103" s="178" t="n">
        <v>0.1</v>
      </c>
      <c r="F4103" s="181" t="n">
        <f aca="false">IF(C4103="MAT.",VLOOKUP(A4103,INSUMOS_AUX!A:F,6,0),0)</f>
        <v>0.34</v>
      </c>
      <c r="G4103" s="178" t="n">
        <f aca="false">IF(C4103="M.O.",VLOOKUP(A4103,INSUMOS_AUX!A:F,6,0),0)</f>
        <v>0</v>
      </c>
    </row>
    <row r="4104" customFormat="false" ht="15" hidden="false" customHeight="false" outlineLevel="0" collapsed="false">
      <c r="A4104" s="178" t="n">
        <v>37373</v>
      </c>
      <c r="B4104" s="179" t="s">
        <v>662</v>
      </c>
      <c r="C4104" s="180" t="s">
        <v>74</v>
      </c>
      <c r="D4104" s="180" t="s">
        <v>594</v>
      </c>
      <c r="E4104" s="178" t="n">
        <v>0.1</v>
      </c>
      <c r="F4104" s="181" t="n">
        <f aca="false">IF(C4104="MAT.",VLOOKUP(A4104,INSUMOS_AUX!A:F,6,0),0)</f>
        <v>0.05</v>
      </c>
      <c r="G4104" s="178" t="n">
        <f aca="false">IF(C4104="M.O.",VLOOKUP(A4104,INSUMOS_AUX!A:F,6,0),0)</f>
        <v>0</v>
      </c>
    </row>
    <row r="4105" customFormat="false" ht="15" hidden="false" customHeight="false" outlineLevel="0" collapsed="false">
      <c r="A4105" s="178" t="n">
        <v>38091</v>
      </c>
      <c r="B4105" s="179" t="s">
        <v>469</v>
      </c>
      <c r="C4105" s="180" t="s">
        <v>74</v>
      </c>
      <c r="D4105" s="180" t="s">
        <v>30</v>
      </c>
      <c r="E4105" s="178" t="n">
        <v>1</v>
      </c>
      <c r="F4105" s="181" t="n">
        <f aca="false">IF(C4105="MAT.",VLOOKUP(A4105,INSUMOS_AUX!A:F,6,0),0)</f>
        <v>1.59</v>
      </c>
      <c r="G4105" s="178" t="n">
        <f aca="false">IF(C4105="M.O.",VLOOKUP(A4105,INSUMOS_AUX!A:F,6,0),0)</f>
        <v>0</v>
      </c>
    </row>
    <row r="4106" customFormat="false" ht="15" hidden="false" customHeight="false" outlineLevel="0" collapsed="false">
      <c r="A4106" s="178" t="n">
        <v>38382</v>
      </c>
      <c r="B4106" s="179" t="s">
        <v>664</v>
      </c>
      <c r="C4106" s="180" t="s">
        <v>74</v>
      </c>
      <c r="D4106" s="180" t="s">
        <v>30</v>
      </c>
      <c r="E4106" s="178" t="n">
        <v>0.00025312</v>
      </c>
      <c r="F4106" s="181" t="n">
        <f aca="false">IF(C4106="MAT.",VLOOKUP(A4106,INSUMOS_AUX!A:F,6,0),0)</f>
        <v>7.62</v>
      </c>
      <c r="G4106" s="178" t="n">
        <f aca="false">IF(C4106="M.O.",VLOOKUP(A4106,INSUMOS_AUX!A:F,6,0),0)</f>
        <v>0</v>
      </c>
    </row>
    <row r="4107" customFormat="false" ht="15" hidden="false" customHeight="false" outlineLevel="0" collapsed="false">
      <c r="A4107" s="178" t="n">
        <v>38390</v>
      </c>
      <c r="B4107" s="179" t="s">
        <v>665</v>
      </c>
      <c r="C4107" s="180" t="s">
        <v>74</v>
      </c>
      <c r="D4107" s="180" t="s">
        <v>30</v>
      </c>
      <c r="E4107" s="178" t="n">
        <v>0.00013303</v>
      </c>
      <c r="F4107" s="181" t="n">
        <f aca="false">IF(C4107="MAT.",VLOOKUP(A4107,INSUMOS_AUX!A:F,6,0),0)</f>
        <v>22.97</v>
      </c>
      <c r="G4107" s="178" t="n">
        <f aca="false">IF(C4107="M.O.",VLOOKUP(A4107,INSUMOS_AUX!A:F,6,0),0)</f>
        <v>0</v>
      </c>
    </row>
    <row r="4108" customFormat="false" ht="15" hidden="false" customHeight="false" outlineLevel="0" collapsed="false">
      <c r="A4108" s="178" t="n">
        <v>38393</v>
      </c>
      <c r="B4108" s="179" t="s">
        <v>666</v>
      </c>
      <c r="C4108" s="180" t="s">
        <v>74</v>
      </c>
      <c r="D4108" s="180" t="s">
        <v>30</v>
      </c>
      <c r="E4108" s="178" t="n">
        <v>0.00013303</v>
      </c>
      <c r="F4108" s="181" t="n">
        <f aca="false">IF(C4108="MAT.",VLOOKUP(A4108,INSUMOS_AUX!A:F,6,0),0)</f>
        <v>10.36</v>
      </c>
      <c r="G4108" s="178" t="n">
        <f aca="false">IF(C4108="M.O.",VLOOKUP(A4108,INSUMOS_AUX!A:F,6,0),0)</f>
        <v>0</v>
      </c>
    </row>
    <row r="4109" customFormat="false" ht="15" hidden="false" customHeight="false" outlineLevel="0" collapsed="false">
      <c r="A4109" s="178" t="n">
        <v>38396</v>
      </c>
      <c r="B4109" s="179" t="s">
        <v>667</v>
      </c>
      <c r="C4109" s="180" t="s">
        <v>74</v>
      </c>
      <c r="D4109" s="180" t="s">
        <v>30</v>
      </c>
      <c r="E4109" s="178" t="n">
        <v>4.53E-006</v>
      </c>
      <c r="F4109" s="181" t="n">
        <f aca="false">IF(C4109="MAT.",VLOOKUP(A4109,INSUMOS_AUX!A:F,6,0),0)</f>
        <v>276.64</v>
      </c>
      <c r="G4109" s="178" t="n">
        <f aca="false">IF(C4109="M.O.",VLOOKUP(A4109,INSUMOS_AUX!A:F,6,0),0)</f>
        <v>0</v>
      </c>
    </row>
    <row r="4110" customFormat="false" ht="15" hidden="false" customHeight="false" outlineLevel="0" collapsed="false">
      <c r="A4110" s="178" t="n">
        <v>38399</v>
      </c>
      <c r="B4110" s="179" t="s">
        <v>668</v>
      </c>
      <c r="C4110" s="180" t="s">
        <v>74</v>
      </c>
      <c r="D4110" s="180" t="s">
        <v>30</v>
      </c>
      <c r="E4110" s="178" t="n">
        <v>2.263E-005</v>
      </c>
      <c r="F4110" s="181" t="n">
        <f aca="false">IF(C4110="MAT.",VLOOKUP(A4110,INSUMOS_AUX!A:F,6,0),0)</f>
        <v>135.25</v>
      </c>
      <c r="G4110" s="178" t="n">
        <f aca="false">IF(C4110="M.O.",VLOOKUP(A4110,INSUMOS_AUX!A:F,6,0),0)</f>
        <v>0</v>
      </c>
    </row>
    <row r="4111" customFormat="false" ht="15" hidden="false" customHeight="false" outlineLevel="0" collapsed="false">
      <c r="A4111" s="178" t="n">
        <v>38412</v>
      </c>
      <c r="B4111" s="179" t="s">
        <v>669</v>
      </c>
      <c r="C4111" s="180" t="s">
        <v>74</v>
      </c>
      <c r="D4111" s="180" t="s">
        <v>30</v>
      </c>
      <c r="E4111" s="178" t="n">
        <v>3.96E-006</v>
      </c>
      <c r="F4111" s="181" t="n">
        <f aca="false">IF(C4111="MAT.",VLOOKUP(A4111,INSUMOS_AUX!A:F,6,0),0)</f>
        <v>837.62</v>
      </c>
      <c r="G4111" s="178" t="n">
        <f aca="false">IF(C4111="M.O.",VLOOKUP(A4111,INSUMOS_AUX!A:F,6,0),0)</f>
        <v>0</v>
      </c>
    </row>
    <row r="4112" customFormat="false" ht="15" hidden="false" customHeight="false" outlineLevel="0" collapsed="false">
      <c r="A4112" s="178" t="n">
        <v>38413</v>
      </c>
      <c r="B4112" s="179" t="s">
        <v>670</v>
      </c>
      <c r="C4112" s="180" t="s">
        <v>74</v>
      </c>
      <c r="D4112" s="180" t="s">
        <v>30</v>
      </c>
      <c r="E4112" s="178" t="n">
        <v>3.88E-006</v>
      </c>
      <c r="F4112" s="181" t="n">
        <f aca="false">IF(C4112="MAT.",VLOOKUP(A4112,INSUMOS_AUX!A:F,6,0),0)</f>
        <v>589.49</v>
      </c>
      <c r="G4112" s="178" t="n">
        <f aca="false">IF(C4112="M.O.",VLOOKUP(A4112,INSUMOS_AUX!A:F,6,0),0)</f>
        <v>0</v>
      </c>
    </row>
    <row r="4113" customFormat="false" ht="15" hidden="false" customHeight="false" outlineLevel="0" collapsed="false">
      <c r="A4113" s="178" t="n">
        <v>38476</v>
      </c>
      <c r="B4113" s="179" t="s">
        <v>671</v>
      </c>
      <c r="C4113" s="180" t="s">
        <v>74</v>
      </c>
      <c r="D4113" s="180" t="s">
        <v>30</v>
      </c>
      <c r="E4113" s="178" t="n">
        <v>1.811E-005</v>
      </c>
      <c r="F4113" s="181" t="n">
        <f aca="false">IF(C4113="MAT.",VLOOKUP(A4113,INSUMOS_AUX!A:F,6,0),0)</f>
        <v>203.78</v>
      </c>
      <c r="G4113" s="178" t="n">
        <f aca="false">IF(C4113="M.O.",VLOOKUP(A4113,INSUMOS_AUX!A:F,6,0),0)</f>
        <v>0</v>
      </c>
    </row>
    <row r="4114" customFormat="false" ht="15" hidden="false" customHeight="false" outlineLevel="0" collapsed="false">
      <c r="A4114" s="178" t="n">
        <v>38477</v>
      </c>
      <c r="B4114" s="179" t="s">
        <v>672</v>
      </c>
      <c r="C4114" s="180" t="s">
        <v>74</v>
      </c>
      <c r="D4114" s="180" t="s">
        <v>30</v>
      </c>
      <c r="E4114" s="178" t="n">
        <v>3.88E-006</v>
      </c>
      <c r="F4114" s="181" t="n">
        <f aca="false">IF(C4114="MAT.",VLOOKUP(A4114,INSUMOS_AUX!A:F,6,0),0)</f>
        <v>577.1</v>
      </c>
      <c r="G4114" s="178" t="n">
        <f aca="false">IF(C4114="M.O.",VLOOKUP(A4114,INSUMOS_AUX!A:F,6,0),0)</f>
        <v>0</v>
      </c>
    </row>
    <row r="4115" customFormat="false" ht="15" hidden="false" customHeight="false" outlineLevel="0" collapsed="false">
      <c r="A4115" s="172"/>
      <c r="B4115" s="173"/>
      <c r="C4115" s="173"/>
      <c r="D4115" s="173"/>
      <c r="E4115" s="173"/>
      <c r="F4115" s="173"/>
      <c r="G4115" s="173"/>
    </row>
    <row r="4116" customFormat="false" ht="15" hidden="false" customHeight="false" outlineLevel="0" collapsed="false">
      <c r="A4116" s="174" t="s">
        <v>382</v>
      </c>
      <c r="B4116" s="174" t="s">
        <v>383</v>
      </c>
      <c r="C4116" s="175" t="s">
        <v>60</v>
      </c>
      <c r="D4116" s="175" t="s">
        <v>30</v>
      </c>
      <c r="E4116" s="176" t="n">
        <v>18</v>
      </c>
      <c r="F4116" s="176" t="n">
        <f aca="false">SUMPRODUCT($E4117:$E4144,F4117:F4144)</f>
        <v>11.1897545928</v>
      </c>
      <c r="G4116" s="176" t="n">
        <f aca="false">SUMPRODUCT($E4117:$E4144,G4117:G4144)</f>
        <v>6.9964392</v>
      </c>
    </row>
    <row r="4117" customFormat="false" ht="15" hidden="false" customHeight="false" outlineLevel="0" collapsed="false">
      <c r="A4117" s="178" t="n">
        <v>10</v>
      </c>
      <c r="B4117" s="179" t="s">
        <v>647</v>
      </c>
      <c r="C4117" s="180" t="s">
        <v>74</v>
      </c>
      <c r="D4117" s="180" t="s">
        <v>30</v>
      </c>
      <c r="E4117" s="178" t="n">
        <v>0.0042075</v>
      </c>
      <c r="F4117" s="181" t="n">
        <f aca="false">IF(C4117="MAT.",VLOOKUP(A4117,INSUMOS_AUX!A:F,6,0),0)</f>
        <v>6.92</v>
      </c>
      <c r="G4117" s="178" t="n">
        <f aca="false">IF(C4117="M.O.",VLOOKUP(A4117,INSUMOS_AUX!A:F,6,0),0)</f>
        <v>0</v>
      </c>
    </row>
    <row r="4118" customFormat="false" ht="15" hidden="false" customHeight="false" outlineLevel="0" collapsed="false">
      <c r="A4118" s="178" t="n">
        <v>11359</v>
      </c>
      <c r="B4118" s="179" t="s">
        <v>649</v>
      </c>
      <c r="C4118" s="180" t="s">
        <v>74</v>
      </c>
      <c r="D4118" s="180" t="s">
        <v>30</v>
      </c>
      <c r="E4118" s="178" t="n">
        <v>3.396E-005</v>
      </c>
      <c r="F4118" s="181" t="n">
        <f aca="false">IF(C4118="MAT.",VLOOKUP(A4118,INSUMOS_AUX!A:F,6,0),0)</f>
        <v>571.77</v>
      </c>
      <c r="G4118" s="178" t="n">
        <f aca="false">IF(C4118="M.O.",VLOOKUP(A4118,INSUMOS_AUX!A:F,6,0),0)</f>
        <v>0</v>
      </c>
    </row>
    <row r="4119" customFormat="false" ht="15" hidden="false" customHeight="false" outlineLevel="0" collapsed="false">
      <c r="A4119" s="178" t="n">
        <v>12815</v>
      </c>
      <c r="B4119" s="179" t="s">
        <v>651</v>
      </c>
      <c r="C4119" s="180" t="s">
        <v>74</v>
      </c>
      <c r="D4119" s="180" t="s">
        <v>30</v>
      </c>
      <c r="E4119" s="178" t="n">
        <v>0.00478896</v>
      </c>
      <c r="F4119" s="181" t="n">
        <f aca="false">IF(C4119="MAT.",VLOOKUP(A4119,INSUMOS_AUX!A:F,6,0),0)</f>
        <v>5.84</v>
      </c>
      <c r="G4119" s="178" t="n">
        <f aca="false">IF(C4119="M.O.",VLOOKUP(A4119,INSUMOS_AUX!A:F,6,0),0)</f>
        <v>0</v>
      </c>
    </row>
    <row r="4120" customFormat="false" ht="15" hidden="false" customHeight="false" outlineLevel="0" collapsed="false">
      <c r="A4120" s="178" t="n">
        <v>12892</v>
      </c>
      <c r="B4120" s="179" t="s">
        <v>627</v>
      </c>
      <c r="C4120" s="180" t="s">
        <v>74</v>
      </c>
      <c r="D4120" s="180" t="s">
        <v>628</v>
      </c>
      <c r="E4120" s="178" t="n">
        <v>0.00824328</v>
      </c>
      <c r="F4120" s="181" t="n">
        <f aca="false">IF(C4120="MAT.",VLOOKUP(A4120,INSUMOS_AUX!A:F,6,0),0)</f>
        <v>9</v>
      </c>
      <c r="G4120" s="178" t="n">
        <f aca="false">IF(C4120="M.O.",VLOOKUP(A4120,INSUMOS_AUX!A:F,6,0),0)</f>
        <v>0</v>
      </c>
    </row>
    <row r="4121" customFormat="false" ht="15" hidden="false" customHeight="false" outlineLevel="0" collapsed="false">
      <c r="A4121" s="178" t="n">
        <v>12893</v>
      </c>
      <c r="B4121" s="179" t="s">
        <v>629</v>
      </c>
      <c r="C4121" s="180" t="s">
        <v>74</v>
      </c>
      <c r="D4121" s="180" t="s">
        <v>628</v>
      </c>
      <c r="E4121" s="178" t="n">
        <v>0.00096174</v>
      </c>
      <c r="F4121" s="181" t="n">
        <f aca="false">IF(C4121="MAT.",VLOOKUP(A4121,INSUMOS_AUX!A:F,6,0),0)</f>
        <v>48</v>
      </c>
      <c r="G4121" s="178" t="n">
        <f aca="false">IF(C4121="M.O.",VLOOKUP(A4121,INSUMOS_AUX!A:F,6,0),0)</f>
        <v>0</v>
      </c>
    </row>
    <row r="4122" customFormat="false" ht="15" hidden="false" customHeight="false" outlineLevel="0" collapsed="false">
      <c r="A4122" s="178" t="n">
        <v>2436</v>
      </c>
      <c r="B4122" s="179" t="s">
        <v>683</v>
      </c>
      <c r="C4122" s="180" t="s">
        <v>636</v>
      </c>
      <c r="D4122" s="180" t="s">
        <v>594</v>
      </c>
      <c r="E4122" s="178" t="n">
        <v>0.30903</v>
      </c>
      <c r="F4122" s="181" t="n">
        <f aca="false">IF(C4122="MAT.",VLOOKUP(A4122,INSUMOS_AUX!A:F,6,0),0)</f>
        <v>0</v>
      </c>
      <c r="G4122" s="178" t="n">
        <f aca="false">IF(C4122="M.O.",VLOOKUP(A4122,INSUMOS_AUX!A:F,6,0),0)</f>
        <v>13.3</v>
      </c>
    </row>
    <row r="4123" customFormat="false" ht="15" hidden="false" customHeight="false" outlineLevel="0" collapsed="false">
      <c r="A4123" s="178" t="n">
        <v>247</v>
      </c>
      <c r="B4123" s="179" t="s">
        <v>849</v>
      </c>
      <c r="C4123" s="180" t="s">
        <v>636</v>
      </c>
      <c r="D4123" s="180" t="s">
        <v>594</v>
      </c>
      <c r="E4123" s="178" t="n">
        <v>0.30903</v>
      </c>
      <c r="F4123" s="181" t="n">
        <f aca="false">IF(C4123="MAT.",VLOOKUP(A4123,INSUMOS_AUX!A:F,6,0),0)</f>
        <v>0</v>
      </c>
      <c r="G4123" s="178" t="n">
        <f aca="false">IF(C4123="M.O.",VLOOKUP(A4123,INSUMOS_AUX!A:F,6,0),0)</f>
        <v>9.34</v>
      </c>
    </row>
    <row r="4124" customFormat="false" ht="15" hidden="false" customHeight="false" outlineLevel="0" collapsed="false">
      <c r="A4124" s="178" t="n">
        <v>25966</v>
      </c>
      <c r="B4124" s="179" t="s">
        <v>653</v>
      </c>
      <c r="C4124" s="180" t="s">
        <v>74</v>
      </c>
      <c r="D4124" s="180" t="s">
        <v>654</v>
      </c>
      <c r="E4124" s="178" t="n">
        <v>0.00079818</v>
      </c>
      <c r="F4124" s="181" t="n">
        <f aca="false">IF(C4124="MAT.",VLOOKUP(A4124,INSUMOS_AUX!A:F,6,0),0)</f>
        <v>15.03</v>
      </c>
      <c r="G4124" s="178" t="n">
        <f aca="false">IF(C4124="M.O.",VLOOKUP(A4124,INSUMOS_AUX!A:F,6,0),0)</f>
        <v>0</v>
      </c>
    </row>
    <row r="4125" customFormat="false" ht="15" hidden="false" customHeight="false" outlineLevel="0" collapsed="false">
      <c r="A4125" s="178" t="n">
        <v>2711</v>
      </c>
      <c r="B4125" s="179" t="s">
        <v>657</v>
      </c>
      <c r="C4125" s="180" t="s">
        <v>74</v>
      </c>
      <c r="D4125" s="180" t="s">
        <v>30</v>
      </c>
      <c r="E4125" s="178" t="n">
        <v>0.00035622</v>
      </c>
      <c r="F4125" s="181" t="n">
        <f aca="false">IF(C4125="MAT.",VLOOKUP(A4125,INSUMOS_AUX!A:F,6,0),0)</f>
        <v>109.45</v>
      </c>
      <c r="G4125" s="178" t="n">
        <f aca="false">IF(C4125="M.O.",VLOOKUP(A4125,INSUMOS_AUX!A:F,6,0),0)</f>
        <v>0</v>
      </c>
    </row>
    <row r="4126" customFormat="false" ht="15" hidden="false" customHeight="false" outlineLevel="0" collapsed="false">
      <c r="A4126" s="178" t="n">
        <v>36144</v>
      </c>
      <c r="B4126" s="179" t="s">
        <v>630</v>
      </c>
      <c r="C4126" s="180" t="s">
        <v>74</v>
      </c>
      <c r="D4126" s="180" t="s">
        <v>30</v>
      </c>
      <c r="E4126" s="178" t="n">
        <v>0.06706248</v>
      </c>
      <c r="F4126" s="181" t="n">
        <f aca="false">IF(C4126="MAT.",VLOOKUP(A4126,INSUMOS_AUX!A:F,6,0),0)</f>
        <v>1.12</v>
      </c>
      <c r="G4126" s="178" t="n">
        <f aca="false">IF(C4126="M.O.",VLOOKUP(A4126,INSUMOS_AUX!A:F,6,0),0)</f>
        <v>0</v>
      </c>
    </row>
    <row r="4127" customFormat="false" ht="15" hidden="false" customHeight="false" outlineLevel="0" collapsed="false">
      <c r="A4127" s="178" t="n">
        <v>36146</v>
      </c>
      <c r="B4127" s="179" t="s">
        <v>631</v>
      </c>
      <c r="C4127" s="180" t="s">
        <v>74</v>
      </c>
      <c r="D4127" s="180" t="s">
        <v>30</v>
      </c>
      <c r="E4127" s="178" t="n">
        <v>0.00074604</v>
      </c>
      <c r="F4127" s="181" t="n">
        <f aca="false">IF(C4127="MAT.",VLOOKUP(A4127,INSUMOS_AUX!A:F,6,0),0)</f>
        <v>170</v>
      </c>
      <c r="G4127" s="178" t="n">
        <f aca="false">IF(C4127="M.O.",VLOOKUP(A4127,INSUMOS_AUX!A:F,6,0),0)</f>
        <v>0</v>
      </c>
    </row>
    <row r="4128" customFormat="false" ht="15" hidden="false" customHeight="false" outlineLevel="0" collapsed="false">
      <c r="A4128" s="178" t="n">
        <v>36149</v>
      </c>
      <c r="B4128" s="179" t="s">
        <v>632</v>
      </c>
      <c r="C4128" s="180" t="s">
        <v>74</v>
      </c>
      <c r="D4128" s="180" t="s">
        <v>30</v>
      </c>
      <c r="E4128" s="178" t="n">
        <v>0.000432</v>
      </c>
      <c r="F4128" s="181" t="n">
        <f aca="false">IF(C4128="MAT.",VLOOKUP(A4128,INSUMOS_AUX!A:F,6,0),0)</f>
        <v>117.5</v>
      </c>
      <c r="G4128" s="178" t="n">
        <f aca="false">IF(C4128="M.O.",VLOOKUP(A4128,INSUMOS_AUX!A:F,6,0),0)</f>
        <v>0</v>
      </c>
    </row>
    <row r="4129" customFormat="false" ht="15" hidden="false" customHeight="false" outlineLevel="0" collapsed="false">
      <c r="A4129" s="178" t="n">
        <v>36150</v>
      </c>
      <c r="B4129" s="179" t="s">
        <v>633</v>
      </c>
      <c r="C4129" s="180" t="s">
        <v>74</v>
      </c>
      <c r="D4129" s="180" t="s">
        <v>30</v>
      </c>
      <c r="E4129" s="178" t="n">
        <v>0.00159864</v>
      </c>
      <c r="F4129" s="181" t="n">
        <f aca="false">IF(C4129="MAT.",VLOOKUP(A4129,INSUMOS_AUX!A:F,6,0),0)</f>
        <v>29.7</v>
      </c>
      <c r="G4129" s="178" t="n">
        <f aca="false">IF(C4129="M.O.",VLOOKUP(A4129,INSUMOS_AUX!A:F,6,0),0)</f>
        <v>0</v>
      </c>
    </row>
    <row r="4130" customFormat="false" ht="15" hidden="false" customHeight="false" outlineLevel="0" collapsed="false">
      <c r="A4130" s="178" t="n">
        <v>36153</v>
      </c>
      <c r="B4130" s="179" t="s">
        <v>634</v>
      </c>
      <c r="C4130" s="180" t="s">
        <v>74</v>
      </c>
      <c r="D4130" s="180" t="s">
        <v>30</v>
      </c>
      <c r="E4130" s="178" t="n">
        <v>0.00064656</v>
      </c>
      <c r="F4130" s="181" t="n">
        <f aca="false">IF(C4130="MAT.",VLOOKUP(A4130,INSUMOS_AUX!A:F,6,0),0)</f>
        <v>133.75</v>
      </c>
      <c r="G4130" s="178" t="n">
        <f aca="false">IF(C4130="M.O.",VLOOKUP(A4130,INSUMOS_AUX!A:F,6,0),0)</f>
        <v>0</v>
      </c>
    </row>
    <row r="4131" customFormat="false" ht="15" hidden="false" customHeight="false" outlineLevel="0" collapsed="false">
      <c r="A4131" s="178" t="n">
        <v>37370</v>
      </c>
      <c r="B4131" s="179" t="s">
        <v>659</v>
      </c>
      <c r="C4131" s="180" t="s">
        <v>74</v>
      </c>
      <c r="D4131" s="180" t="s">
        <v>594</v>
      </c>
      <c r="E4131" s="178" t="n">
        <v>0.6</v>
      </c>
      <c r="F4131" s="181" t="n">
        <f aca="false">IF(C4131="MAT.",VLOOKUP(A4131,INSUMOS_AUX!A:F,6,0),0)</f>
        <v>1.87</v>
      </c>
      <c r="G4131" s="178" t="n">
        <f aca="false">IF(C4131="M.O.",VLOOKUP(A4131,INSUMOS_AUX!A:F,6,0),0)</f>
        <v>0</v>
      </c>
    </row>
    <row r="4132" customFormat="false" ht="15" hidden="false" customHeight="false" outlineLevel="0" collapsed="false">
      <c r="A4132" s="178" t="n">
        <v>37371</v>
      </c>
      <c r="B4132" s="179" t="s">
        <v>660</v>
      </c>
      <c r="C4132" s="180" t="s">
        <v>74</v>
      </c>
      <c r="D4132" s="180" t="s">
        <v>594</v>
      </c>
      <c r="E4132" s="178" t="n">
        <v>0.6</v>
      </c>
      <c r="F4132" s="181" t="n">
        <f aca="false">IF(C4132="MAT.",VLOOKUP(A4132,INSUMOS_AUX!A:F,6,0),0)</f>
        <v>0.71</v>
      </c>
      <c r="G4132" s="178" t="n">
        <f aca="false">IF(C4132="M.O.",VLOOKUP(A4132,INSUMOS_AUX!A:F,6,0),0)</f>
        <v>0</v>
      </c>
    </row>
    <row r="4133" customFormat="false" ht="15" hidden="false" customHeight="false" outlineLevel="0" collapsed="false">
      <c r="A4133" s="178" t="n">
        <v>37372</v>
      </c>
      <c r="B4133" s="179" t="s">
        <v>661</v>
      </c>
      <c r="C4133" s="180" t="s">
        <v>74</v>
      </c>
      <c r="D4133" s="180" t="s">
        <v>594</v>
      </c>
      <c r="E4133" s="178" t="n">
        <v>0.6</v>
      </c>
      <c r="F4133" s="181" t="n">
        <f aca="false">IF(C4133="MAT.",VLOOKUP(A4133,INSUMOS_AUX!A:F,6,0),0)</f>
        <v>0.34</v>
      </c>
      <c r="G4133" s="178" t="n">
        <f aca="false">IF(C4133="M.O.",VLOOKUP(A4133,INSUMOS_AUX!A:F,6,0),0)</f>
        <v>0</v>
      </c>
    </row>
    <row r="4134" customFormat="false" ht="15" hidden="false" customHeight="false" outlineLevel="0" collapsed="false">
      <c r="A4134" s="178" t="n">
        <v>37373</v>
      </c>
      <c r="B4134" s="179" t="s">
        <v>662</v>
      </c>
      <c r="C4134" s="180" t="s">
        <v>74</v>
      </c>
      <c r="D4134" s="180" t="s">
        <v>594</v>
      </c>
      <c r="E4134" s="178" t="n">
        <v>0.6</v>
      </c>
      <c r="F4134" s="181" t="n">
        <f aca="false">IF(C4134="MAT.",VLOOKUP(A4134,INSUMOS_AUX!A:F,6,0),0)</f>
        <v>0.05</v>
      </c>
      <c r="G4134" s="178" t="n">
        <f aca="false">IF(C4134="M.O.",VLOOKUP(A4134,INSUMOS_AUX!A:F,6,0),0)</f>
        <v>0</v>
      </c>
    </row>
    <row r="4135" customFormat="false" ht="15" hidden="false" customHeight="false" outlineLevel="0" collapsed="false">
      <c r="A4135" s="178" t="n">
        <v>38382</v>
      </c>
      <c r="B4135" s="179" t="s">
        <v>664</v>
      </c>
      <c r="C4135" s="180" t="s">
        <v>74</v>
      </c>
      <c r="D4135" s="180" t="s">
        <v>30</v>
      </c>
      <c r="E4135" s="178" t="n">
        <v>0.00151872</v>
      </c>
      <c r="F4135" s="181" t="n">
        <f aca="false">IF(C4135="MAT.",VLOOKUP(A4135,INSUMOS_AUX!A:F,6,0),0)</f>
        <v>7.62</v>
      </c>
      <c r="G4135" s="178" t="n">
        <f aca="false">IF(C4135="M.O.",VLOOKUP(A4135,INSUMOS_AUX!A:F,6,0),0)</f>
        <v>0</v>
      </c>
    </row>
    <row r="4136" customFormat="false" ht="15" hidden="false" customHeight="false" outlineLevel="0" collapsed="false">
      <c r="A4136" s="178" t="n">
        <v>38390</v>
      </c>
      <c r="B4136" s="179" t="s">
        <v>665</v>
      </c>
      <c r="C4136" s="180" t="s">
        <v>74</v>
      </c>
      <c r="D4136" s="180" t="s">
        <v>30</v>
      </c>
      <c r="E4136" s="178" t="n">
        <v>0.00079818</v>
      </c>
      <c r="F4136" s="181" t="n">
        <f aca="false">IF(C4136="MAT.",VLOOKUP(A4136,INSUMOS_AUX!A:F,6,0),0)</f>
        <v>22.97</v>
      </c>
      <c r="G4136" s="178" t="n">
        <f aca="false">IF(C4136="M.O.",VLOOKUP(A4136,INSUMOS_AUX!A:F,6,0),0)</f>
        <v>0</v>
      </c>
    </row>
    <row r="4137" customFormat="false" ht="15" hidden="false" customHeight="false" outlineLevel="0" collapsed="false">
      <c r="A4137" s="178" t="n">
        <v>38393</v>
      </c>
      <c r="B4137" s="179" t="s">
        <v>666</v>
      </c>
      <c r="C4137" s="180" t="s">
        <v>74</v>
      </c>
      <c r="D4137" s="180" t="s">
        <v>30</v>
      </c>
      <c r="E4137" s="178" t="n">
        <v>0.00079818</v>
      </c>
      <c r="F4137" s="181" t="n">
        <f aca="false">IF(C4137="MAT.",VLOOKUP(A4137,INSUMOS_AUX!A:F,6,0),0)</f>
        <v>10.36</v>
      </c>
      <c r="G4137" s="178" t="n">
        <f aca="false">IF(C4137="M.O.",VLOOKUP(A4137,INSUMOS_AUX!A:F,6,0),0)</f>
        <v>0</v>
      </c>
    </row>
    <row r="4138" customFormat="false" ht="15" hidden="false" customHeight="false" outlineLevel="0" collapsed="false">
      <c r="A4138" s="178" t="n">
        <v>38396</v>
      </c>
      <c r="B4138" s="179" t="s">
        <v>667</v>
      </c>
      <c r="C4138" s="180" t="s">
        <v>74</v>
      </c>
      <c r="D4138" s="180" t="s">
        <v>30</v>
      </c>
      <c r="E4138" s="178" t="n">
        <v>2.718E-005</v>
      </c>
      <c r="F4138" s="181" t="n">
        <f aca="false">IF(C4138="MAT.",VLOOKUP(A4138,INSUMOS_AUX!A:F,6,0),0)</f>
        <v>276.64</v>
      </c>
      <c r="G4138" s="178" t="n">
        <f aca="false">IF(C4138="M.O.",VLOOKUP(A4138,INSUMOS_AUX!A:F,6,0),0)</f>
        <v>0</v>
      </c>
    </row>
    <row r="4139" customFormat="false" ht="15" hidden="false" customHeight="false" outlineLevel="0" collapsed="false">
      <c r="A4139" s="178" t="n">
        <v>38399</v>
      </c>
      <c r="B4139" s="179" t="s">
        <v>668</v>
      </c>
      <c r="C4139" s="180" t="s">
        <v>74</v>
      </c>
      <c r="D4139" s="180" t="s">
        <v>30</v>
      </c>
      <c r="E4139" s="178" t="n">
        <v>0.00013578</v>
      </c>
      <c r="F4139" s="181" t="n">
        <f aca="false">IF(C4139="MAT.",VLOOKUP(A4139,INSUMOS_AUX!A:F,6,0),0)</f>
        <v>135.25</v>
      </c>
      <c r="G4139" s="178" t="n">
        <f aca="false">IF(C4139="M.O.",VLOOKUP(A4139,INSUMOS_AUX!A:F,6,0),0)</f>
        <v>0</v>
      </c>
    </row>
    <row r="4140" customFormat="false" ht="15" hidden="false" customHeight="false" outlineLevel="0" collapsed="false">
      <c r="A4140" s="178" t="n">
        <v>38412</v>
      </c>
      <c r="B4140" s="179" t="s">
        <v>669</v>
      </c>
      <c r="C4140" s="180" t="s">
        <v>74</v>
      </c>
      <c r="D4140" s="180" t="s">
        <v>30</v>
      </c>
      <c r="E4140" s="178" t="n">
        <v>2.376E-005</v>
      </c>
      <c r="F4140" s="181" t="n">
        <f aca="false">IF(C4140="MAT.",VLOOKUP(A4140,INSUMOS_AUX!A:F,6,0),0)</f>
        <v>837.62</v>
      </c>
      <c r="G4140" s="178" t="n">
        <f aca="false">IF(C4140="M.O.",VLOOKUP(A4140,INSUMOS_AUX!A:F,6,0),0)</f>
        <v>0</v>
      </c>
    </row>
    <row r="4141" customFormat="false" ht="15" hidden="false" customHeight="false" outlineLevel="0" collapsed="false">
      <c r="A4141" s="178" t="n">
        <v>38413</v>
      </c>
      <c r="B4141" s="179" t="s">
        <v>670</v>
      </c>
      <c r="C4141" s="180" t="s">
        <v>74</v>
      </c>
      <c r="D4141" s="180" t="s">
        <v>30</v>
      </c>
      <c r="E4141" s="178" t="n">
        <v>2.328E-005</v>
      </c>
      <c r="F4141" s="181" t="n">
        <f aca="false">IF(C4141="MAT.",VLOOKUP(A4141,INSUMOS_AUX!A:F,6,0),0)</f>
        <v>589.49</v>
      </c>
      <c r="G4141" s="178" t="n">
        <f aca="false">IF(C4141="M.O.",VLOOKUP(A4141,INSUMOS_AUX!A:F,6,0),0)</f>
        <v>0</v>
      </c>
    </row>
    <row r="4142" customFormat="false" ht="15" hidden="false" customHeight="false" outlineLevel="0" collapsed="false">
      <c r="A4142" s="178" t="n">
        <v>38476</v>
      </c>
      <c r="B4142" s="179" t="s">
        <v>671</v>
      </c>
      <c r="C4142" s="180" t="s">
        <v>74</v>
      </c>
      <c r="D4142" s="180" t="s">
        <v>30</v>
      </c>
      <c r="E4142" s="178" t="n">
        <v>0.00010866</v>
      </c>
      <c r="F4142" s="181" t="n">
        <f aca="false">IF(C4142="MAT.",VLOOKUP(A4142,INSUMOS_AUX!A:F,6,0),0)</f>
        <v>203.78</v>
      </c>
      <c r="G4142" s="178" t="n">
        <f aca="false">IF(C4142="M.O.",VLOOKUP(A4142,INSUMOS_AUX!A:F,6,0),0)</f>
        <v>0</v>
      </c>
    </row>
    <row r="4143" customFormat="false" ht="15" hidden="false" customHeight="false" outlineLevel="0" collapsed="false">
      <c r="A4143" s="178" t="n">
        <v>38477</v>
      </c>
      <c r="B4143" s="179" t="s">
        <v>672</v>
      </c>
      <c r="C4143" s="180" t="s">
        <v>74</v>
      </c>
      <c r="D4143" s="180" t="s">
        <v>30</v>
      </c>
      <c r="E4143" s="178" t="n">
        <v>2.328E-005</v>
      </c>
      <c r="F4143" s="181" t="n">
        <f aca="false">IF(C4143="MAT.",VLOOKUP(A4143,INSUMOS_AUX!A:F,6,0),0)</f>
        <v>577.1</v>
      </c>
      <c r="G4143" s="178" t="n">
        <f aca="false">IF(C4143="M.O.",VLOOKUP(A4143,INSUMOS_AUX!A:F,6,0),0)</f>
        <v>0</v>
      </c>
    </row>
    <row r="4144" customFormat="false" ht="15" hidden="false" customHeight="false" outlineLevel="0" collapsed="false">
      <c r="A4144" s="178" t="s">
        <v>878</v>
      </c>
      <c r="B4144" s="179" t="s">
        <v>879</v>
      </c>
      <c r="C4144" s="180" t="s">
        <v>74</v>
      </c>
      <c r="D4144" s="180" t="s">
        <v>30</v>
      </c>
      <c r="E4144" s="178" t="n">
        <v>1</v>
      </c>
      <c r="F4144" s="181" t="n">
        <f aca="false">IF(C4144="MAT.",VLOOKUP(A4144,INSUMOS_AUX!A:F,6,0),0)</f>
        <v>8.64</v>
      </c>
      <c r="G4144" s="178" t="n">
        <f aca="false">IF(C4144="M.O.",VLOOKUP(A4144,INSUMOS_AUX!A:F,6,0),0)</f>
        <v>0</v>
      </c>
    </row>
    <row r="4145" customFormat="false" ht="15" hidden="false" customHeight="false" outlineLevel="0" collapsed="false">
      <c r="A4145" s="172"/>
      <c r="B4145" s="173"/>
      <c r="C4145" s="173"/>
      <c r="D4145" s="173"/>
      <c r="E4145" s="173"/>
      <c r="F4145" s="173"/>
      <c r="G4145" s="173"/>
    </row>
    <row r="4146" customFormat="false" ht="15" hidden="false" customHeight="false" outlineLevel="0" collapsed="false">
      <c r="A4146" s="174" t="s">
        <v>472</v>
      </c>
      <c r="B4146" s="174" t="s">
        <v>473</v>
      </c>
      <c r="C4146" s="175" t="s">
        <v>60</v>
      </c>
      <c r="D4146" s="175" t="s">
        <v>30</v>
      </c>
      <c r="E4146" s="176" t="n">
        <v>4</v>
      </c>
      <c r="F4146" s="176" t="n">
        <f aca="false">SUMPRODUCT($E4147:$E4174,F4147:F4174)</f>
        <v>16.5197545928</v>
      </c>
      <c r="G4146" s="176" t="n">
        <f aca="false">SUMPRODUCT($E4147:$E4174,G4147:G4174)</f>
        <v>6.9964392</v>
      </c>
    </row>
    <row r="4147" customFormat="false" ht="15" hidden="false" customHeight="false" outlineLevel="0" collapsed="false">
      <c r="A4147" s="178" t="n">
        <v>10</v>
      </c>
      <c r="B4147" s="179" t="s">
        <v>647</v>
      </c>
      <c r="C4147" s="180" t="s">
        <v>74</v>
      </c>
      <c r="D4147" s="180" t="s">
        <v>30</v>
      </c>
      <c r="E4147" s="178" t="n">
        <v>0.0042075</v>
      </c>
      <c r="F4147" s="181" t="n">
        <f aca="false">IF(C4147="MAT.",VLOOKUP(A4147,INSUMOS_AUX!A:F,6,0),0)</f>
        <v>6.92</v>
      </c>
      <c r="G4147" s="178" t="n">
        <f aca="false">IF(C4147="M.O.",VLOOKUP(A4147,INSUMOS_AUX!A:F,6,0),0)</f>
        <v>0</v>
      </c>
    </row>
    <row r="4148" customFormat="false" ht="15" hidden="false" customHeight="false" outlineLevel="0" collapsed="false">
      <c r="A4148" s="178" t="n">
        <v>11359</v>
      </c>
      <c r="B4148" s="179" t="s">
        <v>649</v>
      </c>
      <c r="C4148" s="180" t="s">
        <v>74</v>
      </c>
      <c r="D4148" s="180" t="s">
        <v>30</v>
      </c>
      <c r="E4148" s="178" t="n">
        <v>3.396E-005</v>
      </c>
      <c r="F4148" s="181" t="n">
        <f aca="false">IF(C4148="MAT.",VLOOKUP(A4148,INSUMOS_AUX!A:F,6,0),0)</f>
        <v>571.77</v>
      </c>
      <c r="G4148" s="178" t="n">
        <f aca="false">IF(C4148="M.O.",VLOOKUP(A4148,INSUMOS_AUX!A:F,6,0),0)</f>
        <v>0</v>
      </c>
    </row>
    <row r="4149" customFormat="false" ht="15" hidden="false" customHeight="false" outlineLevel="0" collapsed="false">
      <c r="A4149" s="178" t="n">
        <v>12815</v>
      </c>
      <c r="B4149" s="179" t="s">
        <v>651</v>
      </c>
      <c r="C4149" s="180" t="s">
        <v>74</v>
      </c>
      <c r="D4149" s="180" t="s">
        <v>30</v>
      </c>
      <c r="E4149" s="178" t="n">
        <v>0.00478896</v>
      </c>
      <c r="F4149" s="181" t="n">
        <f aca="false">IF(C4149="MAT.",VLOOKUP(A4149,INSUMOS_AUX!A:F,6,0),0)</f>
        <v>5.84</v>
      </c>
      <c r="G4149" s="178" t="n">
        <f aca="false">IF(C4149="M.O.",VLOOKUP(A4149,INSUMOS_AUX!A:F,6,0),0)</f>
        <v>0</v>
      </c>
    </row>
    <row r="4150" customFormat="false" ht="15" hidden="false" customHeight="false" outlineLevel="0" collapsed="false">
      <c r="A4150" s="178" t="n">
        <v>12892</v>
      </c>
      <c r="B4150" s="179" t="s">
        <v>627</v>
      </c>
      <c r="C4150" s="180" t="s">
        <v>74</v>
      </c>
      <c r="D4150" s="180" t="s">
        <v>628</v>
      </c>
      <c r="E4150" s="178" t="n">
        <v>0.00824328</v>
      </c>
      <c r="F4150" s="181" t="n">
        <f aca="false">IF(C4150="MAT.",VLOOKUP(A4150,INSUMOS_AUX!A:F,6,0),0)</f>
        <v>9</v>
      </c>
      <c r="G4150" s="178" t="n">
        <f aca="false">IF(C4150="M.O.",VLOOKUP(A4150,INSUMOS_AUX!A:F,6,0),0)</f>
        <v>0</v>
      </c>
    </row>
    <row r="4151" customFormat="false" ht="15" hidden="false" customHeight="false" outlineLevel="0" collapsed="false">
      <c r="A4151" s="178" t="n">
        <v>12893</v>
      </c>
      <c r="B4151" s="179" t="s">
        <v>629</v>
      </c>
      <c r="C4151" s="180" t="s">
        <v>74</v>
      </c>
      <c r="D4151" s="180" t="s">
        <v>628</v>
      </c>
      <c r="E4151" s="178" t="n">
        <v>0.00096174</v>
      </c>
      <c r="F4151" s="181" t="n">
        <f aca="false">IF(C4151="MAT.",VLOOKUP(A4151,INSUMOS_AUX!A:F,6,0),0)</f>
        <v>48</v>
      </c>
      <c r="G4151" s="178" t="n">
        <f aca="false">IF(C4151="M.O.",VLOOKUP(A4151,INSUMOS_AUX!A:F,6,0),0)</f>
        <v>0</v>
      </c>
    </row>
    <row r="4152" customFormat="false" ht="15" hidden="false" customHeight="false" outlineLevel="0" collapsed="false">
      <c r="A4152" s="178" t="n">
        <v>2436</v>
      </c>
      <c r="B4152" s="179" t="s">
        <v>683</v>
      </c>
      <c r="C4152" s="180" t="s">
        <v>636</v>
      </c>
      <c r="D4152" s="180" t="s">
        <v>594</v>
      </c>
      <c r="E4152" s="178" t="n">
        <v>0.30903</v>
      </c>
      <c r="F4152" s="181" t="n">
        <f aca="false">IF(C4152="MAT.",VLOOKUP(A4152,INSUMOS_AUX!A:F,6,0),0)</f>
        <v>0</v>
      </c>
      <c r="G4152" s="178" t="n">
        <f aca="false">IF(C4152="M.O.",VLOOKUP(A4152,INSUMOS_AUX!A:F,6,0),0)</f>
        <v>13.3</v>
      </c>
    </row>
    <row r="4153" customFormat="false" ht="15" hidden="false" customHeight="false" outlineLevel="0" collapsed="false">
      <c r="A4153" s="178" t="n">
        <v>247</v>
      </c>
      <c r="B4153" s="179" t="s">
        <v>849</v>
      </c>
      <c r="C4153" s="180" t="s">
        <v>636</v>
      </c>
      <c r="D4153" s="180" t="s">
        <v>594</v>
      </c>
      <c r="E4153" s="178" t="n">
        <v>0.30903</v>
      </c>
      <c r="F4153" s="181" t="n">
        <f aca="false">IF(C4153="MAT.",VLOOKUP(A4153,INSUMOS_AUX!A:F,6,0),0)</f>
        <v>0</v>
      </c>
      <c r="G4153" s="178" t="n">
        <f aca="false">IF(C4153="M.O.",VLOOKUP(A4153,INSUMOS_AUX!A:F,6,0),0)</f>
        <v>9.34</v>
      </c>
    </row>
    <row r="4154" customFormat="false" ht="15" hidden="false" customHeight="false" outlineLevel="0" collapsed="false">
      <c r="A4154" s="178" t="n">
        <v>25966</v>
      </c>
      <c r="B4154" s="179" t="s">
        <v>653</v>
      </c>
      <c r="C4154" s="180" t="s">
        <v>74</v>
      </c>
      <c r="D4154" s="180" t="s">
        <v>654</v>
      </c>
      <c r="E4154" s="178" t="n">
        <v>0.00079818</v>
      </c>
      <c r="F4154" s="181" t="n">
        <f aca="false">IF(C4154="MAT.",VLOOKUP(A4154,INSUMOS_AUX!A:F,6,0),0)</f>
        <v>15.03</v>
      </c>
      <c r="G4154" s="178" t="n">
        <f aca="false">IF(C4154="M.O.",VLOOKUP(A4154,INSUMOS_AUX!A:F,6,0),0)</f>
        <v>0</v>
      </c>
    </row>
    <row r="4155" customFormat="false" ht="15" hidden="false" customHeight="false" outlineLevel="0" collapsed="false">
      <c r="A4155" s="178" t="n">
        <v>2711</v>
      </c>
      <c r="B4155" s="179" t="s">
        <v>657</v>
      </c>
      <c r="C4155" s="180" t="s">
        <v>74</v>
      </c>
      <c r="D4155" s="180" t="s">
        <v>30</v>
      </c>
      <c r="E4155" s="178" t="n">
        <v>0.00035622</v>
      </c>
      <c r="F4155" s="181" t="n">
        <f aca="false">IF(C4155="MAT.",VLOOKUP(A4155,INSUMOS_AUX!A:F,6,0),0)</f>
        <v>109.45</v>
      </c>
      <c r="G4155" s="178" t="n">
        <f aca="false">IF(C4155="M.O.",VLOOKUP(A4155,INSUMOS_AUX!A:F,6,0),0)</f>
        <v>0</v>
      </c>
    </row>
    <row r="4156" customFormat="false" ht="15" hidden="false" customHeight="false" outlineLevel="0" collapsed="false">
      <c r="A4156" s="178" t="n">
        <v>36144</v>
      </c>
      <c r="B4156" s="179" t="s">
        <v>630</v>
      </c>
      <c r="C4156" s="180" t="s">
        <v>74</v>
      </c>
      <c r="D4156" s="180" t="s">
        <v>30</v>
      </c>
      <c r="E4156" s="178" t="n">
        <v>0.06706248</v>
      </c>
      <c r="F4156" s="181" t="n">
        <f aca="false">IF(C4156="MAT.",VLOOKUP(A4156,INSUMOS_AUX!A:F,6,0),0)</f>
        <v>1.12</v>
      </c>
      <c r="G4156" s="178" t="n">
        <f aca="false">IF(C4156="M.O.",VLOOKUP(A4156,INSUMOS_AUX!A:F,6,0),0)</f>
        <v>0</v>
      </c>
    </row>
    <row r="4157" customFormat="false" ht="15" hidden="false" customHeight="false" outlineLevel="0" collapsed="false">
      <c r="A4157" s="178" t="n">
        <v>36146</v>
      </c>
      <c r="B4157" s="179" t="s">
        <v>631</v>
      </c>
      <c r="C4157" s="180" t="s">
        <v>74</v>
      </c>
      <c r="D4157" s="180" t="s">
        <v>30</v>
      </c>
      <c r="E4157" s="178" t="n">
        <v>0.00074604</v>
      </c>
      <c r="F4157" s="181" t="n">
        <f aca="false">IF(C4157="MAT.",VLOOKUP(A4157,INSUMOS_AUX!A:F,6,0),0)</f>
        <v>170</v>
      </c>
      <c r="G4157" s="178" t="n">
        <f aca="false">IF(C4157="M.O.",VLOOKUP(A4157,INSUMOS_AUX!A:F,6,0),0)</f>
        <v>0</v>
      </c>
    </row>
    <row r="4158" customFormat="false" ht="15" hidden="false" customHeight="false" outlineLevel="0" collapsed="false">
      <c r="A4158" s="178" t="n">
        <v>36149</v>
      </c>
      <c r="B4158" s="179" t="s">
        <v>632</v>
      </c>
      <c r="C4158" s="180" t="s">
        <v>74</v>
      </c>
      <c r="D4158" s="180" t="s">
        <v>30</v>
      </c>
      <c r="E4158" s="178" t="n">
        <v>0.000432</v>
      </c>
      <c r="F4158" s="181" t="n">
        <f aca="false">IF(C4158="MAT.",VLOOKUP(A4158,INSUMOS_AUX!A:F,6,0),0)</f>
        <v>117.5</v>
      </c>
      <c r="G4158" s="178" t="n">
        <f aca="false">IF(C4158="M.O.",VLOOKUP(A4158,INSUMOS_AUX!A:F,6,0),0)</f>
        <v>0</v>
      </c>
    </row>
    <row r="4159" customFormat="false" ht="15" hidden="false" customHeight="false" outlineLevel="0" collapsed="false">
      <c r="A4159" s="178" t="n">
        <v>36150</v>
      </c>
      <c r="B4159" s="179" t="s">
        <v>633</v>
      </c>
      <c r="C4159" s="180" t="s">
        <v>74</v>
      </c>
      <c r="D4159" s="180" t="s">
        <v>30</v>
      </c>
      <c r="E4159" s="178" t="n">
        <v>0.00159864</v>
      </c>
      <c r="F4159" s="181" t="n">
        <f aca="false">IF(C4159="MAT.",VLOOKUP(A4159,INSUMOS_AUX!A:F,6,0),0)</f>
        <v>29.7</v>
      </c>
      <c r="G4159" s="178" t="n">
        <f aca="false">IF(C4159="M.O.",VLOOKUP(A4159,INSUMOS_AUX!A:F,6,0),0)</f>
        <v>0</v>
      </c>
    </row>
    <row r="4160" customFormat="false" ht="15" hidden="false" customHeight="false" outlineLevel="0" collapsed="false">
      <c r="A4160" s="178" t="n">
        <v>36153</v>
      </c>
      <c r="B4160" s="179" t="s">
        <v>634</v>
      </c>
      <c r="C4160" s="180" t="s">
        <v>74</v>
      </c>
      <c r="D4160" s="180" t="s">
        <v>30</v>
      </c>
      <c r="E4160" s="178" t="n">
        <v>0.00064656</v>
      </c>
      <c r="F4160" s="181" t="n">
        <f aca="false">IF(C4160="MAT.",VLOOKUP(A4160,INSUMOS_AUX!A:F,6,0),0)</f>
        <v>133.75</v>
      </c>
      <c r="G4160" s="178" t="n">
        <f aca="false">IF(C4160="M.O.",VLOOKUP(A4160,INSUMOS_AUX!A:F,6,0),0)</f>
        <v>0</v>
      </c>
    </row>
    <row r="4161" customFormat="false" ht="15" hidden="false" customHeight="false" outlineLevel="0" collapsed="false">
      <c r="A4161" s="178" t="n">
        <v>37370</v>
      </c>
      <c r="B4161" s="179" t="s">
        <v>659</v>
      </c>
      <c r="C4161" s="180" t="s">
        <v>74</v>
      </c>
      <c r="D4161" s="180" t="s">
        <v>594</v>
      </c>
      <c r="E4161" s="178" t="n">
        <v>0.6</v>
      </c>
      <c r="F4161" s="181" t="n">
        <f aca="false">IF(C4161="MAT.",VLOOKUP(A4161,INSUMOS_AUX!A:F,6,0),0)</f>
        <v>1.87</v>
      </c>
      <c r="G4161" s="178" t="n">
        <f aca="false">IF(C4161="M.O.",VLOOKUP(A4161,INSUMOS_AUX!A:F,6,0),0)</f>
        <v>0</v>
      </c>
    </row>
    <row r="4162" customFormat="false" ht="15" hidden="false" customHeight="false" outlineLevel="0" collapsed="false">
      <c r="A4162" s="178" t="n">
        <v>37371</v>
      </c>
      <c r="B4162" s="179" t="s">
        <v>660</v>
      </c>
      <c r="C4162" s="180" t="s">
        <v>74</v>
      </c>
      <c r="D4162" s="180" t="s">
        <v>594</v>
      </c>
      <c r="E4162" s="178" t="n">
        <v>0.6</v>
      </c>
      <c r="F4162" s="181" t="n">
        <f aca="false">IF(C4162="MAT.",VLOOKUP(A4162,INSUMOS_AUX!A:F,6,0),0)</f>
        <v>0.71</v>
      </c>
      <c r="G4162" s="178" t="n">
        <f aca="false">IF(C4162="M.O.",VLOOKUP(A4162,INSUMOS_AUX!A:F,6,0),0)</f>
        <v>0</v>
      </c>
    </row>
    <row r="4163" customFormat="false" ht="15" hidden="false" customHeight="false" outlineLevel="0" collapsed="false">
      <c r="A4163" s="178" t="n">
        <v>37372</v>
      </c>
      <c r="B4163" s="179" t="s">
        <v>661</v>
      </c>
      <c r="C4163" s="180" t="s">
        <v>74</v>
      </c>
      <c r="D4163" s="180" t="s">
        <v>594</v>
      </c>
      <c r="E4163" s="178" t="n">
        <v>0.6</v>
      </c>
      <c r="F4163" s="181" t="n">
        <f aca="false">IF(C4163="MAT.",VLOOKUP(A4163,INSUMOS_AUX!A:F,6,0),0)</f>
        <v>0.34</v>
      </c>
      <c r="G4163" s="178" t="n">
        <f aca="false">IF(C4163="M.O.",VLOOKUP(A4163,INSUMOS_AUX!A:F,6,0),0)</f>
        <v>0</v>
      </c>
    </row>
    <row r="4164" customFormat="false" ht="15" hidden="false" customHeight="false" outlineLevel="0" collapsed="false">
      <c r="A4164" s="178" t="n">
        <v>37373</v>
      </c>
      <c r="B4164" s="179" t="s">
        <v>662</v>
      </c>
      <c r="C4164" s="180" t="s">
        <v>74</v>
      </c>
      <c r="D4164" s="180" t="s">
        <v>594</v>
      </c>
      <c r="E4164" s="178" t="n">
        <v>0.6</v>
      </c>
      <c r="F4164" s="181" t="n">
        <f aca="false">IF(C4164="MAT.",VLOOKUP(A4164,INSUMOS_AUX!A:F,6,0),0)</f>
        <v>0.05</v>
      </c>
      <c r="G4164" s="178" t="n">
        <f aca="false">IF(C4164="M.O.",VLOOKUP(A4164,INSUMOS_AUX!A:F,6,0),0)</f>
        <v>0</v>
      </c>
    </row>
    <row r="4165" customFormat="false" ht="15" hidden="false" customHeight="false" outlineLevel="0" collapsed="false">
      <c r="A4165" s="178" t="n">
        <v>38382</v>
      </c>
      <c r="B4165" s="179" t="s">
        <v>664</v>
      </c>
      <c r="C4165" s="180" t="s">
        <v>74</v>
      </c>
      <c r="D4165" s="180" t="s">
        <v>30</v>
      </c>
      <c r="E4165" s="178" t="n">
        <v>0.00151872</v>
      </c>
      <c r="F4165" s="181" t="n">
        <f aca="false">IF(C4165="MAT.",VLOOKUP(A4165,INSUMOS_AUX!A:F,6,0),0)</f>
        <v>7.62</v>
      </c>
      <c r="G4165" s="178" t="n">
        <f aca="false">IF(C4165="M.O.",VLOOKUP(A4165,INSUMOS_AUX!A:F,6,0),0)</f>
        <v>0</v>
      </c>
    </row>
    <row r="4166" customFormat="false" ht="15" hidden="false" customHeight="false" outlineLevel="0" collapsed="false">
      <c r="A4166" s="178" t="n">
        <v>38390</v>
      </c>
      <c r="B4166" s="179" t="s">
        <v>665</v>
      </c>
      <c r="C4166" s="180" t="s">
        <v>74</v>
      </c>
      <c r="D4166" s="180" t="s">
        <v>30</v>
      </c>
      <c r="E4166" s="178" t="n">
        <v>0.00079818</v>
      </c>
      <c r="F4166" s="181" t="n">
        <f aca="false">IF(C4166="MAT.",VLOOKUP(A4166,INSUMOS_AUX!A:F,6,0),0)</f>
        <v>22.97</v>
      </c>
      <c r="G4166" s="178" t="n">
        <f aca="false">IF(C4166="M.O.",VLOOKUP(A4166,INSUMOS_AUX!A:F,6,0),0)</f>
        <v>0</v>
      </c>
    </row>
    <row r="4167" customFormat="false" ht="15" hidden="false" customHeight="false" outlineLevel="0" collapsed="false">
      <c r="A4167" s="178" t="n">
        <v>38393</v>
      </c>
      <c r="B4167" s="179" t="s">
        <v>666</v>
      </c>
      <c r="C4167" s="180" t="s">
        <v>74</v>
      </c>
      <c r="D4167" s="180" t="s">
        <v>30</v>
      </c>
      <c r="E4167" s="178" t="n">
        <v>0.00079818</v>
      </c>
      <c r="F4167" s="181" t="n">
        <f aca="false">IF(C4167="MAT.",VLOOKUP(A4167,INSUMOS_AUX!A:F,6,0),0)</f>
        <v>10.36</v>
      </c>
      <c r="G4167" s="178" t="n">
        <f aca="false">IF(C4167="M.O.",VLOOKUP(A4167,INSUMOS_AUX!A:F,6,0),0)</f>
        <v>0</v>
      </c>
    </row>
    <row r="4168" customFormat="false" ht="15" hidden="false" customHeight="false" outlineLevel="0" collapsed="false">
      <c r="A4168" s="178" t="n">
        <v>38396</v>
      </c>
      <c r="B4168" s="179" t="s">
        <v>667</v>
      </c>
      <c r="C4168" s="180" t="s">
        <v>74</v>
      </c>
      <c r="D4168" s="180" t="s">
        <v>30</v>
      </c>
      <c r="E4168" s="178" t="n">
        <v>2.718E-005</v>
      </c>
      <c r="F4168" s="181" t="n">
        <f aca="false">IF(C4168="MAT.",VLOOKUP(A4168,INSUMOS_AUX!A:F,6,0),0)</f>
        <v>276.64</v>
      </c>
      <c r="G4168" s="178" t="n">
        <f aca="false">IF(C4168="M.O.",VLOOKUP(A4168,INSUMOS_AUX!A:F,6,0),0)</f>
        <v>0</v>
      </c>
    </row>
    <row r="4169" customFormat="false" ht="15" hidden="false" customHeight="false" outlineLevel="0" collapsed="false">
      <c r="A4169" s="178" t="n">
        <v>38399</v>
      </c>
      <c r="B4169" s="179" t="s">
        <v>668</v>
      </c>
      <c r="C4169" s="180" t="s">
        <v>74</v>
      </c>
      <c r="D4169" s="180" t="s">
        <v>30</v>
      </c>
      <c r="E4169" s="178" t="n">
        <v>0.00013578</v>
      </c>
      <c r="F4169" s="181" t="n">
        <f aca="false">IF(C4169="MAT.",VLOOKUP(A4169,INSUMOS_AUX!A:F,6,0),0)</f>
        <v>135.25</v>
      </c>
      <c r="G4169" s="178" t="n">
        <f aca="false">IF(C4169="M.O.",VLOOKUP(A4169,INSUMOS_AUX!A:F,6,0),0)</f>
        <v>0</v>
      </c>
    </row>
    <row r="4170" customFormat="false" ht="15" hidden="false" customHeight="false" outlineLevel="0" collapsed="false">
      <c r="A4170" s="178" t="n">
        <v>38412</v>
      </c>
      <c r="B4170" s="179" t="s">
        <v>669</v>
      </c>
      <c r="C4170" s="180" t="s">
        <v>74</v>
      </c>
      <c r="D4170" s="180" t="s">
        <v>30</v>
      </c>
      <c r="E4170" s="178" t="n">
        <v>2.376E-005</v>
      </c>
      <c r="F4170" s="181" t="n">
        <f aca="false">IF(C4170="MAT.",VLOOKUP(A4170,INSUMOS_AUX!A:F,6,0),0)</f>
        <v>837.62</v>
      </c>
      <c r="G4170" s="178" t="n">
        <f aca="false">IF(C4170="M.O.",VLOOKUP(A4170,INSUMOS_AUX!A:F,6,0),0)</f>
        <v>0</v>
      </c>
    </row>
    <row r="4171" customFormat="false" ht="15" hidden="false" customHeight="false" outlineLevel="0" collapsed="false">
      <c r="A4171" s="178" t="n">
        <v>38413</v>
      </c>
      <c r="B4171" s="179" t="s">
        <v>670</v>
      </c>
      <c r="C4171" s="180" t="s">
        <v>74</v>
      </c>
      <c r="D4171" s="180" t="s">
        <v>30</v>
      </c>
      <c r="E4171" s="178" t="n">
        <v>2.328E-005</v>
      </c>
      <c r="F4171" s="181" t="n">
        <f aca="false">IF(C4171="MAT.",VLOOKUP(A4171,INSUMOS_AUX!A:F,6,0),0)</f>
        <v>589.49</v>
      </c>
      <c r="G4171" s="178" t="n">
        <f aca="false">IF(C4171="M.O.",VLOOKUP(A4171,INSUMOS_AUX!A:F,6,0),0)</f>
        <v>0</v>
      </c>
    </row>
    <row r="4172" customFormat="false" ht="15" hidden="false" customHeight="false" outlineLevel="0" collapsed="false">
      <c r="A4172" s="178" t="n">
        <v>38476</v>
      </c>
      <c r="B4172" s="179" t="s">
        <v>671</v>
      </c>
      <c r="C4172" s="180" t="s">
        <v>74</v>
      </c>
      <c r="D4172" s="180" t="s">
        <v>30</v>
      </c>
      <c r="E4172" s="178" t="n">
        <v>0.00010866</v>
      </c>
      <c r="F4172" s="181" t="n">
        <f aca="false">IF(C4172="MAT.",VLOOKUP(A4172,INSUMOS_AUX!A:F,6,0),0)</f>
        <v>203.78</v>
      </c>
      <c r="G4172" s="178" t="n">
        <f aca="false">IF(C4172="M.O.",VLOOKUP(A4172,INSUMOS_AUX!A:F,6,0),0)</f>
        <v>0</v>
      </c>
    </row>
    <row r="4173" customFormat="false" ht="15" hidden="false" customHeight="false" outlineLevel="0" collapsed="false">
      <c r="A4173" s="178" t="n">
        <v>38477</v>
      </c>
      <c r="B4173" s="179" t="s">
        <v>672</v>
      </c>
      <c r="C4173" s="180" t="s">
        <v>74</v>
      </c>
      <c r="D4173" s="180" t="s">
        <v>30</v>
      </c>
      <c r="E4173" s="178" t="n">
        <v>2.328E-005</v>
      </c>
      <c r="F4173" s="181" t="n">
        <f aca="false">IF(C4173="MAT.",VLOOKUP(A4173,INSUMOS_AUX!A:F,6,0),0)</f>
        <v>577.1</v>
      </c>
      <c r="G4173" s="178" t="n">
        <f aca="false">IF(C4173="M.O.",VLOOKUP(A4173,INSUMOS_AUX!A:F,6,0),0)</f>
        <v>0</v>
      </c>
    </row>
    <row r="4174" customFormat="false" ht="15" hidden="false" customHeight="false" outlineLevel="0" collapsed="false">
      <c r="A4174" s="178" t="s">
        <v>899</v>
      </c>
      <c r="B4174" s="179" t="s">
        <v>900</v>
      </c>
      <c r="C4174" s="180" t="s">
        <v>74</v>
      </c>
      <c r="D4174" s="180" t="s">
        <v>30</v>
      </c>
      <c r="E4174" s="178" t="n">
        <v>1</v>
      </c>
      <c r="F4174" s="181" t="n">
        <f aca="false">IF(C4174="MAT.",VLOOKUP(A4174,INSUMOS_AUX!A:F,6,0),0)</f>
        <v>13.97</v>
      </c>
      <c r="G4174" s="178" t="n">
        <f aca="false">IF(C4174="M.O.",VLOOKUP(A4174,INSUMOS_AUX!A:F,6,0),0)</f>
        <v>0</v>
      </c>
    </row>
    <row r="4175" customFormat="false" ht="15" hidden="false" customHeight="false" outlineLevel="0" collapsed="false">
      <c r="A4175" s="172"/>
      <c r="B4175" s="173"/>
      <c r="C4175" s="173"/>
      <c r="D4175" s="173"/>
      <c r="E4175" s="173"/>
      <c r="F4175" s="173"/>
      <c r="G4175" s="173"/>
    </row>
    <row r="4176" customFormat="false" ht="15" hidden="false" customHeight="false" outlineLevel="0" collapsed="false">
      <c r="A4176" s="174" t="s">
        <v>475</v>
      </c>
      <c r="B4176" s="174" t="s">
        <v>476</v>
      </c>
      <c r="C4176" s="175" t="s">
        <v>60</v>
      </c>
      <c r="D4176" s="175" t="s">
        <v>30</v>
      </c>
      <c r="E4176" s="176" t="n">
        <v>200</v>
      </c>
      <c r="F4176" s="176" t="n">
        <f aca="false">SUMPRODUCT($E4177:$E4204,F4177:F4204)</f>
        <v>47.5699181976</v>
      </c>
      <c r="G4176" s="176" t="n">
        <f aca="false">SUMPRODUCT($E4177:$E4204,G4177:G4204)</f>
        <v>2.3321464</v>
      </c>
    </row>
    <row r="4177" customFormat="false" ht="15" hidden="false" customHeight="false" outlineLevel="0" collapsed="false">
      <c r="A4177" s="178" t="n">
        <v>10</v>
      </c>
      <c r="B4177" s="179" t="s">
        <v>647</v>
      </c>
      <c r="C4177" s="180" t="s">
        <v>74</v>
      </c>
      <c r="D4177" s="180" t="s">
        <v>30</v>
      </c>
      <c r="E4177" s="178" t="n">
        <v>0.0014025</v>
      </c>
      <c r="F4177" s="181" t="n">
        <f aca="false">IF(C4177="MAT.",VLOOKUP(A4177,INSUMOS_AUX!A:F,6,0),0)</f>
        <v>6.92</v>
      </c>
      <c r="G4177" s="178" t="n">
        <f aca="false">IF(C4177="M.O.",VLOOKUP(A4177,INSUMOS_AUX!A:F,6,0),0)</f>
        <v>0</v>
      </c>
    </row>
    <row r="4178" customFormat="false" ht="15" hidden="false" customHeight="false" outlineLevel="0" collapsed="false">
      <c r="A4178" s="178" t="n">
        <v>11359</v>
      </c>
      <c r="B4178" s="179" t="s">
        <v>649</v>
      </c>
      <c r="C4178" s="180" t="s">
        <v>74</v>
      </c>
      <c r="D4178" s="180" t="s">
        <v>30</v>
      </c>
      <c r="E4178" s="178" t="n">
        <v>1.132E-005</v>
      </c>
      <c r="F4178" s="181" t="n">
        <f aca="false">IF(C4178="MAT.",VLOOKUP(A4178,INSUMOS_AUX!A:F,6,0),0)</f>
        <v>571.77</v>
      </c>
      <c r="G4178" s="178" t="n">
        <f aca="false">IF(C4178="M.O.",VLOOKUP(A4178,INSUMOS_AUX!A:F,6,0),0)</f>
        <v>0</v>
      </c>
    </row>
    <row r="4179" customFormat="false" ht="15" hidden="false" customHeight="false" outlineLevel="0" collapsed="false">
      <c r="A4179" s="178" t="n">
        <v>12815</v>
      </c>
      <c r="B4179" s="179" t="s">
        <v>651</v>
      </c>
      <c r="C4179" s="180" t="s">
        <v>74</v>
      </c>
      <c r="D4179" s="180" t="s">
        <v>30</v>
      </c>
      <c r="E4179" s="178" t="n">
        <v>0.00159632</v>
      </c>
      <c r="F4179" s="181" t="n">
        <f aca="false">IF(C4179="MAT.",VLOOKUP(A4179,INSUMOS_AUX!A:F,6,0),0)</f>
        <v>5.84</v>
      </c>
      <c r="G4179" s="178" t="n">
        <f aca="false">IF(C4179="M.O.",VLOOKUP(A4179,INSUMOS_AUX!A:F,6,0),0)</f>
        <v>0</v>
      </c>
    </row>
    <row r="4180" customFormat="false" ht="15" hidden="false" customHeight="false" outlineLevel="0" collapsed="false">
      <c r="A4180" s="178" t="n">
        <v>12892</v>
      </c>
      <c r="B4180" s="179" t="s">
        <v>627</v>
      </c>
      <c r="C4180" s="180" t="s">
        <v>74</v>
      </c>
      <c r="D4180" s="180" t="s">
        <v>628</v>
      </c>
      <c r="E4180" s="178" t="n">
        <v>0.00274776</v>
      </c>
      <c r="F4180" s="181" t="n">
        <f aca="false">IF(C4180="MAT.",VLOOKUP(A4180,INSUMOS_AUX!A:F,6,0),0)</f>
        <v>9</v>
      </c>
      <c r="G4180" s="178" t="n">
        <f aca="false">IF(C4180="M.O.",VLOOKUP(A4180,INSUMOS_AUX!A:F,6,0),0)</f>
        <v>0</v>
      </c>
    </row>
    <row r="4181" customFormat="false" ht="15" hidden="false" customHeight="false" outlineLevel="0" collapsed="false">
      <c r="A4181" s="178" t="n">
        <v>12893</v>
      </c>
      <c r="B4181" s="179" t="s">
        <v>629</v>
      </c>
      <c r="C4181" s="180" t="s">
        <v>74</v>
      </c>
      <c r="D4181" s="180" t="s">
        <v>628</v>
      </c>
      <c r="E4181" s="178" t="n">
        <v>0.00032058</v>
      </c>
      <c r="F4181" s="181" t="n">
        <f aca="false">IF(C4181="MAT.",VLOOKUP(A4181,INSUMOS_AUX!A:F,6,0),0)</f>
        <v>48</v>
      </c>
      <c r="G4181" s="178" t="n">
        <f aca="false">IF(C4181="M.O.",VLOOKUP(A4181,INSUMOS_AUX!A:F,6,0),0)</f>
        <v>0</v>
      </c>
    </row>
    <row r="4182" customFormat="false" ht="15" hidden="false" customHeight="false" outlineLevel="0" collapsed="false">
      <c r="A4182" s="178" t="n">
        <v>2436</v>
      </c>
      <c r="B4182" s="179" t="s">
        <v>683</v>
      </c>
      <c r="C4182" s="180" t="s">
        <v>636</v>
      </c>
      <c r="D4182" s="180" t="s">
        <v>594</v>
      </c>
      <c r="E4182" s="178" t="n">
        <v>0.10301</v>
      </c>
      <c r="F4182" s="181" t="n">
        <f aca="false">IF(C4182="MAT.",VLOOKUP(A4182,INSUMOS_AUX!A:F,6,0),0)</f>
        <v>0</v>
      </c>
      <c r="G4182" s="178" t="n">
        <f aca="false">IF(C4182="M.O.",VLOOKUP(A4182,INSUMOS_AUX!A:F,6,0),0)</f>
        <v>13.3</v>
      </c>
    </row>
    <row r="4183" customFormat="false" ht="15" hidden="false" customHeight="false" outlineLevel="0" collapsed="false">
      <c r="A4183" s="178" t="n">
        <v>247</v>
      </c>
      <c r="B4183" s="179" t="s">
        <v>849</v>
      </c>
      <c r="C4183" s="180" t="s">
        <v>636</v>
      </c>
      <c r="D4183" s="180" t="s">
        <v>594</v>
      </c>
      <c r="E4183" s="178" t="n">
        <v>0.10301</v>
      </c>
      <c r="F4183" s="181" t="n">
        <f aca="false">IF(C4183="MAT.",VLOOKUP(A4183,INSUMOS_AUX!A:F,6,0),0)</f>
        <v>0</v>
      </c>
      <c r="G4183" s="178" t="n">
        <f aca="false">IF(C4183="M.O.",VLOOKUP(A4183,INSUMOS_AUX!A:F,6,0),0)</f>
        <v>9.34</v>
      </c>
    </row>
    <row r="4184" customFormat="false" ht="15" hidden="false" customHeight="false" outlineLevel="0" collapsed="false">
      <c r="A4184" s="178" t="n">
        <v>25966</v>
      </c>
      <c r="B4184" s="179" t="s">
        <v>653</v>
      </c>
      <c r="C4184" s="180" t="s">
        <v>74</v>
      </c>
      <c r="D4184" s="180" t="s">
        <v>654</v>
      </c>
      <c r="E4184" s="178" t="n">
        <v>0.00026606</v>
      </c>
      <c r="F4184" s="181" t="n">
        <f aca="false">IF(C4184="MAT.",VLOOKUP(A4184,INSUMOS_AUX!A:F,6,0),0)</f>
        <v>15.03</v>
      </c>
      <c r="G4184" s="178" t="n">
        <f aca="false">IF(C4184="M.O.",VLOOKUP(A4184,INSUMOS_AUX!A:F,6,0),0)</f>
        <v>0</v>
      </c>
    </row>
    <row r="4185" customFormat="false" ht="15" hidden="false" customHeight="false" outlineLevel="0" collapsed="false">
      <c r="A4185" s="178" t="n">
        <v>2711</v>
      </c>
      <c r="B4185" s="179" t="s">
        <v>657</v>
      </c>
      <c r="C4185" s="180" t="s">
        <v>74</v>
      </c>
      <c r="D4185" s="180" t="s">
        <v>30</v>
      </c>
      <c r="E4185" s="178" t="n">
        <v>0.00011874</v>
      </c>
      <c r="F4185" s="181" t="n">
        <f aca="false">IF(C4185="MAT.",VLOOKUP(A4185,INSUMOS_AUX!A:F,6,0),0)</f>
        <v>109.45</v>
      </c>
      <c r="G4185" s="178" t="n">
        <f aca="false">IF(C4185="M.O.",VLOOKUP(A4185,INSUMOS_AUX!A:F,6,0),0)</f>
        <v>0</v>
      </c>
    </row>
    <row r="4186" customFormat="false" ht="15" hidden="false" customHeight="false" outlineLevel="0" collapsed="false">
      <c r="A4186" s="178" t="n">
        <v>36144</v>
      </c>
      <c r="B4186" s="179" t="s">
        <v>630</v>
      </c>
      <c r="C4186" s="180" t="s">
        <v>74</v>
      </c>
      <c r="D4186" s="180" t="s">
        <v>30</v>
      </c>
      <c r="E4186" s="178" t="n">
        <v>0.02235416</v>
      </c>
      <c r="F4186" s="181" t="n">
        <f aca="false">IF(C4186="MAT.",VLOOKUP(A4186,INSUMOS_AUX!A:F,6,0),0)</f>
        <v>1.12</v>
      </c>
      <c r="G4186" s="178" t="n">
        <f aca="false">IF(C4186="M.O.",VLOOKUP(A4186,INSUMOS_AUX!A:F,6,0),0)</f>
        <v>0</v>
      </c>
    </row>
    <row r="4187" customFormat="false" ht="15" hidden="false" customHeight="false" outlineLevel="0" collapsed="false">
      <c r="A4187" s="178" t="n">
        <v>36146</v>
      </c>
      <c r="B4187" s="179" t="s">
        <v>631</v>
      </c>
      <c r="C4187" s="180" t="s">
        <v>74</v>
      </c>
      <c r="D4187" s="180" t="s">
        <v>30</v>
      </c>
      <c r="E4187" s="178" t="n">
        <v>0.00024868</v>
      </c>
      <c r="F4187" s="181" t="n">
        <f aca="false">IF(C4187="MAT.",VLOOKUP(A4187,INSUMOS_AUX!A:F,6,0),0)</f>
        <v>170</v>
      </c>
      <c r="G4187" s="178" t="n">
        <f aca="false">IF(C4187="M.O.",VLOOKUP(A4187,INSUMOS_AUX!A:F,6,0),0)</f>
        <v>0</v>
      </c>
    </row>
    <row r="4188" customFormat="false" ht="15" hidden="false" customHeight="false" outlineLevel="0" collapsed="false">
      <c r="A4188" s="178" t="n">
        <v>36149</v>
      </c>
      <c r="B4188" s="179" t="s">
        <v>632</v>
      </c>
      <c r="C4188" s="180" t="s">
        <v>74</v>
      </c>
      <c r="D4188" s="180" t="s">
        <v>30</v>
      </c>
      <c r="E4188" s="178" t="n">
        <v>0.000144</v>
      </c>
      <c r="F4188" s="181" t="n">
        <f aca="false">IF(C4188="MAT.",VLOOKUP(A4188,INSUMOS_AUX!A:F,6,0),0)</f>
        <v>117.5</v>
      </c>
      <c r="G4188" s="178" t="n">
        <f aca="false">IF(C4188="M.O.",VLOOKUP(A4188,INSUMOS_AUX!A:F,6,0),0)</f>
        <v>0</v>
      </c>
    </row>
    <row r="4189" customFormat="false" ht="15" hidden="false" customHeight="false" outlineLevel="0" collapsed="false">
      <c r="A4189" s="178" t="n">
        <v>36150</v>
      </c>
      <c r="B4189" s="179" t="s">
        <v>633</v>
      </c>
      <c r="C4189" s="180" t="s">
        <v>74</v>
      </c>
      <c r="D4189" s="180" t="s">
        <v>30</v>
      </c>
      <c r="E4189" s="178" t="n">
        <v>0.00053288</v>
      </c>
      <c r="F4189" s="181" t="n">
        <f aca="false">IF(C4189="MAT.",VLOOKUP(A4189,INSUMOS_AUX!A:F,6,0),0)</f>
        <v>29.7</v>
      </c>
      <c r="G4189" s="178" t="n">
        <f aca="false">IF(C4189="M.O.",VLOOKUP(A4189,INSUMOS_AUX!A:F,6,0),0)</f>
        <v>0</v>
      </c>
    </row>
    <row r="4190" customFormat="false" ht="15" hidden="false" customHeight="false" outlineLevel="0" collapsed="false">
      <c r="A4190" s="178" t="n">
        <v>36153</v>
      </c>
      <c r="B4190" s="179" t="s">
        <v>634</v>
      </c>
      <c r="C4190" s="180" t="s">
        <v>74</v>
      </c>
      <c r="D4190" s="180" t="s">
        <v>30</v>
      </c>
      <c r="E4190" s="178" t="n">
        <v>0.00021552</v>
      </c>
      <c r="F4190" s="181" t="n">
        <f aca="false">IF(C4190="MAT.",VLOOKUP(A4190,INSUMOS_AUX!A:F,6,0),0)</f>
        <v>133.75</v>
      </c>
      <c r="G4190" s="178" t="n">
        <f aca="false">IF(C4190="M.O.",VLOOKUP(A4190,INSUMOS_AUX!A:F,6,0),0)</f>
        <v>0</v>
      </c>
    </row>
    <row r="4191" customFormat="false" ht="15" hidden="false" customHeight="false" outlineLevel="0" collapsed="false">
      <c r="A4191" s="178" t="n">
        <v>37370</v>
      </c>
      <c r="B4191" s="179" t="s">
        <v>659</v>
      </c>
      <c r="C4191" s="180" t="s">
        <v>74</v>
      </c>
      <c r="D4191" s="180" t="s">
        <v>594</v>
      </c>
      <c r="E4191" s="178" t="n">
        <v>0.2</v>
      </c>
      <c r="F4191" s="181" t="n">
        <f aca="false">IF(C4191="MAT.",VLOOKUP(A4191,INSUMOS_AUX!A:F,6,0),0)</f>
        <v>1.87</v>
      </c>
      <c r="G4191" s="178" t="n">
        <f aca="false">IF(C4191="M.O.",VLOOKUP(A4191,INSUMOS_AUX!A:F,6,0),0)</f>
        <v>0</v>
      </c>
    </row>
    <row r="4192" customFormat="false" ht="15" hidden="false" customHeight="false" outlineLevel="0" collapsed="false">
      <c r="A4192" s="178" t="n">
        <v>37371</v>
      </c>
      <c r="B4192" s="179" t="s">
        <v>660</v>
      </c>
      <c r="C4192" s="180" t="s">
        <v>74</v>
      </c>
      <c r="D4192" s="180" t="s">
        <v>594</v>
      </c>
      <c r="E4192" s="178" t="n">
        <v>0.2</v>
      </c>
      <c r="F4192" s="181" t="n">
        <f aca="false">IF(C4192="MAT.",VLOOKUP(A4192,INSUMOS_AUX!A:F,6,0),0)</f>
        <v>0.71</v>
      </c>
      <c r="G4192" s="178" t="n">
        <f aca="false">IF(C4192="M.O.",VLOOKUP(A4192,INSUMOS_AUX!A:F,6,0),0)</f>
        <v>0</v>
      </c>
    </row>
    <row r="4193" customFormat="false" ht="15" hidden="false" customHeight="false" outlineLevel="0" collapsed="false">
      <c r="A4193" s="178" t="n">
        <v>37372</v>
      </c>
      <c r="B4193" s="179" t="s">
        <v>661</v>
      </c>
      <c r="C4193" s="180" t="s">
        <v>74</v>
      </c>
      <c r="D4193" s="180" t="s">
        <v>594</v>
      </c>
      <c r="E4193" s="178" t="n">
        <v>0.2</v>
      </c>
      <c r="F4193" s="181" t="n">
        <f aca="false">IF(C4193="MAT.",VLOOKUP(A4193,INSUMOS_AUX!A:F,6,0),0)</f>
        <v>0.34</v>
      </c>
      <c r="G4193" s="178" t="n">
        <f aca="false">IF(C4193="M.O.",VLOOKUP(A4193,INSUMOS_AUX!A:F,6,0),0)</f>
        <v>0</v>
      </c>
    </row>
    <row r="4194" customFormat="false" ht="15" hidden="false" customHeight="false" outlineLevel="0" collapsed="false">
      <c r="A4194" s="178" t="n">
        <v>37373</v>
      </c>
      <c r="B4194" s="179" t="s">
        <v>662</v>
      </c>
      <c r="C4194" s="180" t="s">
        <v>74</v>
      </c>
      <c r="D4194" s="180" t="s">
        <v>594</v>
      </c>
      <c r="E4194" s="178" t="n">
        <v>0.2</v>
      </c>
      <c r="F4194" s="181" t="n">
        <f aca="false">IF(C4194="MAT.",VLOOKUP(A4194,INSUMOS_AUX!A:F,6,0),0)</f>
        <v>0.05</v>
      </c>
      <c r="G4194" s="178" t="n">
        <f aca="false">IF(C4194="M.O.",VLOOKUP(A4194,INSUMOS_AUX!A:F,6,0),0)</f>
        <v>0</v>
      </c>
    </row>
    <row r="4195" customFormat="false" ht="15" hidden="false" customHeight="false" outlineLevel="0" collapsed="false">
      <c r="A4195" s="178" t="n">
        <v>38382</v>
      </c>
      <c r="B4195" s="179" t="s">
        <v>664</v>
      </c>
      <c r="C4195" s="180" t="s">
        <v>74</v>
      </c>
      <c r="D4195" s="180" t="s">
        <v>30</v>
      </c>
      <c r="E4195" s="178" t="n">
        <v>0.00050624</v>
      </c>
      <c r="F4195" s="181" t="n">
        <f aca="false">IF(C4195="MAT.",VLOOKUP(A4195,INSUMOS_AUX!A:F,6,0),0)</f>
        <v>7.62</v>
      </c>
      <c r="G4195" s="178" t="n">
        <f aca="false">IF(C4195="M.O.",VLOOKUP(A4195,INSUMOS_AUX!A:F,6,0),0)</f>
        <v>0</v>
      </c>
    </row>
    <row r="4196" customFormat="false" ht="15" hidden="false" customHeight="false" outlineLevel="0" collapsed="false">
      <c r="A4196" s="178" t="n">
        <v>38390</v>
      </c>
      <c r="B4196" s="179" t="s">
        <v>665</v>
      </c>
      <c r="C4196" s="180" t="s">
        <v>74</v>
      </c>
      <c r="D4196" s="180" t="s">
        <v>30</v>
      </c>
      <c r="E4196" s="178" t="n">
        <v>0.00026606</v>
      </c>
      <c r="F4196" s="181" t="n">
        <f aca="false">IF(C4196="MAT.",VLOOKUP(A4196,INSUMOS_AUX!A:F,6,0),0)</f>
        <v>22.97</v>
      </c>
      <c r="G4196" s="178" t="n">
        <f aca="false">IF(C4196="M.O.",VLOOKUP(A4196,INSUMOS_AUX!A:F,6,0),0)</f>
        <v>0</v>
      </c>
    </row>
    <row r="4197" customFormat="false" ht="15" hidden="false" customHeight="false" outlineLevel="0" collapsed="false">
      <c r="A4197" s="178" t="n">
        <v>38393</v>
      </c>
      <c r="B4197" s="179" t="s">
        <v>666</v>
      </c>
      <c r="C4197" s="180" t="s">
        <v>74</v>
      </c>
      <c r="D4197" s="180" t="s">
        <v>30</v>
      </c>
      <c r="E4197" s="178" t="n">
        <v>0.00026606</v>
      </c>
      <c r="F4197" s="181" t="n">
        <f aca="false">IF(C4197="MAT.",VLOOKUP(A4197,INSUMOS_AUX!A:F,6,0),0)</f>
        <v>10.36</v>
      </c>
      <c r="G4197" s="178" t="n">
        <f aca="false">IF(C4197="M.O.",VLOOKUP(A4197,INSUMOS_AUX!A:F,6,0),0)</f>
        <v>0</v>
      </c>
    </row>
    <row r="4198" customFormat="false" ht="15" hidden="false" customHeight="false" outlineLevel="0" collapsed="false">
      <c r="A4198" s="178" t="n">
        <v>38396</v>
      </c>
      <c r="B4198" s="179" t="s">
        <v>667</v>
      </c>
      <c r="C4198" s="180" t="s">
        <v>74</v>
      </c>
      <c r="D4198" s="180" t="s">
        <v>30</v>
      </c>
      <c r="E4198" s="178" t="n">
        <v>9.06E-006</v>
      </c>
      <c r="F4198" s="181" t="n">
        <f aca="false">IF(C4198="MAT.",VLOOKUP(A4198,INSUMOS_AUX!A:F,6,0),0)</f>
        <v>276.64</v>
      </c>
      <c r="G4198" s="178" t="n">
        <f aca="false">IF(C4198="M.O.",VLOOKUP(A4198,INSUMOS_AUX!A:F,6,0),0)</f>
        <v>0</v>
      </c>
    </row>
    <row r="4199" customFormat="false" ht="15" hidden="false" customHeight="false" outlineLevel="0" collapsed="false">
      <c r="A4199" s="178" t="n">
        <v>38399</v>
      </c>
      <c r="B4199" s="179" t="s">
        <v>668</v>
      </c>
      <c r="C4199" s="180" t="s">
        <v>74</v>
      </c>
      <c r="D4199" s="180" t="s">
        <v>30</v>
      </c>
      <c r="E4199" s="178" t="n">
        <v>4.526E-005</v>
      </c>
      <c r="F4199" s="181" t="n">
        <f aca="false">IF(C4199="MAT.",VLOOKUP(A4199,INSUMOS_AUX!A:F,6,0),0)</f>
        <v>135.25</v>
      </c>
      <c r="G4199" s="178" t="n">
        <f aca="false">IF(C4199="M.O.",VLOOKUP(A4199,INSUMOS_AUX!A:F,6,0),0)</f>
        <v>0</v>
      </c>
    </row>
    <row r="4200" customFormat="false" ht="15" hidden="false" customHeight="false" outlineLevel="0" collapsed="false">
      <c r="A4200" s="178" t="n">
        <v>38412</v>
      </c>
      <c r="B4200" s="179" t="s">
        <v>669</v>
      </c>
      <c r="C4200" s="180" t="s">
        <v>74</v>
      </c>
      <c r="D4200" s="180" t="s">
        <v>30</v>
      </c>
      <c r="E4200" s="178" t="n">
        <v>7.92E-006</v>
      </c>
      <c r="F4200" s="181" t="n">
        <f aca="false">IF(C4200="MAT.",VLOOKUP(A4200,INSUMOS_AUX!A:F,6,0),0)</f>
        <v>837.62</v>
      </c>
      <c r="G4200" s="178" t="n">
        <f aca="false">IF(C4200="M.O.",VLOOKUP(A4200,INSUMOS_AUX!A:F,6,0),0)</f>
        <v>0</v>
      </c>
    </row>
    <row r="4201" customFormat="false" ht="15" hidden="false" customHeight="false" outlineLevel="0" collapsed="false">
      <c r="A4201" s="178" t="n">
        <v>38413</v>
      </c>
      <c r="B4201" s="179" t="s">
        <v>670</v>
      </c>
      <c r="C4201" s="180" t="s">
        <v>74</v>
      </c>
      <c r="D4201" s="180" t="s">
        <v>30</v>
      </c>
      <c r="E4201" s="178" t="n">
        <v>7.76E-006</v>
      </c>
      <c r="F4201" s="181" t="n">
        <f aca="false">IF(C4201="MAT.",VLOOKUP(A4201,INSUMOS_AUX!A:F,6,0),0)</f>
        <v>589.49</v>
      </c>
      <c r="G4201" s="178" t="n">
        <f aca="false">IF(C4201="M.O.",VLOOKUP(A4201,INSUMOS_AUX!A:F,6,0),0)</f>
        <v>0</v>
      </c>
    </row>
    <row r="4202" customFormat="false" ht="15" hidden="false" customHeight="false" outlineLevel="0" collapsed="false">
      <c r="A4202" s="178" t="n">
        <v>38476</v>
      </c>
      <c r="B4202" s="179" t="s">
        <v>671</v>
      </c>
      <c r="C4202" s="180" t="s">
        <v>74</v>
      </c>
      <c r="D4202" s="180" t="s">
        <v>30</v>
      </c>
      <c r="E4202" s="178" t="n">
        <v>3.622E-005</v>
      </c>
      <c r="F4202" s="181" t="n">
        <f aca="false">IF(C4202="MAT.",VLOOKUP(A4202,INSUMOS_AUX!A:F,6,0),0)</f>
        <v>203.78</v>
      </c>
      <c r="G4202" s="178" t="n">
        <f aca="false">IF(C4202="M.O.",VLOOKUP(A4202,INSUMOS_AUX!A:F,6,0),0)</f>
        <v>0</v>
      </c>
    </row>
    <row r="4203" customFormat="false" ht="15" hidden="false" customHeight="false" outlineLevel="0" collapsed="false">
      <c r="A4203" s="178" t="n">
        <v>38477</v>
      </c>
      <c r="B4203" s="179" t="s">
        <v>672</v>
      </c>
      <c r="C4203" s="180" t="s">
        <v>74</v>
      </c>
      <c r="D4203" s="180" t="s">
        <v>30</v>
      </c>
      <c r="E4203" s="178" t="n">
        <v>7.76E-006</v>
      </c>
      <c r="F4203" s="181" t="n">
        <f aca="false">IF(C4203="MAT.",VLOOKUP(A4203,INSUMOS_AUX!A:F,6,0),0)</f>
        <v>577.1</v>
      </c>
      <c r="G4203" s="178" t="n">
        <f aca="false">IF(C4203="M.O.",VLOOKUP(A4203,INSUMOS_AUX!A:F,6,0),0)</f>
        <v>0</v>
      </c>
    </row>
    <row r="4204" customFormat="false" ht="15" hidden="false" customHeight="false" outlineLevel="0" collapsed="false">
      <c r="A4204" s="178" t="n">
        <v>39386</v>
      </c>
      <c r="B4204" s="179" t="s">
        <v>476</v>
      </c>
      <c r="C4204" s="180" t="s">
        <v>74</v>
      </c>
      <c r="D4204" s="180" t="s">
        <v>30</v>
      </c>
      <c r="E4204" s="178" t="n">
        <v>1</v>
      </c>
      <c r="F4204" s="181" t="n">
        <f aca="false">IF(C4204="MAT.",VLOOKUP(A4204,INSUMOS_AUX!A:F,6,0),0)</f>
        <v>46.72</v>
      </c>
      <c r="G4204" s="178" t="n">
        <f aca="false">IF(C4204="M.O.",VLOOKUP(A4204,INSUMOS_AUX!A:F,6,0),0)</f>
        <v>0</v>
      </c>
    </row>
    <row r="4205" customFormat="false" ht="15" hidden="false" customHeight="false" outlineLevel="0" collapsed="false">
      <c r="A4205" s="172"/>
      <c r="B4205" s="173"/>
      <c r="C4205" s="173"/>
      <c r="D4205" s="173"/>
      <c r="E4205" s="173"/>
      <c r="F4205" s="173"/>
      <c r="G4205" s="173"/>
    </row>
    <row r="4206" customFormat="false" ht="15" hidden="false" customHeight="false" outlineLevel="0" collapsed="false">
      <c r="A4206" s="174" t="s">
        <v>478</v>
      </c>
      <c r="B4206" s="174" t="s">
        <v>479</v>
      </c>
      <c r="C4206" s="175" t="s">
        <v>60</v>
      </c>
      <c r="D4206" s="175" t="s">
        <v>30</v>
      </c>
      <c r="E4206" s="176" t="n">
        <v>100</v>
      </c>
      <c r="F4206" s="176" t="n">
        <f aca="false">SUMPRODUCT($E4207:$E4234,F4207:F4234)</f>
        <v>71.4899181976</v>
      </c>
      <c r="G4206" s="176" t="n">
        <f aca="false">SUMPRODUCT($E4207:$E4234,G4207:G4234)</f>
        <v>2.3321464</v>
      </c>
    </row>
    <row r="4207" customFormat="false" ht="15" hidden="false" customHeight="false" outlineLevel="0" collapsed="false">
      <c r="A4207" s="178" t="n">
        <v>10</v>
      </c>
      <c r="B4207" s="179" t="s">
        <v>647</v>
      </c>
      <c r="C4207" s="180" t="s">
        <v>74</v>
      </c>
      <c r="D4207" s="180" t="s">
        <v>30</v>
      </c>
      <c r="E4207" s="178" t="n">
        <v>0.0014025</v>
      </c>
      <c r="F4207" s="181" t="n">
        <f aca="false">IF(C4207="MAT.",VLOOKUP(A4207,INSUMOS_AUX!A:F,6,0),0)</f>
        <v>6.92</v>
      </c>
      <c r="G4207" s="178" t="n">
        <f aca="false">IF(C4207="M.O.",VLOOKUP(A4207,INSUMOS_AUX!A:F,6,0),0)</f>
        <v>0</v>
      </c>
    </row>
    <row r="4208" customFormat="false" ht="15" hidden="false" customHeight="false" outlineLevel="0" collapsed="false">
      <c r="A4208" s="178" t="n">
        <v>11359</v>
      </c>
      <c r="B4208" s="179" t="s">
        <v>649</v>
      </c>
      <c r="C4208" s="180" t="s">
        <v>74</v>
      </c>
      <c r="D4208" s="180" t="s">
        <v>30</v>
      </c>
      <c r="E4208" s="178" t="n">
        <v>1.132E-005</v>
      </c>
      <c r="F4208" s="181" t="n">
        <f aca="false">IF(C4208="MAT.",VLOOKUP(A4208,INSUMOS_AUX!A:F,6,0),0)</f>
        <v>571.77</v>
      </c>
      <c r="G4208" s="178" t="n">
        <f aca="false">IF(C4208="M.O.",VLOOKUP(A4208,INSUMOS_AUX!A:F,6,0),0)</f>
        <v>0</v>
      </c>
    </row>
    <row r="4209" customFormat="false" ht="15" hidden="false" customHeight="false" outlineLevel="0" collapsed="false">
      <c r="A4209" s="178" t="n">
        <v>12815</v>
      </c>
      <c r="B4209" s="179" t="s">
        <v>651</v>
      </c>
      <c r="C4209" s="180" t="s">
        <v>74</v>
      </c>
      <c r="D4209" s="180" t="s">
        <v>30</v>
      </c>
      <c r="E4209" s="178" t="n">
        <v>0.00159632</v>
      </c>
      <c r="F4209" s="181" t="n">
        <f aca="false">IF(C4209="MAT.",VLOOKUP(A4209,INSUMOS_AUX!A:F,6,0),0)</f>
        <v>5.84</v>
      </c>
      <c r="G4209" s="178" t="n">
        <f aca="false">IF(C4209="M.O.",VLOOKUP(A4209,INSUMOS_AUX!A:F,6,0),0)</f>
        <v>0</v>
      </c>
    </row>
    <row r="4210" customFormat="false" ht="15" hidden="false" customHeight="false" outlineLevel="0" collapsed="false">
      <c r="A4210" s="178" t="n">
        <v>12892</v>
      </c>
      <c r="B4210" s="179" t="s">
        <v>627</v>
      </c>
      <c r="C4210" s="180" t="s">
        <v>74</v>
      </c>
      <c r="D4210" s="180" t="s">
        <v>628</v>
      </c>
      <c r="E4210" s="178" t="n">
        <v>0.00274776</v>
      </c>
      <c r="F4210" s="181" t="n">
        <f aca="false">IF(C4210="MAT.",VLOOKUP(A4210,INSUMOS_AUX!A:F,6,0),0)</f>
        <v>9</v>
      </c>
      <c r="G4210" s="178" t="n">
        <f aca="false">IF(C4210="M.O.",VLOOKUP(A4210,INSUMOS_AUX!A:F,6,0),0)</f>
        <v>0</v>
      </c>
    </row>
    <row r="4211" customFormat="false" ht="15" hidden="false" customHeight="false" outlineLevel="0" collapsed="false">
      <c r="A4211" s="178" t="n">
        <v>12893</v>
      </c>
      <c r="B4211" s="179" t="s">
        <v>629</v>
      </c>
      <c r="C4211" s="180" t="s">
        <v>74</v>
      </c>
      <c r="D4211" s="180" t="s">
        <v>628</v>
      </c>
      <c r="E4211" s="178" t="n">
        <v>0.00032058</v>
      </c>
      <c r="F4211" s="181" t="n">
        <f aca="false">IF(C4211="MAT.",VLOOKUP(A4211,INSUMOS_AUX!A:F,6,0),0)</f>
        <v>48</v>
      </c>
      <c r="G4211" s="178" t="n">
        <f aca="false">IF(C4211="M.O.",VLOOKUP(A4211,INSUMOS_AUX!A:F,6,0),0)</f>
        <v>0</v>
      </c>
    </row>
    <row r="4212" customFormat="false" ht="15" hidden="false" customHeight="false" outlineLevel="0" collapsed="false">
      <c r="A4212" s="178" t="n">
        <v>2436</v>
      </c>
      <c r="B4212" s="179" t="s">
        <v>683</v>
      </c>
      <c r="C4212" s="180" t="s">
        <v>636</v>
      </c>
      <c r="D4212" s="180" t="s">
        <v>594</v>
      </c>
      <c r="E4212" s="178" t="n">
        <v>0.10301</v>
      </c>
      <c r="F4212" s="181" t="n">
        <f aca="false">IF(C4212="MAT.",VLOOKUP(A4212,INSUMOS_AUX!A:F,6,0),0)</f>
        <v>0</v>
      </c>
      <c r="G4212" s="178" t="n">
        <f aca="false">IF(C4212="M.O.",VLOOKUP(A4212,INSUMOS_AUX!A:F,6,0),0)</f>
        <v>13.3</v>
      </c>
    </row>
    <row r="4213" customFormat="false" ht="15" hidden="false" customHeight="false" outlineLevel="0" collapsed="false">
      <c r="A4213" s="178" t="n">
        <v>247</v>
      </c>
      <c r="B4213" s="179" t="s">
        <v>849</v>
      </c>
      <c r="C4213" s="180" t="s">
        <v>636</v>
      </c>
      <c r="D4213" s="180" t="s">
        <v>594</v>
      </c>
      <c r="E4213" s="178" t="n">
        <v>0.10301</v>
      </c>
      <c r="F4213" s="181" t="n">
        <f aca="false">IF(C4213="MAT.",VLOOKUP(A4213,INSUMOS_AUX!A:F,6,0),0)</f>
        <v>0</v>
      </c>
      <c r="G4213" s="178" t="n">
        <f aca="false">IF(C4213="M.O.",VLOOKUP(A4213,INSUMOS_AUX!A:F,6,0),0)</f>
        <v>9.34</v>
      </c>
    </row>
    <row r="4214" customFormat="false" ht="15" hidden="false" customHeight="false" outlineLevel="0" collapsed="false">
      <c r="A4214" s="178" t="n">
        <v>25966</v>
      </c>
      <c r="B4214" s="179" t="s">
        <v>653</v>
      </c>
      <c r="C4214" s="180" t="s">
        <v>74</v>
      </c>
      <c r="D4214" s="180" t="s">
        <v>654</v>
      </c>
      <c r="E4214" s="178" t="n">
        <v>0.00026606</v>
      </c>
      <c r="F4214" s="181" t="n">
        <f aca="false">IF(C4214="MAT.",VLOOKUP(A4214,INSUMOS_AUX!A:F,6,0),0)</f>
        <v>15.03</v>
      </c>
      <c r="G4214" s="178" t="n">
        <f aca="false">IF(C4214="M.O.",VLOOKUP(A4214,INSUMOS_AUX!A:F,6,0),0)</f>
        <v>0</v>
      </c>
    </row>
    <row r="4215" customFormat="false" ht="15" hidden="false" customHeight="false" outlineLevel="0" collapsed="false">
      <c r="A4215" s="178" t="n">
        <v>2711</v>
      </c>
      <c r="B4215" s="179" t="s">
        <v>657</v>
      </c>
      <c r="C4215" s="180" t="s">
        <v>74</v>
      </c>
      <c r="D4215" s="180" t="s">
        <v>30</v>
      </c>
      <c r="E4215" s="178" t="n">
        <v>0.00011874</v>
      </c>
      <c r="F4215" s="181" t="n">
        <f aca="false">IF(C4215="MAT.",VLOOKUP(A4215,INSUMOS_AUX!A:F,6,0),0)</f>
        <v>109.45</v>
      </c>
      <c r="G4215" s="178" t="n">
        <f aca="false">IF(C4215="M.O.",VLOOKUP(A4215,INSUMOS_AUX!A:F,6,0),0)</f>
        <v>0</v>
      </c>
    </row>
    <row r="4216" customFormat="false" ht="15" hidden="false" customHeight="false" outlineLevel="0" collapsed="false">
      <c r="A4216" s="178" t="n">
        <v>36144</v>
      </c>
      <c r="B4216" s="179" t="s">
        <v>630</v>
      </c>
      <c r="C4216" s="180" t="s">
        <v>74</v>
      </c>
      <c r="D4216" s="180" t="s">
        <v>30</v>
      </c>
      <c r="E4216" s="178" t="n">
        <v>0.02235416</v>
      </c>
      <c r="F4216" s="181" t="n">
        <f aca="false">IF(C4216="MAT.",VLOOKUP(A4216,INSUMOS_AUX!A:F,6,0),0)</f>
        <v>1.12</v>
      </c>
      <c r="G4216" s="178" t="n">
        <f aca="false">IF(C4216="M.O.",VLOOKUP(A4216,INSUMOS_AUX!A:F,6,0),0)</f>
        <v>0</v>
      </c>
    </row>
    <row r="4217" customFormat="false" ht="15" hidden="false" customHeight="false" outlineLevel="0" collapsed="false">
      <c r="A4217" s="178" t="n">
        <v>36146</v>
      </c>
      <c r="B4217" s="179" t="s">
        <v>631</v>
      </c>
      <c r="C4217" s="180" t="s">
        <v>74</v>
      </c>
      <c r="D4217" s="180" t="s">
        <v>30</v>
      </c>
      <c r="E4217" s="178" t="n">
        <v>0.00024868</v>
      </c>
      <c r="F4217" s="181" t="n">
        <f aca="false">IF(C4217="MAT.",VLOOKUP(A4217,INSUMOS_AUX!A:F,6,0),0)</f>
        <v>170</v>
      </c>
      <c r="G4217" s="178" t="n">
        <f aca="false">IF(C4217="M.O.",VLOOKUP(A4217,INSUMOS_AUX!A:F,6,0),0)</f>
        <v>0</v>
      </c>
    </row>
    <row r="4218" customFormat="false" ht="15" hidden="false" customHeight="false" outlineLevel="0" collapsed="false">
      <c r="A4218" s="178" t="n">
        <v>36149</v>
      </c>
      <c r="B4218" s="179" t="s">
        <v>632</v>
      </c>
      <c r="C4218" s="180" t="s">
        <v>74</v>
      </c>
      <c r="D4218" s="180" t="s">
        <v>30</v>
      </c>
      <c r="E4218" s="178" t="n">
        <v>0.000144</v>
      </c>
      <c r="F4218" s="181" t="n">
        <f aca="false">IF(C4218="MAT.",VLOOKUP(A4218,INSUMOS_AUX!A:F,6,0),0)</f>
        <v>117.5</v>
      </c>
      <c r="G4218" s="178" t="n">
        <f aca="false">IF(C4218="M.O.",VLOOKUP(A4218,INSUMOS_AUX!A:F,6,0),0)</f>
        <v>0</v>
      </c>
    </row>
    <row r="4219" customFormat="false" ht="15" hidden="false" customHeight="false" outlineLevel="0" collapsed="false">
      <c r="A4219" s="178" t="n">
        <v>36150</v>
      </c>
      <c r="B4219" s="179" t="s">
        <v>633</v>
      </c>
      <c r="C4219" s="180" t="s">
        <v>74</v>
      </c>
      <c r="D4219" s="180" t="s">
        <v>30</v>
      </c>
      <c r="E4219" s="178" t="n">
        <v>0.00053288</v>
      </c>
      <c r="F4219" s="181" t="n">
        <f aca="false">IF(C4219="MAT.",VLOOKUP(A4219,INSUMOS_AUX!A:F,6,0),0)</f>
        <v>29.7</v>
      </c>
      <c r="G4219" s="178" t="n">
        <f aca="false">IF(C4219="M.O.",VLOOKUP(A4219,INSUMOS_AUX!A:F,6,0),0)</f>
        <v>0</v>
      </c>
    </row>
    <row r="4220" customFormat="false" ht="15" hidden="false" customHeight="false" outlineLevel="0" collapsed="false">
      <c r="A4220" s="178" t="n">
        <v>36153</v>
      </c>
      <c r="B4220" s="179" t="s">
        <v>634</v>
      </c>
      <c r="C4220" s="180" t="s">
        <v>74</v>
      </c>
      <c r="D4220" s="180" t="s">
        <v>30</v>
      </c>
      <c r="E4220" s="178" t="n">
        <v>0.00021552</v>
      </c>
      <c r="F4220" s="181" t="n">
        <f aca="false">IF(C4220="MAT.",VLOOKUP(A4220,INSUMOS_AUX!A:F,6,0),0)</f>
        <v>133.75</v>
      </c>
      <c r="G4220" s="178" t="n">
        <f aca="false">IF(C4220="M.O.",VLOOKUP(A4220,INSUMOS_AUX!A:F,6,0),0)</f>
        <v>0</v>
      </c>
    </row>
    <row r="4221" customFormat="false" ht="15" hidden="false" customHeight="false" outlineLevel="0" collapsed="false">
      <c r="A4221" s="178" t="n">
        <v>37370</v>
      </c>
      <c r="B4221" s="179" t="s">
        <v>659</v>
      </c>
      <c r="C4221" s="180" t="s">
        <v>74</v>
      </c>
      <c r="D4221" s="180" t="s">
        <v>594</v>
      </c>
      <c r="E4221" s="178" t="n">
        <v>0.2</v>
      </c>
      <c r="F4221" s="181" t="n">
        <f aca="false">IF(C4221="MAT.",VLOOKUP(A4221,INSUMOS_AUX!A:F,6,0),0)</f>
        <v>1.87</v>
      </c>
      <c r="G4221" s="178" t="n">
        <f aca="false">IF(C4221="M.O.",VLOOKUP(A4221,INSUMOS_AUX!A:F,6,0),0)</f>
        <v>0</v>
      </c>
    </row>
    <row r="4222" customFormat="false" ht="15" hidden="false" customHeight="false" outlineLevel="0" collapsed="false">
      <c r="A4222" s="178" t="n">
        <v>37371</v>
      </c>
      <c r="B4222" s="179" t="s">
        <v>660</v>
      </c>
      <c r="C4222" s="180" t="s">
        <v>74</v>
      </c>
      <c r="D4222" s="180" t="s">
        <v>594</v>
      </c>
      <c r="E4222" s="178" t="n">
        <v>0.2</v>
      </c>
      <c r="F4222" s="181" t="n">
        <f aca="false">IF(C4222="MAT.",VLOOKUP(A4222,INSUMOS_AUX!A:F,6,0),0)</f>
        <v>0.71</v>
      </c>
      <c r="G4222" s="178" t="n">
        <f aca="false">IF(C4222="M.O.",VLOOKUP(A4222,INSUMOS_AUX!A:F,6,0),0)</f>
        <v>0</v>
      </c>
    </row>
    <row r="4223" customFormat="false" ht="15" hidden="false" customHeight="false" outlineLevel="0" collapsed="false">
      <c r="A4223" s="178" t="n">
        <v>37372</v>
      </c>
      <c r="B4223" s="179" t="s">
        <v>661</v>
      </c>
      <c r="C4223" s="180" t="s">
        <v>74</v>
      </c>
      <c r="D4223" s="180" t="s">
        <v>594</v>
      </c>
      <c r="E4223" s="178" t="n">
        <v>0.2</v>
      </c>
      <c r="F4223" s="181" t="n">
        <f aca="false">IF(C4223="MAT.",VLOOKUP(A4223,INSUMOS_AUX!A:F,6,0),0)</f>
        <v>0.34</v>
      </c>
      <c r="G4223" s="178" t="n">
        <f aca="false">IF(C4223="M.O.",VLOOKUP(A4223,INSUMOS_AUX!A:F,6,0),0)</f>
        <v>0</v>
      </c>
    </row>
    <row r="4224" customFormat="false" ht="15" hidden="false" customHeight="false" outlineLevel="0" collapsed="false">
      <c r="A4224" s="178" t="n">
        <v>37373</v>
      </c>
      <c r="B4224" s="179" t="s">
        <v>662</v>
      </c>
      <c r="C4224" s="180" t="s">
        <v>74</v>
      </c>
      <c r="D4224" s="180" t="s">
        <v>594</v>
      </c>
      <c r="E4224" s="178" t="n">
        <v>0.2</v>
      </c>
      <c r="F4224" s="181" t="n">
        <f aca="false">IF(C4224="MAT.",VLOOKUP(A4224,INSUMOS_AUX!A:F,6,0),0)</f>
        <v>0.05</v>
      </c>
      <c r="G4224" s="178" t="n">
        <f aca="false">IF(C4224="M.O.",VLOOKUP(A4224,INSUMOS_AUX!A:F,6,0),0)</f>
        <v>0</v>
      </c>
    </row>
    <row r="4225" customFormat="false" ht="15" hidden="false" customHeight="false" outlineLevel="0" collapsed="false">
      <c r="A4225" s="178" t="n">
        <v>38382</v>
      </c>
      <c r="B4225" s="179" t="s">
        <v>664</v>
      </c>
      <c r="C4225" s="180" t="s">
        <v>74</v>
      </c>
      <c r="D4225" s="180" t="s">
        <v>30</v>
      </c>
      <c r="E4225" s="178" t="n">
        <v>0.00050624</v>
      </c>
      <c r="F4225" s="181" t="n">
        <f aca="false">IF(C4225="MAT.",VLOOKUP(A4225,INSUMOS_AUX!A:F,6,0),0)</f>
        <v>7.62</v>
      </c>
      <c r="G4225" s="178" t="n">
        <f aca="false">IF(C4225="M.O.",VLOOKUP(A4225,INSUMOS_AUX!A:F,6,0),0)</f>
        <v>0</v>
      </c>
    </row>
    <row r="4226" customFormat="false" ht="15" hidden="false" customHeight="false" outlineLevel="0" collapsed="false">
      <c r="A4226" s="178" t="n">
        <v>38390</v>
      </c>
      <c r="B4226" s="179" t="s">
        <v>665</v>
      </c>
      <c r="C4226" s="180" t="s">
        <v>74</v>
      </c>
      <c r="D4226" s="180" t="s">
        <v>30</v>
      </c>
      <c r="E4226" s="178" t="n">
        <v>0.00026606</v>
      </c>
      <c r="F4226" s="181" t="n">
        <f aca="false">IF(C4226="MAT.",VLOOKUP(A4226,INSUMOS_AUX!A:F,6,0),0)</f>
        <v>22.97</v>
      </c>
      <c r="G4226" s="178" t="n">
        <f aca="false">IF(C4226="M.O.",VLOOKUP(A4226,INSUMOS_AUX!A:F,6,0),0)</f>
        <v>0</v>
      </c>
    </row>
    <row r="4227" customFormat="false" ht="15" hidden="false" customHeight="false" outlineLevel="0" collapsed="false">
      <c r="A4227" s="178" t="n">
        <v>38393</v>
      </c>
      <c r="B4227" s="179" t="s">
        <v>666</v>
      </c>
      <c r="C4227" s="180" t="s">
        <v>74</v>
      </c>
      <c r="D4227" s="180" t="s">
        <v>30</v>
      </c>
      <c r="E4227" s="178" t="n">
        <v>0.00026606</v>
      </c>
      <c r="F4227" s="181" t="n">
        <f aca="false">IF(C4227="MAT.",VLOOKUP(A4227,INSUMOS_AUX!A:F,6,0),0)</f>
        <v>10.36</v>
      </c>
      <c r="G4227" s="178" t="n">
        <f aca="false">IF(C4227="M.O.",VLOOKUP(A4227,INSUMOS_AUX!A:F,6,0),0)</f>
        <v>0</v>
      </c>
    </row>
    <row r="4228" customFormat="false" ht="15" hidden="false" customHeight="false" outlineLevel="0" collapsed="false">
      <c r="A4228" s="178" t="n">
        <v>38396</v>
      </c>
      <c r="B4228" s="179" t="s">
        <v>667</v>
      </c>
      <c r="C4228" s="180" t="s">
        <v>74</v>
      </c>
      <c r="D4228" s="180" t="s">
        <v>30</v>
      </c>
      <c r="E4228" s="178" t="n">
        <v>9.06E-006</v>
      </c>
      <c r="F4228" s="181" t="n">
        <f aca="false">IF(C4228="MAT.",VLOOKUP(A4228,INSUMOS_AUX!A:F,6,0),0)</f>
        <v>276.64</v>
      </c>
      <c r="G4228" s="178" t="n">
        <f aca="false">IF(C4228="M.O.",VLOOKUP(A4228,INSUMOS_AUX!A:F,6,0),0)</f>
        <v>0</v>
      </c>
    </row>
    <row r="4229" customFormat="false" ht="15" hidden="false" customHeight="false" outlineLevel="0" collapsed="false">
      <c r="A4229" s="178" t="n">
        <v>38399</v>
      </c>
      <c r="B4229" s="179" t="s">
        <v>668</v>
      </c>
      <c r="C4229" s="180" t="s">
        <v>74</v>
      </c>
      <c r="D4229" s="180" t="s">
        <v>30</v>
      </c>
      <c r="E4229" s="178" t="n">
        <v>4.526E-005</v>
      </c>
      <c r="F4229" s="181" t="n">
        <f aca="false">IF(C4229="MAT.",VLOOKUP(A4229,INSUMOS_AUX!A:F,6,0),0)</f>
        <v>135.25</v>
      </c>
      <c r="G4229" s="178" t="n">
        <f aca="false">IF(C4229="M.O.",VLOOKUP(A4229,INSUMOS_AUX!A:F,6,0),0)</f>
        <v>0</v>
      </c>
    </row>
    <row r="4230" customFormat="false" ht="15" hidden="false" customHeight="false" outlineLevel="0" collapsed="false">
      <c r="A4230" s="178" t="n">
        <v>38412</v>
      </c>
      <c r="B4230" s="179" t="s">
        <v>669</v>
      </c>
      <c r="C4230" s="180" t="s">
        <v>74</v>
      </c>
      <c r="D4230" s="180" t="s">
        <v>30</v>
      </c>
      <c r="E4230" s="178" t="n">
        <v>7.92E-006</v>
      </c>
      <c r="F4230" s="181" t="n">
        <f aca="false">IF(C4230="MAT.",VLOOKUP(A4230,INSUMOS_AUX!A:F,6,0),0)</f>
        <v>837.62</v>
      </c>
      <c r="G4230" s="178" t="n">
        <f aca="false">IF(C4230="M.O.",VLOOKUP(A4230,INSUMOS_AUX!A:F,6,0),0)</f>
        <v>0</v>
      </c>
    </row>
    <row r="4231" customFormat="false" ht="15" hidden="false" customHeight="false" outlineLevel="0" collapsed="false">
      <c r="A4231" s="178" t="n">
        <v>38413</v>
      </c>
      <c r="B4231" s="179" t="s">
        <v>670</v>
      </c>
      <c r="C4231" s="180" t="s">
        <v>74</v>
      </c>
      <c r="D4231" s="180" t="s">
        <v>30</v>
      </c>
      <c r="E4231" s="178" t="n">
        <v>7.76E-006</v>
      </c>
      <c r="F4231" s="181" t="n">
        <f aca="false">IF(C4231="MAT.",VLOOKUP(A4231,INSUMOS_AUX!A:F,6,0),0)</f>
        <v>589.49</v>
      </c>
      <c r="G4231" s="178" t="n">
        <f aca="false">IF(C4231="M.O.",VLOOKUP(A4231,INSUMOS_AUX!A:F,6,0),0)</f>
        <v>0</v>
      </c>
    </row>
    <row r="4232" customFormat="false" ht="15" hidden="false" customHeight="false" outlineLevel="0" collapsed="false">
      <c r="A4232" s="178" t="n">
        <v>38476</v>
      </c>
      <c r="B4232" s="179" t="s">
        <v>671</v>
      </c>
      <c r="C4232" s="180" t="s">
        <v>74</v>
      </c>
      <c r="D4232" s="180" t="s">
        <v>30</v>
      </c>
      <c r="E4232" s="178" t="n">
        <v>3.622E-005</v>
      </c>
      <c r="F4232" s="181" t="n">
        <f aca="false">IF(C4232="MAT.",VLOOKUP(A4232,INSUMOS_AUX!A:F,6,0),0)</f>
        <v>203.78</v>
      </c>
      <c r="G4232" s="178" t="n">
        <f aca="false">IF(C4232="M.O.",VLOOKUP(A4232,INSUMOS_AUX!A:F,6,0),0)</f>
        <v>0</v>
      </c>
    </row>
    <row r="4233" customFormat="false" ht="15" hidden="false" customHeight="false" outlineLevel="0" collapsed="false">
      <c r="A4233" s="178" t="n">
        <v>38477</v>
      </c>
      <c r="B4233" s="179" t="s">
        <v>672</v>
      </c>
      <c r="C4233" s="180" t="s">
        <v>74</v>
      </c>
      <c r="D4233" s="180" t="s">
        <v>30</v>
      </c>
      <c r="E4233" s="178" t="n">
        <v>7.76E-006</v>
      </c>
      <c r="F4233" s="181" t="n">
        <f aca="false">IF(C4233="MAT.",VLOOKUP(A4233,INSUMOS_AUX!A:F,6,0),0)</f>
        <v>577.1</v>
      </c>
      <c r="G4233" s="178" t="n">
        <f aca="false">IF(C4233="M.O.",VLOOKUP(A4233,INSUMOS_AUX!A:F,6,0),0)</f>
        <v>0</v>
      </c>
    </row>
    <row r="4234" customFormat="false" ht="15" hidden="false" customHeight="false" outlineLevel="0" collapsed="false">
      <c r="A4234" s="178" t="n">
        <v>39387</v>
      </c>
      <c r="B4234" s="179" t="s">
        <v>479</v>
      </c>
      <c r="C4234" s="180" t="s">
        <v>74</v>
      </c>
      <c r="D4234" s="180" t="s">
        <v>30</v>
      </c>
      <c r="E4234" s="178" t="n">
        <v>1</v>
      </c>
      <c r="F4234" s="181" t="n">
        <f aca="false">IF(C4234="MAT.",VLOOKUP(A4234,INSUMOS_AUX!A:F,6,0),0)</f>
        <v>70.64</v>
      </c>
      <c r="G4234" s="178" t="n">
        <f aca="false">IF(C4234="M.O.",VLOOKUP(A4234,INSUMOS_AUX!A:F,6,0),0)</f>
        <v>0</v>
      </c>
    </row>
    <row r="4235" customFormat="false" ht="15" hidden="false" customHeight="false" outlineLevel="0" collapsed="false">
      <c r="A4235" s="172"/>
      <c r="B4235" s="173"/>
      <c r="C4235" s="173"/>
      <c r="D4235" s="173"/>
      <c r="E4235" s="173"/>
      <c r="F4235" s="173"/>
      <c r="G4235" s="173"/>
    </row>
    <row r="4236" customFormat="false" ht="15" hidden="false" customHeight="false" outlineLevel="0" collapsed="false">
      <c r="A4236" s="174" t="s">
        <v>385</v>
      </c>
      <c r="B4236" s="174" t="s">
        <v>386</v>
      </c>
      <c r="C4236" s="175" t="s">
        <v>60</v>
      </c>
      <c r="D4236" s="175" t="s">
        <v>30</v>
      </c>
      <c r="E4236" s="176" t="n">
        <v>160</v>
      </c>
      <c r="F4236" s="176" t="n">
        <f aca="false">SUMPRODUCT($E4237:$E4264,F4237:F4264)</f>
        <v>0.36497545928</v>
      </c>
      <c r="G4236" s="176" t="n">
        <f aca="false">SUMPRODUCT($E4237:$E4264,G4237:G4264)</f>
        <v>0.69964392</v>
      </c>
    </row>
    <row r="4237" customFormat="false" ht="15" hidden="false" customHeight="false" outlineLevel="0" collapsed="false">
      <c r="A4237" s="178" t="n">
        <v>10</v>
      </c>
      <c r="B4237" s="179" t="s">
        <v>647</v>
      </c>
      <c r="C4237" s="180" t="s">
        <v>74</v>
      </c>
      <c r="D4237" s="180" t="s">
        <v>30</v>
      </c>
      <c r="E4237" s="178" t="n">
        <v>0.00042075</v>
      </c>
      <c r="F4237" s="181" t="n">
        <f aca="false">IF(C4237="MAT.",VLOOKUP(A4237,INSUMOS_AUX!A:F,6,0),0)</f>
        <v>6.92</v>
      </c>
      <c r="G4237" s="178" t="n">
        <f aca="false">IF(C4237="M.O.",VLOOKUP(A4237,INSUMOS_AUX!A:F,6,0),0)</f>
        <v>0</v>
      </c>
    </row>
    <row r="4238" customFormat="false" ht="15" hidden="false" customHeight="false" outlineLevel="0" collapsed="false">
      <c r="A4238" s="178" t="n">
        <v>11359</v>
      </c>
      <c r="B4238" s="179" t="s">
        <v>649</v>
      </c>
      <c r="C4238" s="180" t="s">
        <v>74</v>
      </c>
      <c r="D4238" s="180" t="s">
        <v>30</v>
      </c>
      <c r="E4238" s="178" t="n">
        <v>3.396E-006</v>
      </c>
      <c r="F4238" s="181" t="n">
        <f aca="false">IF(C4238="MAT.",VLOOKUP(A4238,INSUMOS_AUX!A:F,6,0),0)</f>
        <v>571.77</v>
      </c>
      <c r="G4238" s="178" t="n">
        <f aca="false">IF(C4238="M.O.",VLOOKUP(A4238,INSUMOS_AUX!A:F,6,0),0)</f>
        <v>0</v>
      </c>
    </row>
    <row r="4239" customFormat="false" ht="15" hidden="false" customHeight="false" outlineLevel="0" collapsed="false">
      <c r="A4239" s="178" t="n">
        <v>12815</v>
      </c>
      <c r="B4239" s="179" t="s">
        <v>651</v>
      </c>
      <c r="C4239" s="180" t="s">
        <v>74</v>
      </c>
      <c r="D4239" s="180" t="s">
        <v>30</v>
      </c>
      <c r="E4239" s="178" t="n">
        <v>0.000478896</v>
      </c>
      <c r="F4239" s="181" t="n">
        <f aca="false">IF(C4239="MAT.",VLOOKUP(A4239,INSUMOS_AUX!A:F,6,0),0)</f>
        <v>5.84</v>
      </c>
      <c r="G4239" s="178" t="n">
        <f aca="false">IF(C4239="M.O.",VLOOKUP(A4239,INSUMOS_AUX!A:F,6,0),0)</f>
        <v>0</v>
      </c>
    </row>
    <row r="4240" customFormat="false" ht="15" hidden="false" customHeight="false" outlineLevel="0" collapsed="false">
      <c r="A4240" s="178" t="n">
        <v>12892</v>
      </c>
      <c r="B4240" s="179" t="s">
        <v>627</v>
      </c>
      <c r="C4240" s="180" t="s">
        <v>74</v>
      </c>
      <c r="D4240" s="180" t="s">
        <v>628</v>
      </c>
      <c r="E4240" s="178" t="n">
        <v>0.000824328</v>
      </c>
      <c r="F4240" s="181" t="n">
        <f aca="false">IF(C4240="MAT.",VLOOKUP(A4240,INSUMOS_AUX!A:F,6,0),0)</f>
        <v>9</v>
      </c>
      <c r="G4240" s="178" t="n">
        <f aca="false">IF(C4240="M.O.",VLOOKUP(A4240,INSUMOS_AUX!A:F,6,0),0)</f>
        <v>0</v>
      </c>
    </row>
    <row r="4241" customFormat="false" ht="15" hidden="false" customHeight="false" outlineLevel="0" collapsed="false">
      <c r="A4241" s="178" t="n">
        <v>12893</v>
      </c>
      <c r="B4241" s="179" t="s">
        <v>629</v>
      </c>
      <c r="C4241" s="180" t="s">
        <v>74</v>
      </c>
      <c r="D4241" s="180" t="s">
        <v>628</v>
      </c>
      <c r="E4241" s="178" t="n">
        <v>9.6174E-005</v>
      </c>
      <c r="F4241" s="181" t="n">
        <f aca="false">IF(C4241="MAT.",VLOOKUP(A4241,INSUMOS_AUX!A:F,6,0),0)</f>
        <v>48</v>
      </c>
      <c r="G4241" s="178" t="n">
        <f aca="false">IF(C4241="M.O.",VLOOKUP(A4241,INSUMOS_AUX!A:F,6,0),0)</f>
        <v>0</v>
      </c>
    </row>
    <row r="4242" customFormat="false" ht="15" hidden="false" customHeight="false" outlineLevel="0" collapsed="false">
      <c r="A4242" s="178" t="n">
        <v>2436</v>
      </c>
      <c r="B4242" s="179" t="s">
        <v>683</v>
      </c>
      <c r="C4242" s="180" t="s">
        <v>636</v>
      </c>
      <c r="D4242" s="180" t="s">
        <v>594</v>
      </c>
      <c r="E4242" s="178" t="n">
        <v>0.030903</v>
      </c>
      <c r="F4242" s="181" t="n">
        <f aca="false">IF(C4242="MAT.",VLOOKUP(A4242,INSUMOS_AUX!A:F,6,0),0)</f>
        <v>0</v>
      </c>
      <c r="G4242" s="178" t="n">
        <f aca="false">IF(C4242="M.O.",VLOOKUP(A4242,INSUMOS_AUX!A:F,6,0),0)</f>
        <v>13.3</v>
      </c>
    </row>
    <row r="4243" customFormat="false" ht="15" hidden="false" customHeight="false" outlineLevel="0" collapsed="false">
      <c r="A4243" s="178" t="n">
        <v>247</v>
      </c>
      <c r="B4243" s="179" t="s">
        <v>849</v>
      </c>
      <c r="C4243" s="180" t="s">
        <v>636</v>
      </c>
      <c r="D4243" s="180" t="s">
        <v>594</v>
      </c>
      <c r="E4243" s="178" t="n">
        <v>0.030903</v>
      </c>
      <c r="F4243" s="181" t="n">
        <f aca="false">IF(C4243="MAT.",VLOOKUP(A4243,INSUMOS_AUX!A:F,6,0),0)</f>
        <v>0</v>
      </c>
      <c r="G4243" s="178" t="n">
        <f aca="false">IF(C4243="M.O.",VLOOKUP(A4243,INSUMOS_AUX!A:F,6,0),0)</f>
        <v>9.34</v>
      </c>
    </row>
    <row r="4244" customFormat="false" ht="15" hidden="false" customHeight="false" outlineLevel="0" collapsed="false">
      <c r="A4244" s="178" t="n">
        <v>25966</v>
      </c>
      <c r="B4244" s="179" t="s">
        <v>653</v>
      </c>
      <c r="C4244" s="180" t="s">
        <v>74</v>
      </c>
      <c r="D4244" s="180" t="s">
        <v>654</v>
      </c>
      <c r="E4244" s="178" t="n">
        <v>7.9818E-005</v>
      </c>
      <c r="F4244" s="181" t="n">
        <f aca="false">IF(C4244="MAT.",VLOOKUP(A4244,INSUMOS_AUX!A:F,6,0),0)</f>
        <v>15.03</v>
      </c>
      <c r="G4244" s="178" t="n">
        <f aca="false">IF(C4244="M.O.",VLOOKUP(A4244,INSUMOS_AUX!A:F,6,0),0)</f>
        <v>0</v>
      </c>
    </row>
    <row r="4245" customFormat="false" ht="15" hidden="false" customHeight="false" outlineLevel="0" collapsed="false">
      <c r="A4245" s="178" t="n">
        <v>2711</v>
      </c>
      <c r="B4245" s="179" t="s">
        <v>657</v>
      </c>
      <c r="C4245" s="180" t="s">
        <v>74</v>
      </c>
      <c r="D4245" s="180" t="s">
        <v>30</v>
      </c>
      <c r="E4245" s="178" t="n">
        <v>3.5622E-005</v>
      </c>
      <c r="F4245" s="181" t="n">
        <f aca="false">IF(C4245="MAT.",VLOOKUP(A4245,INSUMOS_AUX!A:F,6,0),0)</f>
        <v>109.45</v>
      </c>
      <c r="G4245" s="178" t="n">
        <f aca="false">IF(C4245="M.O.",VLOOKUP(A4245,INSUMOS_AUX!A:F,6,0),0)</f>
        <v>0</v>
      </c>
    </row>
    <row r="4246" customFormat="false" ht="15" hidden="false" customHeight="false" outlineLevel="0" collapsed="false">
      <c r="A4246" s="178" t="n">
        <v>36144</v>
      </c>
      <c r="B4246" s="179" t="s">
        <v>630</v>
      </c>
      <c r="C4246" s="180" t="s">
        <v>74</v>
      </c>
      <c r="D4246" s="180" t="s">
        <v>30</v>
      </c>
      <c r="E4246" s="178" t="n">
        <v>0.006706248</v>
      </c>
      <c r="F4246" s="181" t="n">
        <f aca="false">IF(C4246="MAT.",VLOOKUP(A4246,INSUMOS_AUX!A:F,6,0),0)</f>
        <v>1.12</v>
      </c>
      <c r="G4246" s="178" t="n">
        <f aca="false">IF(C4246="M.O.",VLOOKUP(A4246,INSUMOS_AUX!A:F,6,0),0)</f>
        <v>0</v>
      </c>
    </row>
    <row r="4247" customFormat="false" ht="15" hidden="false" customHeight="false" outlineLevel="0" collapsed="false">
      <c r="A4247" s="178" t="n">
        <v>36146</v>
      </c>
      <c r="B4247" s="179" t="s">
        <v>631</v>
      </c>
      <c r="C4247" s="180" t="s">
        <v>74</v>
      </c>
      <c r="D4247" s="180" t="s">
        <v>30</v>
      </c>
      <c r="E4247" s="178" t="n">
        <v>7.4604E-005</v>
      </c>
      <c r="F4247" s="181" t="n">
        <f aca="false">IF(C4247="MAT.",VLOOKUP(A4247,INSUMOS_AUX!A:F,6,0),0)</f>
        <v>170</v>
      </c>
      <c r="G4247" s="178" t="n">
        <f aca="false">IF(C4247="M.O.",VLOOKUP(A4247,INSUMOS_AUX!A:F,6,0),0)</f>
        <v>0</v>
      </c>
    </row>
    <row r="4248" customFormat="false" ht="15" hidden="false" customHeight="false" outlineLevel="0" collapsed="false">
      <c r="A4248" s="178" t="n">
        <v>36149</v>
      </c>
      <c r="B4248" s="179" t="s">
        <v>632</v>
      </c>
      <c r="C4248" s="180" t="s">
        <v>74</v>
      </c>
      <c r="D4248" s="180" t="s">
        <v>30</v>
      </c>
      <c r="E4248" s="178" t="n">
        <v>4.32E-005</v>
      </c>
      <c r="F4248" s="181" t="n">
        <f aca="false">IF(C4248="MAT.",VLOOKUP(A4248,INSUMOS_AUX!A:F,6,0),0)</f>
        <v>117.5</v>
      </c>
      <c r="G4248" s="178" t="n">
        <f aca="false">IF(C4248="M.O.",VLOOKUP(A4248,INSUMOS_AUX!A:F,6,0),0)</f>
        <v>0</v>
      </c>
    </row>
    <row r="4249" customFormat="false" ht="15" hidden="false" customHeight="false" outlineLevel="0" collapsed="false">
      <c r="A4249" s="178" t="n">
        <v>36150</v>
      </c>
      <c r="B4249" s="179" t="s">
        <v>633</v>
      </c>
      <c r="C4249" s="180" t="s">
        <v>74</v>
      </c>
      <c r="D4249" s="180" t="s">
        <v>30</v>
      </c>
      <c r="E4249" s="178" t="n">
        <v>0.000159864</v>
      </c>
      <c r="F4249" s="181" t="n">
        <f aca="false">IF(C4249="MAT.",VLOOKUP(A4249,INSUMOS_AUX!A:F,6,0),0)</f>
        <v>29.7</v>
      </c>
      <c r="G4249" s="178" t="n">
        <f aca="false">IF(C4249="M.O.",VLOOKUP(A4249,INSUMOS_AUX!A:F,6,0),0)</f>
        <v>0</v>
      </c>
    </row>
    <row r="4250" customFormat="false" ht="15" hidden="false" customHeight="false" outlineLevel="0" collapsed="false">
      <c r="A4250" s="178" t="n">
        <v>36153</v>
      </c>
      <c r="B4250" s="179" t="s">
        <v>634</v>
      </c>
      <c r="C4250" s="180" t="s">
        <v>74</v>
      </c>
      <c r="D4250" s="180" t="s">
        <v>30</v>
      </c>
      <c r="E4250" s="178" t="n">
        <v>6.4656E-005</v>
      </c>
      <c r="F4250" s="181" t="n">
        <f aca="false">IF(C4250="MAT.",VLOOKUP(A4250,INSUMOS_AUX!A:F,6,0),0)</f>
        <v>133.75</v>
      </c>
      <c r="G4250" s="178" t="n">
        <f aca="false">IF(C4250="M.O.",VLOOKUP(A4250,INSUMOS_AUX!A:F,6,0),0)</f>
        <v>0</v>
      </c>
    </row>
    <row r="4251" customFormat="false" ht="15" hidden="false" customHeight="false" outlineLevel="0" collapsed="false">
      <c r="A4251" s="178" t="n">
        <v>37370</v>
      </c>
      <c r="B4251" s="179" t="s">
        <v>659</v>
      </c>
      <c r="C4251" s="180" t="s">
        <v>74</v>
      </c>
      <c r="D4251" s="180" t="s">
        <v>594</v>
      </c>
      <c r="E4251" s="178" t="n">
        <v>0.06</v>
      </c>
      <c r="F4251" s="181" t="n">
        <f aca="false">IF(C4251="MAT.",VLOOKUP(A4251,INSUMOS_AUX!A:F,6,0),0)</f>
        <v>1.87</v>
      </c>
      <c r="G4251" s="178" t="n">
        <f aca="false">IF(C4251="M.O.",VLOOKUP(A4251,INSUMOS_AUX!A:F,6,0),0)</f>
        <v>0</v>
      </c>
    </row>
    <row r="4252" customFormat="false" ht="15" hidden="false" customHeight="false" outlineLevel="0" collapsed="false">
      <c r="A4252" s="178" t="n">
        <v>37371</v>
      </c>
      <c r="B4252" s="179" t="s">
        <v>660</v>
      </c>
      <c r="C4252" s="180" t="s">
        <v>74</v>
      </c>
      <c r="D4252" s="180" t="s">
        <v>594</v>
      </c>
      <c r="E4252" s="178" t="n">
        <v>0.06</v>
      </c>
      <c r="F4252" s="181" t="n">
        <f aca="false">IF(C4252="MAT.",VLOOKUP(A4252,INSUMOS_AUX!A:F,6,0),0)</f>
        <v>0.71</v>
      </c>
      <c r="G4252" s="178" t="n">
        <f aca="false">IF(C4252="M.O.",VLOOKUP(A4252,INSUMOS_AUX!A:F,6,0),0)</f>
        <v>0</v>
      </c>
    </row>
    <row r="4253" customFormat="false" ht="15" hidden="false" customHeight="false" outlineLevel="0" collapsed="false">
      <c r="A4253" s="178" t="n">
        <v>37372</v>
      </c>
      <c r="B4253" s="179" t="s">
        <v>661</v>
      </c>
      <c r="C4253" s="180" t="s">
        <v>74</v>
      </c>
      <c r="D4253" s="180" t="s">
        <v>594</v>
      </c>
      <c r="E4253" s="178" t="n">
        <v>0.06</v>
      </c>
      <c r="F4253" s="181" t="n">
        <f aca="false">IF(C4253="MAT.",VLOOKUP(A4253,INSUMOS_AUX!A:F,6,0),0)</f>
        <v>0.34</v>
      </c>
      <c r="G4253" s="178" t="n">
        <f aca="false">IF(C4253="M.O.",VLOOKUP(A4253,INSUMOS_AUX!A:F,6,0),0)</f>
        <v>0</v>
      </c>
    </row>
    <row r="4254" customFormat="false" ht="15" hidden="false" customHeight="false" outlineLevel="0" collapsed="false">
      <c r="A4254" s="178" t="n">
        <v>37373</v>
      </c>
      <c r="B4254" s="179" t="s">
        <v>662</v>
      </c>
      <c r="C4254" s="180" t="s">
        <v>74</v>
      </c>
      <c r="D4254" s="180" t="s">
        <v>594</v>
      </c>
      <c r="E4254" s="178" t="n">
        <v>0.06</v>
      </c>
      <c r="F4254" s="181" t="n">
        <f aca="false">IF(C4254="MAT.",VLOOKUP(A4254,INSUMOS_AUX!A:F,6,0),0)</f>
        <v>0.05</v>
      </c>
      <c r="G4254" s="178" t="n">
        <f aca="false">IF(C4254="M.O.",VLOOKUP(A4254,INSUMOS_AUX!A:F,6,0),0)</f>
        <v>0</v>
      </c>
    </row>
    <row r="4255" customFormat="false" ht="15" hidden="false" customHeight="false" outlineLevel="0" collapsed="false">
      <c r="A4255" s="178" t="n">
        <v>38382</v>
      </c>
      <c r="B4255" s="179" t="s">
        <v>664</v>
      </c>
      <c r="C4255" s="180" t="s">
        <v>74</v>
      </c>
      <c r="D4255" s="180" t="s">
        <v>30</v>
      </c>
      <c r="E4255" s="178" t="n">
        <v>0.000151872</v>
      </c>
      <c r="F4255" s="181" t="n">
        <f aca="false">IF(C4255="MAT.",VLOOKUP(A4255,INSUMOS_AUX!A:F,6,0),0)</f>
        <v>7.62</v>
      </c>
      <c r="G4255" s="178" t="n">
        <f aca="false">IF(C4255="M.O.",VLOOKUP(A4255,INSUMOS_AUX!A:F,6,0),0)</f>
        <v>0</v>
      </c>
    </row>
    <row r="4256" customFormat="false" ht="15" hidden="false" customHeight="false" outlineLevel="0" collapsed="false">
      <c r="A4256" s="178" t="n">
        <v>38390</v>
      </c>
      <c r="B4256" s="179" t="s">
        <v>665</v>
      </c>
      <c r="C4256" s="180" t="s">
        <v>74</v>
      </c>
      <c r="D4256" s="180" t="s">
        <v>30</v>
      </c>
      <c r="E4256" s="178" t="n">
        <v>7.9818E-005</v>
      </c>
      <c r="F4256" s="181" t="n">
        <f aca="false">IF(C4256="MAT.",VLOOKUP(A4256,INSUMOS_AUX!A:F,6,0),0)</f>
        <v>22.97</v>
      </c>
      <c r="G4256" s="178" t="n">
        <f aca="false">IF(C4256="M.O.",VLOOKUP(A4256,INSUMOS_AUX!A:F,6,0),0)</f>
        <v>0</v>
      </c>
    </row>
    <row r="4257" customFormat="false" ht="15" hidden="false" customHeight="false" outlineLevel="0" collapsed="false">
      <c r="A4257" s="178" t="n">
        <v>38393</v>
      </c>
      <c r="B4257" s="179" t="s">
        <v>666</v>
      </c>
      <c r="C4257" s="180" t="s">
        <v>74</v>
      </c>
      <c r="D4257" s="180" t="s">
        <v>30</v>
      </c>
      <c r="E4257" s="178" t="n">
        <v>7.9818E-005</v>
      </c>
      <c r="F4257" s="181" t="n">
        <f aca="false">IF(C4257="MAT.",VLOOKUP(A4257,INSUMOS_AUX!A:F,6,0),0)</f>
        <v>10.36</v>
      </c>
      <c r="G4257" s="178" t="n">
        <f aca="false">IF(C4257="M.O.",VLOOKUP(A4257,INSUMOS_AUX!A:F,6,0),0)</f>
        <v>0</v>
      </c>
    </row>
    <row r="4258" customFormat="false" ht="15" hidden="false" customHeight="false" outlineLevel="0" collapsed="false">
      <c r="A4258" s="178" t="n">
        <v>38396</v>
      </c>
      <c r="B4258" s="179" t="s">
        <v>667</v>
      </c>
      <c r="C4258" s="180" t="s">
        <v>74</v>
      </c>
      <c r="D4258" s="180" t="s">
        <v>30</v>
      </c>
      <c r="E4258" s="178" t="n">
        <v>2.718E-006</v>
      </c>
      <c r="F4258" s="181" t="n">
        <f aca="false">IF(C4258="MAT.",VLOOKUP(A4258,INSUMOS_AUX!A:F,6,0),0)</f>
        <v>276.64</v>
      </c>
      <c r="G4258" s="178" t="n">
        <f aca="false">IF(C4258="M.O.",VLOOKUP(A4258,INSUMOS_AUX!A:F,6,0),0)</f>
        <v>0</v>
      </c>
    </row>
    <row r="4259" customFormat="false" ht="15" hidden="false" customHeight="false" outlineLevel="0" collapsed="false">
      <c r="A4259" s="178" t="n">
        <v>38399</v>
      </c>
      <c r="B4259" s="179" t="s">
        <v>668</v>
      </c>
      <c r="C4259" s="180" t="s">
        <v>74</v>
      </c>
      <c r="D4259" s="180" t="s">
        <v>30</v>
      </c>
      <c r="E4259" s="178" t="n">
        <v>1.3578E-005</v>
      </c>
      <c r="F4259" s="181" t="n">
        <f aca="false">IF(C4259="MAT.",VLOOKUP(A4259,INSUMOS_AUX!A:F,6,0),0)</f>
        <v>135.25</v>
      </c>
      <c r="G4259" s="178" t="n">
        <f aca="false">IF(C4259="M.O.",VLOOKUP(A4259,INSUMOS_AUX!A:F,6,0),0)</f>
        <v>0</v>
      </c>
    </row>
    <row r="4260" customFormat="false" ht="15" hidden="false" customHeight="false" outlineLevel="0" collapsed="false">
      <c r="A4260" s="178" t="n">
        <v>38412</v>
      </c>
      <c r="B4260" s="179" t="s">
        <v>669</v>
      </c>
      <c r="C4260" s="180" t="s">
        <v>74</v>
      </c>
      <c r="D4260" s="180" t="s">
        <v>30</v>
      </c>
      <c r="E4260" s="178" t="n">
        <v>2.376E-006</v>
      </c>
      <c r="F4260" s="181" t="n">
        <f aca="false">IF(C4260="MAT.",VLOOKUP(A4260,INSUMOS_AUX!A:F,6,0),0)</f>
        <v>837.62</v>
      </c>
      <c r="G4260" s="178" t="n">
        <f aca="false">IF(C4260="M.O.",VLOOKUP(A4260,INSUMOS_AUX!A:F,6,0),0)</f>
        <v>0</v>
      </c>
    </row>
    <row r="4261" customFormat="false" ht="15" hidden="false" customHeight="false" outlineLevel="0" collapsed="false">
      <c r="A4261" s="178" t="n">
        <v>38413</v>
      </c>
      <c r="B4261" s="179" t="s">
        <v>670</v>
      </c>
      <c r="C4261" s="180" t="s">
        <v>74</v>
      </c>
      <c r="D4261" s="180" t="s">
        <v>30</v>
      </c>
      <c r="E4261" s="178" t="n">
        <v>2.328E-006</v>
      </c>
      <c r="F4261" s="181" t="n">
        <f aca="false">IF(C4261="MAT.",VLOOKUP(A4261,INSUMOS_AUX!A:F,6,0),0)</f>
        <v>589.49</v>
      </c>
      <c r="G4261" s="178" t="n">
        <f aca="false">IF(C4261="M.O.",VLOOKUP(A4261,INSUMOS_AUX!A:F,6,0),0)</f>
        <v>0</v>
      </c>
    </row>
    <row r="4262" customFormat="false" ht="15" hidden="false" customHeight="false" outlineLevel="0" collapsed="false">
      <c r="A4262" s="178" t="n">
        <v>38476</v>
      </c>
      <c r="B4262" s="179" t="s">
        <v>671</v>
      </c>
      <c r="C4262" s="180" t="s">
        <v>74</v>
      </c>
      <c r="D4262" s="180" t="s">
        <v>30</v>
      </c>
      <c r="E4262" s="178" t="n">
        <v>1.0866E-005</v>
      </c>
      <c r="F4262" s="181" t="n">
        <f aca="false">IF(C4262="MAT.",VLOOKUP(A4262,INSUMOS_AUX!A:F,6,0),0)</f>
        <v>203.78</v>
      </c>
      <c r="G4262" s="178" t="n">
        <f aca="false">IF(C4262="M.O.",VLOOKUP(A4262,INSUMOS_AUX!A:F,6,0),0)</f>
        <v>0</v>
      </c>
    </row>
    <row r="4263" customFormat="false" ht="15" hidden="false" customHeight="false" outlineLevel="0" collapsed="false">
      <c r="A4263" s="178" t="n">
        <v>38477</v>
      </c>
      <c r="B4263" s="179" t="s">
        <v>672</v>
      </c>
      <c r="C4263" s="180" t="s">
        <v>74</v>
      </c>
      <c r="D4263" s="180" t="s">
        <v>30</v>
      </c>
      <c r="E4263" s="178" t="n">
        <v>2.328E-006</v>
      </c>
      <c r="F4263" s="181" t="n">
        <f aca="false">IF(C4263="MAT.",VLOOKUP(A4263,INSUMOS_AUX!A:F,6,0),0)</f>
        <v>577.1</v>
      </c>
      <c r="G4263" s="178" t="n">
        <f aca="false">IF(C4263="M.O.",VLOOKUP(A4263,INSUMOS_AUX!A:F,6,0),0)</f>
        <v>0</v>
      </c>
    </row>
    <row r="4264" customFormat="false" ht="15" hidden="false" customHeight="false" outlineLevel="0" collapsed="false">
      <c r="A4264" s="178" t="s">
        <v>880</v>
      </c>
      <c r="B4264" s="179" t="s">
        <v>386</v>
      </c>
      <c r="C4264" s="180" t="s">
        <v>74</v>
      </c>
      <c r="D4264" s="180" t="s">
        <v>30</v>
      </c>
      <c r="E4264" s="178" t="n">
        <v>1</v>
      </c>
      <c r="F4264" s="181" t="n">
        <f aca="false">IF(C4264="MAT.",VLOOKUP(A4264,INSUMOS_AUX!A:F,6,0),0)</f>
        <v>0.11</v>
      </c>
      <c r="G4264" s="178" t="n">
        <f aca="false">IF(C4264="M.O.",VLOOKUP(A4264,INSUMOS_AUX!A:F,6,0),0)</f>
        <v>0</v>
      </c>
    </row>
    <row r="4265" customFormat="false" ht="15" hidden="false" customHeight="false" outlineLevel="0" collapsed="false">
      <c r="A4265" s="172"/>
      <c r="B4265" s="173"/>
      <c r="C4265" s="173"/>
      <c r="D4265" s="173"/>
      <c r="E4265" s="173"/>
      <c r="F4265" s="173"/>
      <c r="G4265" s="173"/>
    </row>
    <row r="4266" customFormat="false" ht="15" hidden="false" customHeight="false" outlineLevel="0" collapsed="false">
      <c r="A4266" s="174" t="s">
        <v>394</v>
      </c>
      <c r="B4266" s="174" t="s">
        <v>395</v>
      </c>
      <c r="C4266" s="175" t="s">
        <v>60</v>
      </c>
      <c r="D4266" s="175" t="s">
        <v>30</v>
      </c>
      <c r="E4266" s="176" t="n">
        <v>12</v>
      </c>
      <c r="F4266" s="176" t="n">
        <f aca="false">SUMPRODUCT($E4267:$E4294,F4267:F4294)</f>
        <v>6.9149590988</v>
      </c>
      <c r="G4266" s="176" t="n">
        <f aca="false">SUMPRODUCT($E4267:$E4294,G4267:G4294)</f>
        <v>1.1660732</v>
      </c>
    </row>
    <row r="4267" customFormat="false" ht="15" hidden="false" customHeight="false" outlineLevel="0" collapsed="false">
      <c r="A4267" s="178" t="n">
        <v>10</v>
      </c>
      <c r="B4267" s="179" t="s">
        <v>647</v>
      </c>
      <c r="C4267" s="180" t="s">
        <v>74</v>
      </c>
      <c r="D4267" s="180" t="s">
        <v>30</v>
      </c>
      <c r="E4267" s="178" t="n">
        <v>0.00070125</v>
      </c>
      <c r="F4267" s="181" t="n">
        <f aca="false">IF(C4267="MAT.",VLOOKUP(A4267,INSUMOS_AUX!A:F,6,0),0)</f>
        <v>6.92</v>
      </c>
      <c r="G4267" s="178" t="n">
        <f aca="false">IF(C4267="M.O.",VLOOKUP(A4267,INSUMOS_AUX!A:F,6,0),0)</f>
        <v>0</v>
      </c>
    </row>
    <row r="4268" customFormat="false" ht="15" hidden="false" customHeight="false" outlineLevel="0" collapsed="false">
      <c r="A4268" s="178" t="n">
        <v>11359</v>
      </c>
      <c r="B4268" s="179" t="s">
        <v>649</v>
      </c>
      <c r="C4268" s="180" t="s">
        <v>74</v>
      </c>
      <c r="D4268" s="180" t="s">
        <v>30</v>
      </c>
      <c r="E4268" s="178" t="n">
        <v>5.66E-006</v>
      </c>
      <c r="F4268" s="181" t="n">
        <f aca="false">IF(C4268="MAT.",VLOOKUP(A4268,INSUMOS_AUX!A:F,6,0),0)</f>
        <v>571.77</v>
      </c>
      <c r="G4268" s="178" t="n">
        <f aca="false">IF(C4268="M.O.",VLOOKUP(A4268,INSUMOS_AUX!A:F,6,0),0)</f>
        <v>0</v>
      </c>
    </row>
    <row r="4269" customFormat="false" ht="15" hidden="false" customHeight="false" outlineLevel="0" collapsed="false">
      <c r="A4269" s="178" t="n">
        <v>12815</v>
      </c>
      <c r="B4269" s="179" t="s">
        <v>651</v>
      </c>
      <c r="C4269" s="180" t="s">
        <v>74</v>
      </c>
      <c r="D4269" s="180" t="s">
        <v>30</v>
      </c>
      <c r="E4269" s="178" t="n">
        <v>0.00079816</v>
      </c>
      <c r="F4269" s="181" t="n">
        <f aca="false">IF(C4269="MAT.",VLOOKUP(A4269,INSUMOS_AUX!A:F,6,0),0)</f>
        <v>5.84</v>
      </c>
      <c r="G4269" s="178" t="n">
        <f aca="false">IF(C4269="M.O.",VLOOKUP(A4269,INSUMOS_AUX!A:F,6,0),0)</f>
        <v>0</v>
      </c>
    </row>
    <row r="4270" customFormat="false" ht="15" hidden="false" customHeight="false" outlineLevel="0" collapsed="false">
      <c r="A4270" s="178" t="n">
        <v>12892</v>
      </c>
      <c r="B4270" s="179" t="s">
        <v>627</v>
      </c>
      <c r="C4270" s="180" t="s">
        <v>74</v>
      </c>
      <c r="D4270" s="180" t="s">
        <v>628</v>
      </c>
      <c r="E4270" s="178" t="n">
        <v>0.00137388</v>
      </c>
      <c r="F4270" s="181" t="n">
        <f aca="false">IF(C4270="MAT.",VLOOKUP(A4270,INSUMOS_AUX!A:F,6,0),0)</f>
        <v>9</v>
      </c>
      <c r="G4270" s="178" t="n">
        <f aca="false">IF(C4270="M.O.",VLOOKUP(A4270,INSUMOS_AUX!A:F,6,0),0)</f>
        <v>0</v>
      </c>
    </row>
    <row r="4271" customFormat="false" ht="15" hidden="false" customHeight="false" outlineLevel="0" collapsed="false">
      <c r="A4271" s="178" t="n">
        <v>12893</v>
      </c>
      <c r="B4271" s="179" t="s">
        <v>629</v>
      </c>
      <c r="C4271" s="180" t="s">
        <v>74</v>
      </c>
      <c r="D4271" s="180" t="s">
        <v>628</v>
      </c>
      <c r="E4271" s="178" t="n">
        <v>0.00016029</v>
      </c>
      <c r="F4271" s="181" t="n">
        <f aca="false">IF(C4271="MAT.",VLOOKUP(A4271,INSUMOS_AUX!A:F,6,0),0)</f>
        <v>48</v>
      </c>
      <c r="G4271" s="178" t="n">
        <f aca="false">IF(C4271="M.O.",VLOOKUP(A4271,INSUMOS_AUX!A:F,6,0),0)</f>
        <v>0</v>
      </c>
    </row>
    <row r="4272" customFormat="false" ht="15" hidden="false" customHeight="false" outlineLevel="0" collapsed="false">
      <c r="A4272" s="178" t="n">
        <v>2436</v>
      </c>
      <c r="B4272" s="179" t="s">
        <v>683</v>
      </c>
      <c r="C4272" s="180" t="s">
        <v>636</v>
      </c>
      <c r="D4272" s="180" t="s">
        <v>594</v>
      </c>
      <c r="E4272" s="178" t="n">
        <v>0.051505</v>
      </c>
      <c r="F4272" s="181" t="n">
        <f aca="false">IF(C4272="MAT.",VLOOKUP(A4272,INSUMOS_AUX!A:F,6,0),0)</f>
        <v>0</v>
      </c>
      <c r="G4272" s="178" t="n">
        <f aca="false">IF(C4272="M.O.",VLOOKUP(A4272,INSUMOS_AUX!A:F,6,0),0)</f>
        <v>13.3</v>
      </c>
    </row>
    <row r="4273" customFormat="false" ht="15" hidden="false" customHeight="false" outlineLevel="0" collapsed="false">
      <c r="A4273" s="178" t="n">
        <v>247</v>
      </c>
      <c r="B4273" s="179" t="s">
        <v>849</v>
      </c>
      <c r="C4273" s="180" t="s">
        <v>636</v>
      </c>
      <c r="D4273" s="180" t="s">
        <v>594</v>
      </c>
      <c r="E4273" s="178" t="n">
        <v>0.051505</v>
      </c>
      <c r="F4273" s="181" t="n">
        <f aca="false">IF(C4273="MAT.",VLOOKUP(A4273,INSUMOS_AUX!A:F,6,0),0)</f>
        <v>0</v>
      </c>
      <c r="G4273" s="178" t="n">
        <f aca="false">IF(C4273="M.O.",VLOOKUP(A4273,INSUMOS_AUX!A:F,6,0),0)</f>
        <v>9.34</v>
      </c>
    </row>
    <row r="4274" customFormat="false" ht="15" hidden="false" customHeight="false" outlineLevel="0" collapsed="false">
      <c r="A4274" s="178" t="n">
        <v>25966</v>
      </c>
      <c r="B4274" s="179" t="s">
        <v>653</v>
      </c>
      <c r="C4274" s="180" t="s">
        <v>74</v>
      </c>
      <c r="D4274" s="180" t="s">
        <v>654</v>
      </c>
      <c r="E4274" s="178" t="n">
        <v>0.00013303</v>
      </c>
      <c r="F4274" s="181" t="n">
        <f aca="false">IF(C4274="MAT.",VLOOKUP(A4274,INSUMOS_AUX!A:F,6,0),0)</f>
        <v>15.03</v>
      </c>
      <c r="G4274" s="178" t="n">
        <f aca="false">IF(C4274="M.O.",VLOOKUP(A4274,INSUMOS_AUX!A:F,6,0),0)</f>
        <v>0</v>
      </c>
    </row>
    <row r="4275" customFormat="false" ht="15" hidden="false" customHeight="false" outlineLevel="0" collapsed="false">
      <c r="A4275" s="178" t="n">
        <v>2711</v>
      </c>
      <c r="B4275" s="179" t="s">
        <v>657</v>
      </c>
      <c r="C4275" s="180" t="s">
        <v>74</v>
      </c>
      <c r="D4275" s="180" t="s">
        <v>30</v>
      </c>
      <c r="E4275" s="178" t="n">
        <v>5.937E-005</v>
      </c>
      <c r="F4275" s="181" t="n">
        <f aca="false">IF(C4275="MAT.",VLOOKUP(A4275,INSUMOS_AUX!A:F,6,0),0)</f>
        <v>109.45</v>
      </c>
      <c r="G4275" s="178" t="n">
        <f aca="false">IF(C4275="M.O.",VLOOKUP(A4275,INSUMOS_AUX!A:F,6,0),0)</f>
        <v>0</v>
      </c>
    </row>
    <row r="4276" customFormat="false" ht="15" hidden="false" customHeight="false" outlineLevel="0" collapsed="false">
      <c r="A4276" s="178" t="n">
        <v>36144</v>
      </c>
      <c r="B4276" s="179" t="s">
        <v>630</v>
      </c>
      <c r="C4276" s="180" t="s">
        <v>74</v>
      </c>
      <c r="D4276" s="180" t="s">
        <v>30</v>
      </c>
      <c r="E4276" s="178" t="n">
        <v>0.01117708</v>
      </c>
      <c r="F4276" s="181" t="n">
        <f aca="false">IF(C4276="MAT.",VLOOKUP(A4276,INSUMOS_AUX!A:F,6,0),0)</f>
        <v>1.12</v>
      </c>
      <c r="G4276" s="178" t="n">
        <f aca="false">IF(C4276="M.O.",VLOOKUP(A4276,INSUMOS_AUX!A:F,6,0),0)</f>
        <v>0</v>
      </c>
    </row>
    <row r="4277" customFormat="false" ht="15" hidden="false" customHeight="false" outlineLevel="0" collapsed="false">
      <c r="A4277" s="178" t="n">
        <v>36146</v>
      </c>
      <c r="B4277" s="179" t="s">
        <v>631</v>
      </c>
      <c r="C4277" s="180" t="s">
        <v>74</v>
      </c>
      <c r="D4277" s="180" t="s">
        <v>30</v>
      </c>
      <c r="E4277" s="178" t="n">
        <v>0.00012434</v>
      </c>
      <c r="F4277" s="181" t="n">
        <f aca="false">IF(C4277="MAT.",VLOOKUP(A4277,INSUMOS_AUX!A:F,6,0),0)</f>
        <v>170</v>
      </c>
      <c r="G4277" s="178" t="n">
        <f aca="false">IF(C4277="M.O.",VLOOKUP(A4277,INSUMOS_AUX!A:F,6,0),0)</f>
        <v>0</v>
      </c>
    </row>
    <row r="4278" customFormat="false" ht="15" hidden="false" customHeight="false" outlineLevel="0" collapsed="false">
      <c r="A4278" s="178" t="n">
        <v>36149</v>
      </c>
      <c r="B4278" s="179" t="s">
        <v>632</v>
      </c>
      <c r="C4278" s="180" t="s">
        <v>74</v>
      </c>
      <c r="D4278" s="180" t="s">
        <v>30</v>
      </c>
      <c r="E4278" s="178" t="n">
        <v>7.2E-005</v>
      </c>
      <c r="F4278" s="181" t="n">
        <f aca="false">IF(C4278="MAT.",VLOOKUP(A4278,INSUMOS_AUX!A:F,6,0),0)</f>
        <v>117.5</v>
      </c>
      <c r="G4278" s="178" t="n">
        <f aca="false">IF(C4278="M.O.",VLOOKUP(A4278,INSUMOS_AUX!A:F,6,0),0)</f>
        <v>0</v>
      </c>
    </row>
    <row r="4279" customFormat="false" ht="15" hidden="false" customHeight="false" outlineLevel="0" collapsed="false">
      <c r="A4279" s="178" t="n">
        <v>36150</v>
      </c>
      <c r="B4279" s="179" t="s">
        <v>633</v>
      </c>
      <c r="C4279" s="180" t="s">
        <v>74</v>
      </c>
      <c r="D4279" s="180" t="s">
        <v>30</v>
      </c>
      <c r="E4279" s="178" t="n">
        <v>0.00026644</v>
      </c>
      <c r="F4279" s="181" t="n">
        <f aca="false">IF(C4279="MAT.",VLOOKUP(A4279,INSUMOS_AUX!A:F,6,0),0)</f>
        <v>29.7</v>
      </c>
      <c r="G4279" s="178" t="n">
        <f aca="false">IF(C4279="M.O.",VLOOKUP(A4279,INSUMOS_AUX!A:F,6,0),0)</f>
        <v>0</v>
      </c>
    </row>
    <row r="4280" customFormat="false" ht="15" hidden="false" customHeight="false" outlineLevel="0" collapsed="false">
      <c r="A4280" s="178" t="n">
        <v>36153</v>
      </c>
      <c r="B4280" s="179" t="s">
        <v>634</v>
      </c>
      <c r="C4280" s="180" t="s">
        <v>74</v>
      </c>
      <c r="D4280" s="180" t="s">
        <v>30</v>
      </c>
      <c r="E4280" s="178" t="n">
        <v>0.00010776</v>
      </c>
      <c r="F4280" s="181" t="n">
        <f aca="false">IF(C4280="MAT.",VLOOKUP(A4280,INSUMOS_AUX!A:F,6,0),0)</f>
        <v>133.75</v>
      </c>
      <c r="G4280" s="178" t="n">
        <f aca="false">IF(C4280="M.O.",VLOOKUP(A4280,INSUMOS_AUX!A:F,6,0),0)</f>
        <v>0</v>
      </c>
    </row>
    <row r="4281" customFormat="false" ht="15" hidden="false" customHeight="false" outlineLevel="0" collapsed="false">
      <c r="A4281" s="178" t="n">
        <v>37370</v>
      </c>
      <c r="B4281" s="179" t="s">
        <v>659</v>
      </c>
      <c r="C4281" s="180" t="s">
        <v>74</v>
      </c>
      <c r="D4281" s="180" t="s">
        <v>594</v>
      </c>
      <c r="E4281" s="178" t="n">
        <v>0.1</v>
      </c>
      <c r="F4281" s="181" t="n">
        <f aca="false">IF(C4281="MAT.",VLOOKUP(A4281,INSUMOS_AUX!A:F,6,0),0)</f>
        <v>1.87</v>
      </c>
      <c r="G4281" s="178" t="n">
        <f aca="false">IF(C4281="M.O.",VLOOKUP(A4281,INSUMOS_AUX!A:F,6,0),0)</f>
        <v>0</v>
      </c>
    </row>
    <row r="4282" customFormat="false" ht="15" hidden="false" customHeight="false" outlineLevel="0" collapsed="false">
      <c r="A4282" s="178" t="n">
        <v>37371</v>
      </c>
      <c r="B4282" s="179" t="s">
        <v>660</v>
      </c>
      <c r="C4282" s="180" t="s">
        <v>74</v>
      </c>
      <c r="D4282" s="180" t="s">
        <v>594</v>
      </c>
      <c r="E4282" s="178" t="n">
        <v>0.1</v>
      </c>
      <c r="F4282" s="181" t="n">
        <f aca="false">IF(C4282="MAT.",VLOOKUP(A4282,INSUMOS_AUX!A:F,6,0),0)</f>
        <v>0.71</v>
      </c>
      <c r="G4282" s="178" t="n">
        <f aca="false">IF(C4282="M.O.",VLOOKUP(A4282,INSUMOS_AUX!A:F,6,0),0)</f>
        <v>0</v>
      </c>
    </row>
    <row r="4283" customFormat="false" ht="15" hidden="false" customHeight="false" outlineLevel="0" collapsed="false">
      <c r="A4283" s="178" t="n">
        <v>37372</v>
      </c>
      <c r="B4283" s="179" t="s">
        <v>661</v>
      </c>
      <c r="C4283" s="180" t="s">
        <v>74</v>
      </c>
      <c r="D4283" s="180" t="s">
        <v>594</v>
      </c>
      <c r="E4283" s="178" t="n">
        <v>0.1</v>
      </c>
      <c r="F4283" s="181" t="n">
        <f aca="false">IF(C4283="MAT.",VLOOKUP(A4283,INSUMOS_AUX!A:F,6,0),0)</f>
        <v>0.34</v>
      </c>
      <c r="G4283" s="178" t="n">
        <f aca="false">IF(C4283="M.O.",VLOOKUP(A4283,INSUMOS_AUX!A:F,6,0),0)</f>
        <v>0</v>
      </c>
    </row>
    <row r="4284" customFormat="false" ht="15" hidden="false" customHeight="false" outlineLevel="0" collapsed="false">
      <c r="A4284" s="178" t="n">
        <v>37373</v>
      </c>
      <c r="B4284" s="179" t="s">
        <v>662</v>
      </c>
      <c r="C4284" s="180" t="s">
        <v>74</v>
      </c>
      <c r="D4284" s="180" t="s">
        <v>594</v>
      </c>
      <c r="E4284" s="178" t="n">
        <v>0.1</v>
      </c>
      <c r="F4284" s="181" t="n">
        <f aca="false">IF(C4284="MAT.",VLOOKUP(A4284,INSUMOS_AUX!A:F,6,0),0)</f>
        <v>0.05</v>
      </c>
      <c r="G4284" s="178" t="n">
        <f aca="false">IF(C4284="M.O.",VLOOKUP(A4284,INSUMOS_AUX!A:F,6,0),0)</f>
        <v>0</v>
      </c>
    </row>
    <row r="4285" customFormat="false" ht="15" hidden="false" customHeight="false" outlineLevel="0" collapsed="false">
      <c r="A4285" s="178" t="n">
        <v>38382</v>
      </c>
      <c r="B4285" s="179" t="s">
        <v>664</v>
      </c>
      <c r="C4285" s="180" t="s">
        <v>74</v>
      </c>
      <c r="D4285" s="180" t="s">
        <v>30</v>
      </c>
      <c r="E4285" s="178" t="n">
        <v>0.00025312</v>
      </c>
      <c r="F4285" s="181" t="n">
        <f aca="false">IF(C4285="MAT.",VLOOKUP(A4285,INSUMOS_AUX!A:F,6,0),0)</f>
        <v>7.62</v>
      </c>
      <c r="G4285" s="178" t="n">
        <f aca="false">IF(C4285="M.O.",VLOOKUP(A4285,INSUMOS_AUX!A:F,6,0),0)</f>
        <v>0</v>
      </c>
    </row>
    <row r="4286" customFormat="false" ht="15" hidden="false" customHeight="false" outlineLevel="0" collapsed="false">
      <c r="A4286" s="178" t="n">
        <v>38390</v>
      </c>
      <c r="B4286" s="179" t="s">
        <v>665</v>
      </c>
      <c r="C4286" s="180" t="s">
        <v>74</v>
      </c>
      <c r="D4286" s="180" t="s">
        <v>30</v>
      </c>
      <c r="E4286" s="178" t="n">
        <v>0.00013303</v>
      </c>
      <c r="F4286" s="181" t="n">
        <f aca="false">IF(C4286="MAT.",VLOOKUP(A4286,INSUMOS_AUX!A:F,6,0),0)</f>
        <v>22.97</v>
      </c>
      <c r="G4286" s="178" t="n">
        <f aca="false">IF(C4286="M.O.",VLOOKUP(A4286,INSUMOS_AUX!A:F,6,0),0)</f>
        <v>0</v>
      </c>
    </row>
    <row r="4287" customFormat="false" ht="15" hidden="false" customHeight="false" outlineLevel="0" collapsed="false">
      <c r="A4287" s="178" t="n">
        <v>38393</v>
      </c>
      <c r="B4287" s="179" t="s">
        <v>666</v>
      </c>
      <c r="C4287" s="180" t="s">
        <v>74</v>
      </c>
      <c r="D4287" s="180" t="s">
        <v>30</v>
      </c>
      <c r="E4287" s="178" t="n">
        <v>0.00013303</v>
      </c>
      <c r="F4287" s="181" t="n">
        <f aca="false">IF(C4287="MAT.",VLOOKUP(A4287,INSUMOS_AUX!A:F,6,0),0)</f>
        <v>10.36</v>
      </c>
      <c r="G4287" s="178" t="n">
        <f aca="false">IF(C4287="M.O.",VLOOKUP(A4287,INSUMOS_AUX!A:F,6,0),0)</f>
        <v>0</v>
      </c>
    </row>
    <row r="4288" customFormat="false" ht="15" hidden="false" customHeight="false" outlineLevel="0" collapsed="false">
      <c r="A4288" s="178" t="n">
        <v>38396</v>
      </c>
      <c r="B4288" s="179" t="s">
        <v>667</v>
      </c>
      <c r="C4288" s="180" t="s">
        <v>74</v>
      </c>
      <c r="D4288" s="180" t="s">
        <v>30</v>
      </c>
      <c r="E4288" s="178" t="n">
        <v>4.53E-006</v>
      </c>
      <c r="F4288" s="181" t="n">
        <f aca="false">IF(C4288="MAT.",VLOOKUP(A4288,INSUMOS_AUX!A:F,6,0),0)</f>
        <v>276.64</v>
      </c>
      <c r="G4288" s="178" t="n">
        <f aca="false">IF(C4288="M.O.",VLOOKUP(A4288,INSUMOS_AUX!A:F,6,0),0)</f>
        <v>0</v>
      </c>
    </row>
    <row r="4289" customFormat="false" ht="15" hidden="false" customHeight="false" outlineLevel="0" collapsed="false">
      <c r="A4289" s="178" t="n">
        <v>38399</v>
      </c>
      <c r="B4289" s="179" t="s">
        <v>668</v>
      </c>
      <c r="C4289" s="180" t="s">
        <v>74</v>
      </c>
      <c r="D4289" s="180" t="s">
        <v>30</v>
      </c>
      <c r="E4289" s="178" t="n">
        <v>2.263E-005</v>
      </c>
      <c r="F4289" s="181" t="n">
        <f aca="false">IF(C4289="MAT.",VLOOKUP(A4289,INSUMOS_AUX!A:F,6,0),0)</f>
        <v>135.25</v>
      </c>
      <c r="G4289" s="178" t="n">
        <f aca="false">IF(C4289="M.O.",VLOOKUP(A4289,INSUMOS_AUX!A:F,6,0),0)</f>
        <v>0</v>
      </c>
    </row>
    <row r="4290" customFormat="false" ht="15" hidden="false" customHeight="false" outlineLevel="0" collapsed="false">
      <c r="A4290" s="178" t="n">
        <v>38412</v>
      </c>
      <c r="B4290" s="179" t="s">
        <v>669</v>
      </c>
      <c r="C4290" s="180" t="s">
        <v>74</v>
      </c>
      <c r="D4290" s="180" t="s">
        <v>30</v>
      </c>
      <c r="E4290" s="178" t="n">
        <v>3.96E-006</v>
      </c>
      <c r="F4290" s="181" t="n">
        <f aca="false">IF(C4290="MAT.",VLOOKUP(A4290,INSUMOS_AUX!A:F,6,0),0)</f>
        <v>837.62</v>
      </c>
      <c r="G4290" s="178" t="n">
        <f aca="false">IF(C4290="M.O.",VLOOKUP(A4290,INSUMOS_AUX!A:F,6,0),0)</f>
        <v>0</v>
      </c>
    </row>
    <row r="4291" customFormat="false" ht="15" hidden="false" customHeight="false" outlineLevel="0" collapsed="false">
      <c r="A4291" s="178" t="n">
        <v>38413</v>
      </c>
      <c r="B4291" s="179" t="s">
        <v>670</v>
      </c>
      <c r="C4291" s="180" t="s">
        <v>74</v>
      </c>
      <c r="D4291" s="180" t="s">
        <v>30</v>
      </c>
      <c r="E4291" s="178" t="n">
        <v>3.88E-006</v>
      </c>
      <c r="F4291" s="181" t="n">
        <f aca="false">IF(C4291="MAT.",VLOOKUP(A4291,INSUMOS_AUX!A:F,6,0),0)</f>
        <v>589.49</v>
      </c>
      <c r="G4291" s="178" t="n">
        <f aca="false">IF(C4291="M.O.",VLOOKUP(A4291,INSUMOS_AUX!A:F,6,0),0)</f>
        <v>0</v>
      </c>
    </row>
    <row r="4292" customFormat="false" ht="15" hidden="false" customHeight="false" outlineLevel="0" collapsed="false">
      <c r="A4292" s="178" t="n">
        <v>38476</v>
      </c>
      <c r="B4292" s="179" t="s">
        <v>671</v>
      </c>
      <c r="C4292" s="180" t="s">
        <v>74</v>
      </c>
      <c r="D4292" s="180" t="s">
        <v>30</v>
      </c>
      <c r="E4292" s="178" t="n">
        <v>1.811E-005</v>
      </c>
      <c r="F4292" s="181" t="n">
        <f aca="false">IF(C4292="MAT.",VLOOKUP(A4292,INSUMOS_AUX!A:F,6,0),0)</f>
        <v>203.78</v>
      </c>
      <c r="G4292" s="178" t="n">
        <f aca="false">IF(C4292="M.O.",VLOOKUP(A4292,INSUMOS_AUX!A:F,6,0),0)</f>
        <v>0</v>
      </c>
    </row>
    <row r="4293" customFormat="false" ht="15" hidden="false" customHeight="false" outlineLevel="0" collapsed="false">
      <c r="A4293" s="178" t="n">
        <v>38477</v>
      </c>
      <c r="B4293" s="179" t="s">
        <v>672</v>
      </c>
      <c r="C4293" s="180" t="s">
        <v>74</v>
      </c>
      <c r="D4293" s="180" t="s">
        <v>30</v>
      </c>
      <c r="E4293" s="178" t="n">
        <v>3.88E-006</v>
      </c>
      <c r="F4293" s="181" t="n">
        <f aca="false">IF(C4293="MAT.",VLOOKUP(A4293,INSUMOS_AUX!A:F,6,0),0)</f>
        <v>577.1</v>
      </c>
      <c r="G4293" s="178" t="n">
        <f aca="false">IF(C4293="M.O.",VLOOKUP(A4293,INSUMOS_AUX!A:F,6,0),0)</f>
        <v>0</v>
      </c>
    </row>
    <row r="4294" customFormat="false" ht="15" hidden="false" customHeight="false" outlineLevel="0" collapsed="false">
      <c r="A4294" s="178" t="s">
        <v>883</v>
      </c>
      <c r="B4294" s="179" t="s">
        <v>395</v>
      </c>
      <c r="C4294" s="180" t="s">
        <v>74</v>
      </c>
      <c r="D4294" s="180" t="s">
        <v>30</v>
      </c>
      <c r="E4294" s="178" t="n">
        <v>1</v>
      </c>
      <c r="F4294" s="181" t="n">
        <f aca="false">IF(C4294="MAT.",VLOOKUP(A4294,INSUMOS_AUX!A:F,6,0),0)</f>
        <v>6.49</v>
      </c>
      <c r="G4294" s="178" t="n">
        <f aca="false">IF(C4294="M.O.",VLOOKUP(A4294,INSUMOS_AUX!A:F,6,0),0)</f>
        <v>0</v>
      </c>
    </row>
    <row r="4295" customFormat="false" ht="15" hidden="false" customHeight="false" outlineLevel="0" collapsed="false">
      <c r="A4295" s="172"/>
      <c r="B4295" s="173"/>
      <c r="C4295" s="173"/>
      <c r="D4295" s="173"/>
      <c r="E4295" s="173"/>
      <c r="F4295" s="173"/>
      <c r="G4295" s="173"/>
    </row>
    <row r="4296" customFormat="false" ht="15" hidden="false" customHeight="false" outlineLevel="0" collapsed="false">
      <c r="A4296" s="174" t="s">
        <v>483</v>
      </c>
      <c r="B4296" s="174" t="s">
        <v>484</v>
      </c>
      <c r="C4296" s="175" t="s">
        <v>60</v>
      </c>
      <c r="D4296" s="175" t="s">
        <v>30</v>
      </c>
      <c r="E4296" s="176" t="n">
        <v>27</v>
      </c>
      <c r="F4296" s="176" t="n">
        <f aca="false">SUMPRODUCT($E4297:$E4324,F4297:F4324)</f>
        <v>5.3897545928</v>
      </c>
      <c r="G4296" s="176" t="n">
        <f aca="false">SUMPRODUCT($E4297:$E4324,G4297:G4324)</f>
        <v>6.9964392</v>
      </c>
    </row>
    <row r="4297" customFormat="false" ht="15" hidden="false" customHeight="false" outlineLevel="0" collapsed="false">
      <c r="A4297" s="178" t="n">
        <v>10</v>
      </c>
      <c r="B4297" s="179" t="s">
        <v>647</v>
      </c>
      <c r="C4297" s="180" t="s">
        <v>74</v>
      </c>
      <c r="D4297" s="180" t="s">
        <v>30</v>
      </c>
      <c r="E4297" s="178" t="n">
        <v>0.0042075</v>
      </c>
      <c r="F4297" s="181" t="n">
        <f aca="false">IF(C4297="MAT.",VLOOKUP(A4297,INSUMOS_AUX!A:F,6,0),0)</f>
        <v>6.92</v>
      </c>
      <c r="G4297" s="178" t="n">
        <f aca="false">IF(C4297="M.O.",VLOOKUP(A4297,INSUMOS_AUX!A:F,6,0),0)</f>
        <v>0</v>
      </c>
    </row>
    <row r="4298" customFormat="false" ht="15" hidden="false" customHeight="false" outlineLevel="0" collapsed="false">
      <c r="A4298" s="178" t="n">
        <v>11359</v>
      </c>
      <c r="B4298" s="179" t="s">
        <v>649</v>
      </c>
      <c r="C4298" s="180" t="s">
        <v>74</v>
      </c>
      <c r="D4298" s="180" t="s">
        <v>30</v>
      </c>
      <c r="E4298" s="178" t="n">
        <v>3.396E-005</v>
      </c>
      <c r="F4298" s="181" t="n">
        <f aca="false">IF(C4298="MAT.",VLOOKUP(A4298,INSUMOS_AUX!A:F,6,0),0)</f>
        <v>571.77</v>
      </c>
      <c r="G4298" s="178" t="n">
        <f aca="false">IF(C4298="M.O.",VLOOKUP(A4298,INSUMOS_AUX!A:F,6,0),0)</f>
        <v>0</v>
      </c>
    </row>
    <row r="4299" customFormat="false" ht="15" hidden="false" customHeight="false" outlineLevel="0" collapsed="false">
      <c r="A4299" s="178" t="n">
        <v>12815</v>
      </c>
      <c r="B4299" s="179" t="s">
        <v>651</v>
      </c>
      <c r="C4299" s="180" t="s">
        <v>74</v>
      </c>
      <c r="D4299" s="180" t="s">
        <v>30</v>
      </c>
      <c r="E4299" s="178" t="n">
        <v>0.00478896</v>
      </c>
      <c r="F4299" s="181" t="n">
        <f aca="false">IF(C4299="MAT.",VLOOKUP(A4299,INSUMOS_AUX!A:F,6,0),0)</f>
        <v>5.84</v>
      </c>
      <c r="G4299" s="178" t="n">
        <f aca="false">IF(C4299="M.O.",VLOOKUP(A4299,INSUMOS_AUX!A:F,6,0),0)</f>
        <v>0</v>
      </c>
    </row>
    <row r="4300" customFormat="false" ht="15" hidden="false" customHeight="false" outlineLevel="0" collapsed="false">
      <c r="A4300" s="178" t="n">
        <v>12892</v>
      </c>
      <c r="B4300" s="179" t="s">
        <v>627</v>
      </c>
      <c r="C4300" s="180" t="s">
        <v>74</v>
      </c>
      <c r="D4300" s="180" t="s">
        <v>628</v>
      </c>
      <c r="E4300" s="178" t="n">
        <v>0.00824328</v>
      </c>
      <c r="F4300" s="181" t="n">
        <f aca="false">IF(C4300="MAT.",VLOOKUP(A4300,INSUMOS_AUX!A:F,6,0),0)</f>
        <v>9</v>
      </c>
      <c r="G4300" s="178" t="n">
        <f aca="false">IF(C4300="M.O.",VLOOKUP(A4300,INSUMOS_AUX!A:F,6,0),0)</f>
        <v>0</v>
      </c>
    </row>
    <row r="4301" customFormat="false" ht="15" hidden="false" customHeight="false" outlineLevel="0" collapsed="false">
      <c r="A4301" s="178" t="n">
        <v>12893</v>
      </c>
      <c r="B4301" s="179" t="s">
        <v>629</v>
      </c>
      <c r="C4301" s="180" t="s">
        <v>74</v>
      </c>
      <c r="D4301" s="180" t="s">
        <v>628</v>
      </c>
      <c r="E4301" s="178" t="n">
        <v>0.00096174</v>
      </c>
      <c r="F4301" s="181" t="n">
        <f aca="false">IF(C4301="MAT.",VLOOKUP(A4301,INSUMOS_AUX!A:F,6,0),0)</f>
        <v>48</v>
      </c>
      <c r="G4301" s="178" t="n">
        <f aca="false">IF(C4301="M.O.",VLOOKUP(A4301,INSUMOS_AUX!A:F,6,0),0)</f>
        <v>0</v>
      </c>
    </row>
    <row r="4302" customFormat="false" ht="15" hidden="false" customHeight="false" outlineLevel="0" collapsed="false">
      <c r="A4302" s="178" t="n">
        <v>1535</v>
      </c>
      <c r="B4302" s="179" t="s">
        <v>901</v>
      </c>
      <c r="C4302" s="180" t="s">
        <v>74</v>
      </c>
      <c r="D4302" s="180" t="s">
        <v>30</v>
      </c>
      <c r="E4302" s="178" t="n">
        <v>1</v>
      </c>
      <c r="F4302" s="181" t="n">
        <f aca="false">IF(C4302="MAT.",VLOOKUP(A4302,INSUMOS_AUX!A:F,6,0),0)</f>
        <v>2.84</v>
      </c>
      <c r="G4302" s="178" t="n">
        <f aca="false">IF(C4302="M.O.",VLOOKUP(A4302,INSUMOS_AUX!A:F,6,0),0)</f>
        <v>0</v>
      </c>
    </row>
    <row r="4303" customFormat="false" ht="15" hidden="false" customHeight="false" outlineLevel="0" collapsed="false">
      <c r="A4303" s="178" t="n">
        <v>2436</v>
      </c>
      <c r="B4303" s="179" t="s">
        <v>683</v>
      </c>
      <c r="C4303" s="180" t="s">
        <v>636</v>
      </c>
      <c r="D4303" s="180" t="s">
        <v>594</v>
      </c>
      <c r="E4303" s="178" t="n">
        <v>0.30903</v>
      </c>
      <c r="F4303" s="181" t="n">
        <f aca="false">IF(C4303="MAT.",VLOOKUP(A4303,INSUMOS_AUX!A:F,6,0),0)</f>
        <v>0</v>
      </c>
      <c r="G4303" s="178" t="n">
        <f aca="false">IF(C4303="M.O.",VLOOKUP(A4303,INSUMOS_AUX!A:F,6,0),0)</f>
        <v>13.3</v>
      </c>
    </row>
    <row r="4304" customFormat="false" ht="15" hidden="false" customHeight="false" outlineLevel="0" collapsed="false">
      <c r="A4304" s="178" t="n">
        <v>247</v>
      </c>
      <c r="B4304" s="179" t="s">
        <v>849</v>
      </c>
      <c r="C4304" s="180" t="s">
        <v>636</v>
      </c>
      <c r="D4304" s="180" t="s">
        <v>594</v>
      </c>
      <c r="E4304" s="178" t="n">
        <v>0.30903</v>
      </c>
      <c r="F4304" s="181" t="n">
        <f aca="false">IF(C4304="MAT.",VLOOKUP(A4304,INSUMOS_AUX!A:F,6,0),0)</f>
        <v>0</v>
      </c>
      <c r="G4304" s="178" t="n">
        <f aca="false">IF(C4304="M.O.",VLOOKUP(A4304,INSUMOS_AUX!A:F,6,0),0)</f>
        <v>9.34</v>
      </c>
    </row>
    <row r="4305" customFormat="false" ht="15" hidden="false" customHeight="false" outlineLevel="0" collapsed="false">
      <c r="A4305" s="178" t="n">
        <v>25966</v>
      </c>
      <c r="B4305" s="179" t="s">
        <v>653</v>
      </c>
      <c r="C4305" s="180" t="s">
        <v>74</v>
      </c>
      <c r="D4305" s="180" t="s">
        <v>654</v>
      </c>
      <c r="E4305" s="178" t="n">
        <v>0.00079818</v>
      </c>
      <c r="F4305" s="181" t="n">
        <f aca="false">IF(C4305="MAT.",VLOOKUP(A4305,INSUMOS_AUX!A:F,6,0),0)</f>
        <v>15.03</v>
      </c>
      <c r="G4305" s="178" t="n">
        <f aca="false">IF(C4305="M.O.",VLOOKUP(A4305,INSUMOS_AUX!A:F,6,0),0)</f>
        <v>0</v>
      </c>
    </row>
    <row r="4306" customFormat="false" ht="15" hidden="false" customHeight="false" outlineLevel="0" collapsed="false">
      <c r="A4306" s="178" t="n">
        <v>2711</v>
      </c>
      <c r="B4306" s="179" t="s">
        <v>657</v>
      </c>
      <c r="C4306" s="180" t="s">
        <v>74</v>
      </c>
      <c r="D4306" s="180" t="s">
        <v>30</v>
      </c>
      <c r="E4306" s="178" t="n">
        <v>0.00035622</v>
      </c>
      <c r="F4306" s="181" t="n">
        <f aca="false">IF(C4306="MAT.",VLOOKUP(A4306,INSUMOS_AUX!A:F,6,0),0)</f>
        <v>109.45</v>
      </c>
      <c r="G4306" s="178" t="n">
        <f aca="false">IF(C4306="M.O.",VLOOKUP(A4306,INSUMOS_AUX!A:F,6,0),0)</f>
        <v>0</v>
      </c>
    </row>
    <row r="4307" customFormat="false" ht="15" hidden="false" customHeight="false" outlineLevel="0" collapsed="false">
      <c r="A4307" s="178" t="n">
        <v>36144</v>
      </c>
      <c r="B4307" s="179" t="s">
        <v>630</v>
      </c>
      <c r="C4307" s="180" t="s">
        <v>74</v>
      </c>
      <c r="D4307" s="180" t="s">
        <v>30</v>
      </c>
      <c r="E4307" s="178" t="n">
        <v>0.06706248</v>
      </c>
      <c r="F4307" s="181" t="n">
        <f aca="false">IF(C4307="MAT.",VLOOKUP(A4307,INSUMOS_AUX!A:F,6,0),0)</f>
        <v>1.12</v>
      </c>
      <c r="G4307" s="178" t="n">
        <f aca="false">IF(C4307="M.O.",VLOOKUP(A4307,INSUMOS_AUX!A:F,6,0),0)</f>
        <v>0</v>
      </c>
    </row>
    <row r="4308" customFormat="false" ht="15" hidden="false" customHeight="false" outlineLevel="0" collapsed="false">
      <c r="A4308" s="178" t="n">
        <v>36146</v>
      </c>
      <c r="B4308" s="179" t="s">
        <v>631</v>
      </c>
      <c r="C4308" s="180" t="s">
        <v>74</v>
      </c>
      <c r="D4308" s="180" t="s">
        <v>30</v>
      </c>
      <c r="E4308" s="178" t="n">
        <v>0.00074604</v>
      </c>
      <c r="F4308" s="181" t="n">
        <f aca="false">IF(C4308="MAT.",VLOOKUP(A4308,INSUMOS_AUX!A:F,6,0),0)</f>
        <v>170</v>
      </c>
      <c r="G4308" s="178" t="n">
        <f aca="false">IF(C4308="M.O.",VLOOKUP(A4308,INSUMOS_AUX!A:F,6,0),0)</f>
        <v>0</v>
      </c>
    </row>
    <row r="4309" customFormat="false" ht="15" hidden="false" customHeight="false" outlineLevel="0" collapsed="false">
      <c r="A4309" s="178" t="n">
        <v>36149</v>
      </c>
      <c r="B4309" s="179" t="s">
        <v>632</v>
      </c>
      <c r="C4309" s="180" t="s">
        <v>74</v>
      </c>
      <c r="D4309" s="180" t="s">
        <v>30</v>
      </c>
      <c r="E4309" s="178" t="n">
        <v>0.000432</v>
      </c>
      <c r="F4309" s="181" t="n">
        <f aca="false">IF(C4309="MAT.",VLOOKUP(A4309,INSUMOS_AUX!A:F,6,0),0)</f>
        <v>117.5</v>
      </c>
      <c r="G4309" s="178" t="n">
        <f aca="false">IF(C4309="M.O.",VLOOKUP(A4309,INSUMOS_AUX!A:F,6,0),0)</f>
        <v>0</v>
      </c>
    </row>
    <row r="4310" customFormat="false" ht="15" hidden="false" customHeight="false" outlineLevel="0" collapsed="false">
      <c r="A4310" s="178" t="n">
        <v>36150</v>
      </c>
      <c r="B4310" s="179" t="s">
        <v>633</v>
      </c>
      <c r="C4310" s="180" t="s">
        <v>74</v>
      </c>
      <c r="D4310" s="180" t="s">
        <v>30</v>
      </c>
      <c r="E4310" s="178" t="n">
        <v>0.00159864</v>
      </c>
      <c r="F4310" s="181" t="n">
        <f aca="false">IF(C4310="MAT.",VLOOKUP(A4310,INSUMOS_AUX!A:F,6,0),0)</f>
        <v>29.7</v>
      </c>
      <c r="G4310" s="178" t="n">
        <f aca="false">IF(C4310="M.O.",VLOOKUP(A4310,INSUMOS_AUX!A:F,6,0),0)</f>
        <v>0</v>
      </c>
    </row>
    <row r="4311" customFormat="false" ht="15" hidden="false" customHeight="false" outlineLevel="0" collapsed="false">
      <c r="A4311" s="178" t="n">
        <v>36153</v>
      </c>
      <c r="B4311" s="179" t="s">
        <v>634</v>
      </c>
      <c r="C4311" s="180" t="s">
        <v>74</v>
      </c>
      <c r="D4311" s="180" t="s">
        <v>30</v>
      </c>
      <c r="E4311" s="178" t="n">
        <v>0.00064656</v>
      </c>
      <c r="F4311" s="181" t="n">
        <f aca="false">IF(C4311="MAT.",VLOOKUP(A4311,INSUMOS_AUX!A:F,6,0),0)</f>
        <v>133.75</v>
      </c>
      <c r="G4311" s="178" t="n">
        <f aca="false">IF(C4311="M.O.",VLOOKUP(A4311,INSUMOS_AUX!A:F,6,0),0)</f>
        <v>0</v>
      </c>
    </row>
    <row r="4312" customFormat="false" ht="15" hidden="false" customHeight="false" outlineLevel="0" collapsed="false">
      <c r="A4312" s="178" t="n">
        <v>37370</v>
      </c>
      <c r="B4312" s="179" t="s">
        <v>659</v>
      </c>
      <c r="C4312" s="180" t="s">
        <v>74</v>
      </c>
      <c r="D4312" s="180" t="s">
        <v>594</v>
      </c>
      <c r="E4312" s="178" t="n">
        <v>0.6</v>
      </c>
      <c r="F4312" s="181" t="n">
        <f aca="false">IF(C4312="MAT.",VLOOKUP(A4312,INSUMOS_AUX!A:F,6,0),0)</f>
        <v>1.87</v>
      </c>
      <c r="G4312" s="178" t="n">
        <f aca="false">IF(C4312="M.O.",VLOOKUP(A4312,INSUMOS_AUX!A:F,6,0),0)</f>
        <v>0</v>
      </c>
    </row>
    <row r="4313" customFormat="false" ht="15" hidden="false" customHeight="false" outlineLevel="0" collapsed="false">
      <c r="A4313" s="178" t="n">
        <v>37371</v>
      </c>
      <c r="B4313" s="179" t="s">
        <v>660</v>
      </c>
      <c r="C4313" s="180" t="s">
        <v>74</v>
      </c>
      <c r="D4313" s="180" t="s">
        <v>594</v>
      </c>
      <c r="E4313" s="178" t="n">
        <v>0.6</v>
      </c>
      <c r="F4313" s="181" t="n">
        <f aca="false">IF(C4313="MAT.",VLOOKUP(A4313,INSUMOS_AUX!A:F,6,0),0)</f>
        <v>0.71</v>
      </c>
      <c r="G4313" s="178" t="n">
        <f aca="false">IF(C4313="M.O.",VLOOKUP(A4313,INSUMOS_AUX!A:F,6,0),0)</f>
        <v>0</v>
      </c>
    </row>
    <row r="4314" customFormat="false" ht="15" hidden="false" customHeight="false" outlineLevel="0" collapsed="false">
      <c r="A4314" s="178" t="n">
        <v>37372</v>
      </c>
      <c r="B4314" s="179" t="s">
        <v>661</v>
      </c>
      <c r="C4314" s="180" t="s">
        <v>74</v>
      </c>
      <c r="D4314" s="180" t="s">
        <v>594</v>
      </c>
      <c r="E4314" s="178" t="n">
        <v>0.6</v>
      </c>
      <c r="F4314" s="181" t="n">
        <f aca="false">IF(C4314="MAT.",VLOOKUP(A4314,INSUMOS_AUX!A:F,6,0),0)</f>
        <v>0.34</v>
      </c>
      <c r="G4314" s="178" t="n">
        <f aca="false">IF(C4314="M.O.",VLOOKUP(A4314,INSUMOS_AUX!A:F,6,0),0)</f>
        <v>0</v>
      </c>
    </row>
    <row r="4315" customFormat="false" ht="15" hidden="false" customHeight="false" outlineLevel="0" collapsed="false">
      <c r="A4315" s="178" t="n">
        <v>37373</v>
      </c>
      <c r="B4315" s="179" t="s">
        <v>662</v>
      </c>
      <c r="C4315" s="180" t="s">
        <v>74</v>
      </c>
      <c r="D4315" s="180" t="s">
        <v>594</v>
      </c>
      <c r="E4315" s="178" t="n">
        <v>0.6</v>
      </c>
      <c r="F4315" s="181" t="n">
        <f aca="false">IF(C4315="MAT.",VLOOKUP(A4315,INSUMOS_AUX!A:F,6,0),0)</f>
        <v>0.05</v>
      </c>
      <c r="G4315" s="178" t="n">
        <f aca="false">IF(C4315="M.O.",VLOOKUP(A4315,INSUMOS_AUX!A:F,6,0),0)</f>
        <v>0</v>
      </c>
    </row>
    <row r="4316" customFormat="false" ht="15" hidden="false" customHeight="false" outlineLevel="0" collapsed="false">
      <c r="A4316" s="178" t="n">
        <v>38382</v>
      </c>
      <c r="B4316" s="179" t="s">
        <v>664</v>
      </c>
      <c r="C4316" s="180" t="s">
        <v>74</v>
      </c>
      <c r="D4316" s="180" t="s">
        <v>30</v>
      </c>
      <c r="E4316" s="178" t="n">
        <v>0.00151872</v>
      </c>
      <c r="F4316" s="181" t="n">
        <f aca="false">IF(C4316="MAT.",VLOOKUP(A4316,INSUMOS_AUX!A:F,6,0),0)</f>
        <v>7.62</v>
      </c>
      <c r="G4316" s="178" t="n">
        <f aca="false">IF(C4316="M.O.",VLOOKUP(A4316,INSUMOS_AUX!A:F,6,0),0)</f>
        <v>0</v>
      </c>
    </row>
    <row r="4317" customFormat="false" ht="15" hidden="false" customHeight="false" outlineLevel="0" collapsed="false">
      <c r="A4317" s="178" t="n">
        <v>38390</v>
      </c>
      <c r="B4317" s="179" t="s">
        <v>665</v>
      </c>
      <c r="C4317" s="180" t="s">
        <v>74</v>
      </c>
      <c r="D4317" s="180" t="s">
        <v>30</v>
      </c>
      <c r="E4317" s="178" t="n">
        <v>0.00079818</v>
      </c>
      <c r="F4317" s="181" t="n">
        <f aca="false">IF(C4317="MAT.",VLOOKUP(A4317,INSUMOS_AUX!A:F,6,0),0)</f>
        <v>22.97</v>
      </c>
      <c r="G4317" s="178" t="n">
        <f aca="false">IF(C4317="M.O.",VLOOKUP(A4317,INSUMOS_AUX!A:F,6,0),0)</f>
        <v>0</v>
      </c>
    </row>
    <row r="4318" customFormat="false" ht="15" hidden="false" customHeight="false" outlineLevel="0" collapsed="false">
      <c r="A4318" s="178" t="n">
        <v>38393</v>
      </c>
      <c r="B4318" s="179" t="s">
        <v>666</v>
      </c>
      <c r="C4318" s="180" t="s">
        <v>74</v>
      </c>
      <c r="D4318" s="180" t="s">
        <v>30</v>
      </c>
      <c r="E4318" s="178" t="n">
        <v>0.00079818</v>
      </c>
      <c r="F4318" s="181" t="n">
        <f aca="false">IF(C4318="MAT.",VLOOKUP(A4318,INSUMOS_AUX!A:F,6,0),0)</f>
        <v>10.36</v>
      </c>
      <c r="G4318" s="178" t="n">
        <f aca="false">IF(C4318="M.O.",VLOOKUP(A4318,INSUMOS_AUX!A:F,6,0),0)</f>
        <v>0</v>
      </c>
    </row>
    <row r="4319" customFormat="false" ht="15" hidden="false" customHeight="false" outlineLevel="0" collapsed="false">
      <c r="A4319" s="178" t="n">
        <v>38396</v>
      </c>
      <c r="B4319" s="179" t="s">
        <v>667</v>
      </c>
      <c r="C4319" s="180" t="s">
        <v>74</v>
      </c>
      <c r="D4319" s="180" t="s">
        <v>30</v>
      </c>
      <c r="E4319" s="178" t="n">
        <v>2.718E-005</v>
      </c>
      <c r="F4319" s="181" t="n">
        <f aca="false">IF(C4319="MAT.",VLOOKUP(A4319,INSUMOS_AUX!A:F,6,0),0)</f>
        <v>276.64</v>
      </c>
      <c r="G4319" s="178" t="n">
        <f aca="false">IF(C4319="M.O.",VLOOKUP(A4319,INSUMOS_AUX!A:F,6,0),0)</f>
        <v>0</v>
      </c>
    </row>
    <row r="4320" customFormat="false" ht="15" hidden="false" customHeight="false" outlineLevel="0" collapsed="false">
      <c r="A4320" s="178" t="n">
        <v>38399</v>
      </c>
      <c r="B4320" s="179" t="s">
        <v>668</v>
      </c>
      <c r="C4320" s="180" t="s">
        <v>74</v>
      </c>
      <c r="D4320" s="180" t="s">
        <v>30</v>
      </c>
      <c r="E4320" s="178" t="n">
        <v>0.00013578</v>
      </c>
      <c r="F4320" s="181" t="n">
        <f aca="false">IF(C4320="MAT.",VLOOKUP(A4320,INSUMOS_AUX!A:F,6,0),0)</f>
        <v>135.25</v>
      </c>
      <c r="G4320" s="178" t="n">
        <f aca="false">IF(C4320="M.O.",VLOOKUP(A4320,INSUMOS_AUX!A:F,6,0),0)</f>
        <v>0</v>
      </c>
    </row>
    <row r="4321" customFormat="false" ht="15" hidden="false" customHeight="false" outlineLevel="0" collapsed="false">
      <c r="A4321" s="178" t="n">
        <v>38412</v>
      </c>
      <c r="B4321" s="179" t="s">
        <v>669</v>
      </c>
      <c r="C4321" s="180" t="s">
        <v>74</v>
      </c>
      <c r="D4321" s="180" t="s">
        <v>30</v>
      </c>
      <c r="E4321" s="178" t="n">
        <v>2.376E-005</v>
      </c>
      <c r="F4321" s="181" t="n">
        <f aca="false">IF(C4321="MAT.",VLOOKUP(A4321,INSUMOS_AUX!A:F,6,0),0)</f>
        <v>837.62</v>
      </c>
      <c r="G4321" s="178" t="n">
        <f aca="false">IF(C4321="M.O.",VLOOKUP(A4321,INSUMOS_AUX!A:F,6,0),0)</f>
        <v>0</v>
      </c>
    </row>
    <row r="4322" customFormat="false" ht="15" hidden="false" customHeight="false" outlineLevel="0" collapsed="false">
      <c r="A4322" s="178" t="n">
        <v>38413</v>
      </c>
      <c r="B4322" s="179" t="s">
        <v>670</v>
      </c>
      <c r="C4322" s="180" t="s">
        <v>74</v>
      </c>
      <c r="D4322" s="180" t="s">
        <v>30</v>
      </c>
      <c r="E4322" s="178" t="n">
        <v>2.328E-005</v>
      </c>
      <c r="F4322" s="181" t="n">
        <f aca="false">IF(C4322="MAT.",VLOOKUP(A4322,INSUMOS_AUX!A:F,6,0),0)</f>
        <v>589.49</v>
      </c>
      <c r="G4322" s="178" t="n">
        <f aca="false">IF(C4322="M.O.",VLOOKUP(A4322,INSUMOS_AUX!A:F,6,0),0)</f>
        <v>0</v>
      </c>
    </row>
    <row r="4323" customFormat="false" ht="15" hidden="false" customHeight="false" outlineLevel="0" collapsed="false">
      <c r="A4323" s="178" t="n">
        <v>38476</v>
      </c>
      <c r="B4323" s="179" t="s">
        <v>671</v>
      </c>
      <c r="C4323" s="180" t="s">
        <v>74</v>
      </c>
      <c r="D4323" s="180" t="s">
        <v>30</v>
      </c>
      <c r="E4323" s="178" t="n">
        <v>0.00010866</v>
      </c>
      <c r="F4323" s="181" t="n">
        <f aca="false">IF(C4323="MAT.",VLOOKUP(A4323,INSUMOS_AUX!A:F,6,0),0)</f>
        <v>203.78</v>
      </c>
      <c r="G4323" s="178" t="n">
        <f aca="false">IF(C4323="M.O.",VLOOKUP(A4323,INSUMOS_AUX!A:F,6,0),0)</f>
        <v>0</v>
      </c>
    </row>
    <row r="4324" customFormat="false" ht="15" hidden="false" customHeight="false" outlineLevel="0" collapsed="false">
      <c r="A4324" s="178" t="n">
        <v>38477</v>
      </c>
      <c r="B4324" s="179" t="s">
        <v>672</v>
      </c>
      <c r="C4324" s="180" t="s">
        <v>74</v>
      </c>
      <c r="D4324" s="180" t="s">
        <v>30</v>
      </c>
      <c r="E4324" s="178" t="n">
        <v>2.328E-005</v>
      </c>
      <c r="F4324" s="181" t="n">
        <f aca="false">IF(C4324="MAT.",VLOOKUP(A4324,INSUMOS_AUX!A:F,6,0),0)</f>
        <v>577.1</v>
      </c>
      <c r="G4324" s="178" t="n">
        <f aca="false">IF(C4324="M.O.",VLOOKUP(A4324,INSUMOS_AUX!A:F,6,0),0)</f>
        <v>0</v>
      </c>
    </row>
    <row r="4325" customFormat="false" ht="15" hidden="false" customHeight="false" outlineLevel="0" collapsed="false">
      <c r="A4325" s="172"/>
      <c r="B4325" s="173"/>
      <c r="C4325" s="173"/>
      <c r="D4325" s="173"/>
      <c r="E4325" s="173"/>
      <c r="F4325" s="173"/>
      <c r="G4325" s="173"/>
    </row>
    <row r="4326" customFormat="false" ht="15" hidden="false" customHeight="false" outlineLevel="0" collapsed="false">
      <c r="A4326" s="174" t="s">
        <v>486</v>
      </c>
      <c r="B4326" s="174" t="s">
        <v>487</v>
      </c>
      <c r="C4326" s="175" t="s">
        <v>60</v>
      </c>
      <c r="D4326" s="175" t="s">
        <v>30</v>
      </c>
      <c r="E4326" s="176" t="n">
        <v>120</v>
      </c>
      <c r="F4326" s="176" t="n">
        <f aca="false">SUMPRODUCT($E4327:$E4354,F4327:F4354)</f>
        <v>2.7997545928</v>
      </c>
      <c r="G4326" s="176" t="n">
        <f aca="false">SUMPRODUCT($E4327:$E4354,G4327:G4354)</f>
        <v>6.9964392</v>
      </c>
    </row>
    <row r="4327" customFormat="false" ht="15" hidden="false" customHeight="false" outlineLevel="0" collapsed="false">
      <c r="A4327" s="178" t="n">
        <v>10</v>
      </c>
      <c r="B4327" s="179" t="s">
        <v>647</v>
      </c>
      <c r="C4327" s="180" t="s">
        <v>74</v>
      </c>
      <c r="D4327" s="180" t="s">
        <v>30</v>
      </c>
      <c r="E4327" s="178" t="n">
        <v>0.0042075</v>
      </c>
      <c r="F4327" s="181" t="n">
        <f aca="false">IF(C4327="MAT.",VLOOKUP(A4327,INSUMOS_AUX!A:F,6,0),0)</f>
        <v>6.92</v>
      </c>
      <c r="G4327" s="178" t="n">
        <f aca="false">IF(C4327="M.O.",VLOOKUP(A4327,INSUMOS_AUX!A:F,6,0),0)</f>
        <v>0</v>
      </c>
    </row>
    <row r="4328" customFormat="false" ht="15" hidden="false" customHeight="false" outlineLevel="0" collapsed="false">
      <c r="A4328" s="178" t="n">
        <v>11359</v>
      </c>
      <c r="B4328" s="179" t="s">
        <v>649</v>
      </c>
      <c r="C4328" s="180" t="s">
        <v>74</v>
      </c>
      <c r="D4328" s="180" t="s">
        <v>30</v>
      </c>
      <c r="E4328" s="178" t="n">
        <v>3.396E-005</v>
      </c>
      <c r="F4328" s="181" t="n">
        <f aca="false">IF(C4328="MAT.",VLOOKUP(A4328,INSUMOS_AUX!A:F,6,0),0)</f>
        <v>571.77</v>
      </c>
      <c r="G4328" s="178" t="n">
        <f aca="false">IF(C4328="M.O.",VLOOKUP(A4328,INSUMOS_AUX!A:F,6,0),0)</f>
        <v>0</v>
      </c>
    </row>
    <row r="4329" customFormat="false" ht="15" hidden="false" customHeight="false" outlineLevel="0" collapsed="false">
      <c r="A4329" s="178" t="n">
        <v>12815</v>
      </c>
      <c r="B4329" s="179" t="s">
        <v>651</v>
      </c>
      <c r="C4329" s="180" t="s">
        <v>74</v>
      </c>
      <c r="D4329" s="180" t="s">
        <v>30</v>
      </c>
      <c r="E4329" s="178" t="n">
        <v>0.00478896</v>
      </c>
      <c r="F4329" s="181" t="n">
        <f aca="false">IF(C4329="MAT.",VLOOKUP(A4329,INSUMOS_AUX!A:F,6,0),0)</f>
        <v>5.84</v>
      </c>
      <c r="G4329" s="178" t="n">
        <f aca="false">IF(C4329="M.O.",VLOOKUP(A4329,INSUMOS_AUX!A:F,6,0),0)</f>
        <v>0</v>
      </c>
    </row>
    <row r="4330" customFormat="false" ht="15" hidden="false" customHeight="false" outlineLevel="0" collapsed="false">
      <c r="A4330" s="178" t="n">
        <v>12892</v>
      </c>
      <c r="B4330" s="179" t="s">
        <v>627</v>
      </c>
      <c r="C4330" s="180" t="s">
        <v>74</v>
      </c>
      <c r="D4330" s="180" t="s">
        <v>628</v>
      </c>
      <c r="E4330" s="178" t="n">
        <v>0.00824328</v>
      </c>
      <c r="F4330" s="181" t="n">
        <f aca="false">IF(C4330="MAT.",VLOOKUP(A4330,INSUMOS_AUX!A:F,6,0),0)</f>
        <v>9</v>
      </c>
      <c r="G4330" s="178" t="n">
        <f aca="false">IF(C4330="M.O.",VLOOKUP(A4330,INSUMOS_AUX!A:F,6,0),0)</f>
        <v>0</v>
      </c>
    </row>
    <row r="4331" customFormat="false" ht="15" hidden="false" customHeight="false" outlineLevel="0" collapsed="false">
      <c r="A4331" s="178" t="n">
        <v>12893</v>
      </c>
      <c r="B4331" s="179" t="s">
        <v>629</v>
      </c>
      <c r="C4331" s="180" t="s">
        <v>74</v>
      </c>
      <c r="D4331" s="180" t="s">
        <v>628</v>
      </c>
      <c r="E4331" s="178" t="n">
        <v>0.00096174</v>
      </c>
      <c r="F4331" s="181" t="n">
        <f aca="false">IF(C4331="MAT.",VLOOKUP(A4331,INSUMOS_AUX!A:F,6,0),0)</f>
        <v>48</v>
      </c>
      <c r="G4331" s="178" t="n">
        <f aca="false">IF(C4331="M.O.",VLOOKUP(A4331,INSUMOS_AUX!A:F,6,0),0)</f>
        <v>0</v>
      </c>
    </row>
    <row r="4332" customFormat="false" ht="15" hidden="false" customHeight="false" outlineLevel="0" collapsed="false">
      <c r="A4332" s="178" t="n">
        <v>2436</v>
      </c>
      <c r="B4332" s="179" t="s">
        <v>683</v>
      </c>
      <c r="C4332" s="180" t="s">
        <v>636</v>
      </c>
      <c r="D4332" s="180" t="s">
        <v>594</v>
      </c>
      <c r="E4332" s="178" t="n">
        <v>0.30903</v>
      </c>
      <c r="F4332" s="181" t="n">
        <f aca="false">IF(C4332="MAT.",VLOOKUP(A4332,INSUMOS_AUX!A:F,6,0),0)</f>
        <v>0</v>
      </c>
      <c r="G4332" s="178" t="n">
        <f aca="false">IF(C4332="M.O.",VLOOKUP(A4332,INSUMOS_AUX!A:F,6,0),0)</f>
        <v>13.3</v>
      </c>
    </row>
    <row r="4333" customFormat="false" ht="15" hidden="false" customHeight="false" outlineLevel="0" collapsed="false">
      <c r="A4333" s="178" t="n">
        <v>247</v>
      </c>
      <c r="B4333" s="179" t="s">
        <v>849</v>
      </c>
      <c r="C4333" s="180" t="s">
        <v>636</v>
      </c>
      <c r="D4333" s="180" t="s">
        <v>594</v>
      </c>
      <c r="E4333" s="178" t="n">
        <v>0.30903</v>
      </c>
      <c r="F4333" s="181" t="n">
        <f aca="false">IF(C4333="MAT.",VLOOKUP(A4333,INSUMOS_AUX!A:F,6,0),0)</f>
        <v>0</v>
      </c>
      <c r="G4333" s="178" t="n">
        <f aca="false">IF(C4333="M.O.",VLOOKUP(A4333,INSUMOS_AUX!A:F,6,0),0)</f>
        <v>9.34</v>
      </c>
    </row>
    <row r="4334" customFormat="false" ht="15" hidden="false" customHeight="false" outlineLevel="0" collapsed="false">
      <c r="A4334" s="178" t="n">
        <v>25966</v>
      </c>
      <c r="B4334" s="179" t="s">
        <v>653</v>
      </c>
      <c r="C4334" s="180" t="s">
        <v>74</v>
      </c>
      <c r="D4334" s="180" t="s">
        <v>654</v>
      </c>
      <c r="E4334" s="178" t="n">
        <v>0.00079818</v>
      </c>
      <c r="F4334" s="181" t="n">
        <f aca="false">IF(C4334="MAT.",VLOOKUP(A4334,INSUMOS_AUX!A:F,6,0),0)</f>
        <v>15.03</v>
      </c>
      <c r="G4334" s="178" t="n">
        <f aca="false">IF(C4334="M.O.",VLOOKUP(A4334,INSUMOS_AUX!A:F,6,0),0)</f>
        <v>0</v>
      </c>
    </row>
    <row r="4335" customFormat="false" ht="15" hidden="false" customHeight="false" outlineLevel="0" collapsed="false">
      <c r="A4335" s="178" t="n">
        <v>2711</v>
      </c>
      <c r="B4335" s="179" t="s">
        <v>657</v>
      </c>
      <c r="C4335" s="180" t="s">
        <v>74</v>
      </c>
      <c r="D4335" s="180" t="s">
        <v>30</v>
      </c>
      <c r="E4335" s="178" t="n">
        <v>0.00035622</v>
      </c>
      <c r="F4335" s="181" t="n">
        <f aca="false">IF(C4335="MAT.",VLOOKUP(A4335,INSUMOS_AUX!A:F,6,0),0)</f>
        <v>109.45</v>
      </c>
      <c r="G4335" s="178" t="n">
        <f aca="false">IF(C4335="M.O.",VLOOKUP(A4335,INSUMOS_AUX!A:F,6,0),0)</f>
        <v>0</v>
      </c>
    </row>
    <row r="4336" customFormat="false" ht="15" hidden="false" customHeight="false" outlineLevel="0" collapsed="false">
      <c r="A4336" s="178" t="n">
        <v>36144</v>
      </c>
      <c r="B4336" s="179" t="s">
        <v>630</v>
      </c>
      <c r="C4336" s="180" t="s">
        <v>74</v>
      </c>
      <c r="D4336" s="180" t="s">
        <v>30</v>
      </c>
      <c r="E4336" s="178" t="n">
        <v>0.06706248</v>
      </c>
      <c r="F4336" s="181" t="n">
        <f aca="false">IF(C4336="MAT.",VLOOKUP(A4336,INSUMOS_AUX!A:F,6,0),0)</f>
        <v>1.12</v>
      </c>
      <c r="G4336" s="178" t="n">
        <f aca="false">IF(C4336="M.O.",VLOOKUP(A4336,INSUMOS_AUX!A:F,6,0),0)</f>
        <v>0</v>
      </c>
    </row>
    <row r="4337" customFormat="false" ht="15" hidden="false" customHeight="false" outlineLevel="0" collapsed="false">
      <c r="A4337" s="178" t="n">
        <v>36146</v>
      </c>
      <c r="B4337" s="179" t="s">
        <v>631</v>
      </c>
      <c r="C4337" s="180" t="s">
        <v>74</v>
      </c>
      <c r="D4337" s="180" t="s">
        <v>30</v>
      </c>
      <c r="E4337" s="178" t="n">
        <v>0.00074604</v>
      </c>
      <c r="F4337" s="181" t="n">
        <f aca="false">IF(C4337="MAT.",VLOOKUP(A4337,INSUMOS_AUX!A:F,6,0),0)</f>
        <v>170</v>
      </c>
      <c r="G4337" s="178" t="n">
        <f aca="false">IF(C4337="M.O.",VLOOKUP(A4337,INSUMOS_AUX!A:F,6,0),0)</f>
        <v>0</v>
      </c>
    </row>
    <row r="4338" customFormat="false" ht="15" hidden="false" customHeight="false" outlineLevel="0" collapsed="false">
      <c r="A4338" s="178" t="n">
        <v>36149</v>
      </c>
      <c r="B4338" s="179" t="s">
        <v>632</v>
      </c>
      <c r="C4338" s="180" t="s">
        <v>74</v>
      </c>
      <c r="D4338" s="180" t="s">
        <v>30</v>
      </c>
      <c r="E4338" s="178" t="n">
        <v>0.000432</v>
      </c>
      <c r="F4338" s="181" t="n">
        <f aca="false">IF(C4338="MAT.",VLOOKUP(A4338,INSUMOS_AUX!A:F,6,0),0)</f>
        <v>117.5</v>
      </c>
      <c r="G4338" s="178" t="n">
        <f aca="false">IF(C4338="M.O.",VLOOKUP(A4338,INSUMOS_AUX!A:F,6,0),0)</f>
        <v>0</v>
      </c>
    </row>
    <row r="4339" customFormat="false" ht="15" hidden="false" customHeight="false" outlineLevel="0" collapsed="false">
      <c r="A4339" s="178" t="n">
        <v>36150</v>
      </c>
      <c r="B4339" s="179" t="s">
        <v>633</v>
      </c>
      <c r="C4339" s="180" t="s">
        <v>74</v>
      </c>
      <c r="D4339" s="180" t="s">
        <v>30</v>
      </c>
      <c r="E4339" s="178" t="n">
        <v>0.00159864</v>
      </c>
      <c r="F4339" s="181" t="n">
        <f aca="false">IF(C4339="MAT.",VLOOKUP(A4339,INSUMOS_AUX!A:F,6,0),0)</f>
        <v>29.7</v>
      </c>
      <c r="G4339" s="178" t="n">
        <f aca="false">IF(C4339="M.O.",VLOOKUP(A4339,INSUMOS_AUX!A:F,6,0),0)</f>
        <v>0</v>
      </c>
    </row>
    <row r="4340" customFormat="false" ht="15" hidden="false" customHeight="false" outlineLevel="0" collapsed="false">
      <c r="A4340" s="178" t="n">
        <v>36153</v>
      </c>
      <c r="B4340" s="179" t="s">
        <v>634</v>
      </c>
      <c r="C4340" s="180" t="s">
        <v>74</v>
      </c>
      <c r="D4340" s="180" t="s">
        <v>30</v>
      </c>
      <c r="E4340" s="178" t="n">
        <v>0.00064656</v>
      </c>
      <c r="F4340" s="181" t="n">
        <f aca="false">IF(C4340="MAT.",VLOOKUP(A4340,INSUMOS_AUX!A:F,6,0),0)</f>
        <v>133.75</v>
      </c>
      <c r="G4340" s="178" t="n">
        <f aca="false">IF(C4340="M.O.",VLOOKUP(A4340,INSUMOS_AUX!A:F,6,0),0)</f>
        <v>0</v>
      </c>
    </row>
    <row r="4341" customFormat="false" ht="15" hidden="false" customHeight="false" outlineLevel="0" collapsed="false">
      <c r="A4341" s="178" t="n">
        <v>37370</v>
      </c>
      <c r="B4341" s="179" t="s">
        <v>659</v>
      </c>
      <c r="C4341" s="180" t="s">
        <v>74</v>
      </c>
      <c r="D4341" s="180" t="s">
        <v>594</v>
      </c>
      <c r="E4341" s="178" t="n">
        <v>0.6</v>
      </c>
      <c r="F4341" s="181" t="n">
        <f aca="false">IF(C4341="MAT.",VLOOKUP(A4341,INSUMOS_AUX!A:F,6,0),0)</f>
        <v>1.87</v>
      </c>
      <c r="G4341" s="178" t="n">
        <f aca="false">IF(C4341="M.O.",VLOOKUP(A4341,INSUMOS_AUX!A:F,6,0),0)</f>
        <v>0</v>
      </c>
    </row>
    <row r="4342" customFormat="false" ht="15" hidden="false" customHeight="false" outlineLevel="0" collapsed="false">
      <c r="A4342" s="178" t="n">
        <v>37371</v>
      </c>
      <c r="B4342" s="179" t="s">
        <v>660</v>
      </c>
      <c r="C4342" s="180" t="s">
        <v>74</v>
      </c>
      <c r="D4342" s="180" t="s">
        <v>594</v>
      </c>
      <c r="E4342" s="178" t="n">
        <v>0.6</v>
      </c>
      <c r="F4342" s="181" t="n">
        <f aca="false">IF(C4342="MAT.",VLOOKUP(A4342,INSUMOS_AUX!A:F,6,0),0)</f>
        <v>0.71</v>
      </c>
      <c r="G4342" s="178" t="n">
        <f aca="false">IF(C4342="M.O.",VLOOKUP(A4342,INSUMOS_AUX!A:F,6,0),0)</f>
        <v>0</v>
      </c>
    </row>
    <row r="4343" customFormat="false" ht="15" hidden="false" customHeight="false" outlineLevel="0" collapsed="false">
      <c r="A4343" s="178" t="n">
        <v>37372</v>
      </c>
      <c r="B4343" s="179" t="s">
        <v>661</v>
      </c>
      <c r="C4343" s="180" t="s">
        <v>74</v>
      </c>
      <c r="D4343" s="180" t="s">
        <v>594</v>
      </c>
      <c r="E4343" s="178" t="n">
        <v>0.6</v>
      </c>
      <c r="F4343" s="181" t="n">
        <f aca="false">IF(C4343="MAT.",VLOOKUP(A4343,INSUMOS_AUX!A:F,6,0),0)</f>
        <v>0.34</v>
      </c>
      <c r="G4343" s="178" t="n">
        <f aca="false">IF(C4343="M.O.",VLOOKUP(A4343,INSUMOS_AUX!A:F,6,0),0)</f>
        <v>0</v>
      </c>
    </row>
    <row r="4344" customFormat="false" ht="15" hidden="false" customHeight="false" outlineLevel="0" collapsed="false">
      <c r="A4344" s="178" t="n">
        <v>37373</v>
      </c>
      <c r="B4344" s="179" t="s">
        <v>662</v>
      </c>
      <c r="C4344" s="180" t="s">
        <v>74</v>
      </c>
      <c r="D4344" s="180" t="s">
        <v>594</v>
      </c>
      <c r="E4344" s="178" t="n">
        <v>0.6</v>
      </c>
      <c r="F4344" s="181" t="n">
        <f aca="false">IF(C4344="MAT.",VLOOKUP(A4344,INSUMOS_AUX!A:F,6,0),0)</f>
        <v>0.05</v>
      </c>
      <c r="G4344" s="178" t="n">
        <f aca="false">IF(C4344="M.O.",VLOOKUP(A4344,INSUMOS_AUX!A:F,6,0),0)</f>
        <v>0</v>
      </c>
    </row>
    <row r="4345" customFormat="false" ht="15" hidden="false" customHeight="false" outlineLevel="0" collapsed="false">
      <c r="A4345" s="178" t="n">
        <v>38382</v>
      </c>
      <c r="B4345" s="179" t="s">
        <v>664</v>
      </c>
      <c r="C4345" s="180" t="s">
        <v>74</v>
      </c>
      <c r="D4345" s="180" t="s">
        <v>30</v>
      </c>
      <c r="E4345" s="178" t="n">
        <v>0.00151872</v>
      </c>
      <c r="F4345" s="181" t="n">
        <f aca="false">IF(C4345="MAT.",VLOOKUP(A4345,INSUMOS_AUX!A:F,6,0),0)</f>
        <v>7.62</v>
      </c>
      <c r="G4345" s="178" t="n">
        <f aca="false">IF(C4345="M.O.",VLOOKUP(A4345,INSUMOS_AUX!A:F,6,0),0)</f>
        <v>0</v>
      </c>
    </row>
    <row r="4346" customFormat="false" ht="15" hidden="false" customHeight="false" outlineLevel="0" collapsed="false">
      <c r="A4346" s="178" t="n">
        <v>38390</v>
      </c>
      <c r="B4346" s="179" t="s">
        <v>665</v>
      </c>
      <c r="C4346" s="180" t="s">
        <v>74</v>
      </c>
      <c r="D4346" s="180" t="s">
        <v>30</v>
      </c>
      <c r="E4346" s="178" t="n">
        <v>0.00079818</v>
      </c>
      <c r="F4346" s="181" t="n">
        <f aca="false">IF(C4346="MAT.",VLOOKUP(A4346,INSUMOS_AUX!A:F,6,0),0)</f>
        <v>22.97</v>
      </c>
      <c r="G4346" s="178" t="n">
        <f aca="false">IF(C4346="M.O.",VLOOKUP(A4346,INSUMOS_AUX!A:F,6,0),0)</f>
        <v>0</v>
      </c>
    </row>
    <row r="4347" customFormat="false" ht="15" hidden="false" customHeight="false" outlineLevel="0" collapsed="false">
      <c r="A4347" s="178" t="n">
        <v>38393</v>
      </c>
      <c r="B4347" s="179" t="s">
        <v>666</v>
      </c>
      <c r="C4347" s="180" t="s">
        <v>74</v>
      </c>
      <c r="D4347" s="180" t="s">
        <v>30</v>
      </c>
      <c r="E4347" s="178" t="n">
        <v>0.00079818</v>
      </c>
      <c r="F4347" s="181" t="n">
        <f aca="false">IF(C4347="MAT.",VLOOKUP(A4347,INSUMOS_AUX!A:F,6,0),0)</f>
        <v>10.36</v>
      </c>
      <c r="G4347" s="178" t="n">
        <f aca="false">IF(C4347="M.O.",VLOOKUP(A4347,INSUMOS_AUX!A:F,6,0),0)</f>
        <v>0</v>
      </c>
    </row>
    <row r="4348" customFormat="false" ht="15" hidden="false" customHeight="false" outlineLevel="0" collapsed="false">
      <c r="A4348" s="178" t="n">
        <v>38396</v>
      </c>
      <c r="B4348" s="179" t="s">
        <v>667</v>
      </c>
      <c r="C4348" s="180" t="s">
        <v>74</v>
      </c>
      <c r="D4348" s="180" t="s">
        <v>30</v>
      </c>
      <c r="E4348" s="178" t="n">
        <v>2.718E-005</v>
      </c>
      <c r="F4348" s="181" t="n">
        <f aca="false">IF(C4348="MAT.",VLOOKUP(A4348,INSUMOS_AUX!A:F,6,0),0)</f>
        <v>276.64</v>
      </c>
      <c r="G4348" s="178" t="n">
        <f aca="false">IF(C4348="M.O.",VLOOKUP(A4348,INSUMOS_AUX!A:F,6,0),0)</f>
        <v>0</v>
      </c>
    </row>
    <row r="4349" customFormat="false" ht="15" hidden="false" customHeight="false" outlineLevel="0" collapsed="false">
      <c r="A4349" s="178" t="n">
        <v>38399</v>
      </c>
      <c r="B4349" s="179" t="s">
        <v>668</v>
      </c>
      <c r="C4349" s="180" t="s">
        <v>74</v>
      </c>
      <c r="D4349" s="180" t="s">
        <v>30</v>
      </c>
      <c r="E4349" s="178" t="n">
        <v>0.00013578</v>
      </c>
      <c r="F4349" s="181" t="n">
        <f aca="false">IF(C4349="MAT.",VLOOKUP(A4349,INSUMOS_AUX!A:F,6,0),0)</f>
        <v>135.25</v>
      </c>
      <c r="G4349" s="178" t="n">
        <f aca="false">IF(C4349="M.O.",VLOOKUP(A4349,INSUMOS_AUX!A:F,6,0),0)</f>
        <v>0</v>
      </c>
    </row>
    <row r="4350" customFormat="false" ht="15" hidden="false" customHeight="false" outlineLevel="0" collapsed="false">
      <c r="A4350" s="178" t="n">
        <v>38412</v>
      </c>
      <c r="B4350" s="179" t="s">
        <v>669</v>
      </c>
      <c r="C4350" s="180" t="s">
        <v>74</v>
      </c>
      <c r="D4350" s="180" t="s">
        <v>30</v>
      </c>
      <c r="E4350" s="178" t="n">
        <v>2.376E-005</v>
      </c>
      <c r="F4350" s="181" t="n">
        <f aca="false">IF(C4350="MAT.",VLOOKUP(A4350,INSUMOS_AUX!A:F,6,0),0)</f>
        <v>837.62</v>
      </c>
      <c r="G4350" s="178" t="n">
        <f aca="false">IF(C4350="M.O.",VLOOKUP(A4350,INSUMOS_AUX!A:F,6,0),0)</f>
        <v>0</v>
      </c>
    </row>
    <row r="4351" customFormat="false" ht="15" hidden="false" customHeight="false" outlineLevel="0" collapsed="false">
      <c r="A4351" s="178" t="n">
        <v>38413</v>
      </c>
      <c r="B4351" s="179" t="s">
        <v>670</v>
      </c>
      <c r="C4351" s="180" t="s">
        <v>74</v>
      </c>
      <c r="D4351" s="180" t="s">
        <v>30</v>
      </c>
      <c r="E4351" s="178" t="n">
        <v>2.328E-005</v>
      </c>
      <c r="F4351" s="181" t="n">
        <f aca="false">IF(C4351="MAT.",VLOOKUP(A4351,INSUMOS_AUX!A:F,6,0),0)</f>
        <v>589.49</v>
      </c>
      <c r="G4351" s="178" t="n">
        <f aca="false">IF(C4351="M.O.",VLOOKUP(A4351,INSUMOS_AUX!A:F,6,0),0)</f>
        <v>0</v>
      </c>
    </row>
    <row r="4352" customFormat="false" ht="15" hidden="false" customHeight="false" outlineLevel="0" collapsed="false">
      <c r="A4352" s="178" t="n">
        <v>38476</v>
      </c>
      <c r="B4352" s="179" t="s">
        <v>671</v>
      </c>
      <c r="C4352" s="180" t="s">
        <v>74</v>
      </c>
      <c r="D4352" s="180" t="s">
        <v>30</v>
      </c>
      <c r="E4352" s="178" t="n">
        <v>0.00010866</v>
      </c>
      <c r="F4352" s="181" t="n">
        <f aca="false">IF(C4352="MAT.",VLOOKUP(A4352,INSUMOS_AUX!A:F,6,0),0)</f>
        <v>203.78</v>
      </c>
      <c r="G4352" s="178" t="n">
        <f aca="false">IF(C4352="M.O.",VLOOKUP(A4352,INSUMOS_AUX!A:F,6,0),0)</f>
        <v>0</v>
      </c>
    </row>
    <row r="4353" customFormat="false" ht="15" hidden="false" customHeight="false" outlineLevel="0" collapsed="false">
      <c r="A4353" s="178" t="n">
        <v>38477</v>
      </c>
      <c r="B4353" s="179" t="s">
        <v>672</v>
      </c>
      <c r="C4353" s="180" t="s">
        <v>74</v>
      </c>
      <c r="D4353" s="180" t="s">
        <v>30</v>
      </c>
      <c r="E4353" s="178" t="n">
        <v>2.328E-005</v>
      </c>
      <c r="F4353" s="181" t="n">
        <f aca="false">IF(C4353="MAT.",VLOOKUP(A4353,INSUMOS_AUX!A:F,6,0),0)</f>
        <v>577.1</v>
      </c>
      <c r="G4353" s="178" t="n">
        <f aca="false">IF(C4353="M.O.",VLOOKUP(A4353,INSUMOS_AUX!A:F,6,0),0)</f>
        <v>0</v>
      </c>
    </row>
    <row r="4354" customFormat="false" ht="15" hidden="false" customHeight="false" outlineLevel="0" collapsed="false">
      <c r="A4354" s="178" t="s">
        <v>882</v>
      </c>
      <c r="B4354" s="179" t="s">
        <v>392</v>
      </c>
      <c r="C4354" s="180" t="s">
        <v>74</v>
      </c>
      <c r="D4354" s="180" t="s">
        <v>30</v>
      </c>
      <c r="E4354" s="178" t="n">
        <v>1</v>
      </c>
      <c r="F4354" s="181" t="n">
        <f aca="false">IF(C4354="MAT.",VLOOKUP(A4354,INSUMOS_AUX!A:F,6,0),0)</f>
        <v>0.25</v>
      </c>
      <c r="G4354" s="178" t="n">
        <f aca="false">IF(C4354="M.O.",VLOOKUP(A4354,INSUMOS_AUX!A:F,6,0),0)</f>
        <v>0</v>
      </c>
    </row>
    <row r="4355" customFormat="false" ht="15" hidden="false" customHeight="false" outlineLevel="0" collapsed="false">
      <c r="A4355" s="172"/>
      <c r="B4355" s="173"/>
      <c r="C4355" s="173"/>
      <c r="D4355" s="173"/>
      <c r="E4355" s="173"/>
      <c r="F4355" s="173"/>
      <c r="G4355" s="173"/>
    </row>
    <row r="4356" customFormat="false" ht="15" hidden="false" customHeight="false" outlineLevel="0" collapsed="false">
      <c r="A4356" s="174" t="s">
        <v>489</v>
      </c>
      <c r="B4356" s="174" t="s">
        <v>490</v>
      </c>
      <c r="C4356" s="175" t="s">
        <v>60</v>
      </c>
      <c r="D4356" s="175" t="s">
        <v>30</v>
      </c>
      <c r="E4356" s="176" t="n">
        <v>60</v>
      </c>
      <c r="F4356" s="176" t="n">
        <f aca="false">SUMPRODUCT($E4357:$E4384,F4357:F4384)</f>
        <v>2.8197545928</v>
      </c>
      <c r="G4356" s="176" t="n">
        <f aca="false">SUMPRODUCT($E4357:$E4384,G4357:G4384)</f>
        <v>6.9964392</v>
      </c>
    </row>
    <row r="4357" customFormat="false" ht="15" hidden="false" customHeight="false" outlineLevel="0" collapsed="false">
      <c r="A4357" s="178" t="n">
        <v>10</v>
      </c>
      <c r="B4357" s="179" t="s">
        <v>647</v>
      </c>
      <c r="C4357" s="180" t="s">
        <v>74</v>
      </c>
      <c r="D4357" s="180" t="s">
        <v>30</v>
      </c>
      <c r="E4357" s="178" t="n">
        <v>0.0042075</v>
      </c>
      <c r="F4357" s="181" t="n">
        <f aca="false">IF(C4357="MAT.",VLOOKUP(A4357,INSUMOS_AUX!A:F,6,0),0)</f>
        <v>6.92</v>
      </c>
      <c r="G4357" s="178" t="n">
        <f aca="false">IF(C4357="M.O.",VLOOKUP(A4357,INSUMOS_AUX!A:F,6,0),0)</f>
        <v>0</v>
      </c>
    </row>
    <row r="4358" customFormat="false" ht="15" hidden="false" customHeight="false" outlineLevel="0" collapsed="false">
      <c r="A4358" s="178" t="n">
        <v>11359</v>
      </c>
      <c r="B4358" s="179" t="s">
        <v>649</v>
      </c>
      <c r="C4358" s="180" t="s">
        <v>74</v>
      </c>
      <c r="D4358" s="180" t="s">
        <v>30</v>
      </c>
      <c r="E4358" s="178" t="n">
        <v>3.396E-005</v>
      </c>
      <c r="F4358" s="181" t="n">
        <f aca="false">IF(C4358="MAT.",VLOOKUP(A4358,INSUMOS_AUX!A:F,6,0),0)</f>
        <v>571.77</v>
      </c>
      <c r="G4358" s="178" t="n">
        <f aca="false">IF(C4358="M.O.",VLOOKUP(A4358,INSUMOS_AUX!A:F,6,0),0)</f>
        <v>0</v>
      </c>
    </row>
    <row r="4359" customFormat="false" ht="15" hidden="false" customHeight="false" outlineLevel="0" collapsed="false">
      <c r="A4359" s="178" t="n">
        <v>12815</v>
      </c>
      <c r="B4359" s="179" t="s">
        <v>651</v>
      </c>
      <c r="C4359" s="180" t="s">
        <v>74</v>
      </c>
      <c r="D4359" s="180" t="s">
        <v>30</v>
      </c>
      <c r="E4359" s="178" t="n">
        <v>0.00478896</v>
      </c>
      <c r="F4359" s="181" t="n">
        <f aca="false">IF(C4359="MAT.",VLOOKUP(A4359,INSUMOS_AUX!A:F,6,0),0)</f>
        <v>5.84</v>
      </c>
      <c r="G4359" s="178" t="n">
        <f aca="false">IF(C4359="M.O.",VLOOKUP(A4359,INSUMOS_AUX!A:F,6,0),0)</f>
        <v>0</v>
      </c>
    </row>
    <row r="4360" customFormat="false" ht="15" hidden="false" customHeight="false" outlineLevel="0" collapsed="false">
      <c r="A4360" s="178" t="n">
        <v>12892</v>
      </c>
      <c r="B4360" s="179" t="s">
        <v>627</v>
      </c>
      <c r="C4360" s="180" t="s">
        <v>74</v>
      </c>
      <c r="D4360" s="180" t="s">
        <v>628</v>
      </c>
      <c r="E4360" s="178" t="n">
        <v>0.00824328</v>
      </c>
      <c r="F4360" s="181" t="n">
        <f aca="false">IF(C4360="MAT.",VLOOKUP(A4360,INSUMOS_AUX!A:F,6,0),0)</f>
        <v>9</v>
      </c>
      <c r="G4360" s="178" t="n">
        <f aca="false">IF(C4360="M.O.",VLOOKUP(A4360,INSUMOS_AUX!A:F,6,0),0)</f>
        <v>0</v>
      </c>
    </row>
    <row r="4361" customFormat="false" ht="15" hidden="false" customHeight="false" outlineLevel="0" collapsed="false">
      <c r="A4361" s="178" t="n">
        <v>12893</v>
      </c>
      <c r="B4361" s="179" t="s">
        <v>629</v>
      </c>
      <c r="C4361" s="180" t="s">
        <v>74</v>
      </c>
      <c r="D4361" s="180" t="s">
        <v>628</v>
      </c>
      <c r="E4361" s="178" t="n">
        <v>0.00096174</v>
      </c>
      <c r="F4361" s="181" t="n">
        <f aca="false">IF(C4361="MAT.",VLOOKUP(A4361,INSUMOS_AUX!A:F,6,0),0)</f>
        <v>48</v>
      </c>
      <c r="G4361" s="178" t="n">
        <f aca="false">IF(C4361="M.O.",VLOOKUP(A4361,INSUMOS_AUX!A:F,6,0),0)</f>
        <v>0</v>
      </c>
    </row>
    <row r="4362" customFormat="false" ht="15" hidden="false" customHeight="false" outlineLevel="0" collapsed="false">
      <c r="A4362" s="178" t="n">
        <v>2436</v>
      </c>
      <c r="B4362" s="179" t="s">
        <v>683</v>
      </c>
      <c r="C4362" s="180" t="s">
        <v>636</v>
      </c>
      <c r="D4362" s="180" t="s">
        <v>594</v>
      </c>
      <c r="E4362" s="178" t="n">
        <v>0.30903</v>
      </c>
      <c r="F4362" s="181" t="n">
        <f aca="false">IF(C4362="MAT.",VLOOKUP(A4362,INSUMOS_AUX!A:F,6,0),0)</f>
        <v>0</v>
      </c>
      <c r="G4362" s="178" t="n">
        <f aca="false">IF(C4362="M.O.",VLOOKUP(A4362,INSUMOS_AUX!A:F,6,0),0)</f>
        <v>13.3</v>
      </c>
    </row>
    <row r="4363" customFormat="false" ht="15" hidden="false" customHeight="false" outlineLevel="0" collapsed="false">
      <c r="A4363" s="178" t="n">
        <v>247</v>
      </c>
      <c r="B4363" s="179" t="s">
        <v>849</v>
      </c>
      <c r="C4363" s="180" t="s">
        <v>636</v>
      </c>
      <c r="D4363" s="180" t="s">
        <v>594</v>
      </c>
      <c r="E4363" s="178" t="n">
        <v>0.30903</v>
      </c>
      <c r="F4363" s="181" t="n">
        <f aca="false">IF(C4363="MAT.",VLOOKUP(A4363,INSUMOS_AUX!A:F,6,0),0)</f>
        <v>0</v>
      </c>
      <c r="G4363" s="178" t="n">
        <f aca="false">IF(C4363="M.O.",VLOOKUP(A4363,INSUMOS_AUX!A:F,6,0),0)</f>
        <v>9.34</v>
      </c>
    </row>
    <row r="4364" customFormat="false" ht="15" hidden="false" customHeight="false" outlineLevel="0" collapsed="false">
      <c r="A4364" s="178" t="n">
        <v>25966</v>
      </c>
      <c r="B4364" s="179" t="s">
        <v>653</v>
      </c>
      <c r="C4364" s="180" t="s">
        <v>74</v>
      </c>
      <c r="D4364" s="180" t="s">
        <v>654</v>
      </c>
      <c r="E4364" s="178" t="n">
        <v>0.00079818</v>
      </c>
      <c r="F4364" s="181" t="n">
        <f aca="false">IF(C4364="MAT.",VLOOKUP(A4364,INSUMOS_AUX!A:F,6,0),0)</f>
        <v>15.03</v>
      </c>
      <c r="G4364" s="178" t="n">
        <f aca="false">IF(C4364="M.O.",VLOOKUP(A4364,INSUMOS_AUX!A:F,6,0),0)</f>
        <v>0</v>
      </c>
    </row>
    <row r="4365" customFormat="false" ht="15" hidden="false" customHeight="false" outlineLevel="0" collapsed="false">
      <c r="A4365" s="178" t="n">
        <v>2711</v>
      </c>
      <c r="B4365" s="179" t="s">
        <v>657</v>
      </c>
      <c r="C4365" s="180" t="s">
        <v>74</v>
      </c>
      <c r="D4365" s="180" t="s">
        <v>30</v>
      </c>
      <c r="E4365" s="178" t="n">
        <v>0.00035622</v>
      </c>
      <c r="F4365" s="181" t="n">
        <f aca="false">IF(C4365="MAT.",VLOOKUP(A4365,INSUMOS_AUX!A:F,6,0),0)</f>
        <v>109.45</v>
      </c>
      <c r="G4365" s="178" t="n">
        <f aca="false">IF(C4365="M.O.",VLOOKUP(A4365,INSUMOS_AUX!A:F,6,0),0)</f>
        <v>0</v>
      </c>
    </row>
    <row r="4366" customFormat="false" ht="15" hidden="false" customHeight="false" outlineLevel="0" collapsed="false">
      <c r="A4366" s="178" t="n">
        <v>36144</v>
      </c>
      <c r="B4366" s="179" t="s">
        <v>630</v>
      </c>
      <c r="C4366" s="180" t="s">
        <v>74</v>
      </c>
      <c r="D4366" s="180" t="s">
        <v>30</v>
      </c>
      <c r="E4366" s="178" t="n">
        <v>0.06706248</v>
      </c>
      <c r="F4366" s="181" t="n">
        <f aca="false">IF(C4366="MAT.",VLOOKUP(A4366,INSUMOS_AUX!A:F,6,0),0)</f>
        <v>1.12</v>
      </c>
      <c r="G4366" s="178" t="n">
        <f aca="false">IF(C4366="M.O.",VLOOKUP(A4366,INSUMOS_AUX!A:F,6,0),0)</f>
        <v>0</v>
      </c>
    </row>
    <row r="4367" customFormat="false" ht="15" hidden="false" customHeight="false" outlineLevel="0" collapsed="false">
      <c r="A4367" s="178" t="n">
        <v>36146</v>
      </c>
      <c r="B4367" s="179" t="s">
        <v>631</v>
      </c>
      <c r="C4367" s="180" t="s">
        <v>74</v>
      </c>
      <c r="D4367" s="180" t="s">
        <v>30</v>
      </c>
      <c r="E4367" s="178" t="n">
        <v>0.00074604</v>
      </c>
      <c r="F4367" s="181" t="n">
        <f aca="false">IF(C4367="MAT.",VLOOKUP(A4367,INSUMOS_AUX!A:F,6,0),0)</f>
        <v>170</v>
      </c>
      <c r="G4367" s="178" t="n">
        <f aca="false">IF(C4367="M.O.",VLOOKUP(A4367,INSUMOS_AUX!A:F,6,0),0)</f>
        <v>0</v>
      </c>
    </row>
    <row r="4368" customFormat="false" ht="15" hidden="false" customHeight="false" outlineLevel="0" collapsed="false">
      <c r="A4368" s="178" t="n">
        <v>36149</v>
      </c>
      <c r="B4368" s="179" t="s">
        <v>632</v>
      </c>
      <c r="C4368" s="180" t="s">
        <v>74</v>
      </c>
      <c r="D4368" s="180" t="s">
        <v>30</v>
      </c>
      <c r="E4368" s="178" t="n">
        <v>0.000432</v>
      </c>
      <c r="F4368" s="181" t="n">
        <f aca="false">IF(C4368="MAT.",VLOOKUP(A4368,INSUMOS_AUX!A:F,6,0),0)</f>
        <v>117.5</v>
      </c>
      <c r="G4368" s="178" t="n">
        <f aca="false">IF(C4368="M.O.",VLOOKUP(A4368,INSUMOS_AUX!A:F,6,0),0)</f>
        <v>0</v>
      </c>
    </row>
    <row r="4369" customFormat="false" ht="15" hidden="false" customHeight="false" outlineLevel="0" collapsed="false">
      <c r="A4369" s="178" t="n">
        <v>36150</v>
      </c>
      <c r="B4369" s="179" t="s">
        <v>633</v>
      </c>
      <c r="C4369" s="180" t="s">
        <v>74</v>
      </c>
      <c r="D4369" s="180" t="s">
        <v>30</v>
      </c>
      <c r="E4369" s="178" t="n">
        <v>0.00159864</v>
      </c>
      <c r="F4369" s="181" t="n">
        <f aca="false">IF(C4369="MAT.",VLOOKUP(A4369,INSUMOS_AUX!A:F,6,0),0)</f>
        <v>29.7</v>
      </c>
      <c r="G4369" s="178" t="n">
        <f aca="false">IF(C4369="M.O.",VLOOKUP(A4369,INSUMOS_AUX!A:F,6,0),0)</f>
        <v>0</v>
      </c>
    </row>
    <row r="4370" customFormat="false" ht="15" hidden="false" customHeight="false" outlineLevel="0" collapsed="false">
      <c r="A4370" s="178" t="n">
        <v>36153</v>
      </c>
      <c r="B4370" s="179" t="s">
        <v>634</v>
      </c>
      <c r="C4370" s="180" t="s">
        <v>74</v>
      </c>
      <c r="D4370" s="180" t="s">
        <v>30</v>
      </c>
      <c r="E4370" s="178" t="n">
        <v>0.00064656</v>
      </c>
      <c r="F4370" s="181" t="n">
        <f aca="false">IF(C4370="MAT.",VLOOKUP(A4370,INSUMOS_AUX!A:F,6,0),0)</f>
        <v>133.75</v>
      </c>
      <c r="G4370" s="178" t="n">
        <f aca="false">IF(C4370="M.O.",VLOOKUP(A4370,INSUMOS_AUX!A:F,6,0),0)</f>
        <v>0</v>
      </c>
    </row>
    <row r="4371" customFormat="false" ht="15" hidden="false" customHeight="false" outlineLevel="0" collapsed="false">
      <c r="A4371" s="178" t="n">
        <v>37370</v>
      </c>
      <c r="B4371" s="179" t="s">
        <v>659</v>
      </c>
      <c r="C4371" s="180" t="s">
        <v>74</v>
      </c>
      <c r="D4371" s="180" t="s">
        <v>594</v>
      </c>
      <c r="E4371" s="178" t="n">
        <v>0.6</v>
      </c>
      <c r="F4371" s="181" t="n">
        <f aca="false">IF(C4371="MAT.",VLOOKUP(A4371,INSUMOS_AUX!A:F,6,0),0)</f>
        <v>1.87</v>
      </c>
      <c r="G4371" s="178" t="n">
        <f aca="false">IF(C4371="M.O.",VLOOKUP(A4371,INSUMOS_AUX!A:F,6,0),0)</f>
        <v>0</v>
      </c>
    </row>
    <row r="4372" customFormat="false" ht="15" hidden="false" customHeight="false" outlineLevel="0" collapsed="false">
      <c r="A4372" s="178" t="n">
        <v>37371</v>
      </c>
      <c r="B4372" s="179" t="s">
        <v>660</v>
      </c>
      <c r="C4372" s="180" t="s">
        <v>74</v>
      </c>
      <c r="D4372" s="180" t="s">
        <v>594</v>
      </c>
      <c r="E4372" s="178" t="n">
        <v>0.6</v>
      </c>
      <c r="F4372" s="181" t="n">
        <f aca="false">IF(C4372="MAT.",VLOOKUP(A4372,INSUMOS_AUX!A:F,6,0),0)</f>
        <v>0.71</v>
      </c>
      <c r="G4372" s="178" t="n">
        <f aca="false">IF(C4372="M.O.",VLOOKUP(A4372,INSUMOS_AUX!A:F,6,0),0)</f>
        <v>0</v>
      </c>
    </row>
    <row r="4373" customFormat="false" ht="15" hidden="false" customHeight="false" outlineLevel="0" collapsed="false">
      <c r="A4373" s="178" t="n">
        <v>37372</v>
      </c>
      <c r="B4373" s="179" t="s">
        <v>661</v>
      </c>
      <c r="C4373" s="180" t="s">
        <v>74</v>
      </c>
      <c r="D4373" s="180" t="s">
        <v>594</v>
      </c>
      <c r="E4373" s="178" t="n">
        <v>0.6</v>
      </c>
      <c r="F4373" s="181" t="n">
        <f aca="false">IF(C4373="MAT.",VLOOKUP(A4373,INSUMOS_AUX!A:F,6,0),0)</f>
        <v>0.34</v>
      </c>
      <c r="G4373" s="178" t="n">
        <f aca="false">IF(C4373="M.O.",VLOOKUP(A4373,INSUMOS_AUX!A:F,6,0),0)</f>
        <v>0</v>
      </c>
    </row>
    <row r="4374" customFormat="false" ht="15" hidden="false" customHeight="false" outlineLevel="0" collapsed="false">
      <c r="A4374" s="178" t="n">
        <v>37373</v>
      </c>
      <c r="B4374" s="179" t="s">
        <v>662</v>
      </c>
      <c r="C4374" s="180" t="s">
        <v>74</v>
      </c>
      <c r="D4374" s="180" t="s">
        <v>594</v>
      </c>
      <c r="E4374" s="178" t="n">
        <v>0.6</v>
      </c>
      <c r="F4374" s="181" t="n">
        <f aca="false">IF(C4374="MAT.",VLOOKUP(A4374,INSUMOS_AUX!A:F,6,0),0)</f>
        <v>0.05</v>
      </c>
      <c r="G4374" s="178" t="n">
        <f aca="false">IF(C4374="M.O.",VLOOKUP(A4374,INSUMOS_AUX!A:F,6,0),0)</f>
        <v>0</v>
      </c>
    </row>
    <row r="4375" customFormat="false" ht="15" hidden="false" customHeight="false" outlineLevel="0" collapsed="false">
      <c r="A4375" s="178" t="n">
        <v>38382</v>
      </c>
      <c r="B4375" s="179" t="s">
        <v>664</v>
      </c>
      <c r="C4375" s="180" t="s">
        <v>74</v>
      </c>
      <c r="D4375" s="180" t="s">
        <v>30</v>
      </c>
      <c r="E4375" s="178" t="n">
        <v>0.00151872</v>
      </c>
      <c r="F4375" s="181" t="n">
        <f aca="false">IF(C4375="MAT.",VLOOKUP(A4375,INSUMOS_AUX!A:F,6,0),0)</f>
        <v>7.62</v>
      </c>
      <c r="G4375" s="178" t="n">
        <f aca="false">IF(C4375="M.O.",VLOOKUP(A4375,INSUMOS_AUX!A:F,6,0),0)</f>
        <v>0</v>
      </c>
    </row>
    <row r="4376" customFormat="false" ht="15" hidden="false" customHeight="false" outlineLevel="0" collapsed="false">
      <c r="A4376" s="178" t="n">
        <v>38390</v>
      </c>
      <c r="B4376" s="179" t="s">
        <v>665</v>
      </c>
      <c r="C4376" s="180" t="s">
        <v>74</v>
      </c>
      <c r="D4376" s="180" t="s">
        <v>30</v>
      </c>
      <c r="E4376" s="178" t="n">
        <v>0.00079818</v>
      </c>
      <c r="F4376" s="181" t="n">
        <f aca="false">IF(C4376="MAT.",VLOOKUP(A4376,INSUMOS_AUX!A:F,6,0),0)</f>
        <v>22.97</v>
      </c>
      <c r="G4376" s="178" t="n">
        <f aca="false">IF(C4376="M.O.",VLOOKUP(A4376,INSUMOS_AUX!A:F,6,0),0)</f>
        <v>0</v>
      </c>
    </row>
    <row r="4377" customFormat="false" ht="15" hidden="false" customHeight="false" outlineLevel="0" collapsed="false">
      <c r="A4377" s="178" t="n">
        <v>38393</v>
      </c>
      <c r="B4377" s="179" t="s">
        <v>666</v>
      </c>
      <c r="C4377" s="180" t="s">
        <v>74</v>
      </c>
      <c r="D4377" s="180" t="s">
        <v>30</v>
      </c>
      <c r="E4377" s="178" t="n">
        <v>0.00079818</v>
      </c>
      <c r="F4377" s="181" t="n">
        <f aca="false">IF(C4377="MAT.",VLOOKUP(A4377,INSUMOS_AUX!A:F,6,0),0)</f>
        <v>10.36</v>
      </c>
      <c r="G4377" s="178" t="n">
        <f aca="false">IF(C4377="M.O.",VLOOKUP(A4377,INSUMOS_AUX!A:F,6,0),0)</f>
        <v>0</v>
      </c>
    </row>
    <row r="4378" customFormat="false" ht="15" hidden="false" customHeight="false" outlineLevel="0" collapsed="false">
      <c r="A4378" s="178" t="n">
        <v>38396</v>
      </c>
      <c r="B4378" s="179" t="s">
        <v>667</v>
      </c>
      <c r="C4378" s="180" t="s">
        <v>74</v>
      </c>
      <c r="D4378" s="180" t="s">
        <v>30</v>
      </c>
      <c r="E4378" s="178" t="n">
        <v>2.718E-005</v>
      </c>
      <c r="F4378" s="181" t="n">
        <f aca="false">IF(C4378="MAT.",VLOOKUP(A4378,INSUMOS_AUX!A:F,6,0),0)</f>
        <v>276.64</v>
      </c>
      <c r="G4378" s="178" t="n">
        <f aca="false">IF(C4378="M.O.",VLOOKUP(A4378,INSUMOS_AUX!A:F,6,0),0)</f>
        <v>0</v>
      </c>
    </row>
    <row r="4379" customFormat="false" ht="15" hidden="false" customHeight="false" outlineLevel="0" collapsed="false">
      <c r="A4379" s="178" t="n">
        <v>38399</v>
      </c>
      <c r="B4379" s="179" t="s">
        <v>668</v>
      </c>
      <c r="C4379" s="180" t="s">
        <v>74</v>
      </c>
      <c r="D4379" s="180" t="s">
        <v>30</v>
      </c>
      <c r="E4379" s="178" t="n">
        <v>0.00013578</v>
      </c>
      <c r="F4379" s="181" t="n">
        <f aca="false">IF(C4379="MAT.",VLOOKUP(A4379,INSUMOS_AUX!A:F,6,0),0)</f>
        <v>135.25</v>
      </c>
      <c r="G4379" s="178" t="n">
        <f aca="false">IF(C4379="M.O.",VLOOKUP(A4379,INSUMOS_AUX!A:F,6,0),0)</f>
        <v>0</v>
      </c>
    </row>
    <row r="4380" customFormat="false" ht="15" hidden="false" customHeight="false" outlineLevel="0" collapsed="false">
      <c r="A4380" s="178" t="n">
        <v>38412</v>
      </c>
      <c r="B4380" s="179" t="s">
        <v>669</v>
      </c>
      <c r="C4380" s="180" t="s">
        <v>74</v>
      </c>
      <c r="D4380" s="180" t="s">
        <v>30</v>
      </c>
      <c r="E4380" s="178" t="n">
        <v>2.376E-005</v>
      </c>
      <c r="F4380" s="181" t="n">
        <f aca="false">IF(C4380="MAT.",VLOOKUP(A4380,INSUMOS_AUX!A:F,6,0),0)</f>
        <v>837.62</v>
      </c>
      <c r="G4380" s="178" t="n">
        <f aca="false">IF(C4380="M.O.",VLOOKUP(A4380,INSUMOS_AUX!A:F,6,0),0)</f>
        <v>0</v>
      </c>
    </row>
    <row r="4381" customFormat="false" ht="15" hidden="false" customHeight="false" outlineLevel="0" collapsed="false">
      <c r="A4381" s="178" t="n">
        <v>38413</v>
      </c>
      <c r="B4381" s="179" t="s">
        <v>670</v>
      </c>
      <c r="C4381" s="180" t="s">
        <v>74</v>
      </c>
      <c r="D4381" s="180" t="s">
        <v>30</v>
      </c>
      <c r="E4381" s="178" t="n">
        <v>2.328E-005</v>
      </c>
      <c r="F4381" s="181" t="n">
        <f aca="false">IF(C4381="MAT.",VLOOKUP(A4381,INSUMOS_AUX!A:F,6,0),0)</f>
        <v>589.49</v>
      </c>
      <c r="G4381" s="178" t="n">
        <f aca="false">IF(C4381="M.O.",VLOOKUP(A4381,INSUMOS_AUX!A:F,6,0),0)</f>
        <v>0</v>
      </c>
    </row>
    <row r="4382" customFormat="false" ht="15" hidden="false" customHeight="false" outlineLevel="0" collapsed="false">
      <c r="A4382" s="178" t="n">
        <v>38476</v>
      </c>
      <c r="B4382" s="179" t="s">
        <v>671</v>
      </c>
      <c r="C4382" s="180" t="s">
        <v>74</v>
      </c>
      <c r="D4382" s="180" t="s">
        <v>30</v>
      </c>
      <c r="E4382" s="178" t="n">
        <v>0.00010866</v>
      </c>
      <c r="F4382" s="181" t="n">
        <f aca="false">IF(C4382="MAT.",VLOOKUP(A4382,INSUMOS_AUX!A:F,6,0),0)</f>
        <v>203.78</v>
      </c>
      <c r="G4382" s="178" t="n">
        <f aca="false">IF(C4382="M.O.",VLOOKUP(A4382,INSUMOS_AUX!A:F,6,0),0)</f>
        <v>0</v>
      </c>
    </row>
    <row r="4383" customFormat="false" ht="15" hidden="false" customHeight="false" outlineLevel="0" collapsed="false">
      <c r="A4383" s="178" t="n">
        <v>38477</v>
      </c>
      <c r="B4383" s="179" t="s">
        <v>672</v>
      </c>
      <c r="C4383" s="180" t="s">
        <v>74</v>
      </c>
      <c r="D4383" s="180" t="s">
        <v>30</v>
      </c>
      <c r="E4383" s="178" t="n">
        <v>2.328E-005</v>
      </c>
      <c r="F4383" s="181" t="n">
        <f aca="false">IF(C4383="MAT.",VLOOKUP(A4383,INSUMOS_AUX!A:F,6,0),0)</f>
        <v>577.1</v>
      </c>
      <c r="G4383" s="178" t="n">
        <f aca="false">IF(C4383="M.O.",VLOOKUP(A4383,INSUMOS_AUX!A:F,6,0),0)</f>
        <v>0</v>
      </c>
    </row>
    <row r="4384" customFormat="false" ht="15" hidden="false" customHeight="false" outlineLevel="0" collapsed="false">
      <c r="A4384" s="178" t="s">
        <v>902</v>
      </c>
      <c r="B4384" s="179" t="s">
        <v>490</v>
      </c>
      <c r="C4384" s="180" t="s">
        <v>74</v>
      </c>
      <c r="D4384" s="180" t="s">
        <v>30</v>
      </c>
      <c r="E4384" s="178" t="n">
        <v>1</v>
      </c>
      <c r="F4384" s="181" t="n">
        <f aca="false">IF(C4384="MAT.",VLOOKUP(A4384,INSUMOS_AUX!A:F,6,0),0)</f>
        <v>0.27</v>
      </c>
      <c r="G4384" s="178" t="n">
        <f aca="false">IF(C4384="M.O.",VLOOKUP(A4384,INSUMOS_AUX!A:F,6,0),0)</f>
        <v>0</v>
      </c>
    </row>
    <row r="4385" customFormat="false" ht="15" hidden="false" customHeight="false" outlineLevel="0" collapsed="false">
      <c r="A4385" s="172"/>
      <c r="B4385" s="173"/>
      <c r="C4385" s="173"/>
      <c r="D4385" s="173"/>
      <c r="E4385" s="173"/>
      <c r="F4385" s="173"/>
      <c r="G4385" s="173"/>
    </row>
    <row r="4386" customFormat="false" ht="15" hidden="false" customHeight="false" outlineLevel="0" collapsed="false">
      <c r="A4386" s="174" t="s">
        <v>397</v>
      </c>
      <c r="B4386" s="174" t="s">
        <v>398</v>
      </c>
      <c r="C4386" s="175" t="s">
        <v>60</v>
      </c>
      <c r="D4386" s="175" t="s">
        <v>86</v>
      </c>
      <c r="E4386" s="176" t="n">
        <v>4</v>
      </c>
      <c r="F4386" s="176" t="n">
        <f aca="false">SUMPRODUCT($E4387:$E4414,F4387:F4414)</f>
        <v>12.0497545928</v>
      </c>
      <c r="G4386" s="176" t="n">
        <f aca="false">SUMPRODUCT($E4387:$E4414,G4387:G4414)</f>
        <v>6.9964392</v>
      </c>
    </row>
    <row r="4387" customFormat="false" ht="15" hidden="false" customHeight="false" outlineLevel="0" collapsed="false">
      <c r="A4387" s="178" t="n">
        <v>10</v>
      </c>
      <c r="B4387" s="179" t="s">
        <v>647</v>
      </c>
      <c r="C4387" s="180" t="s">
        <v>74</v>
      </c>
      <c r="D4387" s="180" t="s">
        <v>30</v>
      </c>
      <c r="E4387" s="178" t="n">
        <v>0.0042075</v>
      </c>
      <c r="F4387" s="181" t="n">
        <f aca="false">IF(C4387="MAT.",VLOOKUP(A4387,INSUMOS_AUX!A:F,6,0),0)</f>
        <v>6.92</v>
      </c>
      <c r="G4387" s="178" t="n">
        <f aca="false">IF(C4387="M.O.",VLOOKUP(A4387,INSUMOS_AUX!A:F,6,0),0)</f>
        <v>0</v>
      </c>
    </row>
    <row r="4388" customFormat="false" ht="15" hidden="false" customHeight="false" outlineLevel="0" collapsed="false">
      <c r="A4388" s="178" t="n">
        <v>11359</v>
      </c>
      <c r="B4388" s="179" t="s">
        <v>649</v>
      </c>
      <c r="C4388" s="180" t="s">
        <v>74</v>
      </c>
      <c r="D4388" s="180" t="s">
        <v>30</v>
      </c>
      <c r="E4388" s="178" t="n">
        <v>3.396E-005</v>
      </c>
      <c r="F4388" s="181" t="n">
        <f aca="false">IF(C4388="MAT.",VLOOKUP(A4388,INSUMOS_AUX!A:F,6,0),0)</f>
        <v>571.77</v>
      </c>
      <c r="G4388" s="178" t="n">
        <f aca="false">IF(C4388="M.O.",VLOOKUP(A4388,INSUMOS_AUX!A:F,6,0),0)</f>
        <v>0</v>
      </c>
    </row>
    <row r="4389" customFormat="false" ht="15" hidden="false" customHeight="false" outlineLevel="0" collapsed="false">
      <c r="A4389" s="178" t="n">
        <v>12815</v>
      </c>
      <c r="B4389" s="179" t="s">
        <v>651</v>
      </c>
      <c r="C4389" s="180" t="s">
        <v>74</v>
      </c>
      <c r="D4389" s="180" t="s">
        <v>30</v>
      </c>
      <c r="E4389" s="178" t="n">
        <v>0.00478896</v>
      </c>
      <c r="F4389" s="181" t="n">
        <f aca="false">IF(C4389="MAT.",VLOOKUP(A4389,INSUMOS_AUX!A:F,6,0),0)</f>
        <v>5.84</v>
      </c>
      <c r="G4389" s="178" t="n">
        <f aca="false">IF(C4389="M.O.",VLOOKUP(A4389,INSUMOS_AUX!A:F,6,0),0)</f>
        <v>0</v>
      </c>
    </row>
    <row r="4390" customFormat="false" ht="15" hidden="false" customHeight="false" outlineLevel="0" collapsed="false">
      <c r="A4390" s="178" t="n">
        <v>12892</v>
      </c>
      <c r="B4390" s="179" t="s">
        <v>627</v>
      </c>
      <c r="C4390" s="180" t="s">
        <v>74</v>
      </c>
      <c r="D4390" s="180" t="s">
        <v>628</v>
      </c>
      <c r="E4390" s="178" t="n">
        <v>0.00824328</v>
      </c>
      <c r="F4390" s="181" t="n">
        <f aca="false">IF(C4390="MAT.",VLOOKUP(A4390,INSUMOS_AUX!A:F,6,0),0)</f>
        <v>9</v>
      </c>
      <c r="G4390" s="178" t="n">
        <f aca="false">IF(C4390="M.O.",VLOOKUP(A4390,INSUMOS_AUX!A:F,6,0),0)</f>
        <v>0</v>
      </c>
    </row>
    <row r="4391" customFormat="false" ht="15" hidden="false" customHeight="false" outlineLevel="0" collapsed="false">
      <c r="A4391" s="178" t="n">
        <v>12893</v>
      </c>
      <c r="B4391" s="179" t="s">
        <v>629</v>
      </c>
      <c r="C4391" s="180" t="s">
        <v>74</v>
      </c>
      <c r="D4391" s="180" t="s">
        <v>628</v>
      </c>
      <c r="E4391" s="178" t="n">
        <v>0.00096174</v>
      </c>
      <c r="F4391" s="181" t="n">
        <f aca="false">IF(C4391="MAT.",VLOOKUP(A4391,INSUMOS_AUX!A:F,6,0),0)</f>
        <v>48</v>
      </c>
      <c r="G4391" s="178" t="n">
        <f aca="false">IF(C4391="M.O.",VLOOKUP(A4391,INSUMOS_AUX!A:F,6,0),0)</f>
        <v>0</v>
      </c>
    </row>
    <row r="4392" customFormat="false" ht="15" hidden="false" customHeight="false" outlineLevel="0" collapsed="false">
      <c r="A4392" s="178" t="n">
        <v>2436</v>
      </c>
      <c r="B4392" s="179" t="s">
        <v>683</v>
      </c>
      <c r="C4392" s="180" t="s">
        <v>636</v>
      </c>
      <c r="D4392" s="180" t="s">
        <v>594</v>
      </c>
      <c r="E4392" s="178" t="n">
        <v>0.30903</v>
      </c>
      <c r="F4392" s="181" t="n">
        <f aca="false">IF(C4392="MAT.",VLOOKUP(A4392,INSUMOS_AUX!A:F,6,0),0)</f>
        <v>0</v>
      </c>
      <c r="G4392" s="178" t="n">
        <f aca="false">IF(C4392="M.O.",VLOOKUP(A4392,INSUMOS_AUX!A:F,6,0),0)</f>
        <v>13.3</v>
      </c>
    </row>
    <row r="4393" customFormat="false" ht="15" hidden="false" customHeight="false" outlineLevel="0" collapsed="false">
      <c r="A4393" s="178" t="n">
        <v>247</v>
      </c>
      <c r="B4393" s="179" t="s">
        <v>849</v>
      </c>
      <c r="C4393" s="180" t="s">
        <v>636</v>
      </c>
      <c r="D4393" s="180" t="s">
        <v>594</v>
      </c>
      <c r="E4393" s="178" t="n">
        <v>0.30903</v>
      </c>
      <c r="F4393" s="181" t="n">
        <f aca="false">IF(C4393="MAT.",VLOOKUP(A4393,INSUMOS_AUX!A:F,6,0),0)</f>
        <v>0</v>
      </c>
      <c r="G4393" s="178" t="n">
        <f aca="false">IF(C4393="M.O.",VLOOKUP(A4393,INSUMOS_AUX!A:F,6,0),0)</f>
        <v>9.34</v>
      </c>
    </row>
    <row r="4394" customFormat="false" ht="15" hidden="false" customHeight="false" outlineLevel="0" collapsed="false">
      <c r="A4394" s="178" t="n">
        <v>25966</v>
      </c>
      <c r="B4394" s="179" t="s">
        <v>653</v>
      </c>
      <c r="C4394" s="180" t="s">
        <v>74</v>
      </c>
      <c r="D4394" s="180" t="s">
        <v>654</v>
      </c>
      <c r="E4394" s="178" t="n">
        <v>0.00079818</v>
      </c>
      <c r="F4394" s="181" t="n">
        <f aca="false">IF(C4394="MAT.",VLOOKUP(A4394,INSUMOS_AUX!A:F,6,0),0)</f>
        <v>15.03</v>
      </c>
      <c r="G4394" s="178" t="n">
        <f aca="false">IF(C4394="M.O.",VLOOKUP(A4394,INSUMOS_AUX!A:F,6,0),0)</f>
        <v>0</v>
      </c>
    </row>
    <row r="4395" customFormat="false" ht="15" hidden="false" customHeight="false" outlineLevel="0" collapsed="false">
      <c r="A4395" s="178" t="n">
        <v>2711</v>
      </c>
      <c r="B4395" s="179" t="s">
        <v>657</v>
      </c>
      <c r="C4395" s="180" t="s">
        <v>74</v>
      </c>
      <c r="D4395" s="180" t="s">
        <v>30</v>
      </c>
      <c r="E4395" s="178" t="n">
        <v>0.00035622</v>
      </c>
      <c r="F4395" s="181" t="n">
        <f aca="false">IF(C4395="MAT.",VLOOKUP(A4395,INSUMOS_AUX!A:F,6,0),0)</f>
        <v>109.45</v>
      </c>
      <c r="G4395" s="178" t="n">
        <f aca="false">IF(C4395="M.O.",VLOOKUP(A4395,INSUMOS_AUX!A:F,6,0),0)</f>
        <v>0</v>
      </c>
    </row>
    <row r="4396" customFormat="false" ht="15" hidden="false" customHeight="false" outlineLevel="0" collapsed="false">
      <c r="A4396" s="178" t="n">
        <v>36144</v>
      </c>
      <c r="B4396" s="179" t="s">
        <v>630</v>
      </c>
      <c r="C4396" s="180" t="s">
        <v>74</v>
      </c>
      <c r="D4396" s="180" t="s">
        <v>30</v>
      </c>
      <c r="E4396" s="178" t="n">
        <v>0.06706248</v>
      </c>
      <c r="F4396" s="181" t="n">
        <f aca="false">IF(C4396="MAT.",VLOOKUP(A4396,INSUMOS_AUX!A:F,6,0),0)</f>
        <v>1.12</v>
      </c>
      <c r="G4396" s="178" t="n">
        <f aca="false">IF(C4396="M.O.",VLOOKUP(A4396,INSUMOS_AUX!A:F,6,0),0)</f>
        <v>0</v>
      </c>
    </row>
    <row r="4397" customFormat="false" ht="15" hidden="false" customHeight="false" outlineLevel="0" collapsed="false">
      <c r="A4397" s="178" t="n">
        <v>36146</v>
      </c>
      <c r="B4397" s="179" t="s">
        <v>631</v>
      </c>
      <c r="C4397" s="180" t="s">
        <v>74</v>
      </c>
      <c r="D4397" s="180" t="s">
        <v>30</v>
      </c>
      <c r="E4397" s="178" t="n">
        <v>0.00074604</v>
      </c>
      <c r="F4397" s="181" t="n">
        <f aca="false">IF(C4397="MAT.",VLOOKUP(A4397,INSUMOS_AUX!A:F,6,0),0)</f>
        <v>170</v>
      </c>
      <c r="G4397" s="178" t="n">
        <f aca="false">IF(C4397="M.O.",VLOOKUP(A4397,INSUMOS_AUX!A:F,6,0),0)</f>
        <v>0</v>
      </c>
    </row>
    <row r="4398" customFormat="false" ht="15" hidden="false" customHeight="false" outlineLevel="0" collapsed="false">
      <c r="A4398" s="178" t="n">
        <v>36149</v>
      </c>
      <c r="B4398" s="179" t="s">
        <v>632</v>
      </c>
      <c r="C4398" s="180" t="s">
        <v>74</v>
      </c>
      <c r="D4398" s="180" t="s">
        <v>30</v>
      </c>
      <c r="E4398" s="178" t="n">
        <v>0.000432</v>
      </c>
      <c r="F4398" s="181" t="n">
        <f aca="false">IF(C4398="MAT.",VLOOKUP(A4398,INSUMOS_AUX!A:F,6,0),0)</f>
        <v>117.5</v>
      </c>
      <c r="G4398" s="178" t="n">
        <f aca="false">IF(C4398="M.O.",VLOOKUP(A4398,INSUMOS_AUX!A:F,6,0),0)</f>
        <v>0</v>
      </c>
    </row>
    <row r="4399" customFormat="false" ht="15" hidden="false" customHeight="false" outlineLevel="0" collapsed="false">
      <c r="A4399" s="178" t="n">
        <v>36150</v>
      </c>
      <c r="B4399" s="179" t="s">
        <v>633</v>
      </c>
      <c r="C4399" s="180" t="s">
        <v>74</v>
      </c>
      <c r="D4399" s="180" t="s">
        <v>30</v>
      </c>
      <c r="E4399" s="178" t="n">
        <v>0.00159864</v>
      </c>
      <c r="F4399" s="181" t="n">
        <f aca="false">IF(C4399="MAT.",VLOOKUP(A4399,INSUMOS_AUX!A:F,6,0),0)</f>
        <v>29.7</v>
      </c>
      <c r="G4399" s="178" t="n">
        <f aca="false">IF(C4399="M.O.",VLOOKUP(A4399,INSUMOS_AUX!A:F,6,0),0)</f>
        <v>0</v>
      </c>
    </row>
    <row r="4400" customFormat="false" ht="15" hidden="false" customHeight="false" outlineLevel="0" collapsed="false">
      <c r="A4400" s="178" t="n">
        <v>36153</v>
      </c>
      <c r="B4400" s="179" t="s">
        <v>634</v>
      </c>
      <c r="C4400" s="180" t="s">
        <v>74</v>
      </c>
      <c r="D4400" s="180" t="s">
        <v>30</v>
      </c>
      <c r="E4400" s="178" t="n">
        <v>0.00064656</v>
      </c>
      <c r="F4400" s="181" t="n">
        <f aca="false">IF(C4400="MAT.",VLOOKUP(A4400,INSUMOS_AUX!A:F,6,0),0)</f>
        <v>133.75</v>
      </c>
      <c r="G4400" s="178" t="n">
        <f aca="false">IF(C4400="M.O.",VLOOKUP(A4400,INSUMOS_AUX!A:F,6,0),0)</f>
        <v>0</v>
      </c>
    </row>
    <row r="4401" customFormat="false" ht="15" hidden="false" customHeight="false" outlineLevel="0" collapsed="false">
      <c r="A4401" s="178" t="n">
        <v>37370</v>
      </c>
      <c r="B4401" s="179" t="s">
        <v>659</v>
      </c>
      <c r="C4401" s="180" t="s">
        <v>74</v>
      </c>
      <c r="D4401" s="180" t="s">
        <v>594</v>
      </c>
      <c r="E4401" s="178" t="n">
        <v>0.6</v>
      </c>
      <c r="F4401" s="181" t="n">
        <f aca="false">IF(C4401="MAT.",VLOOKUP(A4401,INSUMOS_AUX!A:F,6,0),0)</f>
        <v>1.87</v>
      </c>
      <c r="G4401" s="178" t="n">
        <f aca="false">IF(C4401="M.O.",VLOOKUP(A4401,INSUMOS_AUX!A:F,6,0),0)</f>
        <v>0</v>
      </c>
    </row>
    <row r="4402" customFormat="false" ht="15" hidden="false" customHeight="false" outlineLevel="0" collapsed="false">
      <c r="A4402" s="178" t="n">
        <v>37371</v>
      </c>
      <c r="B4402" s="179" t="s">
        <v>660</v>
      </c>
      <c r="C4402" s="180" t="s">
        <v>74</v>
      </c>
      <c r="D4402" s="180" t="s">
        <v>594</v>
      </c>
      <c r="E4402" s="178" t="n">
        <v>0.6</v>
      </c>
      <c r="F4402" s="181" t="n">
        <f aca="false">IF(C4402="MAT.",VLOOKUP(A4402,INSUMOS_AUX!A:F,6,0),0)</f>
        <v>0.71</v>
      </c>
      <c r="G4402" s="178" t="n">
        <f aca="false">IF(C4402="M.O.",VLOOKUP(A4402,INSUMOS_AUX!A:F,6,0),0)</f>
        <v>0</v>
      </c>
    </row>
    <row r="4403" customFormat="false" ht="15" hidden="false" customHeight="false" outlineLevel="0" collapsed="false">
      <c r="A4403" s="178" t="n">
        <v>37372</v>
      </c>
      <c r="B4403" s="179" t="s">
        <v>661</v>
      </c>
      <c r="C4403" s="180" t="s">
        <v>74</v>
      </c>
      <c r="D4403" s="180" t="s">
        <v>594</v>
      </c>
      <c r="E4403" s="178" t="n">
        <v>0.6</v>
      </c>
      <c r="F4403" s="181" t="n">
        <f aca="false">IF(C4403="MAT.",VLOOKUP(A4403,INSUMOS_AUX!A:F,6,0),0)</f>
        <v>0.34</v>
      </c>
      <c r="G4403" s="178" t="n">
        <f aca="false">IF(C4403="M.O.",VLOOKUP(A4403,INSUMOS_AUX!A:F,6,0),0)</f>
        <v>0</v>
      </c>
    </row>
    <row r="4404" customFormat="false" ht="15" hidden="false" customHeight="false" outlineLevel="0" collapsed="false">
      <c r="A4404" s="178" t="n">
        <v>37373</v>
      </c>
      <c r="B4404" s="179" t="s">
        <v>662</v>
      </c>
      <c r="C4404" s="180" t="s">
        <v>74</v>
      </c>
      <c r="D4404" s="180" t="s">
        <v>594</v>
      </c>
      <c r="E4404" s="178" t="n">
        <v>0.6</v>
      </c>
      <c r="F4404" s="181" t="n">
        <f aca="false">IF(C4404="MAT.",VLOOKUP(A4404,INSUMOS_AUX!A:F,6,0),0)</f>
        <v>0.05</v>
      </c>
      <c r="G4404" s="178" t="n">
        <f aca="false">IF(C4404="M.O.",VLOOKUP(A4404,INSUMOS_AUX!A:F,6,0),0)</f>
        <v>0</v>
      </c>
    </row>
    <row r="4405" customFormat="false" ht="15" hidden="false" customHeight="false" outlineLevel="0" collapsed="false">
      <c r="A4405" s="178" t="n">
        <v>38382</v>
      </c>
      <c r="B4405" s="179" t="s">
        <v>664</v>
      </c>
      <c r="C4405" s="180" t="s">
        <v>74</v>
      </c>
      <c r="D4405" s="180" t="s">
        <v>30</v>
      </c>
      <c r="E4405" s="178" t="n">
        <v>0.00151872</v>
      </c>
      <c r="F4405" s="181" t="n">
        <f aca="false">IF(C4405="MAT.",VLOOKUP(A4405,INSUMOS_AUX!A:F,6,0),0)</f>
        <v>7.62</v>
      </c>
      <c r="G4405" s="178" t="n">
        <f aca="false">IF(C4405="M.O.",VLOOKUP(A4405,INSUMOS_AUX!A:F,6,0),0)</f>
        <v>0</v>
      </c>
    </row>
    <row r="4406" customFormat="false" ht="15" hidden="false" customHeight="false" outlineLevel="0" collapsed="false">
      <c r="A4406" s="178" t="n">
        <v>38390</v>
      </c>
      <c r="B4406" s="179" t="s">
        <v>665</v>
      </c>
      <c r="C4406" s="180" t="s">
        <v>74</v>
      </c>
      <c r="D4406" s="180" t="s">
        <v>30</v>
      </c>
      <c r="E4406" s="178" t="n">
        <v>0.00079818</v>
      </c>
      <c r="F4406" s="181" t="n">
        <f aca="false">IF(C4406="MAT.",VLOOKUP(A4406,INSUMOS_AUX!A:F,6,0),0)</f>
        <v>22.97</v>
      </c>
      <c r="G4406" s="178" t="n">
        <f aca="false">IF(C4406="M.O.",VLOOKUP(A4406,INSUMOS_AUX!A:F,6,0),0)</f>
        <v>0</v>
      </c>
    </row>
    <row r="4407" customFormat="false" ht="15" hidden="false" customHeight="false" outlineLevel="0" collapsed="false">
      <c r="A4407" s="178" t="n">
        <v>38393</v>
      </c>
      <c r="B4407" s="179" t="s">
        <v>666</v>
      </c>
      <c r="C4407" s="180" t="s">
        <v>74</v>
      </c>
      <c r="D4407" s="180" t="s">
        <v>30</v>
      </c>
      <c r="E4407" s="178" t="n">
        <v>0.00079818</v>
      </c>
      <c r="F4407" s="181" t="n">
        <f aca="false">IF(C4407="MAT.",VLOOKUP(A4407,INSUMOS_AUX!A:F,6,0),0)</f>
        <v>10.36</v>
      </c>
      <c r="G4407" s="178" t="n">
        <f aca="false">IF(C4407="M.O.",VLOOKUP(A4407,INSUMOS_AUX!A:F,6,0),0)</f>
        <v>0</v>
      </c>
    </row>
    <row r="4408" customFormat="false" ht="15" hidden="false" customHeight="false" outlineLevel="0" collapsed="false">
      <c r="A4408" s="178" t="n">
        <v>38396</v>
      </c>
      <c r="B4408" s="179" t="s">
        <v>667</v>
      </c>
      <c r="C4408" s="180" t="s">
        <v>74</v>
      </c>
      <c r="D4408" s="180" t="s">
        <v>30</v>
      </c>
      <c r="E4408" s="178" t="n">
        <v>2.718E-005</v>
      </c>
      <c r="F4408" s="181" t="n">
        <f aca="false">IF(C4408="MAT.",VLOOKUP(A4408,INSUMOS_AUX!A:F,6,0),0)</f>
        <v>276.64</v>
      </c>
      <c r="G4408" s="178" t="n">
        <f aca="false">IF(C4408="M.O.",VLOOKUP(A4408,INSUMOS_AUX!A:F,6,0),0)</f>
        <v>0</v>
      </c>
    </row>
    <row r="4409" customFormat="false" ht="15" hidden="false" customHeight="false" outlineLevel="0" collapsed="false">
      <c r="A4409" s="178" t="n">
        <v>38399</v>
      </c>
      <c r="B4409" s="179" t="s">
        <v>668</v>
      </c>
      <c r="C4409" s="180" t="s">
        <v>74</v>
      </c>
      <c r="D4409" s="180" t="s">
        <v>30</v>
      </c>
      <c r="E4409" s="178" t="n">
        <v>0.00013578</v>
      </c>
      <c r="F4409" s="181" t="n">
        <f aca="false">IF(C4409="MAT.",VLOOKUP(A4409,INSUMOS_AUX!A:F,6,0),0)</f>
        <v>135.25</v>
      </c>
      <c r="G4409" s="178" t="n">
        <f aca="false">IF(C4409="M.O.",VLOOKUP(A4409,INSUMOS_AUX!A:F,6,0),0)</f>
        <v>0</v>
      </c>
    </row>
    <row r="4410" customFormat="false" ht="15" hidden="false" customHeight="false" outlineLevel="0" collapsed="false">
      <c r="A4410" s="178" t="n">
        <v>38412</v>
      </c>
      <c r="B4410" s="179" t="s">
        <v>669</v>
      </c>
      <c r="C4410" s="180" t="s">
        <v>74</v>
      </c>
      <c r="D4410" s="180" t="s">
        <v>30</v>
      </c>
      <c r="E4410" s="178" t="n">
        <v>2.376E-005</v>
      </c>
      <c r="F4410" s="181" t="n">
        <f aca="false">IF(C4410="MAT.",VLOOKUP(A4410,INSUMOS_AUX!A:F,6,0),0)</f>
        <v>837.62</v>
      </c>
      <c r="G4410" s="178" t="n">
        <f aca="false">IF(C4410="M.O.",VLOOKUP(A4410,INSUMOS_AUX!A:F,6,0),0)</f>
        <v>0</v>
      </c>
    </row>
    <row r="4411" customFormat="false" ht="15" hidden="false" customHeight="false" outlineLevel="0" collapsed="false">
      <c r="A4411" s="178" t="n">
        <v>38413</v>
      </c>
      <c r="B4411" s="179" t="s">
        <v>670</v>
      </c>
      <c r="C4411" s="180" t="s">
        <v>74</v>
      </c>
      <c r="D4411" s="180" t="s">
        <v>30</v>
      </c>
      <c r="E4411" s="178" t="n">
        <v>2.328E-005</v>
      </c>
      <c r="F4411" s="181" t="n">
        <f aca="false">IF(C4411="MAT.",VLOOKUP(A4411,INSUMOS_AUX!A:F,6,0),0)</f>
        <v>589.49</v>
      </c>
      <c r="G4411" s="178" t="n">
        <f aca="false">IF(C4411="M.O.",VLOOKUP(A4411,INSUMOS_AUX!A:F,6,0),0)</f>
        <v>0</v>
      </c>
    </row>
    <row r="4412" customFormat="false" ht="15" hidden="false" customHeight="false" outlineLevel="0" collapsed="false">
      <c r="A4412" s="178" t="n">
        <v>38476</v>
      </c>
      <c r="B4412" s="179" t="s">
        <v>671</v>
      </c>
      <c r="C4412" s="180" t="s">
        <v>74</v>
      </c>
      <c r="D4412" s="180" t="s">
        <v>30</v>
      </c>
      <c r="E4412" s="178" t="n">
        <v>0.00010866</v>
      </c>
      <c r="F4412" s="181" t="n">
        <f aca="false">IF(C4412="MAT.",VLOOKUP(A4412,INSUMOS_AUX!A:F,6,0),0)</f>
        <v>203.78</v>
      </c>
      <c r="G4412" s="178" t="n">
        <f aca="false">IF(C4412="M.O.",VLOOKUP(A4412,INSUMOS_AUX!A:F,6,0),0)</f>
        <v>0</v>
      </c>
    </row>
    <row r="4413" customFormat="false" ht="15" hidden="false" customHeight="false" outlineLevel="0" collapsed="false">
      <c r="A4413" s="178" t="n">
        <v>38477</v>
      </c>
      <c r="B4413" s="179" t="s">
        <v>672</v>
      </c>
      <c r="C4413" s="180" t="s">
        <v>74</v>
      </c>
      <c r="D4413" s="180" t="s">
        <v>30</v>
      </c>
      <c r="E4413" s="178" t="n">
        <v>2.328E-005</v>
      </c>
      <c r="F4413" s="181" t="n">
        <f aca="false">IF(C4413="MAT.",VLOOKUP(A4413,INSUMOS_AUX!A:F,6,0),0)</f>
        <v>577.1</v>
      </c>
      <c r="G4413" s="178" t="n">
        <f aca="false">IF(C4413="M.O.",VLOOKUP(A4413,INSUMOS_AUX!A:F,6,0),0)</f>
        <v>0</v>
      </c>
    </row>
    <row r="4414" customFormat="false" ht="15" hidden="false" customHeight="false" outlineLevel="0" collapsed="false">
      <c r="A4414" s="178" t="s">
        <v>884</v>
      </c>
      <c r="B4414" s="179" t="s">
        <v>885</v>
      </c>
      <c r="C4414" s="180" t="s">
        <v>74</v>
      </c>
      <c r="D4414" s="180" t="s">
        <v>86</v>
      </c>
      <c r="E4414" s="178" t="n">
        <v>1</v>
      </c>
      <c r="F4414" s="181" t="n">
        <f aca="false">IF(C4414="MAT.",VLOOKUP(A4414,INSUMOS_AUX!A:F,6,0),0)</f>
        <v>9.5</v>
      </c>
      <c r="G4414" s="178" t="n">
        <f aca="false">IF(C4414="M.O.",VLOOKUP(A4414,INSUMOS_AUX!A:F,6,0),0)</f>
        <v>0</v>
      </c>
    </row>
    <row r="4415" customFormat="false" ht="15" hidden="false" customHeight="false" outlineLevel="0" collapsed="false">
      <c r="A4415" s="172"/>
      <c r="B4415" s="173"/>
      <c r="C4415" s="173"/>
      <c r="D4415" s="173"/>
      <c r="E4415" s="173"/>
      <c r="F4415" s="173"/>
      <c r="G4415" s="173"/>
    </row>
    <row r="4416" customFormat="false" ht="15" hidden="false" customHeight="false" outlineLevel="0" collapsed="false">
      <c r="A4416" s="169" t="s">
        <v>492</v>
      </c>
      <c r="B4416" s="170" t="s">
        <v>493</v>
      </c>
      <c r="C4416" s="171"/>
      <c r="D4416" s="171"/>
      <c r="E4416" s="171"/>
      <c r="F4416" s="171"/>
      <c r="G4416" s="171"/>
    </row>
    <row r="4417" customFormat="false" ht="15" hidden="false" customHeight="false" outlineLevel="0" collapsed="false">
      <c r="A4417" s="172"/>
      <c r="B4417" s="173"/>
      <c r="C4417" s="173"/>
      <c r="D4417" s="173"/>
      <c r="E4417" s="173"/>
      <c r="F4417" s="173"/>
      <c r="G4417" s="173"/>
    </row>
    <row r="4418" customFormat="false" ht="15" hidden="false" customHeight="false" outlineLevel="0" collapsed="false">
      <c r="A4418" s="174" t="s">
        <v>495</v>
      </c>
      <c r="B4418" s="174" t="s">
        <v>496</v>
      </c>
      <c r="C4418" s="175" t="s">
        <v>60</v>
      </c>
      <c r="D4418" s="175" t="s">
        <v>30</v>
      </c>
      <c r="E4418" s="176" t="n">
        <v>1</v>
      </c>
      <c r="F4418" s="177" t="n">
        <f aca="false">SUMPRODUCT($E4419:$E4458,F4419:F4458)</f>
        <v>4728.66206915434</v>
      </c>
      <c r="G4418" s="177" t="n">
        <f aca="false">SUMPRODUCT($E4419:$E4458,G4419:G4458)</f>
        <v>2566.6996920336</v>
      </c>
    </row>
    <row r="4419" customFormat="false" ht="15" hidden="false" customHeight="false" outlineLevel="0" collapsed="false">
      <c r="A4419" s="178" t="n">
        <v>10</v>
      </c>
      <c r="B4419" s="179" t="s">
        <v>647</v>
      </c>
      <c r="C4419" s="180" t="s">
        <v>74</v>
      </c>
      <c r="D4419" s="180" t="s">
        <v>30</v>
      </c>
      <c r="E4419" s="178" t="n">
        <v>1.543555036</v>
      </c>
      <c r="F4419" s="181" t="n">
        <f aca="false">IF(C4419="MAT.",VLOOKUP(A4419,INSUMOS_AUX!A:F,6,0),0)</f>
        <v>6.92</v>
      </c>
      <c r="G4419" s="178" t="n">
        <f aca="false">IF(C4419="M.O.",VLOOKUP(A4419,INSUMOS_AUX!A:F,6,0),0)</f>
        <v>0</v>
      </c>
    </row>
    <row r="4420" customFormat="false" ht="15" hidden="false" customHeight="false" outlineLevel="0" collapsed="false">
      <c r="A4420" s="178" t="n">
        <v>11359</v>
      </c>
      <c r="B4420" s="179" t="s">
        <v>649</v>
      </c>
      <c r="C4420" s="180" t="s">
        <v>74</v>
      </c>
      <c r="D4420" s="180" t="s">
        <v>30</v>
      </c>
      <c r="E4420" s="178" t="n">
        <v>0.012458496</v>
      </c>
      <c r="F4420" s="181" t="n">
        <f aca="false">IF(C4420="MAT.",VLOOKUP(A4420,INSUMOS_AUX!A:F,6,0),0)</f>
        <v>571.77</v>
      </c>
      <c r="G4420" s="178" t="n">
        <f aca="false">IF(C4420="M.O.",VLOOKUP(A4420,INSUMOS_AUX!A:F,6,0),0)</f>
        <v>0</v>
      </c>
    </row>
    <row r="4421" customFormat="false" ht="15" hidden="false" customHeight="false" outlineLevel="0" collapsed="false">
      <c r="A4421" s="178" t="n">
        <v>12357</v>
      </c>
      <c r="B4421" s="179" t="s">
        <v>903</v>
      </c>
      <c r="C4421" s="180" t="s">
        <v>74</v>
      </c>
      <c r="D4421" s="180" t="s">
        <v>30</v>
      </c>
      <c r="E4421" s="178" t="n">
        <v>1</v>
      </c>
      <c r="F4421" s="181" t="n">
        <f aca="false">IF(C4421="MAT.",VLOOKUP(A4421,INSUMOS_AUX!A:F,6,0),0)</f>
        <v>134.17</v>
      </c>
      <c r="G4421" s="178" t="n">
        <f aca="false">IF(C4421="M.O.",VLOOKUP(A4421,INSUMOS_AUX!A:F,6,0),0)</f>
        <v>0</v>
      </c>
    </row>
    <row r="4422" customFormat="false" ht="15" hidden="false" customHeight="false" outlineLevel="0" collapsed="false">
      <c r="A4422" s="178" t="n">
        <v>12815</v>
      </c>
      <c r="B4422" s="179" t="s">
        <v>651</v>
      </c>
      <c r="C4422" s="180" t="s">
        <v>74</v>
      </c>
      <c r="D4422" s="180" t="s">
        <v>30</v>
      </c>
      <c r="E4422" s="178" t="n">
        <v>1.756868286</v>
      </c>
      <c r="F4422" s="181" t="n">
        <f aca="false">IF(C4422="MAT.",VLOOKUP(A4422,INSUMOS_AUX!A:F,6,0),0)</f>
        <v>5.84</v>
      </c>
      <c r="G4422" s="178" t="n">
        <f aca="false">IF(C4422="M.O.",VLOOKUP(A4422,INSUMOS_AUX!A:F,6,0),0)</f>
        <v>0</v>
      </c>
    </row>
    <row r="4423" customFormat="false" ht="15" hidden="false" customHeight="false" outlineLevel="0" collapsed="false">
      <c r="A4423" s="178" t="n">
        <v>12892</v>
      </c>
      <c r="B4423" s="179" t="s">
        <v>627</v>
      </c>
      <c r="C4423" s="180" t="s">
        <v>74</v>
      </c>
      <c r="D4423" s="180" t="s">
        <v>628</v>
      </c>
      <c r="E4423" s="178" t="n">
        <v>3.024113214</v>
      </c>
      <c r="F4423" s="181" t="n">
        <f aca="false">IF(C4423="MAT.",VLOOKUP(A4423,INSUMOS_AUX!A:F,6,0),0)</f>
        <v>9</v>
      </c>
      <c r="G4423" s="178" t="n">
        <f aca="false">IF(C4423="M.O.",VLOOKUP(A4423,INSUMOS_AUX!A:F,6,0),0)</f>
        <v>0</v>
      </c>
    </row>
    <row r="4424" customFormat="false" ht="15" hidden="false" customHeight="false" outlineLevel="0" collapsed="false">
      <c r="A4424" s="178" t="n">
        <v>12893</v>
      </c>
      <c r="B4424" s="179" t="s">
        <v>629</v>
      </c>
      <c r="C4424" s="180" t="s">
        <v>74</v>
      </c>
      <c r="D4424" s="180" t="s">
        <v>628</v>
      </c>
      <c r="E4424" s="178" t="n">
        <v>0.352822014</v>
      </c>
      <c r="F4424" s="181" t="n">
        <f aca="false">IF(C4424="MAT.",VLOOKUP(A4424,INSUMOS_AUX!A:F,6,0),0)</f>
        <v>48</v>
      </c>
      <c r="G4424" s="178" t="n">
        <f aca="false">IF(C4424="M.O.",VLOOKUP(A4424,INSUMOS_AUX!A:F,6,0),0)</f>
        <v>0</v>
      </c>
    </row>
    <row r="4425" customFormat="false" ht="15" hidden="false" customHeight="false" outlineLevel="0" collapsed="false">
      <c r="A4425" s="178" t="n">
        <v>14154</v>
      </c>
      <c r="B4425" s="179" t="s">
        <v>904</v>
      </c>
      <c r="C4425" s="180" t="s">
        <v>74</v>
      </c>
      <c r="D4425" s="180" t="s">
        <v>30</v>
      </c>
      <c r="E4425" s="178" t="n">
        <v>1</v>
      </c>
      <c r="F4425" s="181" t="n">
        <f aca="false">IF(C4425="MAT.",VLOOKUP(A4425,INSUMOS_AUX!A:F,6,0),0)</f>
        <v>98.24</v>
      </c>
      <c r="G4425" s="178" t="n">
        <f aca="false">IF(C4425="M.O.",VLOOKUP(A4425,INSUMOS_AUX!A:F,6,0),0)</f>
        <v>0</v>
      </c>
    </row>
    <row r="4426" customFormat="false" ht="15" hidden="false" customHeight="false" outlineLevel="0" collapsed="false">
      <c r="A4426" s="178" t="n">
        <v>142</v>
      </c>
      <c r="B4426" s="179" t="s">
        <v>728</v>
      </c>
      <c r="C4426" s="180" t="s">
        <v>74</v>
      </c>
      <c r="D4426" s="180" t="s">
        <v>729</v>
      </c>
      <c r="E4426" s="178" t="n">
        <v>5</v>
      </c>
      <c r="F4426" s="181" t="n">
        <f aca="false">IF(C4426="MAT.",VLOOKUP(A4426,INSUMOS_AUX!A:F,6,0),0)</f>
        <v>30.46</v>
      </c>
      <c r="G4426" s="178" t="n">
        <f aca="false">IF(C4426="M.O.",VLOOKUP(A4426,INSUMOS_AUX!A:F,6,0),0)</f>
        <v>0</v>
      </c>
    </row>
    <row r="4427" customFormat="false" ht="15" hidden="false" customHeight="false" outlineLevel="0" collapsed="false">
      <c r="A4427" s="178" t="n">
        <v>2436</v>
      </c>
      <c r="B4427" s="179" t="s">
        <v>683</v>
      </c>
      <c r="C4427" s="180" t="s">
        <v>636</v>
      </c>
      <c r="D4427" s="180" t="s">
        <v>594</v>
      </c>
      <c r="E4427" s="178" t="n">
        <v>113.37012774</v>
      </c>
      <c r="F4427" s="181" t="n">
        <f aca="false">IF(C4427="MAT.",VLOOKUP(A4427,INSUMOS_AUX!A:F,6,0),0)</f>
        <v>0</v>
      </c>
      <c r="G4427" s="178" t="n">
        <f aca="false">IF(C4427="M.O.",VLOOKUP(A4427,INSUMOS_AUX!A:F,6,0),0)</f>
        <v>13.3</v>
      </c>
    </row>
    <row r="4428" customFormat="false" ht="15" hidden="false" customHeight="false" outlineLevel="0" collapsed="false">
      <c r="A4428" s="178" t="n">
        <v>247</v>
      </c>
      <c r="B4428" s="179" t="s">
        <v>849</v>
      </c>
      <c r="C4428" s="180" t="s">
        <v>636</v>
      </c>
      <c r="D4428" s="180" t="s">
        <v>594</v>
      </c>
      <c r="E4428" s="178" t="n">
        <v>113.37012774</v>
      </c>
      <c r="F4428" s="181" t="n">
        <f aca="false">IF(C4428="MAT.",VLOOKUP(A4428,INSUMOS_AUX!A:F,6,0),0)</f>
        <v>0</v>
      </c>
      <c r="G4428" s="178" t="n">
        <f aca="false">IF(C4428="M.O.",VLOOKUP(A4428,INSUMOS_AUX!A:F,6,0),0)</f>
        <v>9.34</v>
      </c>
    </row>
    <row r="4429" customFormat="false" ht="15" hidden="false" customHeight="false" outlineLevel="0" collapsed="false">
      <c r="A4429" s="178" t="n">
        <v>25966</v>
      </c>
      <c r="B4429" s="179" t="s">
        <v>653</v>
      </c>
      <c r="C4429" s="180" t="s">
        <v>74</v>
      </c>
      <c r="D4429" s="180" t="s">
        <v>654</v>
      </c>
      <c r="E4429" s="178" t="n">
        <v>0.292818718</v>
      </c>
      <c r="F4429" s="181" t="n">
        <f aca="false">IF(C4429="MAT.",VLOOKUP(A4429,INSUMOS_AUX!A:F,6,0),0)</f>
        <v>15.03</v>
      </c>
      <c r="G4429" s="178" t="n">
        <f aca="false">IF(C4429="M.O.",VLOOKUP(A4429,INSUMOS_AUX!A:F,6,0),0)</f>
        <v>0</v>
      </c>
    </row>
    <row r="4430" customFormat="false" ht="15" hidden="false" customHeight="false" outlineLevel="0" collapsed="false">
      <c r="A4430" s="178" t="n">
        <v>2685</v>
      </c>
      <c r="B4430" s="179" t="s">
        <v>905</v>
      </c>
      <c r="C4430" s="180" t="s">
        <v>74</v>
      </c>
      <c r="D4430" s="180" t="s">
        <v>86</v>
      </c>
      <c r="E4430" s="178" t="n">
        <v>61.02</v>
      </c>
      <c r="F4430" s="181" t="n">
        <f aca="false">IF(C4430="MAT.",VLOOKUP(A4430,INSUMOS_AUX!A:F,6,0),0)</f>
        <v>3.21</v>
      </c>
      <c r="G4430" s="178" t="n">
        <f aca="false">IF(C4430="M.O.",VLOOKUP(A4430,INSUMOS_AUX!A:F,6,0),0)</f>
        <v>0</v>
      </c>
    </row>
    <row r="4431" customFormat="false" ht="15" hidden="false" customHeight="false" outlineLevel="0" collapsed="false">
      <c r="A4431" s="178" t="n">
        <v>2711</v>
      </c>
      <c r="B4431" s="179" t="s">
        <v>657</v>
      </c>
      <c r="C4431" s="180" t="s">
        <v>74</v>
      </c>
      <c r="D4431" s="180" t="s">
        <v>30</v>
      </c>
      <c r="E4431" s="178" t="n">
        <v>0.130682156</v>
      </c>
      <c r="F4431" s="181" t="n">
        <f aca="false">IF(C4431="MAT.",VLOOKUP(A4431,INSUMOS_AUX!A:F,6,0),0)</f>
        <v>109.45</v>
      </c>
      <c r="G4431" s="178" t="n">
        <f aca="false">IF(C4431="M.O.",VLOOKUP(A4431,INSUMOS_AUX!A:F,6,0),0)</f>
        <v>0</v>
      </c>
    </row>
    <row r="4432" customFormat="false" ht="15" hidden="false" customHeight="false" outlineLevel="0" collapsed="false">
      <c r="A4432" s="178" t="n">
        <v>36144</v>
      </c>
      <c r="B4432" s="179" t="s">
        <v>630</v>
      </c>
      <c r="C4432" s="180" t="s">
        <v>74</v>
      </c>
      <c r="D4432" s="180" t="s">
        <v>30</v>
      </c>
      <c r="E4432" s="178" t="n">
        <v>24.602407288</v>
      </c>
      <c r="F4432" s="181" t="n">
        <f aca="false">IF(C4432="MAT.",VLOOKUP(A4432,INSUMOS_AUX!A:F,6,0),0)</f>
        <v>1.12</v>
      </c>
      <c r="G4432" s="178" t="n">
        <f aca="false">IF(C4432="M.O.",VLOOKUP(A4432,INSUMOS_AUX!A:F,6,0),0)</f>
        <v>0</v>
      </c>
    </row>
    <row r="4433" customFormat="false" ht="15" hidden="false" customHeight="false" outlineLevel="0" collapsed="false">
      <c r="A4433" s="178" t="n">
        <v>36146</v>
      </c>
      <c r="B4433" s="179" t="s">
        <v>631</v>
      </c>
      <c r="C4433" s="180" t="s">
        <v>74</v>
      </c>
      <c r="D4433" s="180" t="s">
        <v>30</v>
      </c>
      <c r="E4433" s="178" t="n">
        <v>0.273690744</v>
      </c>
      <c r="F4433" s="181" t="n">
        <f aca="false">IF(C4433="MAT.",VLOOKUP(A4433,INSUMOS_AUX!A:F,6,0),0)</f>
        <v>170</v>
      </c>
      <c r="G4433" s="178" t="n">
        <f aca="false">IF(C4433="M.O.",VLOOKUP(A4433,INSUMOS_AUX!A:F,6,0),0)</f>
        <v>0</v>
      </c>
    </row>
    <row r="4434" customFormat="false" ht="15" hidden="false" customHeight="false" outlineLevel="0" collapsed="false">
      <c r="A4434" s="178" t="n">
        <v>36149</v>
      </c>
      <c r="B4434" s="179" t="s">
        <v>632</v>
      </c>
      <c r="C4434" s="180" t="s">
        <v>74</v>
      </c>
      <c r="D4434" s="180" t="s">
        <v>30</v>
      </c>
      <c r="E4434" s="178" t="n">
        <v>0.158482656</v>
      </c>
      <c r="F4434" s="181" t="n">
        <f aca="false">IF(C4434="MAT.",VLOOKUP(A4434,INSUMOS_AUX!A:F,6,0),0)</f>
        <v>117.5</v>
      </c>
      <c r="G4434" s="178" t="n">
        <f aca="false">IF(C4434="M.O.",VLOOKUP(A4434,INSUMOS_AUX!A:F,6,0),0)</f>
        <v>0</v>
      </c>
    </row>
    <row r="4435" customFormat="false" ht="15" hidden="false" customHeight="false" outlineLevel="0" collapsed="false">
      <c r="A4435" s="178" t="n">
        <v>36150</v>
      </c>
      <c r="B4435" s="179" t="s">
        <v>633</v>
      </c>
      <c r="C4435" s="180" t="s">
        <v>74</v>
      </c>
      <c r="D4435" s="180" t="s">
        <v>30</v>
      </c>
      <c r="E4435" s="178" t="n">
        <v>0.586473872</v>
      </c>
      <c r="F4435" s="181" t="n">
        <f aca="false">IF(C4435="MAT.",VLOOKUP(A4435,INSUMOS_AUX!A:F,6,0),0)</f>
        <v>29.7</v>
      </c>
      <c r="G4435" s="178" t="n">
        <f aca="false">IF(C4435="M.O.",VLOOKUP(A4435,INSUMOS_AUX!A:F,6,0),0)</f>
        <v>0</v>
      </c>
    </row>
    <row r="4436" customFormat="false" ht="15" hidden="false" customHeight="false" outlineLevel="0" collapsed="false">
      <c r="A4436" s="178" t="n">
        <v>36153</v>
      </c>
      <c r="B4436" s="179" t="s">
        <v>634</v>
      </c>
      <c r="C4436" s="180" t="s">
        <v>74</v>
      </c>
      <c r="D4436" s="180" t="s">
        <v>30</v>
      </c>
      <c r="E4436" s="178" t="n">
        <v>0.237195708</v>
      </c>
      <c r="F4436" s="181" t="n">
        <f aca="false">IF(C4436="MAT.",VLOOKUP(A4436,INSUMOS_AUX!A:F,6,0),0)</f>
        <v>133.75</v>
      </c>
      <c r="G4436" s="178" t="n">
        <f aca="false">IF(C4436="M.O.",VLOOKUP(A4436,INSUMOS_AUX!A:F,6,0),0)</f>
        <v>0</v>
      </c>
    </row>
    <row r="4437" customFormat="false" ht="15" hidden="false" customHeight="false" outlineLevel="0" collapsed="false">
      <c r="A4437" s="178" t="n">
        <v>37370</v>
      </c>
      <c r="B4437" s="179" t="s">
        <v>659</v>
      </c>
      <c r="C4437" s="180" t="s">
        <v>74</v>
      </c>
      <c r="D4437" s="180" t="s">
        <v>594</v>
      </c>
      <c r="E4437" s="178" t="n">
        <v>220.1148</v>
      </c>
      <c r="F4437" s="181" t="n">
        <f aca="false">IF(C4437="MAT.",VLOOKUP(A4437,INSUMOS_AUX!A:F,6,0),0)</f>
        <v>1.87</v>
      </c>
      <c r="G4437" s="178" t="n">
        <f aca="false">IF(C4437="M.O.",VLOOKUP(A4437,INSUMOS_AUX!A:F,6,0),0)</f>
        <v>0</v>
      </c>
    </row>
    <row r="4438" customFormat="false" ht="15" hidden="false" customHeight="false" outlineLevel="0" collapsed="false">
      <c r="A4438" s="178" t="n">
        <v>37371</v>
      </c>
      <c r="B4438" s="179" t="s">
        <v>660</v>
      </c>
      <c r="C4438" s="180" t="s">
        <v>74</v>
      </c>
      <c r="D4438" s="180" t="s">
        <v>594</v>
      </c>
      <c r="E4438" s="178" t="n">
        <v>220.1148</v>
      </c>
      <c r="F4438" s="181" t="n">
        <f aca="false">IF(C4438="MAT.",VLOOKUP(A4438,INSUMOS_AUX!A:F,6,0),0)</f>
        <v>0.71</v>
      </c>
      <c r="G4438" s="178" t="n">
        <f aca="false">IF(C4438="M.O.",VLOOKUP(A4438,INSUMOS_AUX!A:F,6,0),0)</f>
        <v>0</v>
      </c>
    </row>
    <row r="4439" customFormat="false" ht="15" hidden="false" customHeight="false" outlineLevel="0" collapsed="false">
      <c r="A4439" s="178" t="n">
        <v>37372</v>
      </c>
      <c r="B4439" s="179" t="s">
        <v>661</v>
      </c>
      <c r="C4439" s="180" t="s">
        <v>74</v>
      </c>
      <c r="D4439" s="180" t="s">
        <v>594</v>
      </c>
      <c r="E4439" s="178" t="n">
        <v>220.1148</v>
      </c>
      <c r="F4439" s="181" t="n">
        <f aca="false">IF(C4439="MAT.",VLOOKUP(A4439,INSUMOS_AUX!A:F,6,0),0)</f>
        <v>0.34</v>
      </c>
      <c r="G4439" s="178" t="n">
        <f aca="false">IF(C4439="M.O.",VLOOKUP(A4439,INSUMOS_AUX!A:F,6,0),0)</f>
        <v>0</v>
      </c>
    </row>
    <row r="4440" customFormat="false" ht="15" hidden="false" customHeight="false" outlineLevel="0" collapsed="false">
      <c r="A4440" s="178" t="n">
        <v>37373</v>
      </c>
      <c r="B4440" s="179" t="s">
        <v>662</v>
      </c>
      <c r="C4440" s="180" t="s">
        <v>74</v>
      </c>
      <c r="D4440" s="180" t="s">
        <v>594</v>
      </c>
      <c r="E4440" s="178" t="n">
        <v>220.1148</v>
      </c>
      <c r="F4440" s="181" t="n">
        <f aca="false">IF(C4440="MAT.",VLOOKUP(A4440,INSUMOS_AUX!A:F,6,0),0)</f>
        <v>0.05</v>
      </c>
      <c r="G4440" s="178" t="n">
        <f aca="false">IF(C4440="M.O.",VLOOKUP(A4440,INSUMOS_AUX!A:F,6,0),0)</f>
        <v>0</v>
      </c>
    </row>
    <row r="4441" customFormat="false" ht="15" hidden="false" customHeight="false" outlineLevel="0" collapsed="false">
      <c r="A4441" s="178" t="n">
        <v>38056</v>
      </c>
      <c r="B4441" s="179" t="s">
        <v>906</v>
      </c>
      <c r="C4441" s="180" t="s">
        <v>74</v>
      </c>
      <c r="D4441" s="180" t="s">
        <v>30</v>
      </c>
      <c r="E4441" s="178" t="n">
        <v>18</v>
      </c>
      <c r="F4441" s="181" t="n">
        <f aca="false">IF(C4441="MAT.",VLOOKUP(A4441,INSUMOS_AUX!A:F,6,0),0)</f>
        <v>14.56</v>
      </c>
      <c r="G4441" s="178" t="n">
        <f aca="false">IF(C4441="M.O.",VLOOKUP(A4441,INSUMOS_AUX!A:F,6,0),0)</f>
        <v>0</v>
      </c>
    </row>
    <row r="4442" customFormat="false" ht="15" hidden="false" customHeight="false" outlineLevel="0" collapsed="false">
      <c r="A4442" s="178" t="n">
        <v>38060</v>
      </c>
      <c r="B4442" s="179" t="s">
        <v>907</v>
      </c>
      <c r="C4442" s="180" t="s">
        <v>74</v>
      </c>
      <c r="D4442" s="180" t="s">
        <v>30</v>
      </c>
      <c r="E4442" s="178" t="n">
        <v>1</v>
      </c>
      <c r="F4442" s="181" t="n">
        <f aca="false">IF(C4442="MAT.",VLOOKUP(A4442,INSUMOS_AUX!A:F,6,0),0)</f>
        <v>58.54</v>
      </c>
      <c r="G4442" s="178" t="n">
        <f aca="false">IF(C4442="M.O.",VLOOKUP(A4442,INSUMOS_AUX!A:F,6,0),0)</f>
        <v>0</v>
      </c>
    </row>
    <row r="4443" customFormat="false" ht="15" hidden="false" customHeight="false" outlineLevel="0" collapsed="false">
      <c r="A4443" s="178" t="n">
        <v>38124</v>
      </c>
      <c r="B4443" s="179" t="s">
        <v>908</v>
      </c>
      <c r="C4443" s="180" t="s">
        <v>74</v>
      </c>
      <c r="D4443" s="180" t="s">
        <v>30</v>
      </c>
      <c r="E4443" s="178" t="n">
        <v>6</v>
      </c>
      <c r="F4443" s="181" t="n">
        <f aca="false">IF(C4443="MAT.",VLOOKUP(A4443,INSUMOS_AUX!A:F,6,0),0)</f>
        <v>23</v>
      </c>
      <c r="G4443" s="178" t="n">
        <f aca="false">IF(C4443="M.O.",VLOOKUP(A4443,INSUMOS_AUX!A:F,6,0),0)</f>
        <v>0</v>
      </c>
    </row>
    <row r="4444" customFormat="false" ht="15" hidden="false" customHeight="false" outlineLevel="0" collapsed="false">
      <c r="A4444" s="178" t="n">
        <v>38382</v>
      </c>
      <c r="B4444" s="179" t="s">
        <v>664</v>
      </c>
      <c r="C4444" s="180" t="s">
        <v>74</v>
      </c>
      <c r="D4444" s="180" t="s">
        <v>30</v>
      </c>
      <c r="E4444" s="178" t="n">
        <v>0.557154582</v>
      </c>
      <c r="F4444" s="181" t="n">
        <f aca="false">IF(C4444="MAT.",VLOOKUP(A4444,INSUMOS_AUX!A:F,6,0),0)</f>
        <v>7.62</v>
      </c>
      <c r="G4444" s="178" t="n">
        <f aca="false">IF(C4444="M.O.",VLOOKUP(A4444,INSUMOS_AUX!A:F,6,0),0)</f>
        <v>0</v>
      </c>
    </row>
    <row r="4445" customFormat="false" ht="15" hidden="false" customHeight="false" outlineLevel="0" collapsed="false">
      <c r="A4445" s="178" t="n">
        <v>38390</v>
      </c>
      <c r="B4445" s="179" t="s">
        <v>665</v>
      </c>
      <c r="C4445" s="180" t="s">
        <v>74</v>
      </c>
      <c r="D4445" s="180" t="s">
        <v>30</v>
      </c>
      <c r="E4445" s="178" t="n">
        <v>0.292818718</v>
      </c>
      <c r="F4445" s="181" t="n">
        <f aca="false">IF(C4445="MAT.",VLOOKUP(A4445,INSUMOS_AUX!A:F,6,0),0)</f>
        <v>22.97</v>
      </c>
      <c r="G4445" s="178" t="n">
        <f aca="false">IF(C4445="M.O.",VLOOKUP(A4445,INSUMOS_AUX!A:F,6,0),0)</f>
        <v>0</v>
      </c>
    </row>
    <row r="4446" customFormat="false" ht="15" hidden="false" customHeight="false" outlineLevel="0" collapsed="false">
      <c r="A4446" s="178" t="n">
        <v>38393</v>
      </c>
      <c r="B4446" s="179" t="s">
        <v>666</v>
      </c>
      <c r="C4446" s="180" t="s">
        <v>74</v>
      </c>
      <c r="D4446" s="180" t="s">
        <v>30</v>
      </c>
      <c r="E4446" s="178" t="n">
        <v>0.292818718</v>
      </c>
      <c r="F4446" s="181" t="n">
        <f aca="false">IF(C4446="MAT.",VLOOKUP(A4446,INSUMOS_AUX!A:F,6,0),0)</f>
        <v>10.36</v>
      </c>
      <c r="G4446" s="178" t="n">
        <f aca="false">IF(C4446="M.O.",VLOOKUP(A4446,INSUMOS_AUX!A:F,6,0),0)</f>
        <v>0</v>
      </c>
    </row>
    <row r="4447" customFormat="false" ht="15" hidden="false" customHeight="false" outlineLevel="0" collapsed="false">
      <c r="A4447" s="178" t="n">
        <v>38396</v>
      </c>
      <c r="B4447" s="179" t="s">
        <v>667</v>
      </c>
      <c r="C4447" s="180" t="s">
        <v>74</v>
      </c>
      <c r="D4447" s="180" t="s">
        <v>30</v>
      </c>
      <c r="E4447" s="178" t="n">
        <v>0.0099712</v>
      </c>
      <c r="F4447" s="181" t="n">
        <f aca="false">IF(C4447="MAT.",VLOOKUP(A4447,INSUMOS_AUX!A:F,6,0),0)</f>
        <v>276.64</v>
      </c>
      <c r="G4447" s="178" t="n">
        <f aca="false">IF(C4447="M.O.",VLOOKUP(A4447,INSUMOS_AUX!A:F,6,0),0)</f>
        <v>0</v>
      </c>
    </row>
    <row r="4448" customFormat="false" ht="15" hidden="false" customHeight="false" outlineLevel="0" collapsed="false">
      <c r="A4448" s="178" t="n">
        <v>38399</v>
      </c>
      <c r="B4448" s="179" t="s">
        <v>668</v>
      </c>
      <c r="C4448" s="180" t="s">
        <v>74</v>
      </c>
      <c r="D4448" s="180" t="s">
        <v>30</v>
      </c>
      <c r="E4448" s="178" t="n">
        <v>0.04981198</v>
      </c>
      <c r="F4448" s="181" t="n">
        <f aca="false">IF(C4448="MAT.",VLOOKUP(A4448,INSUMOS_AUX!A:F,6,0),0)</f>
        <v>135.25</v>
      </c>
      <c r="G4448" s="178" t="n">
        <f aca="false">IF(C4448="M.O.",VLOOKUP(A4448,INSUMOS_AUX!A:F,6,0),0)</f>
        <v>0</v>
      </c>
    </row>
    <row r="4449" customFormat="false" ht="15" hidden="false" customHeight="false" outlineLevel="0" collapsed="false">
      <c r="A4449" s="178" t="n">
        <v>38412</v>
      </c>
      <c r="B4449" s="179" t="s">
        <v>669</v>
      </c>
      <c r="C4449" s="180" t="s">
        <v>74</v>
      </c>
      <c r="D4449" s="180" t="s">
        <v>30</v>
      </c>
      <c r="E4449" s="178" t="n">
        <v>0.008716546</v>
      </c>
      <c r="F4449" s="181" t="n">
        <f aca="false">IF(C4449="MAT.",VLOOKUP(A4449,INSUMOS_AUX!A:F,6,0),0)</f>
        <v>837.62</v>
      </c>
      <c r="G4449" s="178" t="n">
        <f aca="false">IF(C4449="M.O.",VLOOKUP(A4449,INSUMOS_AUX!A:F,6,0),0)</f>
        <v>0</v>
      </c>
    </row>
    <row r="4450" customFormat="false" ht="15" hidden="false" customHeight="false" outlineLevel="0" collapsed="false">
      <c r="A4450" s="178" t="n">
        <v>38413</v>
      </c>
      <c r="B4450" s="179" t="s">
        <v>670</v>
      </c>
      <c r="C4450" s="180" t="s">
        <v>74</v>
      </c>
      <c r="D4450" s="180" t="s">
        <v>30</v>
      </c>
      <c r="E4450" s="178" t="n">
        <v>0.008540454</v>
      </c>
      <c r="F4450" s="181" t="n">
        <f aca="false">IF(C4450="MAT.",VLOOKUP(A4450,INSUMOS_AUX!A:F,6,0),0)</f>
        <v>589.49</v>
      </c>
      <c r="G4450" s="178" t="n">
        <f aca="false">IF(C4450="M.O.",VLOOKUP(A4450,INSUMOS_AUX!A:F,6,0),0)</f>
        <v>0</v>
      </c>
    </row>
    <row r="4451" customFormat="false" ht="15" hidden="false" customHeight="false" outlineLevel="0" collapsed="false">
      <c r="A4451" s="178" t="n">
        <v>38476</v>
      </c>
      <c r="B4451" s="179" t="s">
        <v>671</v>
      </c>
      <c r="C4451" s="180" t="s">
        <v>74</v>
      </c>
      <c r="D4451" s="180" t="s">
        <v>30</v>
      </c>
      <c r="E4451" s="178" t="n">
        <v>0.03986279</v>
      </c>
      <c r="F4451" s="181" t="n">
        <f aca="false">IF(C4451="MAT.",VLOOKUP(A4451,INSUMOS_AUX!A:F,6,0),0)</f>
        <v>203.78</v>
      </c>
      <c r="G4451" s="178" t="n">
        <f aca="false">IF(C4451="M.O.",VLOOKUP(A4451,INSUMOS_AUX!A:F,6,0),0)</f>
        <v>0</v>
      </c>
    </row>
    <row r="4452" customFormat="false" ht="15" hidden="false" customHeight="false" outlineLevel="0" collapsed="false">
      <c r="A4452" s="178" t="n">
        <v>38477</v>
      </c>
      <c r="B4452" s="179" t="s">
        <v>672</v>
      </c>
      <c r="C4452" s="180" t="s">
        <v>74</v>
      </c>
      <c r="D4452" s="180" t="s">
        <v>30</v>
      </c>
      <c r="E4452" s="178" t="n">
        <v>0.008540454</v>
      </c>
      <c r="F4452" s="181" t="n">
        <f aca="false">IF(C4452="MAT.",VLOOKUP(A4452,INSUMOS_AUX!A:F,6,0),0)</f>
        <v>577.1</v>
      </c>
      <c r="G4452" s="178" t="n">
        <f aca="false">IF(C4452="M.O.",VLOOKUP(A4452,INSUMOS_AUX!A:F,6,0),0)</f>
        <v>0</v>
      </c>
    </row>
    <row r="4453" customFormat="false" ht="15" hidden="false" customHeight="false" outlineLevel="0" collapsed="false">
      <c r="A4453" s="178" t="n">
        <v>39129</v>
      </c>
      <c r="B4453" s="179" t="s">
        <v>909</v>
      </c>
      <c r="C4453" s="180" t="s">
        <v>74</v>
      </c>
      <c r="D4453" s="180" t="s">
        <v>30</v>
      </c>
      <c r="E4453" s="178" t="n">
        <v>20</v>
      </c>
      <c r="F4453" s="181" t="n">
        <f aca="false">IF(C4453="MAT.",VLOOKUP(A4453,INSUMOS_AUX!A:F,6,0),0)</f>
        <v>0.75</v>
      </c>
      <c r="G4453" s="178" t="n">
        <f aca="false">IF(C4453="M.O.",VLOOKUP(A4453,INSUMOS_AUX!A:F,6,0),0)</f>
        <v>0</v>
      </c>
    </row>
    <row r="4454" customFormat="false" ht="15" hidden="false" customHeight="false" outlineLevel="0" collapsed="false">
      <c r="A4454" s="178" t="n">
        <v>4274</v>
      </c>
      <c r="B4454" s="179" t="s">
        <v>910</v>
      </c>
      <c r="C4454" s="180" t="s">
        <v>74</v>
      </c>
      <c r="D4454" s="180" t="s">
        <v>30</v>
      </c>
      <c r="E4454" s="178" t="n">
        <v>1</v>
      </c>
      <c r="F4454" s="181" t="n">
        <f aca="false">IF(C4454="MAT.",VLOOKUP(A4454,INSUMOS_AUX!A:F,6,0),0)</f>
        <v>87.58</v>
      </c>
      <c r="G4454" s="178" t="n">
        <f aca="false">IF(C4454="M.O.",VLOOKUP(A4454,INSUMOS_AUX!A:F,6,0),0)</f>
        <v>0</v>
      </c>
    </row>
    <row r="4455" customFormat="false" ht="15" hidden="false" customHeight="false" outlineLevel="0" collapsed="false">
      <c r="A4455" s="178" t="n">
        <v>4350</v>
      </c>
      <c r="B4455" s="179" t="s">
        <v>837</v>
      </c>
      <c r="C4455" s="180" t="s">
        <v>74</v>
      </c>
      <c r="D4455" s="180" t="s">
        <v>30</v>
      </c>
      <c r="E4455" s="178" t="n">
        <v>200</v>
      </c>
      <c r="F4455" s="181" t="n">
        <f aca="false">IF(C4455="MAT.",VLOOKUP(A4455,INSUMOS_AUX!A:F,6,0),0)</f>
        <v>0.41</v>
      </c>
      <c r="G4455" s="178" t="n">
        <f aca="false">IF(C4455="M.O.",VLOOKUP(A4455,INSUMOS_AUX!A:F,6,0),0)</f>
        <v>0</v>
      </c>
    </row>
    <row r="4456" customFormat="false" ht="15" hidden="false" customHeight="false" outlineLevel="0" collapsed="false">
      <c r="A4456" s="178" t="n">
        <v>7571</v>
      </c>
      <c r="B4456" s="179" t="s">
        <v>911</v>
      </c>
      <c r="C4456" s="180" t="s">
        <v>74</v>
      </c>
      <c r="D4456" s="180" t="s">
        <v>30</v>
      </c>
      <c r="E4456" s="178" t="n">
        <v>14</v>
      </c>
      <c r="F4456" s="181" t="n">
        <f aca="false">IF(C4456="MAT.",VLOOKUP(A4456,INSUMOS_AUX!A:F,6,0),0)</f>
        <v>9.22</v>
      </c>
      <c r="G4456" s="178" t="n">
        <f aca="false">IF(C4456="M.O.",VLOOKUP(A4456,INSUMOS_AUX!A:F,6,0),0)</f>
        <v>0</v>
      </c>
    </row>
    <row r="4457" customFormat="false" ht="15" hidden="false" customHeight="false" outlineLevel="0" collapsed="false">
      <c r="A4457" s="178" t="n">
        <v>7583</v>
      </c>
      <c r="B4457" s="179" t="s">
        <v>912</v>
      </c>
      <c r="C4457" s="180" t="s">
        <v>74</v>
      </c>
      <c r="D4457" s="180" t="s">
        <v>30</v>
      </c>
      <c r="E4457" s="178" t="n">
        <v>200</v>
      </c>
      <c r="F4457" s="181" t="n">
        <f aca="false">IF(C4457="MAT.",VLOOKUP(A4457,INSUMOS_AUX!A:F,6,0),0)</f>
        <v>0.33</v>
      </c>
      <c r="G4457" s="178" t="n">
        <f aca="false">IF(C4457="M.O.",VLOOKUP(A4457,INSUMOS_AUX!A:F,6,0),0)</f>
        <v>0</v>
      </c>
    </row>
    <row r="4458" customFormat="false" ht="15" hidden="false" customHeight="false" outlineLevel="0" collapsed="false">
      <c r="A4458" s="178" t="n">
        <v>863</v>
      </c>
      <c r="B4458" s="179" t="s">
        <v>913</v>
      </c>
      <c r="C4458" s="180" t="s">
        <v>74</v>
      </c>
      <c r="D4458" s="180" t="s">
        <v>86</v>
      </c>
      <c r="E4458" s="178" t="n">
        <v>140</v>
      </c>
      <c r="F4458" s="181" t="n">
        <f aca="false">IF(C4458="MAT.",VLOOKUP(A4458,INSUMOS_AUX!A:F,6,0),0)</f>
        <v>16.96</v>
      </c>
      <c r="G4458" s="178" t="n">
        <f aca="false">IF(C4458="M.O.",VLOOKUP(A4458,INSUMOS_AUX!A:F,6,0),0)</f>
        <v>0</v>
      </c>
    </row>
    <row r="4459" customFormat="false" ht="15" hidden="false" customHeight="false" outlineLevel="0" collapsed="false">
      <c r="A4459" s="172"/>
      <c r="B4459" s="173"/>
      <c r="C4459" s="173"/>
      <c r="D4459" s="173"/>
      <c r="E4459" s="173"/>
      <c r="F4459" s="173"/>
      <c r="G4459" s="173"/>
    </row>
    <row r="4460" customFormat="false" ht="15" hidden="false" customHeight="false" outlineLevel="0" collapsed="false">
      <c r="A4460" s="174" t="s">
        <v>498</v>
      </c>
      <c r="B4460" s="174" t="s">
        <v>499</v>
      </c>
      <c r="C4460" s="175" t="s">
        <v>60</v>
      </c>
      <c r="D4460" s="175" t="s">
        <v>30</v>
      </c>
      <c r="E4460" s="176" t="n">
        <v>1</v>
      </c>
      <c r="F4460" s="176" t="n">
        <f aca="false">SUMPRODUCT($E4461:$E4470,F4461:F4470)</f>
        <v>15.128769908</v>
      </c>
      <c r="G4460" s="177" t="n">
        <f aca="false">SUMPRODUCT($E4461:$E4470,G4461:G4470)</f>
        <v>2601.167625</v>
      </c>
    </row>
    <row r="4461" customFormat="false" ht="15" hidden="false" customHeight="false" outlineLevel="0" collapsed="false">
      <c r="A4461" s="178" t="n">
        <v>12892</v>
      </c>
      <c r="B4461" s="179" t="s">
        <v>627</v>
      </c>
      <c r="C4461" s="180" t="s">
        <v>74</v>
      </c>
      <c r="D4461" s="180" t="s">
        <v>628</v>
      </c>
      <c r="E4461" s="178" t="n">
        <v>0.0240429</v>
      </c>
      <c r="F4461" s="181" t="n">
        <f aca="false">IF(C4461="MAT.",VLOOKUP(A4461,INSUMOS_AUX!A:F,6,0),0)</f>
        <v>9</v>
      </c>
      <c r="G4461" s="178" t="n">
        <f aca="false">IF(C4461="M.O.",VLOOKUP(A4461,INSUMOS_AUX!A:F,6,0),0)</f>
        <v>0</v>
      </c>
    </row>
    <row r="4462" customFormat="false" ht="15" hidden="false" customHeight="false" outlineLevel="0" collapsed="false">
      <c r="A4462" s="178" t="n">
        <v>12893</v>
      </c>
      <c r="B4462" s="179" t="s">
        <v>629</v>
      </c>
      <c r="C4462" s="180" t="s">
        <v>74</v>
      </c>
      <c r="D4462" s="180" t="s">
        <v>628</v>
      </c>
      <c r="E4462" s="178" t="n">
        <v>0.002805075</v>
      </c>
      <c r="F4462" s="181" t="n">
        <f aca="false">IF(C4462="MAT.",VLOOKUP(A4462,INSUMOS_AUX!A:F,6,0),0)</f>
        <v>48</v>
      </c>
      <c r="G4462" s="178" t="n">
        <f aca="false">IF(C4462="M.O.",VLOOKUP(A4462,INSUMOS_AUX!A:F,6,0),0)</f>
        <v>0</v>
      </c>
    </row>
    <row r="4463" customFormat="false" ht="15" hidden="false" customHeight="false" outlineLevel="0" collapsed="false">
      <c r="A4463" s="178" t="n">
        <v>34783</v>
      </c>
      <c r="B4463" s="179" t="s">
        <v>914</v>
      </c>
      <c r="C4463" s="180" t="s">
        <v>636</v>
      </c>
      <c r="D4463" s="180" t="s">
        <v>594</v>
      </c>
      <c r="E4463" s="178" t="n">
        <v>35.9625</v>
      </c>
      <c r="F4463" s="181" t="n">
        <f aca="false">IF(C4463="MAT.",VLOOKUP(A4463,INSUMOS_AUX!A:F,6,0),0)</f>
        <v>0</v>
      </c>
      <c r="G4463" s="178" t="n">
        <f aca="false">IF(C4463="M.O.",VLOOKUP(A4463,INSUMOS_AUX!A:F,6,0),0)</f>
        <v>72.33</v>
      </c>
    </row>
    <row r="4464" customFormat="false" ht="15" hidden="false" customHeight="false" outlineLevel="0" collapsed="false">
      <c r="A4464" s="178" t="n">
        <v>36144</v>
      </c>
      <c r="B4464" s="179" t="s">
        <v>630</v>
      </c>
      <c r="C4464" s="180" t="s">
        <v>74</v>
      </c>
      <c r="D4464" s="180" t="s">
        <v>30</v>
      </c>
      <c r="E4464" s="178" t="n">
        <v>0.1955989</v>
      </c>
      <c r="F4464" s="181" t="n">
        <f aca="false">IF(C4464="MAT.",VLOOKUP(A4464,INSUMOS_AUX!A:F,6,0),0)</f>
        <v>1.12</v>
      </c>
      <c r="G4464" s="178" t="n">
        <f aca="false">IF(C4464="M.O.",VLOOKUP(A4464,INSUMOS_AUX!A:F,6,0),0)</f>
        <v>0</v>
      </c>
    </row>
    <row r="4465" customFormat="false" ht="15" hidden="false" customHeight="false" outlineLevel="0" collapsed="false">
      <c r="A4465" s="178" t="n">
        <v>36146</v>
      </c>
      <c r="B4465" s="179" t="s">
        <v>631</v>
      </c>
      <c r="C4465" s="180" t="s">
        <v>74</v>
      </c>
      <c r="D4465" s="180" t="s">
        <v>30</v>
      </c>
      <c r="E4465" s="178" t="n">
        <v>0.00217595</v>
      </c>
      <c r="F4465" s="181" t="n">
        <f aca="false">IF(C4465="MAT.",VLOOKUP(A4465,INSUMOS_AUX!A:F,6,0),0)</f>
        <v>170</v>
      </c>
      <c r="G4465" s="178" t="n">
        <f aca="false">IF(C4465="M.O.",VLOOKUP(A4465,INSUMOS_AUX!A:F,6,0),0)</f>
        <v>0</v>
      </c>
    </row>
    <row r="4466" customFormat="false" ht="15" hidden="false" customHeight="false" outlineLevel="0" collapsed="false">
      <c r="A4466" s="178" t="n">
        <v>36149</v>
      </c>
      <c r="B4466" s="179" t="s">
        <v>632</v>
      </c>
      <c r="C4466" s="180" t="s">
        <v>74</v>
      </c>
      <c r="D4466" s="180" t="s">
        <v>30</v>
      </c>
      <c r="E4466" s="178" t="n">
        <v>0.00126</v>
      </c>
      <c r="F4466" s="181" t="n">
        <f aca="false">IF(C4466="MAT.",VLOOKUP(A4466,INSUMOS_AUX!A:F,6,0),0)</f>
        <v>117.5</v>
      </c>
      <c r="G4466" s="178" t="n">
        <f aca="false">IF(C4466="M.O.",VLOOKUP(A4466,INSUMOS_AUX!A:F,6,0),0)</f>
        <v>0</v>
      </c>
    </row>
    <row r="4467" customFormat="false" ht="15" hidden="false" customHeight="false" outlineLevel="0" collapsed="false">
      <c r="A4467" s="178" t="n">
        <v>36150</v>
      </c>
      <c r="B4467" s="179" t="s">
        <v>633</v>
      </c>
      <c r="C4467" s="180" t="s">
        <v>74</v>
      </c>
      <c r="D4467" s="180" t="s">
        <v>30</v>
      </c>
      <c r="E4467" s="178" t="n">
        <v>0.0046627</v>
      </c>
      <c r="F4467" s="181" t="n">
        <f aca="false">IF(C4467="MAT.",VLOOKUP(A4467,INSUMOS_AUX!A:F,6,0),0)</f>
        <v>29.7</v>
      </c>
      <c r="G4467" s="178" t="n">
        <f aca="false">IF(C4467="M.O.",VLOOKUP(A4467,INSUMOS_AUX!A:F,6,0),0)</f>
        <v>0</v>
      </c>
    </row>
    <row r="4468" customFormat="false" ht="15" hidden="false" customHeight="false" outlineLevel="0" collapsed="false">
      <c r="A4468" s="178" t="n">
        <v>36153</v>
      </c>
      <c r="B4468" s="179" t="s">
        <v>634</v>
      </c>
      <c r="C4468" s="180" t="s">
        <v>74</v>
      </c>
      <c r="D4468" s="180" t="s">
        <v>30</v>
      </c>
      <c r="E4468" s="178" t="n">
        <v>0.0018858</v>
      </c>
      <c r="F4468" s="181" t="n">
        <f aca="false">IF(C4468="MAT.",VLOOKUP(A4468,INSUMOS_AUX!A:F,6,0),0)</f>
        <v>133.75</v>
      </c>
      <c r="G4468" s="178" t="n">
        <f aca="false">IF(C4468="M.O.",VLOOKUP(A4468,INSUMOS_AUX!A:F,6,0),0)</f>
        <v>0</v>
      </c>
    </row>
    <row r="4469" customFormat="false" ht="15" hidden="false" customHeight="false" outlineLevel="0" collapsed="false">
      <c r="A4469" s="178" t="n">
        <v>37372</v>
      </c>
      <c r="B4469" s="179" t="s">
        <v>661</v>
      </c>
      <c r="C4469" s="180" t="s">
        <v>74</v>
      </c>
      <c r="D4469" s="180" t="s">
        <v>594</v>
      </c>
      <c r="E4469" s="178" t="n">
        <v>35</v>
      </c>
      <c r="F4469" s="181" t="n">
        <f aca="false">IF(C4469="MAT.",VLOOKUP(A4469,INSUMOS_AUX!A:F,6,0),0)</f>
        <v>0.34</v>
      </c>
      <c r="G4469" s="178" t="n">
        <f aca="false">IF(C4469="M.O.",VLOOKUP(A4469,INSUMOS_AUX!A:F,6,0),0)</f>
        <v>0</v>
      </c>
    </row>
    <row r="4470" customFormat="false" ht="15" hidden="false" customHeight="false" outlineLevel="0" collapsed="false">
      <c r="A4470" s="178" t="n">
        <v>37373</v>
      </c>
      <c r="B4470" s="179" t="s">
        <v>662</v>
      </c>
      <c r="C4470" s="180" t="s">
        <v>74</v>
      </c>
      <c r="D4470" s="180" t="s">
        <v>594</v>
      </c>
      <c r="E4470" s="178" t="n">
        <v>35</v>
      </c>
      <c r="F4470" s="181" t="n">
        <f aca="false">IF(C4470="MAT.",VLOOKUP(A4470,INSUMOS_AUX!A:F,6,0),0)</f>
        <v>0.05</v>
      </c>
      <c r="G4470" s="178" t="n">
        <f aca="false">IF(C4470="M.O.",VLOOKUP(A4470,INSUMOS_AUX!A:F,6,0),0)</f>
        <v>0</v>
      </c>
    </row>
    <row r="4471" customFormat="false" ht="15" hidden="false" customHeight="false" outlineLevel="0" collapsed="false">
      <c r="A4471" s="172"/>
      <c r="B4471" s="173"/>
      <c r="C4471" s="173"/>
      <c r="D4471" s="173"/>
      <c r="E4471" s="173"/>
      <c r="F4471" s="173"/>
      <c r="G4471" s="173"/>
    </row>
    <row r="4472" customFormat="false" ht="15" hidden="false" customHeight="false" outlineLevel="0" collapsed="false">
      <c r="A4472" s="174" t="s">
        <v>501</v>
      </c>
      <c r="B4472" s="174" t="s">
        <v>502</v>
      </c>
      <c r="C4472" s="175" t="s">
        <v>60</v>
      </c>
      <c r="D4472" s="175" t="s">
        <v>30</v>
      </c>
      <c r="E4472" s="176" t="n">
        <v>1</v>
      </c>
      <c r="F4472" s="176" t="n">
        <f aca="false">SUMPRODUCT($E4473:$E4473,F4473:F4473)</f>
        <v>85.96</v>
      </c>
      <c r="G4472" s="176" t="n">
        <f aca="false">SUMPRODUCT($E4473:$E4473,G4473:G4473)</f>
        <v>0</v>
      </c>
    </row>
    <row r="4473" customFormat="false" ht="15" hidden="false" customHeight="false" outlineLevel="0" collapsed="false">
      <c r="A4473" s="178" t="s">
        <v>915</v>
      </c>
      <c r="B4473" s="179" t="s">
        <v>916</v>
      </c>
      <c r="C4473" s="180" t="s">
        <v>74</v>
      </c>
      <c r="D4473" s="180" t="s">
        <v>30</v>
      </c>
      <c r="E4473" s="178" t="n">
        <v>1</v>
      </c>
      <c r="F4473" s="181" t="n">
        <f aca="false">IF(C4473="MAT.",VLOOKUP(A4473,INSUMOS_AUX!A:F,6,0),0)</f>
        <v>85.96</v>
      </c>
      <c r="G4473" s="178" t="n">
        <f aca="false">IF(C4473="M.O.",VLOOKUP(A4473,INSUMOS_AUX!A:F,6,0),0)</f>
        <v>0</v>
      </c>
    </row>
    <row r="4474" customFormat="false" ht="15" hidden="false" customHeight="false" outlineLevel="0" collapsed="false">
      <c r="A4474" s="172"/>
      <c r="B4474" s="173"/>
      <c r="C4474" s="173"/>
      <c r="D4474" s="173"/>
      <c r="E4474" s="173"/>
      <c r="F4474" s="173"/>
      <c r="G4474" s="173"/>
    </row>
    <row r="4475" customFormat="false" ht="15" hidden="false" customHeight="false" outlineLevel="0" collapsed="false">
      <c r="A4475" s="169" t="s">
        <v>503</v>
      </c>
      <c r="B4475" s="170" t="s">
        <v>504</v>
      </c>
      <c r="C4475" s="171"/>
      <c r="D4475" s="171"/>
      <c r="E4475" s="171"/>
      <c r="F4475" s="171"/>
      <c r="G4475" s="171"/>
    </row>
    <row r="4476" customFormat="false" ht="15" hidden="false" customHeight="false" outlineLevel="0" collapsed="false">
      <c r="A4476" s="172"/>
      <c r="B4476" s="173"/>
      <c r="C4476" s="173"/>
      <c r="D4476" s="173"/>
      <c r="E4476" s="173"/>
      <c r="F4476" s="173"/>
      <c r="G4476" s="173"/>
    </row>
    <row r="4477" customFormat="false" ht="15" hidden="false" customHeight="false" outlineLevel="0" collapsed="false">
      <c r="A4477" s="174" t="s">
        <v>506</v>
      </c>
      <c r="B4477" s="174" t="s">
        <v>507</v>
      </c>
      <c r="C4477" s="175" t="s">
        <v>60</v>
      </c>
      <c r="D4477" s="175" t="s">
        <v>508</v>
      </c>
      <c r="E4477" s="176" t="n">
        <v>500</v>
      </c>
      <c r="F4477" s="176" t="n">
        <f aca="false">SUMPRODUCT($E4478:$E4505,F4478:F4505)</f>
        <v>2.67244754739</v>
      </c>
      <c r="G4477" s="176" t="n">
        <f aca="false">SUMPRODUCT($E4478:$E4505,G4478:G4505)</f>
        <v>1.51589516</v>
      </c>
    </row>
    <row r="4478" customFormat="false" ht="15" hidden="false" customHeight="false" outlineLevel="0" collapsed="false">
      <c r="A4478" s="178" t="n">
        <v>10</v>
      </c>
      <c r="B4478" s="179" t="s">
        <v>647</v>
      </c>
      <c r="C4478" s="180" t="s">
        <v>74</v>
      </c>
      <c r="D4478" s="180" t="s">
        <v>30</v>
      </c>
      <c r="E4478" s="178" t="n">
        <v>0.000911626</v>
      </c>
      <c r="F4478" s="181" t="n">
        <f aca="false">IF(C4478="MAT.",VLOOKUP(A4478,INSUMOS_AUX!A:F,6,0),0)</f>
        <v>6.92</v>
      </c>
      <c r="G4478" s="178" t="n">
        <f aca="false">IF(C4478="M.O.",VLOOKUP(A4478,INSUMOS_AUX!A:F,6,0),0)</f>
        <v>0</v>
      </c>
    </row>
    <row r="4479" customFormat="false" ht="15" hidden="false" customHeight="false" outlineLevel="0" collapsed="false">
      <c r="A4479" s="178" t="n">
        <v>11359</v>
      </c>
      <c r="B4479" s="179" t="s">
        <v>649</v>
      </c>
      <c r="C4479" s="180" t="s">
        <v>74</v>
      </c>
      <c r="D4479" s="180" t="s">
        <v>30</v>
      </c>
      <c r="E4479" s="178" t="n">
        <v>7.358E-006</v>
      </c>
      <c r="F4479" s="181" t="n">
        <f aca="false">IF(C4479="MAT.",VLOOKUP(A4479,INSUMOS_AUX!A:F,6,0),0)</f>
        <v>571.77</v>
      </c>
      <c r="G4479" s="178" t="n">
        <f aca="false">IF(C4479="M.O.",VLOOKUP(A4479,INSUMOS_AUX!A:F,6,0),0)</f>
        <v>0</v>
      </c>
    </row>
    <row r="4480" customFormat="false" ht="15" hidden="false" customHeight="false" outlineLevel="0" collapsed="false">
      <c r="A4480" s="178" t="n">
        <v>12815</v>
      </c>
      <c r="B4480" s="179" t="s">
        <v>651</v>
      </c>
      <c r="C4480" s="180" t="s">
        <v>74</v>
      </c>
      <c r="D4480" s="180" t="s">
        <v>30</v>
      </c>
      <c r="E4480" s="178" t="n">
        <v>0.001037608</v>
      </c>
      <c r="F4480" s="181" t="n">
        <f aca="false">IF(C4480="MAT.",VLOOKUP(A4480,INSUMOS_AUX!A:F,6,0),0)</f>
        <v>5.84</v>
      </c>
      <c r="G4480" s="178" t="n">
        <f aca="false">IF(C4480="M.O.",VLOOKUP(A4480,INSUMOS_AUX!A:F,6,0),0)</f>
        <v>0</v>
      </c>
    </row>
    <row r="4481" customFormat="false" ht="15" hidden="false" customHeight="false" outlineLevel="0" collapsed="false">
      <c r="A4481" s="178" t="n">
        <v>12892</v>
      </c>
      <c r="B4481" s="179" t="s">
        <v>627</v>
      </c>
      <c r="C4481" s="180" t="s">
        <v>74</v>
      </c>
      <c r="D4481" s="180" t="s">
        <v>628</v>
      </c>
      <c r="E4481" s="178" t="n">
        <v>0.001786044</v>
      </c>
      <c r="F4481" s="181" t="n">
        <f aca="false">IF(C4481="MAT.",VLOOKUP(A4481,INSUMOS_AUX!A:F,6,0),0)</f>
        <v>9</v>
      </c>
      <c r="G4481" s="178" t="n">
        <f aca="false">IF(C4481="M.O.",VLOOKUP(A4481,INSUMOS_AUX!A:F,6,0),0)</f>
        <v>0</v>
      </c>
    </row>
    <row r="4482" customFormat="false" ht="15" hidden="false" customHeight="false" outlineLevel="0" collapsed="false">
      <c r="A4482" s="178" t="n">
        <v>12893</v>
      </c>
      <c r="B4482" s="179" t="s">
        <v>629</v>
      </c>
      <c r="C4482" s="180" t="s">
        <v>74</v>
      </c>
      <c r="D4482" s="180" t="s">
        <v>628</v>
      </c>
      <c r="E4482" s="178" t="n">
        <v>0.000208378</v>
      </c>
      <c r="F4482" s="181" t="n">
        <f aca="false">IF(C4482="MAT.",VLOOKUP(A4482,INSUMOS_AUX!A:F,6,0),0)</f>
        <v>48</v>
      </c>
      <c r="G4482" s="178" t="n">
        <f aca="false">IF(C4482="M.O.",VLOOKUP(A4482,INSUMOS_AUX!A:F,6,0),0)</f>
        <v>0</v>
      </c>
    </row>
    <row r="4483" customFormat="false" ht="15" hidden="false" customHeight="false" outlineLevel="0" collapsed="false">
      <c r="A4483" s="178" t="n">
        <v>2436</v>
      </c>
      <c r="B4483" s="179" t="s">
        <v>683</v>
      </c>
      <c r="C4483" s="180" t="s">
        <v>636</v>
      </c>
      <c r="D4483" s="180" t="s">
        <v>594</v>
      </c>
      <c r="E4483" s="178" t="n">
        <v>0.0669565</v>
      </c>
      <c r="F4483" s="181" t="n">
        <f aca="false">IF(C4483="MAT.",VLOOKUP(A4483,INSUMOS_AUX!A:F,6,0),0)</f>
        <v>0</v>
      </c>
      <c r="G4483" s="178" t="n">
        <f aca="false">IF(C4483="M.O.",VLOOKUP(A4483,INSUMOS_AUX!A:F,6,0),0)</f>
        <v>13.3</v>
      </c>
    </row>
    <row r="4484" customFormat="false" ht="15" hidden="false" customHeight="false" outlineLevel="0" collapsed="false">
      <c r="A4484" s="178" t="n">
        <v>247</v>
      </c>
      <c r="B4484" s="179" t="s">
        <v>849</v>
      </c>
      <c r="C4484" s="180" t="s">
        <v>636</v>
      </c>
      <c r="D4484" s="180" t="s">
        <v>594</v>
      </c>
      <c r="E4484" s="178" t="n">
        <v>0.0669565</v>
      </c>
      <c r="F4484" s="181" t="n">
        <f aca="false">IF(C4484="MAT.",VLOOKUP(A4484,INSUMOS_AUX!A:F,6,0),0)</f>
        <v>0</v>
      </c>
      <c r="G4484" s="178" t="n">
        <f aca="false">IF(C4484="M.O.",VLOOKUP(A4484,INSUMOS_AUX!A:F,6,0),0)</f>
        <v>9.34</v>
      </c>
    </row>
    <row r="4485" customFormat="false" ht="15" hidden="false" customHeight="false" outlineLevel="0" collapsed="false">
      <c r="A4485" s="178" t="n">
        <v>25966</v>
      </c>
      <c r="B4485" s="179" t="s">
        <v>653</v>
      </c>
      <c r="C4485" s="180" t="s">
        <v>74</v>
      </c>
      <c r="D4485" s="180" t="s">
        <v>654</v>
      </c>
      <c r="E4485" s="178" t="n">
        <v>0.00017294</v>
      </c>
      <c r="F4485" s="181" t="n">
        <f aca="false">IF(C4485="MAT.",VLOOKUP(A4485,INSUMOS_AUX!A:F,6,0),0)</f>
        <v>15.03</v>
      </c>
      <c r="G4485" s="178" t="n">
        <f aca="false">IF(C4485="M.O.",VLOOKUP(A4485,INSUMOS_AUX!A:F,6,0),0)</f>
        <v>0</v>
      </c>
    </row>
    <row r="4486" customFormat="false" ht="15" hidden="false" customHeight="false" outlineLevel="0" collapsed="false">
      <c r="A4486" s="178" t="n">
        <v>2711</v>
      </c>
      <c r="B4486" s="179" t="s">
        <v>657</v>
      </c>
      <c r="C4486" s="180" t="s">
        <v>74</v>
      </c>
      <c r="D4486" s="180" t="s">
        <v>30</v>
      </c>
      <c r="E4486" s="178" t="n">
        <v>7.7181E-005</v>
      </c>
      <c r="F4486" s="181" t="n">
        <f aca="false">IF(C4486="MAT.",VLOOKUP(A4486,INSUMOS_AUX!A:F,6,0),0)</f>
        <v>109.45</v>
      </c>
      <c r="G4486" s="178" t="n">
        <f aca="false">IF(C4486="M.O.",VLOOKUP(A4486,INSUMOS_AUX!A:F,6,0),0)</f>
        <v>0</v>
      </c>
    </row>
    <row r="4487" customFormat="false" ht="15" hidden="false" customHeight="false" outlineLevel="0" collapsed="false">
      <c r="A4487" s="178" t="n">
        <v>36144</v>
      </c>
      <c r="B4487" s="179" t="s">
        <v>630</v>
      </c>
      <c r="C4487" s="180" t="s">
        <v>74</v>
      </c>
      <c r="D4487" s="180" t="s">
        <v>30</v>
      </c>
      <c r="E4487" s="178" t="n">
        <v>0.014530204</v>
      </c>
      <c r="F4487" s="181" t="n">
        <f aca="false">IF(C4487="MAT.",VLOOKUP(A4487,INSUMOS_AUX!A:F,6,0),0)</f>
        <v>1.12</v>
      </c>
      <c r="G4487" s="178" t="n">
        <f aca="false">IF(C4487="M.O.",VLOOKUP(A4487,INSUMOS_AUX!A:F,6,0),0)</f>
        <v>0</v>
      </c>
    </row>
    <row r="4488" customFormat="false" ht="15" hidden="false" customHeight="false" outlineLevel="0" collapsed="false">
      <c r="A4488" s="178" t="n">
        <v>36146</v>
      </c>
      <c r="B4488" s="179" t="s">
        <v>631</v>
      </c>
      <c r="C4488" s="180" t="s">
        <v>74</v>
      </c>
      <c r="D4488" s="180" t="s">
        <v>30</v>
      </c>
      <c r="E4488" s="178" t="n">
        <v>0.000161642</v>
      </c>
      <c r="F4488" s="181" t="n">
        <f aca="false">IF(C4488="MAT.",VLOOKUP(A4488,INSUMOS_AUX!A:F,6,0),0)</f>
        <v>170</v>
      </c>
      <c r="G4488" s="178" t="n">
        <f aca="false">IF(C4488="M.O.",VLOOKUP(A4488,INSUMOS_AUX!A:F,6,0),0)</f>
        <v>0</v>
      </c>
    </row>
    <row r="4489" customFormat="false" ht="15" hidden="false" customHeight="false" outlineLevel="0" collapsed="false">
      <c r="A4489" s="178" t="n">
        <v>36149</v>
      </c>
      <c r="B4489" s="179" t="s">
        <v>632</v>
      </c>
      <c r="C4489" s="180" t="s">
        <v>74</v>
      </c>
      <c r="D4489" s="180" t="s">
        <v>30</v>
      </c>
      <c r="E4489" s="178" t="n">
        <v>9.36E-005</v>
      </c>
      <c r="F4489" s="181" t="n">
        <f aca="false">IF(C4489="MAT.",VLOOKUP(A4489,INSUMOS_AUX!A:F,6,0),0)</f>
        <v>117.5</v>
      </c>
      <c r="G4489" s="178" t="n">
        <f aca="false">IF(C4489="M.O.",VLOOKUP(A4489,INSUMOS_AUX!A:F,6,0),0)</f>
        <v>0</v>
      </c>
    </row>
    <row r="4490" customFormat="false" ht="15" hidden="false" customHeight="false" outlineLevel="0" collapsed="false">
      <c r="A4490" s="178" t="n">
        <v>36150</v>
      </c>
      <c r="B4490" s="179" t="s">
        <v>633</v>
      </c>
      <c r="C4490" s="180" t="s">
        <v>74</v>
      </c>
      <c r="D4490" s="180" t="s">
        <v>30</v>
      </c>
      <c r="E4490" s="178" t="n">
        <v>0.000346372</v>
      </c>
      <c r="F4490" s="181" t="n">
        <f aca="false">IF(C4490="MAT.",VLOOKUP(A4490,INSUMOS_AUX!A:F,6,0),0)</f>
        <v>29.7</v>
      </c>
      <c r="G4490" s="178" t="n">
        <f aca="false">IF(C4490="M.O.",VLOOKUP(A4490,INSUMOS_AUX!A:F,6,0),0)</f>
        <v>0</v>
      </c>
    </row>
    <row r="4491" customFormat="false" ht="15" hidden="false" customHeight="false" outlineLevel="0" collapsed="false">
      <c r="A4491" s="178" t="n">
        <v>36153</v>
      </c>
      <c r="B4491" s="179" t="s">
        <v>634</v>
      </c>
      <c r="C4491" s="180" t="s">
        <v>74</v>
      </c>
      <c r="D4491" s="180" t="s">
        <v>30</v>
      </c>
      <c r="E4491" s="178" t="n">
        <v>0.000140088</v>
      </c>
      <c r="F4491" s="181" t="n">
        <f aca="false">IF(C4491="MAT.",VLOOKUP(A4491,INSUMOS_AUX!A:F,6,0),0)</f>
        <v>133.75</v>
      </c>
      <c r="G4491" s="178" t="n">
        <f aca="false">IF(C4491="M.O.",VLOOKUP(A4491,INSUMOS_AUX!A:F,6,0),0)</f>
        <v>0</v>
      </c>
    </row>
    <row r="4492" customFormat="false" ht="15" hidden="false" customHeight="false" outlineLevel="0" collapsed="false">
      <c r="A4492" s="178" t="n">
        <v>37370</v>
      </c>
      <c r="B4492" s="179" t="s">
        <v>659</v>
      </c>
      <c r="C4492" s="180" t="s">
        <v>74</v>
      </c>
      <c r="D4492" s="180" t="s">
        <v>594</v>
      </c>
      <c r="E4492" s="178" t="n">
        <v>0.13</v>
      </c>
      <c r="F4492" s="181" t="n">
        <f aca="false">IF(C4492="MAT.",VLOOKUP(A4492,INSUMOS_AUX!A:F,6,0),0)</f>
        <v>1.87</v>
      </c>
      <c r="G4492" s="178" t="n">
        <f aca="false">IF(C4492="M.O.",VLOOKUP(A4492,INSUMOS_AUX!A:F,6,0),0)</f>
        <v>0</v>
      </c>
    </row>
    <row r="4493" customFormat="false" ht="15" hidden="false" customHeight="false" outlineLevel="0" collapsed="false">
      <c r="A4493" s="178" t="n">
        <v>37371</v>
      </c>
      <c r="B4493" s="179" t="s">
        <v>660</v>
      </c>
      <c r="C4493" s="180" t="s">
        <v>74</v>
      </c>
      <c r="D4493" s="180" t="s">
        <v>594</v>
      </c>
      <c r="E4493" s="178" t="n">
        <v>0.13</v>
      </c>
      <c r="F4493" s="181" t="n">
        <f aca="false">IF(C4493="MAT.",VLOOKUP(A4493,INSUMOS_AUX!A:F,6,0),0)</f>
        <v>0.71</v>
      </c>
      <c r="G4493" s="178" t="n">
        <f aca="false">IF(C4493="M.O.",VLOOKUP(A4493,INSUMOS_AUX!A:F,6,0),0)</f>
        <v>0</v>
      </c>
    </row>
    <row r="4494" customFormat="false" ht="15" hidden="false" customHeight="false" outlineLevel="0" collapsed="false">
      <c r="A4494" s="178" t="n">
        <v>37372</v>
      </c>
      <c r="B4494" s="179" t="s">
        <v>661</v>
      </c>
      <c r="C4494" s="180" t="s">
        <v>74</v>
      </c>
      <c r="D4494" s="180" t="s">
        <v>594</v>
      </c>
      <c r="E4494" s="178" t="n">
        <v>0.13</v>
      </c>
      <c r="F4494" s="181" t="n">
        <f aca="false">IF(C4494="MAT.",VLOOKUP(A4494,INSUMOS_AUX!A:F,6,0),0)</f>
        <v>0.34</v>
      </c>
      <c r="G4494" s="178" t="n">
        <f aca="false">IF(C4494="M.O.",VLOOKUP(A4494,INSUMOS_AUX!A:F,6,0),0)</f>
        <v>0</v>
      </c>
    </row>
    <row r="4495" customFormat="false" ht="15" hidden="false" customHeight="false" outlineLevel="0" collapsed="false">
      <c r="A4495" s="178" t="n">
        <v>37373</v>
      </c>
      <c r="B4495" s="179" t="s">
        <v>662</v>
      </c>
      <c r="C4495" s="180" t="s">
        <v>74</v>
      </c>
      <c r="D4495" s="180" t="s">
        <v>594</v>
      </c>
      <c r="E4495" s="178" t="n">
        <v>0.13</v>
      </c>
      <c r="F4495" s="181" t="n">
        <f aca="false">IF(C4495="MAT.",VLOOKUP(A4495,INSUMOS_AUX!A:F,6,0),0)</f>
        <v>0.05</v>
      </c>
      <c r="G4495" s="178" t="n">
        <f aca="false">IF(C4495="M.O.",VLOOKUP(A4495,INSUMOS_AUX!A:F,6,0),0)</f>
        <v>0</v>
      </c>
    </row>
    <row r="4496" customFormat="false" ht="15" hidden="false" customHeight="false" outlineLevel="0" collapsed="false">
      <c r="A4496" s="178" t="n">
        <v>38382</v>
      </c>
      <c r="B4496" s="179" t="s">
        <v>664</v>
      </c>
      <c r="C4496" s="180" t="s">
        <v>74</v>
      </c>
      <c r="D4496" s="180" t="s">
        <v>30</v>
      </c>
      <c r="E4496" s="178" t="n">
        <v>0.000329056</v>
      </c>
      <c r="F4496" s="181" t="n">
        <f aca="false">IF(C4496="MAT.",VLOOKUP(A4496,INSUMOS_AUX!A:F,6,0),0)</f>
        <v>7.62</v>
      </c>
      <c r="G4496" s="178" t="n">
        <f aca="false">IF(C4496="M.O.",VLOOKUP(A4496,INSUMOS_AUX!A:F,6,0),0)</f>
        <v>0</v>
      </c>
    </row>
    <row r="4497" customFormat="false" ht="15" hidden="false" customHeight="false" outlineLevel="0" collapsed="false">
      <c r="A4497" s="178" t="n">
        <v>38390</v>
      </c>
      <c r="B4497" s="179" t="s">
        <v>665</v>
      </c>
      <c r="C4497" s="180" t="s">
        <v>74</v>
      </c>
      <c r="D4497" s="180" t="s">
        <v>30</v>
      </c>
      <c r="E4497" s="178" t="n">
        <v>0.00017294</v>
      </c>
      <c r="F4497" s="181" t="n">
        <f aca="false">IF(C4497="MAT.",VLOOKUP(A4497,INSUMOS_AUX!A:F,6,0),0)</f>
        <v>22.97</v>
      </c>
      <c r="G4497" s="178" t="n">
        <f aca="false">IF(C4497="M.O.",VLOOKUP(A4497,INSUMOS_AUX!A:F,6,0),0)</f>
        <v>0</v>
      </c>
    </row>
    <row r="4498" customFormat="false" ht="15" hidden="false" customHeight="false" outlineLevel="0" collapsed="false">
      <c r="A4498" s="178" t="n">
        <v>38393</v>
      </c>
      <c r="B4498" s="179" t="s">
        <v>666</v>
      </c>
      <c r="C4498" s="180" t="s">
        <v>74</v>
      </c>
      <c r="D4498" s="180" t="s">
        <v>30</v>
      </c>
      <c r="E4498" s="178" t="n">
        <v>0.00017294</v>
      </c>
      <c r="F4498" s="181" t="n">
        <f aca="false">IF(C4498="MAT.",VLOOKUP(A4498,INSUMOS_AUX!A:F,6,0),0)</f>
        <v>10.36</v>
      </c>
      <c r="G4498" s="178" t="n">
        <f aca="false">IF(C4498="M.O.",VLOOKUP(A4498,INSUMOS_AUX!A:F,6,0),0)</f>
        <v>0</v>
      </c>
    </row>
    <row r="4499" customFormat="false" ht="15" hidden="false" customHeight="false" outlineLevel="0" collapsed="false">
      <c r="A4499" s="178" t="n">
        <v>38396</v>
      </c>
      <c r="B4499" s="179" t="s">
        <v>667</v>
      </c>
      <c r="C4499" s="180" t="s">
        <v>74</v>
      </c>
      <c r="D4499" s="180" t="s">
        <v>30</v>
      </c>
      <c r="E4499" s="178" t="n">
        <v>5.89E-006</v>
      </c>
      <c r="F4499" s="181" t="n">
        <f aca="false">IF(C4499="MAT.",VLOOKUP(A4499,INSUMOS_AUX!A:F,6,0),0)</f>
        <v>276.64</v>
      </c>
      <c r="G4499" s="178" t="n">
        <f aca="false">IF(C4499="M.O.",VLOOKUP(A4499,INSUMOS_AUX!A:F,6,0),0)</f>
        <v>0</v>
      </c>
    </row>
    <row r="4500" customFormat="false" ht="15" hidden="false" customHeight="false" outlineLevel="0" collapsed="false">
      <c r="A4500" s="178" t="n">
        <v>38399</v>
      </c>
      <c r="B4500" s="179" t="s">
        <v>668</v>
      </c>
      <c r="C4500" s="180" t="s">
        <v>74</v>
      </c>
      <c r="D4500" s="180" t="s">
        <v>30</v>
      </c>
      <c r="E4500" s="178" t="n">
        <v>2.942E-005</v>
      </c>
      <c r="F4500" s="181" t="n">
        <f aca="false">IF(C4500="MAT.",VLOOKUP(A4500,INSUMOS_AUX!A:F,6,0),0)</f>
        <v>135.25</v>
      </c>
      <c r="G4500" s="178" t="n">
        <f aca="false">IF(C4500="M.O.",VLOOKUP(A4500,INSUMOS_AUX!A:F,6,0),0)</f>
        <v>0</v>
      </c>
    </row>
    <row r="4501" customFormat="false" ht="15" hidden="false" customHeight="false" outlineLevel="0" collapsed="false">
      <c r="A4501" s="178" t="n">
        <v>38412</v>
      </c>
      <c r="B4501" s="179" t="s">
        <v>669</v>
      </c>
      <c r="C4501" s="180" t="s">
        <v>74</v>
      </c>
      <c r="D4501" s="180" t="s">
        <v>30</v>
      </c>
      <c r="E4501" s="178" t="n">
        <v>5.148E-006</v>
      </c>
      <c r="F4501" s="181" t="n">
        <f aca="false">IF(C4501="MAT.",VLOOKUP(A4501,INSUMOS_AUX!A:F,6,0),0)</f>
        <v>837.62</v>
      </c>
      <c r="G4501" s="178" t="n">
        <f aca="false">IF(C4501="M.O.",VLOOKUP(A4501,INSUMOS_AUX!A:F,6,0),0)</f>
        <v>0</v>
      </c>
    </row>
    <row r="4502" customFormat="false" ht="15" hidden="false" customHeight="false" outlineLevel="0" collapsed="false">
      <c r="A4502" s="178" t="n">
        <v>38413</v>
      </c>
      <c r="B4502" s="179" t="s">
        <v>670</v>
      </c>
      <c r="C4502" s="180" t="s">
        <v>74</v>
      </c>
      <c r="D4502" s="180" t="s">
        <v>30</v>
      </c>
      <c r="E4502" s="178" t="n">
        <v>5.044E-006</v>
      </c>
      <c r="F4502" s="181" t="n">
        <f aca="false">IF(C4502="MAT.",VLOOKUP(A4502,INSUMOS_AUX!A:F,6,0),0)</f>
        <v>589.49</v>
      </c>
      <c r="G4502" s="178" t="n">
        <f aca="false">IF(C4502="M.O.",VLOOKUP(A4502,INSUMOS_AUX!A:F,6,0),0)</f>
        <v>0</v>
      </c>
    </row>
    <row r="4503" customFormat="false" ht="15" hidden="false" customHeight="false" outlineLevel="0" collapsed="false">
      <c r="A4503" s="178" t="n">
        <v>38476</v>
      </c>
      <c r="B4503" s="179" t="s">
        <v>671</v>
      </c>
      <c r="C4503" s="180" t="s">
        <v>74</v>
      </c>
      <c r="D4503" s="180" t="s">
        <v>30</v>
      </c>
      <c r="E4503" s="178" t="n">
        <v>2.3544E-005</v>
      </c>
      <c r="F4503" s="181" t="n">
        <f aca="false">IF(C4503="MAT.",VLOOKUP(A4503,INSUMOS_AUX!A:F,6,0),0)</f>
        <v>203.78</v>
      </c>
      <c r="G4503" s="178" t="n">
        <f aca="false">IF(C4503="M.O.",VLOOKUP(A4503,INSUMOS_AUX!A:F,6,0),0)</f>
        <v>0</v>
      </c>
    </row>
    <row r="4504" customFormat="false" ht="15" hidden="false" customHeight="false" outlineLevel="0" collapsed="false">
      <c r="A4504" s="178" t="n">
        <v>38477</v>
      </c>
      <c r="B4504" s="179" t="s">
        <v>672</v>
      </c>
      <c r="C4504" s="180" t="s">
        <v>74</v>
      </c>
      <c r="D4504" s="180" t="s">
        <v>30</v>
      </c>
      <c r="E4504" s="178" t="n">
        <v>5.044E-006</v>
      </c>
      <c r="F4504" s="181" t="n">
        <f aca="false">IF(C4504="MAT.",VLOOKUP(A4504,INSUMOS_AUX!A:F,6,0),0)</f>
        <v>577.1</v>
      </c>
      <c r="G4504" s="178" t="n">
        <f aca="false">IF(C4504="M.O.",VLOOKUP(A4504,INSUMOS_AUX!A:F,6,0),0)</f>
        <v>0</v>
      </c>
    </row>
    <row r="4505" customFormat="false" ht="15" hidden="false" customHeight="false" outlineLevel="0" collapsed="false">
      <c r="A4505" s="178" t="n">
        <v>39599</v>
      </c>
      <c r="B4505" s="179" t="s">
        <v>917</v>
      </c>
      <c r="C4505" s="180" t="s">
        <v>74</v>
      </c>
      <c r="D4505" s="180" t="s">
        <v>86</v>
      </c>
      <c r="E4505" s="178" t="n">
        <v>1</v>
      </c>
      <c r="F4505" s="181" t="n">
        <f aca="false">IF(C4505="MAT.",VLOOKUP(A4505,INSUMOS_AUX!A:F,6,0),0)</f>
        <v>2.12</v>
      </c>
      <c r="G4505" s="178" t="n">
        <f aca="false">IF(C4505="M.O.",VLOOKUP(A4505,INSUMOS_AUX!A:F,6,0),0)</f>
        <v>0</v>
      </c>
    </row>
    <row r="4506" customFormat="false" ht="15" hidden="false" customHeight="false" outlineLevel="0" collapsed="false">
      <c r="A4506" s="172"/>
      <c r="B4506" s="173"/>
      <c r="C4506" s="173"/>
      <c r="D4506" s="173"/>
      <c r="E4506" s="173"/>
      <c r="F4506" s="173"/>
      <c r="G4506" s="173"/>
    </row>
    <row r="4507" customFormat="false" ht="15" hidden="false" customHeight="false" outlineLevel="0" collapsed="false">
      <c r="A4507" s="174" t="s">
        <v>510</v>
      </c>
      <c r="B4507" s="174" t="s">
        <v>511</v>
      </c>
      <c r="C4507" s="175" t="s">
        <v>60</v>
      </c>
      <c r="D4507" s="175" t="s">
        <v>30</v>
      </c>
      <c r="E4507" s="176" t="n">
        <v>25</v>
      </c>
      <c r="F4507" s="176" t="n">
        <f aca="false">SUMPRODUCT($E4508:$E4535,F4508:F4535)</f>
        <v>2.78497545928</v>
      </c>
      <c r="G4507" s="176" t="n">
        <f aca="false">SUMPRODUCT($E4508:$E4535,G4508:G4535)</f>
        <v>0.69964392</v>
      </c>
    </row>
    <row r="4508" customFormat="false" ht="15" hidden="false" customHeight="false" outlineLevel="0" collapsed="false">
      <c r="A4508" s="178" t="n">
        <v>10</v>
      </c>
      <c r="B4508" s="179" t="s">
        <v>647</v>
      </c>
      <c r="C4508" s="180" t="s">
        <v>74</v>
      </c>
      <c r="D4508" s="180" t="s">
        <v>30</v>
      </c>
      <c r="E4508" s="178" t="n">
        <v>0.00042075</v>
      </c>
      <c r="F4508" s="181" t="n">
        <f aca="false">IF(C4508="MAT.",VLOOKUP(A4508,INSUMOS_AUX!A:F,6,0),0)</f>
        <v>6.92</v>
      </c>
      <c r="G4508" s="178" t="n">
        <f aca="false">IF(C4508="M.O.",VLOOKUP(A4508,INSUMOS_AUX!A:F,6,0),0)</f>
        <v>0</v>
      </c>
    </row>
    <row r="4509" customFormat="false" ht="15" hidden="false" customHeight="false" outlineLevel="0" collapsed="false">
      <c r="A4509" s="178" t="n">
        <v>11359</v>
      </c>
      <c r="B4509" s="179" t="s">
        <v>649</v>
      </c>
      <c r="C4509" s="180" t="s">
        <v>74</v>
      </c>
      <c r="D4509" s="180" t="s">
        <v>30</v>
      </c>
      <c r="E4509" s="178" t="n">
        <v>3.396E-006</v>
      </c>
      <c r="F4509" s="181" t="n">
        <f aca="false">IF(C4509="MAT.",VLOOKUP(A4509,INSUMOS_AUX!A:F,6,0),0)</f>
        <v>571.77</v>
      </c>
      <c r="G4509" s="178" t="n">
        <f aca="false">IF(C4509="M.O.",VLOOKUP(A4509,INSUMOS_AUX!A:F,6,0),0)</f>
        <v>0</v>
      </c>
    </row>
    <row r="4510" customFormat="false" ht="15" hidden="false" customHeight="false" outlineLevel="0" collapsed="false">
      <c r="A4510" s="178" t="n">
        <v>12815</v>
      </c>
      <c r="B4510" s="179" t="s">
        <v>651</v>
      </c>
      <c r="C4510" s="180" t="s">
        <v>74</v>
      </c>
      <c r="D4510" s="180" t="s">
        <v>30</v>
      </c>
      <c r="E4510" s="178" t="n">
        <v>0.000478896</v>
      </c>
      <c r="F4510" s="181" t="n">
        <f aca="false">IF(C4510="MAT.",VLOOKUP(A4510,INSUMOS_AUX!A:F,6,0),0)</f>
        <v>5.84</v>
      </c>
      <c r="G4510" s="178" t="n">
        <f aca="false">IF(C4510="M.O.",VLOOKUP(A4510,INSUMOS_AUX!A:F,6,0),0)</f>
        <v>0</v>
      </c>
    </row>
    <row r="4511" customFormat="false" ht="15" hidden="false" customHeight="false" outlineLevel="0" collapsed="false">
      <c r="A4511" s="178" t="n">
        <v>12892</v>
      </c>
      <c r="B4511" s="179" t="s">
        <v>627</v>
      </c>
      <c r="C4511" s="180" t="s">
        <v>74</v>
      </c>
      <c r="D4511" s="180" t="s">
        <v>628</v>
      </c>
      <c r="E4511" s="178" t="n">
        <v>0.000824328</v>
      </c>
      <c r="F4511" s="181" t="n">
        <f aca="false">IF(C4511="MAT.",VLOOKUP(A4511,INSUMOS_AUX!A:F,6,0),0)</f>
        <v>9</v>
      </c>
      <c r="G4511" s="178" t="n">
        <f aca="false">IF(C4511="M.O.",VLOOKUP(A4511,INSUMOS_AUX!A:F,6,0),0)</f>
        <v>0</v>
      </c>
    </row>
    <row r="4512" customFormat="false" ht="15" hidden="false" customHeight="false" outlineLevel="0" collapsed="false">
      <c r="A4512" s="178" t="n">
        <v>12893</v>
      </c>
      <c r="B4512" s="179" t="s">
        <v>629</v>
      </c>
      <c r="C4512" s="180" t="s">
        <v>74</v>
      </c>
      <c r="D4512" s="180" t="s">
        <v>628</v>
      </c>
      <c r="E4512" s="178" t="n">
        <v>9.6174E-005</v>
      </c>
      <c r="F4512" s="181" t="n">
        <f aca="false">IF(C4512="MAT.",VLOOKUP(A4512,INSUMOS_AUX!A:F,6,0),0)</f>
        <v>48</v>
      </c>
      <c r="G4512" s="178" t="n">
        <f aca="false">IF(C4512="M.O.",VLOOKUP(A4512,INSUMOS_AUX!A:F,6,0),0)</f>
        <v>0</v>
      </c>
    </row>
    <row r="4513" customFormat="false" ht="15" hidden="false" customHeight="false" outlineLevel="0" collapsed="false">
      <c r="A4513" s="178" t="n">
        <v>2436</v>
      </c>
      <c r="B4513" s="179" t="s">
        <v>683</v>
      </c>
      <c r="C4513" s="180" t="s">
        <v>636</v>
      </c>
      <c r="D4513" s="180" t="s">
        <v>594</v>
      </c>
      <c r="E4513" s="178" t="n">
        <v>0.030903</v>
      </c>
      <c r="F4513" s="181" t="n">
        <f aca="false">IF(C4513="MAT.",VLOOKUP(A4513,INSUMOS_AUX!A:F,6,0),0)</f>
        <v>0</v>
      </c>
      <c r="G4513" s="178" t="n">
        <f aca="false">IF(C4513="M.O.",VLOOKUP(A4513,INSUMOS_AUX!A:F,6,0),0)</f>
        <v>13.3</v>
      </c>
    </row>
    <row r="4514" customFormat="false" ht="15" hidden="false" customHeight="false" outlineLevel="0" collapsed="false">
      <c r="A4514" s="178" t="n">
        <v>247</v>
      </c>
      <c r="B4514" s="179" t="s">
        <v>849</v>
      </c>
      <c r="C4514" s="180" t="s">
        <v>636</v>
      </c>
      <c r="D4514" s="180" t="s">
        <v>594</v>
      </c>
      <c r="E4514" s="178" t="n">
        <v>0.030903</v>
      </c>
      <c r="F4514" s="181" t="n">
        <f aca="false">IF(C4514="MAT.",VLOOKUP(A4514,INSUMOS_AUX!A:F,6,0),0)</f>
        <v>0</v>
      </c>
      <c r="G4514" s="178" t="n">
        <f aca="false">IF(C4514="M.O.",VLOOKUP(A4514,INSUMOS_AUX!A:F,6,0),0)</f>
        <v>9.34</v>
      </c>
    </row>
    <row r="4515" customFormat="false" ht="15" hidden="false" customHeight="false" outlineLevel="0" collapsed="false">
      <c r="A4515" s="178" t="n">
        <v>25966</v>
      </c>
      <c r="B4515" s="179" t="s">
        <v>653</v>
      </c>
      <c r="C4515" s="180" t="s">
        <v>74</v>
      </c>
      <c r="D4515" s="180" t="s">
        <v>654</v>
      </c>
      <c r="E4515" s="178" t="n">
        <v>7.9818E-005</v>
      </c>
      <c r="F4515" s="181" t="n">
        <f aca="false">IF(C4515="MAT.",VLOOKUP(A4515,INSUMOS_AUX!A:F,6,0),0)</f>
        <v>15.03</v>
      </c>
      <c r="G4515" s="178" t="n">
        <f aca="false">IF(C4515="M.O.",VLOOKUP(A4515,INSUMOS_AUX!A:F,6,0),0)</f>
        <v>0</v>
      </c>
    </row>
    <row r="4516" customFormat="false" ht="15" hidden="false" customHeight="false" outlineLevel="0" collapsed="false">
      <c r="A4516" s="178" t="n">
        <v>2711</v>
      </c>
      <c r="B4516" s="179" t="s">
        <v>657</v>
      </c>
      <c r="C4516" s="180" t="s">
        <v>74</v>
      </c>
      <c r="D4516" s="180" t="s">
        <v>30</v>
      </c>
      <c r="E4516" s="178" t="n">
        <v>3.5622E-005</v>
      </c>
      <c r="F4516" s="181" t="n">
        <f aca="false">IF(C4516="MAT.",VLOOKUP(A4516,INSUMOS_AUX!A:F,6,0),0)</f>
        <v>109.45</v>
      </c>
      <c r="G4516" s="178" t="n">
        <f aca="false">IF(C4516="M.O.",VLOOKUP(A4516,INSUMOS_AUX!A:F,6,0),0)</f>
        <v>0</v>
      </c>
    </row>
    <row r="4517" customFormat="false" ht="15" hidden="false" customHeight="false" outlineLevel="0" collapsed="false">
      <c r="A4517" s="178" t="n">
        <v>36144</v>
      </c>
      <c r="B4517" s="179" t="s">
        <v>630</v>
      </c>
      <c r="C4517" s="180" t="s">
        <v>74</v>
      </c>
      <c r="D4517" s="180" t="s">
        <v>30</v>
      </c>
      <c r="E4517" s="178" t="n">
        <v>0.006706248</v>
      </c>
      <c r="F4517" s="181" t="n">
        <f aca="false">IF(C4517="MAT.",VLOOKUP(A4517,INSUMOS_AUX!A:F,6,0),0)</f>
        <v>1.12</v>
      </c>
      <c r="G4517" s="178" t="n">
        <f aca="false">IF(C4517="M.O.",VLOOKUP(A4517,INSUMOS_AUX!A:F,6,0),0)</f>
        <v>0</v>
      </c>
    </row>
    <row r="4518" customFormat="false" ht="15" hidden="false" customHeight="false" outlineLevel="0" collapsed="false">
      <c r="A4518" s="178" t="n">
        <v>36146</v>
      </c>
      <c r="B4518" s="179" t="s">
        <v>631</v>
      </c>
      <c r="C4518" s="180" t="s">
        <v>74</v>
      </c>
      <c r="D4518" s="180" t="s">
        <v>30</v>
      </c>
      <c r="E4518" s="178" t="n">
        <v>7.4604E-005</v>
      </c>
      <c r="F4518" s="181" t="n">
        <f aca="false">IF(C4518="MAT.",VLOOKUP(A4518,INSUMOS_AUX!A:F,6,0),0)</f>
        <v>170</v>
      </c>
      <c r="G4518" s="178" t="n">
        <f aca="false">IF(C4518="M.O.",VLOOKUP(A4518,INSUMOS_AUX!A:F,6,0),0)</f>
        <v>0</v>
      </c>
    </row>
    <row r="4519" customFormat="false" ht="15" hidden="false" customHeight="false" outlineLevel="0" collapsed="false">
      <c r="A4519" s="178" t="n">
        <v>36149</v>
      </c>
      <c r="B4519" s="179" t="s">
        <v>632</v>
      </c>
      <c r="C4519" s="180" t="s">
        <v>74</v>
      </c>
      <c r="D4519" s="180" t="s">
        <v>30</v>
      </c>
      <c r="E4519" s="178" t="n">
        <v>4.32E-005</v>
      </c>
      <c r="F4519" s="181" t="n">
        <f aca="false">IF(C4519="MAT.",VLOOKUP(A4519,INSUMOS_AUX!A:F,6,0),0)</f>
        <v>117.5</v>
      </c>
      <c r="G4519" s="178" t="n">
        <f aca="false">IF(C4519="M.O.",VLOOKUP(A4519,INSUMOS_AUX!A:F,6,0),0)</f>
        <v>0</v>
      </c>
    </row>
    <row r="4520" customFormat="false" ht="15" hidden="false" customHeight="false" outlineLevel="0" collapsed="false">
      <c r="A4520" s="178" t="n">
        <v>36150</v>
      </c>
      <c r="B4520" s="179" t="s">
        <v>633</v>
      </c>
      <c r="C4520" s="180" t="s">
        <v>74</v>
      </c>
      <c r="D4520" s="180" t="s">
        <v>30</v>
      </c>
      <c r="E4520" s="178" t="n">
        <v>0.000159864</v>
      </c>
      <c r="F4520" s="181" t="n">
        <f aca="false">IF(C4520="MAT.",VLOOKUP(A4520,INSUMOS_AUX!A:F,6,0),0)</f>
        <v>29.7</v>
      </c>
      <c r="G4520" s="178" t="n">
        <f aca="false">IF(C4520="M.O.",VLOOKUP(A4520,INSUMOS_AUX!A:F,6,0),0)</f>
        <v>0</v>
      </c>
    </row>
    <row r="4521" customFormat="false" ht="15" hidden="false" customHeight="false" outlineLevel="0" collapsed="false">
      <c r="A4521" s="178" t="n">
        <v>36153</v>
      </c>
      <c r="B4521" s="179" t="s">
        <v>634</v>
      </c>
      <c r="C4521" s="180" t="s">
        <v>74</v>
      </c>
      <c r="D4521" s="180" t="s">
        <v>30</v>
      </c>
      <c r="E4521" s="178" t="n">
        <v>6.4656E-005</v>
      </c>
      <c r="F4521" s="181" t="n">
        <f aca="false">IF(C4521="MAT.",VLOOKUP(A4521,INSUMOS_AUX!A:F,6,0),0)</f>
        <v>133.75</v>
      </c>
      <c r="G4521" s="178" t="n">
        <f aca="false">IF(C4521="M.O.",VLOOKUP(A4521,INSUMOS_AUX!A:F,6,0),0)</f>
        <v>0</v>
      </c>
    </row>
    <row r="4522" customFormat="false" ht="15" hidden="false" customHeight="false" outlineLevel="0" collapsed="false">
      <c r="A4522" s="178" t="n">
        <v>37370</v>
      </c>
      <c r="B4522" s="179" t="s">
        <v>659</v>
      </c>
      <c r="C4522" s="180" t="s">
        <v>74</v>
      </c>
      <c r="D4522" s="180" t="s">
        <v>594</v>
      </c>
      <c r="E4522" s="178" t="n">
        <v>0.06</v>
      </c>
      <c r="F4522" s="181" t="n">
        <f aca="false">IF(C4522="MAT.",VLOOKUP(A4522,INSUMOS_AUX!A:F,6,0),0)</f>
        <v>1.87</v>
      </c>
      <c r="G4522" s="178" t="n">
        <f aca="false">IF(C4522="M.O.",VLOOKUP(A4522,INSUMOS_AUX!A:F,6,0),0)</f>
        <v>0</v>
      </c>
    </row>
    <row r="4523" customFormat="false" ht="15" hidden="false" customHeight="false" outlineLevel="0" collapsed="false">
      <c r="A4523" s="178" t="n">
        <v>37371</v>
      </c>
      <c r="B4523" s="179" t="s">
        <v>660</v>
      </c>
      <c r="C4523" s="180" t="s">
        <v>74</v>
      </c>
      <c r="D4523" s="180" t="s">
        <v>594</v>
      </c>
      <c r="E4523" s="178" t="n">
        <v>0.06</v>
      </c>
      <c r="F4523" s="181" t="n">
        <f aca="false">IF(C4523="MAT.",VLOOKUP(A4523,INSUMOS_AUX!A:F,6,0),0)</f>
        <v>0.71</v>
      </c>
      <c r="G4523" s="178" t="n">
        <f aca="false">IF(C4523="M.O.",VLOOKUP(A4523,INSUMOS_AUX!A:F,6,0),0)</f>
        <v>0</v>
      </c>
    </row>
    <row r="4524" customFormat="false" ht="15" hidden="false" customHeight="false" outlineLevel="0" collapsed="false">
      <c r="A4524" s="178" t="n">
        <v>37372</v>
      </c>
      <c r="B4524" s="179" t="s">
        <v>661</v>
      </c>
      <c r="C4524" s="180" t="s">
        <v>74</v>
      </c>
      <c r="D4524" s="180" t="s">
        <v>594</v>
      </c>
      <c r="E4524" s="178" t="n">
        <v>0.06</v>
      </c>
      <c r="F4524" s="181" t="n">
        <f aca="false">IF(C4524="MAT.",VLOOKUP(A4524,INSUMOS_AUX!A:F,6,0),0)</f>
        <v>0.34</v>
      </c>
      <c r="G4524" s="178" t="n">
        <f aca="false">IF(C4524="M.O.",VLOOKUP(A4524,INSUMOS_AUX!A:F,6,0),0)</f>
        <v>0</v>
      </c>
    </row>
    <row r="4525" customFormat="false" ht="15" hidden="false" customHeight="false" outlineLevel="0" collapsed="false">
      <c r="A4525" s="178" t="n">
        <v>37373</v>
      </c>
      <c r="B4525" s="179" t="s">
        <v>662</v>
      </c>
      <c r="C4525" s="180" t="s">
        <v>74</v>
      </c>
      <c r="D4525" s="180" t="s">
        <v>594</v>
      </c>
      <c r="E4525" s="178" t="n">
        <v>0.06</v>
      </c>
      <c r="F4525" s="181" t="n">
        <f aca="false">IF(C4525="MAT.",VLOOKUP(A4525,INSUMOS_AUX!A:F,6,0),0)</f>
        <v>0.05</v>
      </c>
      <c r="G4525" s="178" t="n">
        <f aca="false">IF(C4525="M.O.",VLOOKUP(A4525,INSUMOS_AUX!A:F,6,0),0)</f>
        <v>0</v>
      </c>
    </row>
    <row r="4526" customFormat="false" ht="15" hidden="false" customHeight="false" outlineLevel="0" collapsed="false">
      <c r="A4526" s="178" t="n">
        <v>38382</v>
      </c>
      <c r="B4526" s="179" t="s">
        <v>664</v>
      </c>
      <c r="C4526" s="180" t="s">
        <v>74</v>
      </c>
      <c r="D4526" s="180" t="s">
        <v>30</v>
      </c>
      <c r="E4526" s="178" t="n">
        <v>0.000151872</v>
      </c>
      <c r="F4526" s="181" t="n">
        <f aca="false">IF(C4526="MAT.",VLOOKUP(A4526,INSUMOS_AUX!A:F,6,0),0)</f>
        <v>7.62</v>
      </c>
      <c r="G4526" s="178" t="n">
        <f aca="false">IF(C4526="M.O.",VLOOKUP(A4526,INSUMOS_AUX!A:F,6,0),0)</f>
        <v>0</v>
      </c>
    </row>
    <row r="4527" customFormat="false" ht="15" hidden="false" customHeight="false" outlineLevel="0" collapsed="false">
      <c r="A4527" s="178" t="n">
        <v>38390</v>
      </c>
      <c r="B4527" s="179" t="s">
        <v>665</v>
      </c>
      <c r="C4527" s="180" t="s">
        <v>74</v>
      </c>
      <c r="D4527" s="180" t="s">
        <v>30</v>
      </c>
      <c r="E4527" s="178" t="n">
        <v>7.9818E-005</v>
      </c>
      <c r="F4527" s="181" t="n">
        <f aca="false">IF(C4527="MAT.",VLOOKUP(A4527,INSUMOS_AUX!A:F,6,0),0)</f>
        <v>22.97</v>
      </c>
      <c r="G4527" s="178" t="n">
        <f aca="false">IF(C4527="M.O.",VLOOKUP(A4527,INSUMOS_AUX!A:F,6,0),0)</f>
        <v>0</v>
      </c>
    </row>
    <row r="4528" customFormat="false" ht="15" hidden="false" customHeight="false" outlineLevel="0" collapsed="false">
      <c r="A4528" s="178" t="n">
        <v>38393</v>
      </c>
      <c r="B4528" s="179" t="s">
        <v>666</v>
      </c>
      <c r="C4528" s="180" t="s">
        <v>74</v>
      </c>
      <c r="D4528" s="180" t="s">
        <v>30</v>
      </c>
      <c r="E4528" s="178" t="n">
        <v>7.9818E-005</v>
      </c>
      <c r="F4528" s="181" t="n">
        <f aca="false">IF(C4528="MAT.",VLOOKUP(A4528,INSUMOS_AUX!A:F,6,0),0)</f>
        <v>10.36</v>
      </c>
      <c r="G4528" s="178" t="n">
        <f aca="false">IF(C4528="M.O.",VLOOKUP(A4528,INSUMOS_AUX!A:F,6,0),0)</f>
        <v>0</v>
      </c>
    </row>
    <row r="4529" customFormat="false" ht="15" hidden="false" customHeight="false" outlineLevel="0" collapsed="false">
      <c r="A4529" s="178" t="n">
        <v>38396</v>
      </c>
      <c r="B4529" s="179" t="s">
        <v>667</v>
      </c>
      <c r="C4529" s="180" t="s">
        <v>74</v>
      </c>
      <c r="D4529" s="180" t="s">
        <v>30</v>
      </c>
      <c r="E4529" s="178" t="n">
        <v>2.718E-006</v>
      </c>
      <c r="F4529" s="181" t="n">
        <f aca="false">IF(C4529="MAT.",VLOOKUP(A4529,INSUMOS_AUX!A:F,6,0),0)</f>
        <v>276.64</v>
      </c>
      <c r="G4529" s="178" t="n">
        <f aca="false">IF(C4529="M.O.",VLOOKUP(A4529,INSUMOS_AUX!A:F,6,0),0)</f>
        <v>0</v>
      </c>
    </row>
    <row r="4530" customFormat="false" ht="15" hidden="false" customHeight="false" outlineLevel="0" collapsed="false">
      <c r="A4530" s="178" t="n">
        <v>38399</v>
      </c>
      <c r="B4530" s="179" t="s">
        <v>668</v>
      </c>
      <c r="C4530" s="180" t="s">
        <v>74</v>
      </c>
      <c r="D4530" s="180" t="s">
        <v>30</v>
      </c>
      <c r="E4530" s="178" t="n">
        <v>1.3578E-005</v>
      </c>
      <c r="F4530" s="181" t="n">
        <f aca="false">IF(C4530="MAT.",VLOOKUP(A4530,INSUMOS_AUX!A:F,6,0),0)</f>
        <v>135.25</v>
      </c>
      <c r="G4530" s="178" t="n">
        <f aca="false">IF(C4530="M.O.",VLOOKUP(A4530,INSUMOS_AUX!A:F,6,0),0)</f>
        <v>0</v>
      </c>
    </row>
    <row r="4531" customFormat="false" ht="15" hidden="false" customHeight="false" outlineLevel="0" collapsed="false">
      <c r="A4531" s="178" t="n">
        <v>38412</v>
      </c>
      <c r="B4531" s="179" t="s">
        <v>669</v>
      </c>
      <c r="C4531" s="180" t="s">
        <v>74</v>
      </c>
      <c r="D4531" s="180" t="s">
        <v>30</v>
      </c>
      <c r="E4531" s="178" t="n">
        <v>2.376E-006</v>
      </c>
      <c r="F4531" s="181" t="n">
        <f aca="false">IF(C4531="MAT.",VLOOKUP(A4531,INSUMOS_AUX!A:F,6,0),0)</f>
        <v>837.62</v>
      </c>
      <c r="G4531" s="178" t="n">
        <f aca="false">IF(C4531="M.O.",VLOOKUP(A4531,INSUMOS_AUX!A:F,6,0),0)</f>
        <v>0</v>
      </c>
    </row>
    <row r="4532" customFormat="false" ht="15" hidden="false" customHeight="false" outlineLevel="0" collapsed="false">
      <c r="A4532" s="178" t="n">
        <v>38413</v>
      </c>
      <c r="B4532" s="179" t="s">
        <v>670</v>
      </c>
      <c r="C4532" s="180" t="s">
        <v>74</v>
      </c>
      <c r="D4532" s="180" t="s">
        <v>30</v>
      </c>
      <c r="E4532" s="178" t="n">
        <v>2.328E-006</v>
      </c>
      <c r="F4532" s="181" t="n">
        <f aca="false">IF(C4532="MAT.",VLOOKUP(A4532,INSUMOS_AUX!A:F,6,0),0)</f>
        <v>589.49</v>
      </c>
      <c r="G4532" s="178" t="n">
        <f aca="false">IF(C4532="M.O.",VLOOKUP(A4532,INSUMOS_AUX!A:F,6,0),0)</f>
        <v>0</v>
      </c>
    </row>
    <row r="4533" customFormat="false" ht="15" hidden="false" customHeight="false" outlineLevel="0" collapsed="false">
      <c r="A4533" s="178" t="n">
        <v>38476</v>
      </c>
      <c r="B4533" s="179" t="s">
        <v>671</v>
      </c>
      <c r="C4533" s="180" t="s">
        <v>74</v>
      </c>
      <c r="D4533" s="180" t="s">
        <v>30</v>
      </c>
      <c r="E4533" s="178" t="n">
        <v>1.0866E-005</v>
      </c>
      <c r="F4533" s="181" t="n">
        <f aca="false">IF(C4533="MAT.",VLOOKUP(A4533,INSUMOS_AUX!A:F,6,0),0)</f>
        <v>203.78</v>
      </c>
      <c r="G4533" s="178" t="n">
        <f aca="false">IF(C4533="M.O.",VLOOKUP(A4533,INSUMOS_AUX!A:F,6,0),0)</f>
        <v>0</v>
      </c>
    </row>
    <row r="4534" customFormat="false" ht="15" hidden="false" customHeight="false" outlineLevel="0" collapsed="false">
      <c r="A4534" s="178" t="n">
        <v>38477</v>
      </c>
      <c r="B4534" s="179" t="s">
        <v>672</v>
      </c>
      <c r="C4534" s="180" t="s">
        <v>74</v>
      </c>
      <c r="D4534" s="180" t="s">
        <v>30</v>
      </c>
      <c r="E4534" s="178" t="n">
        <v>2.328E-006</v>
      </c>
      <c r="F4534" s="181" t="n">
        <f aca="false">IF(C4534="MAT.",VLOOKUP(A4534,INSUMOS_AUX!A:F,6,0),0)</f>
        <v>577.1</v>
      </c>
      <c r="G4534" s="178" t="n">
        <f aca="false">IF(C4534="M.O.",VLOOKUP(A4534,INSUMOS_AUX!A:F,6,0),0)</f>
        <v>0</v>
      </c>
    </row>
    <row r="4535" customFormat="false" ht="15" hidden="false" customHeight="false" outlineLevel="0" collapsed="false">
      <c r="A4535" s="178" t="s">
        <v>918</v>
      </c>
      <c r="B4535" s="179" t="s">
        <v>511</v>
      </c>
      <c r="C4535" s="180" t="s">
        <v>74</v>
      </c>
      <c r="D4535" s="180" t="s">
        <v>30</v>
      </c>
      <c r="E4535" s="178" t="n">
        <v>1</v>
      </c>
      <c r="F4535" s="181" t="n">
        <f aca="false">IF(C4535="MAT.",VLOOKUP(A4535,INSUMOS_AUX!A:F,6,0),0)</f>
        <v>2.53</v>
      </c>
      <c r="G4535" s="178" t="n">
        <f aca="false">IF(C4535="M.O.",VLOOKUP(A4535,INSUMOS_AUX!A:F,6,0),0)</f>
        <v>0</v>
      </c>
    </row>
    <row r="4536" customFormat="false" ht="15" hidden="false" customHeight="false" outlineLevel="0" collapsed="false">
      <c r="A4536" s="172"/>
      <c r="B4536" s="173"/>
      <c r="C4536" s="173"/>
      <c r="D4536" s="173"/>
      <c r="E4536" s="173"/>
      <c r="F4536" s="173"/>
      <c r="G4536" s="173"/>
    </row>
    <row r="4537" customFormat="false" ht="15" hidden="false" customHeight="false" outlineLevel="0" collapsed="false">
      <c r="A4537" s="174" t="s">
        <v>513</v>
      </c>
      <c r="B4537" s="174" t="s">
        <v>514</v>
      </c>
      <c r="C4537" s="175" t="s">
        <v>60</v>
      </c>
      <c r="D4537" s="175" t="s">
        <v>30</v>
      </c>
      <c r="E4537" s="176" t="n">
        <v>10</v>
      </c>
      <c r="F4537" s="176" t="n">
        <f aca="false">SUMPRODUCT($E4538:$E4565,F4538:F4565)</f>
        <v>22.03489365688</v>
      </c>
      <c r="G4537" s="176" t="n">
        <f aca="false">SUMPRODUCT($E4538:$E4565,G4538:G4565)</f>
        <v>3.03179032</v>
      </c>
    </row>
    <row r="4538" customFormat="false" ht="15" hidden="false" customHeight="false" outlineLevel="0" collapsed="false">
      <c r="A4538" s="178" t="n">
        <v>10</v>
      </c>
      <c r="B4538" s="179" t="s">
        <v>647</v>
      </c>
      <c r="C4538" s="180" t="s">
        <v>74</v>
      </c>
      <c r="D4538" s="180" t="s">
        <v>30</v>
      </c>
      <c r="E4538" s="178" t="n">
        <v>0.00182325</v>
      </c>
      <c r="F4538" s="181" t="n">
        <f aca="false">IF(C4538="MAT.",VLOOKUP(A4538,INSUMOS_AUX!A:F,6,0),0)</f>
        <v>6.92</v>
      </c>
      <c r="G4538" s="178" t="n">
        <f aca="false">IF(C4538="M.O.",VLOOKUP(A4538,INSUMOS_AUX!A:F,6,0),0)</f>
        <v>0</v>
      </c>
    </row>
    <row r="4539" customFormat="false" ht="15" hidden="false" customHeight="false" outlineLevel="0" collapsed="false">
      <c r="A4539" s="178" t="n">
        <v>11359</v>
      </c>
      <c r="B4539" s="179" t="s">
        <v>649</v>
      </c>
      <c r="C4539" s="180" t="s">
        <v>74</v>
      </c>
      <c r="D4539" s="180" t="s">
        <v>30</v>
      </c>
      <c r="E4539" s="178" t="n">
        <v>1.4716E-005</v>
      </c>
      <c r="F4539" s="181" t="n">
        <f aca="false">IF(C4539="MAT.",VLOOKUP(A4539,INSUMOS_AUX!A:F,6,0),0)</f>
        <v>571.77</v>
      </c>
      <c r="G4539" s="178" t="n">
        <f aca="false">IF(C4539="M.O.",VLOOKUP(A4539,INSUMOS_AUX!A:F,6,0),0)</f>
        <v>0</v>
      </c>
    </row>
    <row r="4540" customFormat="false" ht="15" hidden="false" customHeight="false" outlineLevel="0" collapsed="false">
      <c r="A4540" s="178" t="n">
        <v>12815</v>
      </c>
      <c r="B4540" s="179" t="s">
        <v>651</v>
      </c>
      <c r="C4540" s="180" t="s">
        <v>74</v>
      </c>
      <c r="D4540" s="180" t="s">
        <v>30</v>
      </c>
      <c r="E4540" s="178" t="n">
        <v>0.002075216</v>
      </c>
      <c r="F4540" s="181" t="n">
        <f aca="false">IF(C4540="MAT.",VLOOKUP(A4540,INSUMOS_AUX!A:F,6,0),0)</f>
        <v>5.84</v>
      </c>
      <c r="G4540" s="178" t="n">
        <f aca="false">IF(C4540="M.O.",VLOOKUP(A4540,INSUMOS_AUX!A:F,6,0),0)</f>
        <v>0</v>
      </c>
    </row>
    <row r="4541" customFormat="false" ht="15" hidden="false" customHeight="false" outlineLevel="0" collapsed="false">
      <c r="A4541" s="178" t="n">
        <v>12892</v>
      </c>
      <c r="B4541" s="179" t="s">
        <v>627</v>
      </c>
      <c r="C4541" s="180" t="s">
        <v>74</v>
      </c>
      <c r="D4541" s="180" t="s">
        <v>628</v>
      </c>
      <c r="E4541" s="178" t="n">
        <v>0.003572088</v>
      </c>
      <c r="F4541" s="181" t="n">
        <f aca="false">IF(C4541="MAT.",VLOOKUP(A4541,INSUMOS_AUX!A:F,6,0),0)</f>
        <v>9</v>
      </c>
      <c r="G4541" s="178" t="n">
        <f aca="false">IF(C4541="M.O.",VLOOKUP(A4541,INSUMOS_AUX!A:F,6,0),0)</f>
        <v>0</v>
      </c>
    </row>
    <row r="4542" customFormat="false" ht="15" hidden="false" customHeight="false" outlineLevel="0" collapsed="false">
      <c r="A4542" s="178" t="n">
        <v>12893</v>
      </c>
      <c r="B4542" s="179" t="s">
        <v>629</v>
      </c>
      <c r="C4542" s="180" t="s">
        <v>74</v>
      </c>
      <c r="D4542" s="180" t="s">
        <v>628</v>
      </c>
      <c r="E4542" s="178" t="n">
        <v>0.000416754</v>
      </c>
      <c r="F4542" s="181" t="n">
        <f aca="false">IF(C4542="MAT.",VLOOKUP(A4542,INSUMOS_AUX!A:F,6,0),0)</f>
        <v>48</v>
      </c>
      <c r="G4542" s="178" t="n">
        <f aca="false">IF(C4542="M.O.",VLOOKUP(A4542,INSUMOS_AUX!A:F,6,0),0)</f>
        <v>0</v>
      </c>
    </row>
    <row r="4543" customFormat="false" ht="15" hidden="false" customHeight="false" outlineLevel="0" collapsed="false">
      <c r="A4543" s="178" t="n">
        <v>2436</v>
      </c>
      <c r="B4543" s="179" t="s">
        <v>683</v>
      </c>
      <c r="C4543" s="180" t="s">
        <v>636</v>
      </c>
      <c r="D4543" s="180" t="s">
        <v>594</v>
      </c>
      <c r="E4543" s="178" t="n">
        <v>0.133913</v>
      </c>
      <c r="F4543" s="181" t="n">
        <f aca="false">IF(C4543="MAT.",VLOOKUP(A4543,INSUMOS_AUX!A:F,6,0),0)</f>
        <v>0</v>
      </c>
      <c r="G4543" s="178" t="n">
        <f aca="false">IF(C4543="M.O.",VLOOKUP(A4543,INSUMOS_AUX!A:F,6,0),0)</f>
        <v>13.3</v>
      </c>
    </row>
    <row r="4544" customFormat="false" ht="15" hidden="false" customHeight="false" outlineLevel="0" collapsed="false">
      <c r="A4544" s="178" t="n">
        <v>247</v>
      </c>
      <c r="B4544" s="179" t="s">
        <v>849</v>
      </c>
      <c r="C4544" s="180" t="s">
        <v>636</v>
      </c>
      <c r="D4544" s="180" t="s">
        <v>594</v>
      </c>
      <c r="E4544" s="178" t="n">
        <v>0.133913</v>
      </c>
      <c r="F4544" s="181" t="n">
        <f aca="false">IF(C4544="MAT.",VLOOKUP(A4544,INSUMOS_AUX!A:F,6,0),0)</f>
        <v>0</v>
      </c>
      <c r="G4544" s="178" t="n">
        <f aca="false">IF(C4544="M.O.",VLOOKUP(A4544,INSUMOS_AUX!A:F,6,0),0)</f>
        <v>9.34</v>
      </c>
    </row>
    <row r="4545" customFormat="false" ht="15" hidden="false" customHeight="false" outlineLevel="0" collapsed="false">
      <c r="A4545" s="178" t="n">
        <v>25966</v>
      </c>
      <c r="B4545" s="179" t="s">
        <v>653</v>
      </c>
      <c r="C4545" s="180" t="s">
        <v>74</v>
      </c>
      <c r="D4545" s="180" t="s">
        <v>654</v>
      </c>
      <c r="E4545" s="178" t="n">
        <v>0.000345878</v>
      </c>
      <c r="F4545" s="181" t="n">
        <f aca="false">IF(C4545="MAT.",VLOOKUP(A4545,INSUMOS_AUX!A:F,6,0),0)</f>
        <v>15.03</v>
      </c>
      <c r="G4545" s="178" t="n">
        <f aca="false">IF(C4545="M.O.",VLOOKUP(A4545,INSUMOS_AUX!A:F,6,0),0)</f>
        <v>0</v>
      </c>
    </row>
    <row r="4546" customFormat="false" ht="15" hidden="false" customHeight="false" outlineLevel="0" collapsed="false">
      <c r="A4546" s="178" t="n">
        <v>2711</v>
      </c>
      <c r="B4546" s="179" t="s">
        <v>657</v>
      </c>
      <c r="C4546" s="180" t="s">
        <v>74</v>
      </c>
      <c r="D4546" s="180" t="s">
        <v>30</v>
      </c>
      <c r="E4546" s="178" t="n">
        <v>0.000154362</v>
      </c>
      <c r="F4546" s="181" t="n">
        <f aca="false">IF(C4546="MAT.",VLOOKUP(A4546,INSUMOS_AUX!A:F,6,0),0)</f>
        <v>109.45</v>
      </c>
      <c r="G4546" s="178" t="n">
        <f aca="false">IF(C4546="M.O.",VLOOKUP(A4546,INSUMOS_AUX!A:F,6,0),0)</f>
        <v>0</v>
      </c>
    </row>
    <row r="4547" customFormat="false" ht="15" hidden="false" customHeight="false" outlineLevel="0" collapsed="false">
      <c r="A4547" s="178" t="n">
        <v>36144</v>
      </c>
      <c r="B4547" s="179" t="s">
        <v>630</v>
      </c>
      <c r="C4547" s="180" t="s">
        <v>74</v>
      </c>
      <c r="D4547" s="180" t="s">
        <v>30</v>
      </c>
      <c r="E4547" s="178" t="n">
        <v>0.029060408</v>
      </c>
      <c r="F4547" s="181" t="n">
        <f aca="false">IF(C4547="MAT.",VLOOKUP(A4547,INSUMOS_AUX!A:F,6,0),0)</f>
        <v>1.12</v>
      </c>
      <c r="G4547" s="178" t="n">
        <f aca="false">IF(C4547="M.O.",VLOOKUP(A4547,INSUMOS_AUX!A:F,6,0),0)</f>
        <v>0</v>
      </c>
    </row>
    <row r="4548" customFormat="false" ht="15" hidden="false" customHeight="false" outlineLevel="0" collapsed="false">
      <c r="A4548" s="178" t="n">
        <v>36146</v>
      </c>
      <c r="B4548" s="179" t="s">
        <v>631</v>
      </c>
      <c r="C4548" s="180" t="s">
        <v>74</v>
      </c>
      <c r="D4548" s="180" t="s">
        <v>30</v>
      </c>
      <c r="E4548" s="178" t="n">
        <v>0.000323284</v>
      </c>
      <c r="F4548" s="181" t="n">
        <f aca="false">IF(C4548="MAT.",VLOOKUP(A4548,INSUMOS_AUX!A:F,6,0),0)</f>
        <v>170</v>
      </c>
      <c r="G4548" s="178" t="n">
        <f aca="false">IF(C4548="M.O.",VLOOKUP(A4548,INSUMOS_AUX!A:F,6,0),0)</f>
        <v>0</v>
      </c>
    </row>
    <row r="4549" customFormat="false" ht="15" hidden="false" customHeight="false" outlineLevel="0" collapsed="false">
      <c r="A4549" s="178" t="n">
        <v>36149</v>
      </c>
      <c r="B4549" s="179" t="s">
        <v>632</v>
      </c>
      <c r="C4549" s="180" t="s">
        <v>74</v>
      </c>
      <c r="D4549" s="180" t="s">
        <v>30</v>
      </c>
      <c r="E4549" s="178" t="n">
        <v>0.0001872</v>
      </c>
      <c r="F4549" s="181" t="n">
        <f aca="false">IF(C4549="MAT.",VLOOKUP(A4549,INSUMOS_AUX!A:F,6,0),0)</f>
        <v>117.5</v>
      </c>
      <c r="G4549" s="178" t="n">
        <f aca="false">IF(C4549="M.O.",VLOOKUP(A4549,INSUMOS_AUX!A:F,6,0),0)</f>
        <v>0</v>
      </c>
    </row>
    <row r="4550" customFormat="false" ht="15" hidden="false" customHeight="false" outlineLevel="0" collapsed="false">
      <c r="A4550" s="178" t="n">
        <v>36150</v>
      </c>
      <c r="B4550" s="179" t="s">
        <v>633</v>
      </c>
      <c r="C4550" s="180" t="s">
        <v>74</v>
      </c>
      <c r="D4550" s="180" t="s">
        <v>30</v>
      </c>
      <c r="E4550" s="178" t="n">
        <v>0.000692744</v>
      </c>
      <c r="F4550" s="181" t="n">
        <f aca="false">IF(C4550="MAT.",VLOOKUP(A4550,INSUMOS_AUX!A:F,6,0),0)</f>
        <v>29.7</v>
      </c>
      <c r="G4550" s="178" t="n">
        <f aca="false">IF(C4550="M.O.",VLOOKUP(A4550,INSUMOS_AUX!A:F,6,0),0)</f>
        <v>0</v>
      </c>
    </row>
    <row r="4551" customFormat="false" ht="15" hidden="false" customHeight="false" outlineLevel="0" collapsed="false">
      <c r="A4551" s="178" t="n">
        <v>36153</v>
      </c>
      <c r="B4551" s="179" t="s">
        <v>634</v>
      </c>
      <c r="C4551" s="180" t="s">
        <v>74</v>
      </c>
      <c r="D4551" s="180" t="s">
        <v>30</v>
      </c>
      <c r="E4551" s="178" t="n">
        <v>0.000280176</v>
      </c>
      <c r="F4551" s="181" t="n">
        <f aca="false">IF(C4551="MAT.",VLOOKUP(A4551,INSUMOS_AUX!A:F,6,0),0)</f>
        <v>133.75</v>
      </c>
      <c r="G4551" s="178" t="n">
        <f aca="false">IF(C4551="M.O.",VLOOKUP(A4551,INSUMOS_AUX!A:F,6,0),0)</f>
        <v>0</v>
      </c>
    </row>
    <row r="4552" customFormat="false" ht="15" hidden="false" customHeight="false" outlineLevel="0" collapsed="false">
      <c r="A4552" s="178" t="n">
        <v>37370</v>
      </c>
      <c r="B4552" s="179" t="s">
        <v>659</v>
      </c>
      <c r="C4552" s="180" t="s">
        <v>74</v>
      </c>
      <c r="D4552" s="180" t="s">
        <v>594</v>
      </c>
      <c r="E4552" s="178" t="n">
        <v>0.26</v>
      </c>
      <c r="F4552" s="181" t="n">
        <f aca="false">IF(C4552="MAT.",VLOOKUP(A4552,INSUMOS_AUX!A:F,6,0),0)</f>
        <v>1.87</v>
      </c>
      <c r="G4552" s="178" t="n">
        <f aca="false">IF(C4552="M.O.",VLOOKUP(A4552,INSUMOS_AUX!A:F,6,0),0)</f>
        <v>0</v>
      </c>
    </row>
    <row r="4553" customFormat="false" ht="15" hidden="false" customHeight="false" outlineLevel="0" collapsed="false">
      <c r="A4553" s="178" t="n">
        <v>37371</v>
      </c>
      <c r="B4553" s="179" t="s">
        <v>660</v>
      </c>
      <c r="C4553" s="180" t="s">
        <v>74</v>
      </c>
      <c r="D4553" s="180" t="s">
        <v>594</v>
      </c>
      <c r="E4553" s="178" t="n">
        <v>0.26</v>
      </c>
      <c r="F4553" s="181" t="n">
        <f aca="false">IF(C4553="MAT.",VLOOKUP(A4553,INSUMOS_AUX!A:F,6,0),0)</f>
        <v>0.71</v>
      </c>
      <c r="G4553" s="178" t="n">
        <f aca="false">IF(C4553="M.O.",VLOOKUP(A4553,INSUMOS_AUX!A:F,6,0),0)</f>
        <v>0</v>
      </c>
    </row>
    <row r="4554" customFormat="false" ht="15" hidden="false" customHeight="false" outlineLevel="0" collapsed="false">
      <c r="A4554" s="178" t="n">
        <v>37372</v>
      </c>
      <c r="B4554" s="179" t="s">
        <v>661</v>
      </c>
      <c r="C4554" s="180" t="s">
        <v>74</v>
      </c>
      <c r="D4554" s="180" t="s">
        <v>594</v>
      </c>
      <c r="E4554" s="178" t="n">
        <v>0.26</v>
      </c>
      <c r="F4554" s="181" t="n">
        <f aca="false">IF(C4554="MAT.",VLOOKUP(A4554,INSUMOS_AUX!A:F,6,0),0)</f>
        <v>0.34</v>
      </c>
      <c r="G4554" s="178" t="n">
        <f aca="false">IF(C4554="M.O.",VLOOKUP(A4554,INSUMOS_AUX!A:F,6,0),0)</f>
        <v>0</v>
      </c>
    </row>
    <row r="4555" customFormat="false" ht="15" hidden="false" customHeight="false" outlineLevel="0" collapsed="false">
      <c r="A4555" s="178" t="n">
        <v>37373</v>
      </c>
      <c r="B4555" s="179" t="s">
        <v>662</v>
      </c>
      <c r="C4555" s="180" t="s">
        <v>74</v>
      </c>
      <c r="D4555" s="180" t="s">
        <v>594</v>
      </c>
      <c r="E4555" s="178" t="n">
        <v>0.26</v>
      </c>
      <c r="F4555" s="181" t="n">
        <f aca="false">IF(C4555="MAT.",VLOOKUP(A4555,INSUMOS_AUX!A:F,6,0),0)</f>
        <v>0.05</v>
      </c>
      <c r="G4555" s="178" t="n">
        <f aca="false">IF(C4555="M.O.",VLOOKUP(A4555,INSUMOS_AUX!A:F,6,0),0)</f>
        <v>0</v>
      </c>
    </row>
    <row r="4556" customFormat="false" ht="15" hidden="false" customHeight="false" outlineLevel="0" collapsed="false">
      <c r="A4556" s="178" t="n">
        <v>38382</v>
      </c>
      <c r="B4556" s="179" t="s">
        <v>664</v>
      </c>
      <c r="C4556" s="180" t="s">
        <v>74</v>
      </c>
      <c r="D4556" s="180" t="s">
        <v>30</v>
      </c>
      <c r="E4556" s="178" t="n">
        <v>0.000658112</v>
      </c>
      <c r="F4556" s="181" t="n">
        <f aca="false">IF(C4556="MAT.",VLOOKUP(A4556,INSUMOS_AUX!A:F,6,0),0)</f>
        <v>7.62</v>
      </c>
      <c r="G4556" s="178" t="n">
        <f aca="false">IF(C4556="M.O.",VLOOKUP(A4556,INSUMOS_AUX!A:F,6,0),0)</f>
        <v>0</v>
      </c>
    </row>
    <row r="4557" customFormat="false" ht="15" hidden="false" customHeight="false" outlineLevel="0" collapsed="false">
      <c r="A4557" s="178" t="n">
        <v>38390</v>
      </c>
      <c r="B4557" s="179" t="s">
        <v>665</v>
      </c>
      <c r="C4557" s="180" t="s">
        <v>74</v>
      </c>
      <c r="D4557" s="180" t="s">
        <v>30</v>
      </c>
      <c r="E4557" s="178" t="n">
        <v>0.000345878</v>
      </c>
      <c r="F4557" s="181" t="n">
        <f aca="false">IF(C4557="MAT.",VLOOKUP(A4557,INSUMOS_AUX!A:F,6,0),0)</f>
        <v>22.97</v>
      </c>
      <c r="G4557" s="178" t="n">
        <f aca="false">IF(C4557="M.O.",VLOOKUP(A4557,INSUMOS_AUX!A:F,6,0),0)</f>
        <v>0</v>
      </c>
    </row>
    <row r="4558" customFormat="false" ht="15" hidden="false" customHeight="false" outlineLevel="0" collapsed="false">
      <c r="A4558" s="178" t="n">
        <v>38393</v>
      </c>
      <c r="B4558" s="179" t="s">
        <v>666</v>
      </c>
      <c r="C4558" s="180" t="s">
        <v>74</v>
      </c>
      <c r="D4558" s="180" t="s">
        <v>30</v>
      </c>
      <c r="E4558" s="178" t="n">
        <v>0.000345878</v>
      </c>
      <c r="F4558" s="181" t="n">
        <f aca="false">IF(C4558="MAT.",VLOOKUP(A4558,INSUMOS_AUX!A:F,6,0),0)</f>
        <v>10.36</v>
      </c>
      <c r="G4558" s="178" t="n">
        <f aca="false">IF(C4558="M.O.",VLOOKUP(A4558,INSUMOS_AUX!A:F,6,0),0)</f>
        <v>0</v>
      </c>
    </row>
    <row r="4559" customFormat="false" ht="15" hidden="false" customHeight="false" outlineLevel="0" collapsed="false">
      <c r="A4559" s="178" t="n">
        <v>38396</v>
      </c>
      <c r="B4559" s="179" t="s">
        <v>667</v>
      </c>
      <c r="C4559" s="180" t="s">
        <v>74</v>
      </c>
      <c r="D4559" s="180" t="s">
        <v>30</v>
      </c>
      <c r="E4559" s="178" t="n">
        <v>1.1778E-005</v>
      </c>
      <c r="F4559" s="181" t="n">
        <f aca="false">IF(C4559="MAT.",VLOOKUP(A4559,INSUMOS_AUX!A:F,6,0),0)</f>
        <v>276.64</v>
      </c>
      <c r="G4559" s="178" t="n">
        <f aca="false">IF(C4559="M.O.",VLOOKUP(A4559,INSUMOS_AUX!A:F,6,0),0)</f>
        <v>0</v>
      </c>
    </row>
    <row r="4560" customFormat="false" ht="15" hidden="false" customHeight="false" outlineLevel="0" collapsed="false">
      <c r="A4560" s="178" t="n">
        <v>38399</v>
      </c>
      <c r="B4560" s="179" t="s">
        <v>668</v>
      </c>
      <c r="C4560" s="180" t="s">
        <v>74</v>
      </c>
      <c r="D4560" s="180" t="s">
        <v>30</v>
      </c>
      <c r="E4560" s="178" t="n">
        <v>5.8838E-005</v>
      </c>
      <c r="F4560" s="181" t="n">
        <f aca="false">IF(C4560="MAT.",VLOOKUP(A4560,INSUMOS_AUX!A:F,6,0),0)</f>
        <v>135.25</v>
      </c>
      <c r="G4560" s="178" t="n">
        <f aca="false">IF(C4560="M.O.",VLOOKUP(A4560,INSUMOS_AUX!A:F,6,0),0)</f>
        <v>0</v>
      </c>
    </row>
    <row r="4561" customFormat="false" ht="15" hidden="false" customHeight="false" outlineLevel="0" collapsed="false">
      <c r="A4561" s="178" t="n">
        <v>38412</v>
      </c>
      <c r="B4561" s="179" t="s">
        <v>669</v>
      </c>
      <c r="C4561" s="180" t="s">
        <v>74</v>
      </c>
      <c r="D4561" s="180" t="s">
        <v>30</v>
      </c>
      <c r="E4561" s="178" t="n">
        <v>1.0296E-005</v>
      </c>
      <c r="F4561" s="181" t="n">
        <f aca="false">IF(C4561="MAT.",VLOOKUP(A4561,INSUMOS_AUX!A:F,6,0),0)</f>
        <v>837.62</v>
      </c>
      <c r="G4561" s="178" t="n">
        <f aca="false">IF(C4561="M.O.",VLOOKUP(A4561,INSUMOS_AUX!A:F,6,0),0)</f>
        <v>0</v>
      </c>
    </row>
    <row r="4562" customFormat="false" ht="15" hidden="false" customHeight="false" outlineLevel="0" collapsed="false">
      <c r="A4562" s="178" t="n">
        <v>38413</v>
      </c>
      <c r="B4562" s="179" t="s">
        <v>670</v>
      </c>
      <c r="C4562" s="180" t="s">
        <v>74</v>
      </c>
      <c r="D4562" s="180" t="s">
        <v>30</v>
      </c>
      <c r="E4562" s="178" t="n">
        <v>1.0088E-005</v>
      </c>
      <c r="F4562" s="181" t="n">
        <f aca="false">IF(C4562="MAT.",VLOOKUP(A4562,INSUMOS_AUX!A:F,6,0),0)</f>
        <v>589.49</v>
      </c>
      <c r="G4562" s="178" t="n">
        <f aca="false">IF(C4562="M.O.",VLOOKUP(A4562,INSUMOS_AUX!A:F,6,0),0)</f>
        <v>0</v>
      </c>
    </row>
    <row r="4563" customFormat="false" ht="15" hidden="false" customHeight="false" outlineLevel="0" collapsed="false">
      <c r="A4563" s="178" t="n">
        <v>38476</v>
      </c>
      <c r="B4563" s="179" t="s">
        <v>671</v>
      </c>
      <c r="C4563" s="180" t="s">
        <v>74</v>
      </c>
      <c r="D4563" s="180" t="s">
        <v>30</v>
      </c>
      <c r="E4563" s="178" t="n">
        <v>4.7086E-005</v>
      </c>
      <c r="F4563" s="181" t="n">
        <f aca="false">IF(C4563="MAT.",VLOOKUP(A4563,INSUMOS_AUX!A:F,6,0),0)</f>
        <v>203.78</v>
      </c>
      <c r="G4563" s="178" t="n">
        <f aca="false">IF(C4563="M.O.",VLOOKUP(A4563,INSUMOS_AUX!A:F,6,0),0)</f>
        <v>0</v>
      </c>
    </row>
    <row r="4564" customFormat="false" ht="15" hidden="false" customHeight="false" outlineLevel="0" collapsed="false">
      <c r="A4564" s="178" t="n">
        <v>38477</v>
      </c>
      <c r="B4564" s="179" t="s">
        <v>672</v>
      </c>
      <c r="C4564" s="180" t="s">
        <v>74</v>
      </c>
      <c r="D4564" s="180" t="s">
        <v>30</v>
      </c>
      <c r="E4564" s="178" t="n">
        <v>1.0088E-005</v>
      </c>
      <c r="F4564" s="181" t="n">
        <f aca="false">IF(C4564="MAT.",VLOOKUP(A4564,INSUMOS_AUX!A:F,6,0),0)</f>
        <v>577.1</v>
      </c>
      <c r="G4564" s="178" t="n">
        <f aca="false">IF(C4564="M.O.",VLOOKUP(A4564,INSUMOS_AUX!A:F,6,0),0)</f>
        <v>0</v>
      </c>
    </row>
    <row r="4565" customFormat="false" ht="15" hidden="false" customHeight="false" outlineLevel="0" collapsed="false">
      <c r="A4565" s="178" t="n">
        <v>39606</v>
      </c>
      <c r="B4565" s="179" t="s">
        <v>919</v>
      </c>
      <c r="C4565" s="180" t="s">
        <v>74</v>
      </c>
      <c r="D4565" s="180" t="s">
        <v>30</v>
      </c>
      <c r="E4565" s="178" t="n">
        <v>1</v>
      </c>
      <c r="F4565" s="181" t="n">
        <f aca="false">IF(C4565="MAT.",VLOOKUP(A4565,INSUMOS_AUX!A:F,6,0),0)</f>
        <v>20.93</v>
      </c>
      <c r="G4565" s="178" t="n">
        <f aca="false">IF(C4565="M.O.",VLOOKUP(A4565,INSUMOS_AUX!A:F,6,0),0)</f>
        <v>0</v>
      </c>
    </row>
    <row r="4566" customFormat="false" ht="15" hidden="false" customHeight="false" outlineLevel="0" collapsed="false">
      <c r="A4566" s="172"/>
      <c r="B4566" s="173"/>
      <c r="C4566" s="173"/>
      <c r="D4566" s="173"/>
      <c r="E4566" s="173"/>
      <c r="F4566" s="173"/>
      <c r="G4566" s="173"/>
    </row>
    <row r="4567" customFormat="false" ht="15" hidden="false" customHeight="false" outlineLevel="0" collapsed="false">
      <c r="A4567" s="174" t="s">
        <v>516</v>
      </c>
      <c r="B4567" s="174" t="s">
        <v>517</v>
      </c>
      <c r="C4567" s="175" t="s">
        <v>60</v>
      </c>
      <c r="D4567" s="175" t="s">
        <v>30</v>
      </c>
      <c r="E4567" s="176" t="n">
        <v>15</v>
      </c>
      <c r="F4567" s="176" t="n">
        <f aca="false">SUMPRODUCT($E4568:$E4595,F4568:F4595)</f>
        <v>25.12489365688</v>
      </c>
      <c r="G4567" s="176" t="n">
        <f aca="false">SUMPRODUCT($E4568:$E4595,G4568:G4595)</f>
        <v>3.03179032</v>
      </c>
    </row>
    <row r="4568" customFormat="false" ht="15" hidden="false" customHeight="false" outlineLevel="0" collapsed="false">
      <c r="A4568" s="178" t="n">
        <v>10</v>
      </c>
      <c r="B4568" s="179" t="s">
        <v>647</v>
      </c>
      <c r="C4568" s="180" t="s">
        <v>74</v>
      </c>
      <c r="D4568" s="180" t="s">
        <v>30</v>
      </c>
      <c r="E4568" s="178" t="n">
        <v>0.00182325</v>
      </c>
      <c r="F4568" s="181" t="n">
        <f aca="false">IF(C4568="MAT.",VLOOKUP(A4568,INSUMOS_AUX!A:F,6,0),0)</f>
        <v>6.92</v>
      </c>
      <c r="G4568" s="178" t="n">
        <f aca="false">IF(C4568="M.O.",VLOOKUP(A4568,INSUMOS_AUX!A:F,6,0),0)</f>
        <v>0</v>
      </c>
    </row>
    <row r="4569" customFormat="false" ht="15" hidden="false" customHeight="false" outlineLevel="0" collapsed="false">
      <c r="A4569" s="178" t="n">
        <v>11359</v>
      </c>
      <c r="B4569" s="179" t="s">
        <v>649</v>
      </c>
      <c r="C4569" s="180" t="s">
        <v>74</v>
      </c>
      <c r="D4569" s="180" t="s">
        <v>30</v>
      </c>
      <c r="E4569" s="178" t="n">
        <v>1.4716E-005</v>
      </c>
      <c r="F4569" s="181" t="n">
        <f aca="false">IF(C4569="MAT.",VLOOKUP(A4569,INSUMOS_AUX!A:F,6,0),0)</f>
        <v>571.77</v>
      </c>
      <c r="G4569" s="178" t="n">
        <f aca="false">IF(C4569="M.O.",VLOOKUP(A4569,INSUMOS_AUX!A:F,6,0),0)</f>
        <v>0</v>
      </c>
    </row>
    <row r="4570" customFormat="false" ht="15" hidden="false" customHeight="false" outlineLevel="0" collapsed="false">
      <c r="A4570" s="178" t="n">
        <v>12815</v>
      </c>
      <c r="B4570" s="179" t="s">
        <v>651</v>
      </c>
      <c r="C4570" s="180" t="s">
        <v>74</v>
      </c>
      <c r="D4570" s="180" t="s">
        <v>30</v>
      </c>
      <c r="E4570" s="178" t="n">
        <v>0.002075216</v>
      </c>
      <c r="F4570" s="181" t="n">
        <f aca="false">IF(C4570="MAT.",VLOOKUP(A4570,INSUMOS_AUX!A:F,6,0),0)</f>
        <v>5.84</v>
      </c>
      <c r="G4570" s="178" t="n">
        <f aca="false">IF(C4570="M.O.",VLOOKUP(A4570,INSUMOS_AUX!A:F,6,0),0)</f>
        <v>0</v>
      </c>
    </row>
    <row r="4571" customFormat="false" ht="15" hidden="false" customHeight="false" outlineLevel="0" collapsed="false">
      <c r="A4571" s="178" t="n">
        <v>12892</v>
      </c>
      <c r="B4571" s="179" t="s">
        <v>627</v>
      </c>
      <c r="C4571" s="180" t="s">
        <v>74</v>
      </c>
      <c r="D4571" s="180" t="s">
        <v>628</v>
      </c>
      <c r="E4571" s="178" t="n">
        <v>0.003572088</v>
      </c>
      <c r="F4571" s="181" t="n">
        <f aca="false">IF(C4571="MAT.",VLOOKUP(A4571,INSUMOS_AUX!A:F,6,0),0)</f>
        <v>9</v>
      </c>
      <c r="G4571" s="178" t="n">
        <f aca="false">IF(C4571="M.O.",VLOOKUP(A4571,INSUMOS_AUX!A:F,6,0),0)</f>
        <v>0</v>
      </c>
    </row>
    <row r="4572" customFormat="false" ht="15" hidden="false" customHeight="false" outlineLevel="0" collapsed="false">
      <c r="A4572" s="178" t="n">
        <v>12893</v>
      </c>
      <c r="B4572" s="179" t="s">
        <v>629</v>
      </c>
      <c r="C4572" s="180" t="s">
        <v>74</v>
      </c>
      <c r="D4572" s="180" t="s">
        <v>628</v>
      </c>
      <c r="E4572" s="178" t="n">
        <v>0.000416754</v>
      </c>
      <c r="F4572" s="181" t="n">
        <f aca="false">IF(C4572="MAT.",VLOOKUP(A4572,INSUMOS_AUX!A:F,6,0),0)</f>
        <v>48</v>
      </c>
      <c r="G4572" s="178" t="n">
        <f aca="false">IF(C4572="M.O.",VLOOKUP(A4572,INSUMOS_AUX!A:F,6,0),0)</f>
        <v>0</v>
      </c>
    </row>
    <row r="4573" customFormat="false" ht="15" hidden="false" customHeight="false" outlineLevel="0" collapsed="false">
      <c r="A4573" s="178" t="n">
        <v>2436</v>
      </c>
      <c r="B4573" s="179" t="s">
        <v>683</v>
      </c>
      <c r="C4573" s="180" t="s">
        <v>636</v>
      </c>
      <c r="D4573" s="180" t="s">
        <v>594</v>
      </c>
      <c r="E4573" s="178" t="n">
        <v>0.133913</v>
      </c>
      <c r="F4573" s="181" t="n">
        <f aca="false">IF(C4573="MAT.",VLOOKUP(A4573,INSUMOS_AUX!A:F,6,0),0)</f>
        <v>0</v>
      </c>
      <c r="G4573" s="178" t="n">
        <f aca="false">IF(C4573="M.O.",VLOOKUP(A4573,INSUMOS_AUX!A:F,6,0),0)</f>
        <v>13.3</v>
      </c>
    </row>
    <row r="4574" customFormat="false" ht="15" hidden="false" customHeight="false" outlineLevel="0" collapsed="false">
      <c r="A4574" s="178" t="n">
        <v>247</v>
      </c>
      <c r="B4574" s="179" t="s">
        <v>849</v>
      </c>
      <c r="C4574" s="180" t="s">
        <v>636</v>
      </c>
      <c r="D4574" s="180" t="s">
        <v>594</v>
      </c>
      <c r="E4574" s="178" t="n">
        <v>0.133913</v>
      </c>
      <c r="F4574" s="181" t="n">
        <f aca="false">IF(C4574="MAT.",VLOOKUP(A4574,INSUMOS_AUX!A:F,6,0),0)</f>
        <v>0</v>
      </c>
      <c r="G4574" s="178" t="n">
        <f aca="false">IF(C4574="M.O.",VLOOKUP(A4574,INSUMOS_AUX!A:F,6,0),0)</f>
        <v>9.34</v>
      </c>
    </row>
    <row r="4575" customFormat="false" ht="15" hidden="false" customHeight="false" outlineLevel="0" collapsed="false">
      <c r="A4575" s="178" t="n">
        <v>25966</v>
      </c>
      <c r="B4575" s="179" t="s">
        <v>653</v>
      </c>
      <c r="C4575" s="180" t="s">
        <v>74</v>
      </c>
      <c r="D4575" s="180" t="s">
        <v>654</v>
      </c>
      <c r="E4575" s="178" t="n">
        <v>0.000345878</v>
      </c>
      <c r="F4575" s="181" t="n">
        <f aca="false">IF(C4575="MAT.",VLOOKUP(A4575,INSUMOS_AUX!A:F,6,0),0)</f>
        <v>15.03</v>
      </c>
      <c r="G4575" s="178" t="n">
        <f aca="false">IF(C4575="M.O.",VLOOKUP(A4575,INSUMOS_AUX!A:F,6,0),0)</f>
        <v>0</v>
      </c>
    </row>
    <row r="4576" customFormat="false" ht="15" hidden="false" customHeight="false" outlineLevel="0" collapsed="false">
      <c r="A4576" s="178" t="n">
        <v>2711</v>
      </c>
      <c r="B4576" s="179" t="s">
        <v>657</v>
      </c>
      <c r="C4576" s="180" t="s">
        <v>74</v>
      </c>
      <c r="D4576" s="180" t="s">
        <v>30</v>
      </c>
      <c r="E4576" s="178" t="n">
        <v>0.000154362</v>
      </c>
      <c r="F4576" s="181" t="n">
        <f aca="false">IF(C4576="MAT.",VLOOKUP(A4576,INSUMOS_AUX!A:F,6,0),0)</f>
        <v>109.45</v>
      </c>
      <c r="G4576" s="178" t="n">
        <f aca="false">IF(C4576="M.O.",VLOOKUP(A4576,INSUMOS_AUX!A:F,6,0),0)</f>
        <v>0</v>
      </c>
    </row>
    <row r="4577" customFormat="false" ht="15" hidden="false" customHeight="false" outlineLevel="0" collapsed="false">
      <c r="A4577" s="178" t="n">
        <v>36144</v>
      </c>
      <c r="B4577" s="179" t="s">
        <v>630</v>
      </c>
      <c r="C4577" s="180" t="s">
        <v>74</v>
      </c>
      <c r="D4577" s="180" t="s">
        <v>30</v>
      </c>
      <c r="E4577" s="178" t="n">
        <v>0.029060408</v>
      </c>
      <c r="F4577" s="181" t="n">
        <f aca="false">IF(C4577="MAT.",VLOOKUP(A4577,INSUMOS_AUX!A:F,6,0),0)</f>
        <v>1.12</v>
      </c>
      <c r="G4577" s="178" t="n">
        <f aca="false">IF(C4577="M.O.",VLOOKUP(A4577,INSUMOS_AUX!A:F,6,0),0)</f>
        <v>0</v>
      </c>
    </row>
    <row r="4578" customFormat="false" ht="15" hidden="false" customHeight="false" outlineLevel="0" collapsed="false">
      <c r="A4578" s="178" t="n">
        <v>36146</v>
      </c>
      <c r="B4578" s="179" t="s">
        <v>631</v>
      </c>
      <c r="C4578" s="180" t="s">
        <v>74</v>
      </c>
      <c r="D4578" s="180" t="s">
        <v>30</v>
      </c>
      <c r="E4578" s="178" t="n">
        <v>0.000323284</v>
      </c>
      <c r="F4578" s="181" t="n">
        <f aca="false">IF(C4578="MAT.",VLOOKUP(A4578,INSUMOS_AUX!A:F,6,0),0)</f>
        <v>170</v>
      </c>
      <c r="G4578" s="178" t="n">
        <f aca="false">IF(C4578="M.O.",VLOOKUP(A4578,INSUMOS_AUX!A:F,6,0),0)</f>
        <v>0</v>
      </c>
    </row>
    <row r="4579" customFormat="false" ht="15" hidden="false" customHeight="false" outlineLevel="0" collapsed="false">
      <c r="A4579" s="178" t="n">
        <v>36149</v>
      </c>
      <c r="B4579" s="179" t="s">
        <v>632</v>
      </c>
      <c r="C4579" s="180" t="s">
        <v>74</v>
      </c>
      <c r="D4579" s="180" t="s">
        <v>30</v>
      </c>
      <c r="E4579" s="178" t="n">
        <v>0.0001872</v>
      </c>
      <c r="F4579" s="181" t="n">
        <f aca="false">IF(C4579="MAT.",VLOOKUP(A4579,INSUMOS_AUX!A:F,6,0),0)</f>
        <v>117.5</v>
      </c>
      <c r="G4579" s="178" t="n">
        <f aca="false">IF(C4579="M.O.",VLOOKUP(A4579,INSUMOS_AUX!A:F,6,0),0)</f>
        <v>0</v>
      </c>
    </row>
    <row r="4580" customFormat="false" ht="15" hidden="false" customHeight="false" outlineLevel="0" collapsed="false">
      <c r="A4580" s="178" t="n">
        <v>36150</v>
      </c>
      <c r="B4580" s="179" t="s">
        <v>633</v>
      </c>
      <c r="C4580" s="180" t="s">
        <v>74</v>
      </c>
      <c r="D4580" s="180" t="s">
        <v>30</v>
      </c>
      <c r="E4580" s="178" t="n">
        <v>0.000692744</v>
      </c>
      <c r="F4580" s="181" t="n">
        <f aca="false">IF(C4580="MAT.",VLOOKUP(A4580,INSUMOS_AUX!A:F,6,0),0)</f>
        <v>29.7</v>
      </c>
      <c r="G4580" s="178" t="n">
        <f aca="false">IF(C4580="M.O.",VLOOKUP(A4580,INSUMOS_AUX!A:F,6,0),0)</f>
        <v>0</v>
      </c>
    </row>
    <row r="4581" customFormat="false" ht="15" hidden="false" customHeight="false" outlineLevel="0" collapsed="false">
      <c r="A4581" s="178" t="n">
        <v>36153</v>
      </c>
      <c r="B4581" s="179" t="s">
        <v>634</v>
      </c>
      <c r="C4581" s="180" t="s">
        <v>74</v>
      </c>
      <c r="D4581" s="180" t="s">
        <v>30</v>
      </c>
      <c r="E4581" s="178" t="n">
        <v>0.000280176</v>
      </c>
      <c r="F4581" s="181" t="n">
        <f aca="false">IF(C4581="MAT.",VLOOKUP(A4581,INSUMOS_AUX!A:F,6,0),0)</f>
        <v>133.75</v>
      </c>
      <c r="G4581" s="178" t="n">
        <f aca="false">IF(C4581="M.O.",VLOOKUP(A4581,INSUMOS_AUX!A:F,6,0),0)</f>
        <v>0</v>
      </c>
    </row>
    <row r="4582" customFormat="false" ht="15" hidden="false" customHeight="false" outlineLevel="0" collapsed="false">
      <c r="A4582" s="178" t="n">
        <v>37370</v>
      </c>
      <c r="B4582" s="179" t="s">
        <v>659</v>
      </c>
      <c r="C4582" s="180" t="s">
        <v>74</v>
      </c>
      <c r="D4582" s="180" t="s">
        <v>594</v>
      </c>
      <c r="E4582" s="178" t="n">
        <v>0.26</v>
      </c>
      <c r="F4582" s="181" t="n">
        <f aca="false">IF(C4582="MAT.",VLOOKUP(A4582,INSUMOS_AUX!A:F,6,0),0)</f>
        <v>1.87</v>
      </c>
      <c r="G4582" s="178" t="n">
        <f aca="false">IF(C4582="M.O.",VLOOKUP(A4582,INSUMOS_AUX!A:F,6,0),0)</f>
        <v>0</v>
      </c>
    </row>
    <row r="4583" customFormat="false" ht="15" hidden="false" customHeight="false" outlineLevel="0" collapsed="false">
      <c r="A4583" s="178" t="n">
        <v>37371</v>
      </c>
      <c r="B4583" s="179" t="s">
        <v>660</v>
      </c>
      <c r="C4583" s="180" t="s">
        <v>74</v>
      </c>
      <c r="D4583" s="180" t="s">
        <v>594</v>
      </c>
      <c r="E4583" s="178" t="n">
        <v>0.26</v>
      </c>
      <c r="F4583" s="181" t="n">
        <f aca="false">IF(C4583="MAT.",VLOOKUP(A4583,INSUMOS_AUX!A:F,6,0),0)</f>
        <v>0.71</v>
      </c>
      <c r="G4583" s="178" t="n">
        <f aca="false">IF(C4583="M.O.",VLOOKUP(A4583,INSUMOS_AUX!A:F,6,0),0)</f>
        <v>0</v>
      </c>
    </row>
    <row r="4584" customFormat="false" ht="15" hidden="false" customHeight="false" outlineLevel="0" collapsed="false">
      <c r="A4584" s="178" t="n">
        <v>37372</v>
      </c>
      <c r="B4584" s="179" t="s">
        <v>661</v>
      </c>
      <c r="C4584" s="180" t="s">
        <v>74</v>
      </c>
      <c r="D4584" s="180" t="s">
        <v>594</v>
      </c>
      <c r="E4584" s="178" t="n">
        <v>0.26</v>
      </c>
      <c r="F4584" s="181" t="n">
        <f aca="false">IF(C4584="MAT.",VLOOKUP(A4584,INSUMOS_AUX!A:F,6,0),0)</f>
        <v>0.34</v>
      </c>
      <c r="G4584" s="178" t="n">
        <f aca="false">IF(C4584="M.O.",VLOOKUP(A4584,INSUMOS_AUX!A:F,6,0),0)</f>
        <v>0</v>
      </c>
    </row>
    <row r="4585" customFormat="false" ht="15" hidden="false" customHeight="false" outlineLevel="0" collapsed="false">
      <c r="A4585" s="178" t="n">
        <v>37373</v>
      </c>
      <c r="B4585" s="179" t="s">
        <v>662</v>
      </c>
      <c r="C4585" s="180" t="s">
        <v>74</v>
      </c>
      <c r="D4585" s="180" t="s">
        <v>594</v>
      </c>
      <c r="E4585" s="178" t="n">
        <v>0.26</v>
      </c>
      <c r="F4585" s="181" t="n">
        <f aca="false">IF(C4585="MAT.",VLOOKUP(A4585,INSUMOS_AUX!A:F,6,0),0)</f>
        <v>0.05</v>
      </c>
      <c r="G4585" s="178" t="n">
        <f aca="false">IF(C4585="M.O.",VLOOKUP(A4585,INSUMOS_AUX!A:F,6,0),0)</f>
        <v>0</v>
      </c>
    </row>
    <row r="4586" customFormat="false" ht="15" hidden="false" customHeight="false" outlineLevel="0" collapsed="false">
      <c r="A4586" s="178" t="n">
        <v>38382</v>
      </c>
      <c r="B4586" s="179" t="s">
        <v>664</v>
      </c>
      <c r="C4586" s="180" t="s">
        <v>74</v>
      </c>
      <c r="D4586" s="180" t="s">
        <v>30</v>
      </c>
      <c r="E4586" s="178" t="n">
        <v>0.000658112</v>
      </c>
      <c r="F4586" s="181" t="n">
        <f aca="false">IF(C4586="MAT.",VLOOKUP(A4586,INSUMOS_AUX!A:F,6,0),0)</f>
        <v>7.62</v>
      </c>
      <c r="G4586" s="178" t="n">
        <f aca="false">IF(C4586="M.O.",VLOOKUP(A4586,INSUMOS_AUX!A:F,6,0),0)</f>
        <v>0</v>
      </c>
    </row>
    <row r="4587" customFormat="false" ht="15" hidden="false" customHeight="false" outlineLevel="0" collapsed="false">
      <c r="A4587" s="178" t="n">
        <v>38390</v>
      </c>
      <c r="B4587" s="179" t="s">
        <v>665</v>
      </c>
      <c r="C4587" s="180" t="s">
        <v>74</v>
      </c>
      <c r="D4587" s="180" t="s">
        <v>30</v>
      </c>
      <c r="E4587" s="178" t="n">
        <v>0.000345878</v>
      </c>
      <c r="F4587" s="181" t="n">
        <f aca="false">IF(C4587="MAT.",VLOOKUP(A4587,INSUMOS_AUX!A:F,6,0),0)</f>
        <v>22.97</v>
      </c>
      <c r="G4587" s="178" t="n">
        <f aca="false">IF(C4587="M.O.",VLOOKUP(A4587,INSUMOS_AUX!A:F,6,0),0)</f>
        <v>0</v>
      </c>
    </row>
    <row r="4588" customFormat="false" ht="15" hidden="false" customHeight="false" outlineLevel="0" collapsed="false">
      <c r="A4588" s="178" t="n">
        <v>38393</v>
      </c>
      <c r="B4588" s="179" t="s">
        <v>666</v>
      </c>
      <c r="C4588" s="180" t="s">
        <v>74</v>
      </c>
      <c r="D4588" s="180" t="s">
        <v>30</v>
      </c>
      <c r="E4588" s="178" t="n">
        <v>0.000345878</v>
      </c>
      <c r="F4588" s="181" t="n">
        <f aca="false">IF(C4588="MAT.",VLOOKUP(A4588,INSUMOS_AUX!A:F,6,0),0)</f>
        <v>10.36</v>
      </c>
      <c r="G4588" s="178" t="n">
        <f aca="false">IF(C4588="M.O.",VLOOKUP(A4588,INSUMOS_AUX!A:F,6,0),0)</f>
        <v>0</v>
      </c>
    </row>
    <row r="4589" customFormat="false" ht="15" hidden="false" customHeight="false" outlineLevel="0" collapsed="false">
      <c r="A4589" s="178" t="n">
        <v>38396</v>
      </c>
      <c r="B4589" s="179" t="s">
        <v>667</v>
      </c>
      <c r="C4589" s="180" t="s">
        <v>74</v>
      </c>
      <c r="D4589" s="180" t="s">
        <v>30</v>
      </c>
      <c r="E4589" s="178" t="n">
        <v>1.1778E-005</v>
      </c>
      <c r="F4589" s="181" t="n">
        <f aca="false">IF(C4589="MAT.",VLOOKUP(A4589,INSUMOS_AUX!A:F,6,0),0)</f>
        <v>276.64</v>
      </c>
      <c r="G4589" s="178" t="n">
        <f aca="false">IF(C4589="M.O.",VLOOKUP(A4589,INSUMOS_AUX!A:F,6,0),0)</f>
        <v>0</v>
      </c>
    </row>
    <row r="4590" customFormat="false" ht="15" hidden="false" customHeight="false" outlineLevel="0" collapsed="false">
      <c r="A4590" s="178" t="n">
        <v>38399</v>
      </c>
      <c r="B4590" s="179" t="s">
        <v>668</v>
      </c>
      <c r="C4590" s="180" t="s">
        <v>74</v>
      </c>
      <c r="D4590" s="180" t="s">
        <v>30</v>
      </c>
      <c r="E4590" s="178" t="n">
        <v>5.8838E-005</v>
      </c>
      <c r="F4590" s="181" t="n">
        <f aca="false">IF(C4590="MAT.",VLOOKUP(A4590,INSUMOS_AUX!A:F,6,0),0)</f>
        <v>135.25</v>
      </c>
      <c r="G4590" s="178" t="n">
        <f aca="false">IF(C4590="M.O.",VLOOKUP(A4590,INSUMOS_AUX!A:F,6,0),0)</f>
        <v>0</v>
      </c>
    </row>
    <row r="4591" customFormat="false" ht="15" hidden="false" customHeight="false" outlineLevel="0" collapsed="false">
      <c r="A4591" s="178" t="n">
        <v>38412</v>
      </c>
      <c r="B4591" s="179" t="s">
        <v>669</v>
      </c>
      <c r="C4591" s="180" t="s">
        <v>74</v>
      </c>
      <c r="D4591" s="180" t="s">
        <v>30</v>
      </c>
      <c r="E4591" s="178" t="n">
        <v>1.0296E-005</v>
      </c>
      <c r="F4591" s="181" t="n">
        <f aca="false">IF(C4591="MAT.",VLOOKUP(A4591,INSUMOS_AUX!A:F,6,0),0)</f>
        <v>837.62</v>
      </c>
      <c r="G4591" s="178" t="n">
        <f aca="false">IF(C4591="M.O.",VLOOKUP(A4591,INSUMOS_AUX!A:F,6,0),0)</f>
        <v>0</v>
      </c>
    </row>
    <row r="4592" customFormat="false" ht="15" hidden="false" customHeight="false" outlineLevel="0" collapsed="false">
      <c r="A4592" s="178" t="n">
        <v>38413</v>
      </c>
      <c r="B4592" s="179" t="s">
        <v>670</v>
      </c>
      <c r="C4592" s="180" t="s">
        <v>74</v>
      </c>
      <c r="D4592" s="180" t="s">
        <v>30</v>
      </c>
      <c r="E4592" s="178" t="n">
        <v>1.0088E-005</v>
      </c>
      <c r="F4592" s="181" t="n">
        <f aca="false">IF(C4592="MAT.",VLOOKUP(A4592,INSUMOS_AUX!A:F,6,0),0)</f>
        <v>589.49</v>
      </c>
      <c r="G4592" s="178" t="n">
        <f aca="false">IF(C4592="M.O.",VLOOKUP(A4592,INSUMOS_AUX!A:F,6,0),0)</f>
        <v>0</v>
      </c>
    </row>
    <row r="4593" customFormat="false" ht="15" hidden="false" customHeight="false" outlineLevel="0" collapsed="false">
      <c r="A4593" s="178" t="n">
        <v>38476</v>
      </c>
      <c r="B4593" s="179" t="s">
        <v>671</v>
      </c>
      <c r="C4593" s="180" t="s">
        <v>74</v>
      </c>
      <c r="D4593" s="180" t="s">
        <v>30</v>
      </c>
      <c r="E4593" s="178" t="n">
        <v>4.7086E-005</v>
      </c>
      <c r="F4593" s="181" t="n">
        <f aca="false">IF(C4593="MAT.",VLOOKUP(A4593,INSUMOS_AUX!A:F,6,0),0)</f>
        <v>203.78</v>
      </c>
      <c r="G4593" s="178" t="n">
        <f aca="false">IF(C4593="M.O.",VLOOKUP(A4593,INSUMOS_AUX!A:F,6,0),0)</f>
        <v>0</v>
      </c>
    </row>
    <row r="4594" customFormat="false" ht="15" hidden="false" customHeight="false" outlineLevel="0" collapsed="false">
      <c r="A4594" s="178" t="n">
        <v>38477</v>
      </c>
      <c r="B4594" s="179" t="s">
        <v>672</v>
      </c>
      <c r="C4594" s="180" t="s">
        <v>74</v>
      </c>
      <c r="D4594" s="180" t="s">
        <v>30</v>
      </c>
      <c r="E4594" s="178" t="n">
        <v>1.0088E-005</v>
      </c>
      <c r="F4594" s="181" t="n">
        <f aca="false">IF(C4594="MAT.",VLOOKUP(A4594,INSUMOS_AUX!A:F,6,0),0)</f>
        <v>577.1</v>
      </c>
      <c r="G4594" s="178" t="n">
        <f aca="false">IF(C4594="M.O.",VLOOKUP(A4594,INSUMOS_AUX!A:F,6,0),0)</f>
        <v>0</v>
      </c>
    </row>
    <row r="4595" customFormat="false" ht="15" hidden="false" customHeight="false" outlineLevel="0" collapsed="false">
      <c r="A4595" s="178" t="n">
        <v>39607</v>
      </c>
      <c r="B4595" s="179" t="s">
        <v>920</v>
      </c>
      <c r="C4595" s="180" t="s">
        <v>74</v>
      </c>
      <c r="D4595" s="180" t="s">
        <v>30</v>
      </c>
      <c r="E4595" s="178" t="n">
        <v>1</v>
      </c>
      <c r="F4595" s="181" t="n">
        <f aca="false">IF(C4595="MAT.",VLOOKUP(A4595,INSUMOS_AUX!A:F,6,0),0)</f>
        <v>24.02</v>
      </c>
      <c r="G4595" s="178" t="n">
        <f aca="false">IF(C4595="M.O.",VLOOKUP(A4595,INSUMOS_AUX!A:F,6,0),0)</f>
        <v>0</v>
      </c>
    </row>
    <row r="4596" customFormat="false" ht="15" hidden="false" customHeight="false" outlineLevel="0" collapsed="false">
      <c r="A4596" s="172"/>
      <c r="B4596" s="173"/>
      <c r="C4596" s="173"/>
      <c r="D4596" s="173"/>
      <c r="E4596" s="173"/>
      <c r="F4596" s="173"/>
      <c r="G4596" s="173"/>
    </row>
    <row r="4597" customFormat="false" ht="15" hidden="false" customHeight="false" outlineLevel="0" collapsed="false">
      <c r="A4597" s="174" t="s">
        <v>519</v>
      </c>
      <c r="B4597" s="174" t="s">
        <v>520</v>
      </c>
      <c r="C4597" s="175" t="s">
        <v>60</v>
      </c>
      <c r="D4597" s="175" t="s">
        <v>30</v>
      </c>
      <c r="E4597" s="176" t="n">
        <v>20</v>
      </c>
      <c r="F4597" s="176" t="n">
        <f aca="false">SUMPRODUCT($E4598:$E4625,F4598:F4625)</f>
        <v>19.54469733112</v>
      </c>
      <c r="G4597" s="176" t="n">
        <f aca="false">SUMPRODUCT($E4598:$E4625,G4598:G4625)</f>
        <v>8.62894168</v>
      </c>
    </row>
    <row r="4598" customFormat="false" ht="15" hidden="false" customHeight="false" outlineLevel="0" collapsed="false">
      <c r="A4598" s="178" t="n">
        <v>10</v>
      </c>
      <c r="B4598" s="179" t="s">
        <v>647</v>
      </c>
      <c r="C4598" s="180" t="s">
        <v>74</v>
      </c>
      <c r="D4598" s="180" t="s">
        <v>30</v>
      </c>
      <c r="E4598" s="178" t="n">
        <v>0.00518925</v>
      </c>
      <c r="F4598" s="181" t="n">
        <f aca="false">IF(C4598="MAT.",VLOOKUP(A4598,INSUMOS_AUX!A:F,6,0),0)</f>
        <v>6.92</v>
      </c>
      <c r="G4598" s="178" t="n">
        <f aca="false">IF(C4598="M.O.",VLOOKUP(A4598,INSUMOS_AUX!A:F,6,0),0)</f>
        <v>0</v>
      </c>
    </row>
    <row r="4599" customFormat="false" ht="15" hidden="false" customHeight="false" outlineLevel="0" collapsed="false">
      <c r="A4599" s="178" t="n">
        <v>11359</v>
      </c>
      <c r="B4599" s="179" t="s">
        <v>649</v>
      </c>
      <c r="C4599" s="180" t="s">
        <v>74</v>
      </c>
      <c r="D4599" s="180" t="s">
        <v>30</v>
      </c>
      <c r="E4599" s="178" t="n">
        <v>4.1884E-005</v>
      </c>
      <c r="F4599" s="181" t="n">
        <f aca="false">IF(C4599="MAT.",VLOOKUP(A4599,INSUMOS_AUX!A:F,6,0),0)</f>
        <v>571.77</v>
      </c>
      <c r="G4599" s="178" t="n">
        <f aca="false">IF(C4599="M.O.",VLOOKUP(A4599,INSUMOS_AUX!A:F,6,0),0)</f>
        <v>0</v>
      </c>
    </row>
    <row r="4600" customFormat="false" ht="15" hidden="false" customHeight="false" outlineLevel="0" collapsed="false">
      <c r="A4600" s="178" t="n">
        <v>12815</v>
      </c>
      <c r="B4600" s="179" t="s">
        <v>651</v>
      </c>
      <c r="C4600" s="180" t="s">
        <v>74</v>
      </c>
      <c r="D4600" s="180" t="s">
        <v>30</v>
      </c>
      <c r="E4600" s="178" t="n">
        <v>0.005906384</v>
      </c>
      <c r="F4600" s="181" t="n">
        <f aca="false">IF(C4600="MAT.",VLOOKUP(A4600,INSUMOS_AUX!A:F,6,0),0)</f>
        <v>5.84</v>
      </c>
      <c r="G4600" s="178" t="n">
        <f aca="false">IF(C4600="M.O.",VLOOKUP(A4600,INSUMOS_AUX!A:F,6,0),0)</f>
        <v>0</v>
      </c>
    </row>
    <row r="4601" customFormat="false" ht="15" hidden="false" customHeight="false" outlineLevel="0" collapsed="false">
      <c r="A4601" s="178" t="n">
        <v>12892</v>
      </c>
      <c r="B4601" s="179" t="s">
        <v>627</v>
      </c>
      <c r="C4601" s="180" t="s">
        <v>74</v>
      </c>
      <c r="D4601" s="180" t="s">
        <v>628</v>
      </c>
      <c r="E4601" s="178" t="n">
        <v>0.010166712</v>
      </c>
      <c r="F4601" s="181" t="n">
        <f aca="false">IF(C4601="MAT.",VLOOKUP(A4601,INSUMOS_AUX!A:F,6,0),0)</f>
        <v>9</v>
      </c>
      <c r="G4601" s="178" t="n">
        <f aca="false">IF(C4601="M.O.",VLOOKUP(A4601,INSUMOS_AUX!A:F,6,0),0)</f>
        <v>0</v>
      </c>
    </row>
    <row r="4602" customFormat="false" ht="15" hidden="false" customHeight="false" outlineLevel="0" collapsed="false">
      <c r="A4602" s="178" t="n">
        <v>12893</v>
      </c>
      <c r="B4602" s="179" t="s">
        <v>629</v>
      </c>
      <c r="C4602" s="180" t="s">
        <v>74</v>
      </c>
      <c r="D4602" s="180" t="s">
        <v>628</v>
      </c>
      <c r="E4602" s="178" t="n">
        <v>0.001186146</v>
      </c>
      <c r="F4602" s="181" t="n">
        <f aca="false">IF(C4602="MAT.",VLOOKUP(A4602,INSUMOS_AUX!A:F,6,0),0)</f>
        <v>48</v>
      </c>
      <c r="G4602" s="178" t="n">
        <f aca="false">IF(C4602="M.O.",VLOOKUP(A4602,INSUMOS_AUX!A:F,6,0),0)</f>
        <v>0</v>
      </c>
    </row>
    <row r="4603" customFormat="false" ht="15" hidden="false" customHeight="false" outlineLevel="0" collapsed="false">
      <c r="A4603" s="178" t="n">
        <v>2436</v>
      </c>
      <c r="B4603" s="179" t="s">
        <v>683</v>
      </c>
      <c r="C4603" s="180" t="s">
        <v>636</v>
      </c>
      <c r="D4603" s="180" t="s">
        <v>594</v>
      </c>
      <c r="E4603" s="178" t="n">
        <v>0.381137</v>
      </c>
      <c r="F4603" s="181" t="n">
        <f aca="false">IF(C4603="MAT.",VLOOKUP(A4603,INSUMOS_AUX!A:F,6,0),0)</f>
        <v>0</v>
      </c>
      <c r="G4603" s="178" t="n">
        <f aca="false">IF(C4603="M.O.",VLOOKUP(A4603,INSUMOS_AUX!A:F,6,0),0)</f>
        <v>13.3</v>
      </c>
    </row>
    <row r="4604" customFormat="false" ht="15" hidden="false" customHeight="false" outlineLevel="0" collapsed="false">
      <c r="A4604" s="178" t="n">
        <v>247</v>
      </c>
      <c r="B4604" s="179" t="s">
        <v>849</v>
      </c>
      <c r="C4604" s="180" t="s">
        <v>636</v>
      </c>
      <c r="D4604" s="180" t="s">
        <v>594</v>
      </c>
      <c r="E4604" s="178" t="n">
        <v>0.381137</v>
      </c>
      <c r="F4604" s="181" t="n">
        <f aca="false">IF(C4604="MAT.",VLOOKUP(A4604,INSUMOS_AUX!A:F,6,0),0)</f>
        <v>0</v>
      </c>
      <c r="G4604" s="178" t="n">
        <f aca="false">IF(C4604="M.O.",VLOOKUP(A4604,INSUMOS_AUX!A:F,6,0),0)</f>
        <v>9.34</v>
      </c>
    </row>
    <row r="4605" customFormat="false" ht="15" hidden="false" customHeight="false" outlineLevel="0" collapsed="false">
      <c r="A4605" s="178" t="n">
        <v>25966</v>
      </c>
      <c r="B4605" s="179" t="s">
        <v>653</v>
      </c>
      <c r="C4605" s="180" t="s">
        <v>74</v>
      </c>
      <c r="D4605" s="180" t="s">
        <v>654</v>
      </c>
      <c r="E4605" s="178" t="n">
        <v>0.000984422</v>
      </c>
      <c r="F4605" s="181" t="n">
        <f aca="false">IF(C4605="MAT.",VLOOKUP(A4605,INSUMOS_AUX!A:F,6,0),0)</f>
        <v>15.03</v>
      </c>
      <c r="G4605" s="178" t="n">
        <f aca="false">IF(C4605="M.O.",VLOOKUP(A4605,INSUMOS_AUX!A:F,6,0),0)</f>
        <v>0</v>
      </c>
    </row>
    <row r="4606" customFormat="false" ht="15" hidden="false" customHeight="false" outlineLevel="0" collapsed="false">
      <c r="A4606" s="178" t="n">
        <v>2711</v>
      </c>
      <c r="B4606" s="179" t="s">
        <v>657</v>
      </c>
      <c r="C4606" s="180" t="s">
        <v>74</v>
      </c>
      <c r="D4606" s="180" t="s">
        <v>30</v>
      </c>
      <c r="E4606" s="178" t="n">
        <v>0.000439338</v>
      </c>
      <c r="F4606" s="181" t="n">
        <f aca="false">IF(C4606="MAT.",VLOOKUP(A4606,INSUMOS_AUX!A:F,6,0),0)</f>
        <v>109.45</v>
      </c>
      <c r="G4606" s="178" t="n">
        <f aca="false">IF(C4606="M.O.",VLOOKUP(A4606,INSUMOS_AUX!A:F,6,0),0)</f>
        <v>0</v>
      </c>
    </row>
    <row r="4607" customFormat="false" ht="15" hidden="false" customHeight="false" outlineLevel="0" collapsed="false">
      <c r="A4607" s="178" t="n">
        <v>36144</v>
      </c>
      <c r="B4607" s="179" t="s">
        <v>630</v>
      </c>
      <c r="C4607" s="180" t="s">
        <v>74</v>
      </c>
      <c r="D4607" s="180" t="s">
        <v>30</v>
      </c>
      <c r="E4607" s="178" t="n">
        <v>0.082710392</v>
      </c>
      <c r="F4607" s="181" t="n">
        <f aca="false">IF(C4607="MAT.",VLOOKUP(A4607,INSUMOS_AUX!A:F,6,0),0)</f>
        <v>1.12</v>
      </c>
      <c r="G4607" s="178" t="n">
        <f aca="false">IF(C4607="M.O.",VLOOKUP(A4607,INSUMOS_AUX!A:F,6,0),0)</f>
        <v>0</v>
      </c>
    </row>
    <row r="4608" customFormat="false" ht="15" hidden="false" customHeight="false" outlineLevel="0" collapsed="false">
      <c r="A4608" s="178" t="n">
        <v>36146</v>
      </c>
      <c r="B4608" s="179" t="s">
        <v>631</v>
      </c>
      <c r="C4608" s="180" t="s">
        <v>74</v>
      </c>
      <c r="D4608" s="180" t="s">
        <v>30</v>
      </c>
      <c r="E4608" s="178" t="n">
        <v>0.000920116</v>
      </c>
      <c r="F4608" s="181" t="n">
        <f aca="false">IF(C4608="MAT.",VLOOKUP(A4608,INSUMOS_AUX!A:F,6,0),0)</f>
        <v>170</v>
      </c>
      <c r="G4608" s="178" t="n">
        <f aca="false">IF(C4608="M.O.",VLOOKUP(A4608,INSUMOS_AUX!A:F,6,0),0)</f>
        <v>0</v>
      </c>
    </row>
    <row r="4609" customFormat="false" ht="15" hidden="false" customHeight="false" outlineLevel="0" collapsed="false">
      <c r="A4609" s="178" t="n">
        <v>36149</v>
      </c>
      <c r="B4609" s="179" t="s">
        <v>632</v>
      </c>
      <c r="C4609" s="180" t="s">
        <v>74</v>
      </c>
      <c r="D4609" s="180" t="s">
        <v>30</v>
      </c>
      <c r="E4609" s="178" t="n">
        <v>0.0005328</v>
      </c>
      <c r="F4609" s="181" t="n">
        <f aca="false">IF(C4609="MAT.",VLOOKUP(A4609,INSUMOS_AUX!A:F,6,0),0)</f>
        <v>117.5</v>
      </c>
      <c r="G4609" s="178" t="n">
        <f aca="false">IF(C4609="M.O.",VLOOKUP(A4609,INSUMOS_AUX!A:F,6,0),0)</f>
        <v>0</v>
      </c>
    </row>
    <row r="4610" customFormat="false" ht="15" hidden="false" customHeight="false" outlineLevel="0" collapsed="false">
      <c r="A4610" s="178" t="n">
        <v>36150</v>
      </c>
      <c r="B4610" s="179" t="s">
        <v>633</v>
      </c>
      <c r="C4610" s="180" t="s">
        <v>74</v>
      </c>
      <c r="D4610" s="180" t="s">
        <v>30</v>
      </c>
      <c r="E4610" s="178" t="n">
        <v>0.001971656</v>
      </c>
      <c r="F4610" s="181" t="n">
        <f aca="false">IF(C4610="MAT.",VLOOKUP(A4610,INSUMOS_AUX!A:F,6,0),0)</f>
        <v>29.7</v>
      </c>
      <c r="G4610" s="178" t="n">
        <f aca="false">IF(C4610="M.O.",VLOOKUP(A4610,INSUMOS_AUX!A:F,6,0),0)</f>
        <v>0</v>
      </c>
    </row>
    <row r="4611" customFormat="false" ht="15" hidden="false" customHeight="false" outlineLevel="0" collapsed="false">
      <c r="A4611" s="178" t="n">
        <v>36153</v>
      </c>
      <c r="B4611" s="179" t="s">
        <v>634</v>
      </c>
      <c r="C4611" s="180" t="s">
        <v>74</v>
      </c>
      <c r="D4611" s="180" t="s">
        <v>30</v>
      </c>
      <c r="E4611" s="178" t="n">
        <v>0.000797424</v>
      </c>
      <c r="F4611" s="181" t="n">
        <f aca="false">IF(C4611="MAT.",VLOOKUP(A4611,INSUMOS_AUX!A:F,6,0),0)</f>
        <v>133.75</v>
      </c>
      <c r="G4611" s="178" t="n">
        <f aca="false">IF(C4611="M.O.",VLOOKUP(A4611,INSUMOS_AUX!A:F,6,0),0)</f>
        <v>0</v>
      </c>
    </row>
    <row r="4612" customFormat="false" ht="15" hidden="false" customHeight="false" outlineLevel="0" collapsed="false">
      <c r="A4612" s="178" t="n">
        <v>37370</v>
      </c>
      <c r="B4612" s="179" t="s">
        <v>659</v>
      </c>
      <c r="C4612" s="180" t="s">
        <v>74</v>
      </c>
      <c r="D4612" s="180" t="s">
        <v>594</v>
      </c>
      <c r="E4612" s="178" t="n">
        <v>0.74</v>
      </c>
      <c r="F4612" s="181" t="n">
        <f aca="false">IF(C4612="MAT.",VLOOKUP(A4612,INSUMOS_AUX!A:F,6,0),0)</f>
        <v>1.87</v>
      </c>
      <c r="G4612" s="178" t="n">
        <f aca="false">IF(C4612="M.O.",VLOOKUP(A4612,INSUMOS_AUX!A:F,6,0),0)</f>
        <v>0</v>
      </c>
    </row>
    <row r="4613" customFormat="false" ht="15" hidden="false" customHeight="false" outlineLevel="0" collapsed="false">
      <c r="A4613" s="178" t="n">
        <v>37371</v>
      </c>
      <c r="B4613" s="179" t="s">
        <v>660</v>
      </c>
      <c r="C4613" s="180" t="s">
        <v>74</v>
      </c>
      <c r="D4613" s="180" t="s">
        <v>594</v>
      </c>
      <c r="E4613" s="178" t="n">
        <v>0.74</v>
      </c>
      <c r="F4613" s="181" t="n">
        <f aca="false">IF(C4613="MAT.",VLOOKUP(A4613,INSUMOS_AUX!A:F,6,0),0)</f>
        <v>0.71</v>
      </c>
      <c r="G4613" s="178" t="n">
        <f aca="false">IF(C4613="M.O.",VLOOKUP(A4613,INSUMOS_AUX!A:F,6,0),0)</f>
        <v>0</v>
      </c>
    </row>
    <row r="4614" customFormat="false" ht="15" hidden="false" customHeight="false" outlineLevel="0" collapsed="false">
      <c r="A4614" s="178" t="n">
        <v>37372</v>
      </c>
      <c r="B4614" s="179" t="s">
        <v>661</v>
      </c>
      <c r="C4614" s="180" t="s">
        <v>74</v>
      </c>
      <c r="D4614" s="180" t="s">
        <v>594</v>
      </c>
      <c r="E4614" s="178" t="n">
        <v>0.74</v>
      </c>
      <c r="F4614" s="181" t="n">
        <f aca="false">IF(C4614="MAT.",VLOOKUP(A4614,INSUMOS_AUX!A:F,6,0),0)</f>
        <v>0.34</v>
      </c>
      <c r="G4614" s="178" t="n">
        <f aca="false">IF(C4614="M.O.",VLOOKUP(A4614,INSUMOS_AUX!A:F,6,0),0)</f>
        <v>0</v>
      </c>
    </row>
    <row r="4615" customFormat="false" ht="15" hidden="false" customHeight="false" outlineLevel="0" collapsed="false">
      <c r="A4615" s="178" t="n">
        <v>37373</v>
      </c>
      <c r="B4615" s="179" t="s">
        <v>662</v>
      </c>
      <c r="C4615" s="180" t="s">
        <v>74</v>
      </c>
      <c r="D4615" s="180" t="s">
        <v>594</v>
      </c>
      <c r="E4615" s="178" t="n">
        <v>0.74</v>
      </c>
      <c r="F4615" s="181" t="n">
        <f aca="false">IF(C4615="MAT.",VLOOKUP(A4615,INSUMOS_AUX!A:F,6,0),0)</f>
        <v>0.05</v>
      </c>
      <c r="G4615" s="178" t="n">
        <f aca="false">IF(C4615="M.O.",VLOOKUP(A4615,INSUMOS_AUX!A:F,6,0),0)</f>
        <v>0</v>
      </c>
    </row>
    <row r="4616" customFormat="false" ht="15" hidden="false" customHeight="false" outlineLevel="0" collapsed="false">
      <c r="A4616" s="178" t="n">
        <v>38382</v>
      </c>
      <c r="B4616" s="179" t="s">
        <v>664</v>
      </c>
      <c r="C4616" s="180" t="s">
        <v>74</v>
      </c>
      <c r="D4616" s="180" t="s">
        <v>30</v>
      </c>
      <c r="E4616" s="178" t="n">
        <v>0.001873088</v>
      </c>
      <c r="F4616" s="181" t="n">
        <f aca="false">IF(C4616="MAT.",VLOOKUP(A4616,INSUMOS_AUX!A:F,6,0),0)</f>
        <v>7.62</v>
      </c>
      <c r="G4616" s="178" t="n">
        <f aca="false">IF(C4616="M.O.",VLOOKUP(A4616,INSUMOS_AUX!A:F,6,0),0)</f>
        <v>0</v>
      </c>
    </row>
    <row r="4617" customFormat="false" ht="15" hidden="false" customHeight="false" outlineLevel="0" collapsed="false">
      <c r="A4617" s="178" t="n">
        <v>38390</v>
      </c>
      <c r="B4617" s="179" t="s">
        <v>665</v>
      </c>
      <c r="C4617" s="180" t="s">
        <v>74</v>
      </c>
      <c r="D4617" s="180" t="s">
        <v>30</v>
      </c>
      <c r="E4617" s="178" t="n">
        <v>0.000984422</v>
      </c>
      <c r="F4617" s="181" t="n">
        <f aca="false">IF(C4617="MAT.",VLOOKUP(A4617,INSUMOS_AUX!A:F,6,0),0)</f>
        <v>22.97</v>
      </c>
      <c r="G4617" s="178" t="n">
        <f aca="false">IF(C4617="M.O.",VLOOKUP(A4617,INSUMOS_AUX!A:F,6,0),0)</f>
        <v>0</v>
      </c>
    </row>
    <row r="4618" customFormat="false" ht="15" hidden="false" customHeight="false" outlineLevel="0" collapsed="false">
      <c r="A4618" s="178" t="n">
        <v>38393</v>
      </c>
      <c r="B4618" s="179" t="s">
        <v>666</v>
      </c>
      <c r="C4618" s="180" t="s">
        <v>74</v>
      </c>
      <c r="D4618" s="180" t="s">
        <v>30</v>
      </c>
      <c r="E4618" s="178" t="n">
        <v>0.000984422</v>
      </c>
      <c r="F4618" s="181" t="n">
        <f aca="false">IF(C4618="MAT.",VLOOKUP(A4618,INSUMOS_AUX!A:F,6,0),0)</f>
        <v>10.36</v>
      </c>
      <c r="G4618" s="178" t="n">
        <f aca="false">IF(C4618="M.O.",VLOOKUP(A4618,INSUMOS_AUX!A:F,6,0),0)</f>
        <v>0</v>
      </c>
    </row>
    <row r="4619" customFormat="false" ht="15" hidden="false" customHeight="false" outlineLevel="0" collapsed="false">
      <c r="A4619" s="178" t="n">
        <v>38396</v>
      </c>
      <c r="B4619" s="179" t="s">
        <v>667</v>
      </c>
      <c r="C4619" s="180" t="s">
        <v>74</v>
      </c>
      <c r="D4619" s="180" t="s">
        <v>30</v>
      </c>
      <c r="E4619" s="178" t="n">
        <v>3.3522E-005</v>
      </c>
      <c r="F4619" s="181" t="n">
        <f aca="false">IF(C4619="MAT.",VLOOKUP(A4619,INSUMOS_AUX!A:F,6,0),0)</f>
        <v>276.64</v>
      </c>
      <c r="G4619" s="178" t="n">
        <f aca="false">IF(C4619="M.O.",VLOOKUP(A4619,INSUMOS_AUX!A:F,6,0),0)</f>
        <v>0</v>
      </c>
    </row>
    <row r="4620" customFormat="false" ht="15" hidden="false" customHeight="false" outlineLevel="0" collapsed="false">
      <c r="A4620" s="178" t="n">
        <v>38399</v>
      </c>
      <c r="B4620" s="179" t="s">
        <v>668</v>
      </c>
      <c r="C4620" s="180" t="s">
        <v>74</v>
      </c>
      <c r="D4620" s="180" t="s">
        <v>30</v>
      </c>
      <c r="E4620" s="178" t="n">
        <v>0.000167462</v>
      </c>
      <c r="F4620" s="181" t="n">
        <f aca="false">IF(C4620="MAT.",VLOOKUP(A4620,INSUMOS_AUX!A:F,6,0),0)</f>
        <v>135.25</v>
      </c>
      <c r="G4620" s="178" t="n">
        <f aca="false">IF(C4620="M.O.",VLOOKUP(A4620,INSUMOS_AUX!A:F,6,0),0)</f>
        <v>0</v>
      </c>
    </row>
    <row r="4621" customFormat="false" ht="15" hidden="false" customHeight="false" outlineLevel="0" collapsed="false">
      <c r="A4621" s="178" t="n">
        <v>38412</v>
      </c>
      <c r="B4621" s="179" t="s">
        <v>669</v>
      </c>
      <c r="C4621" s="180" t="s">
        <v>74</v>
      </c>
      <c r="D4621" s="180" t="s">
        <v>30</v>
      </c>
      <c r="E4621" s="178" t="n">
        <v>2.9304E-005</v>
      </c>
      <c r="F4621" s="181" t="n">
        <f aca="false">IF(C4621="MAT.",VLOOKUP(A4621,INSUMOS_AUX!A:F,6,0),0)</f>
        <v>837.62</v>
      </c>
      <c r="G4621" s="178" t="n">
        <f aca="false">IF(C4621="M.O.",VLOOKUP(A4621,INSUMOS_AUX!A:F,6,0),0)</f>
        <v>0</v>
      </c>
    </row>
    <row r="4622" customFormat="false" ht="15" hidden="false" customHeight="false" outlineLevel="0" collapsed="false">
      <c r="A4622" s="178" t="n">
        <v>38413</v>
      </c>
      <c r="B4622" s="179" t="s">
        <v>670</v>
      </c>
      <c r="C4622" s="180" t="s">
        <v>74</v>
      </c>
      <c r="D4622" s="180" t="s">
        <v>30</v>
      </c>
      <c r="E4622" s="178" t="n">
        <v>2.8712E-005</v>
      </c>
      <c r="F4622" s="181" t="n">
        <f aca="false">IF(C4622="MAT.",VLOOKUP(A4622,INSUMOS_AUX!A:F,6,0),0)</f>
        <v>589.49</v>
      </c>
      <c r="G4622" s="178" t="n">
        <f aca="false">IF(C4622="M.O.",VLOOKUP(A4622,INSUMOS_AUX!A:F,6,0),0)</f>
        <v>0</v>
      </c>
    </row>
    <row r="4623" customFormat="false" ht="15" hidden="false" customHeight="false" outlineLevel="0" collapsed="false">
      <c r="A4623" s="178" t="n">
        <v>38476</v>
      </c>
      <c r="B4623" s="179" t="s">
        <v>671</v>
      </c>
      <c r="C4623" s="180" t="s">
        <v>74</v>
      </c>
      <c r="D4623" s="180" t="s">
        <v>30</v>
      </c>
      <c r="E4623" s="178" t="n">
        <v>0.000134014</v>
      </c>
      <c r="F4623" s="181" t="n">
        <f aca="false">IF(C4623="MAT.",VLOOKUP(A4623,INSUMOS_AUX!A:F,6,0),0)</f>
        <v>203.78</v>
      </c>
      <c r="G4623" s="178" t="n">
        <f aca="false">IF(C4623="M.O.",VLOOKUP(A4623,INSUMOS_AUX!A:F,6,0),0)</f>
        <v>0</v>
      </c>
    </row>
    <row r="4624" customFormat="false" ht="15" hidden="false" customHeight="false" outlineLevel="0" collapsed="false">
      <c r="A4624" s="178" t="n">
        <v>38477</v>
      </c>
      <c r="B4624" s="179" t="s">
        <v>672</v>
      </c>
      <c r="C4624" s="180" t="s">
        <v>74</v>
      </c>
      <c r="D4624" s="180" t="s">
        <v>30</v>
      </c>
      <c r="E4624" s="178" t="n">
        <v>2.8712E-005</v>
      </c>
      <c r="F4624" s="181" t="n">
        <f aca="false">IF(C4624="MAT.",VLOOKUP(A4624,INSUMOS_AUX!A:F,6,0),0)</f>
        <v>577.1</v>
      </c>
      <c r="G4624" s="178" t="n">
        <f aca="false">IF(C4624="M.O.",VLOOKUP(A4624,INSUMOS_AUX!A:F,6,0),0)</f>
        <v>0</v>
      </c>
    </row>
    <row r="4625" customFormat="false" ht="15" hidden="false" customHeight="false" outlineLevel="0" collapsed="false">
      <c r="A4625" s="178" t="s">
        <v>921</v>
      </c>
      <c r="B4625" s="179" t="s">
        <v>520</v>
      </c>
      <c r="C4625" s="180" t="s">
        <v>74</v>
      </c>
      <c r="D4625" s="180" t="s">
        <v>30</v>
      </c>
      <c r="E4625" s="178" t="n">
        <v>1</v>
      </c>
      <c r="F4625" s="181" t="n">
        <f aca="false">IF(C4625="MAT.",VLOOKUP(A4625,INSUMOS_AUX!A:F,6,0),0)</f>
        <v>16.4</v>
      </c>
      <c r="G4625" s="178" t="n">
        <f aca="false">IF(C4625="M.O.",VLOOKUP(A4625,INSUMOS_AUX!A:F,6,0),0)</f>
        <v>0</v>
      </c>
    </row>
    <row r="4626" customFormat="false" ht="15" hidden="false" customHeight="false" outlineLevel="0" collapsed="false">
      <c r="A4626" s="172"/>
      <c r="B4626" s="173"/>
      <c r="C4626" s="173"/>
      <c r="D4626" s="173"/>
      <c r="E4626" s="173"/>
      <c r="F4626" s="173"/>
      <c r="G4626" s="173"/>
    </row>
    <row r="4627" customFormat="false" ht="15" hidden="false" customHeight="false" outlineLevel="0" collapsed="false">
      <c r="A4627" s="169" t="s">
        <v>922</v>
      </c>
      <c r="B4627" s="170" t="s">
        <v>521</v>
      </c>
      <c r="C4627" s="171"/>
      <c r="D4627" s="171"/>
      <c r="E4627" s="171"/>
      <c r="F4627" s="171"/>
      <c r="G4627" s="171"/>
    </row>
    <row r="4628" customFormat="false" ht="15" hidden="false" customHeight="false" outlineLevel="0" collapsed="false">
      <c r="A4628" s="172"/>
      <c r="B4628" s="173"/>
      <c r="C4628" s="173"/>
      <c r="D4628" s="173"/>
      <c r="E4628" s="173"/>
      <c r="F4628" s="173"/>
      <c r="G4628" s="173"/>
    </row>
    <row r="4629" customFormat="false" ht="15" hidden="false" customHeight="false" outlineLevel="0" collapsed="false">
      <c r="A4629" s="174" t="s">
        <v>523</v>
      </c>
      <c r="B4629" s="174" t="s">
        <v>524</v>
      </c>
      <c r="C4629" s="175" t="s">
        <v>60</v>
      </c>
      <c r="D4629" s="175" t="s">
        <v>30</v>
      </c>
      <c r="E4629" s="176" t="n">
        <v>9</v>
      </c>
      <c r="F4629" s="176" t="n">
        <f aca="false">SUMPRODUCT($E4630:$E4657,F4630:F4657)</f>
        <v>89.859181976</v>
      </c>
      <c r="G4629" s="176" t="n">
        <f aca="false">SUMPRODUCT($E4630:$E4657,G4630:G4657)</f>
        <v>23.039295</v>
      </c>
    </row>
    <row r="4630" customFormat="false" ht="15" hidden="false" customHeight="false" outlineLevel="0" collapsed="false">
      <c r="A4630" s="178" t="n">
        <v>10</v>
      </c>
      <c r="B4630" s="179" t="s">
        <v>647</v>
      </c>
      <c r="C4630" s="180" t="s">
        <v>74</v>
      </c>
      <c r="D4630" s="180" t="s">
        <v>30</v>
      </c>
      <c r="E4630" s="178" t="n">
        <v>0.014025</v>
      </c>
      <c r="F4630" s="181" t="n">
        <f aca="false">IF(C4630="MAT.",VLOOKUP(A4630,INSUMOS_AUX!A:F,6,0),0)</f>
        <v>6.92</v>
      </c>
      <c r="G4630" s="178" t="n">
        <f aca="false">IF(C4630="M.O.",VLOOKUP(A4630,INSUMOS_AUX!A:F,6,0),0)</f>
        <v>0</v>
      </c>
    </row>
    <row r="4631" customFormat="false" ht="15" hidden="false" customHeight="false" outlineLevel="0" collapsed="false">
      <c r="A4631" s="178" t="n">
        <v>11359</v>
      </c>
      <c r="B4631" s="179" t="s">
        <v>649</v>
      </c>
      <c r="C4631" s="180" t="s">
        <v>74</v>
      </c>
      <c r="D4631" s="180" t="s">
        <v>30</v>
      </c>
      <c r="E4631" s="178" t="n">
        <v>0.0001132</v>
      </c>
      <c r="F4631" s="181" t="n">
        <f aca="false">IF(C4631="MAT.",VLOOKUP(A4631,INSUMOS_AUX!A:F,6,0),0)</f>
        <v>571.77</v>
      </c>
      <c r="G4631" s="178" t="n">
        <f aca="false">IF(C4631="M.O.",VLOOKUP(A4631,INSUMOS_AUX!A:F,6,0),0)</f>
        <v>0</v>
      </c>
    </row>
    <row r="4632" customFormat="false" ht="15" hidden="false" customHeight="false" outlineLevel="0" collapsed="false">
      <c r="A4632" s="178" t="n">
        <v>12815</v>
      </c>
      <c r="B4632" s="179" t="s">
        <v>651</v>
      </c>
      <c r="C4632" s="180" t="s">
        <v>74</v>
      </c>
      <c r="D4632" s="180" t="s">
        <v>30</v>
      </c>
      <c r="E4632" s="178" t="n">
        <v>0.0159632</v>
      </c>
      <c r="F4632" s="181" t="n">
        <f aca="false">IF(C4632="MAT.",VLOOKUP(A4632,INSUMOS_AUX!A:F,6,0),0)</f>
        <v>5.84</v>
      </c>
      <c r="G4632" s="178" t="n">
        <f aca="false">IF(C4632="M.O.",VLOOKUP(A4632,INSUMOS_AUX!A:F,6,0),0)</f>
        <v>0</v>
      </c>
    </row>
    <row r="4633" customFormat="false" ht="15" hidden="false" customHeight="false" outlineLevel="0" collapsed="false">
      <c r="A4633" s="178" t="n">
        <v>12892</v>
      </c>
      <c r="B4633" s="179" t="s">
        <v>627</v>
      </c>
      <c r="C4633" s="180" t="s">
        <v>74</v>
      </c>
      <c r="D4633" s="180" t="s">
        <v>628</v>
      </c>
      <c r="E4633" s="178" t="n">
        <v>0.0274776</v>
      </c>
      <c r="F4633" s="181" t="n">
        <f aca="false">IF(C4633="MAT.",VLOOKUP(A4633,INSUMOS_AUX!A:F,6,0),0)</f>
        <v>9</v>
      </c>
      <c r="G4633" s="178" t="n">
        <f aca="false">IF(C4633="M.O.",VLOOKUP(A4633,INSUMOS_AUX!A:F,6,0),0)</f>
        <v>0</v>
      </c>
    </row>
    <row r="4634" customFormat="false" ht="15" hidden="false" customHeight="false" outlineLevel="0" collapsed="false">
      <c r="A4634" s="178" t="n">
        <v>12893</v>
      </c>
      <c r="B4634" s="179" t="s">
        <v>629</v>
      </c>
      <c r="C4634" s="180" t="s">
        <v>74</v>
      </c>
      <c r="D4634" s="180" t="s">
        <v>628</v>
      </c>
      <c r="E4634" s="178" t="n">
        <v>0.0032058</v>
      </c>
      <c r="F4634" s="181" t="n">
        <f aca="false">IF(C4634="MAT.",VLOOKUP(A4634,INSUMOS_AUX!A:F,6,0),0)</f>
        <v>48</v>
      </c>
      <c r="G4634" s="178" t="n">
        <f aca="false">IF(C4634="M.O.",VLOOKUP(A4634,INSUMOS_AUX!A:F,6,0),0)</f>
        <v>0</v>
      </c>
    </row>
    <row r="4635" customFormat="false" ht="15" hidden="false" customHeight="false" outlineLevel="0" collapsed="false">
      <c r="A4635" s="178" t="n">
        <v>246</v>
      </c>
      <c r="B4635" s="179" t="s">
        <v>842</v>
      </c>
      <c r="C4635" s="180" t="s">
        <v>636</v>
      </c>
      <c r="D4635" s="180" t="s">
        <v>594</v>
      </c>
      <c r="E4635" s="178" t="n">
        <v>1.0145</v>
      </c>
      <c r="F4635" s="181" t="n">
        <f aca="false">IF(C4635="MAT.",VLOOKUP(A4635,INSUMOS_AUX!A:F,6,0),0)</f>
        <v>0</v>
      </c>
      <c r="G4635" s="178" t="n">
        <f aca="false">IF(C4635="M.O.",VLOOKUP(A4635,INSUMOS_AUX!A:F,6,0),0)</f>
        <v>9.41</v>
      </c>
    </row>
    <row r="4636" customFormat="false" ht="15" hidden="false" customHeight="false" outlineLevel="0" collapsed="false">
      <c r="A4636" s="178" t="n">
        <v>25966</v>
      </c>
      <c r="B4636" s="179" t="s">
        <v>653</v>
      </c>
      <c r="C4636" s="180" t="s">
        <v>74</v>
      </c>
      <c r="D4636" s="180" t="s">
        <v>654</v>
      </c>
      <c r="E4636" s="178" t="n">
        <v>0.0026606</v>
      </c>
      <c r="F4636" s="181" t="n">
        <f aca="false">IF(C4636="MAT.",VLOOKUP(A4636,INSUMOS_AUX!A:F,6,0),0)</f>
        <v>15.03</v>
      </c>
      <c r="G4636" s="178" t="n">
        <f aca="false">IF(C4636="M.O.",VLOOKUP(A4636,INSUMOS_AUX!A:F,6,0),0)</f>
        <v>0</v>
      </c>
    </row>
    <row r="4637" customFormat="false" ht="15" hidden="false" customHeight="false" outlineLevel="0" collapsed="false">
      <c r="A4637" s="178" t="n">
        <v>2696</v>
      </c>
      <c r="B4637" s="179" t="s">
        <v>836</v>
      </c>
      <c r="C4637" s="180" t="s">
        <v>636</v>
      </c>
      <c r="D4637" s="180" t="s">
        <v>594</v>
      </c>
      <c r="E4637" s="178" t="n">
        <v>1.0145</v>
      </c>
      <c r="F4637" s="181" t="n">
        <f aca="false">IF(C4637="MAT.",VLOOKUP(A4637,INSUMOS_AUX!A:F,6,0),0)</f>
        <v>0</v>
      </c>
      <c r="G4637" s="178" t="n">
        <f aca="false">IF(C4637="M.O.",VLOOKUP(A4637,INSUMOS_AUX!A:F,6,0),0)</f>
        <v>13.3</v>
      </c>
    </row>
    <row r="4638" customFormat="false" ht="15" hidden="false" customHeight="false" outlineLevel="0" collapsed="false">
      <c r="A4638" s="178" t="n">
        <v>2711</v>
      </c>
      <c r="B4638" s="179" t="s">
        <v>657</v>
      </c>
      <c r="C4638" s="180" t="s">
        <v>74</v>
      </c>
      <c r="D4638" s="180" t="s">
        <v>30</v>
      </c>
      <c r="E4638" s="178" t="n">
        <v>0.0011874</v>
      </c>
      <c r="F4638" s="181" t="n">
        <f aca="false">IF(C4638="MAT.",VLOOKUP(A4638,INSUMOS_AUX!A:F,6,0),0)</f>
        <v>109.45</v>
      </c>
      <c r="G4638" s="178" t="n">
        <f aca="false">IF(C4638="M.O.",VLOOKUP(A4638,INSUMOS_AUX!A:F,6,0),0)</f>
        <v>0</v>
      </c>
    </row>
    <row r="4639" customFormat="false" ht="15" hidden="false" customHeight="false" outlineLevel="0" collapsed="false">
      <c r="A4639" s="178" t="n">
        <v>36144</v>
      </c>
      <c r="B4639" s="179" t="s">
        <v>630</v>
      </c>
      <c r="C4639" s="180" t="s">
        <v>74</v>
      </c>
      <c r="D4639" s="180" t="s">
        <v>30</v>
      </c>
      <c r="E4639" s="178" t="n">
        <v>0.2235416</v>
      </c>
      <c r="F4639" s="181" t="n">
        <f aca="false">IF(C4639="MAT.",VLOOKUP(A4639,INSUMOS_AUX!A:F,6,0),0)</f>
        <v>1.12</v>
      </c>
      <c r="G4639" s="178" t="n">
        <f aca="false">IF(C4639="M.O.",VLOOKUP(A4639,INSUMOS_AUX!A:F,6,0),0)</f>
        <v>0</v>
      </c>
    </row>
    <row r="4640" customFormat="false" ht="15" hidden="false" customHeight="false" outlineLevel="0" collapsed="false">
      <c r="A4640" s="178" t="n">
        <v>36146</v>
      </c>
      <c r="B4640" s="179" t="s">
        <v>631</v>
      </c>
      <c r="C4640" s="180" t="s">
        <v>74</v>
      </c>
      <c r="D4640" s="180" t="s">
        <v>30</v>
      </c>
      <c r="E4640" s="178" t="n">
        <v>0.0024868</v>
      </c>
      <c r="F4640" s="181" t="n">
        <f aca="false">IF(C4640="MAT.",VLOOKUP(A4640,INSUMOS_AUX!A:F,6,0),0)</f>
        <v>170</v>
      </c>
      <c r="G4640" s="178" t="n">
        <f aca="false">IF(C4640="M.O.",VLOOKUP(A4640,INSUMOS_AUX!A:F,6,0),0)</f>
        <v>0</v>
      </c>
    </row>
    <row r="4641" customFormat="false" ht="15" hidden="false" customHeight="false" outlineLevel="0" collapsed="false">
      <c r="A4641" s="178" t="n">
        <v>36149</v>
      </c>
      <c r="B4641" s="179" t="s">
        <v>632</v>
      </c>
      <c r="C4641" s="180" t="s">
        <v>74</v>
      </c>
      <c r="D4641" s="180" t="s">
        <v>30</v>
      </c>
      <c r="E4641" s="178" t="n">
        <v>0.00144</v>
      </c>
      <c r="F4641" s="181" t="n">
        <f aca="false">IF(C4641="MAT.",VLOOKUP(A4641,INSUMOS_AUX!A:F,6,0),0)</f>
        <v>117.5</v>
      </c>
      <c r="G4641" s="178" t="n">
        <f aca="false">IF(C4641="M.O.",VLOOKUP(A4641,INSUMOS_AUX!A:F,6,0),0)</f>
        <v>0</v>
      </c>
    </row>
    <row r="4642" customFormat="false" ht="15" hidden="false" customHeight="false" outlineLevel="0" collapsed="false">
      <c r="A4642" s="178" t="n">
        <v>36150</v>
      </c>
      <c r="B4642" s="179" t="s">
        <v>633</v>
      </c>
      <c r="C4642" s="180" t="s">
        <v>74</v>
      </c>
      <c r="D4642" s="180" t="s">
        <v>30</v>
      </c>
      <c r="E4642" s="178" t="n">
        <v>0.0053288</v>
      </c>
      <c r="F4642" s="181" t="n">
        <f aca="false">IF(C4642="MAT.",VLOOKUP(A4642,INSUMOS_AUX!A:F,6,0),0)</f>
        <v>29.7</v>
      </c>
      <c r="G4642" s="178" t="n">
        <f aca="false">IF(C4642="M.O.",VLOOKUP(A4642,INSUMOS_AUX!A:F,6,0),0)</f>
        <v>0</v>
      </c>
    </row>
    <row r="4643" customFormat="false" ht="15" hidden="false" customHeight="false" outlineLevel="0" collapsed="false">
      <c r="A4643" s="178" t="n">
        <v>36153</v>
      </c>
      <c r="B4643" s="179" t="s">
        <v>634</v>
      </c>
      <c r="C4643" s="180" t="s">
        <v>74</v>
      </c>
      <c r="D4643" s="180" t="s">
        <v>30</v>
      </c>
      <c r="E4643" s="178" t="n">
        <v>0.0021552</v>
      </c>
      <c r="F4643" s="181" t="n">
        <f aca="false">IF(C4643="MAT.",VLOOKUP(A4643,INSUMOS_AUX!A:F,6,0),0)</f>
        <v>133.75</v>
      </c>
      <c r="G4643" s="178" t="n">
        <f aca="false">IF(C4643="M.O.",VLOOKUP(A4643,INSUMOS_AUX!A:F,6,0),0)</f>
        <v>0</v>
      </c>
    </row>
    <row r="4644" customFormat="false" ht="15" hidden="false" customHeight="false" outlineLevel="0" collapsed="false">
      <c r="A4644" s="178" t="n">
        <v>37370</v>
      </c>
      <c r="B4644" s="179" t="s">
        <v>659</v>
      </c>
      <c r="C4644" s="180" t="s">
        <v>74</v>
      </c>
      <c r="D4644" s="180" t="s">
        <v>594</v>
      </c>
      <c r="E4644" s="178" t="n">
        <v>2</v>
      </c>
      <c r="F4644" s="181" t="n">
        <f aca="false">IF(C4644="MAT.",VLOOKUP(A4644,INSUMOS_AUX!A:F,6,0),0)</f>
        <v>1.87</v>
      </c>
      <c r="G4644" s="178" t="n">
        <f aca="false">IF(C4644="M.O.",VLOOKUP(A4644,INSUMOS_AUX!A:F,6,0),0)</f>
        <v>0</v>
      </c>
    </row>
    <row r="4645" customFormat="false" ht="15" hidden="false" customHeight="false" outlineLevel="0" collapsed="false">
      <c r="A4645" s="178" t="n">
        <v>37371</v>
      </c>
      <c r="B4645" s="179" t="s">
        <v>660</v>
      </c>
      <c r="C4645" s="180" t="s">
        <v>74</v>
      </c>
      <c r="D4645" s="180" t="s">
        <v>594</v>
      </c>
      <c r="E4645" s="178" t="n">
        <v>2</v>
      </c>
      <c r="F4645" s="181" t="n">
        <f aca="false">IF(C4645="MAT.",VLOOKUP(A4645,INSUMOS_AUX!A:F,6,0),0)</f>
        <v>0.71</v>
      </c>
      <c r="G4645" s="178" t="n">
        <f aca="false">IF(C4645="M.O.",VLOOKUP(A4645,INSUMOS_AUX!A:F,6,0),0)</f>
        <v>0</v>
      </c>
    </row>
    <row r="4646" customFormat="false" ht="15" hidden="false" customHeight="false" outlineLevel="0" collapsed="false">
      <c r="A4646" s="178" t="n">
        <v>37372</v>
      </c>
      <c r="B4646" s="179" t="s">
        <v>661</v>
      </c>
      <c r="C4646" s="180" t="s">
        <v>74</v>
      </c>
      <c r="D4646" s="180" t="s">
        <v>594</v>
      </c>
      <c r="E4646" s="178" t="n">
        <v>2</v>
      </c>
      <c r="F4646" s="181" t="n">
        <f aca="false">IF(C4646="MAT.",VLOOKUP(A4646,INSUMOS_AUX!A:F,6,0),0)</f>
        <v>0.34</v>
      </c>
      <c r="G4646" s="178" t="n">
        <f aca="false">IF(C4646="M.O.",VLOOKUP(A4646,INSUMOS_AUX!A:F,6,0),0)</f>
        <v>0</v>
      </c>
    </row>
    <row r="4647" customFormat="false" ht="15" hidden="false" customHeight="false" outlineLevel="0" collapsed="false">
      <c r="A4647" s="178" t="n">
        <v>37373</v>
      </c>
      <c r="B4647" s="179" t="s">
        <v>662</v>
      </c>
      <c r="C4647" s="180" t="s">
        <v>74</v>
      </c>
      <c r="D4647" s="180" t="s">
        <v>594</v>
      </c>
      <c r="E4647" s="178" t="n">
        <v>2</v>
      </c>
      <c r="F4647" s="181" t="n">
        <f aca="false">IF(C4647="MAT.",VLOOKUP(A4647,INSUMOS_AUX!A:F,6,0),0)</f>
        <v>0.05</v>
      </c>
      <c r="G4647" s="178" t="n">
        <f aca="false">IF(C4647="M.O.",VLOOKUP(A4647,INSUMOS_AUX!A:F,6,0),0)</f>
        <v>0</v>
      </c>
    </row>
    <row r="4648" customFormat="false" ht="15" hidden="false" customHeight="false" outlineLevel="0" collapsed="false">
      <c r="A4648" s="178" t="n">
        <v>38382</v>
      </c>
      <c r="B4648" s="179" t="s">
        <v>664</v>
      </c>
      <c r="C4648" s="180" t="s">
        <v>74</v>
      </c>
      <c r="D4648" s="180" t="s">
        <v>30</v>
      </c>
      <c r="E4648" s="178" t="n">
        <v>0.0050624</v>
      </c>
      <c r="F4648" s="181" t="n">
        <f aca="false">IF(C4648="MAT.",VLOOKUP(A4648,INSUMOS_AUX!A:F,6,0),0)</f>
        <v>7.62</v>
      </c>
      <c r="G4648" s="178" t="n">
        <f aca="false">IF(C4648="M.O.",VLOOKUP(A4648,INSUMOS_AUX!A:F,6,0),0)</f>
        <v>0</v>
      </c>
    </row>
    <row r="4649" customFormat="false" ht="15" hidden="false" customHeight="false" outlineLevel="0" collapsed="false">
      <c r="A4649" s="178" t="n">
        <v>38390</v>
      </c>
      <c r="B4649" s="179" t="s">
        <v>665</v>
      </c>
      <c r="C4649" s="180" t="s">
        <v>74</v>
      </c>
      <c r="D4649" s="180" t="s">
        <v>30</v>
      </c>
      <c r="E4649" s="178" t="n">
        <v>0.0026606</v>
      </c>
      <c r="F4649" s="181" t="n">
        <f aca="false">IF(C4649="MAT.",VLOOKUP(A4649,INSUMOS_AUX!A:F,6,0),0)</f>
        <v>22.97</v>
      </c>
      <c r="G4649" s="178" t="n">
        <f aca="false">IF(C4649="M.O.",VLOOKUP(A4649,INSUMOS_AUX!A:F,6,0),0)</f>
        <v>0</v>
      </c>
    </row>
    <row r="4650" customFormat="false" ht="15" hidden="false" customHeight="false" outlineLevel="0" collapsed="false">
      <c r="A4650" s="178" t="n">
        <v>38393</v>
      </c>
      <c r="B4650" s="179" t="s">
        <v>666</v>
      </c>
      <c r="C4650" s="180" t="s">
        <v>74</v>
      </c>
      <c r="D4650" s="180" t="s">
        <v>30</v>
      </c>
      <c r="E4650" s="178" t="n">
        <v>0.0026606</v>
      </c>
      <c r="F4650" s="181" t="n">
        <f aca="false">IF(C4650="MAT.",VLOOKUP(A4650,INSUMOS_AUX!A:F,6,0),0)</f>
        <v>10.36</v>
      </c>
      <c r="G4650" s="178" t="n">
        <f aca="false">IF(C4650="M.O.",VLOOKUP(A4650,INSUMOS_AUX!A:F,6,0),0)</f>
        <v>0</v>
      </c>
    </row>
    <row r="4651" customFormat="false" ht="15" hidden="false" customHeight="false" outlineLevel="0" collapsed="false">
      <c r="A4651" s="178" t="n">
        <v>38396</v>
      </c>
      <c r="B4651" s="179" t="s">
        <v>667</v>
      </c>
      <c r="C4651" s="180" t="s">
        <v>74</v>
      </c>
      <c r="D4651" s="180" t="s">
        <v>30</v>
      </c>
      <c r="E4651" s="178" t="n">
        <v>9.06E-005</v>
      </c>
      <c r="F4651" s="181" t="n">
        <f aca="false">IF(C4651="MAT.",VLOOKUP(A4651,INSUMOS_AUX!A:F,6,0),0)</f>
        <v>276.64</v>
      </c>
      <c r="G4651" s="178" t="n">
        <f aca="false">IF(C4651="M.O.",VLOOKUP(A4651,INSUMOS_AUX!A:F,6,0),0)</f>
        <v>0</v>
      </c>
    </row>
    <row r="4652" customFormat="false" ht="15" hidden="false" customHeight="false" outlineLevel="0" collapsed="false">
      <c r="A4652" s="178" t="n">
        <v>38399</v>
      </c>
      <c r="B4652" s="179" t="s">
        <v>668</v>
      </c>
      <c r="C4652" s="180" t="s">
        <v>74</v>
      </c>
      <c r="D4652" s="180" t="s">
        <v>30</v>
      </c>
      <c r="E4652" s="178" t="n">
        <v>0.0004526</v>
      </c>
      <c r="F4652" s="181" t="n">
        <f aca="false">IF(C4652="MAT.",VLOOKUP(A4652,INSUMOS_AUX!A:F,6,0),0)</f>
        <v>135.25</v>
      </c>
      <c r="G4652" s="178" t="n">
        <f aca="false">IF(C4652="M.O.",VLOOKUP(A4652,INSUMOS_AUX!A:F,6,0),0)</f>
        <v>0</v>
      </c>
    </row>
    <row r="4653" customFormat="false" ht="15" hidden="false" customHeight="false" outlineLevel="0" collapsed="false">
      <c r="A4653" s="178" t="n">
        <v>38412</v>
      </c>
      <c r="B4653" s="179" t="s">
        <v>669</v>
      </c>
      <c r="C4653" s="180" t="s">
        <v>74</v>
      </c>
      <c r="D4653" s="180" t="s">
        <v>30</v>
      </c>
      <c r="E4653" s="178" t="n">
        <v>7.92E-005</v>
      </c>
      <c r="F4653" s="181" t="n">
        <f aca="false">IF(C4653="MAT.",VLOOKUP(A4653,INSUMOS_AUX!A:F,6,0),0)</f>
        <v>837.62</v>
      </c>
      <c r="G4653" s="178" t="n">
        <f aca="false">IF(C4653="M.O.",VLOOKUP(A4653,INSUMOS_AUX!A:F,6,0),0)</f>
        <v>0</v>
      </c>
    </row>
    <row r="4654" customFormat="false" ht="15" hidden="false" customHeight="false" outlineLevel="0" collapsed="false">
      <c r="A4654" s="178" t="n">
        <v>38413</v>
      </c>
      <c r="B4654" s="179" t="s">
        <v>670</v>
      </c>
      <c r="C4654" s="180" t="s">
        <v>74</v>
      </c>
      <c r="D4654" s="180" t="s">
        <v>30</v>
      </c>
      <c r="E4654" s="178" t="n">
        <v>7.76E-005</v>
      </c>
      <c r="F4654" s="181" t="n">
        <f aca="false">IF(C4654="MAT.",VLOOKUP(A4654,INSUMOS_AUX!A:F,6,0),0)</f>
        <v>589.49</v>
      </c>
      <c r="G4654" s="178" t="n">
        <f aca="false">IF(C4654="M.O.",VLOOKUP(A4654,INSUMOS_AUX!A:F,6,0),0)</f>
        <v>0</v>
      </c>
    </row>
    <row r="4655" customFormat="false" ht="15" hidden="false" customHeight="false" outlineLevel="0" collapsed="false">
      <c r="A4655" s="178" t="n">
        <v>38476</v>
      </c>
      <c r="B4655" s="179" t="s">
        <v>671</v>
      </c>
      <c r="C4655" s="180" t="s">
        <v>74</v>
      </c>
      <c r="D4655" s="180" t="s">
        <v>30</v>
      </c>
      <c r="E4655" s="178" t="n">
        <v>0.0003622</v>
      </c>
      <c r="F4655" s="181" t="n">
        <f aca="false">IF(C4655="MAT.",VLOOKUP(A4655,INSUMOS_AUX!A:F,6,0),0)</f>
        <v>203.78</v>
      </c>
      <c r="G4655" s="178" t="n">
        <f aca="false">IF(C4655="M.O.",VLOOKUP(A4655,INSUMOS_AUX!A:F,6,0),0)</f>
        <v>0</v>
      </c>
    </row>
    <row r="4656" customFormat="false" ht="15" hidden="false" customHeight="false" outlineLevel="0" collapsed="false">
      <c r="A4656" s="178" t="n">
        <v>38477</v>
      </c>
      <c r="B4656" s="179" t="s">
        <v>672</v>
      </c>
      <c r="C4656" s="180" t="s">
        <v>74</v>
      </c>
      <c r="D4656" s="180" t="s">
        <v>30</v>
      </c>
      <c r="E4656" s="178" t="n">
        <v>7.76E-005</v>
      </c>
      <c r="F4656" s="181" t="n">
        <f aca="false">IF(C4656="MAT.",VLOOKUP(A4656,INSUMOS_AUX!A:F,6,0),0)</f>
        <v>577.1</v>
      </c>
      <c r="G4656" s="178" t="n">
        <f aca="false">IF(C4656="M.O.",VLOOKUP(A4656,INSUMOS_AUX!A:F,6,0),0)</f>
        <v>0</v>
      </c>
    </row>
    <row r="4657" customFormat="false" ht="15" hidden="false" customHeight="false" outlineLevel="0" collapsed="false">
      <c r="A4657" s="178" t="s">
        <v>923</v>
      </c>
      <c r="B4657" s="179" t="s">
        <v>924</v>
      </c>
      <c r="C4657" s="180" t="s">
        <v>74</v>
      </c>
      <c r="D4657" s="180" t="s">
        <v>30</v>
      </c>
      <c r="E4657" s="178" t="n">
        <v>1</v>
      </c>
      <c r="F4657" s="181" t="n">
        <f aca="false">IF(C4657="MAT.",VLOOKUP(A4657,INSUMOS_AUX!A:F,6,0),0)</f>
        <v>81.36</v>
      </c>
      <c r="G4657" s="178" t="n">
        <f aca="false">IF(C4657="M.O.",VLOOKUP(A4657,INSUMOS_AUX!A:F,6,0),0)</f>
        <v>0</v>
      </c>
    </row>
    <row r="4658" customFormat="false" ht="15" hidden="false" customHeight="false" outlineLevel="0" collapsed="false">
      <c r="A4658" s="172"/>
      <c r="B4658" s="173"/>
      <c r="C4658" s="173"/>
      <c r="D4658" s="173"/>
      <c r="E4658" s="173"/>
      <c r="F4658" s="173"/>
      <c r="G4658" s="173"/>
    </row>
    <row r="4659" customFormat="false" ht="15" hidden="false" customHeight="false" outlineLevel="0" collapsed="false">
      <c r="A4659" s="174" t="s">
        <v>526</v>
      </c>
      <c r="B4659" s="174" t="s">
        <v>527</v>
      </c>
      <c r="C4659" s="175" t="s">
        <v>60</v>
      </c>
      <c r="D4659" s="175" t="s">
        <v>30</v>
      </c>
      <c r="E4659" s="176" t="n">
        <v>9</v>
      </c>
      <c r="F4659" s="176" t="n">
        <f aca="false">SUMPRODUCT($E4660:$E4687,F4660:F4687)</f>
        <v>58.299181976</v>
      </c>
      <c r="G4659" s="176" t="n">
        <f aca="false">SUMPRODUCT($E4660:$E4687,G4660:G4687)</f>
        <v>23.039295</v>
      </c>
    </row>
    <row r="4660" customFormat="false" ht="15" hidden="false" customHeight="false" outlineLevel="0" collapsed="false">
      <c r="A4660" s="178" t="n">
        <v>10</v>
      </c>
      <c r="B4660" s="179" t="s">
        <v>647</v>
      </c>
      <c r="C4660" s="180" t="s">
        <v>74</v>
      </c>
      <c r="D4660" s="180" t="s">
        <v>30</v>
      </c>
      <c r="E4660" s="178" t="n">
        <v>0.014025</v>
      </c>
      <c r="F4660" s="181" t="n">
        <f aca="false">IF(C4660="MAT.",VLOOKUP(A4660,INSUMOS_AUX!A:F,6,0),0)</f>
        <v>6.92</v>
      </c>
      <c r="G4660" s="178" t="n">
        <f aca="false">IF(C4660="M.O.",VLOOKUP(A4660,INSUMOS_AUX!A:F,6,0),0)</f>
        <v>0</v>
      </c>
    </row>
    <row r="4661" customFormat="false" ht="15" hidden="false" customHeight="false" outlineLevel="0" collapsed="false">
      <c r="A4661" s="178" t="n">
        <v>11359</v>
      </c>
      <c r="B4661" s="179" t="s">
        <v>649</v>
      </c>
      <c r="C4661" s="180" t="s">
        <v>74</v>
      </c>
      <c r="D4661" s="180" t="s">
        <v>30</v>
      </c>
      <c r="E4661" s="178" t="n">
        <v>0.0001132</v>
      </c>
      <c r="F4661" s="181" t="n">
        <f aca="false">IF(C4661="MAT.",VLOOKUP(A4661,INSUMOS_AUX!A:F,6,0),0)</f>
        <v>571.77</v>
      </c>
      <c r="G4661" s="178" t="n">
        <f aca="false">IF(C4661="M.O.",VLOOKUP(A4661,INSUMOS_AUX!A:F,6,0),0)</f>
        <v>0</v>
      </c>
    </row>
    <row r="4662" customFormat="false" ht="15" hidden="false" customHeight="false" outlineLevel="0" collapsed="false">
      <c r="A4662" s="178" t="n">
        <v>12815</v>
      </c>
      <c r="B4662" s="179" t="s">
        <v>651</v>
      </c>
      <c r="C4662" s="180" t="s">
        <v>74</v>
      </c>
      <c r="D4662" s="180" t="s">
        <v>30</v>
      </c>
      <c r="E4662" s="178" t="n">
        <v>0.0159632</v>
      </c>
      <c r="F4662" s="181" t="n">
        <f aca="false">IF(C4662="MAT.",VLOOKUP(A4662,INSUMOS_AUX!A:F,6,0),0)</f>
        <v>5.84</v>
      </c>
      <c r="G4662" s="178" t="n">
        <f aca="false">IF(C4662="M.O.",VLOOKUP(A4662,INSUMOS_AUX!A:F,6,0),0)</f>
        <v>0</v>
      </c>
    </row>
    <row r="4663" customFormat="false" ht="15" hidden="false" customHeight="false" outlineLevel="0" collapsed="false">
      <c r="A4663" s="178" t="n">
        <v>12892</v>
      </c>
      <c r="B4663" s="179" t="s">
        <v>627</v>
      </c>
      <c r="C4663" s="180" t="s">
        <v>74</v>
      </c>
      <c r="D4663" s="180" t="s">
        <v>628</v>
      </c>
      <c r="E4663" s="178" t="n">
        <v>0.0274776</v>
      </c>
      <c r="F4663" s="181" t="n">
        <f aca="false">IF(C4663="MAT.",VLOOKUP(A4663,INSUMOS_AUX!A:F,6,0),0)</f>
        <v>9</v>
      </c>
      <c r="G4663" s="178" t="n">
        <f aca="false">IF(C4663="M.O.",VLOOKUP(A4663,INSUMOS_AUX!A:F,6,0),0)</f>
        <v>0</v>
      </c>
    </row>
    <row r="4664" customFormat="false" ht="15" hidden="false" customHeight="false" outlineLevel="0" collapsed="false">
      <c r="A4664" s="178" t="n">
        <v>12893</v>
      </c>
      <c r="B4664" s="179" t="s">
        <v>629</v>
      </c>
      <c r="C4664" s="180" t="s">
        <v>74</v>
      </c>
      <c r="D4664" s="180" t="s">
        <v>628</v>
      </c>
      <c r="E4664" s="178" t="n">
        <v>0.0032058</v>
      </c>
      <c r="F4664" s="181" t="n">
        <f aca="false">IF(C4664="MAT.",VLOOKUP(A4664,INSUMOS_AUX!A:F,6,0),0)</f>
        <v>48</v>
      </c>
      <c r="G4664" s="178" t="n">
        <f aca="false">IF(C4664="M.O.",VLOOKUP(A4664,INSUMOS_AUX!A:F,6,0),0)</f>
        <v>0</v>
      </c>
    </row>
    <row r="4665" customFormat="false" ht="15" hidden="false" customHeight="false" outlineLevel="0" collapsed="false">
      <c r="A4665" s="178" t="n">
        <v>246</v>
      </c>
      <c r="B4665" s="179" t="s">
        <v>842</v>
      </c>
      <c r="C4665" s="180" t="s">
        <v>636</v>
      </c>
      <c r="D4665" s="180" t="s">
        <v>594</v>
      </c>
      <c r="E4665" s="178" t="n">
        <v>1.0145</v>
      </c>
      <c r="F4665" s="181" t="n">
        <f aca="false">IF(C4665="MAT.",VLOOKUP(A4665,INSUMOS_AUX!A:F,6,0),0)</f>
        <v>0</v>
      </c>
      <c r="G4665" s="178" t="n">
        <f aca="false">IF(C4665="M.O.",VLOOKUP(A4665,INSUMOS_AUX!A:F,6,0),0)</f>
        <v>9.41</v>
      </c>
    </row>
    <row r="4666" customFormat="false" ht="15" hidden="false" customHeight="false" outlineLevel="0" collapsed="false">
      <c r="A4666" s="178" t="n">
        <v>25966</v>
      </c>
      <c r="B4666" s="179" t="s">
        <v>653</v>
      </c>
      <c r="C4666" s="180" t="s">
        <v>74</v>
      </c>
      <c r="D4666" s="180" t="s">
        <v>654</v>
      </c>
      <c r="E4666" s="178" t="n">
        <v>0.0026606</v>
      </c>
      <c r="F4666" s="181" t="n">
        <f aca="false">IF(C4666="MAT.",VLOOKUP(A4666,INSUMOS_AUX!A:F,6,0),0)</f>
        <v>15.03</v>
      </c>
      <c r="G4666" s="178" t="n">
        <f aca="false">IF(C4666="M.O.",VLOOKUP(A4666,INSUMOS_AUX!A:F,6,0),0)</f>
        <v>0</v>
      </c>
    </row>
    <row r="4667" customFormat="false" ht="15" hidden="false" customHeight="false" outlineLevel="0" collapsed="false">
      <c r="A4667" s="178" t="n">
        <v>2696</v>
      </c>
      <c r="B4667" s="179" t="s">
        <v>836</v>
      </c>
      <c r="C4667" s="180" t="s">
        <v>636</v>
      </c>
      <c r="D4667" s="180" t="s">
        <v>594</v>
      </c>
      <c r="E4667" s="178" t="n">
        <v>1.0145</v>
      </c>
      <c r="F4667" s="181" t="n">
        <f aca="false">IF(C4667="MAT.",VLOOKUP(A4667,INSUMOS_AUX!A:F,6,0),0)</f>
        <v>0</v>
      </c>
      <c r="G4667" s="178" t="n">
        <f aca="false">IF(C4667="M.O.",VLOOKUP(A4667,INSUMOS_AUX!A:F,6,0),0)</f>
        <v>13.3</v>
      </c>
    </row>
    <row r="4668" customFormat="false" ht="15" hidden="false" customHeight="false" outlineLevel="0" collapsed="false">
      <c r="A4668" s="178" t="n">
        <v>2711</v>
      </c>
      <c r="B4668" s="179" t="s">
        <v>657</v>
      </c>
      <c r="C4668" s="180" t="s">
        <v>74</v>
      </c>
      <c r="D4668" s="180" t="s">
        <v>30</v>
      </c>
      <c r="E4668" s="178" t="n">
        <v>0.0011874</v>
      </c>
      <c r="F4668" s="181" t="n">
        <f aca="false">IF(C4668="MAT.",VLOOKUP(A4668,INSUMOS_AUX!A:F,6,0),0)</f>
        <v>109.45</v>
      </c>
      <c r="G4668" s="178" t="n">
        <f aca="false">IF(C4668="M.O.",VLOOKUP(A4668,INSUMOS_AUX!A:F,6,0),0)</f>
        <v>0</v>
      </c>
    </row>
    <row r="4669" customFormat="false" ht="15" hidden="false" customHeight="false" outlineLevel="0" collapsed="false">
      <c r="A4669" s="178" t="n">
        <v>36144</v>
      </c>
      <c r="B4669" s="179" t="s">
        <v>630</v>
      </c>
      <c r="C4669" s="180" t="s">
        <v>74</v>
      </c>
      <c r="D4669" s="180" t="s">
        <v>30</v>
      </c>
      <c r="E4669" s="178" t="n">
        <v>0.2235416</v>
      </c>
      <c r="F4669" s="181" t="n">
        <f aca="false">IF(C4669="MAT.",VLOOKUP(A4669,INSUMOS_AUX!A:F,6,0),0)</f>
        <v>1.12</v>
      </c>
      <c r="G4669" s="178" t="n">
        <f aca="false">IF(C4669="M.O.",VLOOKUP(A4669,INSUMOS_AUX!A:F,6,0),0)</f>
        <v>0</v>
      </c>
    </row>
    <row r="4670" customFormat="false" ht="15" hidden="false" customHeight="false" outlineLevel="0" collapsed="false">
      <c r="A4670" s="178" t="n">
        <v>36146</v>
      </c>
      <c r="B4670" s="179" t="s">
        <v>631</v>
      </c>
      <c r="C4670" s="180" t="s">
        <v>74</v>
      </c>
      <c r="D4670" s="180" t="s">
        <v>30</v>
      </c>
      <c r="E4670" s="178" t="n">
        <v>0.0024868</v>
      </c>
      <c r="F4670" s="181" t="n">
        <f aca="false">IF(C4670="MAT.",VLOOKUP(A4670,INSUMOS_AUX!A:F,6,0),0)</f>
        <v>170</v>
      </c>
      <c r="G4670" s="178" t="n">
        <f aca="false">IF(C4670="M.O.",VLOOKUP(A4670,INSUMOS_AUX!A:F,6,0),0)</f>
        <v>0</v>
      </c>
    </row>
    <row r="4671" customFormat="false" ht="15" hidden="false" customHeight="false" outlineLevel="0" collapsed="false">
      <c r="A4671" s="178" t="n">
        <v>36149</v>
      </c>
      <c r="B4671" s="179" t="s">
        <v>632</v>
      </c>
      <c r="C4671" s="180" t="s">
        <v>74</v>
      </c>
      <c r="D4671" s="180" t="s">
        <v>30</v>
      </c>
      <c r="E4671" s="178" t="n">
        <v>0.00144</v>
      </c>
      <c r="F4671" s="181" t="n">
        <f aca="false">IF(C4671="MAT.",VLOOKUP(A4671,INSUMOS_AUX!A:F,6,0),0)</f>
        <v>117.5</v>
      </c>
      <c r="G4671" s="178" t="n">
        <f aca="false">IF(C4671="M.O.",VLOOKUP(A4671,INSUMOS_AUX!A:F,6,0),0)</f>
        <v>0</v>
      </c>
    </row>
    <row r="4672" customFormat="false" ht="15" hidden="false" customHeight="false" outlineLevel="0" collapsed="false">
      <c r="A4672" s="178" t="n">
        <v>36150</v>
      </c>
      <c r="B4672" s="179" t="s">
        <v>633</v>
      </c>
      <c r="C4672" s="180" t="s">
        <v>74</v>
      </c>
      <c r="D4672" s="180" t="s">
        <v>30</v>
      </c>
      <c r="E4672" s="178" t="n">
        <v>0.0053288</v>
      </c>
      <c r="F4672" s="181" t="n">
        <f aca="false">IF(C4672="MAT.",VLOOKUP(A4672,INSUMOS_AUX!A:F,6,0),0)</f>
        <v>29.7</v>
      </c>
      <c r="G4672" s="178" t="n">
        <f aca="false">IF(C4672="M.O.",VLOOKUP(A4672,INSUMOS_AUX!A:F,6,0),0)</f>
        <v>0</v>
      </c>
    </row>
    <row r="4673" customFormat="false" ht="15" hidden="false" customHeight="false" outlineLevel="0" collapsed="false">
      <c r="A4673" s="178" t="n">
        <v>36153</v>
      </c>
      <c r="B4673" s="179" t="s">
        <v>634</v>
      </c>
      <c r="C4673" s="180" t="s">
        <v>74</v>
      </c>
      <c r="D4673" s="180" t="s">
        <v>30</v>
      </c>
      <c r="E4673" s="178" t="n">
        <v>0.0021552</v>
      </c>
      <c r="F4673" s="181" t="n">
        <f aca="false">IF(C4673="MAT.",VLOOKUP(A4673,INSUMOS_AUX!A:F,6,0),0)</f>
        <v>133.75</v>
      </c>
      <c r="G4673" s="178" t="n">
        <f aca="false">IF(C4673="M.O.",VLOOKUP(A4673,INSUMOS_AUX!A:F,6,0),0)</f>
        <v>0</v>
      </c>
    </row>
    <row r="4674" customFormat="false" ht="15" hidden="false" customHeight="false" outlineLevel="0" collapsed="false">
      <c r="A4674" s="178" t="n">
        <v>37370</v>
      </c>
      <c r="B4674" s="179" t="s">
        <v>659</v>
      </c>
      <c r="C4674" s="180" t="s">
        <v>74</v>
      </c>
      <c r="D4674" s="180" t="s">
        <v>594</v>
      </c>
      <c r="E4674" s="178" t="n">
        <v>2</v>
      </c>
      <c r="F4674" s="181" t="n">
        <f aca="false">IF(C4674="MAT.",VLOOKUP(A4674,INSUMOS_AUX!A:F,6,0),0)</f>
        <v>1.87</v>
      </c>
      <c r="G4674" s="178" t="n">
        <f aca="false">IF(C4674="M.O.",VLOOKUP(A4674,INSUMOS_AUX!A:F,6,0),0)</f>
        <v>0</v>
      </c>
    </row>
    <row r="4675" customFormat="false" ht="15" hidden="false" customHeight="false" outlineLevel="0" collapsed="false">
      <c r="A4675" s="178" t="n">
        <v>37371</v>
      </c>
      <c r="B4675" s="179" t="s">
        <v>660</v>
      </c>
      <c r="C4675" s="180" t="s">
        <v>74</v>
      </c>
      <c r="D4675" s="180" t="s">
        <v>594</v>
      </c>
      <c r="E4675" s="178" t="n">
        <v>2</v>
      </c>
      <c r="F4675" s="181" t="n">
        <f aca="false">IF(C4675="MAT.",VLOOKUP(A4675,INSUMOS_AUX!A:F,6,0),0)</f>
        <v>0.71</v>
      </c>
      <c r="G4675" s="178" t="n">
        <f aca="false">IF(C4675="M.O.",VLOOKUP(A4675,INSUMOS_AUX!A:F,6,0),0)</f>
        <v>0</v>
      </c>
    </row>
    <row r="4676" customFormat="false" ht="15" hidden="false" customHeight="false" outlineLevel="0" collapsed="false">
      <c r="A4676" s="178" t="n">
        <v>37372</v>
      </c>
      <c r="B4676" s="179" t="s">
        <v>661</v>
      </c>
      <c r="C4676" s="180" t="s">
        <v>74</v>
      </c>
      <c r="D4676" s="180" t="s">
        <v>594</v>
      </c>
      <c r="E4676" s="178" t="n">
        <v>2</v>
      </c>
      <c r="F4676" s="181" t="n">
        <f aca="false">IF(C4676="MAT.",VLOOKUP(A4676,INSUMOS_AUX!A:F,6,0),0)</f>
        <v>0.34</v>
      </c>
      <c r="G4676" s="178" t="n">
        <f aca="false">IF(C4676="M.O.",VLOOKUP(A4676,INSUMOS_AUX!A:F,6,0),0)</f>
        <v>0</v>
      </c>
    </row>
    <row r="4677" customFormat="false" ht="15" hidden="false" customHeight="false" outlineLevel="0" collapsed="false">
      <c r="A4677" s="178" t="n">
        <v>37373</v>
      </c>
      <c r="B4677" s="179" t="s">
        <v>662</v>
      </c>
      <c r="C4677" s="180" t="s">
        <v>74</v>
      </c>
      <c r="D4677" s="180" t="s">
        <v>594</v>
      </c>
      <c r="E4677" s="178" t="n">
        <v>2</v>
      </c>
      <c r="F4677" s="181" t="n">
        <f aca="false">IF(C4677="MAT.",VLOOKUP(A4677,INSUMOS_AUX!A:F,6,0),0)</f>
        <v>0.05</v>
      </c>
      <c r="G4677" s="178" t="n">
        <f aca="false">IF(C4677="M.O.",VLOOKUP(A4677,INSUMOS_AUX!A:F,6,0),0)</f>
        <v>0</v>
      </c>
    </row>
    <row r="4678" customFormat="false" ht="15" hidden="false" customHeight="false" outlineLevel="0" collapsed="false">
      <c r="A4678" s="178" t="n">
        <v>38382</v>
      </c>
      <c r="B4678" s="179" t="s">
        <v>664</v>
      </c>
      <c r="C4678" s="180" t="s">
        <v>74</v>
      </c>
      <c r="D4678" s="180" t="s">
        <v>30</v>
      </c>
      <c r="E4678" s="178" t="n">
        <v>0.0050624</v>
      </c>
      <c r="F4678" s="181" t="n">
        <f aca="false">IF(C4678="MAT.",VLOOKUP(A4678,INSUMOS_AUX!A:F,6,0),0)</f>
        <v>7.62</v>
      </c>
      <c r="G4678" s="178" t="n">
        <f aca="false">IF(C4678="M.O.",VLOOKUP(A4678,INSUMOS_AUX!A:F,6,0),0)</f>
        <v>0</v>
      </c>
    </row>
    <row r="4679" customFormat="false" ht="15" hidden="false" customHeight="false" outlineLevel="0" collapsed="false">
      <c r="A4679" s="178" t="s">
        <v>925</v>
      </c>
      <c r="B4679" s="179" t="s">
        <v>926</v>
      </c>
      <c r="C4679" s="180" t="s">
        <v>74</v>
      </c>
      <c r="D4679" s="180" t="s">
        <v>30</v>
      </c>
      <c r="E4679" s="178" t="n">
        <v>1</v>
      </c>
      <c r="F4679" s="181" t="n">
        <f aca="false">IF(C4679="MAT.",VLOOKUP(A4679,INSUMOS_AUX!A:F,6,0),0)</f>
        <v>49.8</v>
      </c>
      <c r="G4679" s="178" t="n">
        <f aca="false">IF(C4679="M.O.",VLOOKUP(A4679,INSUMOS_AUX!A:F,6,0),0)</f>
        <v>0</v>
      </c>
    </row>
    <row r="4680" customFormat="false" ht="15" hidden="false" customHeight="false" outlineLevel="0" collapsed="false">
      <c r="A4680" s="178" t="n">
        <v>38390</v>
      </c>
      <c r="B4680" s="179" t="s">
        <v>665</v>
      </c>
      <c r="C4680" s="180" t="s">
        <v>74</v>
      </c>
      <c r="D4680" s="180" t="s">
        <v>30</v>
      </c>
      <c r="E4680" s="178" t="n">
        <v>0.0026606</v>
      </c>
      <c r="F4680" s="181" t="n">
        <f aca="false">IF(C4680="MAT.",VLOOKUP(A4680,INSUMOS_AUX!A:F,6,0),0)</f>
        <v>22.97</v>
      </c>
      <c r="G4680" s="178" t="n">
        <f aca="false">IF(C4680="M.O.",VLOOKUP(A4680,INSUMOS_AUX!A:F,6,0),0)</f>
        <v>0</v>
      </c>
    </row>
    <row r="4681" customFormat="false" ht="15" hidden="false" customHeight="false" outlineLevel="0" collapsed="false">
      <c r="A4681" s="178" t="n">
        <v>38393</v>
      </c>
      <c r="B4681" s="179" t="s">
        <v>666</v>
      </c>
      <c r="C4681" s="180" t="s">
        <v>74</v>
      </c>
      <c r="D4681" s="180" t="s">
        <v>30</v>
      </c>
      <c r="E4681" s="178" t="n">
        <v>0.0026606</v>
      </c>
      <c r="F4681" s="181" t="n">
        <f aca="false">IF(C4681="MAT.",VLOOKUP(A4681,INSUMOS_AUX!A:F,6,0),0)</f>
        <v>10.36</v>
      </c>
      <c r="G4681" s="178" t="n">
        <f aca="false">IF(C4681="M.O.",VLOOKUP(A4681,INSUMOS_AUX!A:F,6,0),0)</f>
        <v>0</v>
      </c>
    </row>
    <row r="4682" customFormat="false" ht="15" hidden="false" customHeight="false" outlineLevel="0" collapsed="false">
      <c r="A4682" s="178" t="n">
        <v>38396</v>
      </c>
      <c r="B4682" s="179" t="s">
        <v>667</v>
      </c>
      <c r="C4682" s="180" t="s">
        <v>74</v>
      </c>
      <c r="D4682" s="180" t="s">
        <v>30</v>
      </c>
      <c r="E4682" s="178" t="n">
        <v>9.06E-005</v>
      </c>
      <c r="F4682" s="181" t="n">
        <f aca="false">IF(C4682="MAT.",VLOOKUP(A4682,INSUMOS_AUX!A:F,6,0),0)</f>
        <v>276.64</v>
      </c>
      <c r="G4682" s="178" t="n">
        <f aca="false">IF(C4682="M.O.",VLOOKUP(A4682,INSUMOS_AUX!A:F,6,0),0)</f>
        <v>0</v>
      </c>
    </row>
    <row r="4683" customFormat="false" ht="15" hidden="false" customHeight="false" outlineLevel="0" collapsed="false">
      <c r="A4683" s="178" t="n">
        <v>38399</v>
      </c>
      <c r="B4683" s="179" t="s">
        <v>668</v>
      </c>
      <c r="C4683" s="180" t="s">
        <v>74</v>
      </c>
      <c r="D4683" s="180" t="s">
        <v>30</v>
      </c>
      <c r="E4683" s="178" t="n">
        <v>0.0004526</v>
      </c>
      <c r="F4683" s="181" t="n">
        <f aca="false">IF(C4683="MAT.",VLOOKUP(A4683,INSUMOS_AUX!A:F,6,0),0)</f>
        <v>135.25</v>
      </c>
      <c r="G4683" s="178" t="n">
        <f aca="false">IF(C4683="M.O.",VLOOKUP(A4683,INSUMOS_AUX!A:F,6,0),0)</f>
        <v>0</v>
      </c>
    </row>
    <row r="4684" customFormat="false" ht="15" hidden="false" customHeight="false" outlineLevel="0" collapsed="false">
      <c r="A4684" s="178" t="n">
        <v>38412</v>
      </c>
      <c r="B4684" s="179" t="s">
        <v>669</v>
      </c>
      <c r="C4684" s="180" t="s">
        <v>74</v>
      </c>
      <c r="D4684" s="180" t="s">
        <v>30</v>
      </c>
      <c r="E4684" s="178" t="n">
        <v>7.92E-005</v>
      </c>
      <c r="F4684" s="181" t="n">
        <f aca="false">IF(C4684="MAT.",VLOOKUP(A4684,INSUMOS_AUX!A:F,6,0),0)</f>
        <v>837.62</v>
      </c>
      <c r="G4684" s="178" t="n">
        <f aca="false">IF(C4684="M.O.",VLOOKUP(A4684,INSUMOS_AUX!A:F,6,0),0)</f>
        <v>0</v>
      </c>
    </row>
    <row r="4685" customFormat="false" ht="15" hidden="false" customHeight="false" outlineLevel="0" collapsed="false">
      <c r="A4685" s="178" t="n">
        <v>38413</v>
      </c>
      <c r="B4685" s="179" t="s">
        <v>670</v>
      </c>
      <c r="C4685" s="180" t="s">
        <v>74</v>
      </c>
      <c r="D4685" s="180" t="s">
        <v>30</v>
      </c>
      <c r="E4685" s="178" t="n">
        <v>7.76E-005</v>
      </c>
      <c r="F4685" s="181" t="n">
        <f aca="false">IF(C4685="MAT.",VLOOKUP(A4685,INSUMOS_AUX!A:F,6,0),0)</f>
        <v>589.49</v>
      </c>
      <c r="G4685" s="178" t="n">
        <f aca="false">IF(C4685="M.O.",VLOOKUP(A4685,INSUMOS_AUX!A:F,6,0),0)</f>
        <v>0</v>
      </c>
    </row>
    <row r="4686" customFormat="false" ht="15" hidden="false" customHeight="false" outlineLevel="0" collapsed="false">
      <c r="A4686" s="178" t="n">
        <v>38476</v>
      </c>
      <c r="B4686" s="179" t="s">
        <v>671</v>
      </c>
      <c r="C4686" s="180" t="s">
        <v>74</v>
      </c>
      <c r="D4686" s="180" t="s">
        <v>30</v>
      </c>
      <c r="E4686" s="178" t="n">
        <v>0.0003622</v>
      </c>
      <c r="F4686" s="181" t="n">
        <f aca="false">IF(C4686="MAT.",VLOOKUP(A4686,INSUMOS_AUX!A:F,6,0),0)</f>
        <v>203.78</v>
      </c>
      <c r="G4686" s="178" t="n">
        <f aca="false">IF(C4686="M.O.",VLOOKUP(A4686,INSUMOS_AUX!A:F,6,0),0)</f>
        <v>0</v>
      </c>
    </row>
    <row r="4687" customFormat="false" ht="15" hidden="false" customHeight="false" outlineLevel="0" collapsed="false">
      <c r="A4687" s="178" t="n">
        <v>38477</v>
      </c>
      <c r="B4687" s="179" t="s">
        <v>672</v>
      </c>
      <c r="C4687" s="180" t="s">
        <v>74</v>
      </c>
      <c r="D4687" s="180" t="s">
        <v>30</v>
      </c>
      <c r="E4687" s="178" t="n">
        <v>7.76E-005</v>
      </c>
      <c r="F4687" s="181" t="n">
        <f aca="false">IF(C4687="MAT.",VLOOKUP(A4687,INSUMOS_AUX!A:F,6,0),0)</f>
        <v>577.1</v>
      </c>
      <c r="G4687" s="178" t="n">
        <f aca="false">IF(C4687="M.O.",VLOOKUP(A4687,INSUMOS_AUX!A:F,6,0),0)</f>
        <v>0</v>
      </c>
    </row>
    <row r="4688" customFormat="false" ht="15" hidden="false" customHeight="false" outlineLevel="0" collapsed="false">
      <c r="A4688" s="172"/>
      <c r="B4688" s="173"/>
      <c r="C4688" s="173"/>
      <c r="D4688" s="173"/>
      <c r="E4688" s="173"/>
      <c r="F4688" s="173"/>
      <c r="G4688" s="173"/>
    </row>
    <row r="4689" customFormat="false" ht="15" hidden="false" customHeight="false" outlineLevel="0" collapsed="false">
      <c r="A4689" s="174" t="s">
        <v>529</v>
      </c>
      <c r="B4689" s="174" t="s">
        <v>530</v>
      </c>
      <c r="C4689" s="175" t="s">
        <v>60</v>
      </c>
      <c r="D4689" s="175" t="s">
        <v>30</v>
      </c>
      <c r="E4689" s="176" t="n">
        <v>1</v>
      </c>
      <c r="F4689" s="176" t="n">
        <f aca="false">SUMPRODUCT($E4690:$E4725,F4690:F4725)</f>
        <v>221.8338328618</v>
      </c>
      <c r="G4689" s="176" t="n">
        <f aca="false">SUMPRODUCT($E4690:$E4725,G4690:G4725)</f>
        <v>100.954354215</v>
      </c>
    </row>
    <row r="4690" customFormat="false" ht="15" hidden="false" customHeight="false" outlineLevel="0" collapsed="false">
      <c r="A4690" s="178" t="n">
        <v>10</v>
      </c>
      <c r="B4690" s="179" t="s">
        <v>647</v>
      </c>
      <c r="C4690" s="180" t="s">
        <v>74</v>
      </c>
      <c r="D4690" s="180" t="s">
        <v>30</v>
      </c>
      <c r="E4690" s="178" t="n">
        <v>0.063217687</v>
      </c>
      <c r="F4690" s="181" t="n">
        <f aca="false">IF(C4690="MAT.",VLOOKUP(A4690,INSUMOS_AUX!A:F,6,0),0)</f>
        <v>6.92</v>
      </c>
      <c r="G4690" s="178" t="n">
        <f aca="false">IF(C4690="M.O.",VLOOKUP(A4690,INSUMOS_AUX!A:F,6,0),0)</f>
        <v>0</v>
      </c>
    </row>
    <row r="4691" customFormat="false" ht="15" hidden="false" customHeight="false" outlineLevel="0" collapsed="false">
      <c r="A4691" s="178" t="n">
        <v>11359</v>
      </c>
      <c r="B4691" s="179" t="s">
        <v>649</v>
      </c>
      <c r="C4691" s="180" t="s">
        <v>74</v>
      </c>
      <c r="D4691" s="180" t="s">
        <v>30</v>
      </c>
      <c r="E4691" s="178" t="n">
        <v>0.000510249</v>
      </c>
      <c r="F4691" s="181" t="n">
        <f aca="false">IF(C4691="MAT.",VLOOKUP(A4691,INSUMOS_AUX!A:F,6,0),0)</f>
        <v>571.77</v>
      </c>
      <c r="G4691" s="178" t="n">
        <f aca="false">IF(C4691="M.O.",VLOOKUP(A4691,INSUMOS_AUX!A:F,6,0),0)</f>
        <v>0</v>
      </c>
    </row>
    <row r="4692" customFormat="false" ht="15" hidden="false" customHeight="false" outlineLevel="0" collapsed="false">
      <c r="A4692" s="178" t="n">
        <v>11762</v>
      </c>
      <c r="B4692" s="179" t="s">
        <v>927</v>
      </c>
      <c r="C4692" s="180" t="s">
        <v>74</v>
      </c>
      <c r="D4692" s="180" t="s">
        <v>30</v>
      </c>
      <c r="E4692" s="178" t="n">
        <v>1</v>
      </c>
      <c r="F4692" s="181" t="n">
        <f aca="false">IF(C4692="MAT.",VLOOKUP(A4692,INSUMOS_AUX!A:F,6,0),0)</f>
        <v>48</v>
      </c>
      <c r="G4692" s="178" t="n">
        <f aca="false">IF(C4692="M.O.",VLOOKUP(A4692,INSUMOS_AUX!A:F,6,0),0)</f>
        <v>0</v>
      </c>
    </row>
    <row r="4693" customFormat="false" ht="15" hidden="false" customHeight="false" outlineLevel="0" collapsed="false">
      <c r="A4693" s="178" t="n">
        <v>12815</v>
      </c>
      <c r="B4693" s="179" t="s">
        <v>651</v>
      </c>
      <c r="C4693" s="180" t="s">
        <v>74</v>
      </c>
      <c r="D4693" s="180" t="s">
        <v>30</v>
      </c>
      <c r="E4693" s="178" t="n">
        <v>0.071954124</v>
      </c>
      <c r="F4693" s="181" t="n">
        <f aca="false">IF(C4693="MAT.",VLOOKUP(A4693,INSUMOS_AUX!A:F,6,0),0)</f>
        <v>5.84</v>
      </c>
      <c r="G4693" s="178" t="n">
        <f aca="false">IF(C4693="M.O.",VLOOKUP(A4693,INSUMOS_AUX!A:F,6,0),0)</f>
        <v>0</v>
      </c>
    </row>
    <row r="4694" customFormat="false" ht="15" hidden="false" customHeight="false" outlineLevel="0" collapsed="false">
      <c r="A4694" s="178" t="n">
        <v>12892</v>
      </c>
      <c r="B4694" s="179" t="s">
        <v>627</v>
      </c>
      <c r="C4694" s="180" t="s">
        <v>74</v>
      </c>
      <c r="D4694" s="180" t="s">
        <v>628</v>
      </c>
      <c r="E4694" s="178" t="n">
        <v>0.132648114</v>
      </c>
      <c r="F4694" s="181" t="n">
        <f aca="false">IF(C4694="MAT.",VLOOKUP(A4694,INSUMOS_AUX!A:F,6,0),0)</f>
        <v>9</v>
      </c>
      <c r="G4694" s="178" t="n">
        <f aca="false">IF(C4694="M.O.",VLOOKUP(A4694,INSUMOS_AUX!A:F,6,0),0)</f>
        <v>0</v>
      </c>
    </row>
    <row r="4695" customFormat="false" ht="15" hidden="false" customHeight="false" outlineLevel="0" collapsed="false">
      <c r="A4695" s="178" t="n">
        <v>12893</v>
      </c>
      <c r="B4695" s="179" t="s">
        <v>629</v>
      </c>
      <c r="C4695" s="180" t="s">
        <v>74</v>
      </c>
      <c r="D4695" s="180" t="s">
        <v>628</v>
      </c>
      <c r="E4695" s="178" t="n">
        <v>0.015476</v>
      </c>
      <c r="F4695" s="181" t="n">
        <f aca="false">IF(C4695="MAT.",VLOOKUP(A4695,INSUMOS_AUX!A:F,6,0),0)</f>
        <v>48</v>
      </c>
      <c r="G4695" s="178" t="n">
        <f aca="false">IF(C4695="M.O.",VLOOKUP(A4695,INSUMOS_AUX!A:F,6,0),0)</f>
        <v>0</v>
      </c>
    </row>
    <row r="4696" customFormat="false" ht="15" hidden="false" customHeight="false" outlineLevel="0" collapsed="false">
      <c r="A4696" s="178" t="n">
        <v>1379</v>
      </c>
      <c r="B4696" s="179" t="s">
        <v>652</v>
      </c>
      <c r="C4696" s="180" t="s">
        <v>74</v>
      </c>
      <c r="D4696" s="180" t="s">
        <v>285</v>
      </c>
      <c r="E4696" s="178" t="n">
        <v>137.03</v>
      </c>
      <c r="F4696" s="181" t="n">
        <f aca="false">IF(C4696="MAT.",VLOOKUP(A4696,INSUMOS_AUX!A:F,6,0),0)</f>
        <v>0.42</v>
      </c>
      <c r="G4696" s="178" t="n">
        <f aca="false">IF(C4696="M.O.",VLOOKUP(A4696,INSUMOS_AUX!A:F,6,0),0)</f>
        <v>0</v>
      </c>
    </row>
    <row r="4697" customFormat="false" ht="15" hidden="false" customHeight="false" outlineLevel="0" collapsed="false">
      <c r="A4697" s="178" t="n">
        <v>246</v>
      </c>
      <c r="B4697" s="179" t="s">
        <v>842</v>
      </c>
      <c r="C4697" s="180" t="s">
        <v>636</v>
      </c>
      <c r="D4697" s="180" t="s">
        <v>594</v>
      </c>
      <c r="E4697" s="178" t="n">
        <v>2.029</v>
      </c>
      <c r="F4697" s="181" t="n">
        <f aca="false">IF(C4697="MAT.",VLOOKUP(A4697,INSUMOS_AUX!A:F,6,0),0)</f>
        <v>0</v>
      </c>
      <c r="G4697" s="178" t="n">
        <f aca="false">IF(C4697="M.O.",VLOOKUP(A4697,INSUMOS_AUX!A:F,6,0),0)</f>
        <v>9.41</v>
      </c>
    </row>
    <row r="4698" customFormat="false" ht="15" hidden="false" customHeight="false" outlineLevel="0" collapsed="false">
      <c r="A4698" s="178" t="n">
        <v>25966</v>
      </c>
      <c r="B4698" s="179" t="s">
        <v>653</v>
      </c>
      <c r="C4698" s="180" t="s">
        <v>74</v>
      </c>
      <c r="D4698" s="180" t="s">
        <v>654</v>
      </c>
      <c r="E4698" s="178" t="n">
        <v>0.011992655</v>
      </c>
      <c r="F4698" s="181" t="n">
        <f aca="false">IF(C4698="MAT.",VLOOKUP(A4698,INSUMOS_AUX!A:F,6,0),0)</f>
        <v>15.03</v>
      </c>
      <c r="G4698" s="178" t="n">
        <f aca="false">IF(C4698="M.O.",VLOOKUP(A4698,INSUMOS_AUX!A:F,6,0),0)</f>
        <v>0</v>
      </c>
    </row>
    <row r="4699" customFormat="false" ht="15" hidden="false" customHeight="false" outlineLevel="0" collapsed="false">
      <c r="A4699" s="178" t="n">
        <v>2696</v>
      </c>
      <c r="B4699" s="179" t="s">
        <v>836</v>
      </c>
      <c r="C4699" s="180" t="s">
        <v>636</v>
      </c>
      <c r="D4699" s="180" t="s">
        <v>594</v>
      </c>
      <c r="E4699" s="178" t="n">
        <v>2.029</v>
      </c>
      <c r="F4699" s="181" t="n">
        <f aca="false">IF(C4699="MAT.",VLOOKUP(A4699,INSUMOS_AUX!A:F,6,0),0)</f>
        <v>0</v>
      </c>
      <c r="G4699" s="178" t="n">
        <f aca="false">IF(C4699="M.O.",VLOOKUP(A4699,INSUMOS_AUX!A:F,6,0),0)</f>
        <v>13.3</v>
      </c>
    </row>
    <row r="4700" customFormat="false" ht="15" hidden="false" customHeight="false" outlineLevel="0" collapsed="false">
      <c r="A4700" s="178" t="n">
        <v>2705</v>
      </c>
      <c r="B4700" s="179" t="s">
        <v>655</v>
      </c>
      <c r="C4700" s="180" t="s">
        <v>74</v>
      </c>
      <c r="D4700" s="180" t="s">
        <v>656</v>
      </c>
      <c r="E4700" s="178" t="n">
        <v>0.825</v>
      </c>
      <c r="F4700" s="181" t="n">
        <f aca="false">IF(C4700="MAT.",VLOOKUP(A4700,INSUMOS_AUX!A:F,6,0),0)</f>
        <v>0.85</v>
      </c>
      <c r="G4700" s="178" t="n">
        <f aca="false">IF(C4700="M.O.",VLOOKUP(A4700,INSUMOS_AUX!A:F,6,0),0)</f>
        <v>0</v>
      </c>
    </row>
    <row r="4701" customFormat="false" ht="15" hidden="false" customHeight="false" outlineLevel="0" collapsed="false">
      <c r="A4701" s="178" t="n">
        <v>2711</v>
      </c>
      <c r="B4701" s="179" t="s">
        <v>657</v>
      </c>
      <c r="C4701" s="180" t="s">
        <v>74</v>
      </c>
      <c r="D4701" s="180" t="s">
        <v>30</v>
      </c>
      <c r="E4701" s="178" t="n">
        <v>0.005352205</v>
      </c>
      <c r="F4701" s="181" t="n">
        <f aca="false">IF(C4701="MAT.",VLOOKUP(A4701,INSUMOS_AUX!A:F,6,0),0)</f>
        <v>109.45</v>
      </c>
      <c r="G4701" s="178" t="n">
        <f aca="false">IF(C4701="M.O.",VLOOKUP(A4701,INSUMOS_AUX!A:F,6,0),0)</f>
        <v>0</v>
      </c>
    </row>
    <row r="4702" customFormat="false" ht="15" hidden="false" customHeight="false" outlineLevel="0" collapsed="false">
      <c r="A4702" s="178" t="n">
        <v>36144</v>
      </c>
      <c r="B4702" s="179" t="s">
        <v>630</v>
      </c>
      <c r="C4702" s="180" t="s">
        <v>74</v>
      </c>
      <c r="D4702" s="180" t="s">
        <v>30</v>
      </c>
      <c r="E4702" s="178" t="n">
        <v>1.079147074</v>
      </c>
      <c r="F4702" s="181" t="n">
        <f aca="false">IF(C4702="MAT.",VLOOKUP(A4702,INSUMOS_AUX!A:F,6,0),0)</f>
        <v>1.12</v>
      </c>
      <c r="G4702" s="178" t="n">
        <f aca="false">IF(C4702="M.O.",VLOOKUP(A4702,INSUMOS_AUX!A:F,6,0),0)</f>
        <v>0</v>
      </c>
    </row>
    <row r="4703" customFormat="false" ht="15" hidden="false" customHeight="false" outlineLevel="0" collapsed="false">
      <c r="A4703" s="178" t="n">
        <v>36146</v>
      </c>
      <c r="B4703" s="179" t="s">
        <v>631</v>
      </c>
      <c r="C4703" s="180" t="s">
        <v>74</v>
      </c>
      <c r="D4703" s="180" t="s">
        <v>30</v>
      </c>
      <c r="E4703" s="178" t="n">
        <v>0.012005027</v>
      </c>
      <c r="F4703" s="181" t="n">
        <f aca="false">IF(C4703="MAT.",VLOOKUP(A4703,INSUMOS_AUX!A:F,6,0),0)</f>
        <v>170</v>
      </c>
      <c r="G4703" s="178" t="n">
        <f aca="false">IF(C4703="M.O.",VLOOKUP(A4703,INSUMOS_AUX!A:F,6,0),0)</f>
        <v>0</v>
      </c>
    </row>
    <row r="4704" customFormat="false" ht="15" hidden="false" customHeight="false" outlineLevel="0" collapsed="false">
      <c r="A4704" s="178" t="n">
        <v>36149</v>
      </c>
      <c r="B4704" s="179" t="s">
        <v>632</v>
      </c>
      <c r="C4704" s="180" t="s">
        <v>74</v>
      </c>
      <c r="D4704" s="180" t="s">
        <v>30</v>
      </c>
      <c r="E4704" s="178" t="n">
        <v>0.0069516</v>
      </c>
      <c r="F4704" s="181" t="n">
        <f aca="false">IF(C4704="MAT.",VLOOKUP(A4704,INSUMOS_AUX!A:F,6,0),0)</f>
        <v>117.5</v>
      </c>
      <c r="G4704" s="178" t="n">
        <f aca="false">IF(C4704="M.O.",VLOOKUP(A4704,INSUMOS_AUX!A:F,6,0),0)</f>
        <v>0</v>
      </c>
    </row>
    <row r="4705" customFormat="false" ht="15" hidden="false" customHeight="false" outlineLevel="0" collapsed="false">
      <c r="A4705" s="178" t="n">
        <v>36150</v>
      </c>
      <c r="B4705" s="179" t="s">
        <v>633</v>
      </c>
      <c r="C4705" s="180" t="s">
        <v>74</v>
      </c>
      <c r="D4705" s="180" t="s">
        <v>30</v>
      </c>
      <c r="E4705" s="178" t="n">
        <v>0.025724782</v>
      </c>
      <c r="F4705" s="181" t="n">
        <f aca="false">IF(C4705="MAT.",VLOOKUP(A4705,INSUMOS_AUX!A:F,6,0),0)</f>
        <v>29.7</v>
      </c>
      <c r="G4705" s="178" t="n">
        <f aca="false">IF(C4705="M.O.",VLOOKUP(A4705,INSUMOS_AUX!A:F,6,0),0)</f>
        <v>0</v>
      </c>
    </row>
    <row r="4706" customFormat="false" ht="15" hidden="false" customHeight="false" outlineLevel="0" collapsed="false">
      <c r="A4706" s="178" t="n">
        <v>36153</v>
      </c>
      <c r="B4706" s="179" t="s">
        <v>634</v>
      </c>
      <c r="C4706" s="180" t="s">
        <v>74</v>
      </c>
      <c r="D4706" s="180" t="s">
        <v>30</v>
      </c>
      <c r="E4706" s="178" t="n">
        <v>0.010404228</v>
      </c>
      <c r="F4706" s="181" t="n">
        <f aca="false">IF(C4706="MAT.",VLOOKUP(A4706,INSUMOS_AUX!A:F,6,0),0)</f>
        <v>133.75</v>
      </c>
      <c r="G4706" s="178" t="n">
        <f aca="false">IF(C4706="M.O.",VLOOKUP(A4706,INSUMOS_AUX!A:F,6,0),0)</f>
        <v>0</v>
      </c>
    </row>
    <row r="4707" customFormat="false" ht="15" hidden="false" customHeight="false" outlineLevel="0" collapsed="false">
      <c r="A4707" s="178" t="n">
        <v>36397</v>
      </c>
      <c r="B4707" s="179" t="s">
        <v>709</v>
      </c>
      <c r="C4707" s="180" t="s">
        <v>74</v>
      </c>
      <c r="D4707" s="180" t="s">
        <v>30</v>
      </c>
      <c r="E4707" s="178" t="n">
        <v>6.9976E-005</v>
      </c>
      <c r="F4707" s="181" t="n">
        <f aca="false">IF(C4707="MAT.",VLOOKUP(A4707,INSUMOS_AUX!A:F,6,0),0)</f>
        <v>12105.76</v>
      </c>
      <c r="G4707" s="178" t="n">
        <f aca="false">IF(C4707="M.O.",VLOOKUP(A4707,INSUMOS_AUX!A:F,6,0),0)</f>
        <v>0</v>
      </c>
    </row>
    <row r="4708" customFormat="false" ht="15" hidden="false" customHeight="false" outlineLevel="0" collapsed="false">
      <c r="A4708" s="178" t="n">
        <v>370</v>
      </c>
      <c r="B4708" s="179" t="s">
        <v>658</v>
      </c>
      <c r="C4708" s="180" t="s">
        <v>74</v>
      </c>
      <c r="D4708" s="180" t="s">
        <v>116</v>
      </c>
      <c r="E4708" s="178" t="n">
        <v>0.4195</v>
      </c>
      <c r="F4708" s="181" t="n">
        <f aca="false">IF(C4708="MAT.",VLOOKUP(A4708,INSUMOS_AUX!A:F,6,0),0)</f>
        <v>72.5</v>
      </c>
      <c r="G4708" s="178" t="n">
        <f aca="false">IF(C4708="M.O.",VLOOKUP(A4708,INSUMOS_AUX!A:F,6,0),0)</f>
        <v>0</v>
      </c>
    </row>
    <row r="4709" customFormat="false" ht="15" hidden="false" customHeight="false" outlineLevel="0" collapsed="false">
      <c r="A4709" s="178" t="n">
        <v>37370</v>
      </c>
      <c r="B4709" s="179" t="s">
        <v>659</v>
      </c>
      <c r="C4709" s="180" t="s">
        <v>74</v>
      </c>
      <c r="D4709" s="180" t="s">
        <v>594</v>
      </c>
      <c r="E4709" s="178" t="n">
        <v>9.655</v>
      </c>
      <c r="F4709" s="181" t="n">
        <f aca="false">IF(C4709="MAT.",VLOOKUP(A4709,INSUMOS_AUX!A:F,6,0),0)</f>
        <v>1.87</v>
      </c>
      <c r="G4709" s="178" t="n">
        <f aca="false">IF(C4709="M.O.",VLOOKUP(A4709,INSUMOS_AUX!A:F,6,0),0)</f>
        <v>0</v>
      </c>
    </row>
    <row r="4710" customFormat="false" ht="15" hidden="false" customHeight="false" outlineLevel="0" collapsed="false">
      <c r="A4710" s="178" t="n">
        <v>37371</v>
      </c>
      <c r="B4710" s="179" t="s">
        <v>660</v>
      </c>
      <c r="C4710" s="180" t="s">
        <v>74</v>
      </c>
      <c r="D4710" s="180" t="s">
        <v>594</v>
      </c>
      <c r="E4710" s="178" t="n">
        <v>9.655</v>
      </c>
      <c r="F4710" s="181" t="n">
        <f aca="false">IF(C4710="MAT.",VLOOKUP(A4710,INSUMOS_AUX!A:F,6,0),0)</f>
        <v>0.71</v>
      </c>
      <c r="G4710" s="178" t="n">
        <f aca="false">IF(C4710="M.O.",VLOOKUP(A4710,INSUMOS_AUX!A:F,6,0),0)</f>
        <v>0</v>
      </c>
    </row>
    <row r="4711" customFormat="false" ht="15" hidden="false" customHeight="false" outlineLevel="0" collapsed="false">
      <c r="A4711" s="178" t="n">
        <v>37372</v>
      </c>
      <c r="B4711" s="179" t="s">
        <v>661</v>
      </c>
      <c r="C4711" s="180" t="s">
        <v>74</v>
      </c>
      <c r="D4711" s="180" t="s">
        <v>594</v>
      </c>
      <c r="E4711" s="178" t="n">
        <v>9.655</v>
      </c>
      <c r="F4711" s="181" t="n">
        <f aca="false">IF(C4711="MAT.",VLOOKUP(A4711,INSUMOS_AUX!A:F,6,0),0)</f>
        <v>0.34</v>
      </c>
      <c r="G4711" s="178" t="n">
        <f aca="false">IF(C4711="M.O.",VLOOKUP(A4711,INSUMOS_AUX!A:F,6,0),0)</f>
        <v>0</v>
      </c>
    </row>
    <row r="4712" customFormat="false" ht="15" hidden="false" customHeight="false" outlineLevel="0" collapsed="false">
      <c r="A4712" s="178" t="n">
        <v>37373</v>
      </c>
      <c r="B4712" s="179" t="s">
        <v>662</v>
      </c>
      <c r="C4712" s="180" t="s">
        <v>74</v>
      </c>
      <c r="D4712" s="180" t="s">
        <v>594</v>
      </c>
      <c r="E4712" s="178" t="n">
        <v>9.655</v>
      </c>
      <c r="F4712" s="181" t="n">
        <f aca="false">IF(C4712="MAT.",VLOOKUP(A4712,INSUMOS_AUX!A:F,6,0),0)</f>
        <v>0.05</v>
      </c>
      <c r="G4712" s="178" t="n">
        <f aca="false">IF(C4712="M.O.",VLOOKUP(A4712,INSUMOS_AUX!A:F,6,0),0)</f>
        <v>0</v>
      </c>
    </row>
    <row r="4713" customFormat="false" ht="15" hidden="false" customHeight="false" outlineLevel="0" collapsed="false">
      <c r="A4713" s="178" t="n">
        <v>37666</v>
      </c>
      <c r="B4713" s="179" t="s">
        <v>663</v>
      </c>
      <c r="C4713" s="180" t="s">
        <v>636</v>
      </c>
      <c r="D4713" s="180" t="s">
        <v>594</v>
      </c>
      <c r="E4713" s="178" t="n">
        <v>0.644288</v>
      </c>
      <c r="F4713" s="181" t="n">
        <f aca="false">IF(C4713="MAT.",VLOOKUP(A4713,INSUMOS_AUX!A:F,6,0),0)</f>
        <v>0</v>
      </c>
      <c r="G4713" s="178" t="n">
        <f aca="false">IF(C4713="M.O.",VLOOKUP(A4713,INSUMOS_AUX!A:F,6,0),0)</f>
        <v>17.8</v>
      </c>
    </row>
    <row r="4714" customFormat="false" ht="15" hidden="false" customHeight="false" outlineLevel="0" collapsed="false">
      <c r="A4714" s="178" t="n">
        <v>38382</v>
      </c>
      <c r="B4714" s="179" t="s">
        <v>664</v>
      </c>
      <c r="C4714" s="180" t="s">
        <v>74</v>
      </c>
      <c r="D4714" s="180" t="s">
        <v>30</v>
      </c>
      <c r="E4714" s="178" t="n">
        <v>0.022818768</v>
      </c>
      <c r="F4714" s="181" t="n">
        <f aca="false">IF(C4714="MAT.",VLOOKUP(A4714,INSUMOS_AUX!A:F,6,0),0)</f>
        <v>7.62</v>
      </c>
      <c r="G4714" s="178" t="n">
        <f aca="false">IF(C4714="M.O.",VLOOKUP(A4714,INSUMOS_AUX!A:F,6,0),0)</f>
        <v>0</v>
      </c>
    </row>
    <row r="4715" customFormat="false" ht="15" hidden="false" customHeight="false" outlineLevel="0" collapsed="false">
      <c r="A4715" s="178" t="n">
        <v>38390</v>
      </c>
      <c r="B4715" s="179" t="s">
        <v>665</v>
      </c>
      <c r="C4715" s="180" t="s">
        <v>74</v>
      </c>
      <c r="D4715" s="180" t="s">
        <v>30</v>
      </c>
      <c r="E4715" s="178" t="n">
        <v>0.011992655</v>
      </c>
      <c r="F4715" s="181" t="n">
        <f aca="false">IF(C4715="MAT.",VLOOKUP(A4715,INSUMOS_AUX!A:F,6,0),0)</f>
        <v>22.97</v>
      </c>
      <c r="G4715" s="178" t="n">
        <f aca="false">IF(C4715="M.O.",VLOOKUP(A4715,INSUMOS_AUX!A:F,6,0),0)</f>
        <v>0</v>
      </c>
    </row>
    <row r="4716" customFormat="false" ht="15" hidden="false" customHeight="false" outlineLevel="0" collapsed="false">
      <c r="A4716" s="178" t="n">
        <v>38393</v>
      </c>
      <c r="B4716" s="179" t="s">
        <v>666</v>
      </c>
      <c r="C4716" s="180" t="s">
        <v>74</v>
      </c>
      <c r="D4716" s="180" t="s">
        <v>30</v>
      </c>
      <c r="E4716" s="178" t="n">
        <v>0.011992655</v>
      </c>
      <c r="F4716" s="181" t="n">
        <f aca="false">IF(C4716="MAT.",VLOOKUP(A4716,INSUMOS_AUX!A:F,6,0),0)</f>
        <v>10.36</v>
      </c>
      <c r="G4716" s="178" t="n">
        <f aca="false">IF(C4716="M.O.",VLOOKUP(A4716,INSUMOS_AUX!A:F,6,0),0)</f>
        <v>0</v>
      </c>
    </row>
    <row r="4717" customFormat="false" ht="15" hidden="false" customHeight="false" outlineLevel="0" collapsed="false">
      <c r="A4717" s="178" t="n">
        <v>38396</v>
      </c>
      <c r="B4717" s="179" t="s">
        <v>667</v>
      </c>
      <c r="C4717" s="180" t="s">
        <v>74</v>
      </c>
      <c r="D4717" s="180" t="s">
        <v>30</v>
      </c>
      <c r="E4717" s="178" t="n">
        <v>0.00040838</v>
      </c>
      <c r="F4717" s="181" t="n">
        <f aca="false">IF(C4717="MAT.",VLOOKUP(A4717,INSUMOS_AUX!A:F,6,0),0)</f>
        <v>276.64</v>
      </c>
      <c r="G4717" s="178" t="n">
        <f aca="false">IF(C4717="M.O.",VLOOKUP(A4717,INSUMOS_AUX!A:F,6,0),0)</f>
        <v>0</v>
      </c>
    </row>
    <row r="4718" customFormat="false" ht="15" hidden="false" customHeight="false" outlineLevel="0" collapsed="false">
      <c r="A4718" s="178" t="n">
        <v>38399</v>
      </c>
      <c r="B4718" s="179" t="s">
        <v>668</v>
      </c>
      <c r="C4718" s="180" t="s">
        <v>74</v>
      </c>
      <c r="D4718" s="180" t="s">
        <v>30</v>
      </c>
      <c r="E4718" s="178" t="n">
        <v>0.002040094</v>
      </c>
      <c r="F4718" s="181" t="n">
        <f aca="false">IF(C4718="MAT.",VLOOKUP(A4718,INSUMOS_AUX!A:F,6,0),0)</f>
        <v>135.25</v>
      </c>
      <c r="G4718" s="178" t="n">
        <f aca="false">IF(C4718="M.O.",VLOOKUP(A4718,INSUMOS_AUX!A:F,6,0),0)</f>
        <v>0</v>
      </c>
    </row>
    <row r="4719" customFormat="false" ht="15" hidden="false" customHeight="false" outlineLevel="0" collapsed="false">
      <c r="A4719" s="178" t="n">
        <v>38412</v>
      </c>
      <c r="B4719" s="179" t="s">
        <v>669</v>
      </c>
      <c r="C4719" s="180" t="s">
        <v>74</v>
      </c>
      <c r="D4719" s="180" t="s">
        <v>30</v>
      </c>
      <c r="E4719" s="178" t="n">
        <v>0.000356994</v>
      </c>
      <c r="F4719" s="181" t="n">
        <f aca="false">IF(C4719="MAT.",VLOOKUP(A4719,INSUMOS_AUX!A:F,6,0),0)</f>
        <v>837.62</v>
      </c>
      <c r="G4719" s="178" t="n">
        <f aca="false">IF(C4719="M.O.",VLOOKUP(A4719,INSUMOS_AUX!A:F,6,0),0)</f>
        <v>0</v>
      </c>
    </row>
    <row r="4720" customFormat="false" ht="15" hidden="false" customHeight="false" outlineLevel="0" collapsed="false">
      <c r="A4720" s="178" t="n">
        <v>38413</v>
      </c>
      <c r="B4720" s="179" t="s">
        <v>670</v>
      </c>
      <c r="C4720" s="180" t="s">
        <v>74</v>
      </c>
      <c r="D4720" s="180" t="s">
        <v>30</v>
      </c>
      <c r="E4720" s="178" t="n">
        <v>0.000349782</v>
      </c>
      <c r="F4720" s="181" t="n">
        <f aca="false">IF(C4720="MAT.",VLOOKUP(A4720,INSUMOS_AUX!A:F,6,0),0)</f>
        <v>589.49</v>
      </c>
      <c r="G4720" s="178" t="n">
        <f aca="false">IF(C4720="M.O.",VLOOKUP(A4720,INSUMOS_AUX!A:F,6,0),0)</f>
        <v>0</v>
      </c>
    </row>
    <row r="4721" customFormat="false" ht="15" hidden="false" customHeight="false" outlineLevel="0" collapsed="false">
      <c r="A4721" s="178" t="n">
        <v>38476</v>
      </c>
      <c r="B4721" s="179" t="s">
        <v>671</v>
      </c>
      <c r="C4721" s="180" t="s">
        <v>74</v>
      </c>
      <c r="D4721" s="180" t="s">
        <v>30</v>
      </c>
      <c r="E4721" s="178" t="n">
        <v>0.001632617</v>
      </c>
      <c r="F4721" s="181" t="n">
        <f aca="false">IF(C4721="MAT.",VLOOKUP(A4721,INSUMOS_AUX!A:F,6,0),0)</f>
        <v>203.78</v>
      </c>
      <c r="G4721" s="178" t="n">
        <f aca="false">IF(C4721="M.O.",VLOOKUP(A4721,INSUMOS_AUX!A:F,6,0),0)</f>
        <v>0</v>
      </c>
    </row>
    <row r="4722" customFormat="false" ht="15" hidden="false" customHeight="false" outlineLevel="0" collapsed="false">
      <c r="A4722" s="178" t="n">
        <v>38477</v>
      </c>
      <c r="B4722" s="179" t="s">
        <v>672</v>
      </c>
      <c r="C4722" s="180" t="s">
        <v>74</v>
      </c>
      <c r="D4722" s="180" t="s">
        <v>30</v>
      </c>
      <c r="E4722" s="178" t="n">
        <v>0.000349782</v>
      </c>
      <c r="F4722" s="181" t="n">
        <f aca="false">IF(C4722="MAT.",VLOOKUP(A4722,INSUMOS_AUX!A:F,6,0),0)</f>
        <v>577.1</v>
      </c>
      <c r="G4722" s="178" t="n">
        <f aca="false">IF(C4722="M.O.",VLOOKUP(A4722,INSUMOS_AUX!A:F,6,0),0)</f>
        <v>0</v>
      </c>
    </row>
    <row r="4723" customFormat="false" ht="15" hidden="false" customHeight="false" outlineLevel="0" collapsed="false">
      <c r="A4723" s="178" t="n">
        <v>4721</v>
      </c>
      <c r="B4723" s="179" t="s">
        <v>675</v>
      </c>
      <c r="C4723" s="180" t="s">
        <v>74</v>
      </c>
      <c r="D4723" s="180" t="s">
        <v>116</v>
      </c>
      <c r="E4723" s="178" t="n">
        <v>0.2905</v>
      </c>
      <c r="F4723" s="181" t="n">
        <f aca="false">IF(C4723="MAT.",VLOOKUP(A4723,INSUMOS_AUX!A:F,6,0),0)</f>
        <v>52.9</v>
      </c>
      <c r="G4723" s="178" t="n">
        <f aca="false">IF(C4723="M.O.",VLOOKUP(A4723,INSUMOS_AUX!A:F,6,0),0)</f>
        <v>0</v>
      </c>
    </row>
    <row r="4724" customFormat="false" ht="15" hidden="false" customHeight="false" outlineLevel="0" collapsed="false">
      <c r="A4724" s="178" t="n">
        <v>6111</v>
      </c>
      <c r="B4724" s="179" t="s">
        <v>678</v>
      </c>
      <c r="C4724" s="180" t="s">
        <v>636</v>
      </c>
      <c r="D4724" s="180" t="s">
        <v>594</v>
      </c>
      <c r="E4724" s="178" t="n">
        <v>5.1007565</v>
      </c>
      <c r="F4724" s="181" t="n">
        <f aca="false">IF(C4724="MAT.",VLOOKUP(A4724,INSUMOS_AUX!A:F,6,0),0)</f>
        <v>0</v>
      </c>
      <c r="G4724" s="178" t="n">
        <f aca="false">IF(C4724="M.O.",VLOOKUP(A4724,INSUMOS_AUX!A:F,6,0),0)</f>
        <v>8.51</v>
      </c>
    </row>
    <row r="4725" customFormat="false" ht="15" hidden="false" customHeight="false" outlineLevel="0" collapsed="false">
      <c r="A4725" s="178" t="n">
        <v>9867</v>
      </c>
      <c r="B4725" s="179" t="s">
        <v>928</v>
      </c>
      <c r="C4725" s="180" t="s">
        <v>74</v>
      </c>
      <c r="D4725" s="180" t="s">
        <v>86</v>
      </c>
      <c r="E4725" s="178" t="n">
        <v>15</v>
      </c>
      <c r="F4725" s="181" t="n">
        <f aca="false">IF(C4725="MAT.",VLOOKUP(A4725,INSUMOS_AUX!A:F,6,0),0)</f>
        <v>1.88</v>
      </c>
      <c r="G4725" s="178" t="n">
        <f aca="false">IF(C4725="M.O.",VLOOKUP(A4725,INSUMOS_AUX!A:F,6,0),0)</f>
        <v>0</v>
      </c>
    </row>
    <row r="4726" customFormat="false" ht="15" hidden="false" customHeight="false" outlineLevel="0" collapsed="false">
      <c r="A4726" s="172"/>
      <c r="B4726" s="173"/>
      <c r="C4726" s="173"/>
      <c r="D4726" s="173"/>
      <c r="E4726" s="173"/>
      <c r="F4726" s="173"/>
      <c r="G4726" s="173"/>
    </row>
    <row r="4727" customFormat="false" ht="15" hidden="false" customHeight="false" outlineLevel="0" collapsed="false">
      <c r="A4727" s="169" t="s">
        <v>929</v>
      </c>
      <c r="B4727" s="170" t="s">
        <v>531</v>
      </c>
      <c r="C4727" s="171"/>
      <c r="D4727" s="171"/>
      <c r="E4727" s="171"/>
      <c r="F4727" s="171"/>
      <c r="G4727" s="171"/>
    </row>
    <row r="4728" customFormat="false" ht="15" hidden="false" customHeight="false" outlineLevel="0" collapsed="false">
      <c r="A4728" s="172"/>
      <c r="B4728" s="173"/>
      <c r="C4728" s="173"/>
      <c r="D4728" s="173"/>
      <c r="E4728" s="173"/>
      <c r="F4728" s="173"/>
      <c r="G4728" s="173"/>
    </row>
    <row r="4729" customFormat="false" ht="15" hidden="false" customHeight="false" outlineLevel="0" collapsed="false">
      <c r="A4729" s="174" t="s">
        <v>533</v>
      </c>
      <c r="B4729" s="174" t="s">
        <v>534</v>
      </c>
      <c r="C4729" s="175" t="s">
        <v>60</v>
      </c>
      <c r="D4729" s="175" t="s">
        <v>30</v>
      </c>
      <c r="E4729" s="176" t="n">
        <v>4</v>
      </c>
      <c r="F4729" s="176" t="n">
        <f aca="false">SUMPRODUCT($E4730:$E4758,F4730:F4758)</f>
        <v>68.2128772964</v>
      </c>
      <c r="G4729" s="176" t="n">
        <f aca="false">SUMPRODUCT($E4730:$E4758,G4730:G4758)</f>
        <v>3.70924197</v>
      </c>
    </row>
    <row r="4730" customFormat="false" ht="15" hidden="false" customHeight="false" outlineLevel="0" collapsed="false">
      <c r="A4730" s="178" t="n">
        <v>10</v>
      </c>
      <c r="B4730" s="179" t="s">
        <v>647</v>
      </c>
      <c r="C4730" s="180" t="s">
        <v>74</v>
      </c>
      <c r="D4730" s="180" t="s">
        <v>30</v>
      </c>
      <c r="E4730" s="178" t="n">
        <v>0.00210375</v>
      </c>
      <c r="F4730" s="181" t="n">
        <f aca="false">IF(C4730="MAT.",VLOOKUP(A4730,INSUMOS_AUX!A:F,6,0),0)</f>
        <v>6.92</v>
      </c>
      <c r="G4730" s="178" t="n">
        <f aca="false">IF(C4730="M.O.",VLOOKUP(A4730,INSUMOS_AUX!A:F,6,0),0)</f>
        <v>0</v>
      </c>
    </row>
    <row r="4731" customFormat="false" ht="15" hidden="false" customHeight="false" outlineLevel="0" collapsed="false">
      <c r="A4731" s="178" t="n">
        <v>11359</v>
      </c>
      <c r="B4731" s="179" t="s">
        <v>649</v>
      </c>
      <c r="C4731" s="180" t="s">
        <v>74</v>
      </c>
      <c r="D4731" s="180" t="s">
        <v>30</v>
      </c>
      <c r="E4731" s="178" t="n">
        <v>1.698E-005</v>
      </c>
      <c r="F4731" s="181" t="n">
        <f aca="false">IF(C4731="MAT.",VLOOKUP(A4731,INSUMOS_AUX!A:F,6,0),0)</f>
        <v>571.77</v>
      </c>
      <c r="G4731" s="178" t="n">
        <f aca="false">IF(C4731="M.O.",VLOOKUP(A4731,INSUMOS_AUX!A:F,6,0),0)</f>
        <v>0</v>
      </c>
    </row>
    <row r="4732" customFormat="false" ht="15" hidden="false" customHeight="false" outlineLevel="0" collapsed="false">
      <c r="A4732" s="178" t="n">
        <v>12815</v>
      </c>
      <c r="B4732" s="179" t="s">
        <v>651</v>
      </c>
      <c r="C4732" s="180" t="s">
        <v>74</v>
      </c>
      <c r="D4732" s="180" t="s">
        <v>30</v>
      </c>
      <c r="E4732" s="178" t="n">
        <v>0.00239448</v>
      </c>
      <c r="F4732" s="181" t="n">
        <f aca="false">IF(C4732="MAT.",VLOOKUP(A4732,INSUMOS_AUX!A:F,6,0),0)</f>
        <v>5.84</v>
      </c>
      <c r="G4732" s="178" t="n">
        <f aca="false">IF(C4732="M.O.",VLOOKUP(A4732,INSUMOS_AUX!A:F,6,0),0)</f>
        <v>0</v>
      </c>
    </row>
    <row r="4733" customFormat="false" ht="15" hidden="false" customHeight="false" outlineLevel="0" collapsed="false">
      <c r="A4733" s="178" t="n">
        <v>12892</v>
      </c>
      <c r="B4733" s="179" t="s">
        <v>627</v>
      </c>
      <c r="C4733" s="180" t="s">
        <v>74</v>
      </c>
      <c r="D4733" s="180" t="s">
        <v>628</v>
      </c>
      <c r="E4733" s="178" t="n">
        <v>0.00412164</v>
      </c>
      <c r="F4733" s="181" t="n">
        <f aca="false">IF(C4733="MAT.",VLOOKUP(A4733,INSUMOS_AUX!A:F,6,0),0)</f>
        <v>9</v>
      </c>
      <c r="G4733" s="178" t="n">
        <f aca="false">IF(C4733="M.O.",VLOOKUP(A4733,INSUMOS_AUX!A:F,6,0),0)</f>
        <v>0</v>
      </c>
    </row>
    <row r="4734" customFormat="false" ht="15" hidden="false" customHeight="false" outlineLevel="0" collapsed="false">
      <c r="A4734" s="178" t="n">
        <v>12893</v>
      </c>
      <c r="B4734" s="179" t="s">
        <v>629</v>
      </c>
      <c r="C4734" s="180" t="s">
        <v>74</v>
      </c>
      <c r="D4734" s="180" t="s">
        <v>628</v>
      </c>
      <c r="E4734" s="178" t="n">
        <v>0.00048087</v>
      </c>
      <c r="F4734" s="181" t="n">
        <f aca="false">IF(C4734="MAT.",VLOOKUP(A4734,INSUMOS_AUX!A:F,6,0),0)</f>
        <v>48</v>
      </c>
      <c r="G4734" s="178" t="n">
        <f aca="false">IF(C4734="M.O.",VLOOKUP(A4734,INSUMOS_AUX!A:F,6,0),0)</f>
        <v>0</v>
      </c>
    </row>
    <row r="4735" customFormat="false" ht="15" hidden="false" customHeight="false" outlineLevel="0" collapsed="false">
      <c r="A4735" s="178" t="n">
        <v>1370</v>
      </c>
      <c r="B4735" s="179" t="s">
        <v>930</v>
      </c>
      <c r="C4735" s="180" t="s">
        <v>74</v>
      </c>
      <c r="D4735" s="180" t="s">
        <v>30</v>
      </c>
      <c r="E4735" s="178" t="n">
        <v>1</v>
      </c>
      <c r="F4735" s="181" t="n">
        <f aca="false">IF(C4735="MAT.",VLOOKUP(A4735,INSUMOS_AUX!A:F,6,0),0)</f>
        <v>66.59</v>
      </c>
      <c r="G4735" s="178" t="n">
        <f aca="false">IF(C4735="M.O.",VLOOKUP(A4735,INSUMOS_AUX!A:F,6,0),0)</f>
        <v>0</v>
      </c>
    </row>
    <row r="4736" customFormat="false" ht="15" hidden="false" customHeight="false" outlineLevel="0" collapsed="false">
      <c r="A4736" s="178" t="n">
        <v>25966</v>
      </c>
      <c r="B4736" s="179" t="s">
        <v>653</v>
      </c>
      <c r="C4736" s="180" t="s">
        <v>74</v>
      </c>
      <c r="D4736" s="180" t="s">
        <v>654</v>
      </c>
      <c r="E4736" s="178" t="n">
        <v>0.00039909</v>
      </c>
      <c r="F4736" s="181" t="n">
        <f aca="false">IF(C4736="MAT.",VLOOKUP(A4736,INSUMOS_AUX!A:F,6,0),0)</f>
        <v>15.03</v>
      </c>
      <c r="G4736" s="178" t="n">
        <f aca="false">IF(C4736="M.O.",VLOOKUP(A4736,INSUMOS_AUX!A:F,6,0),0)</f>
        <v>0</v>
      </c>
    </row>
    <row r="4737" customFormat="false" ht="15" hidden="false" customHeight="false" outlineLevel="0" collapsed="false">
      <c r="A4737" s="178" t="n">
        <v>2696</v>
      </c>
      <c r="B4737" s="179" t="s">
        <v>836</v>
      </c>
      <c r="C4737" s="180" t="s">
        <v>636</v>
      </c>
      <c r="D4737" s="180" t="s">
        <v>594</v>
      </c>
      <c r="E4737" s="178" t="n">
        <v>0.233335</v>
      </c>
      <c r="F4737" s="181" t="n">
        <f aca="false">IF(C4737="MAT.",VLOOKUP(A4737,INSUMOS_AUX!A:F,6,0),0)</f>
        <v>0</v>
      </c>
      <c r="G4737" s="178" t="n">
        <f aca="false">IF(C4737="M.O.",VLOOKUP(A4737,INSUMOS_AUX!A:F,6,0),0)</f>
        <v>13.3</v>
      </c>
    </row>
    <row r="4738" customFormat="false" ht="15" hidden="false" customHeight="false" outlineLevel="0" collapsed="false">
      <c r="A4738" s="178" t="n">
        <v>2711</v>
      </c>
      <c r="B4738" s="179" t="s">
        <v>657</v>
      </c>
      <c r="C4738" s="180" t="s">
        <v>74</v>
      </c>
      <c r="D4738" s="180" t="s">
        <v>30</v>
      </c>
      <c r="E4738" s="178" t="n">
        <v>0.00017811</v>
      </c>
      <c r="F4738" s="181" t="n">
        <f aca="false">IF(C4738="MAT.",VLOOKUP(A4738,INSUMOS_AUX!A:F,6,0),0)</f>
        <v>109.45</v>
      </c>
      <c r="G4738" s="178" t="n">
        <f aca="false">IF(C4738="M.O.",VLOOKUP(A4738,INSUMOS_AUX!A:F,6,0),0)</f>
        <v>0</v>
      </c>
    </row>
    <row r="4739" customFormat="false" ht="15" hidden="false" customHeight="false" outlineLevel="0" collapsed="false">
      <c r="A4739" s="178" t="n">
        <v>3146</v>
      </c>
      <c r="B4739" s="179" t="s">
        <v>931</v>
      </c>
      <c r="C4739" s="180" t="s">
        <v>74</v>
      </c>
      <c r="D4739" s="180" t="s">
        <v>30</v>
      </c>
      <c r="E4739" s="178" t="n">
        <v>0.1</v>
      </c>
      <c r="F4739" s="181" t="n">
        <f aca="false">IF(C4739="MAT.",VLOOKUP(A4739,INSUMOS_AUX!A:F,6,0),0)</f>
        <v>3.48</v>
      </c>
      <c r="G4739" s="178" t="n">
        <f aca="false">IF(C4739="M.O.",VLOOKUP(A4739,INSUMOS_AUX!A:F,6,0),0)</f>
        <v>0</v>
      </c>
    </row>
    <row r="4740" customFormat="false" ht="15" hidden="false" customHeight="false" outlineLevel="0" collapsed="false">
      <c r="A4740" s="178" t="n">
        <v>36144</v>
      </c>
      <c r="B4740" s="179" t="s">
        <v>630</v>
      </c>
      <c r="C4740" s="180" t="s">
        <v>74</v>
      </c>
      <c r="D4740" s="180" t="s">
        <v>30</v>
      </c>
      <c r="E4740" s="178" t="n">
        <v>0.03353124</v>
      </c>
      <c r="F4740" s="181" t="n">
        <f aca="false">IF(C4740="MAT.",VLOOKUP(A4740,INSUMOS_AUX!A:F,6,0),0)</f>
        <v>1.12</v>
      </c>
      <c r="G4740" s="178" t="n">
        <f aca="false">IF(C4740="M.O.",VLOOKUP(A4740,INSUMOS_AUX!A:F,6,0),0)</f>
        <v>0</v>
      </c>
    </row>
    <row r="4741" customFormat="false" ht="15" hidden="false" customHeight="false" outlineLevel="0" collapsed="false">
      <c r="A4741" s="178" t="n">
        <v>36146</v>
      </c>
      <c r="B4741" s="179" t="s">
        <v>631</v>
      </c>
      <c r="C4741" s="180" t="s">
        <v>74</v>
      </c>
      <c r="D4741" s="180" t="s">
        <v>30</v>
      </c>
      <c r="E4741" s="178" t="n">
        <v>0.00037302</v>
      </c>
      <c r="F4741" s="181" t="n">
        <f aca="false">IF(C4741="MAT.",VLOOKUP(A4741,INSUMOS_AUX!A:F,6,0),0)</f>
        <v>170</v>
      </c>
      <c r="G4741" s="178" t="n">
        <f aca="false">IF(C4741="M.O.",VLOOKUP(A4741,INSUMOS_AUX!A:F,6,0),0)</f>
        <v>0</v>
      </c>
    </row>
    <row r="4742" customFormat="false" ht="15" hidden="false" customHeight="false" outlineLevel="0" collapsed="false">
      <c r="A4742" s="178" t="n">
        <v>36149</v>
      </c>
      <c r="B4742" s="179" t="s">
        <v>632</v>
      </c>
      <c r="C4742" s="180" t="s">
        <v>74</v>
      </c>
      <c r="D4742" s="180" t="s">
        <v>30</v>
      </c>
      <c r="E4742" s="178" t="n">
        <v>0.000216</v>
      </c>
      <c r="F4742" s="181" t="n">
        <f aca="false">IF(C4742="MAT.",VLOOKUP(A4742,INSUMOS_AUX!A:F,6,0),0)</f>
        <v>117.5</v>
      </c>
      <c r="G4742" s="178" t="n">
        <f aca="false">IF(C4742="M.O.",VLOOKUP(A4742,INSUMOS_AUX!A:F,6,0),0)</f>
        <v>0</v>
      </c>
    </row>
    <row r="4743" customFormat="false" ht="15" hidden="false" customHeight="false" outlineLevel="0" collapsed="false">
      <c r="A4743" s="178" t="n">
        <v>36150</v>
      </c>
      <c r="B4743" s="179" t="s">
        <v>633</v>
      </c>
      <c r="C4743" s="180" t="s">
        <v>74</v>
      </c>
      <c r="D4743" s="180" t="s">
        <v>30</v>
      </c>
      <c r="E4743" s="178" t="n">
        <v>0.00079932</v>
      </c>
      <c r="F4743" s="181" t="n">
        <f aca="false">IF(C4743="MAT.",VLOOKUP(A4743,INSUMOS_AUX!A:F,6,0),0)</f>
        <v>29.7</v>
      </c>
      <c r="G4743" s="178" t="n">
        <f aca="false">IF(C4743="M.O.",VLOOKUP(A4743,INSUMOS_AUX!A:F,6,0),0)</f>
        <v>0</v>
      </c>
    </row>
    <row r="4744" customFormat="false" ht="15" hidden="false" customHeight="false" outlineLevel="0" collapsed="false">
      <c r="A4744" s="178" t="n">
        <v>36153</v>
      </c>
      <c r="B4744" s="179" t="s">
        <v>634</v>
      </c>
      <c r="C4744" s="180" t="s">
        <v>74</v>
      </c>
      <c r="D4744" s="180" t="s">
        <v>30</v>
      </c>
      <c r="E4744" s="178" t="n">
        <v>0.00032328</v>
      </c>
      <c r="F4744" s="181" t="n">
        <f aca="false">IF(C4744="MAT.",VLOOKUP(A4744,INSUMOS_AUX!A:F,6,0),0)</f>
        <v>133.75</v>
      </c>
      <c r="G4744" s="178" t="n">
        <f aca="false">IF(C4744="M.O.",VLOOKUP(A4744,INSUMOS_AUX!A:F,6,0),0)</f>
        <v>0</v>
      </c>
    </row>
    <row r="4745" customFormat="false" ht="15" hidden="false" customHeight="false" outlineLevel="0" collapsed="false">
      <c r="A4745" s="178" t="n">
        <v>37370</v>
      </c>
      <c r="B4745" s="179" t="s">
        <v>659</v>
      </c>
      <c r="C4745" s="180" t="s">
        <v>74</v>
      </c>
      <c r="D4745" s="180" t="s">
        <v>594</v>
      </c>
      <c r="E4745" s="178" t="n">
        <v>0.3</v>
      </c>
      <c r="F4745" s="181" t="n">
        <f aca="false">IF(C4745="MAT.",VLOOKUP(A4745,INSUMOS_AUX!A:F,6,0),0)</f>
        <v>1.87</v>
      </c>
      <c r="G4745" s="178" t="n">
        <f aca="false">IF(C4745="M.O.",VLOOKUP(A4745,INSUMOS_AUX!A:F,6,0),0)</f>
        <v>0</v>
      </c>
    </row>
    <row r="4746" customFormat="false" ht="15" hidden="false" customHeight="false" outlineLevel="0" collapsed="false">
      <c r="A4746" s="178" t="n">
        <v>37371</v>
      </c>
      <c r="B4746" s="179" t="s">
        <v>660</v>
      </c>
      <c r="C4746" s="180" t="s">
        <v>74</v>
      </c>
      <c r="D4746" s="180" t="s">
        <v>594</v>
      </c>
      <c r="E4746" s="178" t="n">
        <v>0.3</v>
      </c>
      <c r="F4746" s="181" t="n">
        <f aca="false">IF(C4746="MAT.",VLOOKUP(A4746,INSUMOS_AUX!A:F,6,0),0)</f>
        <v>0.71</v>
      </c>
      <c r="G4746" s="178" t="n">
        <f aca="false">IF(C4746="M.O.",VLOOKUP(A4746,INSUMOS_AUX!A:F,6,0),0)</f>
        <v>0</v>
      </c>
    </row>
    <row r="4747" customFormat="false" ht="15" hidden="false" customHeight="false" outlineLevel="0" collapsed="false">
      <c r="A4747" s="178" t="n">
        <v>37372</v>
      </c>
      <c r="B4747" s="179" t="s">
        <v>661</v>
      </c>
      <c r="C4747" s="180" t="s">
        <v>74</v>
      </c>
      <c r="D4747" s="180" t="s">
        <v>594</v>
      </c>
      <c r="E4747" s="178" t="n">
        <v>0.3</v>
      </c>
      <c r="F4747" s="181" t="n">
        <f aca="false">IF(C4747="MAT.",VLOOKUP(A4747,INSUMOS_AUX!A:F,6,0),0)</f>
        <v>0.34</v>
      </c>
      <c r="G4747" s="178" t="n">
        <f aca="false">IF(C4747="M.O.",VLOOKUP(A4747,INSUMOS_AUX!A:F,6,0),0)</f>
        <v>0</v>
      </c>
    </row>
    <row r="4748" customFormat="false" ht="15" hidden="false" customHeight="false" outlineLevel="0" collapsed="false">
      <c r="A4748" s="178" t="n">
        <v>37373</v>
      </c>
      <c r="B4748" s="179" t="s">
        <v>662</v>
      </c>
      <c r="C4748" s="180" t="s">
        <v>74</v>
      </c>
      <c r="D4748" s="180" t="s">
        <v>594</v>
      </c>
      <c r="E4748" s="178" t="n">
        <v>0.3</v>
      </c>
      <c r="F4748" s="181" t="n">
        <f aca="false">IF(C4748="MAT.",VLOOKUP(A4748,INSUMOS_AUX!A:F,6,0),0)</f>
        <v>0.05</v>
      </c>
      <c r="G4748" s="178" t="n">
        <f aca="false">IF(C4748="M.O.",VLOOKUP(A4748,INSUMOS_AUX!A:F,6,0),0)</f>
        <v>0</v>
      </c>
    </row>
    <row r="4749" customFormat="false" ht="15" hidden="false" customHeight="false" outlineLevel="0" collapsed="false">
      <c r="A4749" s="178" t="n">
        <v>38382</v>
      </c>
      <c r="B4749" s="179" t="s">
        <v>664</v>
      </c>
      <c r="C4749" s="180" t="s">
        <v>74</v>
      </c>
      <c r="D4749" s="180" t="s">
        <v>30</v>
      </c>
      <c r="E4749" s="178" t="n">
        <v>0.00075936</v>
      </c>
      <c r="F4749" s="181" t="n">
        <f aca="false">IF(C4749="MAT.",VLOOKUP(A4749,INSUMOS_AUX!A:F,6,0),0)</f>
        <v>7.62</v>
      </c>
      <c r="G4749" s="178" t="n">
        <f aca="false">IF(C4749="M.O.",VLOOKUP(A4749,INSUMOS_AUX!A:F,6,0),0)</f>
        <v>0</v>
      </c>
    </row>
    <row r="4750" customFormat="false" ht="15" hidden="false" customHeight="false" outlineLevel="0" collapsed="false">
      <c r="A4750" s="178" t="n">
        <v>38390</v>
      </c>
      <c r="B4750" s="179" t="s">
        <v>665</v>
      </c>
      <c r="C4750" s="180" t="s">
        <v>74</v>
      </c>
      <c r="D4750" s="180" t="s">
        <v>30</v>
      </c>
      <c r="E4750" s="178" t="n">
        <v>0.00039909</v>
      </c>
      <c r="F4750" s="181" t="n">
        <f aca="false">IF(C4750="MAT.",VLOOKUP(A4750,INSUMOS_AUX!A:F,6,0),0)</f>
        <v>22.97</v>
      </c>
      <c r="G4750" s="178" t="n">
        <f aca="false">IF(C4750="M.O.",VLOOKUP(A4750,INSUMOS_AUX!A:F,6,0),0)</f>
        <v>0</v>
      </c>
    </row>
    <row r="4751" customFormat="false" ht="15" hidden="false" customHeight="false" outlineLevel="0" collapsed="false">
      <c r="A4751" s="178" t="n">
        <v>38393</v>
      </c>
      <c r="B4751" s="179" t="s">
        <v>666</v>
      </c>
      <c r="C4751" s="180" t="s">
        <v>74</v>
      </c>
      <c r="D4751" s="180" t="s">
        <v>30</v>
      </c>
      <c r="E4751" s="178" t="n">
        <v>0.00039909</v>
      </c>
      <c r="F4751" s="181" t="n">
        <f aca="false">IF(C4751="MAT.",VLOOKUP(A4751,INSUMOS_AUX!A:F,6,0),0)</f>
        <v>10.36</v>
      </c>
      <c r="G4751" s="178" t="n">
        <f aca="false">IF(C4751="M.O.",VLOOKUP(A4751,INSUMOS_AUX!A:F,6,0),0)</f>
        <v>0</v>
      </c>
    </row>
    <row r="4752" customFormat="false" ht="15" hidden="false" customHeight="false" outlineLevel="0" collapsed="false">
      <c r="A4752" s="178" t="n">
        <v>38396</v>
      </c>
      <c r="B4752" s="179" t="s">
        <v>667</v>
      </c>
      <c r="C4752" s="180" t="s">
        <v>74</v>
      </c>
      <c r="D4752" s="180" t="s">
        <v>30</v>
      </c>
      <c r="E4752" s="178" t="n">
        <v>1.359E-005</v>
      </c>
      <c r="F4752" s="181" t="n">
        <f aca="false">IF(C4752="MAT.",VLOOKUP(A4752,INSUMOS_AUX!A:F,6,0),0)</f>
        <v>276.64</v>
      </c>
      <c r="G4752" s="178" t="n">
        <f aca="false">IF(C4752="M.O.",VLOOKUP(A4752,INSUMOS_AUX!A:F,6,0),0)</f>
        <v>0</v>
      </c>
    </row>
    <row r="4753" customFormat="false" ht="15" hidden="false" customHeight="false" outlineLevel="0" collapsed="false">
      <c r="A4753" s="178" t="n">
        <v>38399</v>
      </c>
      <c r="B4753" s="179" t="s">
        <v>668</v>
      </c>
      <c r="C4753" s="180" t="s">
        <v>74</v>
      </c>
      <c r="D4753" s="180" t="s">
        <v>30</v>
      </c>
      <c r="E4753" s="178" t="n">
        <v>6.789E-005</v>
      </c>
      <c r="F4753" s="181" t="n">
        <f aca="false">IF(C4753="MAT.",VLOOKUP(A4753,INSUMOS_AUX!A:F,6,0),0)</f>
        <v>135.25</v>
      </c>
      <c r="G4753" s="178" t="n">
        <f aca="false">IF(C4753="M.O.",VLOOKUP(A4753,INSUMOS_AUX!A:F,6,0),0)</f>
        <v>0</v>
      </c>
    </row>
    <row r="4754" customFormat="false" ht="15" hidden="false" customHeight="false" outlineLevel="0" collapsed="false">
      <c r="A4754" s="178" t="n">
        <v>38412</v>
      </c>
      <c r="B4754" s="179" t="s">
        <v>669</v>
      </c>
      <c r="C4754" s="180" t="s">
        <v>74</v>
      </c>
      <c r="D4754" s="180" t="s">
        <v>30</v>
      </c>
      <c r="E4754" s="178" t="n">
        <v>1.188E-005</v>
      </c>
      <c r="F4754" s="181" t="n">
        <f aca="false">IF(C4754="MAT.",VLOOKUP(A4754,INSUMOS_AUX!A:F,6,0),0)</f>
        <v>837.62</v>
      </c>
      <c r="G4754" s="178" t="n">
        <f aca="false">IF(C4754="M.O.",VLOOKUP(A4754,INSUMOS_AUX!A:F,6,0),0)</f>
        <v>0</v>
      </c>
    </row>
    <row r="4755" customFormat="false" ht="15" hidden="false" customHeight="false" outlineLevel="0" collapsed="false">
      <c r="A4755" s="178" t="n">
        <v>38413</v>
      </c>
      <c r="B4755" s="179" t="s">
        <v>670</v>
      </c>
      <c r="C4755" s="180" t="s">
        <v>74</v>
      </c>
      <c r="D4755" s="180" t="s">
        <v>30</v>
      </c>
      <c r="E4755" s="178" t="n">
        <v>1.164E-005</v>
      </c>
      <c r="F4755" s="181" t="n">
        <f aca="false">IF(C4755="MAT.",VLOOKUP(A4755,INSUMOS_AUX!A:F,6,0),0)</f>
        <v>589.49</v>
      </c>
      <c r="G4755" s="178" t="n">
        <f aca="false">IF(C4755="M.O.",VLOOKUP(A4755,INSUMOS_AUX!A:F,6,0),0)</f>
        <v>0</v>
      </c>
    </row>
    <row r="4756" customFormat="false" ht="15" hidden="false" customHeight="false" outlineLevel="0" collapsed="false">
      <c r="A4756" s="178" t="n">
        <v>38476</v>
      </c>
      <c r="B4756" s="179" t="s">
        <v>671</v>
      </c>
      <c r="C4756" s="180" t="s">
        <v>74</v>
      </c>
      <c r="D4756" s="180" t="s">
        <v>30</v>
      </c>
      <c r="E4756" s="178" t="n">
        <v>5.433E-005</v>
      </c>
      <c r="F4756" s="181" t="n">
        <f aca="false">IF(C4756="MAT.",VLOOKUP(A4756,INSUMOS_AUX!A:F,6,0),0)</f>
        <v>203.78</v>
      </c>
      <c r="G4756" s="178" t="n">
        <f aca="false">IF(C4756="M.O.",VLOOKUP(A4756,INSUMOS_AUX!A:F,6,0),0)</f>
        <v>0</v>
      </c>
    </row>
    <row r="4757" customFormat="false" ht="15" hidden="false" customHeight="false" outlineLevel="0" collapsed="false">
      <c r="A4757" s="178" t="n">
        <v>38477</v>
      </c>
      <c r="B4757" s="179" t="s">
        <v>672</v>
      </c>
      <c r="C4757" s="180" t="s">
        <v>74</v>
      </c>
      <c r="D4757" s="180" t="s">
        <v>30</v>
      </c>
      <c r="E4757" s="178" t="n">
        <v>1.164E-005</v>
      </c>
      <c r="F4757" s="181" t="n">
        <f aca="false">IF(C4757="MAT.",VLOOKUP(A4757,INSUMOS_AUX!A:F,6,0),0)</f>
        <v>577.1</v>
      </c>
      <c r="G4757" s="178" t="n">
        <f aca="false">IF(C4757="M.O.",VLOOKUP(A4757,INSUMOS_AUX!A:F,6,0),0)</f>
        <v>0</v>
      </c>
    </row>
    <row r="4758" customFormat="false" ht="15" hidden="false" customHeight="false" outlineLevel="0" collapsed="false">
      <c r="A4758" s="178" t="n">
        <v>6111</v>
      </c>
      <c r="B4758" s="179" t="s">
        <v>678</v>
      </c>
      <c r="C4758" s="180" t="s">
        <v>636</v>
      </c>
      <c r="D4758" s="180" t="s">
        <v>594</v>
      </c>
      <c r="E4758" s="178" t="n">
        <v>0.071197</v>
      </c>
      <c r="F4758" s="181" t="n">
        <f aca="false">IF(C4758="MAT.",VLOOKUP(A4758,INSUMOS_AUX!A:F,6,0),0)</f>
        <v>0</v>
      </c>
      <c r="G4758" s="178" t="n">
        <f aca="false">IF(C4758="M.O.",VLOOKUP(A4758,INSUMOS_AUX!A:F,6,0),0)</f>
        <v>8.51</v>
      </c>
    </row>
    <row r="4759" customFormat="false" ht="15" hidden="false" customHeight="false" outlineLevel="0" collapsed="false">
      <c r="A4759" s="172"/>
      <c r="B4759" s="173"/>
      <c r="C4759" s="173"/>
      <c r="D4759" s="173"/>
      <c r="E4759" s="173"/>
      <c r="F4759" s="173"/>
      <c r="G4759" s="173"/>
    </row>
    <row r="4760" customFormat="false" ht="15" hidden="false" customHeight="false" outlineLevel="0" collapsed="false">
      <c r="A4760" s="174" t="s">
        <v>536</v>
      </c>
      <c r="B4760" s="174" t="s">
        <v>537</v>
      </c>
      <c r="C4760" s="175" t="s">
        <v>60</v>
      </c>
      <c r="D4760" s="175" t="s">
        <v>30</v>
      </c>
      <c r="E4760" s="176" t="n">
        <v>6</v>
      </c>
      <c r="F4760" s="176" t="n">
        <f aca="false">SUMPRODUCT($E4761:$E4789,F4761:F4789)</f>
        <v>135.54823882844</v>
      </c>
      <c r="G4760" s="176" t="n">
        <f aca="false">SUMPRODUCT($E4761:$E4789,G4761:G4789)</f>
        <v>1.60895063</v>
      </c>
    </row>
    <row r="4761" customFormat="false" ht="15" hidden="false" customHeight="false" outlineLevel="0" collapsed="false">
      <c r="A4761" s="178" t="n">
        <v>10</v>
      </c>
      <c r="B4761" s="179" t="s">
        <v>647</v>
      </c>
      <c r="C4761" s="180" t="s">
        <v>74</v>
      </c>
      <c r="D4761" s="180" t="s">
        <v>30</v>
      </c>
      <c r="E4761" s="178" t="n">
        <v>0.000911625</v>
      </c>
      <c r="F4761" s="181" t="n">
        <f aca="false">IF(C4761="MAT.",VLOOKUP(A4761,INSUMOS_AUX!A:F,6,0),0)</f>
        <v>6.92</v>
      </c>
      <c r="G4761" s="178" t="n">
        <f aca="false">IF(C4761="M.O.",VLOOKUP(A4761,INSUMOS_AUX!A:F,6,0),0)</f>
        <v>0</v>
      </c>
    </row>
    <row r="4762" customFormat="false" ht="15" hidden="false" customHeight="false" outlineLevel="0" collapsed="false">
      <c r="A4762" s="178" t="n">
        <v>11359</v>
      </c>
      <c r="B4762" s="179" t="s">
        <v>649</v>
      </c>
      <c r="C4762" s="180" t="s">
        <v>74</v>
      </c>
      <c r="D4762" s="180" t="s">
        <v>30</v>
      </c>
      <c r="E4762" s="178" t="n">
        <v>7.358E-006</v>
      </c>
      <c r="F4762" s="181" t="n">
        <f aca="false">IF(C4762="MAT.",VLOOKUP(A4762,INSUMOS_AUX!A:F,6,0),0)</f>
        <v>571.77</v>
      </c>
      <c r="G4762" s="178" t="n">
        <f aca="false">IF(C4762="M.O.",VLOOKUP(A4762,INSUMOS_AUX!A:F,6,0),0)</f>
        <v>0</v>
      </c>
    </row>
    <row r="4763" customFormat="false" ht="15" hidden="false" customHeight="false" outlineLevel="0" collapsed="false">
      <c r="A4763" s="178" t="n">
        <v>12815</v>
      </c>
      <c r="B4763" s="179" t="s">
        <v>651</v>
      </c>
      <c r="C4763" s="180" t="s">
        <v>74</v>
      </c>
      <c r="D4763" s="180" t="s">
        <v>30</v>
      </c>
      <c r="E4763" s="178" t="n">
        <v>0.001037608</v>
      </c>
      <c r="F4763" s="181" t="n">
        <f aca="false">IF(C4763="MAT.",VLOOKUP(A4763,INSUMOS_AUX!A:F,6,0),0)</f>
        <v>5.84</v>
      </c>
      <c r="G4763" s="178" t="n">
        <f aca="false">IF(C4763="M.O.",VLOOKUP(A4763,INSUMOS_AUX!A:F,6,0),0)</f>
        <v>0</v>
      </c>
    </row>
    <row r="4764" customFormat="false" ht="15" hidden="false" customHeight="false" outlineLevel="0" collapsed="false">
      <c r="A4764" s="178" t="n">
        <v>12892</v>
      </c>
      <c r="B4764" s="179" t="s">
        <v>627</v>
      </c>
      <c r="C4764" s="180" t="s">
        <v>74</v>
      </c>
      <c r="D4764" s="180" t="s">
        <v>628</v>
      </c>
      <c r="E4764" s="178" t="n">
        <v>0.001786044</v>
      </c>
      <c r="F4764" s="181" t="n">
        <f aca="false">IF(C4764="MAT.",VLOOKUP(A4764,INSUMOS_AUX!A:F,6,0),0)</f>
        <v>9</v>
      </c>
      <c r="G4764" s="178" t="n">
        <f aca="false">IF(C4764="M.O.",VLOOKUP(A4764,INSUMOS_AUX!A:F,6,0),0)</f>
        <v>0</v>
      </c>
    </row>
    <row r="4765" customFormat="false" ht="15" hidden="false" customHeight="false" outlineLevel="0" collapsed="false">
      <c r="A4765" s="178" t="n">
        <v>12893</v>
      </c>
      <c r="B4765" s="179" t="s">
        <v>629</v>
      </c>
      <c r="C4765" s="180" t="s">
        <v>74</v>
      </c>
      <c r="D4765" s="180" t="s">
        <v>628</v>
      </c>
      <c r="E4765" s="178" t="n">
        <v>0.000208377</v>
      </c>
      <c r="F4765" s="181" t="n">
        <f aca="false">IF(C4765="MAT.",VLOOKUP(A4765,INSUMOS_AUX!A:F,6,0),0)</f>
        <v>48</v>
      </c>
      <c r="G4765" s="178" t="n">
        <f aca="false">IF(C4765="M.O.",VLOOKUP(A4765,INSUMOS_AUX!A:F,6,0),0)</f>
        <v>0</v>
      </c>
    </row>
    <row r="4766" customFormat="false" ht="15" hidden="false" customHeight="false" outlineLevel="0" collapsed="false">
      <c r="A4766" s="178" t="n">
        <v>25966</v>
      </c>
      <c r="B4766" s="179" t="s">
        <v>653</v>
      </c>
      <c r="C4766" s="180" t="s">
        <v>74</v>
      </c>
      <c r="D4766" s="180" t="s">
        <v>654</v>
      </c>
      <c r="E4766" s="178" t="n">
        <v>0.000172939</v>
      </c>
      <c r="F4766" s="181" t="n">
        <f aca="false">IF(C4766="MAT.",VLOOKUP(A4766,INSUMOS_AUX!A:F,6,0),0)</f>
        <v>15.03</v>
      </c>
      <c r="G4766" s="178" t="n">
        <f aca="false">IF(C4766="M.O.",VLOOKUP(A4766,INSUMOS_AUX!A:F,6,0),0)</f>
        <v>0</v>
      </c>
    </row>
    <row r="4767" customFormat="false" ht="15" hidden="false" customHeight="false" outlineLevel="0" collapsed="false">
      <c r="A4767" s="178" t="n">
        <v>2696</v>
      </c>
      <c r="B4767" s="179" t="s">
        <v>836</v>
      </c>
      <c r="C4767" s="180" t="s">
        <v>636</v>
      </c>
      <c r="D4767" s="180" t="s">
        <v>594</v>
      </c>
      <c r="E4767" s="178" t="n">
        <v>0.10145</v>
      </c>
      <c r="F4767" s="181" t="n">
        <f aca="false">IF(C4767="MAT.",VLOOKUP(A4767,INSUMOS_AUX!A:F,6,0),0)</f>
        <v>0</v>
      </c>
      <c r="G4767" s="178" t="n">
        <f aca="false">IF(C4767="M.O.",VLOOKUP(A4767,INSUMOS_AUX!A:F,6,0),0)</f>
        <v>13.3</v>
      </c>
    </row>
    <row r="4768" customFormat="false" ht="15" hidden="false" customHeight="false" outlineLevel="0" collapsed="false">
      <c r="A4768" s="178" t="n">
        <v>2711</v>
      </c>
      <c r="B4768" s="179" t="s">
        <v>657</v>
      </c>
      <c r="C4768" s="180" t="s">
        <v>74</v>
      </c>
      <c r="D4768" s="180" t="s">
        <v>30</v>
      </c>
      <c r="E4768" s="178" t="n">
        <v>7.7181E-005</v>
      </c>
      <c r="F4768" s="181" t="n">
        <f aca="false">IF(C4768="MAT.",VLOOKUP(A4768,INSUMOS_AUX!A:F,6,0),0)</f>
        <v>109.45</v>
      </c>
      <c r="G4768" s="178" t="n">
        <f aca="false">IF(C4768="M.O.",VLOOKUP(A4768,INSUMOS_AUX!A:F,6,0),0)</f>
        <v>0</v>
      </c>
    </row>
    <row r="4769" customFormat="false" ht="15" hidden="false" customHeight="false" outlineLevel="0" collapsed="false">
      <c r="A4769" s="178" t="n">
        <v>3146</v>
      </c>
      <c r="B4769" s="179" t="s">
        <v>931</v>
      </c>
      <c r="C4769" s="180" t="s">
        <v>74</v>
      </c>
      <c r="D4769" s="180" t="s">
        <v>30</v>
      </c>
      <c r="E4769" s="178" t="n">
        <v>0.0304</v>
      </c>
      <c r="F4769" s="181" t="n">
        <f aca="false">IF(C4769="MAT.",VLOOKUP(A4769,INSUMOS_AUX!A:F,6,0),0)</f>
        <v>3.48</v>
      </c>
      <c r="G4769" s="178" t="n">
        <f aca="false">IF(C4769="M.O.",VLOOKUP(A4769,INSUMOS_AUX!A:F,6,0),0)</f>
        <v>0</v>
      </c>
    </row>
    <row r="4770" customFormat="false" ht="15" hidden="false" customHeight="false" outlineLevel="0" collapsed="false">
      <c r="A4770" s="178" t="n">
        <v>36144</v>
      </c>
      <c r="B4770" s="179" t="s">
        <v>630</v>
      </c>
      <c r="C4770" s="180" t="s">
        <v>74</v>
      </c>
      <c r="D4770" s="180" t="s">
        <v>30</v>
      </c>
      <c r="E4770" s="178" t="n">
        <v>0.014530204</v>
      </c>
      <c r="F4770" s="181" t="n">
        <f aca="false">IF(C4770="MAT.",VLOOKUP(A4770,INSUMOS_AUX!A:F,6,0),0)</f>
        <v>1.12</v>
      </c>
      <c r="G4770" s="178" t="n">
        <f aca="false">IF(C4770="M.O.",VLOOKUP(A4770,INSUMOS_AUX!A:F,6,0),0)</f>
        <v>0</v>
      </c>
    </row>
    <row r="4771" customFormat="false" ht="15" hidden="false" customHeight="false" outlineLevel="0" collapsed="false">
      <c r="A4771" s="178" t="n">
        <v>36146</v>
      </c>
      <c r="B4771" s="179" t="s">
        <v>631</v>
      </c>
      <c r="C4771" s="180" t="s">
        <v>74</v>
      </c>
      <c r="D4771" s="180" t="s">
        <v>30</v>
      </c>
      <c r="E4771" s="178" t="n">
        <v>0.000161642</v>
      </c>
      <c r="F4771" s="181" t="n">
        <f aca="false">IF(C4771="MAT.",VLOOKUP(A4771,INSUMOS_AUX!A:F,6,0),0)</f>
        <v>170</v>
      </c>
      <c r="G4771" s="178" t="n">
        <f aca="false">IF(C4771="M.O.",VLOOKUP(A4771,INSUMOS_AUX!A:F,6,0),0)</f>
        <v>0</v>
      </c>
    </row>
    <row r="4772" customFormat="false" ht="15" hidden="false" customHeight="false" outlineLevel="0" collapsed="false">
      <c r="A4772" s="178" t="n">
        <v>36149</v>
      </c>
      <c r="B4772" s="179" t="s">
        <v>632</v>
      </c>
      <c r="C4772" s="180" t="s">
        <v>74</v>
      </c>
      <c r="D4772" s="180" t="s">
        <v>30</v>
      </c>
      <c r="E4772" s="178" t="n">
        <v>9.36E-005</v>
      </c>
      <c r="F4772" s="181" t="n">
        <f aca="false">IF(C4772="MAT.",VLOOKUP(A4772,INSUMOS_AUX!A:F,6,0),0)</f>
        <v>117.5</v>
      </c>
      <c r="G4772" s="178" t="n">
        <f aca="false">IF(C4772="M.O.",VLOOKUP(A4772,INSUMOS_AUX!A:F,6,0),0)</f>
        <v>0</v>
      </c>
    </row>
    <row r="4773" customFormat="false" ht="15" hidden="false" customHeight="false" outlineLevel="0" collapsed="false">
      <c r="A4773" s="178" t="n">
        <v>36150</v>
      </c>
      <c r="B4773" s="179" t="s">
        <v>633</v>
      </c>
      <c r="C4773" s="180" t="s">
        <v>74</v>
      </c>
      <c r="D4773" s="180" t="s">
        <v>30</v>
      </c>
      <c r="E4773" s="178" t="n">
        <v>0.000346372</v>
      </c>
      <c r="F4773" s="181" t="n">
        <f aca="false">IF(C4773="MAT.",VLOOKUP(A4773,INSUMOS_AUX!A:F,6,0),0)</f>
        <v>29.7</v>
      </c>
      <c r="G4773" s="178" t="n">
        <f aca="false">IF(C4773="M.O.",VLOOKUP(A4773,INSUMOS_AUX!A:F,6,0),0)</f>
        <v>0</v>
      </c>
    </row>
    <row r="4774" customFormat="false" ht="15" hidden="false" customHeight="false" outlineLevel="0" collapsed="false">
      <c r="A4774" s="178" t="n">
        <v>36153</v>
      </c>
      <c r="B4774" s="179" t="s">
        <v>634</v>
      </c>
      <c r="C4774" s="180" t="s">
        <v>74</v>
      </c>
      <c r="D4774" s="180" t="s">
        <v>30</v>
      </c>
      <c r="E4774" s="178" t="n">
        <v>0.000140088</v>
      </c>
      <c r="F4774" s="181" t="n">
        <f aca="false">IF(C4774="MAT.",VLOOKUP(A4774,INSUMOS_AUX!A:F,6,0),0)</f>
        <v>133.75</v>
      </c>
      <c r="G4774" s="178" t="n">
        <f aca="false">IF(C4774="M.O.",VLOOKUP(A4774,INSUMOS_AUX!A:F,6,0),0)</f>
        <v>0</v>
      </c>
    </row>
    <row r="4775" customFormat="false" ht="15" hidden="false" customHeight="false" outlineLevel="0" collapsed="false">
      <c r="A4775" s="178" t="n">
        <v>36796</v>
      </c>
      <c r="B4775" s="179" t="s">
        <v>932</v>
      </c>
      <c r="C4775" s="180" t="s">
        <v>74</v>
      </c>
      <c r="D4775" s="180" t="s">
        <v>30</v>
      </c>
      <c r="E4775" s="178" t="n">
        <v>1</v>
      </c>
      <c r="F4775" s="181" t="n">
        <f aca="false">IF(C4775="MAT.",VLOOKUP(A4775,INSUMOS_AUX!A:F,6,0),0)</f>
        <v>134.89</v>
      </c>
      <c r="G4775" s="178" t="n">
        <f aca="false">IF(C4775="M.O.",VLOOKUP(A4775,INSUMOS_AUX!A:F,6,0),0)</f>
        <v>0</v>
      </c>
    </row>
    <row r="4776" customFormat="false" ht="15" hidden="false" customHeight="false" outlineLevel="0" collapsed="false">
      <c r="A4776" s="178" t="n">
        <v>37370</v>
      </c>
      <c r="B4776" s="179" t="s">
        <v>659</v>
      </c>
      <c r="C4776" s="180" t="s">
        <v>74</v>
      </c>
      <c r="D4776" s="180" t="s">
        <v>594</v>
      </c>
      <c r="E4776" s="178" t="n">
        <v>0.13</v>
      </c>
      <c r="F4776" s="181" t="n">
        <f aca="false">IF(C4776="MAT.",VLOOKUP(A4776,INSUMOS_AUX!A:F,6,0),0)</f>
        <v>1.87</v>
      </c>
      <c r="G4776" s="178" t="n">
        <f aca="false">IF(C4776="M.O.",VLOOKUP(A4776,INSUMOS_AUX!A:F,6,0),0)</f>
        <v>0</v>
      </c>
    </row>
    <row r="4777" customFormat="false" ht="15" hidden="false" customHeight="false" outlineLevel="0" collapsed="false">
      <c r="A4777" s="178" t="n">
        <v>37371</v>
      </c>
      <c r="B4777" s="179" t="s">
        <v>660</v>
      </c>
      <c r="C4777" s="180" t="s">
        <v>74</v>
      </c>
      <c r="D4777" s="180" t="s">
        <v>594</v>
      </c>
      <c r="E4777" s="178" t="n">
        <v>0.13</v>
      </c>
      <c r="F4777" s="181" t="n">
        <f aca="false">IF(C4777="MAT.",VLOOKUP(A4777,INSUMOS_AUX!A:F,6,0),0)</f>
        <v>0.71</v>
      </c>
      <c r="G4777" s="178" t="n">
        <f aca="false">IF(C4777="M.O.",VLOOKUP(A4777,INSUMOS_AUX!A:F,6,0),0)</f>
        <v>0</v>
      </c>
    </row>
    <row r="4778" customFormat="false" ht="15" hidden="false" customHeight="false" outlineLevel="0" collapsed="false">
      <c r="A4778" s="178" t="n">
        <v>37372</v>
      </c>
      <c r="B4778" s="179" t="s">
        <v>661</v>
      </c>
      <c r="C4778" s="180" t="s">
        <v>74</v>
      </c>
      <c r="D4778" s="180" t="s">
        <v>594</v>
      </c>
      <c r="E4778" s="178" t="n">
        <v>0.13</v>
      </c>
      <c r="F4778" s="181" t="n">
        <f aca="false">IF(C4778="MAT.",VLOOKUP(A4778,INSUMOS_AUX!A:F,6,0),0)</f>
        <v>0.34</v>
      </c>
      <c r="G4778" s="178" t="n">
        <f aca="false">IF(C4778="M.O.",VLOOKUP(A4778,INSUMOS_AUX!A:F,6,0),0)</f>
        <v>0</v>
      </c>
    </row>
    <row r="4779" customFormat="false" ht="15" hidden="false" customHeight="false" outlineLevel="0" collapsed="false">
      <c r="A4779" s="178" t="n">
        <v>37373</v>
      </c>
      <c r="B4779" s="179" t="s">
        <v>662</v>
      </c>
      <c r="C4779" s="180" t="s">
        <v>74</v>
      </c>
      <c r="D4779" s="180" t="s">
        <v>594</v>
      </c>
      <c r="E4779" s="178" t="n">
        <v>0.13</v>
      </c>
      <c r="F4779" s="181" t="n">
        <f aca="false">IF(C4779="MAT.",VLOOKUP(A4779,INSUMOS_AUX!A:F,6,0),0)</f>
        <v>0.05</v>
      </c>
      <c r="G4779" s="178" t="n">
        <f aca="false">IF(C4779="M.O.",VLOOKUP(A4779,INSUMOS_AUX!A:F,6,0),0)</f>
        <v>0</v>
      </c>
    </row>
    <row r="4780" customFormat="false" ht="15" hidden="false" customHeight="false" outlineLevel="0" collapsed="false">
      <c r="A4780" s="178" t="n">
        <v>38382</v>
      </c>
      <c r="B4780" s="179" t="s">
        <v>664</v>
      </c>
      <c r="C4780" s="180" t="s">
        <v>74</v>
      </c>
      <c r="D4780" s="180" t="s">
        <v>30</v>
      </c>
      <c r="E4780" s="178" t="n">
        <v>0.000329056</v>
      </c>
      <c r="F4780" s="181" t="n">
        <f aca="false">IF(C4780="MAT.",VLOOKUP(A4780,INSUMOS_AUX!A:F,6,0),0)</f>
        <v>7.62</v>
      </c>
      <c r="G4780" s="178" t="n">
        <f aca="false">IF(C4780="M.O.",VLOOKUP(A4780,INSUMOS_AUX!A:F,6,0),0)</f>
        <v>0</v>
      </c>
    </row>
    <row r="4781" customFormat="false" ht="15" hidden="false" customHeight="false" outlineLevel="0" collapsed="false">
      <c r="A4781" s="178" t="n">
        <v>38390</v>
      </c>
      <c r="B4781" s="179" t="s">
        <v>665</v>
      </c>
      <c r="C4781" s="180" t="s">
        <v>74</v>
      </c>
      <c r="D4781" s="180" t="s">
        <v>30</v>
      </c>
      <c r="E4781" s="178" t="n">
        <v>0.000172939</v>
      </c>
      <c r="F4781" s="181" t="n">
        <f aca="false">IF(C4781="MAT.",VLOOKUP(A4781,INSUMOS_AUX!A:F,6,0),0)</f>
        <v>22.97</v>
      </c>
      <c r="G4781" s="178" t="n">
        <f aca="false">IF(C4781="M.O.",VLOOKUP(A4781,INSUMOS_AUX!A:F,6,0),0)</f>
        <v>0</v>
      </c>
    </row>
    <row r="4782" customFormat="false" ht="15" hidden="false" customHeight="false" outlineLevel="0" collapsed="false">
      <c r="A4782" s="178" t="n">
        <v>38393</v>
      </c>
      <c r="B4782" s="179" t="s">
        <v>666</v>
      </c>
      <c r="C4782" s="180" t="s">
        <v>74</v>
      </c>
      <c r="D4782" s="180" t="s">
        <v>30</v>
      </c>
      <c r="E4782" s="178" t="n">
        <v>0.000172939</v>
      </c>
      <c r="F4782" s="181" t="n">
        <f aca="false">IF(C4782="MAT.",VLOOKUP(A4782,INSUMOS_AUX!A:F,6,0),0)</f>
        <v>10.36</v>
      </c>
      <c r="G4782" s="178" t="n">
        <f aca="false">IF(C4782="M.O.",VLOOKUP(A4782,INSUMOS_AUX!A:F,6,0),0)</f>
        <v>0</v>
      </c>
    </row>
    <row r="4783" customFormat="false" ht="15" hidden="false" customHeight="false" outlineLevel="0" collapsed="false">
      <c r="A4783" s="178" t="n">
        <v>38396</v>
      </c>
      <c r="B4783" s="179" t="s">
        <v>667</v>
      </c>
      <c r="C4783" s="180" t="s">
        <v>74</v>
      </c>
      <c r="D4783" s="180" t="s">
        <v>30</v>
      </c>
      <c r="E4783" s="178" t="n">
        <v>5.889E-006</v>
      </c>
      <c r="F4783" s="181" t="n">
        <f aca="false">IF(C4783="MAT.",VLOOKUP(A4783,INSUMOS_AUX!A:F,6,0),0)</f>
        <v>276.64</v>
      </c>
      <c r="G4783" s="178" t="n">
        <f aca="false">IF(C4783="M.O.",VLOOKUP(A4783,INSUMOS_AUX!A:F,6,0),0)</f>
        <v>0</v>
      </c>
    </row>
    <row r="4784" customFormat="false" ht="15" hidden="false" customHeight="false" outlineLevel="0" collapsed="false">
      <c r="A4784" s="178" t="n">
        <v>38399</v>
      </c>
      <c r="B4784" s="179" t="s">
        <v>668</v>
      </c>
      <c r="C4784" s="180" t="s">
        <v>74</v>
      </c>
      <c r="D4784" s="180" t="s">
        <v>30</v>
      </c>
      <c r="E4784" s="178" t="n">
        <v>2.9419E-005</v>
      </c>
      <c r="F4784" s="181" t="n">
        <f aca="false">IF(C4784="MAT.",VLOOKUP(A4784,INSUMOS_AUX!A:F,6,0),0)</f>
        <v>135.25</v>
      </c>
      <c r="G4784" s="178" t="n">
        <f aca="false">IF(C4784="M.O.",VLOOKUP(A4784,INSUMOS_AUX!A:F,6,0),0)</f>
        <v>0</v>
      </c>
    </row>
    <row r="4785" customFormat="false" ht="15" hidden="false" customHeight="false" outlineLevel="0" collapsed="false">
      <c r="A4785" s="178" t="n">
        <v>38412</v>
      </c>
      <c r="B4785" s="179" t="s">
        <v>669</v>
      </c>
      <c r="C4785" s="180" t="s">
        <v>74</v>
      </c>
      <c r="D4785" s="180" t="s">
        <v>30</v>
      </c>
      <c r="E4785" s="178" t="n">
        <v>5.148E-006</v>
      </c>
      <c r="F4785" s="181" t="n">
        <f aca="false">IF(C4785="MAT.",VLOOKUP(A4785,INSUMOS_AUX!A:F,6,0),0)</f>
        <v>837.62</v>
      </c>
      <c r="G4785" s="178" t="n">
        <f aca="false">IF(C4785="M.O.",VLOOKUP(A4785,INSUMOS_AUX!A:F,6,0),0)</f>
        <v>0</v>
      </c>
    </row>
    <row r="4786" customFormat="false" ht="15" hidden="false" customHeight="false" outlineLevel="0" collapsed="false">
      <c r="A4786" s="178" t="n">
        <v>38413</v>
      </c>
      <c r="B4786" s="179" t="s">
        <v>670</v>
      </c>
      <c r="C4786" s="180" t="s">
        <v>74</v>
      </c>
      <c r="D4786" s="180" t="s">
        <v>30</v>
      </c>
      <c r="E4786" s="178" t="n">
        <v>5.044E-006</v>
      </c>
      <c r="F4786" s="181" t="n">
        <f aca="false">IF(C4786="MAT.",VLOOKUP(A4786,INSUMOS_AUX!A:F,6,0),0)</f>
        <v>589.49</v>
      </c>
      <c r="G4786" s="178" t="n">
        <f aca="false">IF(C4786="M.O.",VLOOKUP(A4786,INSUMOS_AUX!A:F,6,0),0)</f>
        <v>0</v>
      </c>
    </row>
    <row r="4787" customFormat="false" ht="15" hidden="false" customHeight="false" outlineLevel="0" collapsed="false">
      <c r="A4787" s="178" t="n">
        <v>38476</v>
      </c>
      <c r="B4787" s="179" t="s">
        <v>671</v>
      </c>
      <c r="C4787" s="180" t="s">
        <v>74</v>
      </c>
      <c r="D4787" s="180" t="s">
        <v>30</v>
      </c>
      <c r="E4787" s="178" t="n">
        <v>2.3543E-005</v>
      </c>
      <c r="F4787" s="181" t="n">
        <f aca="false">IF(C4787="MAT.",VLOOKUP(A4787,INSUMOS_AUX!A:F,6,0),0)</f>
        <v>203.78</v>
      </c>
      <c r="G4787" s="178" t="n">
        <f aca="false">IF(C4787="M.O.",VLOOKUP(A4787,INSUMOS_AUX!A:F,6,0),0)</f>
        <v>0</v>
      </c>
    </row>
    <row r="4788" customFormat="false" ht="15" hidden="false" customHeight="false" outlineLevel="0" collapsed="false">
      <c r="A4788" s="178" t="n">
        <v>38477</v>
      </c>
      <c r="B4788" s="179" t="s">
        <v>672</v>
      </c>
      <c r="C4788" s="180" t="s">
        <v>74</v>
      </c>
      <c r="D4788" s="180" t="s">
        <v>30</v>
      </c>
      <c r="E4788" s="178" t="n">
        <v>5.044E-006</v>
      </c>
      <c r="F4788" s="181" t="n">
        <f aca="false">IF(C4788="MAT.",VLOOKUP(A4788,INSUMOS_AUX!A:F,6,0),0)</f>
        <v>577.1</v>
      </c>
      <c r="G4788" s="178" t="n">
        <f aca="false">IF(C4788="M.O.",VLOOKUP(A4788,INSUMOS_AUX!A:F,6,0),0)</f>
        <v>0</v>
      </c>
    </row>
    <row r="4789" customFormat="false" ht="15" hidden="false" customHeight="false" outlineLevel="0" collapsed="false">
      <c r="A4789" s="178" t="n">
        <v>6111</v>
      </c>
      <c r="B4789" s="179" t="s">
        <v>678</v>
      </c>
      <c r="C4789" s="180" t="s">
        <v>636</v>
      </c>
      <c r="D4789" s="180" t="s">
        <v>594</v>
      </c>
      <c r="E4789" s="178" t="n">
        <v>0.030513</v>
      </c>
      <c r="F4789" s="181" t="n">
        <f aca="false">IF(C4789="MAT.",VLOOKUP(A4789,INSUMOS_AUX!A:F,6,0),0)</f>
        <v>0</v>
      </c>
      <c r="G4789" s="178" t="n">
        <f aca="false">IF(C4789="M.O.",VLOOKUP(A4789,INSUMOS_AUX!A:F,6,0),0)</f>
        <v>8.51</v>
      </c>
    </row>
    <row r="4790" customFormat="false" ht="15" hidden="false" customHeight="false" outlineLevel="0" collapsed="false">
      <c r="A4790" s="172"/>
      <c r="B4790" s="173"/>
      <c r="C4790" s="173"/>
      <c r="D4790" s="173"/>
      <c r="E4790" s="173"/>
      <c r="F4790" s="173"/>
      <c r="G4790" s="173"/>
    </row>
    <row r="4791" customFormat="false" ht="15" hidden="false" customHeight="false" outlineLevel="0" collapsed="false">
      <c r="A4791" s="169" t="s">
        <v>933</v>
      </c>
      <c r="B4791" s="170" t="s">
        <v>538</v>
      </c>
      <c r="C4791" s="171"/>
      <c r="D4791" s="171"/>
      <c r="E4791" s="171"/>
      <c r="F4791" s="171"/>
      <c r="G4791" s="171"/>
    </row>
    <row r="4792" customFormat="false" ht="15" hidden="false" customHeight="false" outlineLevel="0" collapsed="false">
      <c r="A4792" s="172"/>
      <c r="B4792" s="173"/>
      <c r="C4792" s="173"/>
      <c r="D4792" s="173"/>
      <c r="E4792" s="173"/>
      <c r="F4792" s="173"/>
      <c r="G4792" s="173"/>
    </row>
    <row r="4793" customFormat="false" ht="15" hidden="false" customHeight="false" outlineLevel="0" collapsed="false">
      <c r="A4793" s="174" t="s">
        <v>540</v>
      </c>
      <c r="B4793" s="174" t="s">
        <v>541</v>
      </c>
      <c r="C4793" s="175" t="s">
        <v>60</v>
      </c>
      <c r="D4793" s="175" t="s">
        <v>86</v>
      </c>
      <c r="E4793" s="176" t="n">
        <v>4</v>
      </c>
      <c r="F4793" s="176" t="n">
        <f aca="false">SUMPRODUCT($E4794:$E4823,F4794:F4823)</f>
        <v>147.43825733046</v>
      </c>
      <c r="G4793" s="176" t="n">
        <f aca="false">SUMPRODUCT($E4794:$E4823,G4794:G4823)</f>
        <v>73.9596796078</v>
      </c>
    </row>
    <row r="4794" customFormat="false" ht="15" hidden="false" customHeight="false" outlineLevel="0" collapsed="false">
      <c r="A4794" s="178" t="n">
        <v>10</v>
      </c>
      <c r="B4794" s="179" t="s">
        <v>647</v>
      </c>
      <c r="C4794" s="180" t="s">
        <v>74</v>
      </c>
      <c r="D4794" s="180" t="s">
        <v>30</v>
      </c>
      <c r="E4794" s="178" t="n">
        <v>0.046785997</v>
      </c>
      <c r="F4794" s="181" t="n">
        <f aca="false">IF(C4794="MAT.",VLOOKUP(A4794,INSUMOS_AUX!A:F,6,0),0)</f>
        <v>6.92</v>
      </c>
      <c r="G4794" s="178" t="n">
        <f aca="false">IF(C4794="M.O.",VLOOKUP(A4794,INSUMOS_AUX!A:F,6,0),0)</f>
        <v>0</v>
      </c>
    </row>
    <row r="4795" customFormat="false" ht="15" hidden="false" customHeight="false" outlineLevel="0" collapsed="false">
      <c r="A4795" s="178" t="n">
        <v>11359</v>
      </c>
      <c r="B4795" s="179" t="s">
        <v>649</v>
      </c>
      <c r="C4795" s="180" t="s">
        <v>74</v>
      </c>
      <c r="D4795" s="180" t="s">
        <v>30</v>
      </c>
      <c r="E4795" s="178" t="n">
        <v>0.000377624</v>
      </c>
      <c r="F4795" s="181" t="n">
        <f aca="false">IF(C4795="MAT.",VLOOKUP(A4795,INSUMOS_AUX!A:F,6,0),0)</f>
        <v>571.77</v>
      </c>
      <c r="G4795" s="178" t="n">
        <f aca="false">IF(C4795="M.O.",VLOOKUP(A4795,INSUMOS_AUX!A:F,6,0),0)</f>
        <v>0</v>
      </c>
    </row>
    <row r="4796" customFormat="false" ht="15" hidden="false" customHeight="false" outlineLevel="0" collapsed="false">
      <c r="A4796" s="178" t="n">
        <v>12815</v>
      </c>
      <c r="B4796" s="179" t="s">
        <v>651</v>
      </c>
      <c r="C4796" s="180" t="s">
        <v>74</v>
      </c>
      <c r="D4796" s="180" t="s">
        <v>30</v>
      </c>
      <c r="E4796" s="178" t="n">
        <v>0.053251639</v>
      </c>
      <c r="F4796" s="181" t="n">
        <f aca="false">IF(C4796="MAT.",VLOOKUP(A4796,INSUMOS_AUX!A:F,6,0),0)</f>
        <v>5.84</v>
      </c>
      <c r="G4796" s="178" t="n">
        <f aca="false">IF(C4796="M.O.",VLOOKUP(A4796,INSUMOS_AUX!A:F,6,0),0)</f>
        <v>0</v>
      </c>
    </row>
    <row r="4797" customFormat="false" ht="15" hidden="false" customHeight="false" outlineLevel="0" collapsed="false">
      <c r="A4797" s="178" t="n">
        <v>12892</v>
      </c>
      <c r="B4797" s="179" t="s">
        <v>627</v>
      </c>
      <c r="C4797" s="180" t="s">
        <v>74</v>
      </c>
      <c r="D4797" s="180" t="s">
        <v>628</v>
      </c>
      <c r="E4797" s="178" t="n">
        <v>0.091662526</v>
      </c>
      <c r="F4797" s="181" t="n">
        <f aca="false">IF(C4797="MAT.",VLOOKUP(A4797,INSUMOS_AUX!A:F,6,0),0)</f>
        <v>9</v>
      </c>
      <c r="G4797" s="178" t="n">
        <f aca="false">IF(C4797="M.O.",VLOOKUP(A4797,INSUMOS_AUX!A:F,6,0),0)</f>
        <v>0</v>
      </c>
    </row>
    <row r="4798" customFormat="false" ht="15" hidden="false" customHeight="false" outlineLevel="0" collapsed="false">
      <c r="A4798" s="178" t="n">
        <v>12893</v>
      </c>
      <c r="B4798" s="179" t="s">
        <v>629</v>
      </c>
      <c r="C4798" s="180" t="s">
        <v>74</v>
      </c>
      <c r="D4798" s="180" t="s">
        <v>628</v>
      </c>
      <c r="E4798" s="178" t="n">
        <v>0.010694228</v>
      </c>
      <c r="F4798" s="181" t="n">
        <f aca="false">IF(C4798="MAT.",VLOOKUP(A4798,INSUMOS_AUX!A:F,6,0),0)</f>
        <v>48</v>
      </c>
      <c r="G4798" s="178" t="n">
        <f aca="false">IF(C4798="M.O.",VLOOKUP(A4798,INSUMOS_AUX!A:F,6,0),0)</f>
        <v>0</v>
      </c>
    </row>
    <row r="4799" customFormat="false" ht="15" hidden="false" customHeight="false" outlineLevel="0" collapsed="false">
      <c r="A4799" s="178" t="n">
        <v>1379</v>
      </c>
      <c r="B4799" s="179" t="s">
        <v>652</v>
      </c>
      <c r="C4799" s="180" t="s">
        <v>74</v>
      </c>
      <c r="D4799" s="180" t="s">
        <v>285</v>
      </c>
      <c r="E4799" s="178" t="n">
        <v>7.1008</v>
      </c>
      <c r="F4799" s="181" t="n">
        <f aca="false">IF(C4799="MAT.",VLOOKUP(A4799,INSUMOS_AUX!A:F,6,0),0)</f>
        <v>0.42</v>
      </c>
      <c r="G4799" s="178" t="n">
        <f aca="false">IF(C4799="M.O.",VLOOKUP(A4799,INSUMOS_AUX!A:F,6,0),0)</f>
        <v>0</v>
      </c>
    </row>
    <row r="4800" customFormat="false" ht="15" hidden="false" customHeight="false" outlineLevel="0" collapsed="false">
      <c r="A4800" s="178" t="n">
        <v>25966</v>
      </c>
      <c r="B4800" s="179" t="s">
        <v>653</v>
      </c>
      <c r="C4800" s="180" t="s">
        <v>74</v>
      </c>
      <c r="D4800" s="180" t="s">
        <v>654</v>
      </c>
      <c r="E4800" s="178" t="n">
        <v>0.008875496</v>
      </c>
      <c r="F4800" s="181" t="n">
        <f aca="false">IF(C4800="MAT.",VLOOKUP(A4800,INSUMOS_AUX!A:F,6,0),0)</f>
        <v>15.03</v>
      </c>
      <c r="G4800" s="178" t="n">
        <f aca="false">IF(C4800="M.O.",VLOOKUP(A4800,INSUMOS_AUX!A:F,6,0),0)</f>
        <v>0</v>
      </c>
    </row>
    <row r="4801" customFormat="false" ht="15" hidden="false" customHeight="false" outlineLevel="0" collapsed="false">
      <c r="A4801" s="178" t="n">
        <v>2711</v>
      </c>
      <c r="B4801" s="179" t="s">
        <v>657</v>
      </c>
      <c r="C4801" s="180" t="s">
        <v>74</v>
      </c>
      <c r="D4801" s="180" t="s">
        <v>30</v>
      </c>
      <c r="E4801" s="178" t="n">
        <v>0.003961048</v>
      </c>
      <c r="F4801" s="181" t="n">
        <f aca="false">IF(C4801="MAT.",VLOOKUP(A4801,INSUMOS_AUX!A:F,6,0),0)</f>
        <v>109.45</v>
      </c>
      <c r="G4801" s="178" t="n">
        <f aca="false">IF(C4801="M.O.",VLOOKUP(A4801,INSUMOS_AUX!A:F,6,0),0)</f>
        <v>0</v>
      </c>
    </row>
    <row r="4802" customFormat="false" ht="15" hidden="false" customHeight="false" outlineLevel="0" collapsed="false">
      <c r="A4802" s="178" t="n">
        <v>36144</v>
      </c>
      <c r="B4802" s="179" t="s">
        <v>630</v>
      </c>
      <c r="C4802" s="180" t="s">
        <v>74</v>
      </c>
      <c r="D4802" s="180" t="s">
        <v>30</v>
      </c>
      <c r="E4802" s="178" t="n">
        <v>0.745712423</v>
      </c>
      <c r="F4802" s="181" t="n">
        <f aca="false">IF(C4802="MAT.",VLOOKUP(A4802,INSUMOS_AUX!A:F,6,0),0)</f>
        <v>1.12</v>
      </c>
      <c r="G4802" s="178" t="n">
        <f aca="false">IF(C4802="M.O.",VLOOKUP(A4802,INSUMOS_AUX!A:F,6,0),0)</f>
        <v>0</v>
      </c>
    </row>
    <row r="4803" customFormat="false" ht="15" hidden="false" customHeight="false" outlineLevel="0" collapsed="false">
      <c r="A4803" s="178" t="n">
        <v>36146</v>
      </c>
      <c r="B4803" s="179" t="s">
        <v>631</v>
      </c>
      <c r="C4803" s="180" t="s">
        <v>74</v>
      </c>
      <c r="D4803" s="180" t="s">
        <v>30</v>
      </c>
      <c r="E4803" s="178" t="n">
        <v>0.008295716</v>
      </c>
      <c r="F4803" s="181" t="n">
        <f aca="false">IF(C4803="MAT.",VLOOKUP(A4803,INSUMOS_AUX!A:F,6,0),0)</f>
        <v>170</v>
      </c>
      <c r="G4803" s="178" t="n">
        <f aca="false">IF(C4803="M.O.",VLOOKUP(A4803,INSUMOS_AUX!A:F,6,0),0)</f>
        <v>0</v>
      </c>
    </row>
    <row r="4804" customFormat="false" ht="15" hidden="false" customHeight="false" outlineLevel="0" collapsed="false">
      <c r="A4804" s="178" t="n">
        <v>36149</v>
      </c>
      <c r="B4804" s="179" t="s">
        <v>632</v>
      </c>
      <c r="C4804" s="180" t="s">
        <v>74</v>
      </c>
      <c r="D4804" s="180" t="s">
        <v>30</v>
      </c>
      <c r="E4804" s="178" t="n">
        <v>0.004803696</v>
      </c>
      <c r="F4804" s="181" t="n">
        <f aca="false">IF(C4804="MAT.",VLOOKUP(A4804,INSUMOS_AUX!A:F,6,0),0)</f>
        <v>117.5</v>
      </c>
      <c r="G4804" s="178" t="n">
        <f aca="false">IF(C4804="M.O.",VLOOKUP(A4804,INSUMOS_AUX!A:F,6,0),0)</f>
        <v>0</v>
      </c>
    </row>
    <row r="4805" customFormat="false" ht="15" hidden="false" customHeight="false" outlineLevel="0" collapsed="false">
      <c r="A4805" s="178" t="n">
        <v>36150</v>
      </c>
      <c r="B4805" s="179" t="s">
        <v>633</v>
      </c>
      <c r="C4805" s="180" t="s">
        <v>74</v>
      </c>
      <c r="D4805" s="180" t="s">
        <v>30</v>
      </c>
      <c r="E4805" s="178" t="n">
        <v>0.017776344</v>
      </c>
      <c r="F4805" s="181" t="n">
        <f aca="false">IF(C4805="MAT.",VLOOKUP(A4805,INSUMOS_AUX!A:F,6,0),0)</f>
        <v>29.7</v>
      </c>
      <c r="G4805" s="178" t="n">
        <f aca="false">IF(C4805="M.O.",VLOOKUP(A4805,INSUMOS_AUX!A:F,6,0),0)</f>
        <v>0</v>
      </c>
    </row>
    <row r="4806" customFormat="false" ht="15" hidden="false" customHeight="false" outlineLevel="0" collapsed="false">
      <c r="A4806" s="178" t="n">
        <v>36153</v>
      </c>
      <c r="B4806" s="179" t="s">
        <v>634</v>
      </c>
      <c r="C4806" s="180" t="s">
        <v>74</v>
      </c>
      <c r="D4806" s="180" t="s">
        <v>30</v>
      </c>
      <c r="E4806" s="178" t="n">
        <v>0.007189532</v>
      </c>
      <c r="F4806" s="181" t="n">
        <f aca="false">IF(C4806="MAT.",VLOOKUP(A4806,INSUMOS_AUX!A:F,6,0),0)</f>
        <v>133.75</v>
      </c>
      <c r="G4806" s="178" t="n">
        <f aca="false">IF(C4806="M.O.",VLOOKUP(A4806,INSUMOS_AUX!A:F,6,0),0)</f>
        <v>0</v>
      </c>
    </row>
    <row r="4807" customFormat="false" ht="15" hidden="false" customHeight="false" outlineLevel="0" collapsed="false">
      <c r="A4807" s="178" t="n">
        <v>370</v>
      </c>
      <c r="B4807" s="179" t="s">
        <v>658</v>
      </c>
      <c r="C4807" s="180" t="s">
        <v>74</v>
      </c>
      <c r="D4807" s="180" t="s">
        <v>116</v>
      </c>
      <c r="E4807" s="178" t="n">
        <v>0.0246</v>
      </c>
      <c r="F4807" s="181" t="n">
        <f aca="false">IF(C4807="MAT.",VLOOKUP(A4807,INSUMOS_AUX!A:F,6,0),0)</f>
        <v>72.5</v>
      </c>
      <c r="G4807" s="178" t="n">
        <f aca="false">IF(C4807="M.O.",VLOOKUP(A4807,INSUMOS_AUX!A:F,6,0),0)</f>
        <v>0</v>
      </c>
    </row>
    <row r="4808" customFormat="false" ht="15" hidden="false" customHeight="false" outlineLevel="0" collapsed="false">
      <c r="A4808" s="178" t="n">
        <v>37370</v>
      </c>
      <c r="B4808" s="179" t="s">
        <v>659</v>
      </c>
      <c r="C4808" s="180" t="s">
        <v>74</v>
      </c>
      <c r="D4808" s="180" t="s">
        <v>594</v>
      </c>
      <c r="E4808" s="178" t="n">
        <v>6.6718</v>
      </c>
      <c r="F4808" s="181" t="n">
        <f aca="false">IF(C4808="MAT.",VLOOKUP(A4808,INSUMOS_AUX!A:F,6,0),0)</f>
        <v>1.87</v>
      </c>
      <c r="G4808" s="178" t="n">
        <f aca="false">IF(C4808="M.O.",VLOOKUP(A4808,INSUMOS_AUX!A:F,6,0),0)</f>
        <v>0</v>
      </c>
    </row>
    <row r="4809" customFormat="false" ht="15" hidden="false" customHeight="false" outlineLevel="0" collapsed="false">
      <c r="A4809" s="178" t="n">
        <v>37371</v>
      </c>
      <c r="B4809" s="179" t="s">
        <v>660</v>
      </c>
      <c r="C4809" s="180" t="s">
        <v>74</v>
      </c>
      <c r="D4809" s="180" t="s">
        <v>594</v>
      </c>
      <c r="E4809" s="178" t="n">
        <v>6.6718</v>
      </c>
      <c r="F4809" s="181" t="n">
        <f aca="false">IF(C4809="MAT.",VLOOKUP(A4809,INSUMOS_AUX!A:F,6,0),0)</f>
        <v>0.71</v>
      </c>
      <c r="G4809" s="178" t="n">
        <f aca="false">IF(C4809="M.O.",VLOOKUP(A4809,INSUMOS_AUX!A:F,6,0),0)</f>
        <v>0</v>
      </c>
    </row>
    <row r="4810" customFormat="false" ht="15" hidden="false" customHeight="false" outlineLevel="0" collapsed="false">
      <c r="A4810" s="178" t="n">
        <v>37372</v>
      </c>
      <c r="B4810" s="179" t="s">
        <v>661</v>
      </c>
      <c r="C4810" s="180" t="s">
        <v>74</v>
      </c>
      <c r="D4810" s="180" t="s">
        <v>594</v>
      </c>
      <c r="E4810" s="178" t="n">
        <v>6.6718</v>
      </c>
      <c r="F4810" s="181" t="n">
        <f aca="false">IF(C4810="MAT.",VLOOKUP(A4810,INSUMOS_AUX!A:F,6,0),0)</f>
        <v>0.34</v>
      </c>
      <c r="G4810" s="178" t="n">
        <f aca="false">IF(C4810="M.O.",VLOOKUP(A4810,INSUMOS_AUX!A:F,6,0),0)</f>
        <v>0</v>
      </c>
    </row>
    <row r="4811" customFormat="false" ht="15" hidden="false" customHeight="false" outlineLevel="0" collapsed="false">
      <c r="A4811" s="178" t="n">
        <v>37373</v>
      </c>
      <c r="B4811" s="179" t="s">
        <v>662</v>
      </c>
      <c r="C4811" s="180" t="s">
        <v>74</v>
      </c>
      <c r="D4811" s="180" t="s">
        <v>594</v>
      </c>
      <c r="E4811" s="178" t="n">
        <v>6.6718</v>
      </c>
      <c r="F4811" s="181" t="n">
        <f aca="false">IF(C4811="MAT.",VLOOKUP(A4811,INSUMOS_AUX!A:F,6,0),0)</f>
        <v>0.05</v>
      </c>
      <c r="G4811" s="178" t="n">
        <f aca="false">IF(C4811="M.O.",VLOOKUP(A4811,INSUMOS_AUX!A:F,6,0),0)</f>
        <v>0</v>
      </c>
    </row>
    <row r="4812" customFormat="false" ht="15" hidden="false" customHeight="false" outlineLevel="0" collapsed="false">
      <c r="A4812" s="178" t="n">
        <v>38382</v>
      </c>
      <c r="B4812" s="179" t="s">
        <v>664</v>
      </c>
      <c r="C4812" s="180" t="s">
        <v>74</v>
      </c>
      <c r="D4812" s="180" t="s">
        <v>30</v>
      </c>
      <c r="E4812" s="178" t="n">
        <v>0.01688766</v>
      </c>
      <c r="F4812" s="181" t="n">
        <f aca="false">IF(C4812="MAT.",VLOOKUP(A4812,INSUMOS_AUX!A:F,6,0),0)</f>
        <v>7.62</v>
      </c>
      <c r="G4812" s="178" t="n">
        <f aca="false">IF(C4812="M.O.",VLOOKUP(A4812,INSUMOS_AUX!A:F,6,0),0)</f>
        <v>0</v>
      </c>
    </row>
    <row r="4813" customFormat="false" ht="15" hidden="false" customHeight="false" outlineLevel="0" collapsed="false">
      <c r="A4813" s="178" t="n">
        <v>38390</v>
      </c>
      <c r="B4813" s="179" t="s">
        <v>665</v>
      </c>
      <c r="C4813" s="180" t="s">
        <v>74</v>
      </c>
      <c r="D4813" s="180" t="s">
        <v>30</v>
      </c>
      <c r="E4813" s="178" t="n">
        <v>0.008875496</v>
      </c>
      <c r="F4813" s="181" t="n">
        <f aca="false">IF(C4813="MAT.",VLOOKUP(A4813,INSUMOS_AUX!A:F,6,0),0)</f>
        <v>22.97</v>
      </c>
      <c r="G4813" s="178" t="n">
        <f aca="false">IF(C4813="M.O.",VLOOKUP(A4813,INSUMOS_AUX!A:F,6,0),0)</f>
        <v>0</v>
      </c>
    </row>
    <row r="4814" customFormat="false" ht="15" hidden="false" customHeight="false" outlineLevel="0" collapsed="false">
      <c r="A4814" s="178" t="n">
        <v>38393</v>
      </c>
      <c r="B4814" s="179" t="s">
        <v>666</v>
      </c>
      <c r="C4814" s="180" t="s">
        <v>74</v>
      </c>
      <c r="D4814" s="180" t="s">
        <v>30</v>
      </c>
      <c r="E4814" s="178" t="n">
        <v>0.008875496</v>
      </c>
      <c r="F4814" s="181" t="n">
        <f aca="false">IF(C4814="MAT.",VLOOKUP(A4814,INSUMOS_AUX!A:F,6,0),0)</f>
        <v>10.36</v>
      </c>
      <c r="G4814" s="178" t="n">
        <f aca="false">IF(C4814="M.O.",VLOOKUP(A4814,INSUMOS_AUX!A:F,6,0),0)</f>
        <v>0</v>
      </c>
    </row>
    <row r="4815" customFormat="false" ht="15" hidden="false" customHeight="false" outlineLevel="0" collapsed="false">
      <c r="A4815" s="178" t="n">
        <v>38396</v>
      </c>
      <c r="B4815" s="179" t="s">
        <v>667</v>
      </c>
      <c r="C4815" s="180" t="s">
        <v>74</v>
      </c>
      <c r="D4815" s="180" t="s">
        <v>30</v>
      </c>
      <c r="E4815" s="178" t="n">
        <v>0.000302233</v>
      </c>
      <c r="F4815" s="181" t="n">
        <f aca="false">IF(C4815="MAT.",VLOOKUP(A4815,INSUMOS_AUX!A:F,6,0),0)</f>
        <v>276.64</v>
      </c>
      <c r="G4815" s="178" t="n">
        <f aca="false">IF(C4815="M.O.",VLOOKUP(A4815,INSUMOS_AUX!A:F,6,0),0)</f>
        <v>0</v>
      </c>
    </row>
    <row r="4816" customFormat="false" ht="15" hidden="false" customHeight="false" outlineLevel="0" collapsed="false">
      <c r="A4816" s="178" t="n">
        <v>38399</v>
      </c>
      <c r="B4816" s="179" t="s">
        <v>668</v>
      </c>
      <c r="C4816" s="180" t="s">
        <v>74</v>
      </c>
      <c r="D4816" s="180" t="s">
        <v>30</v>
      </c>
      <c r="E4816" s="178" t="n">
        <v>0.001509828</v>
      </c>
      <c r="F4816" s="181" t="n">
        <f aca="false">IF(C4816="MAT.",VLOOKUP(A4816,INSUMOS_AUX!A:F,6,0),0)</f>
        <v>135.25</v>
      </c>
      <c r="G4816" s="178" t="n">
        <f aca="false">IF(C4816="M.O.",VLOOKUP(A4816,INSUMOS_AUX!A:F,6,0),0)</f>
        <v>0</v>
      </c>
    </row>
    <row r="4817" customFormat="false" ht="15" hidden="false" customHeight="false" outlineLevel="0" collapsed="false">
      <c r="A4817" s="178" t="n">
        <v>38412</v>
      </c>
      <c r="B4817" s="179" t="s">
        <v>669</v>
      </c>
      <c r="C4817" s="180" t="s">
        <v>74</v>
      </c>
      <c r="D4817" s="180" t="s">
        <v>30</v>
      </c>
      <c r="E4817" s="178" t="n">
        <v>0.000264203</v>
      </c>
      <c r="F4817" s="181" t="n">
        <f aca="false">IF(C4817="MAT.",VLOOKUP(A4817,INSUMOS_AUX!A:F,6,0),0)</f>
        <v>837.62</v>
      </c>
      <c r="G4817" s="178" t="n">
        <f aca="false">IF(C4817="M.O.",VLOOKUP(A4817,INSUMOS_AUX!A:F,6,0),0)</f>
        <v>0</v>
      </c>
    </row>
    <row r="4818" customFormat="false" ht="15" hidden="false" customHeight="false" outlineLevel="0" collapsed="false">
      <c r="A4818" s="178" t="n">
        <v>38413</v>
      </c>
      <c r="B4818" s="179" t="s">
        <v>670</v>
      </c>
      <c r="C4818" s="180" t="s">
        <v>74</v>
      </c>
      <c r="D4818" s="180" t="s">
        <v>30</v>
      </c>
      <c r="E4818" s="178" t="n">
        <v>0.000258866</v>
      </c>
      <c r="F4818" s="181" t="n">
        <f aca="false">IF(C4818="MAT.",VLOOKUP(A4818,INSUMOS_AUX!A:F,6,0),0)</f>
        <v>589.49</v>
      </c>
      <c r="G4818" s="178" t="n">
        <f aca="false">IF(C4818="M.O.",VLOOKUP(A4818,INSUMOS_AUX!A:F,6,0),0)</f>
        <v>0</v>
      </c>
    </row>
    <row r="4819" customFormat="false" ht="15" hidden="false" customHeight="false" outlineLevel="0" collapsed="false">
      <c r="A4819" s="178" t="n">
        <v>38476</v>
      </c>
      <c r="B4819" s="179" t="s">
        <v>671</v>
      </c>
      <c r="C4819" s="180" t="s">
        <v>74</v>
      </c>
      <c r="D4819" s="180" t="s">
        <v>30</v>
      </c>
      <c r="E4819" s="178" t="n">
        <v>0.001208263</v>
      </c>
      <c r="F4819" s="181" t="n">
        <f aca="false">IF(C4819="MAT.",VLOOKUP(A4819,INSUMOS_AUX!A:F,6,0),0)</f>
        <v>203.78</v>
      </c>
      <c r="G4819" s="178" t="n">
        <f aca="false">IF(C4819="M.O.",VLOOKUP(A4819,INSUMOS_AUX!A:F,6,0),0)</f>
        <v>0</v>
      </c>
    </row>
    <row r="4820" customFormat="false" ht="15" hidden="false" customHeight="false" outlineLevel="0" collapsed="false">
      <c r="A4820" s="178" t="n">
        <v>38477</v>
      </c>
      <c r="B4820" s="179" t="s">
        <v>672</v>
      </c>
      <c r="C4820" s="180" t="s">
        <v>74</v>
      </c>
      <c r="D4820" s="180" t="s">
        <v>30</v>
      </c>
      <c r="E4820" s="178" t="n">
        <v>0.000258866</v>
      </c>
      <c r="F4820" s="181" t="n">
        <f aca="false">IF(C4820="MAT.",VLOOKUP(A4820,INSUMOS_AUX!A:F,6,0),0)</f>
        <v>577.1</v>
      </c>
      <c r="G4820" s="178" t="n">
        <f aca="false">IF(C4820="M.O.",VLOOKUP(A4820,INSUMOS_AUX!A:F,6,0),0)</f>
        <v>0</v>
      </c>
    </row>
    <row r="4821" customFormat="false" ht="15" hidden="false" customHeight="false" outlineLevel="0" collapsed="false">
      <c r="A4821" s="178" t="n">
        <v>6110</v>
      </c>
      <c r="B4821" s="179" t="s">
        <v>687</v>
      </c>
      <c r="C4821" s="180" t="s">
        <v>636</v>
      </c>
      <c r="D4821" s="180" t="s">
        <v>594</v>
      </c>
      <c r="E4821" s="178" t="n">
        <v>3.43162</v>
      </c>
      <c r="F4821" s="181" t="n">
        <f aca="false">IF(C4821="MAT.",VLOOKUP(A4821,INSUMOS_AUX!A:F,6,0),0)</f>
        <v>0</v>
      </c>
      <c r="G4821" s="178" t="n">
        <f aca="false">IF(C4821="M.O.",VLOOKUP(A4821,INSUMOS_AUX!A:F,6,0),0)</f>
        <v>13.3</v>
      </c>
    </row>
    <row r="4822" customFormat="false" ht="15" hidden="false" customHeight="false" outlineLevel="0" collapsed="false">
      <c r="A4822" s="178" t="n">
        <v>6111</v>
      </c>
      <c r="B4822" s="179" t="s">
        <v>678</v>
      </c>
      <c r="C4822" s="180" t="s">
        <v>636</v>
      </c>
      <c r="D4822" s="180" t="s">
        <v>594</v>
      </c>
      <c r="E4822" s="178" t="n">
        <v>3.32774778</v>
      </c>
      <c r="F4822" s="181" t="n">
        <f aca="false">IF(C4822="MAT.",VLOOKUP(A4822,INSUMOS_AUX!A:F,6,0),0)</f>
        <v>0</v>
      </c>
      <c r="G4822" s="178" t="n">
        <f aca="false">IF(C4822="M.O.",VLOOKUP(A4822,INSUMOS_AUX!A:F,6,0),0)</f>
        <v>8.51</v>
      </c>
    </row>
    <row r="4823" customFormat="false" ht="15" hidden="false" customHeight="false" outlineLevel="0" collapsed="false">
      <c r="A4823" s="178" t="n">
        <v>7697</v>
      </c>
      <c r="B4823" s="179" t="s">
        <v>854</v>
      </c>
      <c r="C4823" s="180" t="s">
        <v>74</v>
      </c>
      <c r="D4823" s="180" t="s">
        <v>86</v>
      </c>
      <c r="E4823" s="178" t="n">
        <v>4</v>
      </c>
      <c r="F4823" s="181" t="n">
        <f aca="false">IF(C4823="MAT.",VLOOKUP(A4823,INSUMOS_AUX!A:F,6,0),0)</f>
        <v>28.58</v>
      </c>
      <c r="G4823" s="178" t="n">
        <f aca="false">IF(C4823="M.O.",VLOOKUP(A4823,INSUMOS_AUX!A:F,6,0),0)</f>
        <v>0</v>
      </c>
    </row>
    <row r="4824" customFormat="false" ht="15" hidden="false" customHeight="false" outlineLevel="0" collapsed="false">
      <c r="A4824" s="172"/>
      <c r="B4824" s="173"/>
      <c r="C4824" s="173"/>
      <c r="D4824" s="173"/>
      <c r="E4824" s="173"/>
      <c r="F4824" s="173"/>
      <c r="G4824" s="173"/>
    </row>
    <row r="4825" customFormat="false" ht="31.5" hidden="false" customHeight="false" outlineLevel="0" collapsed="false">
      <c r="A4825" s="174" t="s">
        <v>543</v>
      </c>
      <c r="B4825" s="182" t="s">
        <v>544</v>
      </c>
      <c r="C4825" s="175" t="s">
        <v>60</v>
      </c>
      <c r="D4825" s="175" t="s">
        <v>30</v>
      </c>
      <c r="E4825" s="176" t="n">
        <v>12</v>
      </c>
      <c r="F4825" s="176" t="n">
        <f aca="false">SUMPRODUCT($E4826:$E4852,F4826:F4852)</f>
        <v>339.96727904</v>
      </c>
      <c r="G4825" s="176" t="n">
        <f aca="false">SUMPRODUCT($E4826:$E4852,G4826:G4852)</f>
        <v>791.92772</v>
      </c>
    </row>
    <row r="4826" customFormat="false" ht="15" hidden="false" customHeight="false" outlineLevel="0" collapsed="false">
      <c r="A4826" s="178" t="n">
        <v>10</v>
      </c>
      <c r="B4826" s="179" t="s">
        <v>647</v>
      </c>
      <c r="C4826" s="180" t="s">
        <v>74</v>
      </c>
      <c r="D4826" s="180" t="s">
        <v>30</v>
      </c>
      <c r="E4826" s="178" t="n">
        <v>0.561</v>
      </c>
      <c r="F4826" s="181" t="n">
        <f aca="false">IF(C4826="MAT.",VLOOKUP(A4826,INSUMOS_AUX!A:F,6,0),0)</f>
        <v>6.92</v>
      </c>
      <c r="G4826" s="178" t="n">
        <f aca="false">IF(C4826="M.O.",VLOOKUP(A4826,INSUMOS_AUX!A:F,6,0),0)</f>
        <v>0</v>
      </c>
    </row>
    <row r="4827" customFormat="false" ht="15" hidden="false" customHeight="false" outlineLevel="0" collapsed="false">
      <c r="A4827" s="178" t="n">
        <v>11359</v>
      </c>
      <c r="B4827" s="179" t="s">
        <v>649</v>
      </c>
      <c r="C4827" s="180" t="s">
        <v>74</v>
      </c>
      <c r="D4827" s="180" t="s">
        <v>30</v>
      </c>
      <c r="E4827" s="178" t="n">
        <v>0.004528</v>
      </c>
      <c r="F4827" s="181" t="n">
        <f aca="false">IF(C4827="MAT.",VLOOKUP(A4827,INSUMOS_AUX!A:F,6,0),0)</f>
        <v>571.77</v>
      </c>
      <c r="G4827" s="178" t="n">
        <f aca="false">IF(C4827="M.O.",VLOOKUP(A4827,INSUMOS_AUX!A:F,6,0),0)</f>
        <v>0</v>
      </c>
    </row>
    <row r="4828" customFormat="false" ht="15" hidden="false" customHeight="false" outlineLevel="0" collapsed="false">
      <c r="A4828" s="178" t="n">
        <v>12815</v>
      </c>
      <c r="B4828" s="179" t="s">
        <v>651</v>
      </c>
      <c r="C4828" s="180" t="s">
        <v>74</v>
      </c>
      <c r="D4828" s="180" t="s">
        <v>30</v>
      </c>
      <c r="E4828" s="178" t="n">
        <v>0.638528</v>
      </c>
      <c r="F4828" s="181" t="n">
        <f aca="false">IF(C4828="MAT.",VLOOKUP(A4828,INSUMOS_AUX!A:F,6,0),0)</f>
        <v>5.84</v>
      </c>
      <c r="G4828" s="178" t="n">
        <f aca="false">IF(C4828="M.O.",VLOOKUP(A4828,INSUMOS_AUX!A:F,6,0),0)</f>
        <v>0</v>
      </c>
    </row>
    <row r="4829" customFormat="false" ht="15" hidden="false" customHeight="false" outlineLevel="0" collapsed="false">
      <c r="A4829" s="178" t="n">
        <v>12892</v>
      </c>
      <c r="B4829" s="179" t="s">
        <v>627</v>
      </c>
      <c r="C4829" s="180" t="s">
        <v>74</v>
      </c>
      <c r="D4829" s="180" t="s">
        <v>628</v>
      </c>
      <c r="E4829" s="178" t="n">
        <v>1.099104</v>
      </c>
      <c r="F4829" s="181" t="n">
        <f aca="false">IF(C4829="MAT.",VLOOKUP(A4829,INSUMOS_AUX!A:F,6,0),0)</f>
        <v>9</v>
      </c>
      <c r="G4829" s="178" t="n">
        <f aca="false">IF(C4829="M.O.",VLOOKUP(A4829,INSUMOS_AUX!A:F,6,0),0)</f>
        <v>0</v>
      </c>
    </row>
    <row r="4830" customFormat="false" ht="15" hidden="false" customHeight="false" outlineLevel="0" collapsed="false">
      <c r="A4830" s="178" t="n">
        <v>12893</v>
      </c>
      <c r="B4830" s="179" t="s">
        <v>629</v>
      </c>
      <c r="C4830" s="180" t="s">
        <v>74</v>
      </c>
      <c r="D4830" s="180" t="s">
        <v>628</v>
      </c>
      <c r="E4830" s="178" t="n">
        <v>0.128232</v>
      </c>
      <c r="F4830" s="181" t="n">
        <f aca="false">IF(C4830="MAT.",VLOOKUP(A4830,INSUMOS_AUX!A:F,6,0),0)</f>
        <v>48</v>
      </c>
      <c r="G4830" s="178" t="n">
        <f aca="false">IF(C4830="M.O.",VLOOKUP(A4830,INSUMOS_AUX!A:F,6,0),0)</f>
        <v>0</v>
      </c>
    </row>
    <row r="4831" customFormat="false" ht="15" hidden="false" customHeight="false" outlineLevel="0" collapsed="false">
      <c r="A4831" s="178" t="n">
        <v>242</v>
      </c>
      <c r="B4831" s="179" t="s">
        <v>703</v>
      </c>
      <c r="C4831" s="180" t="s">
        <v>636</v>
      </c>
      <c r="D4831" s="180" t="s">
        <v>594</v>
      </c>
      <c r="E4831" s="178" t="n">
        <v>40.372</v>
      </c>
      <c r="F4831" s="181" t="n">
        <f aca="false">IF(C4831="MAT.",VLOOKUP(A4831,INSUMOS_AUX!A:F,6,0),0)</f>
        <v>0</v>
      </c>
      <c r="G4831" s="178" t="n">
        <f aca="false">IF(C4831="M.O.",VLOOKUP(A4831,INSUMOS_AUX!A:F,6,0),0)</f>
        <v>11.04</v>
      </c>
    </row>
    <row r="4832" customFormat="false" ht="15" hidden="false" customHeight="false" outlineLevel="0" collapsed="false">
      <c r="A4832" s="178" t="n">
        <v>25966</v>
      </c>
      <c r="B4832" s="179" t="s">
        <v>653</v>
      </c>
      <c r="C4832" s="180" t="s">
        <v>74</v>
      </c>
      <c r="D4832" s="180" t="s">
        <v>654</v>
      </c>
      <c r="E4832" s="178" t="n">
        <v>0.106424</v>
      </c>
      <c r="F4832" s="181" t="n">
        <f aca="false">IF(C4832="MAT.",VLOOKUP(A4832,INSUMOS_AUX!A:F,6,0),0)</f>
        <v>15.03</v>
      </c>
      <c r="G4832" s="178" t="n">
        <f aca="false">IF(C4832="M.O.",VLOOKUP(A4832,INSUMOS_AUX!A:F,6,0),0)</f>
        <v>0</v>
      </c>
    </row>
    <row r="4833" customFormat="false" ht="15" hidden="false" customHeight="false" outlineLevel="0" collapsed="false">
      <c r="A4833" s="178" t="n">
        <v>2711</v>
      </c>
      <c r="B4833" s="179" t="s">
        <v>657</v>
      </c>
      <c r="C4833" s="180" t="s">
        <v>74</v>
      </c>
      <c r="D4833" s="180" t="s">
        <v>30</v>
      </c>
      <c r="E4833" s="178" t="n">
        <v>0.047496</v>
      </c>
      <c r="F4833" s="181" t="n">
        <f aca="false">IF(C4833="MAT.",VLOOKUP(A4833,INSUMOS_AUX!A:F,6,0),0)</f>
        <v>109.45</v>
      </c>
      <c r="G4833" s="178" t="n">
        <f aca="false">IF(C4833="M.O.",VLOOKUP(A4833,INSUMOS_AUX!A:F,6,0),0)</f>
        <v>0</v>
      </c>
    </row>
    <row r="4834" customFormat="false" ht="15" hidden="false" customHeight="false" outlineLevel="0" collapsed="false">
      <c r="A4834" s="178" t="n">
        <v>36144</v>
      </c>
      <c r="B4834" s="179" t="s">
        <v>630</v>
      </c>
      <c r="C4834" s="180" t="s">
        <v>74</v>
      </c>
      <c r="D4834" s="180" t="s">
        <v>30</v>
      </c>
      <c r="E4834" s="178" t="n">
        <v>8.941664</v>
      </c>
      <c r="F4834" s="181" t="n">
        <f aca="false">IF(C4834="MAT.",VLOOKUP(A4834,INSUMOS_AUX!A:F,6,0),0)</f>
        <v>1.12</v>
      </c>
      <c r="G4834" s="178" t="n">
        <f aca="false">IF(C4834="M.O.",VLOOKUP(A4834,INSUMOS_AUX!A:F,6,0),0)</f>
        <v>0</v>
      </c>
    </row>
    <row r="4835" customFormat="false" ht="15" hidden="false" customHeight="false" outlineLevel="0" collapsed="false">
      <c r="A4835" s="178" t="n">
        <v>36146</v>
      </c>
      <c r="B4835" s="179" t="s">
        <v>631</v>
      </c>
      <c r="C4835" s="180" t="s">
        <v>74</v>
      </c>
      <c r="D4835" s="180" t="s">
        <v>30</v>
      </c>
      <c r="E4835" s="178" t="n">
        <v>0.099472</v>
      </c>
      <c r="F4835" s="181" t="n">
        <f aca="false">IF(C4835="MAT.",VLOOKUP(A4835,INSUMOS_AUX!A:F,6,0),0)</f>
        <v>170</v>
      </c>
      <c r="G4835" s="178" t="n">
        <f aca="false">IF(C4835="M.O.",VLOOKUP(A4835,INSUMOS_AUX!A:F,6,0),0)</f>
        <v>0</v>
      </c>
    </row>
    <row r="4836" customFormat="false" ht="15" hidden="false" customHeight="false" outlineLevel="0" collapsed="false">
      <c r="A4836" s="178" t="n">
        <v>36149</v>
      </c>
      <c r="B4836" s="179" t="s">
        <v>632</v>
      </c>
      <c r="C4836" s="180" t="s">
        <v>74</v>
      </c>
      <c r="D4836" s="180" t="s">
        <v>30</v>
      </c>
      <c r="E4836" s="178" t="n">
        <v>0.0576</v>
      </c>
      <c r="F4836" s="181" t="n">
        <f aca="false">IF(C4836="MAT.",VLOOKUP(A4836,INSUMOS_AUX!A:F,6,0),0)</f>
        <v>117.5</v>
      </c>
      <c r="G4836" s="178" t="n">
        <f aca="false">IF(C4836="M.O.",VLOOKUP(A4836,INSUMOS_AUX!A:F,6,0),0)</f>
        <v>0</v>
      </c>
    </row>
    <row r="4837" customFormat="false" ht="15" hidden="false" customHeight="false" outlineLevel="0" collapsed="false">
      <c r="A4837" s="178" t="n">
        <v>36150</v>
      </c>
      <c r="B4837" s="179" t="s">
        <v>633</v>
      </c>
      <c r="C4837" s="180" t="s">
        <v>74</v>
      </c>
      <c r="D4837" s="180" t="s">
        <v>30</v>
      </c>
      <c r="E4837" s="178" t="n">
        <v>0.213152</v>
      </c>
      <c r="F4837" s="181" t="n">
        <f aca="false">IF(C4837="MAT.",VLOOKUP(A4837,INSUMOS_AUX!A:F,6,0),0)</f>
        <v>29.7</v>
      </c>
      <c r="G4837" s="178" t="n">
        <f aca="false">IF(C4837="M.O.",VLOOKUP(A4837,INSUMOS_AUX!A:F,6,0),0)</f>
        <v>0</v>
      </c>
    </row>
    <row r="4838" customFormat="false" ht="15" hidden="false" customHeight="false" outlineLevel="0" collapsed="false">
      <c r="A4838" s="178" t="n">
        <v>36153</v>
      </c>
      <c r="B4838" s="179" t="s">
        <v>634</v>
      </c>
      <c r="C4838" s="180" t="s">
        <v>74</v>
      </c>
      <c r="D4838" s="180" t="s">
        <v>30</v>
      </c>
      <c r="E4838" s="178" t="n">
        <v>0.086208</v>
      </c>
      <c r="F4838" s="181" t="n">
        <f aca="false">IF(C4838="MAT.",VLOOKUP(A4838,INSUMOS_AUX!A:F,6,0),0)</f>
        <v>133.75</v>
      </c>
      <c r="G4838" s="178" t="n">
        <f aca="false">IF(C4838="M.O.",VLOOKUP(A4838,INSUMOS_AUX!A:F,6,0),0)</f>
        <v>0</v>
      </c>
    </row>
    <row r="4839" customFormat="false" ht="15" hidden="false" customHeight="false" outlineLevel="0" collapsed="false">
      <c r="A4839" s="178" t="n">
        <v>37370</v>
      </c>
      <c r="B4839" s="179" t="s">
        <v>659</v>
      </c>
      <c r="C4839" s="180" t="s">
        <v>74</v>
      </c>
      <c r="D4839" s="180" t="s">
        <v>594</v>
      </c>
      <c r="E4839" s="178" t="n">
        <v>80</v>
      </c>
      <c r="F4839" s="181" t="n">
        <f aca="false">IF(C4839="MAT.",VLOOKUP(A4839,INSUMOS_AUX!A:F,6,0),0)</f>
        <v>1.87</v>
      </c>
      <c r="G4839" s="178" t="n">
        <f aca="false">IF(C4839="M.O.",VLOOKUP(A4839,INSUMOS_AUX!A:F,6,0),0)</f>
        <v>0</v>
      </c>
    </row>
    <row r="4840" customFormat="false" ht="15" hidden="false" customHeight="false" outlineLevel="0" collapsed="false">
      <c r="A4840" s="178" t="n">
        <v>37371</v>
      </c>
      <c r="B4840" s="179" t="s">
        <v>660</v>
      </c>
      <c r="C4840" s="180" t="s">
        <v>74</v>
      </c>
      <c r="D4840" s="180" t="s">
        <v>594</v>
      </c>
      <c r="E4840" s="178" t="n">
        <v>80</v>
      </c>
      <c r="F4840" s="181" t="n">
        <f aca="false">IF(C4840="MAT.",VLOOKUP(A4840,INSUMOS_AUX!A:F,6,0),0)</f>
        <v>0.71</v>
      </c>
      <c r="G4840" s="178" t="n">
        <f aca="false">IF(C4840="M.O.",VLOOKUP(A4840,INSUMOS_AUX!A:F,6,0),0)</f>
        <v>0</v>
      </c>
    </row>
    <row r="4841" customFormat="false" ht="15" hidden="false" customHeight="false" outlineLevel="0" collapsed="false">
      <c r="A4841" s="178" t="n">
        <v>37372</v>
      </c>
      <c r="B4841" s="179" t="s">
        <v>661</v>
      </c>
      <c r="C4841" s="180" t="s">
        <v>74</v>
      </c>
      <c r="D4841" s="180" t="s">
        <v>594</v>
      </c>
      <c r="E4841" s="178" t="n">
        <v>80</v>
      </c>
      <c r="F4841" s="181" t="n">
        <f aca="false">IF(C4841="MAT.",VLOOKUP(A4841,INSUMOS_AUX!A:F,6,0),0)</f>
        <v>0.34</v>
      </c>
      <c r="G4841" s="178" t="n">
        <f aca="false">IF(C4841="M.O.",VLOOKUP(A4841,INSUMOS_AUX!A:F,6,0),0)</f>
        <v>0</v>
      </c>
    </row>
    <row r="4842" customFormat="false" ht="15" hidden="false" customHeight="false" outlineLevel="0" collapsed="false">
      <c r="A4842" s="178" t="n">
        <v>37373</v>
      </c>
      <c r="B4842" s="179" t="s">
        <v>662</v>
      </c>
      <c r="C4842" s="180" t="s">
        <v>74</v>
      </c>
      <c r="D4842" s="180" t="s">
        <v>594</v>
      </c>
      <c r="E4842" s="178" t="n">
        <v>80</v>
      </c>
      <c r="F4842" s="181" t="n">
        <f aca="false">IF(C4842="MAT.",VLOOKUP(A4842,INSUMOS_AUX!A:F,6,0),0)</f>
        <v>0.05</v>
      </c>
      <c r="G4842" s="178" t="n">
        <f aca="false">IF(C4842="M.O.",VLOOKUP(A4842,INSUMOS_AUX!A:F,6,0),0)</f>
        <v>0</v>
      </c>
    </row>
    <row r="4843" customFormat="false" ht="15" hidden="false" customHeight="false" outlineLevel="0" collapsed="false">
      <c r="A4843" s="178" t="n">
        <v>38382</v>
      </c>
      <c r="B4843" s="179" t="s">
        <v>664</v>
      </c>
      <c r="C4843" s="180" t="s">
        <v>74</v>
      </c>
      <c r="D4843" s="180" t="s">
        <v>30</v>
      </c>
      <c r="E4843" s="178" t="n">
        <v>0.202496</v>
      </c>
      <c r="F4843" s="181" t="n">
        <f aca="false">IF(C4843="MAT.",VLOOKUP(A4843,INSUMOS_AUX!A:F,6,0),0)</f>
        <v>7.62</v>
      </c>
      <c r="G4843" s="178" t="n">
        <f aca="false">IF(C4843="M.O.",VLOOKUP(A4843,INSUMOS_AUX!A:F,6,0),0)</f>
        <v>0</v>
      </c>
    </row>
    <row r="4844" customFormat="false" ht="15" hidden="false" customHeight="false" outlineLevel="0" collapsed="false">
      <c r="A4844" s="178" t="n">
        <v>38390</v>
      </c>
      <c r="B4844" s="179" t="s">
        <v>665</v>
      </c>
      <c r="C4844" s="180" t="s">
        <v>74</v>
      </c>
      <c r="D4844" s="180" t="s">
        <v>30</v>
      </c>
      <c r="E4844" s="178" t="n">
        <v>0.106424</v>
      </c>
      <c r="F4844" s="181" t="n">
        <f aca="false">IF(C4844="MAT.",VLOOKUP(A4844,INSUMOS_AUX!A:F,6,0),0)</f>
        <v>22.97</v>
      </c>
      <c r="G4844" s="178" t="n">
        <f aca="false">IF(C4844="M.O.",VLOOKUP(A4844,INSUMOS_AUX!A:F,6,0),0)</f>
        <v>0</v>
      </c>
    </row>
    <row r="4845" customFormat="false" ht="15" hidden="false" customHeight="false" outlineLevel="0" collapsed="false">
      <c r="A4845" s="178" t="n">
        <v>38393</v>
      </c>
      <c r="B4845" s="179" t="s">
        <v>666</v>
      </c>
      <c r="C4845" s="180" t="s">
        <v>74</v>
      </c>
      <c r="D4845" s="180" t="s">
        <v>30</v>
      </c>
      <c r="E4845" s="178" t="n">
        <v>0.106424</v>
      </c>
      <c r="F4845" s="181" t="n">
        <f aca="false">IF(C4845="MAT.",VLOOKUP(A4845,INSUMOS_AUX!A:F,6,0),0)</f>
        <v>10.36</v>
      </c>
      <c r="G4845" s="178" t="n">
        <f aca="false">IF(C4845="M.O.",VLOOKUP(A4845,INSUMOS_AUX!A:F,6,0),0)</f>
        <v>0</v>
      </c>
    </row>
    <row r="4846" customFormat="false" ht="15" hidden="false" customHeight="false" outlineLevel="0" collapsed="false">
      <c r="A4846" s="178" t="n">
        <v>38396</v>
      </c>
      <c r="B4846" s="179" t="s">
        <v>667</v>
      </c>
      <c r="C4846" s="180" t="s">
        <v>74</v>
      </c>
      <c r="D4846" s="180" t="s">
        <v>30</v>
      </c>
      <c r="E4846" s="178" t="n">
        <v>0.003624</v>
      </c>
      <c r="F4846" s="181" t="n">
        <f aca="false">IF(C4846="MAT.",VLOOKUP(A4846,INSUMOS_AUX!A:F,6,0),0)</f>
        <v>276.64</v>
      </c>
      <c r="G4846" s="178" t="n">
        <f aca="false">IF(C4846="M.O.",VLOOKUP(A4846,INSUMOS_AUX!A:F,6,0),0)</f>
        <v>0</v>
      </c>
    </row>
    <row r="4847" customFormat="false" ht="15" hidden="false" customHeight="false" outlineLevel="0" collapsed="false">
      <c r="A4847" s="178" t="n">
        <v>38399</v>
      </c>
      <c r="B4847" s="179" t="s">
        <v>668</v>
      </c>
      <c r="C4847" s="180" t="s">
        <v>74</v>
      </c>
      <c r="D4847" s="180" t="s">
        <v>30</v>
      </c>
      <c r="E4847" s="178" t="n">
        <v>0.018104</v>
      </c>
      <c r="F4847" s="181" t="n">
        <f aca="false">IF(C4847="MAT.",VLOOKUP(A4847,INSUMOS_AUX!A:F,6,0),0)</f>
        <v>135.25</v>
      </c>
      <c r="G4847" s="178" t="n">
        <f aca="false">IF(C4847="M.O.",VLOOKUP(A4847,INSUMOS_AUX!A:F,6,0),0)</f>
        <v>0</v>
      </c>
    </row>
    <row r="4848" customFormat="false" ht="15" hidden="false" customHeight="false" outlineLevel="0" collapsed="false">
      <c r="A4848" s="178" t="n">
        <v>38412</v>
      </c>
      <c r="B4848" s="179" t="s">
        <v>669</v>
      </c>
      <c r="C4848" s="180" t="s">
        <v>74</v>
      </c>
      <c r="D4848" s="180" t="s">
        <v>30</v>
      </c>
      <c r="E4848" s="178" t="n">
        <v>0.003168</v>
      </c>
      <c r="F4848" s="181" t="n">
        <f aca="false">IF(C4848="MAT.",VLOOKUP(A4848,INSUMOS_AUX!A:F,6,0),0)</f>
        <v>837.62</v>
      </c>
      <c r="G4848" s="178" t="n">
        <f aca="false">IF(C4848="M.O.",VLOOKUP(A4848,INSUMOS_AUX!A:F,6,0),0)</f>
        <v>0</v>
      </c>
    </row>
    <row r="4849" customFormat="false" ht="15" hidden="false" customHeight="false" outlineLevel="0" collapsed="false">
      <c r="A4849" s="178" t="n">
        <v>38413</v>
      </c>
      <c r="B4849" s="179" t="s">
        <v>670</v>
      </c>
      <c r="C4849" s="180" t="s">
        <v>74</v>
      </c>
      <c r="D4849" s="180" t="s">
        <v>30</v>
      </c>
      <c r="E4849" s="178" t="n">
        <v>0.003104</v>
      </c>
      <c r="F4849" s="181" t="n">
        <f aca="false">IF(C4849="MAT.",VLOOKUP(A4849,INSUMOS_AUX!A:F,6,0),0)</f>
        <v>589.49</v>
      </c>
      <c r="G4849" s="178" t="n">
        <f aca="false">IF(C4849="M.O.",VLOOKUP(A4849,INSUMOS_AUX!A:F,6,0),0)</f>
        <v>0</v>
      </c>
    </row>
    <row r="4850" customFormat="false" ht="15" hidden="false" customHeight="false" outlineLevel="0" collapsed="false">
      <c r="A4850" s="178" t="n">
        <v>38476</v>
      </c>
      <c r="B4850" s="179" t="s">
        <v>671</v>
      </c>
      <c r="C4850" s="180" t="s">
        <v>74</v>
      </c>
      <c r="D4850" s="180" t="s">
        <v>30</v>
      </c>
      <c r="E4850" s="178" t="n">
        <v>0.014488</v>
      </c>
      <c r="F4850" s="181" t="n">
        <f aca="false">IF(C4850="MAT.",VLOOKUP(A4850,INSUMOS_AUX!A:F,6,0),0)</f>
        <v>203.78</v>
      </c>
      <c r="G4850" s="178" t="n">
        <f aca="false">IF(C4850="M.O.",VLOOKUP(A4850,INSUMOS_AUX!A:F,6,0),0)</f>
        <v>0</v>
      </c>
    </row>
    <row r="4851" customFormat="false" ht="15" hidden="false" customHeight="false" outlineLevel="0" collapsed="false">
      <c r="A4851" s="178" t="n">
        <v>38477</v>
      </c>
      <c r="B4851" s="179" t="s">
        <v>672</v>
      </c>
      <c r="C4851" s="180" t="s">
        <v>74</v>
      </c>
      <c r="D4851" s="180" t="s">
        <v>30</v>
      </c>
      <c r="E4851" s="178" t="n">
        <v>0.003104</v>
      </c>
      <c r="F4851" s="181" t="n">
        <f aca="false">IF(C4851="MAT.",VLOOKUP(A4851,INSUMOS_AUX!A:F,6,0),0)</f>
        <v>577.1</v>
      </c>
      <c r="G4851" s="178" t="n">
        <f aca="false">IF(C4851="M.O.",VLOOKUP(A4851,INSUMOS_AUX!A:F,6,0),0)</f>
        <v>0</v>
      </c>
    </row>
    <row r="4852" customFormat="false" ht="15" hidden="false" customHeight="false" outlineLevel="0" collapsed="false">
      <c r="A4852" s="178" t="n">
        <v>6111</v>
      </c>
      <c r="B4852" s="179" t="s">
        <v>678</v>
      </c>
      <c r="C4852" s="180" t="s">
        <v>636</v>
      </c>
      <c r="D4852" s="180" t="s">
        <v>594</v>
      </c>
      <c r="E4852" s="178" t="n">
        <v>40.684</v>
      </c>
      <c r="F4852" s="181" t="n">
        <f aca="false">IF(C4852="MAT.",VLOOKUP(A4852,INSUMOS_AUX!A:F,6,0),0)</f>
        <v>0</v>
      </c>
      <c r="G4852" s="178" t="n">
        <f aca="false">IF(C4852="M.O.",VLOOKUP(A4852,INSUMOS_AUX!A:F,6,0),0)</f>
        <v>8.51</v>
      </c>
    </row>
    <row r="4853" customFormat="false" ht="15" hidden="false" customHeight="false" outlineLevel="0" collapsed="false">
      <c r="A4853" s="172"/>
      <c r="B4853" s="173"/>
      <c r="C4853" s="173"/>
      <c r="D4853" s="173"/>
      <c r="E4853" s="173"/>
      <c r="F4853" s="173"/>
      <c r="G4853" s="173"/>
    </row>
    <row r="4854" customFormat="false" ht="15" hidden="false" customHeight="false" outlineLevel="0" collapsed="false">
      <c r="A4854" s="174" t="s">
        <v>546</v>
      </c>
      <c r="B4854" s="174" t="s">
        <v>547</v>
      </c>
      <c r="C4854" s="175" t="s">
        <v>60</v>
      </c>
      <c r="D4854" s="175" t="s">
        <v>30</v>
      </c>
      <c r="E4854" s="176" t="n">
        <v>1</v>
      </c>
      <c r="F4854" s="176" t="n">
        <f aca="false">SUMPRODUCT($E4855:$E4894,F4855:F4894)</f>
        <v>410.657059446</v>
      </c>
      <c r="G4854" s="176" t="n">
        <f aca="false">SUMPRODUCT($E4855:$E4894,G4855:G4894)</f>
        <v>57.33</v>
      </c>
    </row>
    <row r="4855" customFormat="false" ht="15" hidden="false" customHeight="false" outlineLevel="0" collapsed="false">
      <c r="A4855" s="178" t="n">
        <v>10</v>
      </c>
      <c r="B4855" s="179" t="s">
        <v>647</v>
      </c>
      <c r="C4855" s="180" t="s">
        <v>74</v>
      </c>
      <c r="D4855" s="180" t="s">
        <v>30</v>
      </c>
      <c r="E4855" s="178" t="n">
        <v>0.03155625</v>
      </c>
      <c r="F4855" s="181" t="n">
        <f aca="false">IF(C4855="MAT.",VLOOKUP(A4855,INSUMOS_AUX!A:F,6,0),0)</f>
        <v>6.92</v>
      </c>
      <c r="G4855" s="178" t="n">
        <f aca="false">IF(C4855="M.O.",VLOOKUP(A4855,INSUMOS_AUX!A:F,6,0),0)</f>
        <v>0</v>
      </c>
    </row>
    <row r="4856" customFormat="false" ht="15" hidden="false" customHeight="false" outlineLevel="0" collapsed="false">
      <c r="A4856" s="178" t="n">
        <v>1003</v>
      </c>
      <c r="B4856" s="179" t="s">
        <v>934</v>
      </c>
      <c r="C4856" s="180" t="s">
        <v>74</v>
      </c>
      <c r="D4856" s="180" t="s">
        <v>86</v>
      </c>
      <c r="E4856" s="178" t="n">
        <v>30</v>
      </c>
      <c r="F4856" s="181" t="n">
        <f aca="false">IF(C4856="MAT.",VLOOKUP(A4856,INSUMOS_AUX!A:F,6,0),0)</f>
        <v>2.61</v>
      </c>
      <c r="G4856" s="178" t="n">
        <f aca="false">IF(C4856="M.O.",VLOOKUP(A4856,INSUMOS_AUX!A:F,6,0),0)</f>
        <v>0</v>
      </c>
    </row>
    <row r="4857" customFormat="false" ht="15" hidden="false" customHeight="false" outlineLevel="0" collapsed="false">
      <c r="A4857" s="178" t="n">
        <v>11359</v>
      </c>
      <c r="B4857" s="179" t="s">
        <v>649</v>
      </c>
      <c r="C4857" s="180" t="s">
        <v>74</v>
      </c>
      <c r="D4857" s="180" t="s">
        <v>30</v>
      </c>
      <c r="E4857" s="178" t="n">
        <v>0.0002547</v>
      </c>
      <c r="F4857" s="181" t="n">
        <f aca="false">IF(C4857="MAT.",VLOOKUP(A4857,INSUMOS_AUX!A:F,6,0),0)</f>
        <v>571.77</v>
      </c>
      <c r="G4857" s="178" t="n">
        <f aca="false">IF(C4857="M.O.",VLOOKUP(A4857,INSUMOS_AUX!A:F,6,0),0)</f>
        <v>0</v>
      </c>
    </row>
    <row r="4858" customFormat="false" ht="15" hidden="false" customHeight="false" outlineLevel="0" collapsed="false">
      <c r="A4858" s="178" t="n">
        <v>11964</v>
      </c>
      <c r="B4858" s="179" t="s">
        <v>935</v>
      </c>
      <c r="C4858" s="180" t="s">
        <v>74</v>
      </c>
      <c r="D4858" s="180" t="s">
        <v>30</v>
      </c>
      <c r="E4858" s="178" t="n">
        <v>2</v>
      </c>
      <c r="F4858" s="181" t="n">
        <f aca="false">IF(C4858="MAT.",VLOOKUP(A4858,INSUMOS_AUX!A:F,6,0),0)</f>
        <v>1.54</v>
      </c>
      <c r="G4858" s="178" t="n">
        <f aca="false">IF(C4858="M.O.",VLOOKUP(A4858,INSUMOS_AUX!A:F,6,0),0)</f>
        <v>0</v>
      </c>
    </row>
    <row r="4859" customFormat="false" ht="15" hidden="false" customHeight="false" outlineLevel="0" collapsed="false">
      <c r="A4859" s="178" t="n">
        <v>12815</v>
      </c>
      <c r="B4859" s="179" t="s">
        <v>651</v>
      </c>
      <c r="C4859" s="180" t="s">
        <v>74</v>
      </c>
      <c r="D4859" s="180" t="s">
        <v>30</v>
      </c>
      <c r="E4859" s="178" t="n">
        <v>0.0359172</v>
      </c>
      <c r="F4859" s="181" t="n">
        <f aca="false">IF(C4859="MAT.",VLOOKUP(A4859,INSUMOS_AUX!A:F,6,0),0)</f>
        <v>5.84</v>
      </c>
      <c r="G4859" s="178" t="n">
        <f aca="false">IF(C4859="M.O.",VLOOKUP(A4859,INSUMOS_AUX!A:F,6,0),0)</f>
        <v>0</v>
      </c>
    </row>
    <row r="4860" customFormat="false" ht="15" hidden="false" customHeight="false" outlineLevel="0" collapsed="false">
      <c r="A4860" s="178" t="n">
        <v>12892</v>
      </c>
      <c r="B4860" s="179" t="s">
        <v>627</v>
      </c>
      <c r="C4860" s="180" t="s">
        <v>74</v>
      </c>
      <c r="D4860" s="180" t="s">
        <v>628</v>
      </c>
      <c r="E4860" s="178" t="n">
        <v>0.0618246</v>
      </c>
      <c r="F4860" s="181" t="n">
        <f aca="false">IF(C4860="MAT.",VLOOKUP(A4860,INSUMOS_AUX!A:F,6,0),0)</f>
        <v>9</v>
      </c>
      <c r="G4860" s="178" t="n">
        <f aca="false">IF(C4860="M.O.",VLOOKUP(A4860,INSUMOS_AUX!A:F,6,0),0)</f>
        <v>0</v>
      </c>
    </row>
    <row r="4861" customFormat="false" ht="15" hidden="false" customHeight="false" outlineLevel="0" collapsed="false">
      <c r="A4861" s="178" t="n">
        <v>12893</v>
      </c>
      <c r="B4861" s="179" t="s">
        <v>629</v>
      </c>
      <c r="C4861" s="180" t="s">
        <v>74</v>
      </c>
      <c r="D4861" s="180" t="s">
        <v>628</v>
      </c>
      <c r="E4861" s="178" t="n">
        <v>0.00721305</v>
      </c>
      <c r="F4861" s="181" t="n">
        <f aca="false">IF(C4861="MAT.",VLOOKUP(A4861,INSUMOS_AUX!A:F,6,0),0)</f>
        <v>48</v>
      </c>
      <c r="G4861" s="178" t="n">
        <f aca="false">IF(C4861="M.O.",VLOOKUP(A4861,INSUMOS_AUX!A:F,6,0),0)</f>
        <v>0</v>
      </c>
    </row>
    <row r="4862" customFormat="false" ht="15" hidden="false" customHeight="false" outlineLevel="0" collapsed="false">
      <c r="A4862" s="178" t="n">
        <v>1535</v>
      </c>
      <c r="B4862" s="179" t="s">
        <v>901</v>
      </c>
      <c r="C4862" s="180" t="s">
        <v>74</v>
      </c>
      <c r="D4862" s="180" t="s">
        <v>30</v>
      </c>
      <c r="E4862" s="178" t="n">
        <v>10</v>
      </c>
      <c r="F4862" s="181" t="n">
        <f aca="false">IF(C4862="MAT.",VLOOKUP(A4862,INSUMOS_AUX!A:F,6,0),0)</f>
        <v>2.84</v>
      </c>
      <c r="G4862" s="178" t="n">
        <f aca="false">IF(C4862="M.O.",VLOOKUP(A4862,INSUMOS_AUX!A:F,6,0),0)</f>
        <v>0</v>
      </c>
    </row>
    <row r="4863" customFormat="false" ht="15" hidden="false" customHeight="false" outlineLevel="0" collapsed="false">
      <c r="A4863" s="178" t="n">
        <v>242</v>
      </c>
      <c r="B4863" s="179" t="s">
        <v>703</v>
      </c>
      <c r="C4863" s="180" t="s">
        <v>636</v>
      </c>
      <c r="D4863" s="180" t="s">
        <v>594</v>
      </c>
      <c r="E4863" s="178" t="n">
        <v>1.5</v>
      </c>
      <c r="F4863" s="181" t="n">
        <f aca="false">IF(C4863="MAT.",VLOOKUP(A4863,INSUMOS_AUX!A:F,6,0),0)</f>
        <v>0</v>
      </c>
      <c r="G4863" s="178" t="n">
        <f aca="false">IF(C4863="M.O.",VLOOKUP(A4863,INSUMOS_AUX!A:F,6,0),0)</f>
        <v>11.04</v>
      </c>
    </row>
    <row r="4864" customFormat="false" ht="15" hidden="false" customHeight="false" outlineLevel="0" collapsed="false">
      <c r="A4864" s="178" t="n">
        <v>2436</v>
      </c>
      <c r="B4864" s="179" t="s">
        <v>683</v>
      </c>
      <c r="C4864" s="180" t="s">
        <v>636</v>
      </c>
      <c r="D4864" s="180" t="s">
        <v>594</v>
      </c>
      <c r="E4864" s="178" t="n">
        <v>1.5</v>
      </c>
      <c r="F4864" s="181" t="n">
        <f aca="false">IF(C4864="MAT.",VLOOKUP(A4864,INSUMOS_AUX!A:F,6,0),0)</f>
        <v>0</v>
      </c>
      <c r="G4864" s="178" t="n">
        <f aca="false">IF(C4864="M.O.",VLOOKUP(A4864,INSUMOS_AUX!A:F,6,0),0)</f>
        <v>13.3</v>
      </c>
    </row>
    <row r="4865" customFormat="false" ht="15" hidden="false" customHeight="false" outlineLevel="0" collapsed="false">
      <c r="A4865" s="178" t="n">
        <v>25966</v>
      </c>
      <c r="B4865" s="179" t="s">
        <v>653</v>
      </c>
      <c r="C4865" s="180" t="s">
        <v>74</v>
      </c>
      <c r="D4865" s="180" t="s">
        <v>654</v>
      </c>
      <c r="E4865" s="178" t="n">
        <v>0.00598635</v>
      </c>
      <c r="F4865" s="181" t="n">
        <f aca="false">IF(C4865="MAT.",VLOOKUP(A4865,INSUMOS_AUX!A:F,6,0),0)</f>
        <v>15.03</v>
      </c>
      <c r="G4865" s="178" t="n">
        <f aca="false">IF(C4865="M.O.",VLOOKUP(A4865,INSUMOS_AUX!A:F,6,0),0)</f>
        <v>0</v>
      </c>
    </row>
    <row r="4866" customFormat="false" ht="15" hidden="false" customHeight="false" outlineLevel="0" collapsed="false">
      <c r="A4866" s="178" t="n">
        <v>2711</v>
      </c>
      <c r="B4866" s="179" t="s">
        <v>657</v>
      </c>
      <c r="C4866" s="180" t="s">
        <v>74</v>
      </c>
      <c r="D4866" s="180" t="s">
        <v>30</v>
      </c>
      <c r="E4866" s="178" t="n">
        <v>0.00267165</v>
      </c>
      <c r="F4866" s="181" t="n">
        <f aca="false">IF(C4866="MAT.",VLOOKUP(A4866,INSUMOS_AUX!A:F,6,0),0)</f>
        <v>109.45</v>
      </c>
      <c r="G4866" s="178" t="n">
        <f aca="false">IF(C4866="M.O.",VLOOKUP(A4866,INSUMOS_AUX!A:F,6,0),0)</f>
        <v>0</v>
      </c>
    </row>
    <row r="4867" customFormat="false" ht="15" hidden="false" customHeight="false" outlineLevel="0" collapsed="false">
      <c r="A4867" s="178" t="n">
        <v>34627</v>
      </c>
      <c r="B4867" s="179" t="s">
        <v>936</v>
      </c>
      <c r="C4867" s="180" t="s">
        <v>74</v>
      </c>
      <c r="D4867" s="180" t="s">
        <v>86</v>
      </c>
      <c r="E4867" s="178" t="n">
        <v>7.5</v>
      </c>
      <c r="F4867" s="181" t="n">
        <f aca="false">IF(C4867="MAT.",VLOOKUP(A4867,INSUMOS_AUX!A:F,6,0),0)</f>
        <v>8.59</v>
      </c>
      <c r="G4867" s="178" t="n">
        <f aca="false">IF(C4867="M.O.",VLOOKUP(A4867,INSUMOS_AUX!A:F,6,0),0)</f>
        <v>0</v>
      </c>
    </row>
    <row r="4868" customFormat="false" ht="15" hidden="false" customHeight="false" outlineLevel="0" collapsed="false">
      <c r="A4868" s="178" t="n">
        <v>34653</v>
      </c>
      <c r="B4868" s="179" t="s">
        <v>859</v>
      </c>
      <c r="C4868" s="180" t="s">
        <v>74</v>
      </c>
      <c r="D4868" s="180" t="s">
        <v>30</v>
      </c>
      <c r="E4868" s="178" t="n">
        <v>1</v>
      </c>
      <c r="F4868" s="181" t="n">
        <f aca="false">IF(C4868="MAT.",VLOOKUP(A4868,INSUMOS_AUX!A:F,6,0),0)</f>
        <v>8.34</v>
      </c>
      <c r="G4868" s="178" t="n">
        <f aca="false">IF(C4868="M.O.",VLOOKUP(A4868,INSUMOS_AUX!A:F,6,0),0)</f>
        <v>0</v>
      </c>
    </row>
    <row r="4869" customFormat="false" ht="15" hidden="false" customHeight="false" outlineLevel="0" collapsed="false">
      <c r="A4869" s="178" t="n">
        <v>34794</v>
      </c>
      <c r="B4869" s="179" t="s">
        <v>937</v>
      </c>
      <c r="C4869" s="180" t="s">
        <v>636</v>
      </c>
      <c r="D4869" s="180" t="s">
        <v>594</v>
      </c>
      <c r="E4869" s="178" t="n">
        <v>1.5</v>
      </c>
      <c r="F4869" s="181" t="n">
        <f aca="false">IF(C4869="MAT.",VLOOKUP(A4869,INSUMOS_AUX!A:F,6,0),0)</f>
        <v>0</v>
      </c>
      <c r="G4869" s="178" t="n">
        <f aca="false">IF(C4869="M.O.",VLOOKUP(A4869,INSUMOS_AUX!A:F,6,0),0)</f>
        <v>13.88</v>
      </c>
    </row>
    <row r="4870" customFormat="false" ht="15" hidden="false" customHeight="false" outlineLevel="0" collapsed="false">
      <c r="A4870" s="178" t="n">
        <v>36144</v>
      </c>
      <c r="B4870" s="179" t="s">
        <v>630</v>
      </c>
      <c r="C4870" s="180" t="s">
        <v>74</v>
      </c>
      <c r="D4870" s="180" t="s">
        <v>30</v>
      </c>
      <c r="E4870" s="178" t="n">
        <v>0.5029686</v>
      </c>
      <c r="F4870" s="181" t="n">
        <f aca="false">IF(C4870="MAT.",VLOOKUP(A4870,INSUMOS_AUX!A:F,6,0),0)</f>
        <v>1.12</v>
      </c>
      <c r="G4870" s="178" t="n">
        <f aca="false">IF(C4870="M.O.",VLOOKUP(A4870,INSUMOS_AUX!A:F,6,0),0)</f>
        <v>0</v>
      </c>
    </row>
    <row r="4871" customFormat="false" ht="15" hidden="false" customHeight="false" outlineLevel="0" collapsed="false">
      <c r="A4871" s="178" t="n">
        <v>36146</v>
      </c>
      <c r="B4871" s="179" t="s">
        <v>631</v>
      </c>
      <c r="C4871" s="180" t="s">
        <v>74</v>
      </c>
      <c r="D4871" s="180" t="s">
        <v>30</v>
      </c>
      <c r="E4871" s="178" t="n">
        <v>0.0055953</v>
      </c>
      <c r="F4871" s="181" t="n">
        <f aca="false">IF(C4871="MAT.",VLOOKUP(A4871,INSUMOS_AUX!A:F,6,0),0)</f>
        <v>170</v>
      </c>
      <c r="G4871" s="178" t="n">
        <f aca="false">IF(C4871="M.O.",VLOOKUP(A4871,INSUMOS_AUX!A:F,6,0),0)</f>
        <v>0</v>
      </c>
    </row>
    <row r="4872" customFormat="false" ht="15" hidden="false" customHeight="false" outlineLevel="0" collapsed="false">
      <c r="A4872" s="178" t="n">
        <v>36149</v>
      </c>
      <c r="B4872" s="179" t="s">
        <v>632</v>
      </c>
      <c r="C4872" s="180" t="s">
        <v>74</v>
      </c>
      <c r="D4872" s="180" t="s">
        <v>30</v>
      </c>
      <c r="E4872" s="178" t="n">
        <v>0.00324</v>
      </c>
      <c r="F4872" s="181" t="n">
        <f aca="false">IF(C4872="MAT.",VLOOKUP(A4872,INSUMOS_AUX!A:F,6,0),0)</f>
        <v>117.5</v>
      </c>
      <c r="G4872" s="178" t="n">
        <f aca="false">IF(C4872="M.O.",VLOOKUP(A4872,INSUMOS_AUX!A:F,6,0),0)</f>
        <v>0</v>
      </c>
    </row>
    <row r="4873" customFormat="false" ht="15" hidden="false" customHeight="false" outlineLevel="0" collapsed="false">
      <c r="A4873" s="178" t="n">
        <v>36150</v>
      </c>
      <c r="B4873" s="179" t="s">
        <v>633</v>
      </c>
      <c r="C4873" s="180" t="s">
        <v>74</v>
      </c>
      <c r="D4873" s="180" t="s">
        <v>30</v>
      </c>
      <c r="E4873" s="178" t="n">
        <v>0.0119898</v>
      </c>
      <c r="F4873" s="181" t="n">
        <f aca="false">IF(C4873="MAT.",VLOOKUP(A4873,INSUMOS_AUX!A:F,6,0),0)</f>
        <v>29.7</v>
      </c>
      <c r="G4873" s="178" t="n">
        <f aca="false">IF(C4873="M.O.",VLOOKUP(A4873,INSUMOS_AUX!A:F,6,0),0)</f>
        <v>0</v>
      </c>
    </row>
    <row r="4874" customFormat="false" ht="15" hidden="false" customHeight="false" outlineLevel="0" collapsed="false">
      <c r="A4874" s="178" t="n">
        <v>36153</v>
      </c>
      <c r="B4874" s="179" t="s">
        <v>634</v>
      </c>
      <c r="C4874" s="180" t="s">
        <v>74</v>
      </c>
      <c r="D4874" s="180" t="s">
        <v>30</v>
      </c>
      <c r="E4874" s="178" t="n">
        <v>0.0048492</v>
      </c>
      <c r="F4874" s="181" t="n">
        <f aca="false">IF(C4874="MAT.",VLOOKUP(A4874,INSUMOS_AUX!A:F,6,0),0)</f>
        <v>133.75</v>
      </c>
      <c r="G4874" s="178" t="n">
        <f aca="false">IF(C4874="M.O.",VLOOKUP(A4874,INSUMOS_AUX!A:F,6,0),0)</f>
        <v>0</v>
      </c>
    </row>
    <row r="4875" customFormat="false" ht="15" hidden="false" customHeight="false" outlineLevel="0" collapsed="false">
      <c r="A4875" s="178" t="n">
        <v>37370</v>
      </c>
      <c r="B4875" s="179" t="s">
        <v>659</v>
      </c>
      <c r="C4875" s="180" t="s">
        <v>74</v>
      </c>
      <c r="D4875" s="180" t="s">
        <v>594</v>
      </c>
      <c r="E4875" s="178" t="n">
        <v>4.5</v>
      </c>
      <c r="F4875" s="181" t="n">
        <f aca="false">IF(C4875="MAT.",VLOOKUP(A4875,INSUMOS_AUX!A:F,6,0),0)</f>
        <v>1.87</v>
      </c>
      <c r="G4875" s="178" t="n">
        <f aca="false">IF(C4875="M.O.",VLOOKUP(A4875,INSUMOS_AUX!A:F,6,0),0)</f>
        <v>0</v>
      </c>
    </row>
    <row r="4876" customFormat="false" ht="15" hidden="false" customHeight="false" outlineLevel="0" collapsed="false">
      <c r="A4876" s="178" t="n">
        <v>37371</v>
      </c>
      <c r="B4876" s="179" t="s">
        <v>660</v>
      </c>
      <c r="C4876" s="180" t="s">
        <v>74</v>
      </c>
      <c r="D4876" s="180" t="s">
        <v>594</v>
      </c>
      <c r="E4876" s="178" t="n">
        <v>4.5</v>
      </c>
      <c r="F4876" s="181" t="n">
        <f aca="false">IF(C4876="MAT.",VLOOKUP(A4876,INSUMOS_AUX!A:F,6,0),0)</f>
        <v>0.71</v>
      </c>
      <c r="G4876" s="178" t="n">
        <f aca="false">IF(C4876="M.O.",VLOOKUP(A4876,INSUMOS_AUX!A:F,6,0),0)</f>
        <v>0</v>
      </c>
    </row>
    <row r="4877" customFormat="false" ht="15" hidden="false" customHeight="false" outlineLevel="0" collapsed="false">
      <c r="A4877" s="178" t="n">
        <v>37372</v>
      </c>
      <c r="B4877" s="179" t="s">
        <v>661</v>
      </c>
      <c r="C4877" s="180" t="s">
        <v>74</v>
      </c>
      <c r="D4877" s="180" t="s">
        <v>594</v>
      </c>
      <c r="E4877" s="178" t="n">
        <v>4.5</v>
      </c>
      <c r="F4877" s="181" t="n">
        <f aca="false">IF(C4877="MAT.",VLOOKUP(A4877,INSUMOS_AUX!A:F,6,0),0)</f>
        <v>0.34</v>
      </c>
      <c r="G4877" s="178" t="n">
        <f aca="false">IF(C4877="M.O.",VLOOKUP(A4877,INSUMOS_AUX!A:F,6,0),0)</f>
        <v>0</v>
      </c>
    </row>
    <row r="4878" customFormat="false" ht="15" hidden="false" customHeight="false" outlineLevel="0" collapsed="false">
      <c r="A4878" s="178" t="n">
        <v>37373</v>
      </c>
      <c r="B4878" s="179" t="s">
        <v>662</v>
      </c>
      <c r="C4878" s="180" t="s">
        <v>74</v>
      </c>
      <c r="D4878" s="180" t="s">
        <v>594</v>
      </c>
      <c r="E4878" s="178" t="n">
        <v>4.5</v>
      </c>
      <c r="F4878" s="181" t="n">
        <f aca="false">IF(C4878="MAT.",VLOOKUP(A4878,INSUMOS_AUX!A:F,6,0),0)</f>
        <v>0.05</v>
      </c>
      <c r="G4878" s="178" t="n">
        <f aca="false">IF(C4878="M.O.",VLOOKUP(A4878,INSUMOS_AUX!A:F,6,0),0)</f>
        <v>0</v>
      </c>
    </row>
    <row r="4879" customFormat="false" ht="15" hidden="false" customHeight="false" outlineLevel="0" collapsed="false">
      <c r="A4879" s="178" t="n">
        <v>38382</v>
      </c>
      <c r="B4879" s="179" t="s">
        <v>664</v>
      </c>
      <c r="C4879" s="180" t="s">
        <v>74</v>
      </c>
      <c r="D4879" s="180" t="s">
        <v>30</v>
      </c>
      <c r="E4879" s="178" t="n">
        <v>0.0113904</v>
      </c>
      <c r="F4879" s="181" t="n">
        <f aca="false">IF(C4879="MAT.",VLOOKUP(A4879,INSUMOS_AUX!A:F,6,0),0)</f>
        <v>7.62</v>
      </c>
      <c r="G4879" s="178" t="n">
        <f aca="false">IF(C4879="M.O.",VLOOKUP(A4879,INSUMOS_AUX!A:F,6,0),0)</f>
        <v>0</v>
      </c>
    </row>
    <row r="4880" customFormat="false" ht="15" hidden="false" customHeight="false" outlineLevel="0" collapsed="false">
      <c r="A4880" s="178" t="n">
        <v>38390</v>
      </c>
      <c r="B4880" s="179" t="s">
        <v>665</v>
      </c>
      <c r="C4880" s="180" t="s">
        <v>74</v>
      </c>
      <c r="D4880" s="180" t="s">
        <v>30</v>
      </c>
      <c r="E4880" s="178" t="n">
        <v>0.00598635</v>
      </c>
      <c r="F4880" s="181" t="n">
        <f aca="false">IF(C4880="MAT.",VLOOKUP(A4880,INSUMOS_AUX!A:F,6,0),0)</f>
        <v>22.97</v>
      </c>
      <c r="G4880" s="178" t="n">
        <f aca="false">IF(C4880="M.O.",VLOOKUP(A4880,INSUMOS_AUX!A:F,6,0),0)</f>
        <v>0</v>
      </c>
    </row>
    <row r="4881" customFormat="false" ht="15" hidden="false" customHeight="false" outlineLevel="0" collapsed="false">
      <c r="A4881" s="178" t="n">
        <v>38393</v>
      </c>
      <c r="B4881" s="179" t="s">
        <v>666</v>
      </c>
      <c r="C4881" s="180" t="s">
        <v>74</v>
      </c>
      <c r="D4881" s="180" t="s">
        <v>30</v>
      </c>
      <c r="E4881" s="178" t="n">
        <v>0.00598635</v>
      </c>
      <c r="F4881" s="181" t="n">
        <f aca="false">IF(C4881="MAT.",VLOOKUP(A4881,INSUMOS_AUX!A:F,6,0),0)</f>
        <v>10.36</v>
      </c>
      <c r="G4881" s="178" t="n">
        <f aca="false">IF(C4881="M.O.",VLOOKUP(A4881,INSUMOS_AUX!A:F,6,0),0)</f>
        <v>0</v>
      </c>
    </row>
    <row r="4882" customFormat="false" ht="15" hidden="false" customHeight="false" outlineLevel="0" collapsed="false">
      <c r="A4882" s="178" t="n">
        <v>38396</v>
      </c>
      <c r="B4882" s="179" t="s">
        <v>667</v>
      </c>
      <c r="C4882" s="180" t="s">
        <v>74</v>
      </c>
      <c r="D4882" s="180" t="s">
        <v>30</v>
      </c>
      <c r="E4882" s="178" t="n">
        <v>0.00020385</v>
      </c>
      <c r="F4882" s="181" t="n">
        <f aca="false">IF(C4882="MAT.",VLOOKUP(A4882,INSUMOS_AUX!A:F,6,0),0)</f>
        <v>276.64</v>
      </c>
      <c r="G4882" s="178" t="n">
        <f aca="false">IF(C4882="M.O.",VLOOKUP(A4882,INSUMOS_AUX!A:F,6,0),0)</f>
        <v>0</v>
      </c>
    </row>
    <row r="4883" customFormat="false" ht="15" hidden="false" customHeight="false" outlineLevel="0" collapsed="false">
      <c r="A4883" s="178" t="n">
        <v>38399</v>
      </c>
      <c r="B4883" s="179" t="s">
        <v>668</v>
      </c>
      <c r="C4883" s="180" t="s">
        <v>74</v>
      </c>
      <c r="D4883" s="180" t="s">
        <v>30</v>
      </c>
      <c r="E4883" s="178" t="n">
        <v>0.00101835</v>
      </c>
      <c r="F4883" s="181" t="n">
        <f aca="false">IF(C4883="MAT.",VLOOKUP(A4883,INSUMOS_AUX!A:F,6,0),0)</f>
        <v>135.25</v>
      </c>
      <c r="G4883" s="178" t="n">
        <f aca="false">IF(C4883="M.O.",VLOOKUP(A4883,INSUMOS_AUX!A:F,6,0),0)</f>
        <v>0</v>
      </c>
    </row>
    <row r="4884" customFormat="false" ht="15" hidden="false" customHeight="false" outlineLevel="0" collapsed="false">
      <c r="A4884" s="178" t="n">
        <v>38412</v>
      </c>
      <c r="B4884" s="179" t="s">
        <v>669</v>
      </c>
      <c r="C4884" s="180" t="s">
        <v>74</v>
      </c>
      <c r="D4884" s="180" t="s">
        <v>30</v>
      </c>
      <c r="E4884" s="178" t="n">
        <v>0.0001782</v>
      </c>
      <c r="F4884" s="181" t="n">
        <f aca="false">IF(C4884="MAT.",VLOOKUP(A4884,INSUMOS_AUX!A:F,6,0),0)</f>
        <v>837.62</v>
      </c>
      <c r="G4884" s="178" t="n">
        <f aca="false">IF(C4884="M.O.",VLOOKUP(A4884,INSUMOS_AUX!A:F,6,0),0)</f>
        <v>0</v>
      </c>
    </row>
    <row r="4885" customFormat="false" ht="15" hidden="false" customHeight="false" outlineLevel="0" collapsed="false">
      <c r="A4885" s="178" t="n">
        <v>38413</v>
      </c>
      <c r="B4885" s="179" t="s">
        <v>670</v>
      </c>
      <c r="C4885" s="180" t="s">
        <v>74</v>
      </c>
      <c r="D4885" s="180" t="s">
        <v>30</v>
      </c>
      <c r="E4885" s="178" t="n">
        <v>0.0001746</v>
      </c>
      <c r="F4885" s="181" t="n">
        <f aca="false">IF(C4885="MAT.",VLOOKUP(A4885,INSUMOS_AUX!A:F,6,0),0)</f>
        <v>589.49</v>
      </c>
      <c r="G4885" s="178" t="n">
        <f aca="false">IF(C4885="M.O.",VLOOKUP(A4885,INSUMOS_AUX!A:F,6,0),0)</f>
        <v>0</v>
      </c>
    </row>
    <row r="4886" customFormat="false" ht="15" hidden="false" customHeight="false" outlineLevel="0" collapsed="false">
      <c r="A4886" s="178" t="n">
        <v>38476</v>
      </c>
      <c r="B4886" s="179" t="s">
        <v>671</v>
      </c>
      <c r="C4886" s="180" t="s">
        <v>74</v>
      </c>
      <c r="D4886" s="180" t="s">
        <v>30</v>
      </c>
      <c r="E4886" s="178" t="n">
        <v>0.00081495</v>
      </c>
      <c r="F4886" s="181" t="n">
        <f aca="false">IF(C4886="MAT.",VLOOKUP(A4886,INSUMOS_AUX!A:F,6,0),0)</f>
        <v>203.78</v>
      </c>
      <c r="G4886" s="178" t="n">
        <f aca="false">IF(C4886="M.O.",VLOOKUP(A4886,INSUMOS_AUX!A:F,6,0),0)</f>
        <v>0</v>
      </c>
    </row>
    <row r="4887" customFormat="false" ht="15" hidden="false" customHeight="false" outlineLevel="0" collapsed="false">
      <c r="A4887" s="178" t="n">
        <v>38477</v>
      </c>
      <c r="B4887" s="179" t="s">
        <v>672</v>
      </c>
      <c r="C4887" s="180" t="s">
        <v>74</v>
      </c>
      <c r="D4887" s="180" t="s">
        <v>30</v>
      </c>
      <c r="E4887" s="178" t="n">
        <v>0.0001746</v>
      </c>
      <c r="F4887" s="181" t="n">
        <f aca="false">IF(C4887="MAT.",VLOOKUP(A4887,INSUMOS_AUX!A:F,6,0),0)</f>
        <v>577.1</v>
      </c>
      <c r="G4887" s="178" t="n">
        <f aca="false">IF(C4887="M.O.",VLOOKUP(A4887,INSUMOS_AUX!A:F,6,0),0)</f>
        <v>0</v>
      </c>
    </row>
    <row r="4888" customFormat="false" ht="15" hidden="false" customHeight="false" outlineLevel="0" collapsed="false">
      <c r="A4888" s="178" t="n">
        <v>39661</v>
      </c>
      <c r="B4888" s="179" t="s">
        <v>938</v>
      </c>
      <c r="C4888" s="180" t="s">
        <v>74</v>
      </c>
      <c r="D4888" s="180" t="s">
        <v>86</v>
      </c>
      <c r="E4888" s="178" t="n">
        <v>7.5</v>
      </c>
      <c r="F4888" s="181" t="n">
        <f aca="false">IF(C4888="MAT.",VLOOKUP(A4888,INSUMOS_AUX!A:F,6,0),0)</f>
        <v>6.93</v>
      </c>
      <c r="G4888" s="178" t="n">
        <f aca="false">IF(C4888="M.O.",VLOOKUP(A4888,INSUMOS_AUX!A:F,6,0),0)</f>
        <v>0</v>
      </c>
    </row>
    <row r="4889" customFormat="false" ht="15" hidden="false" customHeight="false" outlineLevel="0" collapsed="false">
      <c r="A4889" s="178" t="n">
        <v>39664</v>
      </c>
      <c r="B4889" s="179" t="s">
        <v>939</v>
      </c>
      <c r="C4889" s="180" t="s">
        <v>74</v>
      </c>
      <c r="D4889" s="180" t="s">
        <v>86</v>
      </c>
      <c r="E4889" s="178" t="n">
        <v>7.5</v>
      </c>
      <c r="F4889" s="181" t="n">
        <f aca="false">IF(C4889="MAT.",VLOOKUP(A4889,INSUMOS_AUX!A:F,6,0),0)</f>
        <v>15.65</v>
      </c>
      <c r="G4889" s="178" t="n">
        <f aca="false">IF(C4889="M.O.",VLOOKUP(A4889,INSUMOS_AUX!A:F,6,0),0)</f>
        <v>0</v>
      </c>
    </row>
    <row r="4890" customFormat="false" ht="15" hidden="false" customHeight="false" outlineLevel="0" collapsed="false">
      <c r="A4890" s="178" t="n">
        <v>411</v>
      </c>
      <c r="B4890" s="179" t="s">
        <v>940</v>
      </c>
      <c r="C4890" s="180" t="s">
        <v>74</v>
      </c>
      <c r="D4890" s="180" t="s">
        <v>30</v>
      </c>
      <c r="E4890" s="178" t="n">
        <v>30</v>
      </c>
      <c r="F4890" s="181" t="n">
        <f aca="false">IF(C4890="MAT.",VLOOKUP(A4890,INSUMOS_AUX!A:F,6,0),0)</f>
        <v>0.1</v>
      </c>
      <c r="G4890" s="178" t="n">
        <f aca="false">IF(C4890="M.O.",VLOOKUP(A4890,INSUMOS_AUX!A:F,6,0),0)</f>
        <v>0</v>
      </c>
    </row>
    <row r="4891" customFormat="false" ht="15" hidden="false" customHeight="false" outlineLevel="0" collapsed="false">
      <c r="A4891" s="178" t="n">
        <v>4332</v>
      </c>
      <c r="B4891" s="179" t="s">
        <v>941</v>
      </c>
      <c r="C4891" s="180" t="s">
        <v>74</v>
      </c>
      <c r="D4891" s="180" t="s">
        <v>30</v>
      </c>
      <c r="E4891" s="178" t="n">
        <v>4</v>
      </c>
      <c r="F4891" s="181" t="n">
        <f aca="false">IF(C4891="MAT.",VLOOKUP(A4891,INSUMOS_AUX!A:F,6,0),0)</f>
        <v>0.7</v>
      </c>
      <c r="G4891" s="178" t="n">
        <f aca="false">IF(C4891="M.O.",VLOOKUP(A4891,INSUMOS_AUX!A:F,6,0),0)</f>
        <v>0</v>
      </c>
    </row>
    <row r="4892" customFormat="false" ht="15" hidden="false" customHeight="false" outlineLevel="0" collapsed="false">
      <c r="A4892" s="178" t="n">
        <v>4376</v>
      </c>
      <c r="B4892" s="179" t="s">
        <v>942</v>
      </c>
      <c r="C4892" s="180" t="s">
        <v>74</v>
      </c>
      <c r="D4892" s="180" t="s">
        <v>30</v>
      </c>
      <c r="E4892" s="178" t="n">
        <v>4</v>
      </c>
      <c r="F4892" s="181" t="n">
        <f aca="false">IF(C4892="MAT.",VLOOKUP(A4892,INSUMOS_AUX!A:F,6,0),0)</f>
        <v>0.15</v>
      </c>
      <c r="G4892" s="178" t="n">
        <f aca="false">IF(C4892="M.O.",VLOOKUP(A4892,INSUMOS_AUX!A:F,6,0),0)</f>
        <v>0</v>
      </c>
    </row>
    <row r="4893" customFormat="false" ht="15" hidden="false" customHeight="false" outlineLevel="0" collapsed="false">
      <c r="A4893" s="178" t="n">
        <v>589</v>
      </c>
      <c r="B4893" s="179" t="s">
        <v>943</v>
      </c>
      <c r="C4893" s="180" t="s">
        <v>74</v>
      </c>
      <c r="D4893" s="180" t="s">
        <v>86</v>
      </c>
      <c r="E4893" s="178" t="n">
        <v>1</v>
      </c>
      <c r="F4893" s="181" t="n">
        <f aca="false">IF(C4893="MAT.",VLOOKUP(A4893,INSUMOS_AUX!A:F,6,0),0)</f>
        <v>28.95</v>
      </c>
      <c r="G4893" s="178" t="n">
        <f aca="false">IF(C4893="M.O.",VLOOKUP(A4893,INSUMOS_AUX!A:F,6,0),0)</f>
        <v>0</v>
      </c>
    </row>
    <row r="4894" customFormat="false" ht="15" hidden="false" customHeight="false" outlineLevel="0" collapsed="false">
      <c r="A4894" s="178" t="s">
        <v>944</v>
      </c>
      <c r="B4894" s="179" t="s">
        <v>945</v>
      </c>
      <c r="C4894" s="180" t="s">
        <v>74</v>
      </c>
      <c r="D4894" s="180" t="s">
        <v>285</v>
      </c>
      <c r="E4894" s="178" t="n">
        <v>0.11</v>
      </c>
      <c r="F4894" s="181" t="n">
        <f aca="false">IF(C4894="MAT.",VLOOKUP(A4894,INSUMOS_AUX!A:F,6,0),0)</f>
        <v>38.99</v>
      </c>
      <c r="G4894" s="178" t="n">
        <f aca="false">IF(C4894="M.O.",VLOOKUP(A4894,INSUMOS_AUX!A:F,6,0),0)</f>
        <v>0</v>
      </c>
    </row>
    <row r="4895" customFormat="false" ht="15" hidden="false" customHeight="false" outlineLevel="0" collapsed="false">
      <c r="A4895" s="172"/>
      <c r="B4895" s="173"/>
      <c r="C4895" s="173"/>
      <c r="D4895" s="173"/>
      <c r="E4895" s="173"/>
      <c r="F4895" s="173"/>
      <c r="G4895" s="173"/>
    </row>
    <row r="4896" customFormat="false" ht="15" hidden="false" customHeight="false" outlineLevel="0" collapsed="false">
      <c r="A4896" s="174" t="s">
        <v>549</v>
      </c>
      <c r="B4896" s="174" t="s">
        <v>550</v>
      </c>
      <c r="C4896" s="175" t="s">
        <v>60</v>
      </c>
      <c r="D4896" s="175" t="s">
        <v>30</v>
      </c>
      <c r="E4896" s="176" t="n">
        <v>1</v>
      </c>
      <c r="F4896" s="176" t="n">
        <f aca="false">SUMPRODUCT($E4897:$E4927,F4897:F4927)</f>
        <v>111.25843280472</v>
      </c>
      <c r="G4896" s="176" t="n">
        <f aca="false">SUMPRODUCT($E4897:$E4927,G4897:G4927)</f>
        <v>113.0560683616</v>
      </c>
    </row>
    <row r="4897" customFormat="false" ht="15" hidden="false" customHeight="false" outlineLevel="0" collapsed="false">
      <c r="A4897" s="178" t="n">
        <v>10</v>
      </c>
      <c r="B4897" s="179" t="s">
        <v>647</v>
      </c>
      <c r="C4897" s="180" t="s">
        <v>74</v>
      </c>
      <c r="D4897" s="180" t="s">
        <v>30</v>
      </c>
      <c r="E4897" s="178" t="n">
        <v>0.06430182</v>
      </c>
      <c r="F4897" s="181" t="n">
        <f aca="false">IF(C4897="MAT.",VLOOKUP(A4897,INSUMOS_AUX!A:F,6,0),0)</f>
        <v>6.92</v>
      </c>
      <c r="G4897" s="178" t="n">
        <f aca="false">IF(C4897="M.O.",VLOOKUP(A4897,INSUMOS_AUX!A:F,6,0),0)</f>
        <v>0</v>
      </c>
    </row>
    <row r="4898" customFormat="false" ht="15" hidden="false" customHeight="false" outlineLevel="0" collapsed="false">
      <c r="A4898" s="178" t="n">
        <v>11359</v>
      </c>
      <c r="B4898" s="179" t="s">
        <v>649</v>
      </c>
      <c r="C4898" s="180" t="s">
        <v>74</v>
      </c>
      <c r="D4898" s="180" t="s">
        <v>30</v>
      </c>
      <c r="E4898" s="178" t="n">
        <v>0.000518999</v>
      </c>
      <c r="F4898" s="181" t="n">
        <f aca="false">IF(C4898="MAT.",VLOOKUP(A4898,INSUMOS_AUX!A:F,6,0),0)</f>
        <v>571.77</v>
      </c>
      <c r="G4898" s="178" t="n">
        <f aca="false">IF(C4898="M.O.",VLOOKUP(A4898,INSUMOS_AUX!A:F,6,0),0)</f>
        <v>0</v>
      </c>
    </row>
    <row r="4899" customFormat="false" ht="15" hidden="false" customHeight="false" outlineLevel="0" collapsed="false">
      <c r="A4899" s="178" t="n">
        <v>12815</v>
      </c>
      <c r="B4899" s="179" t="s">
        <v>651</v>
      </c>
      <c r="C4899" s="180" t="s">
        <v>74</v>
      </c>
      <c r="D4899" s="180" t="s">
        <v>30</v>
      </c>
      <c r="E4899" s="178" t="n">
        <v>0.073188079</v>
      </c>
      <c r="F4899" s="181" t="n">
        <f aca="false">IF(C4899="MAT.",VLOOKUP(A4899,INSUMOS_AUX!A:F,6,0),0)</f>
        <v>5.84</v>
      </c>
      <c r="G4899" s="178" t="n">
        <f aca="false">IF(C4899="M.O.",VLOOKUP(A4899,INSUMOS_AUX!A:F,6,0),0)</f>
        <v>0</v>
      </c>
    </row>
    <row r="4900" customFormat="false" ht="15" hidden="false" customHeight="false" outlineLevel="0" collapsed="false">
      <c r="A4900" s="178" t="n">
        <v>12892</v>
      </c>
      <c r="B4900" s="179" t="s">
        <v>627</v>
      </c>
      <c r="C4900" s="180" t="s">
        <v>74</v>
      </c>
      <c r="D4900" s="180" t="s">
        <v>628</v>
      </c>
      <c r="E4900" s="178" t="n">
        <v>0.1259793</v>
      </c>
      <c r="F4900" s="181" t="n">
        <f aca="false">IF(C4900="MAT.",VLOOKUP(A4900,INSUMOS_AUX!A:F,6,0),0)</f>
        <v>9</v>
      </c>
      <c r="G4900" s="178" t="n">
        <f aca="false">IF(C4900="M.O.",VLOOKUP(A4900,INSUMOS_AUX!A:F,6,0),0)</f>
        <v>0</v>
      </c>
    </row>
    <row r="4901" customFormat="false" ht="15" hidden="false" customHeight="false" outlineLevel="0" collapsed="false">
      <c r="A4901" s="178" t="n">
        <v>12893</v>
      </c>
      <c r="B4901" s="179" t="s">
        <v>629</v>
      </c>
      <c r="C4901" s="180" t="s">
        <v>74</v>
      </c>
      <c r="D4901" s="180" t="s">
        <v>628</v>
      </c>
      <c r="E4901" s="178" t="n">
        <v>0.014697952</v>
      </c>
      <c r="F4901" s="181" t="n">
        <f aca="false">IF(C4901="MAT.",VLOOKUP(A4901,INSUMOS_AUX!A:F,6,0),0)</f>
        <v>48</v>
      </c>
      <c r="G4901" s="178" t="n">
        <f aca="false">IF(C4901="M.O.",VLOOKUP(A4901,INSUMOS_AUX!A:F,6,0),0)</f>
        <v>0</v>
      </c>
    </row>
    <row r="4902" customFormat="false" ht="15" hidden="false" customHeight="false" outlineLevel="0" collapsed="false">
      <c r="A4902" s="178" t="n">
        <v>1379</v>
      </c>
      <c r="B4902" s="179" t="s">
        <v>652</v>
      </c>
      <c r="C4902" s="180" t="s">
        <v>74</v>
      </c>
      <c r="D4902" s="180" t="s">
        <v>285</v>
      </c>
      <c r="E4902" s="178" t="n">
        <v>8.8302</v>
      </c>
      <c r="F4902" s="181" t="n">
        <f aca="false">IF(C4902="MAT.",VLOOKUP(A4902,INSUMOS_AUX!A:F,6,0),0)</f>
        <v>0.42</v>
      </c>
      <c r="G4902" s="178" t="n">
        <f aca="false">IF(C4902="M.O.",VLOOKUP(A4902,INSUMOS_AUX!A:F,6,0),0)</f>
        <v>0</v>
      </c>
    </row>
    <row r="4903" customFormat="false" ht="15" hidden="false" customHeight="false" outlineLevel="0" collapsed="false">
      <c r="A4903" s="178" t="n">
        <v>25966</v>
      </c>
      <c r="B4903" s="179" t="s">
        <v>653</v>
      </c>
      <c r="C4903" s="180" t="s">
        <v>74</v>
      </c>
      <c r="D4903" s="180" t="s">
        <v>654</v>
      </c>
      <c r="E4903" s="178" t="n">
        <v>0.012198319</v>
      </c>
      <c r="F4903" s="181" t="n">
        <f aca="false">IF(C4903="MAT.",VLOOKUP(A4903,INSUMOS_AUX!A:F,6,0),0)</f>
        <v>15.03</v>
      </c>
      <c r="G4903" s="178" t="n">
        <f aca="false">IF(C4903="M.O.",VLOOKUP(A4903,INSUMOS_AUX!A:F,6,0),0)</f>
        <v>0</v>
      </c>
    </row>
    <row r="4904" customFormat="false" ht="15" hidden="false" customHeight="false" outlineLevel="0" collapsed="false">
      <c r="A4904" s="178" t="n">
        <v>2711</v>
      </c>
      <c r="B4904" s="179" t="s">
        <v>657</v>
      </c>
      <c r="C4904" s="180" t="s">
        <v>74</v>
      </c>
      <c r="D4904" s="180" t="s">
        <v>30</v>
      </c>
      <c r="E4904" s="178" t="n">
        <v>0.005443992</v>
      </c>
      <c r="F4904" s="181" t="n">
        <f aca="false">IF(C4904="MAT.",VLOOKUP(A4904,INSUMOS_AUX!A:F,6,0),0)</f>
        <v>109.45</v>
      </c>
      <c r="G4904" s="178" t="n">
        <f aca="false">IF(C4904="M.O.",VLOOKUP(A4904,INSUMOS_AUX!A:F,6,0),0)</f>
        <v>0</v>
      </c>
    </row>
    <row r="4905" customFormat="false" ht="15" hidden="false" customHeight="false" outlineLevel="0" collapsed="false">
      <c r="A4905" s="178" t="n">
        <v>33</v>
      </c>
      <c r="B4905" s="179" t="s">
        <v>808</v>
      </c>
      <c r="C4905" s="180" t="s">
        <v>74</v>
      </c>
      <c r="D4905" s="180" t="s">
        <v>285</v>
      </c>
      <c r="E4905" s="178" t="n">
        <v>10.27</v>
      </c>
      <c r="F4905" s="181" t="n">
        <f aca="false">IF(C4905="MAT.",VLOOKUP(A4905,INSUMOS_AUX!A:F,6,0),0)</f>
        <v>5.7</v>
      </c>
      <c r="G4905" s="178" t="n">
        <f aca="false">IF(C4905="M.O.",VLOOKUP(A4905,INSUMOS_AUX!A:F,6,0),0)</f>
        <v>0</v>
      </c>
    </row>
    <row r="4906" customFormat="false" ht="15" hidden="false" customHeight="false" outlineLevel="0" collapsed="false">
      <c r="A4906" s="178" t="n">
        <v>36144</v>
      </c>
      <c r="B4906" s="179" t="s">
        <v>630</v>
      </c>
      <c r="C4906" s="180" t="s">
        <v>74</v>
      </c>
      <c r="D4906" s="180" t="s">
        <v>30</v>
      </c>
      <c r="E4906" s="178" t="n">
        <v>1.024893528</v>
      </c>
      <c r="F4906" s="181" t="n">
        <f aca="false">IF(C4906="MAT.",VLOOKUP(A4906,INSUMOS_AUX!A:F,6,0),0)</f>
        <v>1.12</v>
      </c>
      <c r="G4906" s="178" t="n">
        <f aca="false">IF(C4906="M.O.",VLOOKUP(A4906,INSUMOS_AUX!A:F,6,0),0)</f>
        <v>0</v>
      </c>
    </row>
    <row r="4907" customFormat="false" ht="15" hidden="false" customHeight="false" outlineLevel="0" collapsed="false">
      <c r="A4907" s="178" t="n">
        <v>36146</v>
      </c>
      <c r="B4907" s="179" t="s">
        <v>631</v>
      </c>
      <c r="C4907" s="180" t="s">
        <v>74</v>
      </c>
      <c r="D4907" s="180" t="s">
        <v>30</v>
      </c>
      <c r="E4907" s="178" t="n">
        <v>0.011401481</v>
      </c>
      <c r="F4907" s="181" t="n">
        <f aca="false">IF(C4907="MAT.",VLOOKUP(A4907,INSUMOS_AUX!A:F,6,0),0)</f>
        <v>170</v>
      </c>
      <c r="G4907" s="178" t="n">
        <f aca="false">IF(C4907="M.O.",VLOOKUP(A4907,INSUMOS_AUX!A:F,6,0),0)</f>
        <v>0</v>
      </c>
    </row>
    <row r="4908" customFormat="false" ht="15" hidden="false" customHeight="false" outlineLevel="0" collapsed="false">
      <c r="A4908" s="178" t="n">
        <v>36149</v>
      </c>
      <c r="B4908" s="179" t="s">
        <v>632</v>
      </c>
      <c r="C4908" s="180" t="s">
        <v>74</v>
      </c>
      <c r="D4908" s="180" t="s">
        <v>30</v>
      </c>
      <c r="E4908" s="178" t="n">
        <v>0.006602112</v>
      </c>
      <c r="F4908" s="181" t="n">
        <f aca="false">IF(C4908="MAT.",VLOOKUP(A4908,INSUMOS_AUX!A:F,6,0),0)</f>
        <v>117.5</v>
      </c>
      <c r="G4908" s="178" t="n">
        <f aca="false">IF(C4908="M.O.",VLOOKUP(A4908,INSUMOS_AUX!A:F,6,0),0)</f>
        <v>0</v>
      </c>
    </row>
    <row r="4909" customFormat="false" ht="15" hidden="false" customHeight="false" outlineLevel="0" collapsed="false">
      <c r="A4909" s="178" t="n">
        <v>36150</v>
      </c>
      <c r="B4909" s="179" t="s">
        <v>633</v>
      </c>
      <c r="C4909" s="180" t="s">
        <v>74</v>
      </c>
      <c r="D4909" s="180" t="s">
        <v>30</v>
      </c>
      <c r="E4909" s="178" t="n">
        <v>0.024431482</v>
      </c>
      <c r="F4909" s="181" t="n">
        <f aca="false">IF(C4909="MAT.",VLOOKUP(A4909,INSUMOS_AUX!A:F,6,0),0)</f>
        <v>29.7</v>
      </c>
      <c r="G4909" s="178" t="n">
        <f aca="false">IF(C4909="M.O.",VLOOKUP(A4909,INSUMOS_AUX!A:F,6,0),0)</f>
        <v>0</v>
      </c>
    </row>
    <row r="4910" customFormat="false" ht="15" hidden="false" customHeight="false" outlineLevel="0" collapsed="false">
      <c r="A4910" s="178" t="n">
        <v>36153</v>
      </c>
      <c r="B4910" s="179" t="s">
        <v>634</v>
      </c>
      <c r="C4910" s="180" t="s">
        <v>74</v>
      </c>
      <c r="D4910" s="180" t="s">
        <v>30</v>
      </c>
      <c r="E4910" s="178" t="n">
        <v>0.009881161</v>
      </c>
      <c r="F4910" s="181" t="n">
        <f aca="false">IF(C4910="MAT.",VLOOKUP(A4910,INSUMOS_AUX!A:F,6,0),0)</f>
        <v>133.75</v>
      </c>
      <c r="G4910" s="178" t="n">
        <f aca="false">IF(C4910="M.O.",VLOOKUP(A4910,INSUMOS_AUX!A:F,6,0),0)</f>
        <v>0</v>
      </c>
    </row>
    <row r="4911" customFormat="false" ht="15" hidden="false" customHeight="false" outlineLevel="0" collapsed="false">
      <c r="A4911" s="178" t="n">
        <v>370</v>
      </c>
      <c r="B4911" s="179" t="s">
        <v>658</v>
      </c>
      <c r="C4911" s="180" t="s">
        <v>74</v>
      </c>
      <c r="D4911" s="180" t="s">
        <v>116</v>
      </c>
      <c r="E4911" s="178" t="n">
        <v>0.023</v>
      </c>
      <c r="F4911" s="181" t="n">
        <f aca="false">IF(C4911="MAT.",VLOOKUP(A4911,INSUMOS_AUX!A:F,6,0),0)</f>
        <v>72.5</v>
      </c>
      <c r="G4911" s="178" t="n">
        <f aca="false">IF(C4911="M.O.",VLOOKUP(A4911,INSUMOS_AUX!A:F,6,0),0)</f>
        <v>0</v>
      </c>
    </row>
    <row r="4912" customFormat="false" ht="15" hidden="false" customHeight="false" outlineLevel="0" collapsed="false">
      <c r="A4912" s="178" t="n">
        <v>37370</v>
      </c>
      <c r="B4912" s="179" t="s">
        <v>659</v>
      </c>
      <c r="C4912" s="180" t="s">
        <v>74</v>
      </c>
      <c r="D4912" s="180" t="s">
        <v>594</v>
      </c>
      <c r="E4912" s="178" t="n">
        <v>9.1696</v>
      </c>
      <c r="F4912" s="181" t="n">
        <f aca="false">IF(C4912="MAT.",VLOOKUP(A4912,INSUMOS_AUX!A:F,6,0),0)</f>
        <v>1.87</v>
      </c>
      <c r="G4912" s="178" t="n">
        <f aca="false">IF(C4912="M.O.",VLOOKUP(A4912,INSUMOS_AUX!A:F,6,0),0)</f>
        <v>0</v>
      </c>
    </row>
    <row r="4913" customFormat="false" ht="15" hidden="false" customHeight="false" outlineLevel="0" collapsed="false">
      <c r="A4913" s="178" t="n">
        <v>37371</v>
      </c>
      <c r="B4913" s="179" t="s">
        <v>660</v>
      </c>
      <c r="C4913" s="180" t="s">
        <v>74</v>
      </c>
      <c r="D4913" s="180" t="s">
        <v>594</v>
      </c>
      <c r="E4913" s="178" t="n">
        <v>9.1696</v>
      </c>
      <c r="F4913" s="181" t="n">
        <f aca="false">IF(C4913="MAT.",VLOOKUP(A4913,INSUMOS_AUX!A:F,6,0),0)</f>
        <v>0.71</v>
      </c>
      <c r="G4913" s="178" t="n">
        <f aca="false">IF(C4913="M.O.",VLOOKUP(A4913,INSUMOS_AUX!A:F,6,0),0)</f>
        <v>0</v>
      </c>
    </row>
    <row r="4914" customFormat="false" ht="15" hidden="false" customHeight="false" outlineLevel="0" collapsed="false">
      <c r="A4914" s="178" t="n">
        <v>37372</v>
      </c>
      <c r="B4914" s="179" t="s">
        <v>661</v>
      </c>
      <c r="C4914" s="180" t="s">
        <v>74</v>
      </c>
      <c r="D4914" s="180" t="s">
        <v>594</v>
      </c>
      <c r="E4914" s="178" t="n">
        <v>9.1696</v>
      </c>
      <c r="F4914" s="181" t="n">
        <f aca="false">IF(C4914="MAT.",VLOOKUP(A4914,INSUMOS_AUX!A:F,6,0),0)</f>
        <v>0.34</v>
      </c>
      <c r="G4914" s="178" t="n">
        <f aca="false">IF(C4914="M.O.",VLOOKUP(A4914,INSUMOS_AUX!A:F,6,0),0)</f>
        <v>0</v>
      </c>
    </row>
    <row r="4915" customFormat="false" ht="15" hidden="false" customHeight="false" outlineLevel="0" collapsed="false">
      <c r="A4915" s="178" t="n">
        <v>37373</v>
      </c>
      <c r="B4915" s="179" t="s">
        <v>662</v>
      </c>
      <c r="C4915" s="180" t="s">
        <v>74</v>
      </c>
      <c r="D4915" s="180" t="s">
        <v>594</v>
      </c>
      <c r="E4915" s="178" t="n">
        <v>9.1696</v>
      </c>
      <c r="F4915" s="181" t="n">
        <f aca="false">IF(C4915="MAT.",VLOOKUP(A4915,INSUMOS_AUX!A:F,6,0),0)</f>
        <v>0.05</v>
      </c>
      <c r="G4915" s="178" t="n">
        <f aca="false">IF(C4915="M.O.",VLOOKUP(A4915,INSUMOS_AUX!A:F,6,0),0)</f>
        <v>0</v>
      </c>
    </row>
    <row r="4916" customFormat="false" ht="15" hidden="false" customHeight="false" outlineLevel="0" collapsed="false">
      <c r="A4916" s="178" t="n">
        <v>38382</v>
      </c>
      <c r="B4916" s="179" t="s">
        <v>664</v>
      </c>
      <c r="C4916" s="180" t="s">
        <v>74</v>
      </c>
      <c r="D4916" s="180" t="s">
        <v>30</v>
      </c>
      <c r="E4916" s="178" t="n">
        <v>0.023210092</v>
      </c>
      <c r="F4916" s="181" t="n">
        <f aca="false">IF(C4916="MAT.",VLOOKUP(A4916,INSUMOS_AUX!A:F,6,0),0)</f>
        <v>7.62</v>
      </c>
      <c r="G4916" s="178" t="n">
        <f aca="false">IF(C4916="M.O.",VLOOKUP(A4916,INSUMOS_AUX!A:F,6,0),0)</f>
        <v>0</v>
      </c>
    </row>
    <row r="4917" customFormat="false" ht="15" hidden="false" customHeight="false" outlineLevel="0" collapsed="false">
      <c r="A4917" s="178" t="n">
        <v>38390</v>
      </c>
      <c r="B4917" s="179" t="s">
        <v>665</v>
      </c>
      <c r="C4917" s="180" t="s">
        <v>74</v>
      </c>
      <c r="D4917" s="180" t="s">
        <v>30</v>
      </c>
      <c r="E4917" s="178" t="n">
        <v>0.012198319</v>
      </c>
      <c r="F4917" s="181" t="n">
        <f aca="false">IF(C4917="MAT.",VLOOKUP(A4917,INSUMOS_AUX!A:F,6,0),0)</f>
        <v>22.97</v>
      </c>
      <c r="G4917" s="178" t="n">
        <f aca="false">IF(C4917="M.O.",VLOOKUP(A4917,INSUMOS_AUX!A:F,6,0),0)</f>
        <v>0</v>
      </c>
    </row>
    <row r="4918" customFormat="false" ht="15" hidden="false" customHeight="false" outlineLevel="0" collapsed="false">
      <c r="A4918" s="178" t="n">
        <v>38393</v>
      </c>
      <c r="B4918" s="179" t="s">
        <v>666</v>
      </c>
      <c r="C4918" s="180" t="s">
        <v>74</v>
      </c>
      <c r="D4918" s="180" t="s">
        <v>30</v>
      </c>
      <c r="E4918" s="178" t="n">
        <v>0.012198319</v>
      </c>
      <c r="F4918" s="181" t="n">
        <f aca="false">IF(C4918="MAT.",VLOOKUP(A4918,INSUMOS_AUX!A:F,6,0),0)</f>
        <v>10.36</v>
      </c>
      <c r="G4918" s="178" t="n">
        <f aca="false">IF(C4918="M.O.",VLOOKUP(A4918,INSUMOS_AUX!A:F,6,0),0)</f>
        <v>0</v>
      </c>
    </row>
    <row r="4919" customFormat="false" ht="15" hidden="false" customHeight="false" outlineLevel="0" collapsed="false">
      <c r="A4919" s="178" t="n">
        <v>38396</v>
      </c>
      <c r="B4919" s="179" t="s">
        <v>667</v>
      </c>
      <c r="C4919" s="180" t="s">
        <v>74</v>
      </c>
      <c r="D4919" s="180" t="s">
        <v>30</v>
      </c>
      <c r="E4919" s="178" t="n">
        <v>0.000415383</v>
      </c>
      <c r="F4919" s="181" t="n">
        <f aca="false">IF(C4919="MAT.",VLOOKUP(A4919,INSUMOS_AUX!A:F,6,0),0)</f>
        <v>276.64</v>
      </c>
      <c r="G4919" s="178" t="n">
        <f aca="false">IF(C4919="M.O.",VLOOKUP(A4919,INSUMOS_AUX!A:F,6,0),0)</f>
        <v>0</v>
      </c>
    </row>
    <row r="4920" customFormat="false" ht="15" hidden="false" customHeight="false" outlineLevel="0" collapsed="false">
      <c r="A4920" s="178" t="n">
        <v>38399</v>
      </c>
      <c r="B4920" s="179" t="s">
        <v>668</v>
      </c>
      <c r="C4920" s="180" t="s">
        <v>74</v>
      </c>
      <c r="D4920" s="180" t="s">
        <v>30</v>
      </c>
      <c r="E4920" s="178" t="n">
        <v>0.00207508</v>
      </c>
      <c r="F4920" s="181" t="n">
        <f aca="false">IF(C4920="MAT.",VLOOKUP(A4920,INSUMOS_AUX!A:F,6,0),0)</f>
        <v>135.25</v>
      </c>
      <c r="G4920" s="178" t="n">
        <f aca="false">IF(C4920="M.O.",VLOOKUP(A4920,INSUMOS_AUX!A:F,6,0),0)</f>
        <v>0</v>
      </c>
    </row>
    <row r="4921" customFormat="false" ht="15" hidden="false" customHeight="false" outlineLevel="0" collapsed="false">
      <c r="A4921" s="178" t="n">
        <v>38412</v>
      </c>
      <c r="B4921" s="179" t="s">
        <v>669</v>
      </c>
      <c r="C4921" s="180" t="s">
        <v>74</v>
      </c>
      <c r="D4921" s="180" t="s">
        <v>30</v>
      </c>
      <c r="E4921" s="178" t="n">
        <v>0.010363116</v>
      </c>
      <c r="F4921" s="181" t="n">
        <f aca="false">IF(C4921="MAT.",VLOOKUP(A4921,INSUMOS_AUX!A:F,6,0),0)</f>
        <v>837.62</v>
      </c>
      <c r="G4921" s="178" t="n">
        <f aca="false">IF(C4921="M.O.",VLOOKUP(A4921,INSUMOS_AUX!A:F,6,0),0)</f>
        <v>0</v>
      </c>
    </row>
    <row r="4922" customFormat="false" ht="15" hidden="false" customHeight="false" outlineLevel="0" collapsed="false">
      <c r="A4922" s="178" t="n">
        <v>38413</v>
      </c>
      <c r="B4922" s="179" t="s">
        <v>670</v>
      </c>
      <c r="C4922" s="180" t="s">
        <v>74</v>
      </c>
      <c r="D4922" s="180" t="s">
        <v>30</v>
      </c>
      <c r="E4922" s="178" t="n">
        <v>0.00035578</v>
      </c>
      <c r="F4922" s="181" t="n">
        <f aca="false">IF(C4922="MAT.",VLOOKUP(A4922,INSUMOS_AUX!A:F,6,0),0)</f>
        <v>589.49</v>
      </c>
      <c r="G4922" s="178" t="n">
        <f aca="false">IF(C4922="M.O.",VLOOKUP(A4922,INSUMOS_AUX!A:F,6,0),0)</f>
        <v>0</v>
      </c>
    </row>
    <row r="4923" customFormat="false" ht="15" hidden="false" customHeight="false" outlineLevel="0" collapsed="false">
      <c r="A4923" s="178" t="n">
        <v>38476</v>
      </c>
      <c r="B4923" s="179" t="s">
        <v>671</v>
      </c>
      <c r="C4923" s="180" t="s">
        <v>74</v>
      </c>
      <c r="D4923" s="180" t="s">
        <v>30</v>
      </c>
      <c r="E4923" s="178" t="n">
        <v>0.001660615</v>
      </c>
      <c r="F4923" s="181" t="n">
        <f aca="false">IF(C4923="MAT.",VLOOKUP(A4923,INSUMOS_AUX!A:F,6,0),0)</f>
        <v>203.78</v>
      </c>
      <c r="G4923" s="178" t="n">
        <f aca="false">IF(C4923="M.O.",VLOOKUP(A4923,INSUMOS_AUX!A:F,6,0),0)</f>
        <v>0</v>
      </c>
    </row>
    <row r="4924" customFormat="false" ht="15" hidden="false" customHeight="false" outlineLevel="0" collapsed="false">
      <c r="A4924" s="178" t="n">
        <v>38477</v>
      </c>
      <c r="B4924" s="179" t="s">
        <v>672</v>
      </c>
      <c r="C4924" s="180" t="s">
        <v>74</v>
      </c>
      <c r="D4924" s="180" t="s">
        <v>30</v>
      </c>
      <c r="E4924" s="178" t="n">
        <v>0.00035578</v>
      </c>
      <c r="F4924" s="181" t="n">
        <f aca="false">IF(C4924="MAT.",VLOOKUP(A4924,INSUMOS_AUX!A:F,6,0),0)</f>
        <v>577.1</v>
      </c>
      <c r="G4924" s="178" t="n">
        <f aca="false">IF(C4924="M.O.",VLOOKUP(A4924,INSUMOS_AUX!A:F,6,0),0)</f>
        <v>0</v>
      </c>
    </row>
    <row r="4925" customFormat="false" ht="15" hidden="false" customHeight="false" outlineLevel="0" collapsed="false">
      <c r="A4925" s="178" t="n">
        <v>4750</v>
      </c>
      <c r="B4925" s="179" t="s">
        <v>688</v>
      </c>
      <c r="C4925" s="180" t="s">
        <v>636</v>
      </c>
      <c r="D4925" s="180" t="s">
        <v>594</v>
      </c>
      <c r="E4925" s="178" t="n">
        <v>3.0513</v>
      </c>
      <c r="F4925" s="181" t="n">
        <f aca="false">IF(C4925="MAT.",VLOOKUP(A4925,INSUMOS_AUX!A:F,6,0),0)</f>
        <v>0</v>
      </c>
      <c r="G4925" s="178" t="n">
        <f aca="false">IF(C4925="M.O.",VLOOKUP(A4925,INSUMOS_AUX!A:F,6,0),0)</f>
        <v>13.3</v>
      </c>
    </row>
    <row r="4926" customFormat="false" ht="15" hidden="false" customHeight="false" outlineLevel="0" collapsed="false">
      <c r="A4926" s="178" t="n">
        <v>6110</v>
      </c>
      <c r="B4926" s="179" t="s">
        <v>687</v>
      </c>
      <c r="C4926" s="180" t="s">
        <v>636</v>
      </c>
      <c r="D4926" s="180" t="s">
        <v>594</v>
      </c>
      <c r="E4926" s="178" t="n">
        <v>4.0372</v>
      </c>
      <c r="F4926" s="181" t="n">
        <f aca="false">IF(C4926="MAT.",VLOOKUP(A4926,INSUMOS_AUX!A:F,6,0),0)</f>
        <v>0</v>
      </c>
      <c r="G4926" s="178" t="n">
        <f aca="false">IF(C4926="M.O.",VLOOKUP(A4926,INSUMOS_AUX!A:F,6,0),0)</f>
        <v>13.3</v>
      </c>
    </row>
    <row r="4927" customFormat="false" ht="15" hidden="false" customHeight="false" outlineLevel="0" collapsed="false">
      <c r="A4927" s="178" t="n">
        <v>6111</v>
      </c>
      <c r="B4927" s="179" t="s">
        <v>678</v>
      </c>
      <c r="C4927" s="180" t="s">
        <v>636</v>
      </c>
      <c r="D4927" s="180" t="s">
        <v>594</v>
      </c>
      <c r="E4927" s="178" t="n">
        <v>2.20670016</v>
      </c>
      <c r="F4927" s="181" t="n">
        <f aca="false">IF(C4927="MAT.",VLOOKUP(A4927,INSUMOS_AUX!A:F,6,0),0)</f>
        <v>0</v>
      </c>
      <c r="G4927" s="178" t="n">
        <f aca="false">IF(C4927="M.O.",VLOOKUP(A4927,INSUMOS_AUX!A:F,6,0),0)</f>
        <v>8.51</v>
      </c>
    </row>
    <row r="4928" customFormat="false" ht="15" hidden="false" customHeight="false" outlineLevel="0" collapsed="false">
      <c r="A4928" s="172"/>
      <c r="B4928" s="173"/>
      <c r="C4928" s="173"/>
      <c r="D4928" s="173"/>
      <c r="E4928" s="173"/>
      <c r="F4928" s="173"/>
      <c r="G4928" s="173"/>
    </row>
    <row r="4929" customFormat="false" ht="15" hidden="false" customHeight="false" outlineLevel="0" collapsed="false">
      <c r="A4929" s="174" t="s">
        <v>552</v>
      </c>
      <c r="B4929" s="174" t="s">
        <v>553</v>
      </c>
      <c r="C4929" s="175" t="s">
        <v>60</v>
      </c>
      <c r="D4929" s="175" t="s">
        <v>30</v>
      </c>
      <c r="E4929" s="176" t="n">
        <v>10</v>
      </c>
      <c r="F4929" s="176" t="n">
        <f aca="false">SUMPRODUCT($E4930:$E4961,F4930:F4961)</f>
        <v>218.591762567</v>
      </c>
      <c r="G4929" s="176" t="n">
        <f aca="false">SUMPRODUCT($E4930:$E4961,G4930:G4961)</f>
        <v>227.352706</v>
      </c>
    </row>
    <row r="4930" customFormat="false" ht="15" hidden="false" customHeight="false" outlineLevel="0" collapsed="false">
      <c r="A4930" s="178" t="n">
        <v>10</v>
      </c>
      <c r="B4930" s="179" t="s">
        <v>647</v>
      </c>
      <c r="C4930" s="180" t="s">
        <v>74</v>
      </c>
      <c r="D4930" s="180" t="s">
        <v>30</v>
      </c>
      <c r="E4930" s="178" t="n">
        <v>0.106940625</v>
      </c>
      <c r="F4930" s="181" t="n">
        <f aca="false">IF(C4930="MAT.",VLOOKUP(A4930,INSUMOS_AUX!A:F,6,0),0)</f>
        <v>6.92</v>
      </c>
      <c r="G4930" s="178" t="n">
        <f aca="false">IF(C4930="M.O.",VLOOKUP(A4930,INSUMOS_AUX!A:F,6,0),0)</f>
        <v>0</v>
      </c>
    </row>
    <row r="4931" customFormat="false" ht="15" hidden="false" customHeight="false" outlineLevel="0" collapsed="false">
      <c r="A4931" s="178" t="n">
        <v>11359</v>
      </c>
      <c r="B4931" s="179" t="s">
        <v>649</v>
      </c>
      <c r="C4931" s="180" t="s">
        <v>74</v>
      </c>
      <c r="D4931" s="180" t="s">
        <v>30</v>
      </c>
      <c r="E4931" s="178" t="n">
        <v>0.00086315</v>
      </c>
      <c r="F4931" s="181" t="n">
        <f aca="false">IF(C4931="MAT.",VLOOKUP(A4931,INSUMOS_AUX!A:F,6,0),0)</f>
        <v>571.77</v>
      </c>
      <c r="G4931" s="178" t="n">
        <f aca="false">IF(C4931="M.O.",VLOOKUP(A4931,INSUMOS_AUX!A:F,6,0),0)</f>
        <v>0</v>
      </c>
    </row>
    <row r="4932" customFormat="false" ht="15" hidden="false" customHeight="false" outlineLevel="0" collapsed="false">
      <c r="A4932" s="178" t="n">
        <v>12743</v>
      </c>
      <c r="B4932" s="179" t="s">
        <v>946</v>
      </c>
      <c r="C4932" s="180" t="s">
        <v>74</v>
      </c>
      <c r="D4932" s="180" t="s">
        <v>86</v>
      </c>
      <c r="E4932" s="178" t="n">
        <v>3</v>
      </c>
      <c r="F4932" s="181" t="n">
        <f aca="false">IF(C4932="MAT.",VLOOKUP(A4932,INSUMOS_AUX!A:F,6,0),0)</f>
        <v>27.71</v>
      </c>
      <c r="G4932" s="178" t="n">
        <f aca="false">IF(C4932="M.O.",VLOOKUP(A4932,INSUMOS_AUX!A:F,6,0),0)</f>
        <v>0</v>
      </c>
    </row>
    <row r="4933" customFormat="false" ht="15" hidden="false" customHeight="false" outlineLevel="0" collapsed="false">
      <c r="A4933" s="178" t="n">
        <v>12815</v>
      </c>
      <c r="B4933" s="179" t="s">
        <v>651</v>
      </c>
      <c r="C4933" s="180" t="s">
        <v>74</v>
      </c>
      <c r="D4933" s="180" t="s">
        <v>30</v>
      </c>
      <c r="E4933" s="178" t="n">
        <v>0.1217194</v>
      </c>
      <c r="F4933" s="181" t="n">
        <f aca="false">IF(C4933="MAT.",VLOOKUP(A4933,INSUMOS_AUX!A:F,6,0),0)</f>
        <v>5.84</v>
      </c>
      <c r="G4933" s="178" t="n">
        <f aca="false">IF(C4933="M.O.",VLOOKUP(A4933,INSUMOS_AUX!A:F,6,0),0)</f>
        <v>0</v>
      </c>
    </row>
    <row r="4934" customFormat="false" ht="15" hidden="false" customHeight="false" outlineLevel="0" collapsed="false">
      <c r="A4934" s="178" t="n">
        <v>12892</v>
      </c>
      <c r="B4934" s="179" t="s">
        <v>627</v>
      </c>
      <c r="C4934" s="180" t="s">
        <v>74</v>
      </c>
      <c r="D4934" s="180" t="s">
        <v>628</v>
      </c>
      <c r="E4934" s="178" t="n">
        <v>0.2095167</v>
      </c>
      <c r="F4934" s="181" t="n">
        <f aca="false">IF(C4934="MAT.",VLOOKUP(A4934,INSUMOS_AUX!A:F,6,0),0)</f>
        <v>9</v>
      </c>
      <c r="G4934" s="178" t="n">
        <f aca="false">IF(C4934="M.O.",VLOOKUP(A4934,INSUMOS_AUX!A:F,6,0),0)</f>
        <v>0</v>
      </c>
    </row>
    <row r="4935" customFormat="false" ht="15" hidden="false" customHeight="false" outlineLevel="0" collapsed="false">
      <c r="A4935" s="178" t="n">
        <v>12893</v>
      </c>
      <c r="B4935" s="179" t="s">
        <v>629</v>
      </c>
      <c r="C4935" s="180" t="s">
        <v>74</v>
      </c>
      <c r="D4935" s="180" t="s">
        <v>628</v>
      </c>
      <c r="E4935" s="178" t="n">
        <v>0.024444225</v>
      </c>
      <c r="F4935" s="181" t="n">
        <f aca="false">IF(C4935="MAT.",VLOOKUP(A4935,INSUMOS_AUX!A:F,6,0),0)</f>
        <v>48</v>
      </c>
      <c r="G4935" s="178" t="n">
        <f aca="false">IF(C4935="M.O.",VLOOKUP(A4935,INSUMOS_AUX!A:F,6,0),0)</f>
        <v>0</v>
      </c>
    </row>
    <row r="4936" customFormat="false" ht="15" hidden="false" customHeight="false" outlineLevel="0" collapsed="false">
      <c r="A4936" s="178" t="n">
        <v>20111</v>
      </c>
      <c r="B4936" s="179" t="s">
        <v>947</v>
      </c>
      <c r="C4936" s="180" t="s">
        <v>74</v>
      </c>
      <c r="D4936" s="180" t="s">
        <v>30</v>
      </c>
      <c r="E4936" s="178" t="n">
        <v>0.15</v>
      </c>
      <c r="F4936" s="181" t="n">
        <f aca="false">IF(C4936="MAT.",VLOOKUP(A4936,INSUMOS_AUX!A:F,6,0),0)</f>
        <v>11.52</v>
      </c>
      <c r="G4936" s="178" t="n">
        <f aca="false">IF(C4936="M.O.",VLOOKUP(A4936,INSUMOS_AUX!A:F,6,0),0)</f>
        <v>0</v>
      </c>
    </row>
    <row r="4937" customFormat="false" ht="15" hidden="false" customHeight="false" outlineLevel="0" collapsed="false">
      <c r="A4937" s="178" t="n">
        <v>242</v>
      </c>
      <c r="B4937" s="179" t="s">
        <v>703</v>
      </c>
      <c r="C4937" s="180" t="s">
        <v>636</v>
      </c>
      <c r="D4937" s="180" t="s">
        <v>594</v>
      </c>
      <c r="E4937" s="178" t="n">
        <v>6.0558</v>
      </c>
      <c r="F4937" s="181" t="n">
        <f aca="false">IF(C4937="MAT.",VLOOKUP(A4937,INSUMOS_AUX!A:F,6,0),0)</f>
        <v>0</v>
      </c>
      <c r="G4937" s="178" t="n">
        <f aca="false">IF(C4937="M.O.",VLOOKUP(A4937,INSUMOS_AUX!A:F,6,0),0)</f>
        <v>11.04</v>
      </c>
    </row>
    <row r="4938" customFormat="false" ht="15" hidden="false" customHeight="false" outlineLevel="0" collapsed="false">
      <c r="A4938" s="178" t="n">
        <v>2436</v>
      </c>
      <c r="B4938" s="179" t="s">
        <v>683</v>
      </c>
      <c r="C4938" s="180" t="s">
        <v>636</v>
      </c>
      <c r="D4938" s="180" t="s">
        <v>594</v>
      </c>
      <c r="E4938" s="178" t="n">
        <v>5.1505</v>
      </c>
      <c r="F4938" s="181" t="n">
        <f aca="false">IF(C4938="MAT.",VLOOKUP(A4938,INSUMOS_AUX!A:F,6,0),0)</f>
        <v>0</v>
      </c>
      <c r="G4938" s="178" t="n">
        <f aca="false">IF(C4938="M.O.",VLOOKUP(A4938,INSUMOS_AUX!A:F,6,0),0)</f>
        <v>13.3</v>
      </c>
    </row>
    <row r="4939" customFormat="false" ht="15" hidden="false" customHeight="false" outlineLevel="0" collapsed="false">
      <c r="A4939" s="178" t="n">
        <v>2437</v>
      </c>
      <c r="B4939" s="179" t="s">
        <v>948</v>
      </c>
      <c r="C4939" s="180" t="s">
        <v>636</v>
      </c>
      <c r="D4939" s="180" t="s">
        <v>594</v>
      </c>
      <c r="E4939" s="178" t="n">
        <v>4.355825</v>
      </c>
      <c r="F4939" s="181" t="n">
        <f aca="false">IF(C4939="MAT.",VLOOKUP(A4939,INSUMOS_AUX!A:F,6,0),0)</f>
        <v>0</v>
      </c>
      <c r="G4939" s="178" t="n">
        <f aca="false">IF(C4939="M.O.",VLOOKUP(A4939,INSUMOS_AUX!A:F,6,0),0)</f>
        <v>21.12</v>
      </c>
    </row>
    <row r="4940" customFormat="false" ht="15" hidden="false" customHeight="false" outlineLevel="0" collapsed="false">
      <c r="A4940" s="178" t="n">
        <v>25966</v>
      </c>
      <c r="B4940" s="179" t="s">
        <v>653</v>
      </c>
      <c r="C4940" s="180" t="s">
        <v>74</v>
      </c>
      <c r="D4940" s="180" t="s">
        <v>654</v>
      </c>
      <c r="E4940" s="178" t="n">
        <v>0.020287075</v>
      </c>
      <c r="F4940" s="181" t="n">
        <f aca="false">IF(C4940="MAT.",VLOOKUP(A4940,INSUMOS_AUX!A:F,6,0),0)</f>
        <v>15.03</v>
      </c>
      <c r="G4940" s="178" t="n">
        <f aca="false">IF(C4940="M.O.",VLOOKUP(A4940,INSUMOS_AUX!A:F,6,0),0)</f>
        <v>0</v>
      </c>
    </row>
    <row r="4941" customFormat="false" ht="15" hidden="false" customHeight="false" outlineLevel="0" collapsed="false">
      <c r="A4941" s="178" t="n">
        <v>2711</v>
      </c>
      <c r="B4941" s="179" t="s">
        <v>657</v>
      </c>
      <c r="C4941" s="180" t="s">
        <v>74</v>
      </c>
      <c r="D4941" s="180" t="s">
        <v>30</v>
      </c>
      <c r="E4941" s="178" t="n">
        <v>0.009053925</v>
      </c>
      <c r="F4941" s="181" t="n">
        <f aca="false">IF(C4941="MAT.",VLOOKUP(A4941,INSUMOS_AUX!A:F,6,0),0)</f>
        <v>109.45</v>
      </c>
      <c r="G4941" s="178" t="n">
        <f aca="false">IF(C4941="M.O.",VLOOKUP(A4941,INSUMOS_AUX!A:F,6,0),0)</f>
        <v>0</v>
      </c>
    </row>
    <row r="4942" customFormat="false" ht="15" hidden="false" customHeight="false" outlineLevel="0" collapsed="false">
      <c r="A4942" s="178" t="n">
        <v>34621</v>
      </c>
      <c r="B4942" s="179" t="s">
        <v>949</v>
      </c>
      <c r="C4942" s="180" t="s">
        <v>74</v>
      </c>
      <c r="D4942" s="180" t="s">
        <v>86</v>
      </c>
      <c r="E4942" s="178" t="n">
        <v>3</v>
      </c>
      <c r="F4942" s="181" t="n">
        <f aca="false">IF(C4942="MAT.",VLOOKUP(A4942,INSUMOS_AUX!A:F,6,0),0)</f>
        <v>6.73</v>
      </c>
      <c r="G4942" s="178" t="n">
        <f aca="false">IF(C4942="M.O.",VLOOKUP(A4942,INSUMOS_AUX!A:F,6,0),0)</f>
        <v>0</v>
      </c>
    </row>
    <row r="4943" customFormat="false" ht="15" hidden="false" customHeight="false" outlineLevel="0" collapsed="false">
      <c r="A4943" s="178" t="n">
        <v>36144</v>
      </c>
      <c r="B4943" s="179" t="s">
        <v>630</v>
      </c>
      <c r="C4943" s="180" t="s">
        <v>74</v>
      </c>
      <c r="D4943" s="180" t="s">
        <v>30</v>
      </c>
      <c r="E4943" s="178" t="n">
        <v>1.7045047</v>
      </c>
      <c r="F4943" s="181" t="n">
        <f aca="false">IF(C4943="MAT.",VLOOKUP(A4943,INSUMOS_AUX!A:F,6,0),0)</f>
        <v>1.12</v>
      </c>
      <c r="G4943" s="178" t="n">
        <f aca="false">IF(C4943="M.O.",VLOOKUP(A4943,INSUMOS_AUX!A:F,6,0),0)</f>
        <v>0</v>
      </c>
    </row>
    <row r="4944" customFormat="false" ht="15" hidden="false" customHeight="false" outlineLevel="0" collapsed="false">
      <c r="A4944" s="178" t="n">
        <v>36146</v>
      </c>
      <c r="B4944" s="179" t="s">
        <v>631</v>
      </c>
      <c r="C4944" s="180" t="s">
        <v>74</v>
      </c>
      <c r="D4944" s="180" t="s">
        <v>30</v>
      </c>
      <c r="E4944" s="178" t="n">
        <v>0.01896185</v>
      </c>
      <c r="F4944" s="181" t="n">
        <f aca="false">IF(C4944="MAT.",VLOOKUP(A4944,INSUMOS_AUX!A:F,6,0),0)</f>
        <v>170</v>
      </c>
      <c r="G4944" s="178" t="n">
        <f aca="false">IF(C4944="M.O.",VLOOKUP(A4944,INSUMOS_AUX!A:F,6,0),0)</f>
        <v>0</v>
      </c>
    </row>
    <row r="4945" customFormat="false" ht="15" hidden="false" customHeight="false" outlineLevel="0" collapsed="false">
      <c r="A4945" s="178" t="n">
        <v>36149</v>
      </c>
      <c r="B4945" s="179" t="s">
        <v>632</v>
      </c>
      <c r="C4945" s="180" t="s">
        <v>74</v>
      </c>
      <c r="D4945" s="180" t="s">
        <v>30</v>
      </c>
      <c r="E4945" s="178" t="n">
        <v>0.01098</v>
      </c>
      <c r="F4945" s="181" t="n">
        <f aca="false">IF(C4945="MAT.",VLOOKUP(A4945,INSUMOS_AUX!A:F,6,0),0)</f>
        <v>117.5</v>
      </c>
      <c r="G4945" s="178" t="n">
        <f aca="false">IF(C4945="M.O.",VLOOKUP(A4945,INSUMOS_AUX!A:F,6,0),0)</f>
        <v>0</v>
      </c>
    </row>
    <row r="4946" customFormat="false" ht="15" hidden="false" customHeight="false" outlineLevel="0" collapsed="false">
      <c r="A4946" s="178" t="n">
        <v>36150</v>
      </c>
      <c r="B4946" s="179" t="s">
        <v>633</v>
      </c>
      <c r="C4946" s="180" t="s">
        <v>74</v>
      </c>
      <c r="D4946" s="180" t="s">
        <v>30</v>
      </c>
      <c r="E4946" s="178" t="n">
        <v>0.0406321</v>
      </c>
      <c r="F4946" s="181" t="n">
        <f aca="false">IF(C4946="MAT.",VLOOKUP(A4946,INSUMOS_AUX!A:F,6,0),0)</f>
        <v>29.7</v>
      </c>
      <c r="G4946" s="178" t="n">
        <f aca="false">IF(C4946="M.O.",VLOOKUP(A4946,INSUMOS_AUX!A:F,6,0),0)</f>
        <v>0</v>
      </c>
    </row>
    <row r="4947" customFormat="false" ht="15" hidden="false" customHeight="false" outlineLevel="0" collapsed="false">
      <c r="A4947" s="178" t="n">
        <v>36153</v>
      </c>
      <c r="B4947" s="179" t="s">
        <v>634</v>
      </c>
      <c r="C4947" s="180" t="s">
        <v>74</v>
      </c>
      <c r="D4947" s="180" t="s">
        <v>30</v>
      </c>
      <c r="E4947" s="178" t="n">
        <v>0.0164334</v>
      </c>
      <c r="F4947" s="181" t="n">
        <f aca="false">IF(C4947="MAT.",VLOOKUP(A4947,INSUMOS_AUX!A:F,6,0),0)</f>
        <v>133.75</v>
      </c>
      <c r="G4947" s="178" t="n">
        <f aca="false">IF(C4947="M.O.",VLOOKUP(A4947,INSUMOS_AUX!A:F,6,0),0)</f>
        <v>0</v>
      </c>
    </row>
    <row r="4948" customFormat="false" ht="15" hidden="false" customHeight="false" outlineLevel="0" collapsed="false">
      <c r="A4948" s="178" t="n">
        <v>37370</v>
      </c>
      <c r="B4948" s="179" t="s">
        <v>659</v>
      </c>
      <c r="C4948" s="180" t="s">
        <v>74</v>
      </c>
      <c r="D4948" s="180" t="s">
        <v>594</v>
      </c>
      <c r="E4948" s="178" t="n">
        <v>15.25</v>
      </c>
      <c r="F4948" s="181" t="n">
        <f aca="false">IF(C4948="MAT.",VLOOKUP(A4948,INSUMOS_AUX!A:F,6,0),0)</f>
        <v>1.87</v>
      </c>
      <c r="G4948" s="178" t="n">
        <f aca="false">IF(C4948="M.O.",VLOOKUP(A4948,INSUMOS_AUX!A:F,6,0),0)</f>
        <v>0</v>
      </c>
    </row>
    <row r="4949" customFormat="false" ht="15" hidden="false" customHeight="false" outlineLevel="0" collapsed="false">
      <c r="A4949" s="178" t="n">
        <v>37371</v>
      </c>
      <c r="B4949" s="179" t="s">
        <v>660</v>
      </c>
      <c r="C4949" s="180" t="s">
        <v>74</v>
      </c>
      <c r="D4949" s="180" t="s">
        <v>594</v>
      </c>
      <c r="E4949" s="178" t="n">
        <v>15.25</v>
      </c>
      <c r="F4949" s="181" t="n">
        <f aca="false">IF(C4949="MAT.",VLOOKUP(A4949,INSUMOS_AUX!A:F,6,0),0)</f>
        <v>0.71</v>
      </c>
      <c r="G4949" s="178" t="n">
        <f aca="false">IF(C4949="M.O.",VLOOKUP(A4949,INSUMOS_AUX!A:F,6,0),0)</f>
        <v>0</v>
      </c>
    </row>
    <row r="4950" customFormat="false" ht="15" hidden="false" customHeight="false" outlineLevel="0" collapsed="false">
      <c r="A4950" s="178" t="n">
        <v>37372</v>
      </c>
      <c r="B4950" s="179" t="s">
        <v>661</v>
      </c>
      <c r="C4950" s="180" t="s">
        <v>74</v>
      </c>
      <c r="D4950" s="180" t="s">
        <v>594</v>
      </c>
      <c r="E4950" s="178" t="n">
        <v>15.25</v>
      </c>
      <c r="F4950" s="181" t="n">
        <f aca="false">IF(C4950="MAT.",VLOOKUP(A4950,INSUMOS_AUX!A:F,6,0),0)</f>
        <v>0.34</v>
      </c>
      <c r="G4950" s="178" t="n">
        <f aca="false">IF(C4950="M.O.",VLOOKUP(A4950,INSUMOS_AUX!A:F,6,0),0)</f>
        <v>0</v>
      </c>
    </row>
    <row r="4951" customFormat="false" ht="15" hidden="false" customHeight="false" outlineLevel="0" collapsed="false">
      <c r="A4951" s="178" t="n">
        <v>37373</v>
      </c>
      <c r="B4951" s="179" t="s">
        <v>662</v>
      </c>
      <c r="C4951" s="180" t="s">
        <v>74</v>
      </c>
      <c r="D4951" s="180" t="s">
        <v>594</v>
      </c>
      <c r="E4951" s="178" t="n">
        <v>15.25</v>
      </c>
      <c r="F4951" s="181" t="n">
        <f aca="false">IF(C4951="MAT.",VLOOKUP(A4951,INSUMOS_AUX!A:F,6,0),0)</f>
        <v>0.05</v>
      </c>
      <c r="G4951" s="178" t="n">
        <f aca="false">IF(C4951="M.O.",VLOOKUP(A4951,INSUMOS_AUX!A:F,6,0),0)</f>
        <v>0</v>
      </c>
    </row>
    <row r="4952" customFormat="false" ht="15" hidden="false" customHeight="false" outlineLevel="0" collapsed="false">
      <c r="A4952" s="178" t="n">
        <v>38382</v>
      </c>
      <c r="B4952" s="179" t="s">
        <v>664</v>
      </c>
      <c r="C4952" s="180" t="s">
        <v>74</v>
      </c>
      <c r="D4952" s="180" t="s">
        <v>30</v>
      </c>
      <c r="E4952" s="178" t="n">
        <v>0.0386008</v>
      </c>
      <c r="F4952" s="181" t="n">
        <f aca="false">IF(C4952="MAT.",VLOOKUP(A4952,INSUMOS_AUX!A:F,6,0),0)</f>
        <v>7.62</v>
      </c>
      <c r="G4952" s="178" t="n">
        <f aca="false">IF(C4952="M.O.",VLOOKUP(A4952,INSUMOS_AUX!A:F,6,0),0)</f>
        <v>0</v>
      </c>
    </row>
    <row r="4953" customFormat="false" ht="15" hidden="false" customHeight="false" outlineLevel="0" collapsed="false">
      <c r="A4953" s="178" t="n">
        <v>38390</v>
      </c>
      <c r="B4953" s="179" t="s">
        <v>665</v>
      </c>
      <c r="C4953" s="180" t="s">
        <v>74</v>
      </c>
      <c r="D4953" s="180" t="s">
        <v>30</v>
      </c>
      <c r="E4953" s="178" t="n">
        <v>0.020287075</v>
      </c>
      <c r="F4953" s="181" t="n">
        <f aca="false">IF(C4953="MAT.",VLOOKUP(A4953,INSUMOS_AUX!A:F,6,0),0)</f>
        <v>22.97</v>
      </c>
      <c r="G4953" s="178" t="n">
        <f aca="false">IF(C4953="M.O.",VLOOKUP(A4953,INSUMOS_AUX!A:F,6,0),0)</f>
        <v>0</v>
      </c>
    </row>
    <row r="4954" customFormat="false" ht="15" hidden="false" customHeight="false" outlineLevel="0" collapsed="false">
      <c r="A4954" s="178" t="n">
        <v>38393</v>
      </c>
      <c r="B4954" s="179" t="s">
        <v>666</v>
      </c>
      <c r="C4954" s="180" t="s">
        <v>74</v>
      </c>
      <c r="D4954" s="180" t="s">
        <v>30</v>
      </c>
      <c r="E4954" s="178" t="n">
        <v>0.020287075</v>
      </c>
      <c r="F4954" s="181" t="n">
        <f aca="false">IF(C4954="MAT.",VLOOKUP(A4954,INSUMOS_AUX!A:F,6,0),0)</f>
        <v>10.36</v>
      </c>
      <c r="G4954" s="178" t="n">
        <f aca="false">IF(C4954="M.O.",VLOOKUP(A4954,INSUMOS_AUX!A:F,6,0),0)</f>
        <v>0</v>
      </c>
    </row>
    <row r="4955" customFormat="false" ht="15" hidden="false" customHeight="false" outlineLevel="0" collapsed="false">
      <c r="A4955" s="178" t="n">
        <v>38396</v>
      </c>
      <c r="B4955" s="179" t="s">
        <v>667</v>
      </c>
      <c r="C4955" s="180" t="s">
        <v>74</v>
      </c>
      <c r="D4955" s="180" t="s">
        <v>30</v>
      </c>
      <c r="E4955" s="178" t="n">
        <v>0.000690825</v>
      </c>
      <c r="F4955" s="181" t="n">
        <f aca="false">IF(C4955="MAT.",VLOOKUP(A4955,INSUMOS_AUX!A:F,6,0),0)</f>
        <v>276.64</v>
      </c>
      <c r="G4955" s="178" t="n">
        <f aca="false">IF(C4955="M.O.",VLOOKUP(A4955,INSUMOS_AUX!A:F,6,0),0)</f>
        <v>0</v>
      </c>
    </row>
    <row r="4956" customFormat="false" ht="15" hidden="false" customHeight="false" outlineLevel="0" collapsed="false">
      <c r="A4956" s="178" t="n">
        <v>38399</v>
      </c>
      <c r="B4956" s="179" t="s">
        <v>668</v>
      </c>
      <c r="C4956" s="180" t="s">
        <v>74</v>
      </c>
      <c r="D4956" s="180" t="s">
        <v>30</v>
      </c>
      <c r="E4956" s="178" t="n">
        <v>0.003451075</v>
      </c>
      <c r="F4956" s="181" t="n">
        <f aca="false">IF(C4956="MAT.",VLOOKUP(A4956,INSUMOS_AUX!A:F,6,0),0)</f>
        <v>135.25</v>
      </c>
      <c r="G4956" s="178" t="n">
        <f aca="false">IF(C4956="M.O.",VLOOKUP(A4956,INSUMOS_AUX!A:F,6,0),0)</f>
        <v>0</v>
      </c>
    </row>
    <row r="4957" customFormat="false" ht="15" hidden="false" customHeight="false" outlineLevel="0" collapsed="false">
      <c r="A4957" s="178" t="n">
        <v>38412</v>
      </c>
      <c r="B4957" s="179" t="s">
        <v>669</v>
      </c>
      <c r="C4957" s="180" t="s">
        <v>74</v>
      </c>
      <c r="D4957" s="180" t="s">
        <v>30</v>
      </c>
      <c r="E4957" s="178" t="n">
        <v>0.0006039</v>
      </c>
      <c r="F4957" s="181" t="n">
        <f aca="false">IF(C4957="MAT.",VLOOKUP(A4957,INSUMOS_AUX!A:F,6,0),0)</f>
        <v>837.62</v>
      </c>
      <c r="G4957" s="178" t="n">
        <f aca="false">IF(C4957="M.O.",VLOOKUP(A4957,INSUMOS_AUX!A:F,6,0),0)</f>
        <v>0</v>
      </c>
    </row>
    <row r="4958" customFormat="false" ht="15" hidden="false" customHeight="false" outlineLevel="0" collapsed="false">
      <c r="A4958" s="178" t="n">
        <v>38413</v>
      </c>
      <c r="B4958" s="179" t="s">
        <v>670</v>
      </c>
      <c r="C4958" s="180" t="s">
        <v>74</v>
      </c>
      <c r="D4958" s="180" t="s">
        <v>30</v>
      </c>
      <c r="E4958" s="178" t="n">
        <v>0.0005917</v>
      </c>
      <c r="F4958" s="181" t="n">
        <f aca="false">IF(C4958="MAT.",VLOOKUP(A4958,INSUMOS_AUX!A:F,6,0),0)</f>
        <v>589.49</v>
      </c>
      <c r="G4958" s="178" t="n">
        <f aca="false">IF(C4958="M.O.",VLOOKUP(A4958,INSUMOS_AUX!A:F,6,0),0)</f>
        <v>0</v>
      </c>
    </row>
    <row r="4959" customFormat="false" ht="15" hidden="false" customHeight="false" outlineLevel="0" collapsed="false">
      <c r="A4959" s="178" t="n">
        <v>38476</v>
      </c>
      <c r="B4959" s="179" t="s">
        <v>671</v>
      </c>
      <c r="C4959" s="180" t="s">
        <v>74</v>
      </c>
      <c r="D4959" s="180" t="s">
        <v>30</v>
      </c>
      <c r="E4959" s="178" t="n">
        <v>0.002761775</v>
      </c>
      <c r="F4959" s="181" t="n">
        <f aca="false">IF(C4959="MAT.",VLOOKUP(A4959,INSUMOS_AUX!A:F,6,0),0)</f>
        <v>203.78</v>
      </c>
      <c r="G4959" s="178" t="n">
        <f aca="false">IF(C4959="M.O.",VLOOKUP(A4959,INSUMOS_AUX!A:F,6,0),0)</f>
        <v>0</v>
      </c>
    </row>
    <row r="4960" customFormat="false" ht="15" hidden="false" customHeight="false" outlineLevel="0" collapsed="false">
      <c r="A4960" s="178" t="n">
        <v>38477</v>
      </c>
      <c r="B4960" s="179" t="s">
        <v>672</v>
      </c>
      <c r="C4960" s="180" t="s">
        <v>74</v>
      </c>
      <c r="D4960" s="180" t="s">
        <v>30</v>
      </c>
      <c r="E4960" s="178" t="n">
        <v>0.0005917</v>
      </c>
      <c r="F4960" s="181" t="n">
        <f aca="false">IF(C4960="MAT.",VLOOKUP(A4960,INSUMOS_AUX!A:F,6,0),0)</f>
        <v>577.1</v>
      </c>
      <c r="G4960" s="178" t="n">
        <f aca="false">IF(C4960="M.O.",VLOOKUP(A4960,INSUMOS_AUX!A:F,6,0),0)</f>
        <v>0</v>
      </c>
    </row>
    <row r="4961" customFormat="false" ht="15" hidden="false" customHeight="false" outlineLevel="0" collapsed="false">
      <c r="A4961" s="178" t="s">
        <v>944</v>
      </c>
      <c r="B4961" s="179" t="s">
        <v>945</v>
      </c>
      <c r="C4961" s="180" t="s">
        <v>74</v>
      </c>
      <c r="D4961" s="180" t="s">
        <v>285</v>
      </c>
      <c r="E4961" s="178" t="n">
        <v>1.25</v>
      </c>
      <c r="F4961" s="181" t="n">
        <f aca="false">IF(C4961="MAT.",VLOOKUP(A4961,INSUMOS_AUX!A:F,6,0),0)</f>
        <v>38.99</v>
      </c>
      <c r="G4961" s="178" t="n">
        <f aca="false">IF(C4961="M.O.",VLOOKUP(A4961,INSUMOS_AUX!A:F,6,0),0)</f>
        <v>0</v>
      </c>
    </row>
    <row r="4962" customFormat="false" ht="15" hidden="false" customHeight="false" outlineLevel="0" collapsed="false">
      <c r="A4962" s="172"/>
      <c r="B4962" s="173"/>
      <c r="C4962" s="173"/>
      <c r="D4962" s="173"/>
      <c r="E4962" s="173"/>
      <c r="F4962" s="173"/>
      <c r="G4962" s="173"/>
    </row>
    <row r="4963" customFormat="false" ht="15" hidden="false" customHeight="false" outlineLevel="0" collapsed="false">
      <c r="A4963" s="174" t="s">
        <v>555</v>
      </c>
      <c r="B4963" s="174" t="s">
        <v>556</v>
      </c>
      <c r="C4963" s="175" t="s">
        <v>60</v>
      </c>
      <c r="D4963" s="175" t="s">
        <v>30</v>
      </c>
      <c r="E4963" s="176" t="n">
        <v>30</v>
      </c>
      <c r="F4963" s="176" t="n">
        <f aca="false">SUMPRODUCT($E4964:$E4990,F4964:F4990)</f>
        <v>43.04795494</v>
      </c>
      <c r="G4963" s="176" t="n">
        <f aca="false">SUMPRODUCT($E4964:$E4990,G4964:G4990)</f>
        <v>61.675305</v>
      </c>
    </row>
    <row r="4964" customFormat="false" ht="15" hidden="false" customHeight="false" outlineLevel="0" collapsed="false">
      <c r="A4964" s="178" t="n">
        <v>10</v>
      </c>
      <c r="B4964" s="179" t="s">
        <v>647</v>
      </c>
      <c r="C4964" s="180" t="s">
        <v>74</v>
      </c>
      <c r="D4964" s="180" t="s">
        <v>30</v>
      </c>
      <c r="E4964" s="178" t="n">
        <v>0.0350625</v>
      </c>
      <c r="F4964" s="181" t="n">
        <f aca="false">IF(C4964="MAT.",VLOOKUP(A4964,INSUMOS_AUX!A:F,6,0),0)</f>
        <v>6.92</v>
      </c>
      <c r="G4964" s="178" t="n">
        <f aca="false">IF(C4964="M.O.",VLOOKUP(A4964,INSUMOS_AUX!A:F,6,0),0)</f>
        <v>0</v>
      </c>
    </row>
    <row r="4965" customFormat="false" ht="15" hidden="false" customHeight="false" outlineLevel="0" collapsed="false">
      <c r="A4965" s="178" t="n">
        <v>10489</v>
      </c>
      <c r="B4965" s="179" t="s">
        <v>815</v>
      </c>
      <c r="C4965" s="180" t="s">
        <v>636</v>
      </c>
      <c r="D4965" s="180" t="s">
        <v>594</v>
      </c>
      <c r="E4965" s="178" t="n">
        <v>5.0595</v>
      </c>
      <c r="F4965" s="181" t="n">
        <f aca="false">IF(C4965="MAT.",VLOOKUP(A4965,INSUMOS_AUX!A:F,6,0),0)</f>
        <v>0</v>
      </c>
      <c r="G4965" s="178" t="n">
        <f aca="false">IF(C4965="M.O.",VLOOKUP(A4965,INSUMOS_AUX!A:F,6,0),0)</f>
        <v>12.19</v>
      </c>
    </row>
    <row r="4966" customFormat="false" ht="15" hidden="false" customHeight="false" outlineLevel="0" collapsed="false">
      <c r="A4966" s="178" t="n">
        <v>11359</v>
      </c>
      <c r="B4966" s="179" t="s">
        <v>649</v>
      </c>
      <c r="C4966" s="180" t="s">
        <v>74</v>
      </c>
      <c r="D4966" s="180" t="s">
        <v>30</v>
      </c>
      <c r="E4966" s="178" t="n">
        <v>0.000283</v>
      </c>
      <c r="F4966" s="181" t="n">
        <f aca="false">IF(C4966="MAT.",VLOOKUP(A4966,INSUMOS_AUX!A:F,6,0),0)</f>
        <v>571.77</v>
      </c>
      <c r="G4966" s="178" t="n">
        <f aca="false">IF(C4966="M.O.",VLOOKUP(A4966,INSUMOS_AUX!A:F,6,0),0)</f>
        <v>0</v>
      </c>
    </row>
    <row r="4967" customFormat="false" ht="15" hidden="false" customHeight="false" outlineLevel="0" collapsed="false">
      <c r="A4967" s="178" t="n">
        <v>12815</v>
      </c>
      <c r="B4967" s="179" t="s">
        <v>651</v>
      </c>
      <c r="C4967" s="180" t="s">
        <v>74</v>
      </c>
      <c r="D4967" s="180" t="s">
        <v>30</v>
      </c>
      <c r="E4967" s="178" t="n">
        <v>0.039908</v>
      </c>
      <c r="F4967" s="181" t="n">
        <f aca="false">IF(C4967="MAT.",VLOOKUP(A4967,INSUMOS_AUX!A:F,6,0),0)</f>
        <v>5.84</v>
      </c>
      <c r="G4967" s="178" t="n">
        <f aca="false">IF(C4967="M.O.",VLOOKUP(A4967,INSUMOS_AUX!A:F,6,0),0)</f>
        <v>0</v>
      </c>
    </row>
    <row r="4968" customFormat="false" ht="15" hidden="false" customHeight="false" outlineLevel="0" collapsed="false">
      <c r="A4968" s="178" t="n">
        <v>12892</v>
      </c>
      <c r="B4968" s="179" t="s">
        <v>627</v>
      </c>
      <c r="C4968" s="180" t="s">
        <v>74</v>
      </c>
      <c r="D4968" s="180" t="s">
        <v>628</v>
      </c>
      <c r="E4968" s="178" t="n">
        <v>0.068694</v>
      </c>
      <c r="F4968" s="181" t="n">
        <f aca="false">IF(C4968="MAT.",VLOOKUP(A4968,INSUMOS_AUX!A:F,6,0),0)</f>
        <v>9</v>
      </c>
      <c r="G4968" s="178" t="n">
        <f aca="false">IF(C4968="M.O.",VLOOKUP(A4968,INSUMOS_AUX!A:F,6,0),0)</f>
        <v>0</v>
      </c>
    </row>
    <row r="4969" customFormat="false" ht="15" hidden="false" customHeight="false" outlineLevel="0" collapsed="false">
      <c r="A4969" s="178" t="n">
        <v>12893</v>
      </c>
      <c r="B4969" s="179" t="s">
        <v>629</v>
      </c>
      <c r="C4969" s="180" t="s">
        <v>74</v>
      </c>
      <c r="D4969" s="180" t="s">
        <v>628</v>
      </c>
      <c r="E4969" s="178" t="n">
        <v>0.0080145</v>
      </c>
      <c r="F4969" s="181" t="n">
        <f aca="false">IF(C4969="MAT.",VLOOKUP(A4969,INSUMOS_AUX!A:F,6,0),0)</f>
        <v>48</v>
      </c>
      <c r="G4969" s="178" t="n">
        <f aca="false">IF(C4969="M.O.",VLOOKUP(A4969,INSUMOS_AUX!A:F,6,0),0)</f>
        <v>0</v>
      </c>
    </row>
    <row r="4970" customFormat="false" ht="15" hidden="false" customHeight="false" outlineLevel="0" collapsed="false">
      <c r="A4970" s="178" t="n">
        <v>25966</v>
      </c>
      <c r="B4970" s="179" t="s">
        <v>653</v>
      </c>
      <c r="C4970" s="180" t="s">
        <v>74</v>
      </c>
      <c r="D4970" s="180" t="s">
        <v>654</v>
      </c>
      <c r="E4970" s="178" t="n">
        <v>0.0066515</v>
      </c>
      <c r="F4970" s="181" t="n">
        <f aca="false">IF(C4970="MAT.",VLOOKUP(A4970,INSUMOS_AUX!A:F,6,0),0)</f>
        <v>15.03</v>
      </c>
      <c r="G4970" s="178" t="n">
        <f aca="false">IF(C4970="M.O.",VLOOKUP(A4970,INSUMOS_AUX!A:F,6,0),0)</f>
        <v>0</v>
      </c>
    </row>
    <row r="4971" customFormat="false" ht="15" hidden="false" customHeight="false" outlineLevel="0" collapsed="false">
      <c r="A4971" s="178" t="n">
        <v>2711</v>
      </c>
      <c r="B4971" s="179" t="s">
        <v>657</v>
      </c>
      <c r="C4971" s="180" t="s">
        <v>74</v>
      </c>
      <c r="D4971" s="180" t="s">
        <v>30</v>
      </c>
      <c r="E4971" s="178" t="n">
        <v>0.0029685</v>
      </c>
      <c r="F4971" s="181" t="n">
        <f aca="false">IF(C4971="MAT.",VLOOKUP(A4971,INSUMOS_AUX!A:F,6,0),0)</f>
        <v>109.45</v>
      </c>
      <c r="G4971" s="178" t="n">
        <f aca="false">IF(C4971="M.O.",VLOOKUP(A4971,INSUMOS_AUX!A:F,6,0),0)</f>
        <v>0</v>
      </c>
    </row>
    <row r="4972" customFormat="false" ht="15" hidden="false" customHeight="false" outlineLevel="0" collapsed="false">
      <c r="A4972" s="178" t="n">
        <v>36144</v>
      </c>
      <c r="B4972" s="179" t="s">
        <v>630</v>
      </c>
      <c r="C4972" s="180" t="s">
        <v>74</v>
      </c>
      <c r="D4972" s="180" t="s">
        <v>30</v>
      </c>
      <c r="E4972" s="178" t="n">
        <v>0.558854</v>
      </c>
      <c r="F4972" s="181" t="n">
        <f aca="false">IF(C4972="MAT.",VLOOKUP(A4972,INSUMOS_AUX!A:F,6,0),0)</f>
        <v>1.12</v>
      </c>
      <c r="G4972" s="178" t="n">
        <f aca="false">IF(C4972="M.O.",VLOOKUP(A4972,INSUMOS_AUX!A:F,6,0),0)</f>
        <v>0</v>
      </c>
    </row>
    <row r="4973" customFormat="false" ht="15" hidden="false" customHeight="false" outlineLevel="0" collapsed="false">
      <c r="A4973" s="178" t="n">
        <v>36146</v>
      </c>
      <c r="B4973" s="179" t="s">
        <v>631</v>
      </c>
      <c r="C4973" s="180" t="s">
        <v>74</v>
      </c>
      <c r="D4973" s="180" t="s">
        <v>30</v>
      </c>
      <c r="E4973" s="178" t="n">
        <v>0.006217</v>
      </c>
      <c r="F4973" s="181" t="n">
        <f aca="false">IF(C4973="MAT.",VLOOKUP(A4973,INSUMOS_AUX!A:F,6,0),0)</f>
        <v>170</v>
      </c>
      <c r="G4973" s="178" t="n">
        <f aca="false">IF(C4973="M.O.",VLOOKUP(A4973,INSUMOS_AUX!A:F,6,0),0)</f>
        <v>0</v>
      </c>
    </row>
    <row r="4974" customFormat="false" ht="15" hidden="false" customHeight="false" outlineLevel="0" collapsed="false">
      <c r="A4974" s="178" t="n">
        <v>36149</v>
      </c>
      <c r="B4974" s="179" t="s">
        <v>632</v>
      </c>
      <c r="C4974" s="180" t="s">
        <v>74</v>
      </c>
      <c r="D4974" s="180" t="s">
        <v>30</v>
      </c>
      <c r="E4974" s="178" t="n">
        <v>0.0036</v>
      </c>
      <c r="F4974" s="181" t="n">
        <f aca="false">IF(C4974="MAT.",VLOOKUP(A4974,INSUMOS_AUX!A:F,6,0),0)</f>
        <v>117.5</v>
      </c>
      <c r="G4974" s="178" t="n">
        <f aca="false">IF(C4974="M.O.",VLOOKUP(A4974,INSUMOS_AUX!A:F,6,0),0)</f>
        <v>0</v>
      </c>
    </row>
    <row r="4975" customFormat="false" ht="15" hidden="false" customHeight="false" outlineLevel="0" collapsed="false">
      <c r="A4975" s="178" t="n">
        <v>36150</v>
      </c>
      <c r="B4975" s="179" t="s">
        <v>633</v>
      </c>
      <c r="C4975" s="180" t="s">
        <v>74</v>
      </c>
      <c r="D4975" s="180" t="s">
        <v>30</v>
      </c>
      <c r="E4975" s="178" t="n">
        <v>0.013322</v>
      </c>
      <c r="F4975" s="181" t="n">
        <f aca="false">IF(C4975="MAT.",VLOOKUP(A4975,INSUMOS_AUX!A:F,6,0),0)</f>
        <v>29.7</v>
      </c>
      <c r="G4975" s="178" t="n">
        <f aca="false">IF(C4975="M.O.",VLOOKUP(A4975,INSUMOS_AUX!A:F,6,0),0)</f>
        <v>0</v>
      </c>
    </row>
    <row r="4976" customFormat="false" ht="15" hidden="false" customHeight="false" outlineLevel="0" collapsed="false">
      <c r="A4976" s="178" t="n">
        <v>36153</v>
      </c>
      <c r="B4976" s="179" t="s">
        <v>634</v>
      </c>
      <c r="C4976" s="180" t="s">
        <v>74</v>
      </c>
      <c r="D4976" s="180" t="s">
        <v>30</v>
      </c>
      <c r="E4976" s="178" t="n">
        <v>0.005388</v>
      </c>
      <c r="F4976" s="181" t="n">
        <f aca="false">IF(C4976="MAT.",VLOOKUP(A4976,INSUMOS_AUX!A:F,6,0),0)</f>
        <v>133.75</v>
      </c>
      <c r="G4976" s="178" t="n">
        <f aca="false">IF(C4976="M.O.",VLOOKUP(A4976,INSUMOS_AUX!A:F,6,0),0)</f>
        <v>0</v>
      </c>
    </row>
    <row r="4977" customFormat="false" ht="15" hidden="false" customHeight="false" outlineLevel="0" collapsed="false">
      <c r="A4977" s="178" t="n">
        <v>37370</v>
      </c>
      <c r="B4977" s="179" t="s">
        <v>659</v>
      </c>
      <c r="C4977" s="180" t="s">
        <v>74</v>
      </c>
      <c r="D4977" s="180" t="s">
        <v>594</v>
      </c>
      <c r="E4977" s="178" t="n">
        <v>5</v>
      </c>
      <c r="F4977" s="181" t="n">
        <f aca="false">IF(C4977="MAT.",VLOOKUP(A4977,INSUMOS_AUX!A:F,6,0),0)</f>
        <v>1.87</v>
      </c>
      <c r="G4977" s="178" t="n">
        <f aca="false">IF(C4977="M.O.",VLOOKUP(A4977,INSUMOS_AUX!A:F,6,0),0)</f>
        <v>0</v>
      </c>
    </row>
    <row r="4978" customFormat="false" ht="15" hidden="false" customHeight="false" outlineLevel="0" collapsed="false">
      <c r="A4978" s="178" t="n">
        <v>37371</v>
      </c>
      <c r="B4978" s="179" t="s">
        <v>660</v>
      </c>
      <c r="C4978" s="180" t="s">
        <v>74</v>
      </c>
      <c r="D4978" s="180" t="s">
        <v>594</v>
      </c>
      <c r="E4978" s="178" t="n">
        <v>5</v>
      </c>
      <c r="F4978" s="181" t="n">
        <f aca="false">IF(C4978="MAT.",VLOOKUP(A4978,INSUMOS_AUX!A:F,6,0),0)</f>
        <v>0.71</v>
      </c>
      <c r="G4978" s="178" t="n">
        <f aca="false">IF(C4978="M.O.",VLOOKUP(A4978,INSUMOS_AUX!A:F,6,0),0)</f>
        <v>0</v>
      </c>
    </row>
    <row r="4979" customFormat="false" ht="15" hidden="false" customHeight="false" outlineLevel="0" collapsed="false">
      <c r="A4979" s="178" t="n">
        <v>37372</v>
      </c>
      <c r="B4979" s="179" t="s">
        <v>661</v>
      </c>
      <c r="C4979" s="180" t="s">
        <v>74</v>
      </c>
      <c r="D4979" s="180" t="s">
        <v>594</v>
      </c>
      <c r="E4979" s="178" t="n">
        <v>5</v>
      </c>
      <c r="F4979" s="181" t="n">
        <f aca="false">IF(C4979="MAT.",VLOOKUP(A4979,INSUMOS_AUX!A:F,6,0),0)</f>
        <v>0.34</v>
      </c>
      <c r="G4979" s="178" t="n">
        <f aca="false">IF(C4979="M.O.",VLOOKUP(A4979,INSUMOS_AUX!A:F,6,0),0)</f>
        <v>0</v>
      </c>
    </row>
    <row r="4980" customFormat="false" ht="15" hidden="false" customHeight="false" outlineLevel="0" collapsed="false">
      <c r="A4980" s="178" t="n">
        <v>37373</v>
      </c>
      <c r="B4980" s="179" t="s">
        <v>662</v>
      </c>
      <c r="C4980" s="180" t="s">
        <v>74</v>
      </c>
      <c r="D4980" s="180" t="s">
        <v>594</v>
      </c>
      <c r="E4980" s="178" t="n">
        <v>5</v>
      </c>
      <c r="F4980" s="181" t="n">
        <f aca="false">IF(C4980="MAT.",VLOOKUP(A4980,INSUMOS_AUX!A:F,6,0),0)</f>
        <v>0.05</v>
      </c>
      <c r="G4980" s="178" t="n">
        <f aca="false">IF(C4980="M.O.",VLOOKUP(A4980,INSUMOS_AUX!A:F,6,0),0)</f>
        <v>0</v>
      </c>
    </row>
    <row r="4981" customFormat="false" ht="15" hidden="false" customHeight="false" outlineLevel="0" collapsed="false">
      <c r="A4981" s="178" t="n">
        <v>38382</v>
      </c>
      <c r="B4981" s="179" t="s">
        <v>664</v>
      </c>
      <c r="C4981" s="180" t="s">
        <v>74</v>
      </c>
      <c r="D4981" s="180" t="s">
        <v>30</v>
      </c>
      <c r="E4981" s="178" t="n">
        <v>0.012656</v>
      </c>
      <c r="F4981" s="181" t="n">
        <f aca="false">IF(C4981="MAT.",VLOOKUP(A4981,INSUMOS_AUX!A:F,6,0),0)</f>
        <v>7.62</v>
      </c>
      <c r="G4981" s="178" t="n">
        <f aca="false">IF(C4981="M.O.",VLOOKUP(A4981,INSUMOS_AUX!A:F,6,0),0)</f>
        <v>0</v>
      </c>
    </row>
    <row r="4982" customFormat="false" ht="15" hidden="false" customHeight="false" outlineLevel="0" collapsed="false">
      <c r="A4982" s="178" t="n">
        <v>38390</v>
      </c>
      <c r="B4982" s="179" t="s">
        <v>665</v>
      </c>
      <c r="C4982" s="180" t="s">
        <v>74</v>
      </c>
      <c r="D4982" s="180" t="s">
        <v>30</v>
      </c>
      <c r="E4982" s="178" t="n">
        <v>0.0066515</v>
      </c>
      <c r="F4982" s="181" t="n">
        <f aca="false">IF(C4982="MAT.",VLOOKUP(A4982,INSUMOS_AUX!A:F,6,0),0)</f>
        <v>22.97</v>
      </c>
      <c r="G4982" s="178" t="n">
        <f aca="false">IF(C4982="M.O.",VLOOKUP(A4982,INSUMOS_AUX!A:F,6,0),0)</f>
        <v>0</v>
      </c>
    </row>
    <row r="4983" customFormat="false" ht="15" hidden="false" customHeight="false" outlineLevel="0" collapsed="false">
      <c r="A4983" s="178" t="n">
        <v>38393</v>
      </c>
      <c r="B4983" s="179" t="s">
        <v>666</v>
      </c>
      <c r="C4983" s="180" t="s">
        <v>74</v>
      </c>
      <c r="D4983" s="180" t="s">
        <v>30</v>
      </c>
      <c r="E4983" s="178" t="n">
        <v>0.0066515</v>
      </c>
      <c r="F4983" s="181" t="n">
        <f aca="false">IF(C4983="MAT.",VLOOKUP(A4983,INSUMOS_AUX!A:F,6,0),0)</f>
        <v>10.36</v>
      </c>
      <c r="G4983" s="178" t="n">
        <f aca="false">IF(C4983="M.O.",VLOOKUP(A4983,INSUMOS_AUX!A:F,6,0),0)</f>
        <v>0</v>
      </c>
    </row>
    <row r="4984" customFormat="false" ht="15" hidden="false" customHeight="false" outlineLevel="0" collapsed="false">
      <c r="A4984" s="178" t="n">
        <v>38396</v>
      </c>
      <c r="B4984" s="179" t="s">
        <v>667</v>
      </c>
      <c r="C4984" s="180" t="s">
        <v>74</v>
      </c>
      <c r="D4984" s="180" t="s">
        <v>30</v>
      </c>
      <c r="E4984" s="178" t="n">
        <v>0.0002265</v>
      </c>
      <c r="F4984" s="181" t="n">
        <f aca="false">IF(C4984="MAT.",VLOOKUP(A4984,INSUMOS_AUX!A:F,6,0),0)</f>
        <v>276.64</v>
      </c>
      <c r="G4984" s="178" t="n">
        <f aca="false">IF(C4984="M.O.",VLOOKUP(A4984,INSUMOS_AUX!A:F,6,0),0)</f>
        <v>0</v>
      </c>
    </row>
    <row r="4985" customFormat="false" ht="15" hidden="false" customHeight="false" outlineLevel="0" collapsed="false">
      <c r="A4985" s="178" t="n">
        <v>38399</v>
      </c>
      <c r="B4985" s="179" t="s">
        <v>668</v>
      </c>
      <c r="C4985" s="180" t="s">
        <v>74</v>
      </c>
      <c r="D4985" s="180" t="s">
        <v>30</v>
      </c>
      <c r="E4985" s="178" t="n">
        <v>0.0011315</v>
      </c>
      <c r="F4985" s="181" t="n">
        <f aca="false">IF(C4985="MAT.",VLOOKUP(A4985,INSUMOS_AUX!A:F,6,0),0)</f>
        <v>135.25</v>
      </c>
      <c r="G4985" s="178" t="n">
        <f aca="false">IF(C4985="M.O.",VLOOKUP(A4985,INSUMOS_AUX!A:F,6,0),0)</f>
        <v>0</v>
      </c>
    </row>
    <row r="4986" customFormat="false" ht="15" hidden="false" customHeight="false" outlineLevel="0" collapsed="false">
      <c r="A4986" s="178" t="n">
        <v>38412</v>
      </c>
      <c r="B4986" s="179" t="s">
        <v>669</v>
      </c>
      <c r="C4986" s="180" t="s">
        <v>74</v>
      </c>
      <c r="D4986" s="180" t="s">
        <v>30</v>
      </c>
      <c r="E4986" s="178" t="n">
        <v>0.000198</v>
      </c>
      <c r="F4986" s="181" t="n">
        <f aca="false">IF(C4986="MAT.",VLOOKUP(A4986,INSUMOS_AUX!A:F,6,0),0)</f>
        <v>837.62</v>
      </c>
      <c r="G4986" s="178" t="n">
        <f aca="false">IF(C4986="M.O.",VLOOKUP(A4986,INSUMOS_AUX!A:F,6,0),0)</f>
        <v>0</v>
      </c>
    </row>
    <row r="4987" customFormat="false" ht="15" hidden="false" customHeight="false" outlineLevel="0" collapsed="false">
      <c r="A4987" s="178" t="n">
        <v>38413</v>
      </c>
      <c r="B4987" s="179" t="s">
        <v>670</v>
      </c>
      <c r="C4987" s="180" t="s">
        <v>74</v>
      </c>
      <c r="D4987" s="180" t="s">
        <v>30</v>
      </c>
      <c r="E4987" s="178" t="n">
        <v>0.000194</v>
      </c>
      <c r="F4987" s="181" t="n">
        <f aca="false">IF(C4987="MAT.",VLOOKUP(A4987,INSUMOS_AUX!A:F,6,0),0)</f>
        <v>589.49</v>
      </c>
      <c r="G4987" s="178" t="n">
        <f aca="false">IF(C4987="M.O.",VLOOKUP(A4987,INSUMOS_AUX!A:F,6,0),0)</f>
        <v>0</v>
      </c>
    </row>
    <row r="4988" customFormat="false" ht="15" hidden="false" customHeight="false" outlineLevel="0" collapsed="false">
      <c r="A4988" s="178" t="n">
        <v>38476</v>
      </c>
      <c r="B4988" s="179" t="s">
        <v>671</v>
      </c>
      <c r="C4988" s="180" t="s">
        <v>74</v>
      </c>
      <c r="D4988" s="180" t="s">
        <v>30</v>
      </c>
      <c r="E4988" s="178" t="n">
        <v>0.0009055</v>
      </c>
      <c r="F4988" s="181" t="n">
        <f aca="false">IF(C4988="MAT.",VLOOKUP(A4988,INSUMOS_AUX!A:F,6,0),0)</f>
        <v>203.78</v>
      </c>
      <c r="G4988" s="178" t="n">
        <f aca="false">IF(C4988="M.O.",VLOOKUP(A4988,INSUMOS_AUX!A:F,6,0),0)</f>
        <v>0</v>
      </c>
    </row>
    <row r="4989" customFormat="false" ht="15" hidden="false" customHeight="false" outlineLevel="0" collapsed="false">
      <c r="A4989" s="178" t="n">
        <v>38477</v>
      </c>
      <c r="B4989" s="179" t="s">
        <v>672</v>
      </c>
      <c r="C4989" s="180" t="s">
        <v>74</v>
      </c>
      <c r="D4989" s="180" t="s">
        <v>30</v>
      </c>
      <c r="E4989" s="178" t="n">
        <v>0.000194</v>
      </c>
      <c r="F4989" s="181" t="n">
        <f aca="false">IF(C4989="MAT.",VLOOKUP(A4989,INSUMOS_AUX!A:F,6,0),0)</f>
        <v>577.1</v>
      </c>
      <c r="G4989" s="178" t="n">
        <f aca="false">IF(C4989="M.O.",VLOOKUP(A4989,INSUMOS_AUX!A:F,6,0),0)</f>
        <v>0</v>
      </c>
    </row>
    <row r="4990" customFormat="false" ht="15" hidden="false" customHeight="false" outlineLevel="0" collapsed="false">
      <c r="A4990" s="178" t="n">
        <v>39961</v>
      </c>
      <c r="B4990" s="179" t="s">
        <v>801</v>
      </c>
      <c r="C4990" s="180" t="s">
        <v>74</v>
      </c>
      <c r="D4990" s="180" t="s">
        <v>30</v>
      </c>
      <c r="E4990" s="178" t="n">
        <v>2</v>
      </c>
      <c r="F4990" s="181" t="n">
        <f aca="false">IF(C4990="MAT.",VLOOKUP(A4990,INSUMOS_AUX!A:F,6,0),0)</f>
        <v>10.9</v>
      </c>
      <c r="G4990" s="178" t="n">
        <f aca="false">IF(C4990="M.O.",VLOOKUP(A4990,INSUMOS_AUX!A:F,6,0),0)</f>
        <v>0</v>
      </c>
    </row>
    <row r="4991" customFormat="false" ht="15" hidden="false" customHeight="false" outlineLevel="0" collapsed="false">
      <c r="A4991" s="172"/>
      <c r="B4991" s="173"/>
      <c r="C4991" s="173"/>
      <c r="D4991" s="173"/>
      <c r="E4991" s="173"/>
      <c r="F4991" s="173"/>
      <c r="G4991" s="173"/>
    </row>
    <row r="4992" customFormat="false" ht="15" hidden="false" customHeight="false" outlineLevel="0" collapsed="false">
      <c r="A4992" s="174" t="s">
        <v>558</v>
      </c>
      <c r="B4992" s="174" t="s">
        <v>559</v>
      </c>
      <c r="C4992" s="175" t="s">
        <v>60</v>
      </c>
      <c r="D4992" s="175" t="s">
        <v>30</v>
      </c>
      <c r="E4992" s="176" t="n">
        <v>1</v>
      </c>
      <c r="F4992" s="177" t="n">
        <f aca="false">SUMPRODUCT($E4993:$E5036,F4993:F5036)</f>
        <v>1782.1642275948</v>
      </c>
      <c r="G4992" s="176" t="n">
        <f aca="false">SUMPRODUCT($E4993:$E5036,G4993:G5036)</f>
        <v>499.65324316</v>
      </c>
    </row>
    <row r="4993" customFormat="false" ht="15" hidden="false" customHeight="false" outlineLevel="0" collapsed="false">
      <c r="A4993" s="178" t="n">
        <v>10</v>
      </c>
      <c r="B4993" s="179" t="s">
        <v>647</v>
      </c>
      <c r="C4993" s="180" t="s">
        <v>74</v>
      </c>
      <c r="D4993" s="180" t="s">
        <v>30</v>
      </c>
      <c r="E4993" s="178" t="n">
        <v>0.29522625</v>
      </c>
      <c r="F4993" s="181" t="n">
        <f aca="false">IF(C4993="MAT.",VLOOKUP(A4993,INSUMOS_AUX!A:F,6,0),0)</f>
        <v>6.92</v>
      </c>
      <c r="G4993" s="178" t="n">
        <f aca="false">IF(C4993="M.O.",VLOOKUP(A4993,INSUMOS_AUX!A:F,6,0),0)</f>
        <v>0</v>
      </c>
    </row>
    <row r="4994" customFormat="false" ht="15" hidden="false" customHeight="false" outlineLevel="0" collapsed="false">
      <c r="A4994" s="178" t="n">
        <v>11359</v>
      </c>
      <c r="B4994" s="179" t="s">
        <v>649</v>
      </c>
      <c r="C4994" s="180" t="s">
        <v>74</v>
      </c>
      <c r="D4994" s="180" t="s">
        <v>30</v>
      </c>
      <c r="E4994" s="178" t="n">
        <v>0.00238286</v>
      </c>
      <c r="F4994" s="181" t="n">
        <f aca="false">IF(C4994="MAT.",VLOOKUP(A4994,INSUMOS_AUX!A:F,6,0),0)</f>
        <v>571.77</v>
      </c>
      <c r="G4994" s="178" t="n">
        <f aca="false">IF(C4994="M.O.",VLOOKUP(A4994,INSUMOS_AUX!A:F,6,0),0)</f>
        <v>0</v>
      </c>
    </row>
    <row r="4995" customFormat="false" ht="15" hidden="false" customHeight="false" outlineLevel="0" collapsed="false">
      <c r="A4995" s="178" t="n">
        <v>11795</v>
      </c>
      <c r="B4995" s="179" t="s">
        <v>950</v>
      </c>
      <c r="C4995" s="180" t="s">
        <v>74</v>
      </c>
      <c r="D4995" s="180" t="s">
        <v>79</v>
      </c>
      <c r="E4995" s="178" t="n">
        <v>1.005</v>
      </c>
      <c r="F4995" s="181" t="n">
        <f aca="false">IF(C4995="MAT.",VLOOKUP(A4995,INSUMOS_AUX!A:F,6,0),0)</f>
        <v>290.56</v>
      </c>
      <c r="G4995" s="178" t="n">
        <f aca="false">IF(C4995="M.O.",VLOOKUP(A4995,INSUMOS_AUX!A:F,6,0),0)</f>
        <v>0</v>
      </c>
    </row>
    <row r="4996" customFormat="false" ht="15" hidden="false" customHeight="false" outlineLevel="0" collapsed="false">
      <c r="A4996" s="178" t="n">
        <v>11831</v>
      </c>
      <c r="B4996" s="179" t="s">
        <v>951</v>
      </c>
      <c r="C4996" s="180" t="s">
        <v>74</v>
      </c>
      <c r="D4996" s="180" t="s">
        <v>30</v>
      </c>
      <c r="E4996" s="178" t="n">
        <v>1</v>
      </c>
      <c r="F4996" s="181" t="n">
        <f aca="false">IF(C4996="MAT.",VLOOKUP(A4996,INSUMOS_AUX!A:F,6,0),0)</f>
        <v>21.04</v>
      </c>
      <c r="G4996" s="178" t="n">
        <f aca="false">IF(C4996="M.O.",VLOOKUP(A4996,INSUMOS_AUX!A:F,6,0),0)</f>
        <v>0</v>
      </c>
    </row>
    <row r="4997" customFormat="false" ht="15" hidden="false" customHeight="false" outlineLevel="0" collapsed="false">
      <c r="A4997" s="178" t="n">
        <v>12815</v>
      </c>
      <c r="B4997" s="179" t="s">
        <v>651</v>
      </c>
      <c r="C4997" s="180" t="s">
        <v>74</v>
      </c>
      <c r="D4997" s="180" t="s">
        <v>30</v>
      </c>
      <c r="E4997" s="178" t="n">
        <v>0.33602536</v>
      </c>
      <c r="F4997" s="181" t="n">
        <f aca="false">IF(C4997="MAT.",VLOOKUP(A4997,INSUMOS_AUX!A:F,6,0),0)</f>
        <v>5.84</v>
      </c>
      <c r="G4997" s="178" t="n">
        <f aca="false">IF(C4997="M.O.",VLOOKUP(A4997,INSUMOS_AUX!A:F,6,0),0)</f>
        <v>0</v>
      </c>
    </row>
    <row r="4998" customFormat="false" ht="15" hidden="false" customHeight="false" outlineLevel="0" collapsed="false">
      <c r="A4998" s="178" t="n">
        <v>12892</v>
      </c>
      <c r="B4998" s="179" t="s">
        <v>627</v>
      </c>
      <c r="C4998" s="180" t="s">
        <v>74</v>
      </c>
      <c r="D4998" s="180" t="s">
        <v>628</v>
      </c>
      <c r="E4998" s="178" t="n">
        <v>0.57840348</v>
      </c>
      <c r="F4998" s="181" t="n">
        <f aca="false">IF(C4998="MAT.",VLOOKUP(A4998,INSUMOS_AUX!A:F,6,0),0)</f>
        <v>9</v>
      </c>
      <c r="G4998" s="178" t="n">
        <f aca="false">IF(C4998="M.O.",VLOOKUP(A4998,INSUMOS_AUX!A:F,6,0),0)</f>
        <v>0</v>
      </c>
    </row>
    <row r="4999" customFormat="false" ht="15" hidden="false" customHeight="false" outlineLevel="0" collapsed="false">
      <c r="A4999" s="178" t="n">
        <v>12893</v>
      </c>
      <c r="B4999" s="179" t="s">
        <v>629</v>
      </c>
      <c r="C4999" s="180" t="s">
        <v>74</v>
      </c>
      <c r="D4999" s="180" t="s">
        <v>628</v>
      </c>
      <c r="E4999" s="178" t="n">
        <v>0.06748209</v>
      </c>
      <c r="F4999" s="181" t="n">
        <f aca="false">IF(C4999="MAT.",VLOOKUP(A4999,INSUMOS_AUX!A:F,6,0),0)</f>
        <v>48</v>
      </c>
      <c r="G4999" s="178" t="n">
        <f aca="false">IF(C4999="M.O.",VLOOKUP(A4999,INSUMOS_AUX!A:F,6,0),0)</f>
        <v>0</v>
      </c>
    </row>
    <row r="5000" customFormat="false" ht="15" hidden="false" customHeight="false" outlineLevel="0" collapsed="false">
      <c r="A5000" s="178" t="n">
        <v>13417</v>
      </c>
      <c r="B5000" s="179" t="s">
        <v>952</v>
      </c>
      <c r="C5000" s="180" t="s">
        <v>74</v>
      </c>
      <c r="D5000" s="180" t="s">
        <v>30</v>
      </c>
      <c r="E5000" s="178" t="n">
        <v>1</v>
      </c>
      <c r="F5000" s="181" t="n">
        <f aca="false">IF(C5000="MAT.",VLOOKUP(A5000,INSUMOS_AUX!A:F,6,0),0)</f>
        <v>29.51</v>
      </c>
      <c r="G5000" s="178" t="n">
        <f aca="false">IF(C5000="M.O.",VLOOKUP(A5000,INSUMOS_AUX!A:F,6,0),0)</f>
        <v>0</v>
      </c>
    </row>
    <row r="5001" customFormat="false" ht="15" hidden="false" customHeight="false" outlineLevel="0" collapsed="false">
      <c r="A5001" s="178" t="n">
        <v>1381</v>
      </c>
      <c r="B5001" s="179" t="s">
        <v>720</v>
      </c>
      <c r="C5001" s="180" t="s">
        <v>74</v>
      </c>
      <c r="D5001" s="180" t="s">
        <v>285</v>
      </c>
      <c r="E5001" s="178" t="n">
        <v>147.36</v>
      </c>
      <c r="F5001" s="181" t="n">
        <f aca="false">IF(C5001="MAT.",VLOOKUP(A5001,INSUMOS_AUX!A:F,6,0),0)</f>
        <v>0.45</v>
      </c>
      <c r="G5001" s="178" t="n">
        <f aca="false">IF(C5001="M.O.",VLOOKUP(A5001,INSUMOS_AUX!A:F,6,0),0)</f>
        <v>0</v>
      </c>
    </row>
    <row r="5002" customFormat="false" ht="15" hidden="false" customHeight="false" outlineLevel="0" collapsed="false">
      <c r="A5002" s="178" t="n">
        <v>20271</v>
      </c>
      <c r="B5002" s="179" t="s">
        <v>953</v>
      </c>
      <c r="C5002" s="180" t="s">
        <v>74</v>
      </c>
      <c r="D5002" s="180" t="s">
        <v>30</v>
      </c>
      <c r="E5002" s="178" t="n">
        <v>1</v>
      </c>
      <c r="F5002" s="181" t="n">
        <f aca="false">IF(C5002="MAT.",VLOOKUP(A5002,INSUMOS_AUX!A:F,6,0),0)</f>
        <v>511.45</v>
      </c>
      <c r="G5002" s="178" t="n">
        <f aca="false">IF(C5002="M.O.",VLOOKUP(A5002,INSUMOS_AUX!A:F,6,0),0)</f>
        <v>0</v>
      </c>
    </row>
    <row r="5003" customFormat="false" ht="15" hidden="false" customHeight="false" outlineLevel="0" collapsed="false">
      <c r="A5003" s="178" t="n">
        <v>25966</v>
      </c>
      <c r="B5003" s="179" t="s">
        <v>653</v>
      </c>
      <c r="C5003" s="180" t="s">
        <v>74</v>
      </c>
      <c r="D5003" s="180" t="s">
        <v>654</v>
      </c>
      <c r="E5003" s="178" t="n">
        <v>0.05600563</v>
      </c>
      <c r="F5003" s="181" t="n">
        <f aca="false">IF(C5003="MAT.",VLOOKUP(A5003,INSUMOS_AUX!A:F,6,0),0)</f>
        <v>15.03</v>
      </c>
      <c r="G5003" s="178" t="n">
        <f aca="false">IF(C5003="M.O.",VLOOKUP(A5003,INSUMOS_AUX!A:F,6,0),0)</f>
        <v>0</v>
      </c>
    </row>
    <row r="5004" customFormat="false" ht="15" hidden="false" customHeight="false" outlineLevel="0" collapsed="false">
      <c r="A5004" s="178" t="n">
        <v>2696</v>
      </c>
      <c r="B5004" s="179" t="s">
        <v>836</v>
      </c>
      <c r="C5004" s="180" t="s">
        <v>636</v>
      </c>
      <c r="D5004" s="180" t="s">
        <v>594</v>
      </c>
      <c r="E5004" s="178" t="n">
        <v>2.302915</v>
      </c>
      <c r="F5004" s="181" t="n">
        <f aca="false">IF(C5004="MAT.",VLOOKUP(A5004,INSUMOS_AUX!A:F,6,0),0)</f>
        <v>0</v>
      </c>
      <c r="G5004" s="178" t="n">
        <f aca="false">IF(C5004="M.O.",VLOOKUP(A5004,INSUMOS_AUX!A:F,6,0),0)</f>
        <v>13.3</v>
      </c>
    </row>
    <row r="5005" customFormat="false" ht="15" hidden="false" customHeight="false" outlineLevel="0" collapsed="false">
      <c r="A5005" s="178" t="n">
        <v>2711</v>
      </c>
      <c r="B5005" s="179" t="s">
        <v>657</v>
      </c>
      <c r="C5005" s="180" t="s">
        <v>74</v>
      </c>
      <c r="D5005" s="180" t="s">
        <v>30</v>
      </c>
      <c r="E5005" s="178" t="n">
        <v>0.02499477</v>
      </c>
      <c r="F5005" s="181" t="n">
        <f aca="false">IF(C5005="MAT.",VLOOKUP(A5005,INSUMOS_AUX!A:F,6,0),0)</f>
        <v>109.45</v>
      </c>
      <c r="G5005" s="178" t="n">
        <f aca="false">IF(C5005="M.O.",VLOOKUP(A5005,INSUMOS_AUX!A:F,6,0),0)</f>
        <v>0</v>
      </c>
    </row>
    <row r="5006" customFormat="false" ht="15" hidden="false" customHeight="false" outlineLevel="0" collapsed="false">
      <c r="A5006" s="178" t="n">
        <v>3146</v>
      </c>
      <c r="B5006" s="179" t="s">
        <v>931</v>
      </c>
      <c r="C5006" s="180" t="s">
        <v>74</v>
      </c>
      <c r="D5006" s="180" t="s">
        <v>30</v>
      </c>
      <c r="E5006" s="178" t="n">
        <v>0.1508</v>
      </c>
      <c r="F5006" s="181" t="n">
        <f aca="false">IF(C5006="MAT.",VLOOKUP(A5006,INSUMOS_AUX!A:F,6,0),0)</f>
        <v>3.48</v>
      </c>
      <c r="G5006" s="178" t="n">
        <f aca="false">IF(C5006="M.O.",VLOOKUP(A5006,INSUMOS_AUX!A:F,6,0),0)</f>
        <v>0</v>
      </c>
    </row>
    <row r="5007" customFormat="false" ht="15" hidden="false" customHeight="false" outlineLevel="0" collapsed="false">
      <c r="A5007" s="178" t="n">
        <v>34357</v>
      </c>
      <c r="B5007" s="179" t="s">
        <v>954</v>
      </c>
      <c r="C5007" s="180" t="s">
        <v>74</v>
      </c>
      <c r="D5007" s="180" t="s">
        <v>285</v>
      </c>
      <c r="E5007" s="178" t="n">
        <v>5.28</v>
      </c>
      <c r="F5007" s="181" t="n">
        <f aca="false">IF(C5007="MAT.",VLOOKUP(A5007,INSUMOS_AUX!A:F,6,0),0)</f>
        <v>2.86</v>
      </c>
      <c r="G5007" s="178" t="n">
        <f aca="false">IF(C5007="M.O.",VLOOKUP(A5007,INSUMOS_AUX!A:F,6,0),0)</f>
        <v>0</v>
      </c>
    </row>
    <row r="5008" customFormat="false" ht="15" hidden="false" customHeight="false" outlineLevel="0" collapsed="false">
      <c r="A5008" s="178" t="n">
        <v>36144</v>
      </c>
      <c r="B5008" s="179" t="s">
        <v>630</v>
      </c>
      <c r="C5008" s="180" t="s">
        <v>74</v>
      </c>
      <c r="D5008" s="180" t="s">
        <v>30</v>
      </c>
      <c r="E5008" s="178" t="n">
        <v>4.70555068</v>
      </c>
      <c r="F5008" s="181" t="n">
        <f aca="false">IF(C5008="MAT.",VLOOKUP(A5008,INSUMOS_AUX!A:F,6,0),0)</f>
        <v>1.12</v>
      </c>
      <c r="G5008" s="178" t="n">
        <f aca="false">IF(C5008="M.O.",VLOOKUP(A5008,INSUMOS_AUX!A:F,6,0),0)</f>
        <v>0</v>
      </c>
    </row>
    <row r="5009" customFormat="false" ht="15" hidden="false" customHeight="false" outlineLevel="0" collapsed="false">
      <c r="A5009" s="178" t="n">
        <v>36146</v>
      </c>
      <c r="B5009" s="179" t="s">
        <v>631</v>
      </c>
      <c r="C5009" s="180" t="s">
        <v>74</v>
      </c>
      <c r="D5009" s="180" t="s">
        <v>30</v>
      </c>
      <c r="E5009" s="178" t="n">
        <v>0.05234714</v>
      </c>
      <c r="F5009" s="181" t="n">
        <f aca="false">IF(C5009="MAT.",VLOOKUP(A5009,INSUMOS_AUX!A:F,6,0),0)</f>
        <v>170</v>
      </c>
      <c r="G5009" s="178" t="n">
        <f aca="false">IF(C5009="M.O.",VLOOKUP(A5009,INSUMOS_AUX!A:F,6,0),0)</f>
        <v>0</v>
      </c>
    </row>
    <row r="5010" customFormat="false" ht="15" hidden="false" customHeight="false" outlineLevel="0" collapsed="false">
      <c r="A5010" s="178" t="n">
        <v>36149</v>
      </c>
      <c r="B5010" s="179" t="s">
        <v>632</v>
      </c>
      <c r="C5010" s="180" t="s">
        <v>74</v>
      </c>
      <c r="D5010" s="180" t="s">
        <v>30</v>
      </c>
      <c r="E5010" s="178" t="n">
        <v>0.030312</v>
      </c>
      <c r="F5010" s="181" t="n">
        <f aca="false">IF(C5010="MAT.",VLOOKUP(A5010,INSUMOS_AUX!A:F,6,0),0)</f>
        <v>117.5</v>
      </c>
      <c r="G5010" s="178" t="n">
        <f aca="false">IF(C5010="M.O.",VLOOKUP(A5010,INSUMOS_AUX!A:F,6,0),0)</f>
        <v>0</v>
      </c>
    </row>
    <row r="5011" customFormat="false" ht="15" hidden="false" customHeight="false" outlineLevel="0" collapsed="false">
      <c r="A5011" s="178" t="n">
        <v>36150</v>
      </c>
      <c r="B5011" s="179" t="s">
        <v>633</v>
      </c>
      <c r="C5011" s="180" t="s">
        <v>74</v>
      </c>
      <c r="D5011" s="180" t="s">
        <v>30</v>
      </c>
      <c r="E5011" s="178" t="n">
        <v>0.11217124</v>
      </c>
      <c r="F5011" s="181" t="n">
        <f aca="false">IF(C5011="MAT.",VLOOKUP(A5011,INSUMOS_AUX!A:F,6,0),0)</f>
        <v>29.7</v>
      </c>
      <c r="G5011" s="178" t="n">
        <f aca="false">IF(C5011="M.O.",VLOOKUP(A5011,INSUMOS_AUX!A:F,6,0),0)</f>
        <v>0</v>
      </c>
    </row>
    <row r="5012" customFormat="false" ht="15" hidden="false" customHeight="false" outlineLevel="0" collapsed="false">
      <c r="A5012" s="178" t="n">
        <v>36153</v>
      </c>
      <c r="B5012" s="179" t="s">
        <v>634</v>
      </c>
      <c r="C5012" s="180" t="s">
        <v>74</v>
      </c>
      <c r="D5012" s="180" t="s">
        <v>30</v>
      </c>
      <c r="E5012" s="178" t="n">
        <v>0.04536696</v>
      </c>
      <c r="F5012" s="181" t="n">
        <f aca="false">IF(C5012="MAT.",VLOOKUP(A5012,INSUMOS_AUX!A:F,6,0),0)</f>
        <v>133.75</v>
      </c>
      <c r="G5012" s="178" t="n">
        <f aca="false">IF(C5012="M.O.",VLOOKUP(A5012,INSUMOS_AUX!A:F,6,0),0)</f>
        <v>0</v>
      </c>
    </row>
    <row r="5013" customFormat="false" ht="15" hidden="false" customHeight="false" outlineLevel="0" collapsed="false">
      <c r="A5013" s="178" t="n">
        <v>37329</v>
      </c>
      <c r="B5013" s="179" t="s">
        <v>955</v>
      </c>
      <c r="C5013" s="180" t="s">
        <v>74</v>
      </c>
      <c r="D5013" s="180" t="s">
        <v>285</v>
      </c>
      <c r="E5013" s="178" t="n">
        <v>0.1521</v>
      </c>
      <c r="F5013" s="181" t="n">
        <f aca="false">IF(C5013="MAT.",VLOOKUP(A5013,INSUMOS_AUX!A:F,6,0),0)</f>
        <v>39.87</v>
      </c>
      <c r="G5013" s="178" t="n">
        <f aca="false">IF(C5013="M.O.",VLOOKUP(A5013,INSUMOS_AUX!A:F,6,0),0)</f>
        <v>0</v>
      </c>
    </row>
    <row r="5014" customFormat="false" ht="15" hidden="false" customHeight="false" outlineLevel="0" collapsed="false">
      <c r="A5014" s="178" t="n">
        <v>37370</v>
      </c>
      <c r="B5014" s="179" t="s">
        <v>659</v>
      </c>
      <c r="C5014" s="180" t="s">
        <v>74</v>
      </c>
      <c r="D5014" s="180" t="s">
        <v>594</v>
      </c>
      <c r="E5014" s="178" t="n">
        <v>42.1</v>
      </c>
      <c r="F5014" s="181" t="n">
        <f aca="false">IF(C5014="MAT.",VLOOKUP(A5014,INSUMOS_AUX!A:F,6,0),0)</f>
        <v>1.87</v>
      </c>
      <c r="G5014" s="178" t="n">
        <f aca="false">IF(C5014="M.O.",VLOOKUP(A5014,INSUMOS_AUX!A:F,6,0),0)</f>
        <v>0</v>
      </c>
    </row>
    <row r="5015" customFormat="false" ht="15" hidden="false" customHeight="false" outlineLevel="0" collapsed="false">
      <c r="A5015" s="178" t="n">
        <v>37371</v>
      </c>
      <c r="B5015" s="179" t="s">
        <v>660</v>
      </c>
      <c r="C5015" s="180" t="s">
        <v>74</v>
      </c>
      <c r="D5015" s="180" t="s">
        <v>594</v>
      </c>
      <c r="E5015" s="178" t="n">
        <v>42.1</v>
      </c>
      <c r="F5015" s="181" t="n">
        <f aca="false">IF(C5015="MAT.",VLOOKUP(A5015,INSUMOS_AUX!A:F,6,0),0)</f>
        <v>0.71</v>
      </c>
      <c r="G5015" s="178" t="n">
        <f aca="false">IF(C5015="M.O.",VLOOKUP(A5015,INSUMOS_AUX!A:F,6,0),0)</f>
        <v>0</v>
      </c>
    </row>
    <row r="5016" customFormat="false" ht="15" hidden="false" customHeight="false" outlineLevel="0" collapsed="false">
      <c r="A5016" s="178" t="n">
        <v>37372</v>
      </c>
      <c r="B5016" s="179" t="s">
        <v>661</v>
      </c>
      <c r="C5016" s="180" t="s">
        <v>74</v>
      </c>
      <c r="D5016" s="180" t="s">
        <v>594</v>
      </c>
      <c r="E5016" s="178" t="n">
        <v>42.1</v>
      </c>
      <c r="F5016" s="181" t="n">
        <f aca="false">IF(C5016="MAT.",VLOOKUP(A5016,INSUMOS_AUX!A:F,6,0),0)</f>
        <v>0.34</v>
      </c>
      <c r="G5016" s="178" t="n">
        <f aca="false">IF(C5016="M.O.",VLOOKUP(A5016,INSUMOS_AUX!A:F,6,0),0)</f>
        <v>0</v>
      </c>
    </row>
    <row r="5017" customFormat="false" ht="15" hidden="false" customHeight="false" outlineLevel="0" collapsed="false">
      <c r="A5017" s="178" t="n">
        <v>37373</v>
      </c>
      <c r="B5017" s="179" t="s">
        <v>662</v>
      </c>
      <c r="C5017" s="180" t="s">
        <v>74</v>
      </c>
      <c r="D5017" s="180" t="s">
        <v>594</v>
      </c>
      <c r="E5017" s="178" t="n">
        <v>42.1</v>
      </c>
      <c r="F5017" s="181" t="n">
        <f aca="false">IF(C5017="MAT.",VLOOKUP(A5017,INSUMOS_AUX!A:F,6,0),0)</f>
        <v>0.05</v>
      </c>
      <c r="G5017" s="178" t="n">
        <f aca="false">IF(C5017="M.O.",VLOOKUP(A5017,INSUMOS_AUX!A:F,6,0),0)</f>
        <v>0</v>
      </c>
    </row>
    <row r="5018" customFormat="false" ht="15" hidden="false" customHeight="false" outlineLevel="0" collapsed="false">
      <c r="A5018" s="178" t="n">
        <v>37591</v>
      </c>
      <c r="B5018" s="179" t="s">
        <v>956</v>
      </c>
      <c r="C5018" s="180" t="s">
        <v>74</v>
      </c>
      <c r="D5018" s="180" t="s">
        <v>30</v>
      </c>
      <c r="E5018" s="178" t="n">
        <v>2</v>
      </c>
      <c r="F5018" s="181" t="n">
        <f aca="false">IF(C5018="MAT.",VLOOKUP(A5018,INSUMOS_AUX!A:F,6,0),0)</f>
        <v>33.97</v>
      </c>
      <c r="G5018" s="178" t="n">
        <f aca="false">IF(C5018="M.O.",VLOOKUP(A5018,INSUMOS_AUX!A:F,6,0),0)</f>
        <v>0</v>
      </c>
    </row>
    <row r="5019" customFormat="false" ht="15" hidden="false" customHeight="false" outlineLevel="0" collapsed="false">
      <c r="A5019" s="178" t="n">
        <v>38382</v>
      </c>
      <c r="B5019" s="179" t="s">
        <v>664</v>
      </c>
      <c r="C5019" s="180" t="s">
        <v>74</v>
      </c>
      <c r="D5019" s="180" t="s">
        <v>30</v>
      </c>
      <c r="E5019" s="178" t="n">
        <v>0.10656352</v>
      </c>
      <c r="F5019" s="181" t="n">
        <f aca="false">IF(C5019="MAT.",VLOOKUP(A5019,INSUMOS_AUX!A:F,6,0),0)</f>
        <v>7.62</v>
      </c>
      <c r="G5019" s="178" t="n">
        <f aca="false">IF(C5019="M.O.",VLOOKUP(A5019,INSUMOS_AUX!A:F,6,0),0)</f>
        <v>0</v>
      </c>
    </row>
    <row r="5020" customFormat="false" ht="15" hidden="false" customHeight="false" outlineLevel="0" collapsed="false">
      <c r="A5020" s="178" t="n">
        <v>38390</v>
      </c>
      <c r="B5020" s="179" t="s">
        <v>665</v>
      </c>
      <c r="C5020" s="180" t="s">
        <v>74</v>
      </c>
      <c r="D5020" s="180" t="s">
        <v>30</v>
      </c>
      <c r="E5020" s="178" t="n">
        <v>0.05600563</v>
      </c>
      <c r="F5020" s="181" t="n">
        <f aca="false">IF(C5020="MAT.",VLOOKUP(A5020,INSUMOS_AUX!A:F,6,0),0)</f>
        <v>22.97</v>
      </c>
      <c r="G5020" s="178" t="n">
        <f aca="false">IF(C5020="M.O.",VLOOKUP(A5020,INSUMOS_AUX!A:F,6,0),0)</f>
        <v>0</v>
      </c>
    </row>
    <row r="5021" customFormat="false" ht="15" hidden="false" customHeight="false" outlineLevel="0" collapsed="false">
      <c r="A5021" s="178" t="n">
        <v>38393</v>
      </c>
      <c r="B5021" s="179" t="s">
        <v>666</v>
      </c>
      <c r="C5021" s="180" t="s">
        <v>74</v>
      </c>
      <c r="D5021" s="180" t="s">
        <v>30</v>
      </c>
      <c r="E5021" s="178" t="n">
        <v>0.05600563</v>
      </c>
      <c r="F5021" s="181" t="n">
        <f aca="false">IF(C5021="MAT.",VLOOKUP(A5021,INSUMOS_AUX!A:F,6,0),0)</f>
        <v>10.36</v>
      </c>
      <c r="G5021" s="178" t="n">
        <f aca="false">IF(C5021="M.O.",VLOOKUP(A5021,INSUMOS_AUX!A:F,6,0),0)</f>
        <v>0</v>
      </c>
    </row>
    <row r="5022" customFormat="false" ht="15" hidden="false" customHeight="false" outlineLevel="0" collapsed="false">
      <c r="A5022" s="178" t="n">
        <v>38396</v>
      </c>
      <c r="B5022" s="179" t="s">
        <v>667</v>
      </c>
      <c r="C5022" s="180" t="s">
        <v>74</v>
      </c>
      <c r="D5022" s="180" t="s">
        <v>30</v>
      </c>
      <c r="E5022" s="178" t="n">
        <v>0.00190713</v>
      </c>
      <c r="F5022" s="181" t="n">
        <f aca="false">IF(C5022="MAT.",VLOOKUP(A5022,INSUMOS_AUX!A:F,6,0),0)</f>
        <v>276.64</v>
      </c>
      <c r="G5022" s="178" t="n">
        <f aca="false">IF(C5022="M.O.",VLOOKUP(A5022,INSUMOS_AUX!A:F,6,0),0)</f>
        <v>0</v>
      </c>
    </row>
    <row r="5023" customFormat="false" ht="15" hidden="false" customHeight="false" outlineLevel="0" collapsed="false">
      <c r="A5023" s="178" t="n">
        <v>38399</v>
      </c>
      <c r="B5023" s="179" t="s">
        <v>668</v>
      </c>
      <c r="C5023" s="180" t="s">
        <v>74</v>
      </c>
      <c r="D5023" s="180" t="s">
        <v>30</v>
      </c>
      <c r="E5023" s="178" t="n">
        <v>0.00952723</v>
      </c>
      <c r="F5023" s="181" t="n">
        <f aca="false">IF(C5023="MAT.",VLOOKUP(A5023,INSUMOS_AUX!A:F,6,0),0)</f>
        <v>135.25</v>
      </c>
      <c r="G5023" s="178" t="n">
        <f aca="false">IF(C5023="M.O.",VLOOKUP(A5023,INSUMOS_AUX!A:F,6,0),0)</f>
        <v>0</v>
      </c>
    </row>
    <row r="5024" customFormat="false" ht="15" hidden="false" customHeight="false" outlineLevel="0" collapsed="false">
      <c r="A5024" s="178" t="n">
        <v>38412</v>
      </c>
      <c r="B5024" s="179" t="s">
        <v>669</v>
      </c>
      <c r="C5024" s="180" t="s">
        <v>74</v>
      </c>
      <c r="D5024" s="180" t="s">
        <v>30</v>
      </c>
      <c r="E5024" s="178" t="n">
        <v>0.00166716</v>
      </c>
      <c r="F5024" s="181" t="n">
        <f aca="false">IF(C5024="MAT.",VLOOKUP(A5024,INSUMOS_AUX!A:F,6,0),0)</f>
        <v>837.62</v>
      </c>
      <c r="G5024" s="178" t="n">
        <f aca="false">IF(C5024="M.O.",VLOOKUP(A5024,INSUMOS_AUX!A:F,6,0),0)</f>
        <v>0</v>
      </c>
    </row>
    <row r="5025" customFormat="false" ht="15" hidden="false" customHeight="false" outlineLevel="0" collapsed="false">
      <c r="A5025" s="178" t="n">
        <v>38413</v>
      </c>
      <c r="B5025" s="179" t="s">
        <v>670</v>
      </c>
      <c r="C5025" s="180" t="s">
        <v>74</v>
      </c>
      <c r="D5025" s="180" t="s">
        <v>30</v>
      </c>
      <c r="E5025" s="178" t="n">
        <v>0.00163348</v>
      </c>
      <c r="F5025" s="181" t="n">
        <f aca="false">IF(C5025="MAT.",VLOOKUP(A5025,INSUMOS_AUX!A:F,6,0),0)</f>
        <v>589.49</v>
      </c>
      <c r="G5025" s="178" t="n">
        <f aca="false">IF(C5025="M.O.",VLOOKUP(A5025,INSUMOS_AUX!A:F,6,0),0)</f>
        <v>0</v>
      </c>
    </row>
    <row r="5026" customFormat="false" ht="15" hidden="false" customHeight="false" outlineLevel="0" collapsed="false">
      <c r="A5026" s="178" t="n">
        <v>38476</v>
      </c>
      <c r="B5026" s="179" t="s">
        <v>671</v>
      </c>
      <c r="C5026" s="180" t="s">
        <v>74</v>
      </c>
      <c r="D5026" s="180" t="s">
        <v>30</v>
      </c>
      <c r="E5026" s="178" t="n">
        <v>0.00762431</v>
      </c>
      <c r="F5026" s="181" t="n">
        <f aca="false">IF(C5026="MAT.",VLOOKUP(A5026,INSUMOS_AUX!A:F,6,0),0)</f>
        <v>203.78</v>
      </c>
      <c r="G5026" s="178" t="n">
        <f aca="false">IF(C5026="M.O.",VLOOKUP(A5026,INSUMOS_AUX!A:F,6,0),0)</f>
        <v>0</v>
      </c>
    </row>
    <row r="5027" customFormat="false" ht="15" hidden="false" customHeight="false" outlineLevel="0" collapsed="false">
      <c r="A5027" s="178" t="n">
        <v>38477</v>
      </c>
      <c r="B5027" s="179" t="s">
        <v>672</v>
      </c>
      <c r="C5027" s="180" t="s">
        <v>74</v>
      </c>
      <c r="D5027" s="180" t="s">
        <v>30</v>
      </c>
      <c r="E5027" s="178" t="n">
        <v>0.00163348</v>
      </c>
      <c r="F5027" s="181" t="n">
        <f aca="false">IF(C5027="MAT.",VLOOKUP(A5027,INSUMOS_AUX!A:F,6,0),0)</f>
        <v>577.1</v>
      </c>
      <c r="G5027" s="178" t="n">
        <f aca="false">IF(C5027="M.O.",VLOOKUP(A5027,INSUMOS_AUX!A:F,6,0),0)</f>
        <v>0</v>
      </c>
    </row>
    <row r="5028" customFormat="false" ht="15" hidden="false" customHeight="false" outlineLevel="0" collapsed="false">
      <c r="A5028" s="178" t="n">
        <v>4351</v>
      </c>
      <c r="B5028" s="179" t="s">
        <v>957</v>
      </c>
      <c r="C5028" s="180" t="s">
        <v>74</v>
      </c>
      <c r="D5028" s="180" t="s">
        <v>30</v>
      </c>
      <c r="E5028" s="178" t="n">
        <v>6</v>
      </c>
      <c r="F5028" s="181" t="n">
        <f aca="false">IF(C5028="MAT.",VLOOKUP(A5028,INSUMOS_AUX!A:F,6,0),0)</f>
        <v>10.78</v>
      </c>
      <c r="G5028" s="178" t="n">
        <f aca="false">IF(C5028="M.O.",VLOOKUP(A5028,INSUMOS_AUX!A:F,6,0),0)</f>
        <v>0</v>
      </c>
    </row>
    <row r="5029" customFormat="false" ht="15" hidden="false" customHeight="false" outlineLevel="0" collapsed="false">
      <c r="A5029" s="178" t="n">
        <v>4755</v>
      </c>
      <c r="B5029" s="179" t="s">
        <v>814</v>
      </c>
      <c r="C5029" s="180" t="s">
        <v>636</v>
      </c>
      <c r="D5029" s="180" t="s">
        <v>594</v>
      </c>
      <c r="E5029" s="178" t="n">
        <v>1.507731</v>
      </c>
      <c r="F5029" s="181" t="n">
        <f aca="false">IF(C5029="MAT.",VLOOKUP(A5029,INSUMOS_AUX!A:F,6,0),0)</f>
        <v>0</v>
      </c>
      <c r="G5029" s="178" t="n">
        <f aca="false">IF(C5029="M.O.",VLOOKUP(A5029,INSUMOS_AUX!A:F,6,0),0)</f>
        <v>13</v>
      </c>
    </row>
    <row r="5030" customFormat="false" ht="15" hidden="false" customHeight="false" outlineLevel="0" collapsed="false">
      <c r="A5030" s="178" t="n">
        <v>4760</v>
      </c>
      <c r="B5030" s="179" t="s">
        <v>958</v>
      </c>
      <c r="C5030" s="180" t="s">
        <v>636</v>
      </c>
      <c r="D5030" s="180" t="s">
        <v>594</v>
      </c>
      <c r="E5030" s="178" t="n">
        <v>24.771312</v>
      </c>
      <c r="F5030" s="181" t="n">
        <f aca="false">IF(C5030="MAT.",VLOOKUP(A5030,INSUMOS_AUX!A:F,6,0),0)</f>
        <v>0</v>
      </c>
      <c r="G5030" s="178" t="n">
        <f aca="false">IF(C5030="M.O.",VLOOKUP(A5030,INSUMOS_AUX!A:F,6,0),0)</f>
        <v>13.3</v>
      </c>
    </row>
    <row r="5031" customFormat="false" ht="15" hidden="false" customHeight="false" outlineLevel="0" collapsed="false">
      <c r="A5031" s="178" t="n">
        <v>4823</v>
      </c>
      <c r="B5031" s="179" t="s">
        <v>821</v>
      </c>
      <c r="C5031" s="180" t="s">
        <v>74</v>
      </c>
      <c r="D5031" s="180" t="s">
        <v>285</v>
      </c>
      <c r="E5031" s="178" t="n">
        <v>0.5228</v>
      </c>
      <c r="F5031" s="181" t="n">
        <f aca="false">IF(C5031="MAT.",VLOOKUP(A5031,INSUMOS_AUX!A:F,6,0),0)</f>
        <v>29.37</v>
      </c>
      <c r="G5031" s="178" t="n">
        <f aca="false">IF(C5031="M.O.",VLOOKUP(A5031,INSUMOS_AUX!A:F,6,0),0)</f>
        <v>0</v>
      </c>
    </row>
    <row r="5032" customFormat="false" ht="15" hidden="false" customHeight="false" outlineLevel="0" collapsed="false">
      <c r="A5032" s="178" t="n">
        <v>536</v>
      </c>
      <c r="B5032" s="179" t="s">
        <v>959</v>
      </c>
      <c r="C5032" s="180" t="s">
        <v>74</v>
      </c>
      <c r="D5032" s="180" t="s">
        <v>79</v>
      </c>
      <c r="E5032" s="178" t="n">
        <v>26.16</v>
      </c>
      <c r="F5032" s="181" t="n">
        <f aca="false">IF(C5032="MAT.",VLOOKUP(A5032,INSUMOS_AUX!A:F,6,0),0)</f>
        <v>19.17</v>
      </c>
      <c r="G5032" s="178" t="n">
        <f aca="false">IF(C5032="M.O.",VLOOKUP(A5032,INSUMOS_AUX!A:F,6,0),0)</f>
        <v>0</v>
      </c>
    </row>
    <row r="5033" customFormat="false" ht="15" hidden="false" customHeight="false" outlineLevel="0" collapsed="false">
      <c r="A5033" s="178" t="n">
        <v>6111</v>
      </c>
      <c r="B5033" s="179" t="s">
        <v>678</v>
      </c>
      <c r="C5033" s="180" t="s">
        <v>636</v>
      </c>
      <c r="D5033" s="180" t="s">
        <v>594</v>
      </c>
      <c r="E5033" s="178" t="n">
        <v>14.097006</v>
      </c>
      <c r="F5033" s="181" t="n">
        <f aca="false">IF(C5033="MAT.",VLOOKUP(A5033,INSUMOS_AUX!A:F,6,0),0)</f>
        <v>0</v>
      </c>
      <c r="G5033" s="178" t="n">
        <f aca="false">IF(C5033="M.O.",VLOOKUP(A5033,INSUMOS_AUX!A:F,6,0),0)</f>
        <v>8.51</v>
      </c>
    </row>
    <row r="5034" customFormat="false" ht="15" hidden="false" customHeight="false" outlineLevel="0" collapsed="false">
      <c r="A5034" s="178" t="n">
        <v>6148</v>
      </c>
      <c r="B5034" s="179" t="s">
        <v>960</v>
      </c>
      <c r="C5034" s="180" t="s">
        <v>74</v>
      </c>
      <c r="D5034" s="180" t="s">
        <v>30</v>
      </c>
      <c r="E5034" s="178" t="n">
        <v>1</v>
      </c>
      <c r="F5034" s="181" t="n">
        <f aca="false">IF(C5034="MAT.",VLOOKUP(A5034,INSUMOS_AUX!A:F,6,0),0)</f>
        <v>6.5</v>
      </c>
      <c r="G5034" s="178" t="n">
        <f aca="false">IF(C5034="M.O.",VLOOKUP(A5034,INSUMOS_AUX!A:F,6,0),0)</f>
        <v>0</v>
      </c>
    </row>
    <row r="5035" customFormat="false" ht="15" hidden="false" customHeight="false" outlineLevel="0" collapsed="false">
      <c r="A5035" s="178" t="n">
        <v>6153</v>
      </c>
      <c r="B5035" s="179" t="s">
        <v>961</v>
      </c>
      <c r="C5035" s="180" t="s">
        <v>74</v>
      </c>
      <c r="D5035" s="180" t="s">
        <v>30</v>
      </c>
      <c r="E5035" s="178" t="n">
        <v>1</v>
      </c>
      <c r="F5035" s="181" t="n">
        <f aca="false">IF(C5035="MAT.",VLOOKUP(A5035,INSUMOS_AUX!A:F,6,0),0)</f>
        <v>2.34</v>
      </c>
      <c r="G5035" s="178" t="n">
        <f aca="false">IF(C5035="M.O.",VLOOKUP(A5035,INSUMOS_AUX!A:F,6,0),0)</f>
        <v>0</v>
      </c>
    </row>
    <row r="5036" customFormat="false" ht="15" hidden="false" customHeight="false" outlineLevel="0" collapsed="false">
      <c r="A5036" s="178" t="n">
        <v>7568</v>
      </c>
      <c r="B5036" s="179" t="s">
        <v>747</v>
      </c>
      <c r="C5036" s="180" t="s">
        <v>74</v>
      </c>
      <c r="D5036" s="180" t="s">
        <v>30</v>
      </c>
      <c r="E5036" s="178" t="n">
        <v>6</v>
      </c>
      <c r="F5036" s="181" t="n">
        <f aca="false">IF(C5036="MAT.",VLOOKUP(A5036,INSUMOS_AUX!A:F,6,0),0)</f>
        <v>0.49</v>
      </c>
      <c r="G5036" s="178" t="n">
        <f aca="false">IF(C5036="M.O.",VLOOKUP(A5036,INSUMOS_AUX!A:F,6,0),0)</f>
        <v>0</v>
      </c>
    </row>
    <row r="5037" customFormat="false" ht="15" hidden="false" customHeight="false" outlineLevel="0" collapsed="false">
      <c r="A5037" s="172"/>
      <c r="B5037" s="173"/>
      <c r="C5037" s="173"/>
      <c r="D5037" s="173"/>
      <c r="E5037" s="173"/>
      <c r="F5037" s="173"/>
      <c r="G5037" s="173"/>
    </row>
    <row r="5038" customFormat="false" ht="15" hidden="false" customHeight="false" outlineLevel="0" collapsed="false">
      <c r="A5038" s="174" t="s">
        <v>561</v>
      </c>
      <c r="B5038" s="174" t="s">
        <v>562</v>
      </c>
      <c r="C5038" s="175" t="s">
        <v>60</v>
      </c>
      <c r="D5038" s="175" t="s">
        <v>86</v>
      </c>
      <c r="E5038" s="176" t="n">
        <v>50</v>
      </c>
      <c r="F5038" s="176" t="n">
        <f aca="false">SUMPRODUCT($E5039:$E5066,F5039:F5066)</f>
        <v>13.84134048532</v>
      </c>
      <c r="G5038" s="176" t="n">
        <f aca="false">SUMPRODUCT($E5039:$E5066,G5039:G5066)</f>
        <v>3.91024095</v>
      </c>
    </row>
    <row r="5039" customFormat="false" ht="15" hidden="false" customHeight="false" outlineLevel="0" collapsed="false">
      <c r="A5039" s="178" t="n">
        <v>10</v>
      </c>
      <c r="B5039" s="179" t="s">
        <v>647</v>
      </c>
      <c r="C5039" s="180" t="s">
        <v>74</v>
      </c>
      <c r="D5039" s="180" t="s">
        <v>30</v>
      </c>
      <c r="E5039" s="178" t="n">
        <v>0.002734875</v>
      </c>
      <c r="F5039" s="181" t="n">
        <f aca="false">IF(C5039="MAT.",VLOOKUP(A5039,INSUMOS_AUX!A:F,6,0),0)</f>
        <v>6.92</v>
      </c>
      <c r="G5039" s="178" t="n">
        <f aca="false">IF(C5039="M.O.",VLOOKUP(A5039,INSUMOS_AUX!A:F,6,0),0)</f>
        <v>0</v>
      </c>
    </row>
    <row r="5040" customFormat="false" ht="15" hidden="false" customHeight="false" outlineLevel="0" collapsed="false">
      <c r="A5040" s="178" t="n">
        <v>11359</v>
      </c>
      <c r="B5040" s="179" t="s">
        <v>649</v>
      </c>
      <c r="C5040" s="180" t="s">
        <v>74</v>
      </c>
      <c r="D5040" s="180" t="s">
        <v>30</v>
      </c>
      <c r="E5040" s="178" t="n">
        <v>2.2074E-005</v>
      </c>
      <c r="F5040" s="181" t="n">
        <f aca="false">IF(C5040="MAT.",VLOOKUP(A5040,INSUMOS_AUX!A:F,6,0),0)</f>
        <v>571.77</v>
      </c>
      <c r="G5040" s="178" t="n">
        <f aca="false">IF(C5040="M.O.",VLOOKUP(A5040,INSUMOS_AUX!A:F,6,0),0)</f>
        <v>0</v>
      </c>
    </row>
    <row r="5041" customFormat="false" ht="15" hidden="false" customHeight="false" outlineLevel="0" collapsed="false">
      <c r="A5041" s="178" t="n">
        <v>12815</v>
      </c>
      <c r="B5041" s="179" t="s">
        <v>651</v>
      </c>
      <c r="C5041" s="180" t="s">
        <v>74</v>
      </c>
      <c r="D5041" s="180" t="s">
        <v>30</v>
      </c>
      <c r="E5041" s="178" t="n">
        <v>0.003112824</v>
      </c>
      <c r="F5041" s="181" t="n">
        <f aca="false">IF(C5041="MAT.",VLOOKUP(A5041,INSUMOS_AUX!A:F,6,0),0)</f>
        <v>5.84</v>
      </c>
      <c r="G5041" s="178" t="n">
        <f aca="false">IF(C5041="M.O.",VLOOKUP(A5041,INSUMOS_AUX!A:F,6,0),0)</f>
        <v>0</v>
      </c>
    </row>
    <row r="5042" customFormat="false" ht="15" hidden="false" customHeight="false" outlineLevel="0" collapsed="false">
      <c r="A5042" s="178" t="n">
        <v>12873</v>
      </c>
      <c r="B5042" s="179" t="s">
        <v>962</v>
      </c>
      <c r="C5042" s="180" t="s">
        <v>636</v>
      </c>
      <c r="D5042" s="180" t="s">
        <v>594</v>
      </c>
      <c r="E5042" s="178" t="n">
        <v>0.091539</v>
      </c>
      <c r="F5042" s="181" t="n">
        <f aca="false">IF(C5042="MAT.",VLOOKUP(A5042,INSUMOS_AUX!A:F,6,0),0)</f>
        <v>0</v>
      </c>
      <c r="G5042" s="178" t="n">
        <f aca="false">IF(C5042="M.O.",VLOOKUP(A5042,INSUMOS_AUX!A:F,6,0),0)</f>
        <v>14.35</v>
      </c>
    </row>
    <row r="5043" customFormat="false" ht="15" hidden="false" customHeight="false" outlineLevel="0" collapsed="false">
      <c r="A5043" s="178" t="n">
        <v>12892</v>
      </c>
      <c r="B5043" s="179" t="s">
        <v>627</v>
      </c>
      <c r="C5043" s="180" t="s">
        <v>74</v>
      </c>
      <c r="D5043" s="180" t="s">
        <v>628</v>
      </c>
      <c r="E5043" s="178" t="n">
        <v>0.005358132</v>
      </c>
      <c r="F5043" s="181" t="n">
        <f aca="false">IF(C5043="MAT.",VLOOKUP(A5043,INSUMOS_AUX!A:F,6,0),0)</f>
        <v>9</v>
      </c>
      <c r="G5043" s="178" t="n">
        <f aca="false">IF(C5043="M.O.",VLOOKUP(A5043,INSUMOS_AUX!A:F,6,0),0)</f>
        <v>0</v>
      </c>
    </row>
    <row r="5044" customFormat="false" ht="15" hidden="false" customHeight="false" outlineLevel="0" collapsed="false">
      <c r="A5044" s="178" t="n">
        <v>12893</v>
      </c>
      <c r="B5044" s="179" t="s">
        <v>629</v>
      </c>
      <c r="C5044" s="180" t="s">
        <v>74</v>
      </c>
      <c r="D5044" s="180" t="s">
        <v>628</v>
      </c>
      <c r="E5044" s="178" t="n">
        <v>0.000625131</v>
      </c>
      <c r="F5044" s="181" t="n">
        <f aca="false">IF(C5044="MAT.",VLOOKUP(A5044,INSUMOS_AUX!A:F,6,0),0)</f>
        <v>48</v>
      </c>
      <c r="G5044" s="178" t="n">
        <f aca="false">IF(C5044="M.O.",VLOOKUP(A5044,INSUMOS_AUX!A:F,6,0),0)</f>
        <v>0</v>
      </c>
    </row>
    <row r="5045" customFormat="false" ht="15" hidden="false" customHeight="false" outlineLevel="0" collapsed="false">
      <c r="A5045" s="178" t="n">
        <v>142</v>
      </c>
      <c r="B5045" s="179" t="s">
        <v>728</v>
      </c>
      <c r="C5045" s="180" t="s">
        <v>74</v>
      </c>
      <c r="D5045" s="180" t="s">
        <v>729</v>
      </c>
      <c r="E5045" s="178" t="n">
        <v>0.4</v>
      </c>
      <c r="F5045" s="181" t="n">
        <f aca="false">IF(C5045="MAT.",VLOOKUP(A5045,INSUMOS_AUX!A:F,6,0),0)</f>
        <v>30.46</v>
      </c>
      <c r="G5045" s="178" t="n">
        <f aca="false">IF(C5045="M.O.",VLOOKUP(A5045,INSUMOS_AUX!A:F,6,0),0)</f>
        <v>0</v>
      </c>
    </row>
    <row r="5046" customFormat="false" ht="15" hidden="false" customHeight="false" outlineLevel="0" collapsed="false">
      <c r="A5046" s="178" t="n">
        <v>25966</v>
      </c>
      <c r="B5046" s="179" t="s">
        <v>653</v>
      </c>
      <c r="C5046" s="180" t="s">
        <v>74</v>
      </c>
      <c r="D5046" s="180" t="s">
        <v>654</v>
      </c>
      <c r="E5046" s="178" t="n">
        <v>0.000518817</v>
      </c>
      <c r="F5046" s="181" t="n">
        <f aca="false">IF(C5046="MAT.",VLOOKUP(A5046,INSUMOS_AUX!A:F,6,0),0)</f>
        <v>15.03</v>
      </c>
      <c r="G5046" s="178" t="n">
        <f aca="false">IF(C5046="M.O.",VLOOKUP(A5046,INSUMOS_AUX!A:F,6,0),0)</f>
        <v>0</v>
      </c>
    </row>
    <row r="5047" customFormat="false" ht="15" hidden="false" customHeight="false" outlineLevel="0" collapsed="false">
      <c r="A5047" s="178" t="n">
        <v>2711</v>
      </c>
      <c r="B5047" s="179" t="s">
        <v>657</v>
      </c>
      <c r="C5047" s="180" t="s">
        <v>74</v>
      </c>
      <c r="D5047" s="180" t="s">
        <v>30</v>
      </c>
      <c r="E5047" s="178" t="n">
        <v>0.000231543</v>
      </c>
      <c r="F5047" s="181" t="n">
        <f aca="false">IF(C5047="MAT.",VLOOKUP(A5047,INSUMOS_AUX!A:F,6,0),0)</f>
        <v>109.45</v>
      </c>
      <c r="G5047" s="178" t="n">
        <f aca="false">IF(C5047="M.O.",VLOOKUP(A5047,INSUMOS_AUX!A:F,6,0),0)</f>
        <v>0</v>
      </c>
    </row>
    <row r="5048" customFormat="false" ht="15" hidden="false" customHeight="false" outlineLevel="0" collapsed="false">
      <c r="A5048" s="178" t="n">
        <v>36144</v>
      </c>
      <c r="B5048" s="179" t="s">
        <v>630</v>
      </c>
      <c r="C5048" s="180" t="s">
        <v>74</v>
      </c>
      <c r="D5048" s="180" t="s">
        <v>30</v>
      </c>
      <c r="E5048" s="178" t="n">
        <v>0.043590612</v>
      </c>
      <c r="F5048" s="181" t="n">
        <f aca="false">IF(C5048="MAT.",VLOOKUP(A5048,INSUMOS_AUX!A:F,6,0),0)</f>
        <v>1.12</v>
      </c>
      <c r="G5048" s="178" t="n">
        <f aca="false">IF(C5048="M.O.",VLOOKUP(A5048,INSUMOS_AUX!A:F,6,0),0)</f>
        <v>0</v>
      </c>
    </row>
    <row r="5049" customFormat="false" ht="15" hidden="false" customHeight="false" outlineLevel="0" collapsed="false">
      <c r="A5049" s="178" t="n">
        <v>36146</v>
      </c>
      <c r="B5049" s="179" t="s">
        <v>631</v>
      </c>
      <c r="C5049" s="180" t="s">
        <v>74</v>
      </c>
      <c r="D5049" s="180" t="s">
        <v>30</v>
      </c>
      <c r="E5049" s="178" t="n">
        <v>0.000484926</v>
      </c>
      <c r="F5049" s="181" t="n">
        <f aca="false">IF(C5049="MAT.",VLOOKUP(A5049,INSUMOS_AUX!A:F,6,0),0)</f>
        <v>170</v>
      </c>
      <c r="G5049" s="178" t="n">
        <f aca="false">IF(C5049="M.O.",VLOOKUP(A5049,INSUMOS_AUX!A:F,6,0),0)</f>
        <v>0</v>
      </c>
    </row>
    <row r="5050" customFormat="false" ht="15" hidden="false" customHeight="false" outlineLevel="0" collapsed="false">
      <c r="A5050" s="178" t="n">
        <v>36149</v>
      </c>
      <c r="B5050" s="179" t="s">
        <v>632</v>
      </c>
      <c r="C5050" s="180" t="s">
        <v>74</v>
      </c>
      <c r="D5050" s="180" t="s">
        <v>30</v>
      </c>
      <c r="E5050" s="178" t="n">
        <v>0.0002808</v>
      </c>
      <c r="F5050" s="181" t="n">
        <f aca="false">IF(C5050="MAT.",VLOOKUP(A5050,INSUMOS_AUX!A:F,6,0),0)</f>
        <v>117.5</v>
      </c>
      <c r="G5050" s="178" t="n">
        <f aca="false">IF(C5050="M.O.",VLOOKUP(A5050,INSUMOS_AUX!A:F,6,0),0)</f>
        <v>0</v>
      </c>
    </row>
    <row r="5051" customFormat="false" ht="15" hidden="false" customHeight="false" outlineLevel="0" collapsed="false">
      <c r="A5051" s="178" t="n">
        <v>36150</v>
      </c>
      <c r="B5051" s="179" t="s">
        <v>633</v>
      </c>
      <c r="C5051" s="180" t="s">
        <v>74</v>
      </c>
      <c r="D5051" s="180" t="s">
        <v>30</v>
      </c>
      <c r="E5051" s="178" t="n">
        <v>0.001039116</v>
      </c>
      <c r="F5051" s="181" t="n">
        <f aca="false">IF(C5051="MAT.",VLOOKUP(A5051,INSUMOS_AUX!A:F,6,0),0)</f>
        <v>29.7</v>
      </c>
      <c r="G5051" s="178" t="n">
        <f aca="false">IF(C5051="M.O.",VLOOKUP(A5051,INSUMOS_AUX!A:F,6,0),0)</f>
        <v>0</v>
      </c>
    </row>
    <row r="5052" customFormat="false" ht="15" hidden="false" customHeight="false" outlineLevel="0" collapsed="false">
      <c r="A5052" s="178" t="n">
        <v>36153</v>
      </c>
      <c r="B5052" s="179" t="s">
        <v>634</v>
      </c>
      <c r="C5052" s="180" t="s">
        <v>74</v>
      </c>
      <c r="D5052" s="180" t="s">
        <v>30</v>
      </c>
      <c r="E5052" s="178" t="n">
        <v>0.000420264</v>
      </c>
      <c r="F5052" s="181" t="n">
        <f aca="false">IF(C5052="MAT.",VLOOKUP(A5052,INSUMOS_AUX!A:F,6,0),0)</f>
        <v>133.75</v>
      </c>
      <c r="G5052" s="178" t="n">
        <f aca="false">IF(C5052="M.O.",VLOOKUP(A5052,INSUMOS_AUX!A:F,6,0),0)</f>
        <v>0</v>
      </c>
    </row>
    <row r="5053" customFormat="false" ht="15" hidden="false" customHeight="false" outlineLevel="0" collapsed="false">
      <c r="A5053" s="178" t="n">
        <v>37370</v>
      </c>
      <c r="B5053" s="179" t="s">
        <v>659</v>
      </c>
      <c r="C5053" s="180" t="s">
        <v>74</v>
      </c>
      <c r="D5053" s="180" t="s">
        <v>594</v>
      </c>
      <c r="E5053" s="178" t="n">
        <v>0.39</v>
      </c>
      <c r="F5053" s="181" t="n">
        <f aca="false">IF(C5053="MAT.",VLOOKUP(A5053,INSUMOS_AUX!A:F,6,0),0)</f>
        <v>1.87</v>
      </c>
      <c r="G5053" s="178" t="n">
        <f aca="false">IF(C5053="M.O.",VLOOKUP(A5053,INSUMOS_AUX!A:F,6,0),0)</f>
        <v>0</v>
      </c>
    </row>
    <row r="5054" customFormat="false" ht="15" hidden="false" customHeight="false" outlineLevel="0" collapsed="false">
      <c r="A5054" s="178" t="n">
        <v>37371</v>
      </c>
      <c r="B5054" s="179" t="s">
        <v>660</v>
      </c>
      <c r="C5054" s="180" t="s">
        <v>74</v>
      </c>
      <c r="D5054" s="180" t="s">
        <v>594</v>
      </c>
      <c r="E5054" s="178" t="n">
        <v>0.39</v>
      </c>
      <c r="F5054" s="181" t="n">
        <f aca="false">IF(C5054="MAT.",VLOOKUP(A5054,INSUMOS_AUX!A:F,6,0),0)</f>
        <v>0.71</v>
      </c>
      <c r="G5054" s="178" t="n">
        <f aca="false">IF(C5054="M.O.",VLOOKUP(A5054,INSUMOS_AUX!A:F,6,0),0)</f>
        <v>0</v>
      </c>
    </row>
    <row r="5055" customFormat="false" ht="15" hidden="false" customHeight="false" outlineLevel="0" collapsed="false">
      <c r="A5055" s="178" t="n">
        <v>37372</v>
      </c>
      <c r="B5055" s="179" t="s">
        <v>661</v>
      </c>
      <c r="C5055" s="180" t="s">
        <v>74</v>
      </c>
      <c r="D5055" s="180" t="s">
        <v>594</v>
      </c>
      <c r="E5055" s="178" t="n">
        <v>0.39</v>
      </c>
      <c r="F5055" s="181" t="n">
        <f aca="false">IF(C5055="MAT.",VLOOKUP(A5055,INSUMOS_AUX!A:F,6,0),0)</f>
        <v>0.34</v>
      </c>
      <c r="G5055" s="178" t="n">
        <f aca="false">IF(C5055="M.O.",VLOOKUP(A5055,INSUMOS_AUX!A:F,6,0),0)</f>
        <v>0</v>
      </c>
    </row>
    <row r="5056" customFormat="false" ht="15" hidden="false" customHeight="false" outlineLevel="0" collapsed="false">
      <c r="A5056" s="178" t="n">
        <v>37373</v>
      </c>
      <c r="B5056" s="179" t="s">
        <v>662</v>
      </c>
      <c r="C5056" s="180" t="s">
        <v>74</v>
      </c>
      <c r="D5056" s="180" t="s">
        <v>594</v>
      </c>
      <c r="E5056" s="178" t="n">
        <v>0.39</v>
      </c>
      <c r="F5056" s="181" t="n">
        <f aca="false">IF(C5056="MAT.",VLOOKUP(A5056,INSUMOS_AUX!A:F,6,0),0)</f>
        <v>0.05</v>
      </c>
      <c r="G5056" s="178" t="n">
        <f aca="false">IF(C5056="M.O.",VLOOKUP(A5056,INSUMOS_AUX!A:F,6,0),0)</f>
        <v>0</v>
      </c>
    </row>
    <row r="5057" customFormat="false" ht="15" hidden="false" customHeight="false" outlineLevel="0" collapsed="false">
      <c r="A5057" s="178" t="n">
        <v>38382</v>
      </c>
      <c r="B5057" s="179" t="s">
        <v>664</v>
      </c>
      <c r="C5057" s="180" t="s">
        <v>74</v>
      </c>
      <c r="D5057" s="180" t="s">
        <v>30</v>
      </c>
      <c r="E5057" s="178" t="n">
        <v>0.000987168</v>
      </c>
      <c r="F5057" s="181" t="n">
        <f aca="false">IF(C5057="MAT.",VLOOKUP(A5057,INSUMOS_AUX!A:F,6,0),0)</f>
        <v>7.62</v>
      </c>
      <c r="G5057" s="178" t="n">
        <f aca="false">IF(C5057="M.O.",VLOOKUP(A5057,INSUMOS_AUX!A:F,6,0),0)</f>
        <v>0</v>
      </c>
    </row>
    <row r="5058" customFormat="false" ht="15" hidden="false" customHeight="false" outlineLevel="0" collapsed="false">
      <c r="A5058" s="178" t="n">
        <v>38390</v>
      </c>
      <c r="B5058" s="179" t="s">
        <v>665</v>
      </c>
      <c r="C5058" s="180" t="s">
        <v>74</v>
      </c>
      <c r="D5058" s="180" t="s">
        <v>30</v>
      </c>
      <c r="E5058" s="178" t="n">
        <v>0.000518817</v>
      </c>
      <c r="F5058" s="181" t="n">
        <f aca="false">IF(C5058="MAT.",VLOOKUP(A5058,INSUMOS_AUX!A:F,6,0),0)</f>
        <v>22.97</v>
      </c>
      <c r="G5058" s="178" t="n">
        <f aca="false">IF(C5058="M.O.",VLOOKUP(A5058,INSUMOS_AUX!A:F,6,0),0)</f>
        <v>0</v>
      </c>
    </row>
    <row r="5059" customFormat="false" ht="15" hidden="false" customHeight="false" outlineLevel="0" collapsed="false">
      <c r="A5059" s="178" t="n">
        <v>38393</v>
      </c>
      <c r="B5059" s="179" t="s">
        <v>666</v>
      </c>
      <c r="C5059" s="180" t="s">
        <v>74</v>
      </c>
      <c r="D5059" s="180" t="s">
        <v>30</v>
      </c>
      <c r="E5059" s="178" t="n">
        <v>0.000518817</v>
      </c>
      <c r="F5059" s="181" t="n">
        <f aca="false">IF(C5059="MAT.",VLOOKUP(A5059,INSUMOS_AUX!A:F,6,0),0)</f>
        <v>10.36</v>
      </c>
      <c r="G5059" s="178" t="n">
        <f aca="false">IF(C5059="M.O.",VLOOKUP(A5059,INSUMOS_AUX!A:F,6,0),0)</f>
        <v>0</v>
      </c>
    </row>
    <row r="5060" customFormat="false" ht="15" hidden="false" customHeight="false" outlineLevel="0" collapsed="false">
      <c r="A5060" s="178" t="n">
        <v>38396</v>
      </c>
      <c r="B5060" s="179" t="s">
        <v>667</v>
      </c>
      <c r="C5060" s="180" t="s">
        <v>74</v>
      </c>
      <c r="D5060" s="180" t="s">
        <v>30</v>
      </c>
      <c r="E5060" s="178" t="n">
        <v>1.7667E-005</v>
      </c>
      <c r="F5060" s="181" t="n">
        <f aca="false">IF(C5060="MAT.",VLOOKUP(A5060,INSUMOS_AUX!A:F,6,0),0)</f>
        <v>276.64</v>
      </c>
      <c r="G5060" s="178" t="n">
        <f aca="false">IF(C5060="M.O.",VLOOKUP(A5060,INSUMOS_AUX!A:F,6,0),0)</f>
        <v>0</v>
      </c>
    </row>
    <row r="5061" customFormat="false" ht="15" hidden="false" customHeight="false" outlineLevel="0" collapsed="false">
      <c r="A5061" s="178" t="n">
        <v>38399</v>
      </c>
      <c r="B5061" s="179" t="s">
        <v>668</v>
      </c>
      <c r="C5061" s="180" t="s">
        <v>74</v>
      </c>
      <c r="D5061" s="180" t="s">
        <v>30</v>
      </c>
      <c r="E5061" s="178" t="n">
        <v>8.8257E-005</v>
      </c>
      <c r="F5061" s="181" t="n">
        <f aca="false">IF(C5061="MAT.",VLOOKUP(A5061,INSUMOS_AUX!A:F,6,0),0)</f>
        <v>135.25</v>
      </c>
      <c r="G5061" s="178" t="n">
        <f aca="false">IF(C5061="M.O.",VLOOKUP(A5061,INSUMOS_AUX!A:F,6,0),0)</f>
        <v>0</v>
      </c>
    </row>
    <row r="5062" customFormat="false" ht="15" hidden="false" customHeight="false" outlineLevel="0" collapsed="false">
      <c r="A5062" s="178" t="n">
        <v>38412</v>
      </c>
      <c r="B5062" s="179" t="s">
        <v>669</v>
      </c>
      <c r="C5062" s="180" t="s">
        <v>74</v>
      </c>
      <c r="D5062" s="180" t="s">
        <v>30</v>
      </c>
      <c r="E5062" s="178" t="n">
        <v>1.5444E-005</v>
      </c>
      <c r="F5062" s="181" t="n">
        <f aca="false">IF(C5062="MAT.",VLOOKUP(A5062,INSUMOS_AUX!A:F,6,0),0)</f>
        <v>837.62</v>
      </c>
      <c r="G5062" s="178" t="n">
        <f aca="false">IF(C5062="M.O.",VLOOKUP(A5062,INSUMOS_AUX!A:F,6,0),0)</f>
        <v>0</v>
      </c>
    </row>
    <row r="5063" customFormat="false" ht="15" hidden="false" customHeight="false" outlineLevel="0" collapsed="false">
      <c r="A5063" s="178" t="n">
        <v>38413</v>
      </c>
      <c r="B5063" s="179" t="s">
        <v>670</v>
      </c>
      <c r="C5063" s="180" t="s">
        <v>74</v>
      </c>
      <c r="D5063" s="180" t="s">
        <v>30</v>
      </c>
      <c r="E5063" s="178" t="n">
        <v>1.5132E-005</v>
      </c>
      <c r="F5063" s="181" t="n">
        <f aca="false">IF(C5063="MAT.",VLOOKUP(A5063,INSUMOS_AUX!A:F,6,0),0)</f>
        <v>589.49</v>
      </c>
      <c r="G5063" s="178" t="n">
        <f aca="false">IF(C5063="M.O.",VLOOKUP(A5063,INSUMOS_AUX!A:F,6,0),0)</f>
        <v>0</v>
      </c>
    </row>
    <row r="5064" customFormat="false" ht="15" hidden="false" customHeight="false" outlineLevel="0" collapsed="false">
      <c r="A5064" s="178" t="n">
        <v>38476</v>
      </c>
      <c r="B5064" s="179" t="s">
        <v>671</v>
      </c>
      <c r="C5064" s="180" t="s">
        <v>74</v>
      </c>
      <c r="D5064" s="180" t="s">
        <v>30</v>
      </c>
      <c r="E5064" s="178" t="n">
        <v>7.0629E-005</v>
      </c>
      <c r="F5064" s="181" t="n">
        <f aca="false">IF(C5064="MAT.",VLOOKUP(A5064,INSUMOS_AUX!A:F,6,0),0)</f>
        <v>203.78</v>
      </c>
      <c r="G5064" s="178" t="n">
        <f aca="false">IF(C5064="M.O.",VLOOKUP(A5064,INSUMOS_AUX!A:F,6,0),0)</f>
        <v>0</v>
      </c>
    </row>
    <row r="5065" customFormat="false" ht="15" hidden="false" customHeight="false" outlineLevel="0" collapsed="false">
      <c r="A5065" s="178" t="n">
        <v>38477</v>
      </c>
      <c r="B5065" s="179" t="s">
        <v>672</v>
      </c>
      <c r="C5065" s="180" t="s">
        <v>74</v>
      </c>
      <c r="D5065" s="180" t="s">
        <v>30</v>
      </c>
      <c r="E5065" s="178" t="n">
        <v>1.5132E-005</v>
      </c>
      <c r="F5065" s="181" t="n">
        <f aca="false">IF(C5065="MAT.",VLOOKUP(A5065,INSUMOS_AUX!A:F,6,0),0)</f>
        <v>577.1</v>
      </c>
      <c r="G5065" s="178" t="n">
        <f aca="false">IF(C5065="M.O.",VLOOKUP(A5065,INSUMOS_AUX!A:F,6,0),0)</f>
        <v>0</v>
      </c>
    </row>
    <row r="5066" customFormat="false" ht="15" hidden="false" customHeight="false" outlineLevel="0" collapsed="false">
      <c r="A5066" s="178" t="n">
        <v>6111</v>
      </c>
      <c r="B5066" s="179" t="s">
        <v>678</v>
      </c>
      <c r="C5066" s="180" t="s">
        <v>636</v>
      </c>
      <c r="D5066" s="180" t="s">
        <v>594</v>
      </c>
      <c r="E5066" s="178" t="n">
        <v>0.30513</v>
      </c>
      <c r="F5066" s="181" t="n">
        <f aca="false">IF(C5066="MAT.",VLOOKUP(A5066,INSUMOS_AUX!A:F,6,0),0)</f>
        <v>0</v>
      </c>
      <c r="G5066" s="178" t="n">
        <f aca="false">IF(C5066="M.O.",VLOOKUP(A5066,INSUMOS_AUX!A:F,6,0),0)</f>
        <v>8.51</v>
      </c>
    </row>
    <row r="5067" customFormat="false" ht="15" hidden="false" customHeight="false" outlineLevel="0" collapsed="false">
      <c r="A5067" s="172"/>
      <c r="B5067" s="173"/>
      <c r="C5067" s="173"/>
      <c r="D5067" s="173"/>
      <c r="E5067" s="173"/>
      <c r="F5067" s="173"/>
      <c r="G5067" s="173"/>
    </row>
    <row r="5068" customFormat="false" ht="15" hidden="false" customHeight="false" outlineLevel="0" collapsed="false">
      <c r="A5068" s="174" t="s">
        <v>564</v>
      </c>
      <c r="B5068" s="174" t="s">
        <v>565</v>
      </c>
      <c r="C5068" s="175" t="s">
        <v>60</v>
      </c>
      <c r="D5068" s="175" t="s">
        <v>86</v>
      </c>
      <c r="E5068" s="176" t="n">
        <v>100</v>
      </c>
      <c r="F5068" s="176" t="n">
        <f aca="false">SUMPRODUCT($E5069:$E5097,F5069:F5097)</f>
        <v>8.9628046796</v>
      </c>
      <c r="G5068" s="176" t="n">
        <f aca="false">SUMPRODUCT($E5069:$E5097,G5069:G5097)</f>
        <v>18.124722</v>
      </c>
    </row>
    <row r="5069" customFormat="false" ht="15" hidden="false" customHeight="false" outlineLevel="0" collapsed="false">
      <c r="A5069" s="178" t="n">
        <v>10</v>
      </c>
      <c r="B5069" s="179" t="s">
        <v>647</v>
      </c>
      <c r="C5069" s="180" t="s">
        <v>74</v>
      </c>
      <c r="D5069" s="180" t="s">
        <v>30</v>
      </c>
      <c r="E5069" s="178" t="n">
        <v>0.01192125</v>
      </c>
      <c r="F5069" s="181" t="n">
        <f aca="false">IF(C5069="MAT.",VLOOKUP(A5069,INSUMOS_AUX!A:F,6,0),0)</f>
        <v>6.92</v>
      </c>
      <c r="G5069" s="178" t="n">
        <f aca="false">IF(C5069="M.O.",VLOOKUP(A5069,INSUMOS_AUX!A:F,6,0),0)</f>
        <v>0</v>
      </c>
    </row>
    <row r="5070" customFormat="false" ht="15" hidden="false" customHeight="false" outlineLevel="0" collapsed="false">
      <c r="A5070" s="178" t="n">
        <v>11359</v>
      </c>
      <c r="B5070" s="179" t="s">
        <v>649</v>
      </c>
      <c r="C5070" s="180" t="s">
        <v>74</v>
      </c>
      <c r="D5070" s="180" t="s">
        <v>30</v>
      </c>
      <c r="E5070" s="178" t="n">
        <v>9.622E-005</v>
      </c>
      <c r="F5070" s="181" t="n">
        <f aca="false">IF(C5070="MAT.",VLOOKUP(A5070,INSUMOS_AUX!A:F,6,0),0)</f>
        <v>571.77</v>
      </c>
      <c r="G5070" s="178" t="n">
        <f aca="false">IF(C5070="M.O.",VLOOKUP(A5070,INSUMOS_AUX!A:F,6,0),0)</f>
        <v>0</v>
      </c>
    </row>
    <row r="5071" customFormat="false" ht="15" hidden="false" customHeight="false" outlineLevel="0" collapsed="false">
      <c r="A5071" s="178" t="n">
        <v>12815</v>
      </c>
      <c r="B5071" s="179" t="s">
        <v>651</v>
      </c>
      <c r="C5071" s="180" t="s">
        <v>74</v>
      </c>
      <c r="D5071" s="180" t="s">
        <v>30</v>
      </c>
      <c r="E5071" s="178" t="n">
        <v>0.01356872</v>
      </c>
      <c r="F5071" s="181" t="n">
        <f aca="false">IF(C5071="MAT.",VLOOKUP(A5071,INSUMOS_AUX!A:F,6,0),0)</f>
        <v>5.84</v>
      </c>
      <c r="G5071" s="178" t="n">
        <f aca="false">IF(C5071="M.O.",VLOOKUP(A5071,INSUMOS_AUX!A:F,6,0),0)</f>
        <v>0</v>
      </c>
    </row>
    <row r="5072" customFormat="false" ht="15" hidden="false" customHeight="false" outlineLevel="0" collapsed="false">
      <c r="A5072" s="178" t="n">
        <v>12892</v>
      </c>
      <c r="B5072" s="179" t="s">
        <v>627</v>
      </c>
      <c r="C5072" s="180" t="s">
        <v>74</v>
      </c>
      <c r="D5072" s="180" t="s">
        <v>628</v>
      </c>
      <c r="E5072" s="178" t="n">
        <v>0.02335596</v>
      </c>
      <c r="F5072" s="181" t="n">
        <f aca="false">IF(C5072="MAT.",VLOOKUP(A5072,INSUMOS_AUX!A:F,6,0),0)</f>
        <v>9</v>
      </c>
      <c r="G5072" s="178" t="n">
        <f aca="false">IF(C5072="M.O.",VLOOKUP(A5072,INSUMOS_AUX!A:F,6,0),0)</f>
        <v>0</v>
      </c>
    </row>
    <row r="5073" customFormat="false" ht="15" hidden="false" customHeight="false" outlineLevel="0" collapsed="false">
      <c r="A5073" s="178" t="n">
        <v>12893</v>
      </c>
      <c r="B5073" s="179" t="s">
        <v>629</v>
      </c>
      <c r="C5073" s="180" t="s">
        <v>74</v>
      </c>
      <c r="D5073" s="180" t="s">
        <v>628</v>
      </c>
      <c r="E5073" s="178" t="n">
        <v>0.00272493</v>
      </c>
      <c r="F5073" s="181" t="n">
        <f aca="false">IF(C5073="MAT.",VLOOKUP(A5073,INSUMOS_AUX!A:F,6,0),0)</f>
        <v>48</v>
      </c>
      <c r="G5073" s="178" t="n">
        <f aca="false">IF(C5073="M.O.",VLOOKUP(A5073,INSUMOS_AUX!A:F,6,0),0)</f>
        <v>0</v>
      </c>
    </row>
    <row r="5074" customFormat="false" ht="15" hidden="false" customHeight="false" outlineLevel="0" collapsed="false">
      <c r="A5074" s="178" t="n">
        <v>25966</v>
      </c>
      <c r="B5074" s="179" t="s">
        <v>653</v>
      </c>
      <c r="C5074" s="180" t="s">
        <v>74</v>
      </c>
      <c r="D5074" s="180" t="s">
        <v>654</v>
      </c>
      <c r="E5074" s="178" t="n">
        <v>0.00226151</v>
      </c>
      <c r="F5074" s="181" t="n">
        <f aca="false">IF(C5074="MAT.",VLOOKUP(A5074,INSUMOS_AUX!A:F,6,0),0)</f>
        <v>15.03</v>
      </c>
      <c r="G5074" s="178" t="n">
        <f aca="false">IF(C5074="M.O.",VLOOKUP(A5074,INSUMOS_AUX!A:F,6,0),0)</f>
        <v>0</v>
      </c>
    </row>
    <row r="5075" customFormat="false" ht="15" hidden="false" customHeight="false" outlineLevel="0" collapsed="false">
      <c r="A5075" s="178" t="n">
        <v>2711</v>
      </c>
      <c r="B5075" s="179" t="s">
        <v>657</v>
      </c>
      <c r="C5075" s="180" t="s">
        <v>74</v>
      </c>
      <c r="D5075" s="180" t="s">
        <v>30</v>
      </c>
      <c r="E5075" s="178" t="n">
        <v>0.00100929</v>
      </c>
      <c r="F5075" s="181" t="n">
        <f aca="false">IF(C5075="MAT.",VLOOKUP(A5075,INSUMOS_AUX!A:F,6,0),0)</f>
        <v>109.45</v>
      </c>
      <c r="G5075" s="178" t="n">
        <f aca="false">IF(C5075="M.O.",VLOOKUP(A5075,INSUMOS_AUX!A:F,6,0),0)</f>
        <v>0</v>
      </c>
    </row>
    <row r="5076" customFormat="false" ht="15" hidden="false" customHeight="false" outlineLevel="0" collapsed="false">
      <c r="A5076" s="178" t="n">
        <v>36144</v>
      </c>
      <c r="B5076" s="179" t="s">
        <v>630</v>
      </c>
      <c r="C5076" s="180" t="s">
        <v>74</v>
      </c>
      <c r="D5076" s="180" t="s">
        <v>30</v>
      </c>
      <c r="E5076" s="178" t="n">
        <v>0.19001036</v>
      </c>
      <c r="F5076" s="181" t="n">
        <f aca="false">IF(C5076="MAT.",VLOOKUP(A5076,INSUMOS_AUX!A:F,6,0),0)</f>
        <v>1.12</v>
      </c>
      <c r="G5076" s="178" t="n">
        <f aca="false">IF(C5076="M.O.",VLOOKUP(A5076,INSUMOS_AUX!A:F,6,0),0)</f>
        <v>0</v>
      </c>
    </row>
    <row r="5077" customFormat="false" ht="15" hidden="false" customHeight="false" outlineLevel="0" collapsed="false">
      <c r="A5077" s="178" t="n">
        <v>36146</v>
      </c>
      <c r="B5077" s="179" t="s">
        <v>631</v>
      </c>
      <c r="C5077" s="180" t="s">
        <v>74</v>
      </c>
      <c r="D5077" s="180" t="s">
        <v>30</v>
      </c>
      <c r="E5077" s="178" t="n">
        <v>0.00211378</v>
      </c>
      <c r="F5077" s="181" t="n">
        <f aca="false">IF(C5077="MAT.",VLOOKUP(A5077,INSUMOS_AUX!A:F,6,0),0)</f>
        <v>170</v>
      </c>
      <c r="G5077" s="178" t="n">
        <f aca="false">IF(C5077="M.O.",VLOOKUP(A5077,INSUMOS_AUX!A:F,6,0),0)</f>
        <v>0</v>
      </c>
    </row>
    <row r="5078" customFormat="false" ht="15" hidden="false" customHeight="false" outlineLevel="0" collapsed="false">
      <c r="A5078" s="178" t="n">
        <v>36149</v>
      </c>
      <c r="B5078" s="179" t="s">
        <v>632</v>
      </c>
      <c r="C5078" s="180" t="s">
        <v>74</v>
      </c>
      <c r="D5078" s="180" t="s">
        <v>30</v>
      </c>
      <c r="E5078" s="178" t="n">
        <v>0.001224</v>
      </c>
      <c r="F5078" s="181" t="n">
        <f aca="false">IF(C5078="MAT.",VLOOKUP(A5078,INSUMOS_AUX!A:F,6,0),0)</f>
        <v>117.5</v>
      </c>
      <c r="G5078" s="178" t="n">
        <f aca="false">IF(C5078="M.O.",VLOOKUP(A5078,INSUMOS_AUX!A:F,6,0),0)</f>
        <v>0</v>
      </c>
    </row>
    <row r="5079" customFormat="false" ht="15" hidden="false" customHeight="false" outlineLevel="0" collapsed="false">
      <c r="A5079" s="178" t="n">
        <v>36150</v>
      </c>
      <c r="B5079" s="179" t="s">
        <v>633</v>
      </c>
      <c r="C5079" s="180" t="s">
        <v>74</v>
      </c>
      <c r="D5079" s="180" t="s">
        <v>30</v>
      </c>
      <c r="E5079" s="178" t="n">
        <v>0.00452948</v>
      </c>
      <c r="F5079" s="181" t="n">
        <f aca="false">IF(C5079="MAT.",VLOOKUP(A5079,INSUMOS_AUX!A:F,6,0),0)</f>
        <v>29.7</v>
      </c>
      <c r="G5079" s="178" t="n">
        <f aca="false">IF(C5079="M.O.",VLOOKUP(A5079,INSUMOS_AUX!A:F,6,0),0)</f>
        <v>0</v>
      </c>
    </row>
    <row r="5080" customFormat="false" ht="15" hidden="false" customHeight="false" outlineLevel="0" collapsed="false">
      <c r="A5080" s="178" t="n">
        <v>36153</v>
      </c>
      <c r="B5080" s="179" t="s">
        <v>634</v>
      </c>
      <c r="C5080" s="180" t="s">
        <v>74</v>
      </c>
      <c r="D5080" s="180" t="s">
        <v>30</v>
      </c>
      <c r="E5080" s="178" t="n">
        <v>0.00183192</v>
      </c>
      <c r="F5080" s="181" t="n">
        <f aca="false">IF(C5080="MAT.",VLOOKUP(A5080,INSUMOS_AUX!A:F,6,0),0)</f>
        <v>133.75</v>
      </c>
      <c r="G5080" s="178" t="n">
        <f aca="false">IF(C5080="M.O.",VLOOKUP(A5080,INSUMOS_AUX!A:F,6,0),0)</f>
        <v>0</v>
      </c>
    </row>
    <row r="5081" customFormat="false" ht="15" hidden="false" customHeight="false" outlineLevel="0" collapsed="false">
      <c r="A5081" s="178" t="n">
        <v>37370</v>
      </c>
      <c r="B5081" s="179" t="s">
        <v>659</v>
      </c>
      <c r="C5081" s="180" t="s">
        <v>74</v>
      </c>
      <c r="D5081" s="180" t="s">
        <v>594</v>
      </c>
      <c r="E5081" s="178" t="n">
        <v>1.7</v>
      </c>
      <c r="F5081" s="181" t="n">
        <f aca="false">IF(C5081="MAT.",VLOOKUP(A5081,INSUMOS_AUX!A:F,6,0),0)</f>
        <v>1.87</v>
      </c>
      <c r="G5081" s="178" t="n">
        <f aca="false">IF(C5081="M.O.",VLOOKUP(A5081,INSUMOS_AUX!A:F,6,0),0)</f>
        <v>0</v>
      </c>
    </row>
    <row r="5082" customFormat="false" ht="15" hidden="false" customHeight="false" outlineLevel="0" collapsed="false">
      <c r="A5082" s="178" t="n">
        <v>37371</v>
      </c>
      <c r="B5082" s="179" t="s">
        <v>660</v>
      </c>
      <c r="C5082" s="180" t="s">
        <v>74</v>
      </c>
      <c r="D5082" s="180" t="s">
        <v>594</v>
      </c>
      <c r="E5082" s="178" t="n">
        <v>1.7</v>
      </c>
      <c r="F5082" s="181" t="n">
        <f aca="false">IF(C5082="MAT.",VLOOKUP(A5082,INSUMOS_AUX!A:F,6,0),0)</f>
        <v>0.71</v>
      </c>
      <c r="G5082" s="178" t="n">
        <f aca="false">IF(C5082="M.O.",VLOOKUP(A5082,INSUMOS_AUX!A:F,6,0),0)</f>
        <v>0</v>
      </c>
    </row>
    <row r="5083" customFormat="false" ht="15" hidden="false" customHeight="false" outlineLevel="0" collapsed="false">
      <c r="A5083" s="178" t="n">
        <v>37372</v>
      </c>
      <c r="B5083" s="179" t="s">
        <v>661</v>
      </c>
      <c r="C5083" s="180" t="s">
        <v>74</v>
      </c>
      <c r="D5083" s="180" t="s">
        <v>594</v>
      </c>
      <c r="E5083" s="178" t="n">
        <v>1.7</v>
      </c>
      <c r="F5083" s="181" t="n">
        <f aca="false">IF(C5083="MAT.",VLOOKUP(A5083,INSUMOS_AUX!A:F,6,0),0)</f>
        <v>0.34</v>
      </c>
      <c r="G5083" s="178" t="n">
        <f aca="false">IF(C5083="M.O.",VLOOKUP(A5083,INSUMOS_AUX!A:F,6,0),0)</f>
        <v>0</v>
      </c>
    </row>
    <row r="5084" customFormat="false" ht="15" hidden="false" customHeight="false" outlineLevel="0" collapsed="false">
      <c r="A5084" s="178" t="n">
        <v>37373</v>
      </c>
      <c r="B5084" s="179" t="s">
        <v>662</v>
      </c>
      <c r="C5084" s="180" t="s">
        <v>74</v>
      </c>
      <c r="D5084" s="180" t="s">
        <v>594</v>
      </c>
      <c r="E5084" s="178" t="n">
        <v>1.7</v>
      </c>
      <c r="F5084" s="181" t="n">
        <f aca="false">IF(C5084="MAT.",VLOOKUP(A5084,INSUMOS_AUX!A:F,6,0),0)</f>
        <v>0.05</v>
      </c>
      <c r="G5084" s="178" t="n">
        <f aca="false">IF(C5084="M.O.",VLOOKUP(A5084,INSUMOS_AUX!A:F,6,0),0)</f>
        <v>0</v>
      </c>
    </row>
    <row r="5085" customFormat="false" ht="15" hidden="false" customHeight="false" outlineLevel="0" collapsed="false">
      <c r="A5085" s="178" t="n">
        <v>38382</v>
      </c>
      <c r="B5085" s="179" t="s">
        <v>664</v>
      </c>
      <c r="C5085" s="180" t="s">
        <v>74</v>
      </c>
      <c r="D5085" s="180" t="s">
        <v>30</v>
      </c>
      <c r="E5085" s="178" t="n">
        <v>0.00430304</v>
      </c>
      <c r="F5085" s="181" t="n">
        <f aca="false">IF(C5085="MAT.",VLOOKUP(A5085,INSUMOS_AUX!A:F,6,0),0)</f>
        <v>7.62</v>
      </c>
      <c r="G5085" s="178" t="n">
        <f aca="false">IF(C5085="M.O.",VLOOKUP(A5085,INSUMOS_AUX!A:F,6,0),0)</f>
        <v>0</v>
      </c>
    </row>
    <row r="5086" customFormat="false" ht="15" hidden="false" customHeight="false" outlineLevel="0" collapsed="false">
      <c r="A5086" s="178" t="n">
        <v>38390</v>
      </c>
      <c r="B5086" s="179" t="s">
        <v>665</v>
      </c>
      <c r="C5086" s="180" t="s">
        <v>74</v>
      </c>
      <c r="D5086" s="180" t="s">
        <v>30</v>
      </c>
      <c r="E5086" s="178" t="n">
        <v>0.00226151</v>
      </c>
      <c r="F5086" s="181" t="n">
        <f aca="false">IF(C5086="MAT.",VLOOKUP(A5086,INSUMOS_AUX!A:F,6,0),0)</f>
        <v>22.97</v>
      </c>
      <c r="G5086" s="178" t="n">
        <f aca="false">IF(C5086="M.O.",VLOOKUP(A5086,INSUMOS_AUX!A:F,6,0),0)</f>
        <v>0</v>
      </c>
    </row>
    <row r="5087" customFormat="false" ht="15" hidden="false" customHeight="false" outlineLevel="0" collapsed="false">
      <c r="A5087" s="178" t="n">
        <v>38393</v>
      </c>
      <c r="B5087" s="179" t="s">
        <v>666</v>
      </c>
      <c r="C5087" s="180" t="s">
        <v>74</v>
      </c>
      <c r="D5087" s="180" t="s">
        <v>30</v>
      </c>
      <c r="E5087" s="178" t="n">
        <v>0.00226151</v>
      </c>
      <c r="F5087" s="181" t="n">
        <f aca="false">IF(C5087="MAT.",VLOOKUP(A5087,INSUMOS_AUX!A:F,6,0),0)</f>
        <v>10.36</v>
      </c>
      <c r="G5087" s="178" t="n">
        <f aca="false">IF(C5087="M.O.",VLOOKUP(A5087,INSUMOS_AUX!A:F,6,0),0)</f>
        <v>0</v>
      </c>
    </row>
    <row r="5088" customFormat="false" ht="15" hidden="false" customHeight="false" outlineLevel="0" collapsed="false">
      <c r="A5088" s="178" t="n">
        <v>38396</v>
      </c>
      <c r="B5088" s="179" t="s">
        <v>667</v>
      </c>
      <c r="C5088" s="180" t="s">
        <v>74</v>
      </c>
      <c r="D5088" s="180" t="s">
        <v>30</v>
      </c>
      <c r="E5088" s="178" t="n">
        <v>7.701E-005</v>
      </c>
      <c r="F5088" s="181" t="n">
        <f aca="false">IF(C5088="MAT.",VLOOKUP(A5088,INSUMOS_AUX!A:F,6,0),0)</f>
        <v>276.64</v>
      </c>
      <c r="G5088" s="178" t="n">
        <f aca="false">IF(C5088="M.O.",VLOOKUP(A5088,INSUMOS_AUX!A:F,6,0),0)</f>
        <v>0</v>
      </c>
    </row>
    <row r="5089" customFormat="false" ht="15" hidden="false" customHeight="false" outlineLevel="0" collapsed="false">
      <c r="A5089" s="178" t="n">
        <v>38399</v>
      </c>
      <c r="B5089" s="179" t="s">
        <v>668</v>
      </c>
      <c r="C5089" s="180" t="s">
        <v>74</v>
      </c>
      <c r="D5089" s="180" t="s">
        <v>30</v>
      </c>
      <c r="E5089" s="178" t="n">
        <v>0.00038471</v>
      </c>
      <c r="F5089" s="181" t="n">
        <f aca="false">IF(C5089="MAT.",VLOOKUP(A5089,INSUMOS_AUX!A:F,6,0),0)</f>
        <v>135.25</v>
      </c>
      <c r="G5089" s="178" t="n">
        <f aca="false">IF(C5089="M.O.",VLOOKUP(A5089,INSUMOS_AUX!A:F,6,0),0)</f>
        <v>0</v>
      </c>
    </row>
    <row r="5090" customFormat="false" ht="15" hidden="false" customHeight="false" outlineLevel="0" collapsed="false">
      <c r="A5090" s="178" t="n">
        <v>38412</v>
      </c>
      <c r="B5090" s="179" t="s">
        <v>669</v>
      </c>
      <c r="C5090" s="180" t="s">
        <v>74</v>
      </c>
      <c r="D5090" s="180" t="s">
        <v>30</v>
      </c>
      <c r="E5090" s="178" t="n">
        <v>6.732E-005</v>
      </c>
      <c r="F5090" s="181" t="n">
        <f aca="false">IF(C5090="MAT.",VLOOKUP(A5090,INSUMOS_AUX!A:F,6,0),0)</f>
        <v>837.62</v>
      </c>
      <c r="G5090" s="178" t="n">
        <f aca="false">IF(C5090="M.O.",VLOOKUP(A5090,INSUMOS_AUX!A:F,6,0),0)</f>
        <v>0</v>
      </c>
    </row>
    <row r="5091" customFormat="false" ht="15" hidden="false" customHeight="false" outlineLevel="0" collapsed="false">
      <c r="A5091" s="178" t="n">
        <v>38413</v>
      </c>
      <c r="B5091" s="179" t="s">
        <v>670</v>
      </c>
      <c r="C5091" s="180" t="s">
        <v>74</v>
      </c>
      <c r="D5091" s="180" t="s">
        <v>30</v>
      </c>
      <c r="E5091" s="178" t="n">
        <v>6.596E-005</v>
      </c>
      <c r="F5091" s="181" t="n">
        <f aca="false">IF(C5091="MAT.",VLOOKUP(A5091,INSUMOS_AUX!A:F,6,0),0)</f>
        <v>589.49</v>
      </c>
      <c r="G5091" s="178" t="n">
        <f aca="false">IF(C5091="M.O.",VLOOKUP(A5091,INSUMOS_AUX!A:F,6,0),0)</f>
        <v>0</v>
      </c>
    </row>
    <row r="5092" customFormat="false" ht="15" hidden="false" customHeight="false" outlineLevel="0" collapsed="false">
      <c r="A5092" s="178" t="n">
        <v>38476</v>
      </c>
      <c r="B5092" s="179" t="s">
        <v>671</v>
      </c>
      <c r="C5092" s="180" t="s">
        <v>74</v>
      </c>
      <c r="D5092" s="180" t="s">
        <v>30</v>
      </c>
      <c r="E5092" s="178" t="n">
        <v>0.00030787</v>
      </c>
      <c r="F5092" s="181" t="n">
        <f aca="false">IF(C5092="MAT.",VLOOKUP(A5092,INSUMOS_AUX!A:F,6,0),0)</f>
        <v>203.78</v>
      </c>
      <c r="G5092" s="178" t="n">
        <f aca="false">IF(C5092="M.O.",VLOOKUP(A5092,INSUMOS_AUX!A:F,6,0),0)</f>
        <v>0</v>
      </c>
    </row>
    <row r="5093" customFormat="false" ht="15" hidden="false" customHeight="false" outlineLevel="0" collapsed="false">
      <c r="A5093" s="178" t="n">
        <v>38477</v>
      </c>
      <c r="B5093" s="179" t="s">
        <v>672</v>
      </c>
      <c r="C5093" s="180" t="s">
        <v>74</v>
      </c>
      <c r="D5093" s="180" t="s">
        <v>30</v>
      </c>
      <c r="E5093" s="178" t="n">
        <v>6.596E-005</v>
      </c>
      <c r="F5093" s="181" t="n">
        <f aca="false">IF(C5093="MAT.",VLOOKUP(A5093,INSUMOS_AUX!A:F,6,0),0)</f>
        <v>577.1</v>
      </c>
      <c r="G5093" s="178" t="n">
        <f aca="false">IF(C5093="M.O.",VLOOKUP(A5093,INSUMOS_AUX!A:F,6,0),0)</f>
        <v>0</v>
      </c>
    </row>
    <row r="5094" customFormat="false" ht="15" hidden="false" customHeight="false" outlineLevel="0" collapsed="false">
      <c r="A5094" s="178" t="n">
        <v>4030</v>
      </c>
      <c r="B5094" s="179" t="s">
        <v>963</v>
      </c>
      <c r="C5094" s="180" t="s">
        <v>74</v>
      </c>
      <c r="D5094" s="180" t="s">
        <v>79</v>
      </c>
      <c r="E5094" s="178" t="n">
        <v>0.2</v>
      </c>
      <c r="F5094" s="181" t="n">
        <f aca="false">IF(C5094="MAT.",VLOOKUP(A5094,INSUMOS_AUX!A:F,6,0),0)</f>
        <v>3.93</v>
      </c>
      <c r="G5094" s="178" t="n">
        <f aca="false">IF(C5094="M.O.",VLOOKUP(A5094,INSUMOS_AUX!A:F,6,0),0)</f>
        <v>0</v>
      </c>
    </row>
    <row r="5095" customFormat="false" ht="15" hidden="false" customHeight="false" outlineLevel="0" collapsed="false">
      <c r="A5095" s="178" t="n">
        <v>4750</v>
      </c>
      <c r="B5095" s="179" t="s">
        <v>688</v>
      </c>
      <c r="C5095" s="180" t="s">
        <v>636</v>
      </c>
      <c r="D5095" s="180" t="s">
        <v>594</v>
      </c>
      <c r="E5095" s="178" t="n">
        <v>0.71197</v>
      </c>
      <c r="F5095" s="181" t="n">
        <f aca="false">IF(C5095="MAT.",VLOOKUP(A5095,INSUMOS_AUX!A:F,6,0),0)</f>
        <v>0</v>
      </c>
      <c r="G5095" s="178" t="n">
        <f aca="false">IF(C5095="M.O.",VLOOKUP(A5095,INSUMOS_AUX!A:F,6,0),0)</f>
        <v>13.3</v>
      </c>
    </row>
    <row r="5096" customFormat="false" ht="15" hidden="false" customHeight="false" outlineLevel="0" collapsed="false">
      <c r="A5096" s="178" t="n">
        <v>6094</v>
      </c>
      <c r="B5096" s="179" t="s">
        <v>964</v>
      </c>
      <c r="C5096" s="180" t="s">
        <v>74</v>
      </c>
      <c r="D5096" s="180" t="s">
        <v>285</v>
      </c>
      <c r="E5096" s="178" t="n">
        <v>0.05</v>
      </c>
      <c r="F5096" s="181" t="n">
        <f aca="false">IF(C5096="MAT.",VLOOKUP(A5096,INSUMOS_AUX!A:F,6,0),0)</f>
        <v>19.05</v>
      </c>
      <c r="G5096" s="178" t="n">
        <f aca="false">IF(C5096="M.O.",VLOOKUP(A5096,INSUMOS_AUX!A:F,6,0),0)</f>
        <v>0</v>
      </c>
    </row>
    <row r="5097" customFormat="false" ht="15" hidden="false" customHeight="false" outlineLevel="0" collapsed="false">
      <c r="A5097" s="178" t="n">
        <v>6111</v>
      </c>
      <c r="B5097" s="179" t="s">
        <v>678</v>
      </c>
      <c r="C5097" s="180" t="s">
        <v>636</v>
      </c>
      <c r="D5097" s="180" t="s">
        <v>594</v>
      </c>
      <c r="E5097" s="178" t="n">
        <v>1.0171</v>
      </c>
      <c r="F5097" s="181" t="n">
        <f aca="false">IF(C5097="MAT.",VLOOKUP(A5097,INSUMOS_AUX!A:F,6,0),0)</f>
        <v>0</v>
      </c>
      <c r="G5097" s="178" t="n">
        <f aca="false">IF(C5097="M.O.",VLOOKUP(A5097,INSUMOS_AUX!A:F,6,0),0)</f>
        <v>8.51</v>
      </c>
    </row>
    <row r="5098" customFormat="false" ht="15" hidden="false" customHeight="false" outlineLevel="0" collapsed="false">
      <c r="A5098" s="172"/>
      <c r="B5098" s="173"/>
      <c r="C5098" s="173"/>
      <c r="D5098" s="173"/>
      <c r="E5098" s="173"/>
      <c r="F5098" s="173"/>
      <c r="G5098" s="173"/>
    </row>
    <row r="5099" customFormat="false" ht="15" hidden="false" customHeight="false" outlineLevel="0" collapsed="false">
      <c r="A5099" s="169" t="s">
        <v>965</v>
      </c>
      <c r="B5099" s="170" t="s">
        <v>566</v>
      </c>
      <c r="C5099" s="171"/>
      <c r="D5099" s="171"/>
      <c r="E5099" s="171"/>
      <c r="F5099" s="171"/>
      <c r="G5099" s="171"/>
    </row>
    <row r="5100" customFormat="false" ht="15" hidden="false" customHeight="false" outlineLevel="0" collapsed="false">
      <c r="A5100" s="172"/>
      <c r="B5100" s="173"/>
      <c r="C5100" s="173"/>
      <c r="D5100" s="173"/>
      <c r="E5100" s="173"/>
      <c r="F5100" s="173"/>
      <c r="G5100" s="173"/>
    </row>
    <row r="5101" customFormat="false" ht="15" hidden="false" customHeight="false" outlineLevel="0" collapsed="false">
      <c r="A5101" s="174" t="s">
        <v>568</v>
      </c>
      <c r="B5101" s="174" t="s">
        <v>569</v>
      </c>
      <c r="C5101" s="175" t="s">
        <v>60</v>
      </c>
      <c r="D5101" s="175" t="s">
        <v>79</v>
      </c>
      <c r="E5101" s="176" t="n">
        <v>115</v>
      </c>
      <c r="F5101" s="176" t="n">
        <f aca="false">SUMPRODUCT($E5102:$E5129,F5102:F5129)</f>
        <v>4.9750136916</v>
      </c>
      <c r="G5101" s="176" t="n">
        <f aca="false">SUMPRODUCT($E5102:$E5129,G5102:G5129)</f>
        <v>6.0588647</v>
      </c>
    </row>
    <row r="5102" customFormat="false" ht="15" hidden="false" customHeight="false" outlineLevel="0" collapsed="false">
      <c r="A5102" s="178" t="n">
        <v>10</v>
      </c>
      <c r="B5102" s="179" t="s">
        <v>647</v>
      </c>
      <c r="C5102" s="180" t="s">
        <v>74</v>
      </c>
      <c r="D5102" s="180" t="s">
        <v>30</v>
      </c>
      <c r="E5102" s="178" t="n">
        <v>0.00490875</v>
      </c>
      <c r="F5102" s="181" t="n">
        <f aca="false">IF(C5102="MAT.",VLOOKUP(A5102,INSUMOS_AUX!A:F,6,0),0)</f>
        <v>6.92</v>
      </c>
      <c r="G5102" s="178" t="n">
        <f aca="false">IF(C5102="M.O.",VLOOKUP(A5102,INSUMOS_AUX!A:F,6,0),0)</f>
        <v>0</v>
      </c>
    </row>
    <row r="5103" customFormat="false" ht="15" hidden="false" customHeight="false" outlineLevel="0" collapsed="false">
      <c r="A5103" s="178" t="n">
        <v>11359</v>
      </c>
      <c r="B5103" s="179" t="s">
        <v>649</v>
      </c>
      <c r="C5103" s="180" t="s">
        <v>74</v>
      </c>
      <c r="D5103" s="180" t="s">
        <v>30</v>
      </c>
      <c r="E5103" s="178" t="n">
        <v>3.962E-005</v>
      </c>
      <c r="F5103" s="181" t="n">
        <f aca="false">IF(C5103="MAT.",VLOOKUP(A5103,INSUMOS_AUX!A:F,6,0),0)</f>
        <v>571.77</v>
      </c>
      <c r="G5103" s="178" t="n">
        <f aca="false">IF(C5103="M.O.",VLOOKUP(A5103,INSUMOS_AUX!A:F,6,0),0)</f>
        <v>0</v>
      </c>
    </row>
    <row r="5104" customFormat="false" ht="15" hidden="false" customHeight="false" outlineLevel="0" collapsed="false">
      <c r="A5104" s="178" t="n">
        <v>12</v>
      </c>
      <c r="B5104" s="179" t="s">
        <v>966</v>
      </c>
      <c r="C5104" s="180" t="s">
        <v>74</v>
      </c>
      <c r="D5104" s="180" t="s">
        <v>30</v>
      </c>
      <c r="E5104" s="178" t="n">
        <v>0.25</v>
      </c>
      <c r="F5104" s="181" t="n">
        <f aca="false">IF(C5104="MAT.",VLOOKUP(A5104,INSUMOS_AUX!A:F,6,0),0)</f>
        <v>6.77</v>
      </c>
      <c r="G5104" s="178" t="n">
        <f aca="false">IF(C5104="M.O.",VLOOKUP(A5104,INSUMOS_AUX!A:F,6,0),0)</f>
        <v>0</v>
      </c>
    </row>
    <row r="5105" customFormat="false" ht="15" hidden="false" customHeight="false" outlineLevel="0" collapsed="false">
      <c r="A5105" s="178" t="n">
        <v>12815</v>
      </c>
      <c r="B5105" s="179" t="s">
        <v>651</v>
      </c>
      <c r="C5105" s="180" t="s">
        <v>74</v>
      </c>
      <c r="D5105" s="180" t="s">
        <v>30</v>
      </c>
      <c r="E5105" s="178" t="n">
        <v>0.00558712</v>
      </c>
      <c r="F5105" s="181" t="n">
        <f aca="false">IF(C5105="MAT.",VLOOKUP(A5105,INSUMOS_AUX!A:F,6,0),0)</f>
        <v>5.84</v>
      </c>
      <c r="G5105" s="178" t="n">
        <f aca="false">IF(C5105="M.O.",VLOOKUP(A5105,INSUMOS_AUX!A:F,6,0),0)</f>
        <v>0</v>
      </c>
    </row>
    <row r="5106" customFormat="false" ht="15" hidden="false" customHeight="false" outlineLevel="0" collapsed="false">
      <c r="A5106" s="178" t="n">
        <v>12892</v>
      </c>
      <c r="B5106" s="179" t="s">
        <v>627</v>
      </c>
      <c r="C5106" s="180" t="s">
        <v>74</v>
      </c>
      <c r="D5106" s="180" t="s">
        <v>628</v>
      </c>
      <c r="E5106" s="178" t="n">
        <v>0.00961716</v>
      </c>
      <c r="F5106" s="181" t="n">
        <f aca="false">IF(C5106="MAT.",VLOOKUP(A5106,INSUMOS_AUX!A:F,6,0),0)</f>
        <v>9</v>
      </c>
      <c r="G5106" s="178" t="n">
        <f aca="false">IF(C5106="M.O.",VLOOKUP(A5106,INSUMOS_AUX!A:F,6,0),0)</f>
        <v>0</v>
      </c>
    </row>
    <row r="5107" customFormat="false" ht="15" hidden="false" customHeight="false" outlineLevel="0" collapsed="false">
      <c r="A5107" s="178" t="n">
        <v>12893</v>
      </c>
      <c r="B5107" s="179" t="s">
        <v>629</v>
      </c>
      <c r="C5107" s="180" t="s">
        <v>74</v>
      </c>
      <c r="D5107" s="180" t="s">
        <v>628</v>
      </c>
      <c r="E5107" s="178" t="n">
        <v>0.00112203</v>
      </c>
      <c r="F5107" s="181" t="n">
        <f aca="false">IF(C5107="MAT.",VLOOKUP(A5107,INSUMOS_AUX!A:F,6,0),0)</f>
        <v>48</v>
      </c>
      <c r="G5107" s="178" t="n">
        <f aca="false">IF(C5107="M.O.",VLOOKUP(A5107,INSUMOS_AUX!A:F,6,0),0)</f>
        <v>0</v>
      </c>
    </row>
    <row r="5108" customFormat="false" ht="15" hidden="false" customHeight="false" outlineLevel="0" collapsed="false">
      <c r="A5108" s="178" t="n">
        <v>25966</v>
      </c>
      <c r="B5108" s="179" t="s">
        <v>653</v>
      </c>
      <c r="C5108" s="180" t="s">
        <v>74</v>
      </c>
      <c r="D5108" s="180" t="s">
        <v>654</v>
      </c>
      <c r="E5108" s="178" t="n">
        <v>0.00093121</v>
      </c>
      <c r="F5108" s="181" t="n">
        <f aca="false">IF(C5108="MAT.",VLOOKUP(A5108,INSUMOS_AUX!A:F,6,0),0)</f>
        <v>15.03</v>
      </c>
      <c r="G5108" s="178" t="n">
        <f aca="false">IF(C5108="M.O.",VLOOKUP(A5108,INSUMOS_AUX!A:F,6,0),0)</f>
        <v>0</v>
      </c>
    </row>
    <row r="5109" customFormat="false" ht="15" hidden="false" customHeight="false" outlineLevel="0" collapsed="false">
      <c r="A5109" s="178" t="n">
        <v>2711</v>
      </c>
      <c r="B5109" s="179" t="s">
        <v>657</v>
      </c>
      <c r="C5109" s="180" t="s">
        <v>74</v>
      </c>
      <c r="D5109" s="180" t="s">
        <v>30</v>
      </c>
      <c r="E5109" s="178" t="n">
        <v>0.00041559</v>
      </c>
      <c r="F5109" s="181" t="n">
        <f aca="false">IF(C5109="MAT.",VLOOKUP(A5109,INSUMOS_AUX!A:F,6,0),0)</f>
        <v>109.45</v>
      </c>
      <c r="G5109" s="178" t="n">
        <f aca="false">IF(C5109="M.O.",VLOOKUP(A5109,INSUMOS_AUX!A:F,6,0),0)</f>
        <v>0</v>
      </c>
    </row>
    <row r="5110" customFormat="false" ht="15" hidden="false" customHeight="false" outlineLevel="0" collapsed="false">
      <c r="A5110" s="178" t="n">
        <v>3</v>
      </c>
      <c r="B5110" s="179" t="s">
        <v>967</v>
      </c>
      <c r="C5110" s="180" t="s">
        <v>74</v>
      </c>
      <c r="D5110" s="180" t="s">
        <v>654</v>
      </c>
      <c r="E5110" s="178" t="n">
        <v>0.09</v>
      </c>
      <c r="F5110" s="181" t="n">
        <f aca="false">IF(C5110="MAT.",VLOOKUP(A5110,INSUMOS_AUX!A:F,6,0),0)</f>
        <v>3.42</v>
      </c>
      <c r="G5110" s="178" t="n">
        <f aca="false">IF(C5110="M.O.",VLOOKUP(A5110,INSUMOS_AUX!A:F,6,0),0)</f>
        <v>0</v>
      </c>
    </row>
    <row r="5111" customFormat="false" ht="15" hidden="false" customHeight="false" outlineLevel="0" collapsed="false">
      <c r="A5111" s="178" t="n">
        <v>36144</v>
      </c>
      <c r="B5111" s="179" t="s">
        <v>630</v>
      </c>
      <c r="C5111" s="180" t="s">
        <v>74</v>
      </c>
      <c r="D5111" s="180" t="s">
        <v>30</v>
      </c>
      <c r="E5111" s="178" t="n">
        <v>0.07823956</v>
      </c>
      <c r="F5111" s="181" t="n">
        <f aca="false">IF(C5111="MAT.",VLOOKUP(A5111,INSUMOS_AUX!A:F,6,0),0)</f>
        <v>1.12</v>
      </c>
      <c r="G5111" s="178" t="n">
        <f aca="false">IF(C5111="M.O.",VLOOKUP(A5111,INSUMOS_AUX!A:F,6,0),0)</f>
        <v>0</v>
      </c>
    </row>
    <row r="5112" customFormat="false" ht="15" hidden="false" customHeight="false" outlineLevel="0" collapsed="false">
      <c r="A5112" s="178" t="n">
        <v>36146</v>
      </c>
      <c r="B5112" s="179" t="s">
        <v>631</v>
      </c>
      <c r="C5112" s="180" t="s">
        <v>74</v>
      </c>
      <c r="D5112" s="180" t="s">
        <v>30</v>
      </c>
      <c r="E5112" s="178" t="n">
        <v>0.00087038</v>
      </c>
      <c r="F5112" s="181" t="n">
        <f aca="false">IF(C5112="MAT.",VLOOKUP(A5112,INSUMOS_AUX!A:F,6,0),0)</f>
        <v>170</v>
      </c>
      <c r="G5112" s="178" t="n">
        <f aca="false">IF(C5112="M.O.",VLOOKUP(A5112,INSUMOS_AUX!A:F,6,0),0)</f>
        <v>0</v>
      </c>
    </row>
    <row r="5113" customFormat="false" ht="15" hidden="false" customHeight="false" outlineLevel="0" collapsed="false">
      <c r="A5113" s="178" t="n">
        <v>36149</v>
      </c>
      <c r="B5113" s="179" t="s">
        <v>632</v>
      </c>
      <c r="C5113" s="180" t="s">
        <v>74</v>
      </c>
      <c r="D5113" s="180" t="s">
        <v>30</v>
      </c>
      <c r="E5113" s="178" t="n">
        <v>0.000504</v>
      </c>
      <c r="F5113" s="181" t="n">
        <f aca="false">IF(C5113="MAT.",VLOOKUP(A5113,INSUMOS_AUX!A:F,6,0),0)</f>
        <v>117.5</v>
      </c>
      <c r="G5113" s="178" t="n">
        <f aca="false">IF(C5113="M.O.",VLOOKUP(A5113,INSUMOS_AUX!A:F,6,0),0)</f>
        <v>0</v>
      </c>
    </row>
    <row r="5114" customFormat="false" ht="15" hidden="false" customHeight="false" outlineLevel="0" collapsed="false">
      <c r="A5114" s="178" t="n">
        <v>36150</v>
      </c>
      <c r="B5114" s="179" t="s">
        <v>633</v>
      </c>
      <c r="C5114" s="180" t="s">
        <v>74</v>
      </c>
      <c r="D5114" s="180" t="s">
        <v>30</v>
      </c>
      <c r="E5114" s="178" t="n">
        <v>0.00186508</v>
      </c>
      <c r="F5114" s="181" t="n">
        <f aca="false">IF(C5114="MAT.",VLOOKUP(A5114,INSUMOS_AUX!A:F,6,0),0)</f>
        <v>29.7</v>
      </c>
      <c r="G5114" s="178" t="n">
        <f aca="false">IF(C5114="M.O.",VLOOKUP(A5114,INSUMOS_AUX!A:F,6,0),0)</f>
        <v>0</v>
      </c>
    </row>
    <row r="5115" customFormat="false" ht="15" hidden="false" customHeight="false" outlineLevel="0" collapsed="false">
      <c r="A5115" s="178" t="n">
        <v>36153</v>
      </c>
      <c r="B5115" s="179" t="s">
        <v>634</v>
      </c>
      <c r="C5115" s="180" t="s">
        <v>74</v>
      </c>
      <c r="D5115" s="180" t="s">
        <v>30</v>
      </c>
      <c r="E5115" s="178" t="n">
        <v>0.00075432</v>
      </c>
      <c r="F5115" s="181" t="n">
        <f aca="false">IF(C5115="MAT.",VLOOKUP(A5115,INSUMOS_AUX!A:F,6,0),0)</f>
        <v>133.75</v>
      </c>
      <c r="G5115" s="178" t="n">
        <f aca="false">IF(C5115="M.O.",VLOOKUP(A5115,INSUMOS_AUX!A:F,6,0),0)</f>
        <v>0</v>
      </c>
    </row>
    <row r="5116" customFormat="false" ht="15" hidden="false" customHeight="false" outlineLevel="0" collapsed="false">
      <c r="A5116" s="178" t="n">
        <v>37370</v>
      </c>
      <c r="B5116" s="179" t="s">
        <v>659</v>
      </c>
      <c r="C5116" s="180" t="s">
        <v>74</v>
      </c>
      <c r="D5116" s="180" t="s">
        <v>594</v>
      </c>
      <c r="E5116" s="178" t="n">
        <v>0.7</v>
      </c>
      <c r="F5116" s="181" t="n">
        <f aca="false">IF(C5116="MAT.",VLOOKUP(A5116,INSUMOS_AUX!A:F,6,0),0)</f>
        <v>1.87</v>
      </c>
      <c r="G5116" s="178" t="n">
        <f aca="false">IF(C5116="M.O.",VLOOKUP(A5116,INSUMOS_AUX!A:F,6,0),0)</f>
        <v>0</v>
      </c>
    </row>
    <row r="5117" customFormat="false" ht="15" hidden="false" customHeight="false" outlineLevel="0" collapsed="false">
      <c r="A5117" s="178" t="n">
        <v>37371</v>
      </c>
      <c r="B5117" s="179" t="s">
        <v>660</v>
      </c>
      <c r="C5117" s="180" t="s">
        <v>74</v>
      </c>
      <c r="D5117" s="180" t="s">
        <v>594</v>
      </c>
      <c r="E5117" s="178" t="n">
        <v>0.7</v>
      </c>
      <c r="F5117" s="181" t="n">
        <f aca="false">IF(C5117="MAT.",VLOOKUP(A5117,INSUMOS_AUX!A:F,6,0),0)</f>
        <v>0.71</v>
      </c>
      <c r="G5117" s="178" t="n">
        <f aca="false">IF(C5117="M.O.",VLOOKUP(A5117,INSUMOS_AUX!A:F,6,0),0)</f>
        <v>0</v>
      </c>
    </row>
    <row r="5118" customFormat="false" ht="15" hidden="false" customHeight="false" outlineLevel="0" collapsed="false">
      <c r="A5118" s="178" t="n">
        <v>37372</v>
      </c>
      <c r="B5118" s="179" t="s">
        <v>661</v>
      </c>
      <c r="C5118" s="180" t="s">
        <v>74</v>
      </c>
      <c r="D5118" s="180" t="s">
        <v>594</v>
      </c>
      <c r="E5118" s="178" t="n">
        <v>0.7</v>
      </c>
      <c r="F5118" s="181" t="n">
        <f aca="false">IF(C5118="MAT.",VLOOKUP(A5118,INSUMOS_AUX!A:F,6,0),0)</f>
        <v>0.34</v>
      </c>
      <c r="G5118" s="178" t="n">
        <f aca="false">IF(C5118="M.O.",VLOOKUP(A5118,INSUMOS_AUX!A:F,6,0),0)</f>
        <v>0</v>
      </c>
    </row>
    <row r="5119" customFormat="false" ht="15" hidden="false" customHeight="false" outlineLevel="0" collapsed="false">
      <c r="A5119" s="178" t="n">
        <v>37373</v>
      </c>
      <c r="B5119" s="179" t="s">
        <v>662</v>
      </c>
      <c r="C5119" s="180" t="s">
        <v>74</v>
      </c>
      <c r="D5119" s="180" t="s">
        <v>594</v>
      </c>
      <c r="E5119" s="178" t="n">
        <v>0.7</v>
      </c>
      <c r="F5119" s="181" t="n">
        <f aca="false">IF(C5119="MAT.",VLOOKUP(A5119,INSUMOS_AUX!A:F,6,0),0)</f>
        <v>0.05</v>
      </c>
      <c r="G5119" s="178" t="n">
        <f aca="false">IF(C5119="M.O.",VLOOKUP(A5119,INSUMOS_AUX!A:F,6,0),0)</f>
        <v>0</v>
      </c>
    </row>
    <row r="5120" customFormat="false" ht="15" hidden="false" customHeight="false" outlineLevel="0" collapsed="false">
      <c r="A5120" s="178" t="n">
        <v>38382</v>
      </c>
      <c r="B5120" s="179" t="s">
        <v>664</v>
      </c>
      <c r="C5120" s="180" t="s">
        <v>74</v>
      </c>
      <c r="D5120" s="180" t="s">
        <v>30</v>
      </c>
      <c r="E5120" s="178" t="n">
        <v>0.00177184</v>
      </c>
      <c r="F5120" s="181" t="n">
        <f aca="false">IF(C5120="MAT.",VLOOKUP(A5120,INSUMOS_AUX!A:F,6,0),0)</f>
        <v>7.62</v>
      </c>
      <c r="G5120" s="178" t="n">
        <f aca="false">IF(C5120="M.O.",VLOOKUP(A5120,INSUMOS_AUX!A:F,6,0),0)</f>
        <v>0</v>
      </c>
    </row>
    <row r="5121" customFormat="false" ht="15" hidden="false" customHeight="false" outlineLevel="0" collapsed="false">
      <c r="A5121" s="178" t="n">
        <v>38390</v>
      </c>
      <c r="B5121" s="179" t="s">
        <v>665</v>
      </c>
      <c r="C5121" s="180" t="s">
        <v>74</v>
      </c>
      <c r="D5121" s="180" t="s">
        <v>30</v>
      </c>
      <c r="E5121" s="178" t="n">
        <v>0.00093121</v>
      </c>
      <c r="F5121" s="181" t="n">
        <f aca="false">IF(C5121="MAT.",VLOOKUP(A5121,INSUMOS_AUX!A:F,6,0),0)</f>
        <v>22.97</v>
      </c>
      <c r="G5121" s="178" t="n">
        <f aca="false">IF(C5121="M.O.",VLOOKUP(A5121,INSUMOS_AUX!A:F,6,0),0)</f>
        <v>0</v>
      </c>
    </row>
    <row r="5122" customFormat="false" ht="15" hidden="false" customHeight="false" outlineLevel="0" collapsed="false">
      <c r="A5122" s="178" t="n">
        <v>38393</v>
      </c>
      <c r="B5122" s="179" t="s">
        <v>666</v>
      </c>
      <c r="C5122" s="180" t="s">
        <v>74</v>
      </c>
      <c r="D5122" s="180" t="s">
        <v>30</v>
      </c>
      <c r="E5122" s="178" t="n">
        <v>0.00093121</v>
      </c>
      <c r="F5122" s="181" t="n">
        <f aca="false">IF(C5122="MAT.",VLOOKUP(A5122,INSUMOS_AUX!A:F,6,0),0)</f>
        <v>10.36</v>
      </c>
      <c r="G5122" s="178" t="n">
        <f aca="false">IF(C5122="M.O.",VLOOKUP(A5122,INSUMOS_AUX!A:F,6,0),0)</f>
        <v>0</v>
      </c>
    </row>
    <row r="5123" customFormat="false" ht="15" hidden="false" customHeight="false" outlineLevel="0" collapsed="false">
      <c r="A5123" s="178" t="n">
        <v>38396</v>
      </c>
      <c r="B5123" s="179" t="s">
        <v>667</v>
      </c>
      <c r="C5123" s="180" t="s">
        <v>74</v>
      </c>
      <c r="D5123" s="180" t="s">
        <v>30</v>
      </c>
      <c r="E5123" s="178" t="n">
        <v>3.171E-005</v>
      </c>
      <c r="F5123" s="181" t="n">
        <f aca="false">IF(C5123="MAT.",VLOOKUP(A5123,INSUMOS_AUX!A:F,6,0),0)</f>
        <v>276.64</v>
      </c>
      <c r="G5123" s="178" t="n">
        <f aca="false">IF(C5123="M.O.",VLOOKUP(A5123,INSUMOS_AUX!A:F,6,0),0)</f>
        <v>0</v>
      </c>
    </row>
    <row r="5124" customFormat="false" ht="15" hidden="false" customHeight="false" outlineLevel="0" collapsed="false">
      <c r="A5124" s="178" t="n">
        <v>38399</v>
      </c>
      <c r="B5124" s="179" t="s">
        <v>668</v>
      </c>
      <c r="C5124" s="180" t="s">
        <v>74</v>
      </c>
      <c r="D5124" s="180" t="s">
        <v>30</v>
      </c>
      <c r="E5124" s="178" t="n">
        <v>0.00015841</v>
      </c>
      <c r="F5124" s="181" t="n">
        <f aca="false">IF(C5124="MAT.",VLOOKUP(A5124,INSUMOS_AUX!A:F,6,0),0)</f>
        <v>135.25</v>
      </c>
      <c r="G5124" s="178" t="n">
        <f aca="false">IF(C5124="M.O.",VLOOKUP(A5124,INSUMOS_AUX!A:F,6,0),0)</f>
        <v>0</v>
      </c>
    </row>
    <row r="5125" customFormat="false" ht="15" hidden="false" customHeight="false" outlineLevel="0" collapsed="false">
      <c r="A5125" s="178" t="n">
        <v>38412</v>
      </c>
      <c r="B5125" s="179" t="s">
        <v>669</v>
      </c>
      <c r="C5125" s="180" t="s">
        <v>74</v>
      </c>
      <c r="D5125" s="180" t="s">
        <v>30</v>
      </c>
      <c r="E5125" s="178" t="n">
        <v>2.772E-005</v>
      </c>
      <c r="F5125" s="181" t="n">
        <f aca="false">IF(C5125="MAT.",VLOOKUP(A5125,INSUMOS_AUX!A:F,6,0),0)</f>
        <v>837.62</v>
      </c>
      <c r="G5125" s="178" t="n">
        <f aca="false">IF(C5125="M.O.",VLOOKUP(A5125,INSUMOS_AUX!A:F,6,0),0)</f>
        <v>0</v>
      </c>
    </row>
    <row r="5126" customFormat="false" ht="15" hidden="false" customHeight="false" outlineLevel="0" collapsed="false">
      <c r="A5126" s="178" t="n">
        <v>38413</v>
      </c>
      <c r="B5126" s="179" t="s">
        <v>670</v>
      </c>
      <c r="C5126" s="180" t="s">
        <v>74</v>
      </c>
      <c r="D5126" s="180" t="s">
        <v>30</v>
      </c>
      <c r="E5126" s="178" t="n">
        <v>2.716E-005</v>
      </c>
      <c r="F5126" s="181" t="n">
        <f aca="false">IF(C5126="MAT.",VLOOKUP(A5126,INSUMOS_AUX!A:F,6,0),0)</f>
        <v>589.49</v>
      </c>
      <c r="G5126" s="178" t="n">
        <f aca="false">IF(C5126="M.O.",VLOOKUP(A5126,INSUMOS_AUX!A:F,6,0),0)</f>
        <v>0</v>
      </c>
    </row>
    <row r="5127" customFormat="false" ht="15" hidden="false" customHeight="false" outlineLevel="0" collapsed="false">
      <c r="A5127" s="178" t="n">
        <v>38476</v>
      </c>
      <c r="B5127" s="179" t="s">
        <v>671</v>
      </c>
      <c r="C5127" s="180" t="s">
        <v>74</v>
      </c>
      <c r="D5127" s="180" t="s">
        <v>30</v>
      </c>
      <c r="E5127" s="178" t="n">
        <v>0.00012677</v>
      </c>
      <c r="F5127" s="181" t="n">
        <f aca="false">IF(C5127="MAT.",VLOOKUP(A5127,INSUMOS_AUX!A:F,6,0),0)</f>
        <v>203.78</v>
      </c>
      <c r="G5127" s="178" t="n">
        <f aca="false">IF(C5127="M.O.",VLOOKUP(A5127,INSUMOS_AUX!A:F,6,0),0)</f>
        <v>0</v>
      </c>
    </row>
    <row r="5128" customFormat="false" ht="15" hidden="false" customHeight="false" outlineLevel="0" collapsed="false">
      <c r="A5128" s="178" t="n">
        <v>38477</v>
      </c>
      <c r="B5128" s="179" t="s">
        <v>672</v>
      </c>
      <c r="C5128" s="180" t="s">
        <v>74</v>
      </c>
      <c r="D5128" s="180" t="s">
        <v>30</v>
      </c>
      <c r="E5128" s="178" t="n">
        <v>2.716E-005</v>
      </c>
      <c r="F5128" s="181" t="n">
        <f aca="false">IF(C5128="MAT.",VLOOKUP(A5128,INSUMOS_AUX!A:F,6,0),0)</f>
        <v>577.1</v>
      </c>
      <c r="G5128" s="178" t="n">
        <f aca="false">IF(C5128="M.O.",VLOOKUP(A5128,INSUMOS_AUX!A:F,6,0),0)</f>
        <v>0</v>
      </c>
    </row>
    <row r="5129" customFormat="false" ht="15" hidden="false" customHeight="false" outlineLevel="0" collapsed="false">
      <c r="A5129" s="178" t="n">
        <v>6111</v>
      </c>
      <c r="B5129" s="179" t="s">
        <v>678</v>
      </c>
      <c r="C5129" s="180" t="s">
        <v>636</v>
      </c>
      <c r="D5129" s="180" t="s">
        <v>594</v>
      </c>
      <c r="E5129" s="178" t="n">
        <v>0.71197</v>
      </c>
      <c r="F5129" s="181" t="n">
        <f aca="false">IF(C5129="MAT.",VLOOKUP(A5129,INSUMOS_AUX!A:F,6,0),0)</f>
        <v>0</v>
      </c>
      <c r="G5129" s="178" t="n">
        <f aca="false">IF(C5129="M.O.",VLOOKUP(A5129,INSUMOS_AUX!A:F,6,0),0)</f>
        <v>8.51</v>
      </c>
    </row>
    <row r="5130" customFormat="false" ht="15" hidden="false" customHeight="false" outlineLevel="0" collapsed="false">
      <c r="A5130" s="172"/>
      <c r="B5130" s="173"/>
      <c r="C5130" s="173"/>
      <c r="D5130" s="173"/>
      <c r="E5130" s="173"/>
      <c r="F5130" s="173"/>
      <c r="G5130" s="173"/>
    </row>
    <row r="5131" customFormat="false" ht="15" hidden="false" customHeight="false" outlineLevel="0" collapsed="false">
      <c r="A5131" s="174" t="s">
        <v>571</v>
      </c>
      <c r="B5131" s="174" t="s">
        <v>572</v>
      </c>
      <c r="C5131" s="175" t="s">
        <v>60</v>
      </c>
      <c r="D5131" s="175" t="s">
        <v>79</v>
      </c>
      <c r="E5131" s="176" t="n">
        <v>50</v>
      </c>
      <c r="F5131" s="176" t="n">
        <f aca="false">SUMPRODUCT($E5132:$E5159,F5132:F5159)</f>
        <v>0.87631022313</v>
      </c>
      <c r="G5131" s="176" t="n">
        <f aca="false">SUMPRODUCT($E5132:$E5159,G5132:G5159)</f>
        <v>2.0836569075</v>
      </c>
    </row>
    <row r="5132" customFormat="false" ht="15" hidden="false" customHeight="false" outlineLevel="0" collapsed="false">
      <c r="A5132" s="178" t="n">
        <v>10</v>
      </c>
      <c r="B5132" s="179" t="s">
        <v>647</v>
      </c>
      <c r="C5132" s="180" t="s">
        <v>74</v>
      </c>
      <c r="D5132" s="180" t="s">
        <v>30</v>
      </c>
      <c r="E5132" s="178" t="n">
        <v>0.001104469</v>
      </c>
      <c r="F5132" s="181" t="n">
        <f aca="false">IF(C5132="MAT.",VLOOKUP(A5132,INSUMOS_AUX!A:F,6,0),0)</f>
        <v>6.92</v>
      </c>
      <c r="G5132" s="178" t="n">
        <f aca="false">IF(C5132="M.O.",VLOOKUP(A5132,INSUMOS_AUX!A:F,6,0),0)</f>
        <v>0</v>
      </c>
    </row>
    <row r="5133" customFormat="false" ht="15" hidden="false" customHeight="false" outlineLevel="0" collapsed="false">
      <c r="A5133" s="178" t="n">
        <v>1107</v>
      </c>
      <c r="B5133" s="179" t="s">
        <v>968</v>
      </c>
      <c r="C5133" s="180" t="s">
        <v>74</v>
      </c>
      <c r="D5133" s="180" t="s">
        <v>285</v>
      </c>
      <c r="E5133" s="178" t="n">
        <v>0.3</v>
      </c>
      <c r="F5133" s="181" t="n">
        <f aca="false">IF(C5133="MAT.",VLOOKUP(A5133,INSUMOS_AUX!A:F,6,0),0)</f>
        <v>0.69</v>
      </c>
      <c r="G5133" s="178" t="n">
        <f aca="false">IF(C5133="M.O.",VLOOKUP(A5133,INSUMOS_AUX!A:F,6,0),0)</f>
        <v>0</v>
      </c>
    </row>
    <row r="5134" customFormat="false" ht="15" hidden="false" customHeight="false" outlineLevel="0" collapsed="false">
      <c r="A5134" s="178" t="n">
        <v>11359</v>
      </c>
      <c r="B5134" s="179" t="s">
        <v>649</v>
      </c>
      <c r="C5134" s="180" t="s">
        <v>74</v>
      </c>
      <c r="D5134" s="180" t="s">
        <v>30</v>
      </c>
      <c r="E5134" s="178" t="n">
        <v>8.914E-006</v>
      </c>
      <c r="F5134" s="181" t="n">
        <f aca="false">IF(C5134="MAT.",VLOOKUP(A5134,INSUMOS_AUX!A:F,6,0),0)</f>
        <v>571.77</v>
      </c>
      <c r="G5134" s="178" t="n">
        <f aca="false">IF(C5134="M.O.",VLOOKUP(A5134,INSUMOS_AUX!A:F,6,0),0)</f>
        <v>0</v>
      </c>
    </row>
    <row r="5135" customFormat="false" ht="15" hidden="false" customHeight="false" outlineLevel="0" collapsed="false">
      <c r="A5135" s="178" t="n">
        <v>12815</v>
      </c>
      <c r="B5135" s="179" t="s">
        <v>651</v>
      </c>
      <c r="C5135" s="180" t="s">
        <v>74</v>
      </c>
      <c r="D5135" s="180" t="s">
        <v>30</v>
      </c>
      <c r="E5135" s="178" t="n">
        <v>0.001257102</v>
      </c>
      <c r="F5135" s="181" t="n">
        <f aca="false">IF(C5135="MAT.",VLOOKUP(A5135,INSUMOS_AUX!A:F,6,0),0)</f>
        <v>5.84</v>
      </c>
      <c r="G5135" s="178" t="n">
        <f aca="false">IF(C5135="M.O.",VLOOKUP(A5135,INSUMOS_AUX!A:F,6,0),0)</f>
        <v>0</v>
      </c>
    </row>
    <row r="5136" customFormat="false" ht="15" hidden="false" customHeight="false" outlineLevel="0" collapsed="false">
      <c r="A5136" s="178" t="n">
        <v>12892</v>
      </c>
      <c r="B5136" s="179" t="s">
        <v>627</v>
      </c>
      <c r="C5136" s="180" t="s">
        <v>74</v>
      </c>
      <c r="D5136" s="180" t="s">
        <v>628</v>
      </c>
      <c r="E5136" s="178" t="n">
        <v>0.002163861</v>
      </c>
      <c r="F5136" s="181" t="n">
        <f aca="false">IF(C5136="MAT.",VLOOKUP(A5136,INSUMOS_AUX!A:F,6,0),0)</f>
        <v>9</v>
      </c>
      <c r="G5136" s="178" t="n">
        <f aca="false">IF(C5136="M.O.",VLOOKUP(A5136,INSUMOS_AUX!A:F,6,0),0)</f>
        <v>0</v>
      </c>
    </row>
    <row r="5137" customFormat="false" ht="15" hidden="false" customHeight="false" outlineLevel="0" collapsed="false">
      <c r="A5137" s="178" t="n">
        <v>12893</v>
      </c>
      <c r="B5137" s="179" t="s">
        <v>629</v>
      </c>
      <c r="C5137" s="180" t="s">
        <v>74</v>
      </c>
      <c r="D5137" s="180" t="s">
        <v>628</v>
      </c>
      <c r="E5137" s="178" t="n">
        <v>0.000252457</v>
      </c>
      <c r="F5137" s="181" t="n">
        <f aca="false">IF(C5137="MAT.",VLOOKUP(A5137,INSUMOS_AUX!A:F,6,0),0)</f>
        <v>48</v>
      </c>
      <c r="G5137" s="178" t="n">
        <f aca="false">IF(C5137="M.O.",VLOOKUP(A5137,INSUMOS_AUX!A:F,6,0),0)</f>
        <v>0</v>
      </c>
    </row>
    <row r="5138" customFormat="false" ht="15" hidden="false" customHeight="false" outlineLevel="0" collapsed="false">
      <c r="A5138" s="178" t="n">
        <v>25966</v>
      </c>
      <c r="B5138" s="179" t="s">
        <v>653</v>
      </c>
      <c r="C5138" s="180" t="s">
        <v>74</v>
      </c>
      <c r="D5138" s="180" t="s">
        <v>654</v>
      </c>
      <c r="E5138" s="178" t="n">
        <v>0.000209522</v>
      </c>
      <c r="F5138" s="181" t="n">
        <f aca="false">IF(C5138="MAT.",VLOOKUP(A5138,INSUMOS_AUX!A:F,6,0),0)</f>
        <v>15.03</v>
      </c>
      <c r="G5138" s="178" t="n">
        <f aca="false">IF(C5138="M.O.",VLOOKUP(A5138,INSUMOS_AUX!A:F,6,0),0)</f>
        <v>0</v>
      </c>
    </row>
    <row r="5139" customFormat="false" ht="15" hidden="false" customHeight="false" outlineLevel="0" collapsed="false">
      <c r="A5139" s="178" t="n">
        <v>2711</v>
      </c>
      <c r="B5139" s="179" t="s">
        <v>657</v>
      </c>
      <c r="C5139" s="180" t="s">
        <v>74</v>
      </c>
      <c r="D5139" s="180" t="s">
        <v>30</v>
      </c>
      <c r="E5139" s="178" t="n">
        <v>9.3508E-005</v>
      </c>
      <c r="F5139" s="181" t="n">
        <f aca="false">IF(C5139="MAT.",VLOOKUP(A5139,INSUMOS_AUX!A:F,6,0),0)</f>
        <v>109.45</v>
      </c>
      <c r="G5139" s="178" t="n">
        <f aca="false">IF(C5139="M.O.",VLOOKUP(A5139,INSUMOS_AUX!A:F,6,0),0)</f>
        <v>0</v>
      </c>
    </row>
    <row r="5140" customFormat="false" ht="15" hidden="false" customHeight="false" outlineLevel="0" collapsed="false">
      <c r="A5140" s="178" t="n">
        <v>36144</v>
      </c>
      <c r="B5140" s="179" t="s">
        <v>630</v>
      </c>
      <c r="C5140" s="180" t="s">
        <v>74</v>
      </c>
      <c r="D5140" s="180" t="s">
        <v>30</v>
      </c>
      <c r="E5140" s="178" t="n">
        <v>0.017603901</v>
      </c>
      <c r="F5140" s="181" t="n">
        <f aca="false">IF(C5140="MAT.",VLOOKUP(A5140,INSUMOS_AUX!A:F,6,0),0)</f>
        <v>1.12</v>
      </c>
      <c r="G5140" s="178" t="n">
        <f aca="false">IF(C5140="M.O.",VLOOKUP(A5140,INSUMOS_AUX!A:F,6,0),0)</f>
        <v>0</v>
      </c>
    </row>
    <row r="5141" customFormat="false" ht="15" hidden="false" customHeight="false" outlineLevel="0" collapsed="false">
      <c r="A5141" s="178" t="n">
        <v>36146</v>
      </c>
      <c r="B5141" s="179" t="s">
        <v>631</v>
      </c>
      <c r="C5141" s="180" t="s">
        <v>74</v>
      </c>
      <c r="D5141" s="180" t="s">
        <v>30</v>
      </c>
      <c r="E5141" s="178" t="n">
        <v>0.000195835</v>
      </c>
      <c r="F5141" s="181" t="n">
        <f aca="false">IF(C5141="MAT.",VLOOKUP(A5141,INSUMOS_AUX!A:F,6,0),0)</f>
        <v>170</v>
      </c>
      <c r="G5141" s="178" t="n">
        <f aca="false">IF(C5141="M.O.",VLOOKUP(A5141,INSUMOS_AUX!A:F,6,0),0)</f>
        <v>0</v>
      </c>
    </row>
    <row r="5142" customFormat="false" ht="15" hidden="false" customHeight="false" outlineLevel="0" collapsed="false">
      <c r="A5142" s="178" t="n">
        <v>36149</v>
      </c>
      <c r="B5142" s="179" t="s">
        <v>632</v>
      </c>
      <c r="C5142" s="180" t="s">
        <v>74</v>
      </c>
      <c r="D5142" s="180" t="s">
        <v>30</v>
      </c>
      <c r="E5142" s="178" t="n">
        <v>0.0001134</v>
      </c>
      <c r="F5142" s="181" t="n">
        <f aca="false">IF(C5142="MAT.",VLOOKUP(A5142,INSUMOS_AUX!A:F,6,0),0)</f>
        <v>117.5</v>
      </c>
      <c r="G5142" s="178" t="n">
        <f aca="false">IF(C5142="M.O.",VLOOKUP(A5142,INSUMOS_AUX!A:F,6,0),0)</f>
        <v>0</v>
      </c>
    </row>
    <row r="5143" customFormat="false" ht="15" hidden="false" customHeight="false" outlineLevel="0" collapsed="false">
      <c r="A5143" s="178" t="n">
        <v>36150</v>
      </c>
      <c r="B5143" s="179" t="s">
        <v>633</v>
      </c>
      <c r="C5143" s="180" t="s">
        <v>74</v>
      </c>
      <c r="D5143" s="180" t="s">
        <v>30</v>
      </c>
      <c r="E5143" s="178" t="n">
        <v>0.000419643</v>
      </c>
      <c r="F5143" s="181" t="n">
        <f aca="false">IF(C5143="MAT.",VLOOKUP(A5143,INSUMOS_AUX!A:F,6,0),0)</f>
        <v>29.7</v>
      </c>
      <c r="G5143" s="178" t="n">
        <f aca="false">IF(C5143="M.O.",VLOOKUP(A5143,INSUMOS_AUX!A:F,6,0),0)</f>
        <v>0</v>
      </c>
    </row>
    <row r="5144" customFormat="false" ht="15" hidden="false" customHeight="false" outlineLevel="0" collapsed="false">
      <c r="A5144" s="178" t="n">
        <v>36153</v>
      </c>
      <c r="B5144" s="179" t="s">
        <v>634</v>
      </c>
      <c r="C5144" s="180" t="s">
        <v>74</v>
      </c>
      <c r="D5144" s="180" t="s">
        <v>30</v>
      </c>
      <c r="E5144" s="178" t="n">
        <v>0.000169722</v>
      </c>
      <c r="F5144" s="181" t="n">
        <f aca="false">IF(C5144="MAT.",VLOOKUP(A5144,INSUMOS_AUX!A:F,6,0),0)</f>
        <v>133.75</v>
      </c>
      <c r="G5144" s="178" t="n">
        <f aca="false">IF(C5144="M.O.",VLOOKUP(A5144,INSUMOS_AUX!A:F,6,0),0)</f>
        <v>0</v>
      </c>
    </row>
    <row r="5145" customFormat="false" ht="15" hidden="false" customHeight="false" outlineLevel="0" collapsed="false">
      <c r="A5145" s="178" t="n">
        <v>37370</v>
      </c>
      <c r="B5145" s="179" t="s">
        <v>659</v>
      </c>
      <c r="C5145" s="180" t="s">
        <v>74</v>
      </c>
      <c r="D5145" s="180" t="s">
        <v>594</v>
      </c>
      <c r="E5145" s="178" t="n">
        <v>0.1575</v>
      </c>
      <c r="F5145" s="181" t="n">
        <f aca="false">IF(C5145="MAT.",VLOOKUP(A5145,INSUMOS_AUX!A:F,6,0),0)</f>
        <v>1.87</v>
      </c>
      <c r="G5145" s="178" t="n">
        <f aca="false">IF(C5145="M.O.",VLOOKUP(A5145,INSUMOS_AUX!A:F,6,0),0)</f>
        <v>0</v>
      </c>
    </row>
    <row r="5146" customFormat="false" ht="15" hidden="false" customHeight="false" outlineLevel="0" collapsed="false">
      <c r="A5146" s="178" t="n">
        <v>37371</v>
      </c>
      <c r="B5146" s="179" t="s">
        <v>660</v>
      </c>
      <c r="C5146" s="180" t="s">
        <v>74</v>
      </c>
      <c r="D5146" s="180" t="s">
        <v>594</v>
      </c>
      <c r="E5146" s="178" t="n">
        <v>0.1575</v>
      </c>
      <c r="F5146" s="181" t="n">
        <f aca="false">IF(C5146="MAT.",VLOOKUP(A5146,INSUMOS_AUX!A:F,6,0),0)</f>
        <v>0.71</v>
      </c>
      <c r="G5146" s="178" t="n">
        <f aca="false">IF(C5146="M.O.",VLOOKUP(A5146,INSUMOS_AUX!A:F,6,0),0)</f>
        <v>0</v>
      </c>
    </row>
    <row r="5147" customFormat="false" ht="15" hidden="false" customHeight="false" outlineLevel="0" collapsed="false">
      <c r="A5147" s="178" t="n">
        <v>37372</v>
      </c>
      <c r="B5147" s="179" t="s">
        <v>661</v>
      </c>
      <c r="C5147" s="180" t="s">
        <v>74</v>
      </c>
      <c r="D5147" s="180" t="s">
        <v>594</v>
      </c>
      <c r="E5147" s="178" t="n">
        <v>0.1575</v>
      </c>
      <c r="F5147" s="181" t="n">
        <f aca="false">IF(C5147="MAT.",VLOOKUP(A5147,INSUMOS_AUX!A:F,6,0),0)</f>
        <v>0.34</v>
      </c>
      <c r="G5147" s="178" t="n">
        <f aca="false">IF(C5147="M.O.",VLOOKUP(A5147,INSUMOS_AUX!A:F,6,0),0)</f>
        <v>0</v>
      </c>
    </row>
    <row r="5148" customFormat="false" ht="15" hidden="false" customHeight="false" outlineLevel="0" collapsed="false">
      <c r="A5148" s="178" t="n">
        <v>37373</v>
      </c>
      <c r="B5148" s="179" t="s">
        <v>662</v>
      </c>
      <c r="C5148" s="180" t="s">
        <v>74</v>
      </c>
      <c r="D5148" s="180" t="s">
        <v>594</v>
      </c>
      <c r="E5148" s="178" t="n">
        <v>0.1575</v>
      </c>
      <c r="F5148" s="181" t="n">
        <f aca="false">IF(C5148="MAT.",VLOOKUP(A5148,INSUMOS_AUX!A:F,6,0),0)</f>
        <v>0.05</v>
      </c>
      <c r="G5148" s="178" t="n">
        <f aca="false">IF(C5148="M.O.",VLOOKUP(A5148,INSUMOS_AUX!A:F,6,0),0)</f>
        <v>0</v>
      </c>
    </row>
    <row r="5149" customFormat="false" ht="15" hidden="false" customHeight="false" outlineLevel="0" collapsed="false">
      <c r="A5149" s="178" t="n">
        <v>38382</v>
      </c>
      <c r="B5149" s="179" t="s">
        <v>664</v>
      </c>
      <c r="C5149" s="180" t="s">
        <v>74</v>
      </c>
      <c r="D5149" s="180" t="s">
        <v>30</v>
      </c>
      <c r="E5149" s="178" t="n">
        <v>0.000398664</v>
      </c>
      <c r="F5149" s="181" t="n">
        <f aca="false">IF(C5149="MAT.",VLOOKUP(A5149,INSUMOS_AUX!A:F,6,0),0)</f>
        <v>7.62</v>
      </c>
      <c r="G5149" s="178" t="n">
        <f aca="false">IF(C5149="M.O.",VLOOKUP(A5149,INSUMOS_AUX!A:F,6,0),0)</f>
        <v>0</v>
      </c>
    </row>
    <row r="5150" customFormat="false" ht="15" hidden="false" customHeight="false" outlineLevel="0" collapsed="false">
      <c r="A5150" s="178" t="n">
        <v>38390</v>
      </c>
      <c r="B5150" s="179" t="s">
        <v>665</v>
      </c>
      <c r="C5150" s="180" t="s">
        <v>74</v>
      </c>
      <c r="D5150" s="180" t="s">
        <v>30</v>
      </c>
      <c r="E5150" s="178" t="n">
        <v>0.000209522</v>
      </c>
      <c r="F5150" s="181" t="n">
        <f aca="false">IF(C5150="MAT.",VLOOKUP(A5150,INSUMOS_AUX!A:F,6,0),0)</f>
        <v>22.97</v>
      </c>
      <c r="G5150" s="178" t="n">
        <f aca="false">IF(C5150="M.O.",VLOOKUP(A5150,INSUMOS_AUX!A:F,6,0),0)</f>
        <v>0</v>
      </c>
    </row>
    <row r="5151" customFormat="false" ht="15" hidden="false" customHeight="false" outlineLevel="0" collapsed="false">
      <c r="A5151" s="178" t="n">
        <v>38393</v>
      </c>
      <c r="B5151" s="179" t="s">
        <v>666</v>
      </c>
      <c r="C5151" s="180" t="s">
        <v>74</v>
      </c>
      <c r="D5151" s="180" t="s">
        <v>30</v>
      </c>
      <c r="E5151" s="178" t="n">
        <v>0.000209522</v>
      </c>
      <c r="F5151" s="181" t="n">
        <f aca="false">IF(C5151="MAT.",VLOOKUP(A5151,INSUMOS_AUX!A:F,6,0),0)</f>
        <v>10.36</v>
      </c>
      <c r="G5151" s="178" t="n">
        <f aca="false">IF(C5151="M.O.",VLOOKUP(A5151,INSUMOS_AUX!A:F,6,0),0)</f>
        <v>0</v>
      </c>
    </row>
    <row r="5152" customFormat="false" ht="15" hidden="false" customHeight="false" outlineLevel="0" collapsed="false">
      <c r="A5152" s="178" t="n">
        <v>38396</v>
      </c>
      <c r="B5152" s="179" t="s">
        <v>667</v>
      </c>
      <c r="C5152" s="180" t="s">
        <v>74</v>
      </c>
      <c r="D5152" s="180" t="s">
        <v>30</v>
      </c>
      <c r="E5152" s="178" t="n">
        <v>7.135E-006</v>
      </c>
      <c r="F5152" s="181" t="n">
        <f aca="false">IF(C5152="MAT.",VLOOKUP(A5152,INSUMOS_AUX!A:F,6,0),0)</f>
        <v>276.64</v>
      </c>
      <c r="G5152" s="178" t="n">
        <f aca="false">IF(C5152="M.O.",VLOOKUP(A5152,INSUMOS_AUX!A:F,6,0),0)</f>
        <v>0</v>
      </c>
    </row>
    <row r="5153" customFormat="false" ht="15" hidden="false" customHeight="false" outlineLevel="0" collapsed="false">
      <c r="A5153" s="178" t="n">
        <v>38399</v>
      </c>
      <c r="B5153" s="179" t="s">
        <v>668</v>
      </c>
      <c r="C5153" s="180" t="s">
        <v>74</v>
      </c>
      <c r="D5153" s="180" t="s">
        <v>30</v>
      </c>
      <c r="E5153" s="178" t="n">
        <v>3.5642E-005</v>
      </c>
      <c r="F5153" s="181" t="n">
        <f aca="false">IF(C5153="MAT.",VLOOKUP(A5153,INSUMOS_AUX!A:F,6,0),0)</f>
        <v>135.25</v>
      </c>
      <c r="G5153" s="178" t="n">
        <f aca="false">IF(C5153="M.O.",VLOOKUP(A5153,INSUMOS_AUX!A:F,6,0),0)</f>
        <v>0</v>
      </c>
    </row>
    <row r="5154" customFormat="false" ht="15" hidden="false" customHeight="false" outlineLevel="0" collapsed="false">
      <c r="A5154" s="178" t="n">
        <v>38412</v>
      </c>
      <c r="B5154" s="179" t="s">
        <v>669</v>
      </c>
      <c r="C5154" s="180" t="s">
        <v>74</v>
      </c>
      <c r="D5154" s="180" t="s">
        <v>30</v>
      </c>
      <c r="E5154" s="178" t="n">
        <v>6.237E-006</v>
      </c>
      <c r="F5154" s="181" t="n">
        <f aca="false">IF(C5154="MAT.",VLOOKUP(A5154,INSUMOS_AUX!A:F,6,0),0)</f>
        <v>837.62</v>
      </c>
      <c r="G5154" s="178" t="n">
        <f aca="false">IF(C5154="M.O.",VLOOKUP(A5154,INSUMOS_AUX!A:F,6,0),0)</f>
        <v>0</v>
      </c>
    </row>
    <row r="5155" customFormat="false" ht="15" hidden="false" customHeight="false" outlineLevel="0" collapsed="false">
      <c r="A5155" s="178" t="n">
        <v>38413</v>
      </c>
      <c r="B5155" s="179" t="s">
        <v>670</v>
      </c>
      <c r="C5155" s="180" t="s">
        <v>74</v>
      </c>
      <c r="D5155" s="180" t="s">
        <v>30</v>
      </c>
      <c r="E5155" s="178" t="n">
        <v>6.111E-006</v>
      </c>
      <c r="F5155" s="181" t="n">
        <f aca="false">IF(C5155="MAT.",VLOOKUP(A5155,INSUMOS_AUX!A:F,6,0),0)</f>
        <v>589.49</v>
      </c>
      <c r="G5155" s="178" t="n">
        <f aca="false">IF(C5155="M.O.",VLOOKUP(A5155,INSUMOS_AUX!A:F,6,0),0)</f>
        <v>0</v>
      </c>
    </row>
    <row r="5156" customFormat="false" ht="15" hidden="false" customHeight="false" outlineLevel="0" collapsed="false">
      <c r="A5156" s="178" t="n">
        <v>38476</v>
      </c>
      <c r="B5156" s="179" t="s">
        <v>671</v>
      </c>
      <c r="C5156" s="180" t="s">
        <v>74</v>
      </c>
      <c r="D5156" s="180" t="s">
        <v>30</v>
      </c>
      <c r="E5156" s="178" t="n">
        <v>2.8523E-005</v>
      </c>
      <c r="F5156" s="181" t="n">
        <f aca="false">IF(C5156="MAT.",VLOOKUP(A5156,INSUMOS_AUX!A:F,6,0),0)</f>
        <v>203.78</v>
      </c>
      <c r="G5156" s="178" t="n">
        <f aca="false">IF(C5156="M.O.",VLOOKUP(A5156,INSUMOS_AUX!A:F,6,0),0)</f>
        <v>0</v>
      </c>
    </row>
    <row r="5157" customFormat="false" ht="15" hidden="false" customHeight="false" outlineLevel="0" collapsed="false">
      <c r="A5157" s="178" t="n">
        <v>38477</v>
      </c>
      <c r="B5157" s="179" t="s">
        <v>672</v>
      </c>
      <c r="C5157" s="180" t="s">
        <v>74</v>
      </c>
      <c r="D5157" s="180" t="s">
        <v>30</v>
      </c>
      <c r="E5157" s="178" t="n">
        <v>6.111E-006</v>
      </c>
      <c r="F5157" s="181" t="n">
        <f aca="false">IF(C5157="MAT.",VLOOKUP(A5157,INSUMOS_AUX!A:F,6,0),0)</f>
        <v>577.1</v>
      </c>
      <c r="G5157" s="178" t="n">
        <f aca="false">IF(C5157="M.O.",VLOOKUP(A5157,INSUMOS_AUX!A:F,6,0),0)</f>
        <v>0</v>
      </c>
    </row>
    <row r="5158" customFormat="false" ht="15" hidden="false" customHeight="false" outlineLevel="0" collapsed="false">
      <c r="A5158" s="178" t="n">
        <v>4783</v>
      </c>
      <c r="B5158" s="179" t="s">
        <v>745</v>
      </c>
      <c r="C5158" s="180" t="s">
        <v>636</v>
      </c>
      <c r="D5158" s="180" t="s">
        <v>594</v>
      </c>
      <c r="E5158" s="178" t="n">
        <v>0.151785</v>
      </c>
      <c r="F5158" s="181" t="n">
        <f aca="false">IF(C5158="MAT.",VLOOKUP(A5158,INSUMOS_AUX!A:F,6,0),0)</f>
        <v>0</v>
      </c>
      <c r="G5158" s="178" t="n">
        <f aca="false">IF(C5158="M.O.",VLOOKUP(A5158,INSUMOS_AUX!A:F,6,0),0)</f>
        <v>13.3</v>
      </c>
    </row>
    <row r="5159" customFormat="false" ht="15" hidden="false" customHeight="false" outlineLevel="0" collapsed="false">
      <c r="A5159" s="178" t="n">
        <v>6111</v>
      </c>
      <c r="B5159" s="179" t="s">
        <v>678</v>
      </c>
      <c r="C5159" s="180" t="s">
        <v>636</v>
      </c>
      <c r="D5159" s="180" t="s">
        <v>594</v>
      </c>
      <c r="E5159" s="178" t="n">
        <v>0.00762825</v>
      </c>
      <c r="F5159" s="181" t="n">
        <f aca="false">IF(C5159="MAT.",VLOOKUP(A5159,INSUMOS_AUX!A:F,6,0),0)</f>
        <v>0</v>
      </c>
      <c r="G5159" s="178" t="n">
        <f aca="false">IF(C5159="M.O.",VLOOKUP(A5159,INSUMOS_AUX!A:F,6,0),0)</f>
        <v>8.51</v>
      </c>
    </row>
    <row r="5160" customFormat="false" ht="15" hidden="false" customHeight="false" outlineLevel="0" collapsed="false">
      <c r="A5160" s="172"/>
      <c r="B5160" s="173"/>
      <c r="C5160" s="173"/>
      <c r="D5160" s="173"/>
      <c r="E5160" s="173"/>
      <c r="F5160" s="173"/>
      <c r="G5160" s="173"/>
    </row>
    <row r="5161" customFormat="false" ht="15" hidden="false" customHeight="false" outlineLevel="0" collapsed="false">
      <c r="A5161" s="174" t="s">
        <v>574</v>
      </c>
      <c r="B5161" s="174" t="s">
        <v>575</v>
      </c>
      <c r="C5161" s="175" t="s">
        <v>60</v>
      </c>
      <c r="D5161" s="175" t="s">
        <v>79</v>
      </c>
      <c r="E5161" s="176" t="n">
        <v>70</v>
      </c>
      <c r="F5161" s="176" t="n">
        <f aca="false">SUMPRODUCT($E5162:$E5189,F5162:F5189)</f>
        <v>5.11079375447</v>
      </c>
      <c r="G5161" s="176" t="n">
        <f aca="false">SUMPRODUCT($E5162:$E5189,G5162:G5189)</f>
        <v>1.858611071</v>
      </c>
    </row>
    <row r="5162" customFormat="false" ht="15" hidden="false" customHeight="false" outlineLevel="0" collapsed="false">
      <c r="A5162" s="178" t="n">
        <v>10</v>
      </c>
      <c r="B5162" s="179" t="s">
        <v>647</v>
      </c>
      <c r="C5162" s="180" t="s">
        <v>74</v>
      </c>
      <c r="D5162" s="180" t="s">
        <v>30</v>
      </c>
      <c r="E5162" s="178" t="n">
        <v>0.001370944</v>
      </c>
      <c r="F5162" s="181" t="n">
        <f aca="false">IF(C5162="MAT.",VLOOKUP(A5162,INSUMOS_AUX!A:F,6,0),0)</f>
        <v>6.92</v>
      </c>
      <c r="G5162" s="178" t="n">
        <f aca="false">IF(C5162="M.O.",VLOOKUP(A5162,INSUMOS_AUX!A:F,6,0),0)</f>
        <v>0</v>
      </c>
    </row>
    <row r="5163" customFormat="false" ht="15" hidden="false" customHeight="false" outlineLevel="0" collapsed="false">
      <c r="A5163" s="178" t="n">
        <v>11359</v>
      </c>
      <c r="B5163" s="179" t="s">
        <v>649</v>
      </c>
      <c r="C5163" s="180" t="s">
        <v>74</v>
      </c>
      <c r="D5163" s="180" t="s">
        <v>30</v>
      </c>
      <c r="E5163" s="178" t="n">
        <v>1.1065E-005</v>
      </c>
      <c r="F5163" s="181" t="n">
        <f aca="false">IF(C5163="MAT.",VLOOKUP(A5163,INSUMOS_AUX!A:F,6,0),0)</f>
        <v>571.77</v>
      </c>
      <c r="G5163" s="178" t="n">
        <f aca="false">IF(C5163="M.O.",VLOOKUP(A5163,INSUMOS_AUX!A:F,6,0),0)</f>
        <v>0</v>
      </c>
    </row>
    <row r="5164" customFormat="false" ht="15" hidden="false" customHeight="false" outlineLevel="0" collapsed="false">
      <c r="A5164" s="178" t="n">
        <v>12815</v>
      </c>
      <c r="B5164" s="179" t="s">
        <v>651</v>
      </c>
      <c r="C5164" s="180" t="s">
        <v>74</v>
      </c>
      <c r="D5164" s="180" t="s">
        <v>30</v>
      </c>
      <c r="E5164" s="178" t="n">
        <v>0.001560403</v>
      </c>
      <c r="F5164" s="181" t="n">
        <f aca="false">IF(C5164="MAT.",VLOOKUP(A5164,INSUMOS_AUX!A:F,6,0),0)</f>
        <v>5.84</v>
      </c>
      <c r="G5164" s="178" t="n">
        <f aca="false">IF(C5164="M.O.",VLOOKUP(A5164,INSUMOS_AUX!A:F,6,0),0)</f>
        <v>0</v>
      </c>
    </row>
    <row r="5165" customFormat="false" ht="15" hidden="false" customHeight="false" outlineLevel="0" collapsed="false">
      <c r="A5165" s="178" t="n">
        <v>12892</v>
      </c>
      <c r="B5165" s="179" t="s">
        <v>627</v>
      </c>
      <c r="C5165" s="180" t="s">
        <v>74</v>
      </c>
      <c r="D5165" s="180" t="s">
        <v>628</v>
      </c>
      <c r="E5165" s="178" t="n">
        <v>0.002685935</v>
      </c>
      <c r="F5165" s="181" t="n">
        <f aca="false">IF(C5165="MAT.",VLOOKUP(A5165,INSUMOS_AUX!A:F,6,0),0)</f>
        <v>9</v>
      </c>
      <c r="G5165" s="178" t="n">
        <f aca="false">IF(C5165="M.O.",VLOOKUP(A5165,INSUMOS_AUX!A:F,6,0),0)</f>
        <v>0</v>
      </c>
    </row>
    <row r="5166" customFormat="false" ht="15" hidden="false" customHeight="false" outlineLevel="0" collapsed="false">
      <c r="A5166" s="178" t="n">
        <v>12893</v>
      </c>
      <c r="B5166" s="179" t="s">
        <v>629</v>
      </c>
      <c r="C5166" s="180" t="s">
        <v>74</v>
      </c>
      <c r="D5166" s="180" t="s">
        <v>628</v>
      </c>
      <c r="E5166" s="178" t="n">
        <v>0.000313367</v>
      </c>
      <c r="F5166" s="181" t="n">
        <f aca="false">IF(C5166="MAT.",VLOOKUP(A5166,INSUMOS_AUX!A:F,6,0),0)</f>
        <v>48</v>
      </c>
      <c r="G5166" s="178" t="n">
        <f aca="false">IF(C5166="M.O.",VLOOKUP(A5166,INSUMOS_AUX!A:F,6,0),0)</f>
        <v>0</v>
      </c>
    </row>
    <row r="5167" customFormat="false" ht="15" hidden="false" customHeight="false" outlineLevel="0" collapsed="false">
      <c r="A5167" s="178" t="n">
        <v>25964</v>
      </c>
      <c r="B5167" s="179" t="s">
        <v>969</v>
      </c>
      <c r="C5167" s="180" t="s">
        <v>636</v>
      </c>
      <c r="D5167" s="180" t="s">
        <v>594</v>
      </c>
      <c r="E5167" s="178" t="n">
        <v>0.03926031</v>
      </c>
      <c r="F5167" s="181" t="n">
        <f aca="false">IF(C5167="MAT.",VLOOKUP(A5167,INSUMOS_AUX!A:F,6,0),0)</f>
        <v>0</v>
      </c>
      <c r="G5167" s="178" t="n">
        <f aca="false">IF(C5167="M.O.",VLOOKUP(A5167,INSUMOS_AUX!A:F,6,0),0)</f>
        <v>12.86</v>
      </c>
    </row>
    <row r="5168" customFormat="false" ht="15" hidden="false" customHeight="false" outlineLevel="0" collapsed="false">
      <c r="A5168" s="178" t="n">
        <v>25966</v>
      </c>
      <c r="B5168" s="179" t="s">
        <v>653</v>
      </c>
      <c r="C5168" s="180" t="s">
        <v>74</v>
      </c>
      <c r="D5168" s="180" t="s">
        <v>654</v>
      </c>
      <c r="E5168" s="178" t="n">
        <v>0.000260074</v>
      </c>
      <c r="F5168" s="181" t="n">
        <f aca="false">IF(C5168="MAT.",VLOOKUP(A5168,INSUMOS_AUX!A:F,6,0),0)</f>
        <v>15.03</v>
      </c>
      <c r="G5168" s="178" t="n">
        <f aca="false">IF(C5168="M.O.",VLOOKUP(A5168,INSUMOS_AUX!A:F,6,0),0)</f>
        <v>0</v>
      </c>
    </row>
    <row r="5169" customFormat="false" ht="15" hidden="false" customHeight="false" outlineLevel="0" collapsed="false">
      <c r="A5169" s="178" t="n">
        <v>2711</v>
      </c>
      <c r="B5169" s="179" t="s">
        <v>657</v>
      </c>
      <c r="C5169" s="180" t="s">
        <v>74</v>
      </c>
      <c r="D5169" s="180" t="s">
        <v>30</v>
      </c>
      <c r="E5169" s="178" t="n">
        <v>0.000116069</v>
      </c>
      <c r="F5169" s="181" t="n">
        <f aca="false">IF(C5169="MAT.",VLOOKUP(A5169,INSUMOS_AUX!A:F,6,0),0)</f>
        <v>109.45</v>
      </c>
      <c r="G5169" s="178" t="n">
        <f aca="false">IF(C5169="M.O.",VLOOKUP(A5169,INSUMOS_AUX!A:F,6,0),0)</f>
        <v>0</v>
      </c>
    </row>
    <row r="5170" customFormat="false" ht="15" hidden="false" customHeight="false" outlineLevel="0" collapsed="false">
      <c r="A5170" s="178" t="n">
        <v>3324</v>
      </c>
      <c r="B5170" s="179" t="s">
        <v>970</v>
      </c>
      <c r="C5170" s="180" t="s">
        <v>74</v>
      </c>
      <c r="D5170" s="180" t="s">
        <v>79</v>
      </c>
      <c r="E5170" s="178" t="n">
        <v>1</v>
      </c>
      <c r="F5170" s="181" t="n">
        <f aca="false">IF(C5170="MAT.",VLOOKUP(A5170,INSUMOS_AUX!A:F,6,0),0)</f>
        <v>4.28</v>
      </c>
      <c r="G5170" s="178" t="n">
        <f aca="false">IF(C5170="M.O.",VLOOKUP(A5170,INSUMOS_AUX!A:F,6,0),0)</f>
        <v>0</v>
      </c>
    </row>
    <row r="5171" customFormat="false" ht="15" hidden="false" customHeight="false" outlineLevel="0" collapsed="false">
      <c r="A5171" s="178" t="n">
        <v>36144</v>
      </c>
      <c r="B5171" s="179" t="s">
        <v>630</v>
      </c>
      <c r="C5171" s="180" t="s">
        <v>74</v>
      </c>
      <c r="D5171" s="180" t="s">
        <v>30</v>
      </c>
      <c r="E5171" s="178" t="n">
        <v>0.021851191</v>
      </c>
      <c r="F5171" s="181" t="n">
        <f aca="false">IF(C5171="MAT.",VLOOKUP(A5171,INSUMOS_AUX!A:F,6,0),0)</f>
        <v>1.12</v>
      </c>
      <c r="G5171" s="178" t="n">
        <f aca="false">IF(C5171="M.O.",VLOOKUP(A5171,INSUMOS_AUX!A:F,6,0),0)</f>
        <v>0</v>
      </c>
    </row>
    <row r="5172" customFormat="false" ht="15" hidden="false" customHeight="false" outlineLevel="0" collapsed="false">
      <c r="A5172" s="178" t="n">
        <v>36146</v>
      </c>
      <c r="B5172" s="179" t="s">
        <v>631</v>
      </c>
      <c r="C5172" s="180" t="s">
        <v>74</v>
      </c>
      <c r="D5172" s="180" t="s">
        <v>30</v>
      </c>
      <c r="E5172" s="178" t="n">
        <v>0.000243085</v>
      </c>
      <c r="F5172" s="181" t="n">
        <f aca="false">IF(C5172="MAT.",VLOOKUP(A5172,INSUMOS_AUX!A:F,6,0),0)</f>
        <v>170</v>
      </c>
      <c r="G5172" s="178" t="n">
        <f aca="false">IF(C5172="M.O.",VLOOKUP(A5172,INSUMOS_AUX!A:F,6,0),0)</f>
        <v>0</v>
      </c>
    </row>
    <row r="5173" customFormat="false" ht="15" hidden="false" customHeight="false" outlineLevel="0" collapsed="false">
      <c r="A5173" s="178" t="n">
        <v>36149</v>
      </c>
      <c r="B5173" s="179" t="s">
        <v>632</v>
      </c>
      <c r="C5173" s="180" t="s">
        <v>74</v>
      </c>
      <c r="D5173" s="180" t="s">
        <v>30</v>
      </c>
      <c r="E5173" s="178" t="n">
        <v>0.00014076</v>
      </c>
      <c r="F5173" s="181" t="n">
        <f aca="false">IF(C5173="MAT.",VLOOKUP(A5173,INSUMOS_AUX!A:F,6,0),0)</f>
        <v>117.5</v>
      </c>
      <c r="G5173" s="178" t="n">
        <f aca="false">IF(C5173="M.O.",VLOOKUP(A5173,INSUMOS_AUX!A:F,6,0),0)</f>
        <v>0</v>
      </c>
    </row>
    <row r="5174" customFormat="false" ht="15" hidden="false" customHeight="false" outlineLevel="0" collapsed="false">
      <c r="A5174" s="178" t="n">
        <v>36150</v>
      </c>
      <c r="B5174" s="179" t="s">
        <v>633</v>
      </c>
      <c r="C5174" s="180" t="s">
        <v>74</v>
      </c>
      <c r="D5174" s="180" t="s">
        <v>30</v>
      </c>
      <c r="E5174" s="178" t="n">
        <v>0.00052089</v>
      </c>
      <c r="F5174" s="181" t="n">
        <f aca="false">IF(C5174="MAT.",VLOOKUP(A5174,INSUMOS_AUX!A:F,6,0),0)</f>
        <v>29.7</v>
      </c>
      <c r="G5174" s="178" t="n">
        <f aca="false">IF(C5174="M.O.",VLOOKUP(A5174,INSUMOS_AUX!A:F,6,0),0)</f>
        <v>0</v>
      </c>
    </row>
    <row r="5175" customFormat="false" ht="15" hidden="false" customHeight="false" outlineLevel="0" collapsed="false">
      <c r="A5175" s="178" t="n">
        <v>36153</v>
      </c>
      <c r="B5175" s="179" t="s">
        <v>634</v>
      </c>
      <c r="C5175" s="180" t="s">
        <v>74</v>
      </c>
      <c r="D5175" s="180" t="s">
        <v>30</v>
      </c>
      <c r="E5175" s="178" t="n">
        <v>0.000210671</v>
      </c>
      <c r="F5175" s="181" t="n">
        <f aca="false">IF(C5175="MAT.",VLOOKUP(A5175,INSUMOS_AUX!A:F,6,0),0)</f>
        <v>133.75</v>
      </c>
      <c r="G5175" s="178" t="n">
        <f aca="false">IF(C5175="M.O.",VLOOKUP(A5175,INSUMOS_AUX!A:F,6,0),0)</f>
        <v>0</v>
      </c>
    </row>
    <row r="5176" customFormat="false" ht="15" hidden="false" customHeight="false" outlineLevel="0" collapsed="false">
      <c r="A5176" s="178" t="n">
        <v>37370</v>
      </c>
      <c r="B5176" s="179" t="s">
        <v>659</v>
      </c>
      <c r="C5176" s="180" t="s">
        <v>74</v>
      </c>
      <c r="D5176" s="180" t="s">
        <v>594</v>
      </c>
      <c r="E5176" s="178" t="n">
        <v>0.1955</v>
      </c>
      <c r="F5176" s="181" t="n">
        <f aca="false">IF(C5176="MAT.",VLOOKUP(A5176,INSUMOS_AUX!A:F,6,0),0)</f>
        <v>1.87</v>
      </c>
      <c r="G5176" s="178" t="n">
        <f aca="false">IF(C5176="M.O.",VLOOKUP(A5176,INSUMOS_AUX!A:F,6,0),0)</f>
        <v>0</v>
      </c>
    </row>
    <row r="5177" customFormat="false" ht="15" hidden="false" customHeight="false" outlineLevel="0" collapsed="false">
      <c r="A5177" s="178" t="n">
        <v>37371</v>
      </c>
      <c r="B5177" s="179" t="s">
        <v>660</v>
      </c>
      <c r="C5177" s="180" t="s">
        <v>74</v>
      </c>
      <c r="D5177" s="180" t="s">
        <v>594</v>
      </c>
      <c r="E5177" s="178" t="n">
        <v>0.1955</v>
      </c>
      <c r="F5177" s="181" t="n">
        <f aca="false">IF(C5177="MAT.",VLOOKUP(A5177,INSUMOS_AUX!A:F,6,0),0)</f>
        <v>0.71</v>
      </c>
      <c r="G5177" s="178" t="n">
        <f aca="false">IF(C5177="M.O.",VLOOKUP(A5177,INSUMOS_AUX!A:F,6,0),0)</f>
        <v>0</v>
      </c>
    </row>
    <row r="5178" customFormat="false" ht="15" hidden="false" customHeight="false" outlineLevel="0" collapsed="false">
      <c r="A5178" s="178" t="n">
        <v>37372</v>
      </c>
      <c r="B5178" s="179" t="s">
        <v>661</v>
      </c>
      <c r="C5178" s="180" t="s">
        <v>74</v>
      </c>
      <c r="D5178" s="180" t="s">
        <v>594</v>
      </c>
      <c r="E5178" s="178" t="n">
        <v>0.1955</v>
      </c>
      <c r="F5178" s="181" t="n">
        <f aca="false">IF(C5178="MAT.",VLOOKUP(A5178,INSUMOS_AUX!A:F,6,0),0)</f>
        <v>0.34</v>
      </c>
      <c r="G5178" s="178" t="n">
        <f aca="false">IF(C5178="M.O.",VLOOKUP(A5178,INSUMOS_AUX!A:F,6,0),0)</f>
        <v>0</v>
      </c>
    </row>
    <row r="5179" customFormat="false" ht="15" hidden="false" customHeight="false" outlineLevel="0" collapsed="false">
      <c r="A5179" s="178" t="n">
        <v>37373</v>
      </c>
      <c r="B5179" s="179" t="s">
        <v>662</v>
      </c>
      <c r="C5179" s="180" t="s">
        <v>74</v>
      </c>
      <c r="D5179" s="180" t="s">
        <v>594</v>
      </c>
      <c r="E5179" s="178" t="n">
        <v>0.1955</v>
      </c>
      <c r="F5179" s="181" t="n">
        <f aca="false">IF(C5179="MAT.",VLOOKUP(A5179,INSUMOS_AUX!A:F,6,0),0)</f>
        <v>0.05</v>
      </c>
      <c r="G5179" s="178" t="n">
        <f aca="false">IF(C5179="M.O.",VLOOKUP(A5179,INSUMOS_AUX!A:F,6,0),0)</f>
        <v>0</v>
      </c>
    </row>
    <row r="5180" customFormat="false" ht="15" hidden="false" customHeight="false" outlineLevel="0" collapsed="false">
      <c r="A5180" s="178" t="n">
        <v>38382</v>
      </c>
      <c r="B5180" s="179" t="s">
        <v>664</v>
      </c>
      <c r="C5180" s="180" t="s">
        <v>74</v>
      </c>
      <c r="D5180" s="180" t="s">
        <v>30</v>
      </c>
      <c r="E5180" s="178" t="n">
        <v>0.00049485</v>
      </c>
      <c r="F5180" s="181" t="n">
        <f aca="false">IF(C5180="MAT.",VLOOKUP(A5180,INSUMOS_AUX!A:F,6,0),0)</f>
        <v>7.62</v>
      </c>
      <c r="G5180" s="178" t="n">
        <f aca="false">IF(C5180="M.O.",VLOOKUP(A5180,INSUMOS_AUX!A:F,6,0),0)</f>
        <v>0</v>
      </c>
    </row>
    <row r="5181" customFormat="false" ht="15" hidden="false" customHeight="false" outlineLevel="0" collapsed="false">
      <c r="A5181" s="178" t="n">
        <v>38390</v>
      </c>
      <c r="B5181" s="179" t="s">
        <v>665</v>
      </c>
      <c r="C5181" s="180" t="s">
        <v>74</v>
      </c>
      <c r="D5181" s="180" t="s">
        <v>30</v>
      </c>
      <c r="E5181" s="178" t="n">
        <v>0.000260074</v>
      </c>
      <c r="F5181" s="181" t="n">
        <f aca="false">IF(C5181="MAT.",VLOOKUP(A5181,INSUMOS_AUX!A:F,6,0),0)</f>
        <v>22.97</v>
      </c>
      <c r="G5181" s="178" t="n">
        <f aca="false">IF(C5181="M.O.",VLOOKUP(A5181,INSUMOS_AUX!A:F,6,0),0)</f>
        <v>0</v>
      </c>
    </row>
    <row r="5182" customFormat="false" ht="15" hidden="false" customHeight="false" outlineLevel="0" collapsed="false">
      <c r="A5182" s="178" t="n">
        <v>38393</v>
      </c>
      <c r="B5182" s="179" t="s">
        <v>666</v>
      </c>
      <c r="C5182" s="180" t="s">
        <v>74</v>
      </c>
      <c r="D5182" s="180" t="s">
        <v>30</v>
      </c>
      <c r="E5182" s="178" t="n">
        <v>0.000260074</v>
      </c>
      <c r="F5182" s="181" t="n">
        <f aca="false">IF(C5182="MAT.",VLOOKUP(A5182,INSUMOS_AUX!A:F,6,0),0)</f>
        <v>10.36</v>
      </c>
      <c r="G5182" s="178" t="n">
        <f aca="false">IF(C5182="M.O.",VLOOKUP(A5182,INSUMOS_AUX!A:F,6,0),0)</f>
        <v>0</v>
      </c>
    </row>
    <row r="5183" customFormat="false" ht="15" hidden="false" customHeight="false" outlineLevel="0" collapsed="false">
      <c r="A5183" s="178" t="n">
        <v>38396</v>
      </c>
      <c r="B5183" s="179" t="s">
        <v>667</v>
      </c>
      <c r="C5183" s="180" t="s">
        <v>74</v>
      </c>
      <c r="D5183" s="180" t="s">
        <v>30</v>
      </c>
      <c r="E5183" s="178" t="n">
        <v>8.856E-006</v>
      </c>
      <c r="F5183" s="181" t="n">
        <f aca="false">IF(C5183="MAT.",VLOOKUP(A5183,INSUMOS_AUX!A:F,6,0),0)</f>
        <v>276.64</v>
      </c>
      <c r="G5183" s="178" t="n">
        <f aca="false">IF(C5183="M.O.",VLOOKUP(A5183,INSUMOS_AUX!A:F,6,0),0)</f>
        <v>0</v>
      </c>
    </row>
    <row r="5184" customFormat="false" ht="15" hidden="false" customHeight="false" outlineLevel="0" collapsed="false">
      <c r="A5184" s="178" t="n">
        <v>38399</v>
      </c>
      <c r="B5184" s="179" t="s">
        <v>668</v>
      </c>
      <c r="C5184" s="180" t="s">
        <v>74</v>
      </c>
      <c r="D5184" s="180" t="s">
        <v>30</v>
      </c>
      <c r="E5184" s="178" t="n">
        <v>4.4241E-005</v>
      </c>
      <c r="F5184" s="181" t="n">
        <f aca="false">IF(C5184="MAT.",VLOOKUP(A5184,INSUMOS_AUX!A:F,6,0),0)</f>
        <v>135.25</v>
      </c>
      <c r="G5184" s="178" t="n">
        <f aca="false">IF(C5184="M.O.",VLOOKUP(A5184,INSUMOS_AUX!A:F,6,0),0)</f>
        <v>0</v>
      </c>
    </row>
    <row r="5185" customFormat="false" ht="15" hidden="false" customHeight="false" outlineLevel="0" collapsed="false">
      <c r="A5185" s="178" t="n">
        <v>38412</v>
      </c>
      <c r="B5185" s="179" t="s">
        <v>669</v>
      </c>
      <c r="C5185" s="180" t="s">
        <v>74</v>
      </c>
      <c r="D5185" s="180" t="s">
        <v>30</v>
      </c>
      <c r="E5185" s="178" t="n">
        <v>7.741E-006</v>
      </c>
      <c r="F5185" s="181" t="n">
        <f aca="false">IF(C5185="MAT.",VLOOKUP(A5185,INSUMOS_AUX!A:F,6,0),0)</f>
        <v>837.62</v>
      </c>
      <c r="G5185" s="178" t="n">
        <f aca="false">IF(C5185="M.O.",VLOOKUP(A5185,INSUMOS_AUX!A:F,6,0),0)</f>
        <v>0</v>
      </c>
    </row>
    <row r="5186" customFormat="false" ht="15" hidden="false" customHeight="false" outlineLevel="0" collapsed="false">
      <c r="A5186" s="178" t="n">
        <v>38413</v>
      </c>
      <c r="B5186" s="179" t="s">
        <v>670</v>
      </c>
      <c r="C5186" s="180" t="s">
        <v>74</v>
      </c>
      <c r="D5186" s="180" t="s">
        <v>30</v>
      </c>
      <c r="E5186" s="178" t="n">
        <v>7.585E-006</v>
      </c>
      <c r="F5186" s="181" t="n">
        <f aca="false">IF(C5186="MAT.",VLOOKUP(A5186,INSUMOS_AUX!A:F,6,0),0)</f>
        <v>589.49</v>
      </c>
      <c r="G5186" s="178" t="n">
        <f aca="false">IF(C5186="M.O.",VLOOKUP(A5186,INSUMOS_AUX!A:F,6,0),0)</f>
        <v>0</v>
      </c>
    </row>
    <row r="5187" customFormat="false" ht="15" hidden="false" customHeight="false" outlineLevel="0" collapsed="false">
      <c r="A5187" s="178" t="n">
        <v>38476</v>
      </c>
      <c r="B5187" s="179" t="s">
        <v>671</v>
      </c>
      <c r="C5187" s="180" t="s">
        <v>74</v>
      </c>
      <c r="D5187" s="180" t="s">
        <v>30</v>
      </c>
      <c r="E5187" s="178" t="n">
        <v>3.5405E-005</v>
      </c>
      <c r="F5187" s="181" t="n">
        <f aca="false">IF(C5187="MAT.",VLOOKUP(A5187,INSUMOS_AUX!A:F,6,0),0)</f>
        <v>203.78</v>
      </c>
      <c r="G5187" s="178" t="n">
        <f aca="false">IF(C5187="M.O.",VLOOKUP(A5187,INSUMOS_AUX!A:F,6,0),0)</f>
        <v>0</v>
      </c>
    </row>
    <row r="5188" customFormat="false" ht="15" hidden="false" customHeight="false" outlineLevel="0" collapsed="false">
      <c r="A5188" s="178" t="n">
        <v>38477</v>
      </c>
      <c r="B5188" s="179" t="s">
        <v>672</v>
      </c>
      <c r="C5188" s="180" t="s">
        <v>74</v>
      </c>
      <c r="D5188" s="180" t="s">
        <v>30</v>
      </c>
      <c r="E5188" s="178" t="n">
        <v>7.585E-006</v>
      </c>
      <c r="F5188" s="181" t="n">
        <f aca="false">IF(C5188="MAT.",VLOOKUP(A5188,INSUMOS_AUX!A:F,6,0),0)</f>
        <v>577.1</v>
      </c>
      <c r="G5188" s="178" t="n">
        <f aca="false">IF(C5188="M.O.",VLOOKUP(A5188,INSUMOS_AUX!A:F,6,0),0)</f>
        <v>0</v>
      </c>
    </row>
    <row r="5189" customFormat="false" ht="15" hidden="false" customHeight="false" outlineLevel="0" collapsed="false">
      <c r="A5189" s="178" t="n">
        <v>6111</v>
      </c>
      <c r="B5189" s="179" t="s">
        <v>678</v>
      </c>
      <c r="C5189" s="180" t="s">
        <v>636</v>
      </c>
      <c r="D5189" s="180" t="s">
        <v>594</v>
      </c>
      <c r="E5189" s="178" t="n">
        <v>0.15907444</v>
      </c>
      <c r="F5189" s="181" t="n">
        <f aca="false">IF(C5189="MAT.",VLOOKUP(A5189,INSUMOS_AUX!A:F,6,0),0)</f>
        <v>0</v>
      </c>
      <c r="G5189" s="178" t="n">
        <f aca="false">IF(C5189="M.O.",VLOOKUP(A5189,INSUMOS_AUX!A:F,6,0),0)</f>
        <v>8.51</v>
      </c>
    </row>
    <row r="5190" customFormat="false" ht="15" hidden="false" customHeight="false" outlineLevel="0" collapsed="false">
      <c r="A5190" s="172"/>
      <c r="B5190" s="173"/>
      <c r="C5190" s="173"/>
      <c r="D5190" s="173"/>
      <c r="E5190" s="173"/>
      <c r="F5190" s="173"/>
      <c r="G5190" s="173"/>
    </row>
    <row r="5191" customFormat="false" ht="15" hidden="false" customHeight="false" outlineLevel="0" collapsed="false">
      <c r="A5191" s="174" t="s">
        <v>577</v>
      </c>
      <c r="B5191" s="174" t="s">
        <v>578</v>
      </c>
      <c r="C5191" s="175" t="s">
        <v>60</v>
      </c>
      <c r="D5191" s="175" t="s">
        <v>30</v>
      </c>
      <c r="E5191" s="176" t="n">
        <v>25</v>
      </c>
      <c r="F5191" s="176" t="n">
        <f aca="false">SUMPRODUCT($E5192:$E5219,F5192:F5219)</f>
        <v>18.35097269615</v>
      </c>
      <c r="G5191" s="176" t="n">
        <f aca="false">SUMPRODUCT($E5192:$E5219,G5192:G5219)</f>
        <v>1.2104065508</v>
      </c>
    </row>
    <row r="5192" customFormat="false" ht="15" hidden="false" customHeight="false" outlineLevel="0" collapsed="false">
      <c r="A5192" s="178" t="n">
        <v>10</v>
      </c>
      <c r="B5192" s="179" t="s">
        <v>647</v>
      </c>
      <c r="C5192" s="180" t="s">
        <v>74</v>
      </c>
      <c r="D5192" s="180" t="s">
        <v>30</v>
      </c>
      <c r="E5192" s="178" t="n">
        <v>0.000892692</v>
      </c>
      <c r="F5192" s="181" t="n">
        <f aca="false">IF(C5192="MAT.",VLOOKUP(A5192,INSUMOS_AUX!A:F,6,0),0)</f>
        <v>6.92</v>
      </c>
      <c r="G5192" s="178" t="n">
        <f aca="false">IF(C5192="M.O.",VLOOKUP(A5192,INSUMOS_AUX!A:F,6,0),0)</f>
        <v>0</v>
      </c>
    </row>
    <row r="5193" customFormat="false" ht="15" hidden="false" customHeight="false" outlineLevel="0" collapsed="false">
      <c r="A5193" s="178" t="n">
        <v>11359</v>
      </c>
      <c r="B5193" s="179" t="s">
        <v>649</v>
      </c>
      <c r="C5193" s="180" t="s">
        <v>74</v>
      </c>
      <c r="D5193" s="180" t="s">
        <v>30</v>
      </c>
      <c r="E5193" s="178" t="n">
        <v>7.205E-006</v>
      </c>
      <c r="F5193" s="181" t="n">
        <f aca="false">IF(C5193="MAT.",VLOOKUP(A5193,INSUMOS_AUX!A:F,6,0),0)</f>
        <v>571.77</v>
      </c>
      <c r="G5193" s="178" t="n">
        <f aca="false">IF(C5193="M.O.",VLOOKUP(A5193,INSUMOS_AUX!A:F,6,0),0)</f>
        <v>0</v>
      </c>
    </row>
    <row r="5194" customFormat="false" ht="15" hidden="false" customHeight="false" outlineLevel="0" collapsed="false">
      <c r="A5194" s="178" t="n">
        <v>12815</v>
      </c>
      <c r="B5194" s="179" t="s">
        <v>651</v>
      </c>
      <c r="C5194" s="180" t="s">
        <v>74</v>
      </c>
      <c r="D5194" s="180" t="s">
        <v>30</v>
      </c>
      <c r="E5194" s="178" t="n">
        <v>0.001016058</v>
      </c>
      <c r="F5194" s="181" t="n">
        <f aca="false">IF(C5194="MAT.",VLOOKUP(A5194,INSUMOS_AUX!A:F,6,0),0)</f>
        <v>5.84</v>
      </c>
      <c r="G5194" s="178" t="n">
        <f aca="false">IF(C5194="M.O.",VLOOKUP(A5194,INSUMOS_AUX!A:F,6,0),0)</f>
        <v>0</v>
      </c>
    </row>
    <row r="5195" customFormat="false" ht="15" hidden="false" customHeight="false" outlineLevel="0" collapsed="false">
      <c r="A5195" s="178" t="n">
        <v>12892</v>
      </c>
      <c r="B5195" s="179" t="s">
        <v>627</v>
      </c>
      <c r="C5195" s="180" t="s">
        <v>74</v>
      </c>
      <c r="D5195" s="180" t="s">
        <v>628</v>
      </c>
      <c r="E5195" s="178" t="n">
        <v>0.001748949</v>
      </c>
      <c r="F5195" s="181" t="n">
        <f aca="false">IF(C5195="MAT.",VLOOKUP(A5195,INSUMOS_AUX!A:F,6,0),0)</f>
        <v>9</v>
      </c>
      <c r="G5195" s="178" t="n">
        <f aca="false">IF(C5195="M.O.",VLOOKUP(A5195,INSUMOS_AUX!A:F,6,0),0)</f>
        <v>0</v>
      </c>
    </row>
    <row r="5196" customFormat="false" ht="15" hidden="false" customHeight="false" outlineLevel="0" collapsed="false">
      <c r="A5196" s="178" t="n">
        <v>12893</v>
      </c>
      <c r="B5196" s="179" t="s">
        <v>629</v>
      </c>
      <c r="C5196" s="180" t="s">
        <v>74</v>
      </c>
      <c r="D5196" s="180" t="s">
        <v>628</v>
      </c>
      <c r="E5196" s="178" t="n">
        <v>0.000204049</v>
      </c>
      <c r="F5196" s="181" t="n">
        <f aca="false">IF(C5196="MAT.",VLOOKUP(A5196,INSUMOS_AUX!A:F,6,0),0)</f>
        <v>48</v>
      </c>
      <c r="G5196" s="178" t="n">
        <f aca="false">IF(C5196="M.O.",VLOOKUP(A5196,INSUMOS_AUX!A:F,6,0),0)</f>
        <v>0</v>
      </c>
    </row>
    <row r="5197" customFormat="false" ht="15" hidden="false" customHeight="false" outlineLevel="0" collapsed="false">
      <c r="A5197" s="178" t="n">
        <v>25964</v>
      </c>
      <c r="B5197" s="179" t="s">
        <v>969</v>
      </c>
      <c r="C5197" s="180" t="s">
        <v>636</v>
      </c>
      <c r="D5197" s="180" t="s">
        <v>594</v>
      </c>
      <c r="E5197" s="178" t="n">
        <v>0.02560455</v>
      </c>
      <c r="F5197" s="181" t="n">
        <f aca="false">IF(C5197="MAT.",VLOOKUP(A5197,INSUMOS_AUX!A:F,6,0),0)</f>
        <v>0</v>
      </c>
      <c r="G5197" s="178" t="n">
        <f aca="false">IF(C5197="M.O.",VLOOKUP(A5197,INSUMOS_AUX!A:F,6,0),0)</f>
        <v>12.86</v>
      </c>
    </row>
    <row r="5198" customFormat="false" ht="15" hidden="false" customHeight="false" outlineLevel="0" collapsed="false">
      <c r="A5198" s="178" t="n">
        <v>25966</v>
      </c>
      <c r="B5198" s="179" t="s">
        <v>653</v>
      </c>
      <c r="C5198" s="180" t="s">
        <v>74</v>
      </c>
      <c r="D5198" s="180" t="s">
        <v>654</v>
      </c>
      <c r="E5198" s="178" t="n">
        <v>0.000169348</v>
      </c>
      <c r="F5198" s="181" t="n">
        <f aca="false">IF(C5198="MAT.",VLOOKUP(A5198,INSUMOS_AUX!A:F,6,0),0)</f>
        <v>15.03</v>
      </c>
      <c r="G5198" s="178" t="n">
        <f aca="false">IF(C5198="M.O.",VLOOKUP(A5198,INSUMOS_AUX!A:F,6,0),0)</f>
        <v>0</v>
      </c>
    </row>
    <row r="5199" customFormat="false" ht="15" hidden="false" customHeight="false" outlineLevel="0" collapsed="false">
      <c r="A5199" s="178" t="n">
        <v>2711</v>
      </c>
      <c r="B5199" s="179" t="s">
        <v>657</v>
      </c>
      <c r="C5199" s="180" t="s">
        <v>74</v>
      </c>
      <c r="D5199" s="180" t="s">
        <v>30</v>
      </c>
      <c r="E5199" s="178" t="n">
        <v>7.5578E-005</v>
      </c>
      <c r="F5199" s="181" t="n">
        <f aca="false">IF(C5199="MAT.",VLOOKUP(A5199,INSUMOS_AUX!A:F,6,0),0)</f>
        <v>109.45</v>
      </c>
      <c r="G5199" s="178" t="n">
        <f aca="false">IF(C5199="M.O.",VLOOKUP(A5199,INSUMOS_AUX!A:F,6,0),0)</f>
        <v>0</v>
      </c>
    </row>
    <row r="5200" customFormat="false" ht="15" hidden="false" customHeight="false" outlineLevel="0" collapsed="false">
      <c r="A5200" s="178" t="n">
        <v>36144</v>
      </c>
      <c r="B5200" s="179" t="s">
        <v>630</v>
      </c>
      <c r="C5200" s="180" t="s">
        <v>74</v>
      </c>
      <c r="D5200" s="180" t="s">
        <v>30</v>
      </c>
      <c r="E5200" s="178" t="n">
        <v>0.014228422</v>
      </c>
      <c r="F5200" s="181" t="n">
        <f aca="false">IF(C5200="MAT.",VLOOKUP(A5200,INSUMOS_AUX!A:F,6,0),0)</f>
        <v>1.12</v>
      </c>
      <c r="G5200" s="178" t="n">
        <f aca="false">IF(C5200="M.O.",VLOOKUP(A5200,INSUMOS_AUX!A:F,6,0),0)</f>
        <v>0</v>
      </c>
    </row>
    <row r="5201" customFormat="false" ht="15" hidden="false" customHeight="false" outlineLevel="0" collapsed="false">
      <c r="A5201" s="178" t="n">
        <v>36146</v>
      </c>
      <c r="B5201" s="179" t="s">
        <v>631</v>
      </c>
      <c r="C5201" s="180" t="s">
        <v>74</v>
      </c>
      <c r="D5201" s="180" t="s">
        <v>30</v>
      </c>
      <c r="E5201" s="178" t="n">
        <v>0.000158285</v>
      </c>
      <c r="F5201" s="181" t="n">
        <f aca="false">IF(C5201="MAT.",VLOOKUP(A5201,INSUMOS_AUX!A:F,6,0),0)</f>
        <v>170</v>
      </c>
      <c r="G5201" s="178" t="n">
        <f aca="false">IF(C5201="M.O.",VLOOKUP(A5201,INSUMOS_AUX!A:F,6,0),0)</f>
        <v>0</v>
      </c>
    </row>
    <row r="5202" customFormat="false" ht="15" hidden="false" customHeight="false" outlineLevel="0" collapsed="false">
      <c r="A5202" s="178" t="n">
        <v>36149</v>
      </c>
      <c r="B5202" s="179" t="s">
        <v>632</v>
      </c>
      <c r="C5202" s="180" t="s">
        <v>74</v>
      </c>
      <c r="D5202" s="180" t="s">
        <v>30</v>
      </c>
      <c r="E5202" s="178" t="n">
        <v>9.1656E-005</v>
      </c>
      <c r="F5202" s="181" t="n">
        <f aca="false">IF(C5202="MAT.",VLOOKUP(A5202,INSUMOS_AUX!A:F,6,0),0)</f>
        <v>117.5</v>
      </c>
      <c r="G5202" s="178" t="n">
        <f aca="false">IF(C5202="M.O.",VLOOKUP(A5202,INSUMOS_AUX!A:F,6,0),0)</f>
        <v>0</v>
      </c>
    </row>
    <row r="5203" customFormat="false" ht="15" hidden="false" customHeight="false" outlineLevel="0" collapsed="false">
      <c r="A5203" s="178" t="n">
        <v>36150</v>
      </c>
      <c r="B5203" s="179" t="s">
        <v>633</v>
      </c>
      <c r="C5203" s="180" t="s">
        <v>74</v>
      </c>
      <c r="D5203" s="180" t="s">
        <v>30</v>
      </c>
      <c r="E5203" s="178" t="n">
        <v>0.000339178</v>
      </c>
      <c r="F5203" s="181" t="n">
        <f aca="false">IF(C5203="MAT.",VLOOKUP(A5203,INSUMOS_AUX!A:F,6,0),0)</f>
        <v>29.7</v>
      </c>
      <c r="G5203" s="178" t="n">
        <f aca="false">IF(C5203="M.O.",VLOOKUP(A5203,INSUMOS_AUX!A:F,6,0),0)</f>
        <v>0</v>
      </c>
    </row>
    <row r="5204" customFormat="false" ht="15" hidden="false" customHeight="false" outlineLevel="0" collapsed="false">
      <c r="A5204" s="178" t="n">
        <v>36153</v>
      </c>
      <c r="B5204" s="179" t="s">
        <v>634</v>
      </c>
      <c r="C5204" s="180" t="s">
        <v>74</v>
      </c>
      <c r="D5204" s="180" t="s">
        <v>30</v>
      </c>
      <c r="E5204" s="178" t="n">
        <v>0.000137179</v>
      </c>
      <c r="F5204" s="181" t="n">
        <f aca="false">IF(C5204="MAT.",VLOOKUP(A5204,INSUMOS_AUX!A:F,6,0),0)</f>
        <v>133.75</v>
      </c>
      <c r="G5204" s="178" t="n">
        <f aca="false">IF(C5204="M.O.",VLOOKUP(A5204,INSUMOS_AUX!A:F,6,0),0)</f>
        <v>0</v>
      </c>
    </row>
    <row r="5205" customFormat="false" ht="15" hidden="false" customHeight="false" outlineLevel="0" collapsed="false">
      <c r="A5205" s="178" t="n">
        <v>365</v>
      </c>
      <c r="B5205" s="179" t="s">
        <v>971</v>
      </c>
      <c r="C5205" s="180" t="s">
        <v>74</v>
      </c>
      <c r="D5205" s="180" t="s">
        <v>30</v>
      </c>
      <c r="E5205" s="178" t="n">
        <v>1</v>
      </c>
      <c r="F5205" s="181" t="n">
        <f aca="false">IF(C5205="MAT.",VLOOKUP(A5205,INSUMOS_AUX!A:F,6,0),0)</f>
        <v>17.81</v>
      </c>
      <c r="G5205" s="178" t="n">
        <f aca="false">IF(C5205="M.O.",VLOOKUP(A5205,INSUMOS_AUX!A:F,6,0),0)</f>
        <v>0</v>
      </c>
    </row>
    <row r="5206" customFormat="false" ht="15" hidden="false" customHeight="false" outlineLevel="0" collapsed="false">
      <c r="A5206" s="178" t="n">
        <v>37370</v>
      </c>
      <c r="B5206" s="179" t="s">
        <v>659</v>
      </c>
      <c r="C5206" s="180" t="s">
        <v>74</v>
      </c>
      <c r="D5206" s="180" t="s">
        <v>594</v>
      </c>
      <c r="E5206" s="178" t="n">
        <v>0.1273</v>
      </c>
      <c r="F5206" s="181" t="n">
        <f aca="false">IF(C5206="MAT.",VLOOKUP(A5206,INSUMOS_AUX!A:F,6,0),0)</f>
        <v>1.87</v>
      </c>
      <c r="G5206" s="178" t="n">
        <f aca="false">IF(C5206="M.O.",VLOOKUP(A5206,INSUMOS_AUX!A:F,6,0),0)</f>
        <v>0</v>
      </c>
    </row>
    <row r="5207" customFormat="false" ht="15" hidden="false" customHeight="false" outlineLevel="0" collapsed="false">
      <c r="A5207" s="178" t="n">
        <v>37371</v>
      </c>
      <c r="B5207" s="179" t="s">
        <v>660</v>
      </c>
      <c r="C5207" s="180" t="s">
        <v>74</v>
      </c>
      <c r="D5207" s="180" t="s">
        <v>594</v>
      </c>
      <c r="E5207" s="178" t="n">
        <v>0.1273</v>
      </c>
      <c r="F5207" s="181" t="n">
        <f aca="false">IF(C5207="MAT.",VLOOKUP(A5207,INSUMOS_AUX!A:F,6,0),0)</f>
        <v>0.71</v>
      </c>
      <c r="G5207" s="178" t="n">
        <f aca="false">IF(C5207="M.O.",VLOOKUP(A5207,INSUMOS_AUX!A:F,6,0),0)</f>
        <v>0</v>
      </c>
    </row>
    <row r="5208" customFormat="false" ht="15" hidden="false" customHeight="false" outlineLevel="0" collapsed="false">
      <c r="A5208" s="178" t="n">
        <v>37372</v>
      </c>
      <c r="B5208" s="179" t="s">
        <v>661</v>
      </c>
      <c r="C5208" s="180" t="s">
        <v>74</v>
      </c>
      <c r="D5208" s="180" t="s">
        <v>594</v>
      </c>
      <c r="E5208" s="178" t="n">
        <v>0.1273</v>
      </c>
      <c r="F5208" s="181" t="n">
        <f aca="false">IF(C5208="MAT.",VLOOKUP(A5208,INSUMOS_AUX!A:F,6,0),0)</f>
        <v>0.34</v>
      </c>
      <c r="G5208" s="178" t="n">
        <f aca="false">IF(C5208="M.O.",VLOOKUP(A5208,INSUMOS_AUX!A:F,6,0),0)</f>
        <v>0</v>
      </c>
    </row>
    <row r="5209" customFormat="false" ht="15" hidden="false" customHeight="false" outlineLevel="0" collapsed="false">
      <c r="A5209" s="178" t="n">
        <v>37373</v>
      </c>
      <c r="B5209" s="179" t="s">
        <v>662</v>
      </c>
      <c r="C5209" s="180" t="s">
        <v>74</v>
      </c>
      <c r="D5209" s="180" t="s">
        <v>594</v>
      </c>
      <c r="E5209" s="178" t="n">
        <v>0.1273</v>
      </c>
      <c r="F5209" s="181" t="n">
        <f aca="false">IF(C5209="MAT.",VLOOKUP(A5209,INSUMOS_AUX!A:F,6,0),0)</f>
        <v>0.05</v>
      </c>
      <c r="G5209" s="178" t="n">
        <f aca="false">IF(C5209="M.O.",VLOOKUP(A5209,INSUMOS_AUX!A:F,6,0),0)</f>
        <v>0</v>
      </c>
    </row>
    <row r="5210" customFormat="false" ht="15" hidden="false" customHeight="false" outlineLevel="0" collapsed="false">
      <c r="A5210" s="178" t="n">
        <v>38382</v>
      </c>
      <c r="B5210" s="179" t="s">
        <v>664</v>
      </c>
      <c r="C5210" s="180" t="s">
        <v>74</v>
      </c>
      <c r="D5210" s="180" t="s">
        <v>30</v>
      </c>
      <c r="E5210" s="178" t="n">
        <v>0.000322222</v>
      </c>
      <c r="F5210" s="181" t="n">
        <f aca="false">IF(C5210="MAT.",VLOOKUP(A5210,INSUMOS_AUX!A:F,6,0),0)</f>
        <v>7.62</v>
      </c>
      <c r="G5210" s="178" t="n">
        <f aca="false">IF(C5210="M.O.",VLOOKUP(A5210,INSUMOS_AUX!A:F,6,0),0)</f>
        <v>0</v>
      </c>
    </row>
    <row r="5211" customFormat="false" ht="15" hidden="false" customHeight="false" outlineLevel="0" collapsed="false">
      <c r="A5211" s="178" t="n">
        <v>38390</v>
      </c>
      <c r="B5211" s="179" t="s">
        <v>665</v>
      </c>
      <c r="C5211" s="180" t="s">
        <v>74</v>
      </c>
      <c r="D5211" s="180" t="s">
        <v>30</v>
      </c>
      <c r="E5211" s="178" t="n">
        <v>0.000169348</v>
      </c>
      <c r="F5211" s="181" t="n">
        <f aca="false">IF(C5211="MAT.",VLOOKUP(A5211,INSUMOS_AUX!A:F,6,0),0)</f>
        <v>22.97</v>
      </c>
      <c r="G5211" s="178" t="n">
        <f aca="false">IF(C5211="M.O.",VLOOKUP(A5211,INSUMOS_AUX!A:F,6,0),0)</f>
        <v>0</v>
      </c>
    </row>
    <row r="5212" customFormat="false" ht="15" hidden="false" customHeight="false" outlineLevel="0" collapsed="false">
      <c r="A5212" s="178" t="n">
        <v>38393</v>
      </c>
      <c r="B5212" s="179" t="s">
        <v>666</v>
      </c>
      <c r="C5212" s="180" t="s">
        <v>74</v>
      </c>
      <c r="D5212" s="180" t="s">
        <v>30</v>
      </c>
      <c r="E5212" s="178" t="n">
        <v>0.000169348</v>
      </c>
      <c r="F5212" s="181" t="n">
        <f aca="false">IF(C5212="MAT.",VLOOKUP(A5212,INSUMOS_AUX!A:F,6,0),0)</f>
        <v>10.36</v>
      </c>
      <c r="G5212" s="178" t="n">
        <f aca="false">IF(C5212="M.O.",VLOOKUP(A5212,INSUMOS_AUX!A:F,6,0),0)</f>
        <v>0</v>
      </c>
    </row>
    <row r="5213" customFormat="false" ht="15" hidden="false" customHeight="false" outlineLevel="0" collapsed="false">
      <c r="A5213" s="178" t="n">
        <v>38396</v>
      </c>
      <c r="B5213" s="179" t="s">
        <v>667</v>
      </c>
      <c r="C5213" s="180" t="s">
        <v>74</v>
      </c>
      <c r="D5213" s="180" t="s">
        <v>30</v>
      </c>
      <c r="E5213" s="178" t="n">
        <v>5.767E-006</v>
      </c>
      <c r="F5213" s="181" t="n">
        <f aca="false">IF(C5213="MAT.",VLOOKUP(A5213,INSUMOS_AUX!A:F,6,0),0)</f>
        <v>276.64</v>
      </c>
      <c r="G5213" s="178" t="n">
        <f aca="false">IF(C5213="M.O.",VLOOKUP(A5213,INSUMOS_AUX!A:F,6,0),0)</f>
        <v>0</v>
      </c>
    </row>
    <row r="5214" customFormat="false" ht="15" hidden="false" customHeight="false" outlineLevel="0" collapsed="false">
      <c r="A5214" s="178" t="n">
        <v>38399</v>
      </c>
      <c r="B5214" s="179" t="s">
        <v>668</v>
      </c>
      <c r="C5214" s="180" t="s">
        <v>74</v>
      </c>
      <c r="D5214" s="180" t="s">
        <v>30</v>
      </c>
      <c r="E5214" s="178" t="n">
        <v>2.8808E-005</v>
      </c>
      <c r="F5214" s="181" t="n">
        <f aca="false">IF(C5214="MAT.",VLOOKUP(A5214,INSUMOS_AUX!A:F,6,0),0)</f>
        <v>135.25</v>
      </c>
      <c r="G5214" s="178" t="n">
        <f aca="false">IF(C5214="M.O.",VLOOKUP(A5214,INSUMOS_AUX!A:F,6,0),0)</f>
        <v>0</v>
      </c>
    </row>
    <row r="5215" customFormat="false" ht="15" hidden="false" customHeight="false" outlineLevel="0" collapsed="false">
      <c r="A5215" s="178" t="n">
        <v>38412</v>
      </c>
      <c r="B5215" s="179" t="s">
        <v>669</v>
      </c>
      <c r="C5215" s="180" t="s">
        <v>74</v>
      </c>
      <c r="D5215" s="180" t="s">
        <v>30</v>
      </c>
      <c r="E5215" s="178" t="n">
        <v>5.041E-006</v>
      </c>
      <c r="F5215" s="181" t="n">
        <f aca="false">IF(C5215="MAT.",VLOOKUP(A5215,INSUMOS_AUX!A:F,6,0),0)</f>
        <v>837.62</v>
      </c>
      <c r="G5215" s="178" t="n">
        <f aca="false">IF(C5215="M.O.",VLOOKUP(A5215,INSUMOS_AUX!A:F,6,0),0)</f>
        <v>0</v>
      </c>
    </row>
    <row r="5216" customFormat="false" ht="15" hidden="false" customHeight="false" outlineLevel="0" collapsed="false">
      <c r="A5216" s="178" t="n">
        <v>38413</v>
      </c>
      <c r="B5216" s="179" t="s">
        <v>670</v>
      </c>
      <c r="C5216" s="180" t="s">
        <v>74</v>
      </c>
      <c r="D5216" s="180" t="s">
        <v>30</v>
      </c>
      <c r="E5216" s="178" t="n">
        <v>4.939E-006</v>
      </c>
      <c r="F5216" s="181" t="n">
        <f aca="false">IF(C5216="MAT.",VLOOKUP(A5216,INSUMOS_AUX!A:F,6,0),0)</f>
        <v>589.49</v>
      </c>
      <c r="G5216" s="178" t="n">
        <f aca="false">IF(C5216="M.O.",VLOOKUP(A5216,INSUMOS_AUX!A:F,6,0),0)</f>
        <v>0</v>
      </c>
    </row>
    <row r="5217" customFormat="false" ht="15" hidden="false" customHeight="false" outlineLevel="0" collapsed="false">
      <c r="A5217" s="178" t="n">
        <v>38476</v>
      </c>
      <c r="B5217" s="179" t="s">
        <v>671</v>
      </c>
      <c r="C5217" s="180" t="s">
        <v>74</v>
      </c>
      <c r="D5217" s="180" t="s">
        <v>30</v>
      </c>
      <c r="E5217" s="178" t="n">
        <v>2.3054E-005</v>
      </c>
      <c r="F5217" s="181" t="n">
        <f aca="false">IF(C5217="MAT.",VLOOKUP(A5217,INSUMOS_AUX!A:F,6,0),0)</f>
        <v>203.78</v>
      </c>
      <c r="G5217" s="178" t="n">
        <f aca="false">IF(C5217="M.O.",VLOOKUP(A5217,INSUMOS_AUX!A:F,6,0),0)</f>
        <v>0</v>
      </c>
    </row>
    <row r="5218" customFormat="false" ht="15" hidden="false" customHeight="false" outlineLevel="0" collapsed="false">
      <c r="A5218" s="178" t="n">
        <v>38477</v>
      </c>
      <c r="B5218" s="179" t="s">
        <v>672</v>
      </c>
      <c r="C5218" s="180" t="s">
        <v>74</v>
      </c>
      <c r="D5218" s="180" t="s">
        <v>30</v>
      </c>
      <c r="E5218" s="178" t="n">
        <v>4.939E-006</v>
      </c>
      <c r="F5218" s="181" t="n">
        <f aca="false">IF(C5218="MAT.",VLOOKUP(A5218,INSUMOS_AUX!A:F,6,0),0)</f>
        <v>577.1</v>
      </c>
      <c r="G5218" s="178" t="n">
        <f aca="false">IF(C5218="M.O.",VLOOKUP(A5218,INSUMOS_AUX!A:F,6,0),0)</f>
        <v>0</v>
      </c>
    </row>
    <row r="5219" customFormat="false" ht="15" hidden="false" customHeight="false" outlineLevel="0" collapsed="false">
      <c r="A5219" s="178" t="n">
        <v>6111</v>
      </c>
      <c r="B5219" s="179" t="s">
        <v>678</v>
      </c>
      <c r="C5219" s="180" t="s">
        <v>636</v>
      </c>
      <c r="D5219" s="180" t="s">
        <v>594</v>
      </c>
      <c r="E5219" s="178" t="n">
        <v>0.10354078</v>
      </c>
      <c r="F5219" s="181" t="n">
        <f aca="false">IF(C5219="MAT.",VLOOKUP(A5219,INSUMOS_AUX!A:F,6,0),0)</f>
        <v>0</v>
      </c>
      <c r="G5219" s="178" t="n">
        <f aca="false">IF(C5219="M.O.",VLOOKUP(A5219,INSUMOS_AUX!A:F,6,0),0)</f>
        <v>8.51</v>
      </c>
    </row>
    <row r="5220" customFormat="false" ht="15" hidden="false" customHeight="false" outlineLevel="0" collapsed="false">
      <c r="A5220" s="172"/>
      <c r="B5220" s="173"/>
      <c r="C5220" s="173"/>
      <c r="D5220" s="173"/>
      <c r="E5220" s="173"/>
      <c r="F5220" s="173"/>
      <c r="G5220" s="173"/>
    </row>
    <row r="5221" customFormat="false" ht="15" hidden="false" customHeight="false" outlineLevel="0" collapsed="false">
      <c r="A5221" s="174" t="s">
        <v>580</v>
      </c>
      <c r="B5221" s="174" t="s">
        <v>581</v>
      </c>
      <c r="C5221" s="175" t="s">
        <v>60</v>
      </c>
      <c r="D5221" s="175" t="s">
        <v>79</v>
      </c>
      <c r="E5221" s="176" t="n">
        <v>30</v>
      </c>
      <c r="F5221" s="176" t="n">
        <f aca="false">SUMPRODUCT($E5222:$E5249,F5222:F5249)</f>
        <v>4.6475545928</v>
      </c>
      <c r="G5221" s="176" t="n">
        <f aca="false">SUMPRODUCT($E5222:$E5249,G5222:G5249)</f>
        <v>6.87427475</v>
      </c>
    </row>
    <row r="5222" customFormat="false" ht="15" hidden="false" customHeight="false" outlineLevel="0" collapsed="false">
      <c r="A5222" s="178" t="n">
        <v>10</v>
      </c>
      <c r="B5222" s="179" t="s">
        <v>647</v>
      </c>
      <c r="C5222" s="180" t="s">
        <v>74</v>
      </c>
      <c r="D5222" s="180" t="s">
        <v>30</v>
      </c>
      <c r="E5222" s="178" t="n">
        <v>0.0042075</v>
      </c>
      <c r="F5222" s="181" t="n">
        <f aca="false">IF(C5222="MAT.",VLOOKUP(A5222,INSUMOS_AUX!A:F,6,0),0)</f>
        <v>6.92</v>
      </c>
      <c r="G5222" s="178" t="n">
        <f aca="false">IF(C5222="M.O.",VLOOKUP(A5222,INSUMOS_AUX!A:F,6,0),0)</f>
        <v>0</v>
      </c>
    </row>
    <row r="5223" customFormat="false" ht="15" hidden="false" customHeight="false" outlineLevel="0" collapsed="false">
      <c r="A5223" s="178" t="n">
        <v>11359</v>
      </c>
      <c r="B5223" s="179" t="s">
        <v>649</v>
      </c>
      <c r="C5223" s="180" t="s">
        <v>74</v>
      </c>
      <c r="D5223" s="180" t="s">
        <v>30</v>
      </c>
      <c r="E5223" s="178" t="n">
        <v>3.396E-005</v>
      </c>
      <c r="F5223" s="181" t="n">
        <f aca="false">IF(C5223="MAT.",VLOOKUP(A5223,INSUMOS_AUX!A:F,6,0),0)</f>
        <v>571.77</v>
      </c>
      <c r="G5223" s="178" t="n">
        <f aca="false">IF(C5223="M.O.",VLOOKUP(A5223,INSUMOS_AUX!A:F,6,0),0)</f>
        <v>0</v>
      </c>
    </row>
    <row r="5224" customFormat="false" ht="15" hidden="false" customHeight="false" outlineLevel="0" collapsed="false">
      <c r="A5224" s="178" t="n">
        <v>12815</v>
      </c>
      <c r="B5224" s="179" t="s">
        <v>651</v>
      </c>
      <c r="C5224" s="180" t="s">
        <v>74</v>
      </c>
      <c r="D5224" s="180" t="s">
        <v>30</v>
      </c>
      <c r="E5224" s="178" t="n">
        <v>0.00478896</v>
      </c>
      <c r="F5224" s="181" t="n">
        <f aca="false">IF(C5224="MAT.",VLOOKUP(A5224,INSUMOS_AUX!A:F,6,0),0)</f>
        <v>5.84</v>
      </c>
      <c r="G5224" s="178" t="n">
        <f aca="false">IF(C5224="M.O.",VLOOKUP(A5224,INSUMOS_AUX!A:F,6,0),0)</f>
        <v>0</v>
      </c>
    </row>
    <row r="5225" customFormat="false" ht="15" hidden="false" customHeight="false" outlineLevel="0" collapsed="false">
      <c r="A5225" s="178" t="n">
        <v>12892</v>
      </c>
      <c r="B5225" s="179" t="s">
        <v>627</v>
      </c>
      <c r="C5225" s="180" t="s">
        <v>74</v>
      </c>
      <c r="D5225" s="180" t="s">
        <v>628</v>
      </c>
      <c r="E5225" s="178" t="n">
        <v>0.00824328</v>
      </c>
      <c r="F5225" s="181" t="n">
        <f aca="false">IF(C5225="MAT.",VLOOKUP(A5225,INSUMOS_AUX!A:F,6,0),0)</f>
        <v>9</v>
      </c>
      <c r="G5225" s="178" t="n">
        <f aca="false">IF(C5225="M.O.",VLOOKUP(A5225,INSUMOS_AUX!A:F,6,0),0)</f>
        <v>0</v>
      </c>
    </row>
    <row r="5226" customFormat="false" ht="15" hidden="false" customHeight="false" outlineLevel="0" collapsed="false">
      <c r="A5226" s="178" t="n">
        <v>12893</v>
      </c>
      <c r="B5226" s="179" t="s">
        <v>629</v>
      </c>
      <c r="C5226" s="180" t="s">
        <v>74</v>
      </c>
      <c r="D5226" s="180" t="s">
        <v>628</v>
      </c>
      <c r="E5226" s="178" t="n">
        <v>0.00096174</v>
      </c>
      <c r="F5226" s="181" t="n">
        <f aca="false">IF(C5226="MAT.",VLOOKUP(A5226,INSUMOS_AUX!A:F,6,0),0)</f>
        <v>48</v>
      </c>
      <c r="G5226" s="178" t="n">
        <f aca="false">IF(C5226="M.O.",VLOOKUP(A5226,INSUMOS_AUX!A:F,6,0),0)</f>
        <v>0</v>
      </c>
    </row>
    <row r="5227" customFormat="false" ht="15" hidden="false" customHeight="false" outlineLevel="0" collapsed="false">
      <c r="A5227" s="178" t="n">
        <v>25966</v>
      </c>
      <c r="B5227" s="179" t="s">
        <v>653</v>
      </c>
      <c r="C5227" s="180" t="s">
        <v>74</v>
      </c>
      <c r="D5227" s="180" t="s">
        <v>654</v>
      </c>
      <c r="E5227" s="178" t="n">
        <v>0.00079818</v>
      </c>
      <c r="F5227" s="181" t="n">
        <f aca="false">IF(C5227="MAT.",VLOOKUP(A5227,INSUMOS_AUX!A:F,6,0),0)</f>
        <v>15.03</v>
      </c>
      <c r="G5227" s="178" t="n">
        <f aca="false">IF(C5227="M.O.",VLOOKUP(A5227,INSUMOS_AUX!A:F,6,0),0)</f>
        <v>0</v>
      </c>
    </row>
    <row r="5228" customFormat="false" ht="15" hidden="false" customHeight="false" outlineLevel="0" collapsed="false">
      <c r="A5228" s="178" t="n">
        <v>2711</v>
      </c>
      <c r="B5228" s="179" t="s">
        <v>657</v>
      </c>
      <c r="C5228" s="180" t="s">
        <v>74</v>
      </c>
      <c r="D5228" s="180" t="s">
        <v>30</v>
      </c>
      <c r="E5228" s="178" t="n">
        <v>0.00035622</v>
      </c>
      <c r="F5228" s="181" t="n">
        <f aca="false">IF(C5228="MAT.",VLOOKUP(A5228,INSUMOS_AUX!A:F,6,0),0)</f>
        <v>109.45</v>
      </c>
      <c r="G5228" s="178" t="n">
        <f aca="false">IF(C5228="M.O.",VLOOKUP(A5228,INSUMOS_AUX!A:F,6,0),0)</f>
        <v>0</v>
      </c>
    </row>
    <row r="5229" customFormat="false" ht="15" hidden="false" customHeight="false" outlineLevel="0" collapsed="false">
      <c r="A5229" s="178" t="n">
        <v>36144</v>
      </c>
      <c r="B5229" s="179" t="s">
        <v>630</v>
      </c>
      <c r="C5229" s="180" t="s">
        <v>74</v>
      </c>
      <c r="D5229" s="180" t="s">
        <v>30</v>
      </c>
      <c r="E5229" s="178" t="n">
        <v>0.06706248</v>
      </c>
      <c r="F5229" s="181" t="n">
        <f aca="false">IF(C5229="MAT.",VLOOKUP(A5229,INSUMOS_AUX!A:F,6,0),0)</f>
        <v>1.12</v>
      </c>
      <c r="G5229" s="178" t="n">
        <f aca="false">IF(C5229="M.O.",VLOOKUP(A5229,INSUMOS_AUX!A:F,6,0),0)</f>
        <v>0</v>
      </c>
    </row>
    <row r="5230" customFormat="false" ht="15" hidden="false" customHeight="false" outlineLevel="0" collapsed="false">
      <c r="A5230" s="178" t="n">
        <v>36146</v>
      </c>
      <c r="B5230" s="179" t="s">
        <v>631</v>
      </c>
      <c r="C5230" s="180" t="s">
        <v>74</v>
      </c>
      <c r="D5230" s="180" t="s">
        <v>30</v>
      </c>
      <c r="E5230" s="178" t="n">
        <v>0.00074604</v>
      </c>
      <c r="F5230" s="181" t="n">
        <f aca="false">IF(C5230="MAT.",VLOOKUP(A5230,INSUMOS_AUX!A:F,6,0),0)</f>
        <v>170</v>
      </c>
      <c r="G5230" s="178" t="n">
        <f aca="false">IF(C5230="M.O.",VLOOKUP(A5230,INSUMOS_AUX!A:F,6,0),0)</f>
        <v>0</v>
      </c>
    </row>
    <row r="5231" customFormat="false" ht="15" hidden="false" customHeight="false" outlineLevel="0" collapsed="false">
      <c r="A5231" s="178" t="n">
        <v>36149</v>
      </c>
      <c r="B5231" s="179" t="s">
        <v>632</v>
      </c>
      <c r="C5231" s="180" t="s">
        <v>74</v>
      </c>
      <c r="D5231" s="180" t="s">
        <v>30</v>
      </c>
      <c r="E5231" s="178" t="n">
        <v>0.000432</v>
      </c>
      <c r="F5231" s="181" t="n">
        <f aca="false">IF(C5231="MAT.",VLOOKUP(A5231,INSUMOS_AUX!A:F,6,0),0)</f>
        <v>117.5</v>
      </c>
      <c r="G5231" s="178" t="n">
        <f aca="false">IF(C5231="M.O.",VLOOKUP(A5231,INSUMOS_AUX!A:F,6,0),0)</f>
        <v>0</v>
      </c>
    </row>
    <row r="5232" customFormat="false" ht="15" hidden="false" customHeight="false" outlineLevel="0" collapsed="false">
      <c r="A5232" s="178" t="n">
        <v>36150</v>
      </c>
      <c r="B5232" s="179" t="s">
        <v>633</v>
      </c>
      <c r="C5232" s="180" t="s">
        <v>74</v>
      </c>
      <c r="D5232" s="180" t="s">
        <v>30</v>
      </c>
      <c r="E5232" s="178" t="n">
        <v>0.00159864</v>
      </c>
      <c r="F5232" s="181" t="n">
        <f aca="false">IF(C5232="MAT.",VLOOKUP(A5232,INSUMOS_AUX!A:F,6,0),0)</f>
        <v>29.7</v>
      </c>
      <c r="G5232" s="178" t="n">
        <f aca="false">IF(C5232="M.O.",VLOOKUP(A5232,INSUMOS_AUX!A:F,6,0),0)</f>
        <v>0</v>
      </c>
    </row>
    <row r="5233" customFormat="false" ht="15" hidden="false" customHeight="false" outlineLevel="0" collapsed="false">
      <c r="A5233" s="178" t="n">
        <v>36153</v>
      </c>
      <c r="B5233" s="179" t="s">
        <v>634</v>
      </c>
      <c r="C5233" s="180" t="s">
        <v>74</v>
      </c>
      <c r="D5233" s="180" t="s">
        <v>30</v>
      </c>
      <c r="E5233" s="178" t="n">
        <v>0.00064656</v>
      </c>
      <c r="F5233" s="181" t="n">
        <f aca="false">IF(C5233="MAT.",VLOOKUP(A5233,INSUMOS_AUX!A:F,6,0),0)</f>
        <v>133.75</v>
      </c>
      <c r="G5233" s="178" t="n">
        <f aca="false">IF(C5233="M.O.",VLOOKUP(A5233,INSUMOS_AUX!A:F,6,0),0)</f>
        <v>0</v>
      </c>
    </row>
    <row r="5234" customFormat="false" ht="15" hidden="false" customHeight="false" outlineLevel="0" collapsed="false">
      <c r="A5234" s="178" t="n">
        <v>37370</v>
      </c>
      <c r="B5234" s="179" t="s">
        <v>659</v>
      </c>
      <c r="C5234" s="180" t="s">
        <v>74</v>
      </c>
      <c r="D5234" s="180" t="s">
        <v>594</v>
      </c>
      <c r="E5234" s="178" t="n">
        <v>0.6</v>
      </c>
      <c r="F5234" s="181" t="n">
        <f aca="false">IF(C5234="MAT.",VLOOKUP(A5234,INSUMOS_AUX!A:F,6,0),0)</f>
        <v>1.87</v>
      </c>
      <c r="G5234" s="178" t="n">
        <f aca="false">IF(C5234="M.O.",VLOOKUP(A5234,INSUMOS_AUX!A:F,6,0),0)</f>
        <v>0</v>
      </c>
    </row>
    <row r="5235" customFormat="false" ht="15" hidden="false" customHeight="false" outlineLevel="0" collapsed="false">
      <c r="A5235" s="178" t="n">
        <v>37371</v>
      </c>
      <c r="B5235" s="179" t="s">
        <v>660</v>
      </c>
      <c r="C5235" s="180" t="s">
        <v>74</v>
      </c>
      <c r="D5235" s="180" t="s">
        <v>594</v>
      </c>
      <c r="E5235" s="178" t="n">
        <v>0.6</v>
      </c>
      <c r="F5235" s="181" t="n">
        <f aca="false">IF(C5235="MAT.",VLOOKUP(A5235,INSUMOS_AUX!A:F,6,0),0)</f>
        <v>0.71</v>
      </c>
      <c r="G5235" s="178" t="n">
        <f aca="false">IF(C5235="M.O.",VLOOKUP(A5235,INSUMOS_AUX!A:F,6,0),0)</f>
        <v>0</v>
      </c>
    </row>
    <row r="5236" customFormat="false" ht="15" hidden="false" customHeight="false" outlineLevel="0" collapsed="false">
      <c r="A5236" s="178" t="n">
        <v>37372</v>
      </c>
      <c r="B5236" s="179" t="s">
        <v>661</v>
      </c>
      <c r="C5236" s="180" t="s">
        <v>74</v>
      </c>
      <c r="D5236" s="180" t="s">
        <v>594</v>
      </c>
      <c r="E5236" s="178" t="n">
        <v>0.6</v>
      </c>
      <c r="F5236" s="181" t="n">
        <f aca="false">IF(C5236="MAT.",VLOOKUP(A5236,INSUMOS_AUX!A:F,6,0),0)</f>
        <v>0.34</v>
      </c>
      <c r="G5236" s="178" t="n">
        <f aca="false">IF(C5236="M.O.",VLOOKUP(A5236,INSUMOS_AUX!A:F,6,0),0)</f>
        <v>0</v>
      </c>
    </row>
    <row r="5237" customFormat="false" ht="15" hidden="false" customHeight="false" outlineLevel="0" collapsed="false">
      <c r="A5237" s="178" t="n">
        <v>37373</v>
      </c>
      <c r="B5237" s="179" t="s">
        <v>662</v>
      </c>
      <c r="C5237" s="180" t="s">
        <v>74</v>
      </c>
      <c r="D5237" s="180" t="s">
        <v>594</v>
      </c>
      <c r="E5237" s="178" t="n">
        <v>0.6</v>
      </c>
      <c r="F5237" s="181" t="n">
        <f aca="false">IF(C5237="MAT.",VLOOKUP(A5237,INSUMOS_AUX!A:F,6,0),0)</f>
        <v>0.05</v>
      </c>
      <c r="G5237" s="178" t="n">
        <f aca="false">IF(C5237="M.O.",VLOOKUP(A5237,INSUMOS_AUX!A:F,6,0),0)</f>
        <v>0</v>
      </c>
    </row>
    <row r="5238" customFormat="false" ht="15" hidden="false" customHeight="false" outlineLevel="0" collapsed="false">
      <c r="A5238" s="178" t="n">
        <v>38382</v>
      </c>
      <c r="B5238" s="179" t="s">
        <v>664</v>
      </c>
      <c r="C5238" s="180" t="s">
        <v>74</v>
      </c>
      <c r="D5238" s="180" t="s">
        <v>30</v>
      </c>
      <c r="E5238" s="178" t="n">
        <v>0.00151872</v>
      </c>
      <c r="F5238" s="181" t="n">
        <f aca="false">IF(C5238="MAT.",VLOOKUP(A5238,INSUMOS_AUX!A:F,6,0),0)</f>
        <v>7.62</v>
      </c>
      <c r="G5238" s="178" t="n">
        <f aca="false">IF(C5238="M.O.",VLOOKUP(A5238,INSUMOS_AUX!A:F,6,0),0)</f>
        <v>0</v>
      </c>
    </row>
    <row r="5239" customFormat="false" ht="15" hidden="false" customHeight="false" outlineLevel="0" collapsed="false">
      <c r="A5239" s="178" t="n">
        <v>38390</v>
      </c>
      <c r="B5239" s="179" t="s">
        <v>665</v>
      </c>
      <c r="C5239" s="180" t="s">
        <v>74</v>
      </c>
      <c r="D5239" s="180" t="s">
        <v>30</v>
      </c>
      <c r="E5239" s="178" t="n">
        <v>0.00079818</v>
      </c>
      <c r="F5239" s="181" t="n">
        <f aca="false">IF(C5239="MAT.",VLOOKUP(A5239,INSUMOS_AUX!A:F,6,0),0)</f>
        <v>22.97</v>
      </c>
      <c r="G5239" s="178" t="n">
        <f aca="false">IF(C5239="M.O.",VLOOKUP(A5239,INSUMOS_AUX!A:F,6,0),0)</f>
        <v>0</v>
      </c>
    </row>
    <row r="5240" customFormat="false" ht="15" hidden="false" customHeight="false" outlineLevel="0" collapsed="false">
      <c r="A5240" s="178" t="n">
        <v>38393</v>
      </c>
      <c r="B5240" s="179" t="s">
        <v>666</v>
      </c>
      <c r="C5240" s="180" t="s">
        <v>74</v>
      </c>
      <c r="D5240" s="180" t="s">
        <v>30</v>
      </c>
      <c r="E5240" s="178" t="n">
        <v>0.00079818</v>
      </c>
      <c r="F5240" s="181" t="n">
        <f aca="false">IF(C5240="MAT.",VLOOKUP(A5240,INSUMOS_AUX!A:F,6,0),0)</f>
        <v>10.36</v>
      </c>
      <c r="G5240" s="178" t="n">
        <f aca="false">IF(C5240="M.O.",VLOOKUP(A5240,INSUMOS_AUX!A:F,6,0),0)</f>
        <v>0</v>
      </c>
    </row>
    <row r="5241" customFormat="false" ht="15" hidden="false" customHeight="false" outlineLevel="0" collapsed="false">
      <c r="A5241" s="178" t="n">
        <v>38396</v>
      </c>
      <c r="B5241" s="179" t="s">
        <v>667</v>
      </c>
      <c r="C5241" s="180" t="s">
        <v>74</v>
      </c>
      <c r="D5241" s="180" t="s">
        <v>30</v>
      </c>
      <c r="E5241" s="178" t="n">
        <v>2.718E-005</v>
      </c>
      <c r="F5241" s="181" t="n">
        <f aca="false">IF(C5241="MAT.",VLOOKUP(A5241,INSUMOS_AUX!A:F,6,0),0)</f>
        <v>276.64</v>
      </c>
      <c r="G5241" s="178" t="n">
        <f aca="false">IF(C5241="M.O.",VLOOKUP(A5241,INSUMOS_AUX!A:F,6,0),0)</f>
        <v>0</v>
      </c>
    </row>
    <row r="5242" customFormat="false" ht="15" hidden="false" customHeight="false" outlineLevel="0" collapsed="false">
      <c r="A5242" s="178" t="n">
        <v>38399</v>
      </c>
      <c r="B5242" s="179" t="s">
        <v>668</v>
      </c>
      <c r="C5242" s="180" t="s">
        <v>74</v>
      </c>
      <c r="D5242" s="180" t="s">
        <v>30</v>
      </c>
      <c r="E5242" s="178" t="n">
        <v>0.00013578</v>
      </c>
      <c r="F5242" s="181" t="n">
        <f aca="false">IF(C5242="MAT.",VLOOKUP(A5242,INSUMOS_AUX!A:F,6,0),0)</f>
        <v>135.25</v>
      </c>
      <c r="G5242" s="178" t="n">
        <f aca="false">IF(C5242="M.O.",VLOOKUP(A5242,INSUMOS_AUX!A:F,6,0),0)</f>
        <v>0</v>
      </c>
    </row>
    <row r="5243" customFormat="false" ht="15" hidden="false" customHeight="false" outlineLevel="0" collapsed="false">
      <c r="A5243" s="178" t="n">
        <v>38412</v>
      </c>
      <c r="B5243" s="179" t="s">
        <v>669</v>
      </c>
      <c r="C5243" s="180" t="s">
        <v>74</v>
      </c>
      <c r="D5243" s="180" t="s">
        <v>30</v>
      </c>
      <c r="E5243" s="178" t="n">
        <v>2.376E-005</v>
      </c>
      <c r="F5243" s="181" t="n">
        <f aca="false">IF(C5243="MAT.",VLOOKUP(A5243,INSUMOS_AUX!A:F,6,0),0)</f>
        <v>837.62</v>
      </c>
      <c r="G5243" s="178" t="n">
        <f aca="false">IF(C5243="M.O.",VLOOKUP(A5243,INSUMOS_AUX!A:F,6,0),0)</f>
        <v>0</v>
      </c>
    </row>
    <row r="5244" customFormat="false" ht="15" hidden="false" customHeight="false" outlineLevel="0" collapsed="false">
      <c r="A5244" s="178" t="n">
        <v>38413</v>
      </c>
      <c r="B5244" s="179" t="s">
        <v>670</v>
      </c>
      <c r="C5244" s="180" t="s">
        <v>74</v>
      </c>
      <c r="D5244" s="180" t="s">
        <v>30</v>
      </c>
      <c r="E5244" s="178" t="n">
        <v>2.328E-005</v>
      </c>
      <c r="F5244" s="181" t="n">
        <f aca="false">IF(C5244="MAT.",VLOOKUP(A5244,INSUMOS_AUX!A:F,6,0),0)</f>
        <v>589.49</v>
      </c>
      <c r="G5244" s="178" t="n">
        <f aca="false">IF(C5244="M.O.",VLOOKUP(A5244,INSUMOS_AUX!A:F,6,0),0)</f>
        <v>0</v>
      </c>
    </row>
    <row r="5245" customFormat="false" ht="15" hidden="false" customHeight="false" outlineLevel="0" collapsed="false">
      <c r="A5245" s="178" t="n">
        <v>38476</v>
      </c>
      <c r="B5245" s="179" t="s">
        <v>671</v>
      </c>
      <c r="C5245" s="180" t="s">
        <v>74</v>
      </c>
      <c r="D5245" s="180" t="s">
        <v>30</v>
      </c>
      <c r="E5245" s="178" t="n">
        <v>0.00010866</v>
      </c>
      <c r="F5245" s="181" t="n">
        <f aca="false">IF(C5245="MAT.",VLOOKUP(A5245,INSUMOS_AUX!A:F,6,0),0)</f>
        <v>203.78</v>
      </c>
      <c r="G5245" s="178" t="n">
        <f aca="false">IF(C5245="M.O.",VLOOKUP(A5245,INSUMOS_AUX!A:F,6,0),0)</f>
        <v>0</v>
      </c>
    </row>
    <row r="5246" customFormat="false" ht="15" hidden="false" customHeight="false" outlineLevel="0" collapsed="false">
      <c r="A5246" s="178" t="n">
        <v>38477</v>
      </c>
      <c r="B5246" s="179" t="s">
        <v>672</v>
      </c>
      <c r="C5246" s="180" t="s">
        <v>74</v>
      </c>
      <c r="D5246" s="180" t="s">
        <v>30</v>
      </c>
      <c r="E5246" s="178" t="n">
        <v>2.328E-005</v>
      </c>
      <c r="F5246" s="181" t="n">
        <f aca="false">IF(C5246="MAT.",VLOOKUP(A5246,INSUMOS_AUX!A:F,6,0),0)</f>
        <v>577.1</v>
      </c>
      <c r="G5246" s="178" t="n">
        <f aca="false">IF(C5246="M.O.",VLOOKUP(A5246,INSUMOS_AUX!A:F,6,0),0)</f>
        <v>0</v>
      </c>
    </row>
    <row r="5247" customFormat="false" ht="15" hidden="false" customHeight="false" outlineLevel="0" collapsed="false">
      <c r="A5247" s="178" t="n">
        <v>4783</v>
      </c>
      <c r="B5247" s="179" t="s">
        <v>745</v>
      </c>
      <c r="C5247" s="180" t="s">
        <v>636</v>
      </c>
      <c r="D5247" s="180" t="s">
        <v>594</v>
      </c>
      <c r="E5247" s="178" t="n">
        <v>0.354165</v>
      </c>
      <c r="F5247" s="181" t="n">
        <f aca="false">IF(C5247="MAT.",VLOOKUP(A5247,INSUMOS_AUX!A:F,6,0),0)</f>
        <v>0</v>
      </c>
      <c r="G5247" s="178" t="n">
        <f aca="false">IF(C5247="M.O.",VLOOKUP(A5247,INSUMOS_AUX!A:F,6,0),0)</f>
        <v>13.3</v>
      </c>
    </row>
    <row r="5248" customFormat="false" ht="15" hidden="false" customHeight="false" outlineLevel="0" collapsed="false">
      <c r="A5248" s="178" t="n">
        <v>6111</v>
      </c>
      <c r="B5248" s="179" t="s">
        <v>678</v>
      </c>
      <c r="C5248" s="180" t="s">
        <v>636</v>
      </c>
      <c r="D5248" s="180" t="s">
        <v>594</v>
      </c>
      <c r="E5248" s="178" t="n">
        <v>0.254275</v>
      </c>
      <c r="F5248" s="181" t="n">
        <f aca="false">IF(C5248="MAT.",VLOOKUP(A5248,INSUMOS_AUX!A:F,6,0),0)</f>
        <v>0</v>
      </c>
      <c r="G5248" s="178" t="n">
        <f aca="false">IF(C5248="M.O.",VLOOKUP(A5248,INSUMOS_AUX!A:F,6,0),0)</f>
        <v>8.51</v>
      </c>
    </row>
    <row r="5249" customFormat="false" ht="15" hidden="false" customHeight="false" outlineLevel="0" collapsed="false">
      <c r="A5249" s="178" t="n">
        <v>7348</v>
      </c>
      <c r="B5249" s="179" t="s">
        <v>782</v>
      </c>
      <c r="C5249" s="180" t="s">
        <v>74</v>
      </c>
      <c r="D5249" s="180" t="s">
        <v>654</v>
      </c>
      <c r="E5249" s="178" t="n">
        <v>0.17</v>
      </c>
      <c r="F5249" s="181" t="n">
        <f aca="false">IF(C5249="MAT.",VLOOKUP(A5249,INSUMOS_AUX!A:F,6,0),0)</f>
        <v>12.34</v>
      </c>
      <c r="G5249" s="178" t="n">
        <f aca="false">IF(C5249="M.O.",VLOOKUP(A5249,INSUMOS_AUX!A:F,6,0),0)</f>
        <v>0</v>
      </c>
    </row>
    <row r="5250" customFormat="false" ht="15" hidden="false" customHeight="false" outlineLevel="0" collapsed="false">
      <c r="A5250" s="172"/>
      <c r="B5250" s="173"/>
      <c r="C5250" s="173"/>
      <c r="D5250" s="173"/>
      <c r="E5250" s="173"/>
      <c r="F5250" s="173"/>
      <c r="G5250" s="173"/>
    </row>
    <row r="5251" customFormat="false" ht="15" hidden="false" customHeight="false" outlineLevel="0" collapsed="false">
      <c r="A5251" s="174" t="s">
        <v>583</v>
      </c>
      <c r="B5251" s="174" t="s">
        <v>584</v>
      </c>
      <c r="C5251" s="175" t="s">
        <v>60</v>
      </c>
      <c r="D5251" s="175" t="s">
        <v>79</v>
      </c>
      <c r="E5251" s="176" t="n">
        <v>5</v>
      </c>
      <c r="F5251" s="176" t="n">
        <f aca="false">SUMPRODUCT($E5252:$E5281,F5252:F5281)</f>
        <v>32.351795494</v>
      </c>
      <c r="G5251" s="176" t="n">
        <f aca="false">SUMPRODUCT($E5252:$E5281,G5252:G5281)</f>
        <v>5.7893332</v>
      </c>
    </row>
    <row r="5252" customFormat="false" ht="15" hidden="false" customHeight="false" outlineLevel="0" collapsed="false">
      <c r="A5252" s="178" t="n">
        <v>10</v>
      </c>
      <c r="B5252" s="179" t="s">
        <v>647</v>
      </c>
      <c r="C5252" s="180" t="s">
        <v>74</v>
      </c>
      <c r="D5252" s="180" t="s">
        <v>30</v>
      </c>
      <c r="E5252" s="178" t="n">
        <v>0.00350625</v>
      </c>
      <c r="F5252" s="181" t="n">
        <f aca="false">IF(C5252="MAT.",VLOOKUP(A5252,INSUMOS_AUX!A:F,6,0),0)</f>
        <v>6.92</v>
      </c>
      <c r="G5252" s="178" t="n">
        <f aca="false">IF(C5252="M.O.",VLOOKUP(A5252,INSUMOS_AUX!A:F,6,0),0)</f>
        <v>0</v>
      </c>
    </row>
    <row r="5253" customFormat="false" ht="15" hidden="false" customHeight="false" outlineLevel="0" collapsed="false">
      <c r="A5253" s="178" t="n">
        <v>10731</v>
      </c>
      <c r="B5253" s="179" t="s">
        <v>972</v>
      </c>
      <c r="C5253" s="180" t="s">
        <v>74</v>
      </c>
      <c r="D5253" s="180" t="s">
        <v>79</v>
      </c>
      <c r="E5253" s="178" t="n">
        <v>1.1</v>
      </c>
      <c r="F5253" s="181" t="n">
        <f aca="false">IF(C5253="MAT.",VLOOKUP(A5253,INSUMOS_AUX!A:F,6,0),0)</f>
        <v>25</v>
      </c>
      <c r="G5253" s="178" t="n">
        <f aca="false">IF(C5253="M.O.",VLOOKUP(A5253,INSUMOS_AUX!A:F,6,0),0)</f>
        <v>0</v>
      </c>
    </row>
    <row r="5254" customFormat="false" ht="15" hidden="false" customHeight="false" outlineLevel="0" collapsed="false">
      <c r="A5254" s="178" t="n">
        <v>11359</v>
      </c>
      <c r="B5254" s="179" t="s">
        <v>649</v>
      </c>
      <c r="C5254" s="180" t="s">
        <v>74</v>
      </c>
      <c r="D5254" s="180" t="s">
        <v>30</v>
      </c>
      <c r="E5254" s="178" t="n">
        <v>2.83E-005</v>
      </c>
      <c r="F5254" s="181" t="n">
        <f aca="false">IF(C5254="MAT.",VLOOKUP(A5254,INSUMOS_AUX!A:F,6,0),0)</f>
        <v>571.77</v>
      </c>
      <c r="G5254" s="178" t="n">
        <f aca="false">IF(C5254="M.O.",VLOOKUP(A5254,INSUMOS_AUX!A:F,6,0),0)</f>
        <v>0</v>
      </c>
    </row>
    <row r="5255" customFormat="false" ht="15" hidden="false" customHeight="false" outlineLevel="0" collapsed="false">
      <c r="A5255" s="178" t="n">
        <v>12815</v>
      </c>
      <c r="B5255" s="179" t="s">
        <v>651</v>
      </c>
      <c r="C5255" s="180" t="s">
        <v>74</v>
      </c>
      <c r="D5255" s="180" t="s">
        <v>30</v>
      </c>
      <c r="E5255" s="178" t="n">
        <v>0.0039908</v>
      </c>
      <c r="F5255" s="181" t="n">
        <f aca="false">IF(C5255="MAT.",VLOOKUP(A5255,INSUMOS_AUX!A:F,6,0),0)</f>
        <v>5.84</v>
      </c>
      <c r="G5255" s="178" t="n">
        <f aca="false">IF(C5255="M.O.",VLOOKUP(A5255,INSUMOS_AUX!A:F,6,0),0)</f>
        <v>0</v>
      </c>
    </row>
    <row r="5256" customFormat="false" ht="15" hidden="false" customHeight="false" outlineLevel="0" collapsed="false">
      <c r="A5256" s="178" t="n">
        <v>12892</v>
      </c>
      <c r="B5256" s="179" t="s">
        <v>627</v>
      </c>
      <c r="C5256" s="180" t="s">
        <v>74</v>
      </c>
      <c r="D5256" s="180" t="s">
        <v>628</v>
      </c>
      <c r="E5256" s="178" t="n">
        <v>0.0068694</v>
      </c>
      <c r="F5256" s="181" t="n">
        <f aca="false">IF(C5256="MAT.",VLOOKUP(A5256,INSUMOS_AUX!A:F,6,0),0)</f>
        <v>9</v>
      </c>
      <c r="G5256" s="178" t="n">
        <f aca="false">IF(C5256="M.O.",VLOOKUP(A5256,INSUMOS_AUX!A:F,6,0),0)</f>
        <v>0</v>
      </c>
    </row>
    <row r="5257" customFormat="false" ht="15" hidden="false" customHeight="false" outlineLevel="0" collapsed="false">
      <c r="A5257" s="178" t="n">
        <v>12893</v>
      </c>
      <c r="B5257" s="179" t="s">
        <v>629</v>
      </c>
      <c r="C5257" s="180" t="s">
        <v>74</v>
      </c>
      <c r="D5257" s="180" t="s">
        <v>628</v>
      </c>
      <c r="E5257" s="178" t="n">
        <v>0.00080145</v>
      </c>
      <c r="F5257" s="181" t="n">
        <f aca="false">IF(C5257="MAT.",VLOOKUP(A5257,INSUMOS_AUX!A:F,6,0),0)</f>
        <v>48</v>
      </c>
      <c r="G5257" s="178" t="n">
        <f aca="false">IF(C5257="M.O.",VLOOKUP(A5257,INSUMOS_AUX!A:F,6,0),0)</f>
        <v>0</v>
      </c>
    </row>
    <row r="5258" customFormat="false" ht="15" hidden="false" customHeight="false" outlineLevel="0" collapsed="false">
      <c r="A5258" s="178" t="n">
        <v>1379</v>
      </c>
      <c r="B5258" s="179" t="s">
        <v>652</v>
      </c>
      <c r="C5258" s="180" t="s">
        <v>74</v>
      </c>
      <c r="D5258" s="180" t="s">
        <v>285</v>
      </c>
      <c r="E5258" s="178" t="n">
        <v>0.75</v>
      </c>
      <c r="F5258" s="181" t="n">
        <f aca="false">IF(C5258="MAT.",VLOOKUP(A5258,INSUMOS_AUX!A:F,6,0),0)</f>
        <v>0.42</v>
      </c>
      <c r="G5258" s="178" t="n">
        <f aca="false">IF(C5258="M.O.",VLOOKUP(A5258,INSUMOS_AUX!A:F,6,0),0)</f>
        <v>0</v>
      </c>
    </row>
    <row r="5259" customFormat="false" ht="15" hidden="false" customHeight="false" outlineLevel="0" collapsed="false">
      <c r="A5259" s="178" t="n">
        <v>1381</v>
      </c>
      <c r="B5259" s="179" t="s">
        <v>720</v>
      </c>
      <c r="C5259" s="180" t="s">
        <v>74</v>
      </c>
      <c r="D5259" s="180" t="s">
        <v>285</v>
      </c>
      <c r="E5259" s="178" t="n">
        <v>5.36</v>
      </c>
      <c r="F5259" s="181" t="n">
        <f aca="false">IF(C5259="MAT.",VLOOKUP(A5259,INSUMOS_AUX!A:F,6,0),0)</f>
        <v>0.45</v>
      </c>
      <c r="G5259" s="178" t="n">
        <f aca="false">IF(C5259="M.O.",VLOOKUP(A5259,INSUMOS_AUX!A:F,6,0),0)</f>
        <v>0</v>
      </c>
    </row>
    <row r="5260" customFormat="false" ht="15" hidden="false" customHeight="false" outlineLevel="0" collapsed="false">
      <c r="A5260" s="178" t="n">
        <v>25966</v>
      </c>
      <c r="B5260" s="179" t="s">
        <v>653</v>
      </c>
      <c r="C5260" s="180" t="s">
        <v>74</v>
      </c>
      <c r="D5260" s="180" t="s">
        <v>654</v>
      </c>
      <c r="E5260" s="178" t="n">
        <v>0.00066515</v>
      </c>
      <c r="F5260" s="181" t="n">
        <f aca="false">IF(C5260="MAT.",VLOOKUP(A5260,INSUMOS_AUX!A:F,6,0),0)</f>
        <v>15.03</v>
      </c>
      <c r="G5260" s="178" t="n">
        <f aca="false">IF(C5260="M.O.",VLOOKUP(A5260,INSUMOS_AUX!A:F,6,0),0)</f>
        <v>0</v>
      </c>
    </row>
    <row r="5261" customFormat="false" ht="15" hidden="false" customHeight="false" outlineLevel="0" collapsed="false">
      <c r="A5261" s="178" t="n">
        <v>2711</v>
      </c>
      <c r="B5261" s="179" t="s">
        <v>657</v>
      </c>
      <c r="C5261" s="180" t="s">
        <v>74</v>
      </c>
      <c r="D5261" s="180" t="s">
        <v>30</v>
      </c>
      <c r="E5261" s="178" t="n">
        <v>0.00029685</v>
      </c>
      <c r="F5261" s="181" t="n">
        <f aca="false">IF(C5261="MAT.",VLOOKUP(A5261,INSUMOS_AUX!A:F,6,0),0)</f>
        <v>109.45</v>
      </c>
      <c r="G5261" s="178" t="n">
        <f aca="false">IF(C5261="M.O.",VLOOKUP(A5261,INSUMOS_AUX!A:F,6,0),0)</f>
        <v>0</v>
      </c>
    </row>
    <row r="5262" customFormat="false" ht="15" hidden="false" customHeight="false" outlineLevel="0" collapsed="false">
      <c r="A5262" s="178" t="n">
        <v>36144</v>
      </c>
      <c r="B5262" s="179" t="s">
        <v>630</v>
      </c>
      <c r="C5262" s="180" t="s">
        <v>74</v>
      </c>
      <c r="D5262" s="180" t="s">
        <v>30</v>
      </c>
      <c r="E5262" s="178" t="n">
        <v>0.0558854</v>
      </c>
      <c r="F5262" s="181" t="n">
        <f aca="false">IF(C5262="MAT.",VLOOKUP(A5262,INSUMOS_AUX!A:F,6,0),0)</f>
        <v>1.12</v>
      </c>
      <c r="G5262" s="178" t="n">
        <f aca="false">IF(C5262="M.O.",VLOOKUP(A5262,INSUMOS_AUX!A:F,6,0),0)</f>
        <v>0</v>
      </c>
    </row>
    <row r="5263" customFormat="false" ht="15" hidden="false" customHeight="false" outlineLevel="0" collapsed="false">
      <c r="A5263" s="178" t="n">
        <v>36146</v>
      </c>
      <c r="B5263" s="179" t="s">
        <v>631</v>
      </c>
      <c r="C5263" s="180" t="s">
        <v>74</v>
      </c>
      <c r="D5263" s="180" t="s">
        <v>30</v>
      </c>
      <c r="E5263" s="178" t="n">
        <v>0.0006217</v>
      </c>
      <c r="F5263" s="181" t="n">
        <f aca="false">IF(C5263="MAT.",VLOOKUP(A5263,INSUMOS_AUX!A:F,6,0),0)</f>
        <v>170</v>
      </c>
      <c r="G5263" s="178" t="n">
        <f aca="false">IF(C5263="M.O.",VLOOKUP(A5263,INSUMOS_AUX!A:F,6,0),0)</f>
        <v>0</v>
      </c>
    </row>
    <row r="5264" customFormat="false" ht="15" hidden="false" customHeight="false" outlineLevel="0" collapsed="false">
      <c r="A5264" s="178" t="n">
        <v>36149</v>
      </c>
      <c r="B5264" s="179" t="s">
        <v>632</v>
      </c>
      <c r="C5264" s="180" t="s">
        <v>74</v>
      </c>
      <c r="D5264" s="180" t="s">
        <v>30</v>
      </c>
      <c r="E5264" s="178" t="n">
        <v>0.00036</v>
      </c>
      <c r="F5264" s="181" t="n">
        <f aca="false">IF(C5264="MAT.",VLOOKUP(A5264,INSUMOS_AUX!A:F,6,0),0)</f>
        <v>117.5</v>
      </c>
      <c r="G5264" s="178" t="n">
        <f aca="false">IF(C5264="M.O.",VLOOKUP(A5264,INSUMOS_AUX!A:F,6,0),0)</f>
        <v>0</v>
      </c>
    </row>
    <row r="5265" customFormat="false" ht="15" hidden="false" customHeight="false" outlineLevel="0" collapsed="false">
      <c r="A5265" s="178" t="n">
        <v>36150</v>
      </c>
      <c r="B5265" s="179" t="s">
        <v>633</v>
      </c>
      <c r="C5265" s="180" t="s">
        <v>74</v>
      </c>
      <c r="D5265" s="180" t="s">
        <v>30</v>
      </c>
      <c r="E5265" s="178" t="n">
        <v>0.0013322</v>
      </c>
      <c r="F5265" s="181" t="n">
        <f aca="false">IF(C5265="MAT.",VLOOKUP(A5265,INSUMOS_AUX!A:F,6,0),0)</f>
        <v>29.7</v>
      </c>
      <c r="G5265" s="178" t="n">
        <f aca="false">IF(C5265="M.O.",VLOOKUP(A5265,INSUMOS_AUX!A:F,6,0),0)</f>
        <v>0</v>
      </c>
    </row>
    <row r="5266" customFormat="false" ht="15" hidden="false" customHeight="false" outlineLevel="0" collapsed="false">
      <c r="A5266" s="178" t="n">
        <v>36153</v>
      </c>
      <c r="B5266" s="179" t="s">
        <v>634</v>
      </c>
      <c r="C5266" s="180" t="s">
        <v>74</v>
      </c>
      <c r="D5266" s="180" t="s">
        <v>30</v>
      </c>
      <c r="E5266" s="178" t="n">
        <v>0.0005388</v>
      </c>
      <c r="F5266" s="181" t="n">
        <f aca="false">IF(C5266="MAT.",VLOOKUP(A5266,INSUMOS_AUX!A:F,6,0),0)</f>
        <v>133.75</v>
      </c>
      <c r="G5266" s="178" t="n">
        <f aca="false">IF(C5266="M.O.",VLOOKUP(A5266,INSUMOS_AUX!A:F,6,0),0)</f>
        <v>0</v>
      </c>
    </row>
    <row r="5267" customFormat="false" ht="15" hidden="false" customHeight="false" outlineLevel="0" collapsed="false">
      <c r="A5267" s="178" t="n">
        <v>37370</v>
      </c>
      <c r="B5267" s="179" t="s">
        <v>659</v>
      </c>
      <c r="C5267" s="180" t="s">
        <v>74</v>
      </c>
      <c r="D5267" s="180" t="s">
        <v>594</v>
      </c>
      <c r="E5267" s="178" t="n">
        <v>0.5</v>
      </c>
      <c r="F5267" s="181" t="n">
        <f aca="false">IF(C5267="MAT.",VLOOKUP(A5267,INSUMOS_AUX!A:F,6,0),0)</f>
        <v>1.87</v>
      </c>
      <c r="G5267" s="178" t="n">
        <f aca="false">IF(C5267="M.O.",VLOOKUP(A5267,INSUMOS_AUX!A:F,6,0),0)</f>
        <v>0</v>
      </c>
    </row>
    <row r="5268" customFormat="false" ht="15" hidden="false" customHeight="false" outlineLevel="0" collapsed="false">
      <c r="A5268" s="178" t="n">
        <v>37371</v>
      </c>
      <c r="B5268" s="179" t="s">
        <v>660</v>
      </c>
      <c r="C5268" s="180" t="s">
        <v>74</v>
      </c>
      <c r="D5268" s="180" t="s">
        <v>594</v>
      </c>
      <c r="E5268" s="178" t="n">
        <v>0.5</v>
      </c>
      <c r="F5268" s="181" t="n">
        <f aca="false">IF(C5268="MAT.",VLOOKUP(A5268,INSUMOS_AUX!A:F,6,0),0)</f>
        <v>0.71</v>
      </c>
      <c r="G5268" s="178" t="n">
        <f aca="false">IF(C5268="M.O.",VLOOKUP(A5268,INSUMOS_AUX!A:F,6,0),0)</f>
        <v>0</v>
      </c>
    </row>
    <row r="5269" customFormat="false" ht="15" hidden="false" customHeight="false" outlineLevel="0" collapsed="false">
      <c r="A5269" s="178" t="n">
        <v>37372</v>
      </c>
      <c r="B5269" s="179" t="s">
        <v>661</v>
      </c>
      <c r="C5269" s="180" t="s">
        <v>74</v>
      </c>
      <c r="D5269" s="180" t="s">
        <v>594</v>
      </c>
      <c r="E5269" s="178" t="n">
        <v>0.5</v>
      </c>
      <c r="F5269" s="181" t="n">
        <f aca="false">IF(C5269="MAT.",VLOOKUP(A5269,INSUMOS_AUX!A:F,6,0),0)</f>
        <v>0.34</v>
      </c>
      <c r="G5269" s="178" t="n">
        <f aca="false">IF(C5269="M.O.",VLOOKUP(A5269,INSUMOS_AUX!A:F,6,0),0)</f>
        <v>0</v>
      </c>
    </row>
    <row r="5270" customFormat="false" ht="15" hidden="false" customHeight="false" outlineLevel="0" collapsed="false">
      <c r="A5270" s="178" t="n">
        <v>37373</v>
      </c>
      <c r="B5270" s="179" t="s">
        <v>662</v>
      </c>
      <c r="C5270" s="180" t="s">
        <v>74</v>
      </c>
      <c r="D5270" s="180" t="s">
        <v>594</v>
      </c>
      <c r="E5270" s="178" t="n">
        <v>0.5</v>
      </c>
      <c r="F5270" s="181" t="n">
        <f aca="false">IF(C5270="MAT.",VLOOKUP(A5270,INSUMOS_AUX!A:F,6,0),0)</f>
        <v>0.05</v>
      </c>
      <c r="G5270" s="178" t="n">
        <f aca="false">IF(C5270="M.O.",VLOOKUP(A5270,INSUMOS_AUX!A:F,6,0),0)</f>
        <v>0</v>
      </c>
    </row>
    <row r="5271" customFormat="false" ht="15" hidden="false" customHeight="false" outlineLevel="0" collapsed="false">
      <c r="A5271" s="178" t="n">
        <v>38382</v>
      </c>
      <c r="B5271" s="179" t="s">
        <v>664</v>
      </c>
      <c r="C5271" s="180" t="s">
        <v>74</v>
      </c>
      <c r="D5271" s="180" t="s">
        <v>30</v>
      </c>
      <c r="E5271" s="178" t="n">
        <v>0.0012656</v>
      </c>
      <c r="F5271" s="181" t="n">
        <f aca="false">IF(C5271="MAT.",VLOOKUP(A5271,INSUMOS_AUX!A:F,6,0),0)</f>
        <v>7.62</v>
      </c>
      <c r="G5271" s="178" t="n">
        <f aca="false">IF(C5271="M.O.",VLOOKUP(A5271,INSUMOS_AUX!A:F,6,0),0)</f>
        <v>0</v>
      </c>
    </row>
    <row r="5272" customFormat="false" ht="15" hidden="false" customHeight="false" outlineLevel="0" collapsed="false">
      <c r="A5272" s="178" t="n">
        <v>38390</v>
      </c>
      <c r="B5272" s="179" t="s">
        <v>665</v>
      </c>
      <c r="C5272" s="180" t="s">
        <v>74</v>
      </c>
      <c r="D5272" s="180" t="s">
        <v>30</v>
      </c>
      <c r="E5272" s="178" t="n">
        <v>0.00066515</v>
      </c>
      <c r="F5272" s="181" t="n">
        <f aca="false">IF(C5272="MAT.",VLOOKUP(A5272,INSUMOS_AUX!A:F,6,0),0)</f>
        <v>22.97</v>
      </c>
      <c r="G5272" s="178" t="n">
        <f aca="false">IF(C5272="M.O.",VLOOKUP(A5272,INSUMOS_AUX!A:F,6,0),0)</f>
        <v>0</v>
      </c>
    </row>
    <row r="5273" customFormat="false" ht="15" hidden="false" customHeight="false" outlineLevel="0" collapsed="false">
      <c r="A5273" s="178" t="n">
        <v>38393</v>
      </c>
      <c r="B5273" s="179" t="s">
        <v>666</v>
      </c>
      <c r="C5273" s="180" t="s">
        <v>74</v>
      </c>
      <c r="D5273" s="180" t="s">
        <v>30</v>
      </c>
      <c r="E5273" s="178" t="n">
        <v>0.00066515</v>
      </c>
      <c r="F5273" s="181" t="n">
        <f aca="false">IF(C5273="MAT.",VLOOKUP(A5273,INSUMOS_AUX!A:F,6,0),0)</f>
        <v>10.36</v>
      </c>
      <c r="G5273" s="178" t="n">
        <f aca="false">IF(C5273="M.O.",VLOOKUP(A5273,INSUMOS_AUX!A:F,6,0),0)</f>
        <v>0</v>
      </c>
    </row>
    <row r="5274" customFormat="false" ht="15" hidden="false" customHeight="false" outlineLevel="0" collapsed="false">
      <c r="A5274" s="178" t="n">
        <v>38396</v>
      </c>
      <c r="B5274" s="179" t="s">
        <v>667</v>
      </c>
      <c r="C5274" s="180" t="s">
        <v>74</v>
      </c>
      <c r="D5274" s="180" t="s">
        <v>30</v>
      </c>
      <c r="E5274" s="178" t="n">
        <v>2.265E-005</v>
      </c>
      <c r="F5274" s="181" t="n">
        <f aca="false">IF(C5274="MAT.",VLOOKUP(A5274,INSUMOS_AUX!A:F,6,0),0)</f>
        <v>276.64</v>
      </c>
      <c r="G5274" s="178" t="n">
        <f aca="false">IF(C5274="M.O.",VLOOKUP(A5274,INSUMOS_AUX!A:F,6,0),0)</f>
        <v>0</v>
      </c>
    </row>
    <row r="5275" customFormat="false" ht="15" hidden="false" customHeight="false" outlineLevel="0" collapsed="false">
      <c r="A5275" s="178" t="n">
        <v>38399</v>
      </c>
      <c r="B5275" s="179" t="s">
        <v>668</v>
      </c>
      <c r="C5275" s="180" t="s">
        <v>74</v>
      </c>
      <c r="D5275" s="180" t="s">
        <v>30</v>
      </c>
      <c r="E5275" s="178" t="n">
        <v>0.00011315</v>
      </c>
      <c r="F5275" s="181" t="n">
        <f aca="false">IF(C5275="MAT.",VLOOKUP(A5275,INSUMOS_AUX!A:F,6,0),0)</f>
        <v>135.25</v>
      </c>
      <c r="G5275" s="178" t="n">
        <f aca="false">IF(C5275="M.O.",VLOOKUP(A5275,INSUMOS_AUX!A:F,6,0),0)</f>
        <v>0</v>
      </c>
    </row>
    <row r="5276" customFormat="false" ht="15" hidden="false" customHeight="false" outlineLevel="0" collapsed="false">
      <c r="A5276" s="178" t="n">
        <v>38412</v>
      </c>
      <c r="B5276" s="179" t="s">
        <v>669</v>
      </c>
      <c r="C5276" s="180" t="s">
        <v>74</v>
      </c>
      <c r="D5276" s="180" t="s">
        <v>30</v>
      </c>
      <c r="E5276" s="178" t="n">
        <v>1.98E-005</v>
      </c>
      <c r="F5276" s="181" t="n">
        <f aca="false">IF(C5276="MAT.",VLOOKUP(A5276,INSUMOS_AUX!A:F,6,0),0)</f>
        <v>837.62</v>
      </c>
      <c r="G5276" s="178" t="n">
        <f aca="false">IF(C5276="M.O.",VLOOKUP(A5276,INSUMOS_AUX!A:F,6,0),0)</f>
        <v>0</v>
      </c>
    </row>
    <row r="5277" customFormat="false" ht="15" hidden="false" customHeight="false" outlineLevel="0" collapsed="false">
      <c r="A5277" s="178" t="n">
        <v>38413</v>
      </c>
      <c r="B5277" s="179" t="s">
        <v>670</v>
      </c>
      <c r="C5277" s="180" t="s">
        <v>74</v>
      </c>
      <c r="D5277" s="180" t="s">
        <v>30</v>
      </c>
      <c r="E5277" s="178" t="n">
        <v>1.94E-005</v>
      </c>
      <c r="F5277" s="181" t="n">
        <f aca="false">IF(C5277="MAT.",VLOOKUP(A5277,INSUMOS_AUX!A:F,6,0),0)</f>
        <v>589.49</v>
      </c>
      <c r="G5277" s="178" t="n">
        <f aca="false">IF(C5277="M.O.",VLOOKUP(A5277,INSUMOS_AUX!A:F,6,0),0)</f>
        <v>0</v>
      </c>
    </row>
    <row r="5278" customFormat="false" ht="15" hidden="false" customHeight="false" outlineLevel="0" collapsed="false">
      <c r="A5278" s="178" t="n">
        <v>38476</v>
      </c>
      <c r="B5278" s="179" t="s">
        <v>671</v>
      </c>
      <c r="C5278" s="180" t="s">
        <v>74</v>
      </c>
      <c r="D5278" s="180" t="s">
        <v>30</v>
      </c>
      <c r="E5278" s="178" t="n">
        <v>9.055E-005</v>
      </c>
      <c r="F5278" s="181" t="n">
        <f aca="false">IF(C5278="MAT.",VLOOKUP(A5278,INSUMOS_AUX!A:F,6,0),0)</f>
        <v>203.78</v>
      </c>
      <c r="G5278" s="178" t="n">
        <f aca="false">IF(C5278="M.O.",VLOOKUP(A5278,INSUMOS_AUX!A:F,6,0),0)</f>
        <v>0</v>
      </c>
    </row>
    <row r="5279" customFormat="false" ht="15" hidden="false" customHeight="false" outlineLevel="0" collapsed="false">
      <c r="A5279" s="178" t="n">
        <v>38477</v>
      </c>
      <c r="B5279" s="179" t="s">
        <v>672</v>
      </c>
      <c r="C5279" s="180" t="s">
        <v>74</v>
      </c>
      <c r="D5279" s="180" t="s">
        <v>30</v>
      </c>
      <c r="E5279" s="178" t="n">
        <v>1.94E-005</v>
      </c>
      <c r="F5279" s="181" t="n">
        <f aca="false">IF(C5279="MAT.",VLOOKUP(A5279,INSUMOS_AUX!A:F,6,0),0)</f>
        <v>577.1</v>
      </c>
      <c r="G5279" s="178" t="n">
        <f aca="false">IF(C5279="M.O.",VLOOKUP(A5279,INSUMOS_AUX!A:F,6,0),0)</f>
        <v>0</v>
      </c>
    </row>
    <row r="5280" customFormat="false" ht="15" hidden="false" customHeight="false" outlineLevel="0" collapsed="false">
      <c r="A5280" s="178" t="n">
        <v>4750</v>
      </c>
      <c r="B5280" s="179" t="s">
        <v>688</v>
      </c>
      <c r="C5280" s="180" t="s">
        <v>636</v>
      </c>
      <c r="D5280" s="180" t="s">
        <v>594</v>
      </c>
      <c r="E5280" s="178" t="n">
        <v>0.30513</v>
      </c>
      <c r="F5280" s="181" t="n">
        <f aca="false">IF(C5280="MAT.",VLOOKUP(A5280,INSUMOS_AUX!A:F,6,0),0)</f>
        <v>0</v>
      </c>
      <c r="G5280" s="178" t="n">
        <f aca="false">IF(C5280="M.O.",VLOOKUP(A5280,INSUMOS_AUX!A:F,6,0),0)</f>
        <v>13.3</v>
      </c>
    </row>
    <row r="5281" customFormat="false" ht="15" hidden="false" customHeight="false" outlineLevel="0" collapsed="false">
      <c r="A5281" s="178" t="n">
        <v>6111</v>
      </c>
      <c r="B5281" s="179" t="s">
        <v>678</v>
      </c>
      <c r="C5281" s="180" t="s">
        <v>636</v>
      </c>
      <c r="D5281" s="180" t="s">
        <v>594</v>
      </c>
      <c r="E5281" s="178" t="n">
        <v>0.20342</v>
      </c>
      <c r="F5281" s="181" t="n">
        <f aca="false">IF(C5281="MAT.",VLOOKUP(A5281,INSUMOS_AUX!A:F,6,0),0)</f>
        <v>0</v>
      </c>
      <c r="G5281" s="178" t="n">
        <f aca="false">IF(C5281="M.O.",VLOOKUP(A5281,INSUMOS_AUX!A:F,6,0),0)</f>
        <v>8.51</v>
      </c>
    </row>
    <row r="5282" customFormat="false" ht="15" hidden="false" customHeight="false" outlineLevel="0" collapsed="false">
      <c r="A5282" s="172"/>
      <c r="B5282" s="173"/>
      <c r="C5282" s="173"/>
      <c r="D5282" s="173"/>
      <c r="E5282" s="173"/>
      <c r="F5282" s="173"/>
      <c r="G5282" s="173"/>
    </row>
    <row r="5283" customFormat="false" ht="15" hidden="false" customHeight="false" outlineLevel="0" collapsed="false">
      <c r="A5283" s="174" t="s">
        <v>586</v>
      </c>
      <c r="B5283" s="174" t="s">
        <v>587</v>
      </c>
      <c r="C5283" s="175" t="s">
        <v>60</v>
      </c>
      <c r="D5283" s="175" t="s">
        <v>86</v>
      </c>
      <c r="E5283" s="176" t="n">
        <v>20</v>
      </c>
      <c r="F5283" s="176" t="n">
        <f aca="false">SUMPRODUCT($E5284:$E5309,F5284:F5309)</f>
        <v>2.124795494</v>
      </c>
      <c r="G5283" s="176" t="n">
        <f aca="false">SUMPRODUCT($E5284:$E5309,G5284:G5309)</f>
        <v>4.3277605</v>
      </c>
    </row>
    <row r="5284" customFormat="false" ht="15" hidden="false" customHeight="false" outlineLevel="0" collapsed="false">
      <c r="A5284" s="178" t="n">
        <v>10</v>
      </c>
      <c r="B5284" s="179" t="s">
        <v>647</v>
      </c>
      <c r="C5284" s="180" t="s">
        <v>74</v>
      </c>
      <c r="D5284" s="180" t="s">
        <v>30</v>
      </c>
      <c r="E5284" s="178" t="n">
        <v>0.00350625</v>
      </c>
      <c r="F5284" s="181" t="n">
        <f aca="false">IF(C5284="MAT.",VLOOKUP(A5284,INSUMOS_AUX!A:F,6,0),0)</f>
        <v>6.92</v>
      </c>
      <c r="G5284" s="178" t="n">
        <f aca="false">IF(C5284="M.O.",VLOOKUP(A5284,INSUMOS_AUX!A:F,6,0),0)</f>
        <v>0</v>
      </c>
    </row>
    <row r="5285" customFormat="false" ht="15" hidden="false" customHeight="false" outlineLevel="0" collapsed="false">
      <c r="A5285" s="178" t="n">
        <v>11359</v>
      </c>
      <c r="B5285" s="179" t="s">
        <v>649</v>
      </c>
      <c r="C5285" s="180" t="s">
        <v>74</v>
      </c>
      <c r="D5285" s="180" t="s">
        <v>30</v>
      </c>
      <c r="E5285" s="178" t="n">
        <v>2.83E-005</v>
      </c>
      <c r="F5285" s="181" t="n">
        <f aca="false">IF(C5285="MAT.",VLOOKUP(A5285,INSUMOS_AUX!A:F,6,0),0)</f>
        <v>571.77</v>
      </c>
      <c r="G5285" s="178" t="n">
        <f aca="false">IF(C5285="M.O.",VLOOKUP(A5285,INSUMOS_AUX!A:F,6,0),0)</f>
        <v>0</v>
      </c>
    </row>
    <row r="5286" customFormat="false" ht="15" hidden="false" customHeight="false" outlineLevel="0" collapsed="false">
      <c r="A5286" s="178" t="n">
        <v>12815</v>
      </c>
      <c r="B5286" s="179" t="s">
        <v>651</v>
      </c>
      <c r="C5286" s="180" t="s">
        <v>74</v>
      </c>
      <c r="D5286" s="180" t="s">
        <v>30</v>
      </c>
      <c r="E5286" s="178" t="n">
        <v>0.0039908</v>
      </c>
      <c r="F5286" s="181" t="n">
        <f aca="false">IF(C5286="MAT.",VLOOKUP(A5286,INSUMOS_AUX!A:F,6,0),0)</f>
        <v>5.84</v>
      </c>
      <c r="G5286" s="178" t="n">
        <f aca="false">IF(C5286="M.O.",VLOOKUP(A5286,INSUMOS_AUX!A:F,6,0),0)</f>
        <v>0</v>
      </c>
    </row>
    <row r="5287" customFormat="false" ht="15" hidden="false" customHeight="false" outlineLevel="0" collapsed="false">
      <c r="A5287" s="178" t="n">
        <v>12892</v>
      </c>
      <c r="B5287" s="179" t="s">
        <v>627</v>
      </c>
      <c r="C5287" s="180" t="s">
        <v>74</v>
      </c>
      <c r="D5287" s="180" t="s">
        <v>628</v>
      </c>
      <c r="E5287" s="178" t="n">
        <v>0.0068694</v>
      </c>
      <c r="F5287" s="181" t="n">
        <f aca="false">IF(C5287="MAT.",VLOOKUP(A5287,INSUMOS_AUX!A:F,6,0),0)</f>
        <v>9</v>
      </c>
      <c r="G5287" s="178" t="n">
        <f aca="false">IF(C5287="M.O.",VLOOKUP(A5287,INSUMOS_AUX!A:F,6,0),0)</f>
        <v>0</v>
      </c>
    </row>
    <row r="5288" customFormat="false" ht="15" hidden="false" customHeight="false" outlineLevel="0" collapsed="false">
      <c r="A5288" s="178" t="n">
        <v>12893</v>
      </c>
      <c r="B5288" s="179" t="s">
        <v>629</v>
      </c>
      <c r="C5288" s="180" t="s">
        <v>74</v>
      </c>
      <c r="D5288" s="180" t="s">
        <v>628</v>
      </c>
      <c r="E5288" s="178" t="n">
        <v>0.00080145</v>
      </c>
      <c r="F5288" s="181" t="n">
        <f aca="false">IF(C5288="MAT.",VLOOKUP(A5288,INSUMOS_AUX!A:F,6,0),0)</f>
        <v>48</v>
      </c>
      <c r="G5288" s="178" t="n">
        <f aca="false">IF(C5288="M.O.",VLOOKUP(A5288,INSUMOS_AUX!A:F,6,0),0)</f>
        <v>0</v>
      </c>
    </row>
    <row r="5289" customFormat="false" ht="15" hidden="false" customHeight="false" outlineLevel="0" collapsed="false">
      <c r="A5289" s="178" t="n">
        <v>25966</v>
      </c>
      <c r="B5289" s="179" t="s">
        <v>653</v>
      </c>
      <c r="C5289" s="180" t="s">
        <v>74</v>
      </c>
      <c r="D5289" s="180" t="s">
        <v>654</v>
      </c>
      <c r="E5289" s="178" t="n">
        <v>0.00066515</v>
      </c>
      <c r="F5289" s="181" t="n">
        <f aca="false">IF(C5289="MAT.",VLOOKUP(A5289,INSUMOS_AUX!A:F,6,0),0)</f>
        <v>15.03</v>
      </c>
      <c r="G5289" s="178" t="n">
        <f aca="false">IF(C5289="M.O.",VLOOKUP(A5289,INSUMOS_AUX!A:F,6,0),0)</f>
        <v>0</v>
      </c>
    </row>
    <row r="5290" customFormat="false" ht="15" hidden="false" customHeight="false" outlineLevel="0" collapsed="false">
      <c r="A5290" s="178" t="n">
        <v>2711</v>
      </c>
      <c r="B5290" s="179" t="s">
        <v>657</v>
      </c>
      <c r="C5290" s="180" t="s">
        <v>74</v>
      </c>
      <c r="D5290" s="180" t="s">
        <v>30</v>
      </c>
      <c r="E5290" s="178" t="n">
        <v>0.00029685</v>
      </c>
      <c r="F5290" s="181" t="n">
        <f aca="false">IF(C5290="MAT.",VLOOKUP(A5290,INSUMOS_AUX!A:F,6,0),0)</f>
        <v>109.45</v>
      </c>
      <c r="G5290" s="178" t="n">
        <f aca="false">IF(C5290="M.O.",VLOOKUP(A5290,INSUMOS_AUX!A:F,6,0),0)</f>
        <v>0</v>
      </c>
    </row>
    <row r="5291" customFormat="false" ht="15" hidden="false" customHeight="false" outlineLevel="0" collapsed="false">
      <c r="A5291" s="178" t="n">
        <v>36144</v>
      </c>
      <c r="B5291" s="179" t="s">
        <v>630</v>
      </c>
      <c r="C5291" s="180" t="s">
        <v>74</v>
      </c>
      <c r="D5291" s="180" t="s">
        <v>30</v>
      </c>
      <c r="E5291" s="178" t="n">
        <v>0.0558854</v>
      </c>
      <c r="F5291" s="181" t="n">
        <f aca="false">IF(C5291="MAT.",VLOOKUP(A5291,INSUMOS_AUX!A:F,6,0),0)</f>
        <v>1.12</v>
      </c>
      <c r="G5291" s="178" t="n">
        <f aca="false">IF(C5291="M.O.",VLOOKUP(A5291,INSUMOS_AUX!A:F,6,0),0)</f>
        <v>0</v>
      </c>
    </row>
    <row r="5292" customFormat="false" ht="15" hidden="false" customHeight="false" outlineLevel="0" collapsed="false">
      <c r="A5292" s="178" t="n">
        <v>36146</v>
      </c>
      <c r="B5292" s="179" t="s">
        <v>631</v>
      </c>
      <c r="C5292" s="180" t="s">
        <v>74</v>
      </c>
      <c r="D5292" s="180" t="s">
        <v>30</v>
      </c>
      <c r="E5292" s="178" t="n">
        <v>0.0006217</v>
      </c>
      <c r="F5292" s="181" t="n">
        <f aca="false">IF(C5292="MAT.",VLOOKUP(A5292,INSUMOS_AUX!A:F,6,0),0)</f>
        <v>170</v>
      </c>
      <c r="G5292" s="178" t="n">
        <f aca="false">IF(C5292="M.O.",VLOOKUP(A5292,INSUMOS_AUX!A:F,6,0),0)</f>
        <v>0</v>
      </c>
    </row>
    <row r="5293" customFormat="false" ht="15" hidden="false" customHeight="false" outlineLevel="0" collapsed="false">
      <c r="A5293" s="178" t="n">
        <v>36149</v>
      </c>
      <c r="B5293" s="179" t="s">
        <v>632</v>
      </c>
      <c r="C5293" s="180" t="s">
        <v>74</v>
      </c>
      <c r="D5293" s="180" t="s">
        <v>30</v>
      </c>
      <c r="E5293" s="178" t="n">
        <v>0.00036</v>
      </c>
      <c r="F5293" s="181" t="n">
        <f aca="false">IF(C5293="MAT.",VLOOKUP(A5293,INSUMOS_AUX!A:F,6,0),0)</f>
        <v>117.5</v>
      </c>
      <c r="G5293" s="178" t="n">
        <f aca="false">IF(C5293="M.O.",VLOOKUP(A5293,INSUMOS_AUX!A:F,6,0),0)</f>
        <v>0</v>
      </c>
    </row>
    <row r="5294" customFormat="false" ht="15" hidden="false" customHeight="false" outlineLevel="0" collapsed="false">
      <c r="A5294" s="178" t="n">
        <v>36150</v>
      </c>
      <c r="B5294" s="179" t="s">
        <v>633</v>
      </c>
      <c r="C5294" s="180" t="s">
        <v>74</v>
      </c>
      <c r="D5294" s="180" t="s">
        <v>30</v>
      </c>
      <c r="E5294" s="178" t="n">
        <v>0.0013322</v>
      </c>
      <c r="F5294" s="181" t="n">
        <f aca="false">IF(C5294="MAT.",VLOOKUP(A5294,INSUMOS_AUX!A:F,6,0),0)</f>
        <v>29.7</v>
      </c>
      <c r="G5294" s="178" t="n">
        <f aca="false">IF(C5294="M.O.",VLOOKUP(A5294,INSUMOS_AUX!A:F,6,0),0)</f>
        <v>0</v>
      </c>
    </row>
    <row r="5295" customFormat="false" ht="15" hidden="false" customHeight="false" outlineLevel="0" collapsed="false">
      <c r="A5295" s="178" t="n">
        <v>36153</v>
      </c>
      <c r="B5295" s="179" t="s">
        <v>634</v>
      </c>
      <c r="C5295" s="180" t="s">
        <v>74</v>
      </c>
      <c r="D5295" s="180" t="s">
        <v>30</v>
      </c>
      <c r="E5295" s="178" t="n">
        <v>0.0005388</v>
      </c>
      <c r="F5295" s="181" t="n">
        <f aca="false">IF(C5295="MAT.",VLOOKUP(A5295,INSUMOS_AUX!A:F,6,0),0)</f>
        <v>133.75</v>
      </c>
      <c r="G5295" s="178" t="n">
        <f aca="false">IF(C5295="M.O.",VLOOKUP(A5295,INSUMOS_AUX!A:F,6,0),0)</f>
        <v>0</v>
      </c>
    </row>
    <row r="5296" customFormat="false" ht="15" hidden="false" customHeight="false" outlineLevel="0" collapsed="false">
      <c r="A5296" s="178" t="n">
        <v>37370</v>
      </c>
      <c r="B5296" s="179" t="s">
        <v>659</v>
      </c>
      <c r="C5296" s="180" t="s">
        <v>74</v>
      </c>
      <c r="D5296" s="180" t="s">
        <v>594</v>
      </c>
      <c r="E5296" s="178" t="n">
        <v>0.5</v>
      </c>
      <c r="F5296" s="181" t="n">
        <f aca="false">IF(C5296="MAT.",VLOOKUP(A5296,INSUMOS_AUX!A:F,6,0),0)</f>
        <v>1.87</v>
      </c>
      <c r="G5296" s="178" t="n">
        <f aca="false">IF(C5296="M.O.",VLOOKUP(A5296,INSUMOS_AUX!A:F,6,0),0)</f>
        <v>0</v>
      </c>
    </row>
    <row r="5297" customFormat="false" ht="15" hidden="false" customHeight="false" outlineLevel="0" collapsed="false">
      <c r="A5297" s="178" t="n">
        <v>37371</v>
      </c>
      <c r="B5297" s="179" t="s">
        <v>660</v>
      </c>
      <c r="C5297" s="180" t="s">
        <v>74</v>
      </c>
      <c r="D5297" s="180" t="s">
        <v>594</v>
      </c>
      <c r="E5297" s="178" t="n">
        <v>0.5</v>
      </c>
      <c r="F5297" s="181" t="n">
        <f aca="false">IF(C5297="MAT.",VLOOKUP(A5297,INSUMOS_AUX!A:F,6,0),0)</f>
        <v>0.71</v>
      </c>
      <c r="G5297" s="178" t="n">
        <f aca="false">IF(C5297="M.O.",VLOOKUP(A5297,INSUMOS_AUX!A:F,6,0),0)</f>
        <v>0</v>
      </c>
    </row>
    <row r="5298" customFormat="false" ht="15" hidden="false" customHeight="false" outlineLevel="0" collapsed="false">
      <c r="A5298" s="178" t="n">
        <v>37372</v>
      </c>
      <c r="B5298" s="179" t="s">
        <v>661</v>
      </c>
      <c r="C5298" s="180" t="s">
        <v>74</v>
      </c>
      <c r="D5298" s="180" t="s">
        <v>594</v>
      </c>
      <c r="E5298" s="178" t="n">
        <v>0.5</v>
      </c>
      <c r="F5298" s="181" t="n">
        <f aca="false">IF(C5298="MAT.",VLOOKUP(A5298,INSUMOS_AUX!A:F,6,0),0)</f>
        <v>0.34</v>
      </c>
      <c r="G5298" s="178" t="n">
        <f aca="false">IF(C5298="M.O.",VLOOKUP(A5298,INSUMOS_AUX!A:F,6,0),0)</f>
        <v>0</v>
      </c>
    </row>
    <row r="5299" customFormat="false" ht="15" hidden="false" customHeight="false" outlineLevel="0" collapsed="false">
      <c r="A5299" s="178" t="n">
        <v>37373</v>
      </c>
      <c r="B5299" s="179" t="s">
        <v>662</v>
      </c>
      <c r="C5299" s="180" t="s">
        <v>74</v>
      </c>
      <c r="D5299" s="180" t="s">
        <v>594</v>
      </c>
      <c r="E5299" s="178" t="n">
        <v>0.5</v>
      </c>
      <c r="F5299" s="181" t="n">
        <f aca="false">IF(C5299="MAT.",VLOOKUP(A5299,INSUMOS_AUX!A:F,6,0),0)</f>
        <v>0.05</v>
      </c>
      <c r="G5299" s="178" t="n">
        <f aca="false">IF(C5299="M.O.",VLOOKUP(A5299,INSUMOS_AUX!A:F,6,0),0)</f>
        <v>0</v>
      </c>
    </row>
    <row r="5300" customFormat="false" ht="15" hidden="false" customHeight="false" outlineLevel="0" collapsed="false">
      <c r="A5300" s="178" t="n">
        <v>38382</v>
      </c>
      <c r="B5300" s="179" t="s">
        <v>664</v>
      </c>
      <c r="C5300" s="180" t="s">
        <v>74</v>
      </c>
      <c r="D5300" s="180" t="s">
        <v>30</v>
      </c>
      <c r="E5300" s="178" t="n">
        <v>0.0012656</v>
      </c>
      <c r="F5300" s="181" t="n">
        <f aca="false">IF(C5300="MAT.",VLOOKUP(A5300,INSUMOS_AUX!A:F,6,0),0)</f>
        <v>7.62</v>
      </c>
      <c r="G5300" s="178" t="n">
        <f aca="false">IF(C5300="M.O.",VLOOKUP(A5300,INSUMOS_AUX!A:F,6,0),0)</f>
        <v>0</v>
      </c>
    </row>
    <row r="5301" customFormat="false" ht="15" hidden="false" customHeight="false" outlineLevel="0" collapsed="false">
      <c r="A5301" s="178" t="n">
        <v>38390</v>
      </c>
      <c r="B5301" s="179" t="s">
        <v>665</v>
      </c>
      <c r="C5301" s="180" t="s">
        <v>74</v>
      </c>
      <c r="D5301" s="180" t="s">
        <v>30</v>
      </c>
      <c r="E5301" s="178" t="n">
        <v>0.00066515</v>
      </c>
      <c r="F5301" s="181" t="n">
        <f aca="false">IF(C5301="MAT.",VLOOKUP(A5301,INSUMOS_AUX!A:F,6,0),0)</f>
        <v>22.97</v>
      </c>
      <c r="G5301" s="178" t="n">
        <f aca="false">IF(C5301="M.O.",VLOOKUP(A5301,INSUMOS_AUX!A:F,6,0),0)</f>
        <v>0</v>
      </c>
    </row>
    <row r="5302" customFormat="false" ht="15" hidden="false" customHeight="false" outlineLevel="0" collapsed="false">
      <c r="A5302" s="178" t="n">
        <v>38393</v>
      </c>
      <c r="B5302" s="179" t="s">
        <v>666</v>
      </c>
      <c r="C5302" s="180" t="s">
        <v>74</v>
      </c>
      <c r="D5302" s="180" t="s">
        <v>30</v>
      </c>
      <c r="E5302" s="178" t="n">
        <v>0.00066515</v>
      </c>
      <c r="F5302" s="181" t="n">
        <f aca="false">IF(C5302="MAT.",VLOOKUP(A5302,INSUMOS_AUX!A:F,6,0),0)</f>
        <v>10.36</v>
      </c>
      <c r="G5302" s="178" t="n">
        <f aca="false">IF(C5302="M.O.",VLOOKUP(A5302,INSUMOS_AUX!A:F,6,0),0)</f>
        <v>0</v>
      </c>
    </row>
    <row r="5303" customFormat="false" ht="15" hidden="false" customHeight="false" outlineLevel="0" collapsed="false">
      <c r="A5303" s="178" t="n">
        <v>38396</v>
      </c>
      <c r="B5303" s="179" t="s">
        <v>667</v>
      </c>
      <c r="C5303" s="180" t="s">
        <v>74</v>
      </c>
      <c r="D5303" s="180" t="s">
        <v>30</v>
      </c>
      <c r="E5303" s="178" t="n">
        <v>2.265E-005</v>
      </c>
      <c r="F5303" s="181" t="n">
        <f aca="false">IF(C5303="MAT.",VLOOKUP(A5303,INSUMOS_AUX!A:F,6,0),0)</f>
        <v>276.64</v>
      </c>
      <c r="G5303" s="178" t="n">
        <f aca="false">IF(C5303="M.O.",VLOOKUP(A5303,INSUMOS_AUX!A:F,6,0),0)</f>
        <v>0</v>
      </c>
    </row>
    <row r="5304" customFormat="false" ht="15" hidden="false" customHeight="false" outlineLevel="0" collapsed="false">
      <c r="A5304" s="178" t="n">
        <v>38399</v>
      </c>
      <c r="B5304" s="179" t="s">
        <v>668</v>
      </c>
      <c r="C5304" s="180" t="s">
        <v>74</v>
      </c>
      <c r="D5304" s="180" t="s">
        <v>30</v>
      </c>
      <c r="E5304" s="178" t="n">
        <v>0.00011315</v>
      </c>
      <c r="F5304" s="181" t="n">
        <f aca="false">IF(C5304="MAT.",VLOOKUP(A5304,INSUMOS_AUX!A:F,6,0),0)</f>
        <v>135.25</v>
      </c>
      <c r="G5304" s="178" t="n">
        <f aca="false">IF(C5304="M.O.",VLOOKUP(A5304,INSUMOS_AUX!A:F,6,0),0)</f>
        <v>0</v>
      </c>
    </row>
    <row r="5305" customFormat="false" ht="15" hidden="false" customHeight="false" outlineLevel="0" collapsed="false">
      <c r="A5305" s="178" t="n">
        <v>38412</v>
      </c>
      <c r="B5305" s="179" t="s">
        <v>669</v>
      </c>
      <c r="C5305" s="180" t="s">
        <v>74</v>
      </c>
      <c r="D5305" s="180" t="s">
        <v>30</v>
      </c>
      <c r="E5305" s="178" t="n">
        <v>1.98E-005</v>
      </c>
      <c r="F5305" s="181" t="n">
        <f aca="false">IF(C5305="MAT.",VLOOKUP(A5305,INSUMOS_AUX!A:F,6,0),0)</f>
        <v>837.62</v>
      </c>
      <c r="G5305" s="178" t="n">
        <f aca="false">IF(C5305="M.O.",VLOOKUP(A5305,INSUMOS_AUX!A:F,6,0),0)</f>
        <v>0</v>
      </c>
    </row>
    <row r="5306" customFormat="false" ht="15" hidden="false" customHeight="false" outlineLevel="0" collapsed="false">
      <c r="A5306" s="178" t="n">
        <v>38413</v>
      </c>
      <c r="B5306" s="179" t="s">
        <v>670</v>
      </c>
      <c r="C5306" s="180" t="s">
        <v>74</v>
      </c>
      <c r="D5306" s="180" t="s">
        <v>30</v>
      </c>
      <c r="E5306" s="178" t="n">
        <v>1.94E-005</v>
      </c>
      <c r="F5306" s="181" t="n">
        <f aca="false">IF(C5306="MAT.",VLOOKUP(A5306,INSUMOS_AUX!A:F,6,0),0)</f>
        <v>589.49</v>
      </c>
      <c r="G5306" s="178" t="n">
        <f aca="false">IF(C5306="M.O.",VLOOKUP(A5306,INSUMOS_AUX!A:F,6,0),0)</f>
        <v>0</v>
      </c>
    </row>
    <row r="5307" customFormat="false" ht="15" hidden="false" customHeight="false" outlineLevel="0" collapsed="false">
      <c r="A5307" s="178" t="n">
        <v>38476</v>
      </c>
      <c r="B5307" s="179" t="s">
        <v>671</v>
      </c>
      <c r="C5307" s="180" t="s">
        <v>74</v>
      </c>
      <c r="D5307" s="180" t="s">
        <v>30</v>
      </c>
      <c r="E5307" s="178" t="n">
        <v>9.055E-005</v>
      </c>
      <c r="F5307" s="181" t="n">
        <f aca="false">IF(C5307="MAT.",VLOOKUP(A5307,INSUMOS_AUX!A:F,6,0),0)</f>
        <v>203.78</v>
      </c>
      <c r="G5307" s="178" t="n">
        <f aca="false">IF(C5307="M.O.",VLOOKUP(A5307,INSUMOS_AUX!A:F,6,0),0)</f>
        <v>0</v>
      </c>
    </row>
    <row r="5308" customFormat="false" ht="15" hidden="false" customHeight="false" outlineLevel="0" collapsed="false">
      <c r="A5308" s="178" t="n">
        <v>38477</v>
      </c>
      <c r="B5308" s="179" t="s">
        <v>672</v>
      </c>
      <c r="C5308" s="180" t="s">
        <v>74</v>
      </c>
      <c r="D5308" s="180" t="s">
        <v>30</v>
      </c>
      <c r="E5308" s="178" t="n">
        <v>1.94E-005</v>
      </c>
      <c r="F5308" s="181" t="n">
        <f aca="false">IF(C5308="MAT.",VLOOKUP(A5308,INSUMOS_AUX!A:F,6,0),0)</f>
        <v>577.1</v>
      </c>
      <c r="G5308" s="178" t="n">
        <f aca="false">IF(C5308="M.O.",VLOOKUP(A5308,INSUMOS_AUX!A:F,6,0),0)</f>
        <v>0</v>
      </c>
    </row>
    <row r="5309" customFormat="false" ht="15" hidden="false" customHeight="false" outlineLevel="0" collapsed="false">
      <c r="A5309" s="178" t="n">
        <v>6111</v>
      </c>
      <c r="B5309" s="179" t="s">
        <v>678</v>
      </c>
      <c r="C5309" s="180" t="s">
        <v>636</v>
      </c>
      <c r="D5309" s="180" t="s">
        <v>594</v>
      </c>
      <c r="E5309" s="178" t="n">
        <v>0.50855</v>
      </c>
      <c r="F5309" s="181" t="n">
        <f aca="false">IF(C5309="MAT.",VLOOKUP(A5309,INSUMOS_AUX!A:F,6,0),0)</f>
        <v>0</v>
      </c>
      <c r="G5309" s="178" t="n">
        <f aca="false">IF(C5309="M.O.",VLOOKUP(A5309,INSUMOS_AUX!A:F,6,0),0)</f>
        <v>8.51</v>
      </c>
    </row>
    <row r="5310" customFormat="false" ht="15" hidden="false" customHeight="false" outlineLevel="0" collapsed="false">
      <c r="A5310" s="172"/>
      <c r="B5310" s="173"/>
      <c r="C5310" s="173"/>
      <c r="D5310" s="173"/>
      <c r="E5310" s="173"/>
      <c r="F5310" s="173"/>
      <c r="G5310" s="173"/>
    </row>
    <row r="5311" customFormat="false" ht="15" hidden="false" customHeight="false" outlineLevel="0" collapsed="false">
      <c r="A5311" s="169" t="s">
        <v>973</v>
      </c>
      <c r="B5311" s="170" t="s">
        <v>588</v>
      </c>
      <c r="C5311" s="171"/>
      <c r="D5311" s="171"/>
      <c r="E5311" s="171"/>
      <c r="F5311" s="171"/>
      <c r="G5311" s="171"/>
    </row>
    <row r="5312" customFormat="false" ht="15" hidden="false" customHeight="false" outlineLevel="0" collapsed="false">
      <c r="A5312" s="172"/>
      <c r="B5312" s="173"/>
      <c r="C5312" s="173"/>
      <c r="D5312" s="173"/>
      <c r="E5312" s="173"/>
      <c r="F5312" s="173"/>
      <c r="G5312" s="173"/>
    </row>
    <row r="5313" customFormat="false" ht="15" hidden="false" customHeight="false" outlineLevel="0" collapsed="false">
      <c r="A5313" s="174" t="n">
        <v>10848</v>
      </c>
      <c r="B5313" s="174" t="s">
        <v>590</v>
      </c>
      <c r="C5313" s="175" t="s">
        <v>74</v>
      </c>
      <c r="D5313" s="175" t="s">
        <v>30</v>
      </c>
      <c r="E5313" s="176" t="n">
        <v>1</v>
      </c>
      <c r="F5313" s="176" t="n">
        <v>603</v>
      </c>
      <c r="G5313" s="176" t="n">
        <v>0</v>
      </c>
    </row>
    <row r="5314" customFormat="false" ht="15" hidden="false" customHeight="false" outlineLevel="0" collapsed="false">
      <c r="A5314" s="172"/>
      <c r="B5314" s="173"/>
      <c r="C5314" s="173"/>
      <c r="D5314" s="173"/>
      <c r="E5314" s="173"/>
      <c r="F5314" s="173"/>
      <c r="G5314" s="173"/>
    </row>
    <row r="5315" customFormat="false" ht="15" hidden="false" customHeight="false" outlineLevel="0" collapsed="false">
      <c r="A5315" s="174" t="s">
        <v>592</v>
      </c>
      <c r="B5315" s="174" t="s">
        <v>593</v>
      </c>
      <c r="C5315" s="175" t="s">
        <v>60</v>
      </c>
      <c r="D5315" s="175" t="s">
        <v>594</v>
      </c>
      <c r="E5315" s="176" t="n">
        <v>4</v>
      </c>
      <c r="F5315" s="176" t="n">
        <f aca="false">SUMPRODUCT($E5316:$E5320,F5316:F5320)</f>
        <v>0</v>
      </c>
      <c r="G5315" s="176" t="n">
        <f aca="false">SUMPRODUCT($E5316:$E5320,G5316:G5320)</f>
        <v>84.5292</v>
      </c>
    </row>
    <row r="5316" customFormat="false" ht="15" hidden="false" customHeight="false" outlineLevel="0" collapsed="false">
      <c r="A5316" s="178" t="n">
        <v>2350</v>
      </c>
      <c r="B5316" s="179" t="s">
        <v>974</v>
      </c>
      <c r="C5316" s="180" t="s">
        <v>636</v>
      </c>
      <c r="D5316" s="180" t="s">
        <v>594</v>
      </c>
      <c r="E5316" s="178" t="n">
        <v>0.01</v>
      </c>
      <c r="F5316" s="181" t="n">
        <f aca="false">IF(C5316="MAT.",VLOOKUP(A5316,INSUMOS_AUX!A:F,6,0),0)</f>
        <v>0</v>
      </c>
      <c r="G5316" s="178" t="n">
        <f aca="false">IF(C5316="M.O.",VLOOKUP(A5316,INSUMOS_AUX!A:F,6,0),0)</f>
        <v>14.91</v>
      </c>
    </row>
    <row r="5317" customFormat="false" ht="15" hidden="false" customHeight="false" outlineLevel="0" collapsed="false">
      <c r="A5317" s="178" t="n">
        <v>2355</v>
      </c>
      <c r="B5317" s="179" t="s">
        <v>975</v>
      </c>
      <c r="C5317" s="180" t="s">
        <v>636</v>
      </c>
      <c r="D5317" s="180" t="s">
        <v>594</v>
      </c>
      <c r="E5317" s="178" t="n">
        <v>0.02</v>
      </c>
      <c r="F5317" s="181" t="n">
        <f aca="false">IF(C5317="MAT.",VLOOKUP(A5317,INSUMOS_AUX!A:F,6,0),0)</f>
        <v>0</v>
      </c>
      <c r="G5317" s="178" t="n">
        <f aca="false">IF(C5317="M.O.",VLOOKUP(A5317,INSUMOS_AUX!A:F,6,0),0)</f>
        <v>22.11</v>
      </c>
    </row>
    <row r="5318" customFormat="false" ht="15" hidden="false" customHeight="false" outlineLevel="0" collapsed="false">
      <c r="A5318" s="178" t="n">
        <v>2358</v>
      </c>
      <c r="B5318" s="179" t="s">
        <v>976</v>
      </c>
      <c r="C5318" s="180" t="s">
        <v>636</v>
      </c>
      <c r="D5318" s="180" t="s">
        <v>594</v>
      </c>
      <c r="E5318" s="178" t="n">
        <v>0.01</v>
      </c>
      <c r="F5318" s="181" t="n">
        <f aca="false">IF(C5318="MAT.",VLOOKUP(A5318,INSUMOS_AUX!A:F,6,0),0)</f>
        <v>0</v>
      </c>
      <c r="G5318" s="178" t="n">
        <f aca="false">IF(C5318="M.O.",VLOOKUP(A5318,INSUMOS_AUX!A:F,6,0),0)</f>
        <v>17.67</v>
      </c>
    </row>
    <row r="5319" customFormat="false" ht="15" hidden="false" customHeight="false" outlineLevel="0" collapsed="false">
      <c r="A5319" s="178" t="n">
        <v>2359</v>
      </c>
      <c r="B5319" s="179" t="s">
        <v>977</v>
      </c>
      <c r="C5319" s="180" t="s">
        <v>636</v>
      </c>
      <c r="D5319" s="180" t="s">
        <v>594</v>
      </c>
      <c r="E5319" s="178" t="n">
        <v>0.08</v>
      </c>
      <c r="F5319" s="181" t="n">
        <f aca="false">IF(C5319="MAT.",VLOOKUP(A5319,INSUMOS_AUX!A:F,6,0),0)</f>
        <v>0</v>
      </c>
      <c r="G5319" s="178" t="n">
        <f aca="false">IF(C5319="M.O.",VLOOKUP(A5319,INSUMOS_AUX!A:F,6,0),0)</f>
        <v>18.14</v>
      </c>
    </row>
    <row r="5320" customFormat="false" ht="15" hidden="false" customHeight="false" outlineLevel="0" collapsed="false">
      <c r="A5320" s="178" t="n">
        <v>2707</v>
      </c>
      <c r="B5320" s="179" t="s">
        <v>978</v>
      </c>
      <c r="C5320" s="180" t="s">
        <v>636</v>
      </c>
      <c r="D5320" s="180" t="s">
        <v>594</v>
      </c>
      <c r="E5320" s="178" t="n">
        <v>1</v>
      </c>
      <c r="F5320" s="181" t="n">
        <f aca="false">IF(C5320="MAT.",VLOOKUP(A5320,INSUMOS_AUX!A:F,6,0),0)</f>
        <v>0</v>
      </c>
      <c r="G5320" s="178" t="n">
        <f aca="false">IF(C5320="M.O.",VLOOKUP(A5320,INSUMOS_AUX!A:F,6,0),0)</f>
        <v>82.31</v>
      </c>
    </row>
    <row r="5321" customFormat="false" ht="15" hidden="false" customHeight="false" outlineLevel="0" collapsed="false">
      <c r="A5321" s="172"/>
      <c r="B5321" s="173"/>
      <c r="C5321" s="173"/>
      <c r="D5321" s="173"/>
      <c r="E5321" s="173"/>
      <c r="F5321" s="173"/>
      <c r="G5321" s="173"/>
    </row>
    <row r="5322" customFormat="false" ht="15" hidden="false" customHeight="false" outlineLevel="0" collapsed="false">
      <c r="A5322" s="174" t="s">
        <v>596</v>
      </c>
      <c r="B5322" s="174" t="s">
        <v>597</v>
      </c>
      <c r="C5322" s="175" t="s">
        <v>60</v>
      </c>
      <c r="D5322" s="175" t="s">
        <v>30</v>
      </c>
      <c r="E5322" s="176" t="n">
        <v>40</v>
      </c>
      <c r="F5322" s="176" t="n">
        <f aca="false">SUMPRODUCT($E$5323:$E$5349,F5323:F5349)</f>
        <v>48.0745500868</v>
      </c>
      <c r="G5322" s="176" t="n">
        <f aca="false">SUMPRODUCT($E$5323:$E$5349,G5323:G5349)</f>
        <v>12.2680415</v>
      </c>
    </row>
    <row r="5323" customFormat="false" ht="15" hidden="false" customHeight="false" outlineLevel="0" collapsed="false">
      <c r="A5323" s="178" t="n">
        <v>10</v>
      </c>
      <c r="B5323" s="179" t="s">
        <v>647</v>
      </c>
      <c r="C5323" s="180" t="s">
        <v>74</v>
      </c>
      <c r="D5323" s="180" t="s">
        <v>30</v>
      </c>
      <c r="E5323" s="178" t="n">
        <v>0.00771375</v>
      </c>
      <c r="F5323" s="178" t="n">
        <v>6.92</v>
      </c>
      <c r="G5323" s="178"/>
    </row>
    <row r="5324" customFormat="false" ht="15" hidden="false" customHeight="false" outlineLevel="0" collapsed="false">
      <c r="A5324" s="178" t="n">
        <v>10851</v>
      </c>
      <c r="B5324" s="179" t="s">
        <v>979</v>
      </c>
      <c r="C5324" s="180" t="s">
        <v>74</v>
      </c>
      <c r="D5324" s="180" t="s">
        <v>30</v>
      </c>
      <c r="E5324" s="178" t="n">
        <v>1</v>
      </c>
      <c r="F5324" s="178" t="n">
        <v>43.4</v>
      </c>
      <c r="G5324" s="178"/>
    </row>
    <row r="5325" customFormat="false" ht="15" hidden="false" customHeight="false" outlineLevel="0" collapsed="false">
      <c r="A5325" s="178" t="n">
        <v>11359</v>
      </c>
      <c r="B5325" s="179" t="s">
        <v>649</v>
      </c>
      <c r="C5325" s="180" t="s">
        <v>74</v>
      </c>
      <c r="D5325" s="180" t="s">
        <v>30</v>
      </c>
      <c r="E5325" s="178" t="n">
        <v>6.226E-005</v>
      </c>
      <c r="F5325" s="178" t="n">
        <v>571.77</v>
      </c>
      <c r="G5325" s="178"/>
    </row>
    <row r="5326" customFormat="false" ht="15" hidden="false" customHeight="false" outlineLevel="0" collapsed="false">
      <c r="A5326" s="178" t="n">
        <v>12815</v>
      </c>
      <c r="B5326" s="179" t="s">
        <v>651</v>
      </c>
      <c r="C5326" s="180" t="s">
        <v>74</v>
      </c>
      <c r="D5326" s="180" t="s">
        <v>30</v>
      </c>
      <c r="E5326" s="178" t="n">
        <v>0.00877976</v>
      </c>
      <c r="F5326" s="178" t="n">
        <v>5.84</v>
      </c>
      <c r="G5326" s="178"/>
    </row>
    <row r="5327" customFormat="false" ht="15" hidden="false" customHeight="false" outlineLevel="0" collapsed="false">
      <c r="A5327" s="178" t="n">
        <v>12892</v>
      </c>
      <c r="B5327" s="179" t="s">
        <v>627</v>
      </c>
      <c r="C5327" s="180" t="s">
        <v>74</v>
      </c>
      <c r="D5327" s="180" t="s">
        <v>628</v>
      </c>
      <c r="E5327" s="178" t="n">
        <v>0.01511268</v>
      </c>
      <c r="F5327" s="178" t="n">
        <v>9</v>
      </c>
      <c r="G5327" s="178"/>
    </row>
    <row r="5328" customFormat="false" ht="15" hidden="false" customHeight="false" outlineLevel="0" collapsed="false">
      <c r="A5328" s="178" t="n">
        <v>12893</v>
      </c>
      <c r="B5328" s="179" t="s">
        <v>629</v>
      </c>
      <c r="C5328" s="180" t="s">
        <v>74</v>
      </c>
      <c r="D5328" s="180" t="s">
        <v>628</v>
      </c>
      <c r="E5328" s="178" t="n">
        <v>0.00176319</v>
      </c>
      <c r="F5328" s="178" t="n">
        <v>48</v>
      </c>
      <c r="G5328" s="178"/>
    </row>
    <row r="5329" customFormat="false" ht="15" hidden="false" customHeight="false" outlineLevel="0" collapsed="false">
      <c r="A5329" s="178" t="n">
        <v>242</v>
      </c>
      <c r="B5329" s="179" t="s">
        <v>703</v>
      </c>
      <c r="C5329" s="180" t="s">
        <v>636</v>
      </c>
      <c r="D5329" s="180" t="s">
        <v>594</v>
      </c>
      <c r="E5329" s="178" t="n">
        <v>1.11023</v>
      </c>
      <c r="F5329" s="178"/>
      <c r="G5329" s="178" t="n">
        <v>11.05</v>
      </c>
    </row>
    <row r="5330" customFormat="false" ht="15" hidden="false" customHeight="false" outlineLevel="0" collapsed="false">
      <c r="A5330" s="178" t="n">
        <v>25966</v>
      </c>
      <c r="B5330" s="179" t="s">
        <v>653</v>
      </c>
      <c r="C5330" s="180" t="s">
        <v>74</v>
      </c>
      <c r="D5330" s="180" t="s">
        <v>654</v>
      </c>
      <c r="E5330" s="178" t="n">
        <v>0.00146333</v>
      </c>
      <c r="F5330" s="178" t="n">
        <v>15.03</v>
      </c>
      <c r="G5330" s="178"/>
    </row>
    <row r="5331" customFormat="false" ht="15" hidden="false" customHeight="false" outlineLevel="0" collapsed="false">
      <c r="A5331" s="178" t="n">
        <v>2711</v>
      </c>
      <c r="B5331" s="179" t="s">
        <v>657</v>
      </c>
      <c r="C5331" s="180" t="s">
        <v>74</v>
      </c>
      <c r="D5331" s="180" t="s">
        <v>30</v>
      </c>
      <c r="E5331" s="178" t="n">
        <v>0.00065307</v>
      </c>
      <c r="F5331" s="178" t="n">
        <v>109.45</v>
      </c>
      <c r="G5331" s="178"/>
    </row>
    <row r="5332" customFormat="false" ht="15" hidden="false" customHeight="false" outlineLevel="0" collapsed="false">
      <c r="A5332" s="178" t="n">
        <v>36144</v>
      </c>
      <c r="B5332" s="179" t="s">
        <v>630</v>
      </c>
      <c r="C5332" s="180" t="s">
        <v>74</v>
      </c>
      <c r="D5332" s="180" t="s">
        <v>30</v>
      </c>
      <c r="E5332" s="178" t="n">
        <v>0.12294788</v>
      </c>
      <c r="F5332" s="178" t="n">
        <v>1.12</v>
      </c>
      <c r="G5332" s="178"/>
    </row>
    <row r="5333" customFormat="false" ht="15" hidden="false" customHeight="false" outlineLevel="0" collapsed="false">
      <c r="A5333" s="178" t="n">
        <v>36146</v>
      </c>
      <c r="B5333" s="179" t="s">
        <v>631</v>
      </c>
      <c r="C5333" s="180" t="s">
        <v>74</v>
      </c>
      <c r="D5333" s="180" t="s">
        <v>30</v>
      </c>
      <c r="E5333" s="178" t="n">
        <v>0.00136774</v>
      </c>
      <c r="F5333" s="178" t="n">
        <v>170</v>
      </c>
      <c r="G5333" s="178"/>
    </row>
    <row r="5334" customFormat="false" ht="15" hidden="false" customHeight="false" outlineLevel="0" collapsed="false">
      <c r="A5334" s="178" t="n">
        <v>36149</v>
      </c>
      <c r="B5334" s="179" t="s">
        <v>632</v>
      </c>
      <c r="C5334" s="180" t="s">
        <v>74</v>
      </c>
      <c r="D5334" s="180" t="s">
        <v>30</v>
      </c>
      <c r="E5334" s="178" t="n">
        <v>0.000792</v>
      </c>
      <c r="F5334" s="178" t="n">
        <v>117.5</v>
      </c>
      <c r="G5334" s="178"/>
    </row>
    <row r="5335" customFormat="false" ht="15" hidden="false" customHeight="false" outlineLevel="0" collapsed="false">
      <c r="A5335" s="178" t="n">
        <v>36150</v>
      </c>
      <c r="B5335" s="179" t="s">
        <v>633</v>
      </c>
      <c r="C5335" s="180" t="s">
        <v>74</v>
      </c>
      <c r="D5335" s="180" t="s">
        <v>30</v>
      </c>
      <c r="E5335" s="178" t="n">
        <v>0.00293084</v>
      </c>
      <c r="F5335" s="178" t="n">
        <v>29.7</v>
      </c>
      <c r="G5335" s="178"/>
    </row>
    <row r="5336" customFormat="false" ht="15" hidden="false" customHeight="false" outlineLevel="0" collapsed="false">
      <c r="A5336" s="178" t="n">
        <v>36153</v>
      </c>
      <c r="B5336" s="179" t="s">
        <v>634</v>
      </c>
      <c r="C5336" s="180" t="s">
        <v>74</v>
      </c>
      <c r="D5336" s="180" t="s">
        <v>30</v>
      </c>
      <c r="E5336" s="178" t="n">
        <v>0.00118536</v>
      </c>
      <c r="F5336" s="178" t="n">
        <v>133.75</v>
      </c>
      <c r="G5336" s="178"/>
    </row>
    <row r="5337" customFormat="false" ht="15" hidden="false" customHeight="false" outlineLevel="0" collapsed="false">
      <c r="A5337" s="178" t="n">
        <v>37370</v>
      </c>
      <c r="B5337" s="179" t="s">
        <v>659</v>
      </c>
      <c r="C5337" s="180" t="s">
        <v>74</v>
      </c>
      <c r="D5337" s="180" t="s">
        <v>594</v>
      </c>
      <c r="E5337" s="178" t="n">
        <v>1.1</v>
      </c>
      <c r="F5337" s="178" t="n">
        <v>1.87</v>
      </c>
      <c r="G5337" s="178"/>
    </row>
    <row r="5338" customFormat="false" ht="15" hidden="false" customHeight="false" outlineLevel="0" collapsed="false">
      <c r="A5338" s="178" t="n">
        <v>37371</v>
      </c>
      <c r="B5338" s="179" t="s">
        <v>660</v>
      </c>
      <c r="C5338" s="180" t="s">
        <v>74</v>
      </c>
      <c r="D5338" s="180" t="s">
        <v>594</v>
      </c>
      <c r="E5338" s="178" t="n">
        <v>1.1</v>
      </c>
      <c r="F5338" s="178" t="n">
        <v>0.71</v>
      </c>
      <c r="G5338" s="178"/>
    </row>
    <row r="5339" customFormat="false" ht="15" hidden="false" customHeight="false" outlineLevel="0" collapsed="false">
      <c r="A5339" s="178" t="n">
        <v>37372</v>
      </c>
      <c r="B5339" s="179" t="s">
        <v>661</v>
      </c>
      <c r="C5339" s="180" t="s">
        <v>74</v>
      </c>
      <c r="D5339" s="180" t="s">
        <v>594</v>
      </c>
      <c r="E5339" s="178" t="n">
        <v>1.1</v>
      </c>
      <c r="F5339" s="178" t="n">
        <v>0.34</v>
      </c>
      <c r="G5339" s="178"/>
    </row>
    <row r="5340" customFormat="false" ht="15" hidden="false" customHeight="false" outlineLevel="0" collapsed="false">
      <c r="A5340" s="178" t="n">
        <v>37373</v>
      </c>
      <c r="B5340" s="179" t="s">
        <v>662</v>
      </c>
      <c r="C5340" s="180" t="s">
        <v>74</v>
      </c>
      <c r="D5340" s="180" t="s">
        <v>594</v>
      </c>
      <c r="E5340" s="178" t="n">
        <v>1.1</v>
      </c>
      <c r="F5340" s="178" t="n">
        <v>0.05</v>
      </c>
      <c r="G5340" s="178"/>
    </row>
    <row r="5341" customFormat="false" ht="15" hidden="false" customHeight="false" outlineLevel="0" collapsed="false">
      <c r="A5341" s="178" t="n">
        <v>38382</v>
      </c>
      <c r="B5341" s="179" t="s">
        <v>664</v>
      </c>
      <c r="C5341" s="180" t="s">
        <v>74</v>
      </c>
      <c r="D5341" s="180" t="s">
        <v>30</v>
      </c>
      <c r="E5341" s="178" t="n">
        <v>0.00278432</v>
      </c>
      <c r="F5341" s="178" t="n">
        <v>7.62</v>
      </c>
      <c r="G5341" s="178"/>
    </row>
    <row r="5342" customFormat="false" ht="15" hidden="false" customHeight="false" outlineLevel="0" collapsed="false">
      <c r="A5342" s="178" t="n">
        <v>38390</v>
      </c>
      <c r="B5342" s="179" t="s">
        <v>665</v>
      </c>
      <c r="C5342" s="180" t="s">
        <v>74</v>
      </c>
      <c r="D5342" s="180" t="s">
        <v>30</v>
      </c>
      <c r="E5342" s="178" t="n">
        <v>0.00146333</v>
      </c>
      <c r="F5342" s="178" t="n">
        <v>22.97</v>
      </c>
      <c r="G5342" s="178"/>
    </row>
    <row r="5343" customFormat="false" ht="15" hidden="false" customHeight="false" outlineLevel="0" collapsed="false">
      <c r="A5343" s="178" t="n">
        <v>38393</v>
      </c>
      <c r="B5343" s="179" t="s">
        <v>666</v>
      </c>
      <c r="C5343" s="180" t="s">
        <v>74</v>
      </c>
      <c r="D5343" s="180" t="s">
        <v>30</v>
      </c>
      <c r="E5343" s="178" t="n">
        <v>0.00146333</v>
      </c>
      <c r="F5343" s="178" t="n">
        <v>10.36</v>
      </c>
      <c r="G5343" s="178"/>
    </row>
    <row r="5344" customFormat="false" ht="15" hidden="false" customHeight="false" outlineLevel="0" collapsed="false">
      <c r="A5344" s="178" t="n">
        <v>38396</v>
      </c>
      <c r="B5344" s="179" t="s">
        <v>667</v>
      </c>
      <c r="C5344" s="180" t="s">
        <v>74</v>
      </c>
      <c r="D5344" s="180" t="s">
        <v>30</v>
      </c>
      <c r="E5344" s="178" t="n">
        <v>4.983E-005</v>
      </c>
      <c r="F5344" s="178" t="n">
        <v>276.64</v>
      </c>
      <c r="G5344" s="178"/>
    </row>
    <row r="5345" customFormat="false" ht="15" hidden="false" customHeight="false" outlineLevel="0" collapsed="false">
      <c r="A5345" s="178" t="n">
        <v>38399</v>
      </c>
      <c r="B5345" s="179" t="s">
        <v>668</v>
      </c>
      <c r="C5345" s="180" t="s">
        <v>74</v>
      </c>
      <c r="D5345" s="180" t="s">
        <v>30</v>
      </c>
      <c r="E5345" s="178" t="n">
        <v>0.00024893</v>
      </c>
      <c r="F5345" s="178" t="n">
        <v>135.25</v>
      </c>
      <c r="G5345" s="178"/>
    </row>
    <row r="5346" customFormat="false" ht="15" hidden="false" customHeight="false" outlineLevel="0" collapsed="false">
      <c r="A5346" s="178" t="n">
        <v>38412</v>
      </c>
      <c r="B5346" s="179" t="s">
        <v>669</v>
      </c>
      <c r="C5346" s="180" t="s">
        <v>74</v>
      </c>
      <c r="D5346" s="180" t="s">
        <v>30</v>
      </c>
      <c r="E5346" s="178" t="n">
        <v>4.356E-005</v>
      </c>
      <c r="F5346" s="178" t="n">
        <v>837.62</v>
      </c>
      <c r="G5346" s="178"/>
    </row>
    <row r="5347" customFormat="false" ht="15" hidden="false" customHeight="false" outlineLevel="0" collapsed="false">
      <c r="A5347" s="178" t="n">
        <v>38413</v>
      </c>
      <c r="B5347" s="179" t="s">
        <v>670</v>
      </c>
      <c r="C5347" s="180" t="s">
        <v>74</v>
      </c>
      <c r="D5347" s="180" t="s">
        <v>30</v>
      </c>
      <c r="E5347" s="178" t="n">
        <v>4.268E-005</v>
      </c>
      <c r="F5347" s="178" t="n">
        <v>589.49</v>
      </c>
      <c r="G5347" s="178"/>
    </row>
    <row r="5348" customFormat="false" ht="15" hidden="false" customHeight="false" outlineLevel="0" collapsed="false">
      <c r="A5348" s="178" t="n">
        <v>38476</v>
      </c>
      <c r="B5348" s="179" t="s">
        <v>671</v>
      </c>
      <c r="C5348" s="180" t="s">
        <v>74</v>
      </c>
      <c r="D5348" s="180" t="s">
        <v>30</v>
      </c>
      <c r="E5348" s="178" t="n">
        <v>0.00019921</v>
      </c>
      <c r="F5348" s="178" t="n">
        <v>203.78</v>
      </c>
      <c r="G5348" s="178"/>
    </row>
    <row r="5349" customFormat="false" ht="15" hidden="false" customHeight="false" outlineLevel="0" collapsed="false">
      <c r="A5349" s="178" t="n">
        <v>38477</v>
      </c>
      <c r="B5349" s="179" t="s">
        <v>672</v>
      </c>
      <c r="C5349" s="180" t="s">
        <v>74</v>
      </c>
      <c r="D5349" s="180" t="s">
        <v>30</v>
      </c>
      <c r="E5349" s="178" t="n">
        <v>4.268E-005</v>
      </c>
      <c r="F5349" s="178" t="n">
        <v>577.1</v>
      </c>
      <c r="G5349" s="178"/>
    </row>
    <row r="5350" customFormat="false" ht="15" hidden="false" customHeight="false" outlineLevel="0" collapsed="false">
      <c r="A5350" s="174" t="s">
        <v>599</v>
      </c>
      <c r="B5350" s="174" t="s">
        <v>600</v>
      </c>
      <c r="C5350" s="175" t="s">
        <v>60</v>
      </c>
      <c r="D5350" s="175" t="s">
        <v>79</v>
      </c>
      <c r="E5350" s="176" t="n">
        <v>950</v>
      </c>
      <c r="F5350" s="176" t="n">
        <f aca="false">SUMPRODUCT($E5351:$E5377,F5351:F5377)</f>
        <v>0.76594273832</v>
      </c>
      <c r="G5350" s="176" t="n">
        <f aca="false">SUMPRODUCT($E5351:$E5377,G5351:G5377)</f>
        <v>1.21177294</v>
      </c>
    </row>
    <row r="5351" customFormat="false" ht="15" hidden="false" customHeight="false" outlineLevel="0" collapsed="false">
      <c r="A5351" s="178" t="n">
        <v>10</v>
      </c>
      <c r="B5351" s="179" t="s">
        <v>647</v>
      </c>
      <c r="C5351" s="180" t="s">
        <v>74</v>
      </c>
      <c r="D5351" s="180" t="s">
        <v>30</v>
      </c>
      <c r="E5351" s="178" t="n">
        <v>0.00098175</v>
      </c>
      <c r="F5351" s="181" t="n">
        <f aca="false">IF(C5351="MAT.",VLOOKUP(A5351,INSUMOS_AUX!A:F,6,0),0)</f>
        <v>6.92</v>
      </c>
      <c r="G5351" s="178" t="n">
        <f aca="false">IF(C5351="M.O.",VLOOKUP(A5351,INSUMOS_AUX!A:F,6,0),0)</f>
        <v>0</v>
      </c>
    </row>
    <row r="5352" customFormat="false" ht="15" hidden="false" customHeight="false" outlineLevel="0" collapsed="false">
      <c r="A5352" s="178" t="n">
        <v>11359</v>
      </c>
      <c r="B5352" s="179" t="s">
        <v>649</v>
      </c>
      <c r="C5352" s="180" t="s">
        <v>74</v>
      </c>
      <c r="D5352" s="180" t="s">
        <v>30</v>
      </c>
      <c r="E5352" s="178" t="n">
        <v>7.924E-006</v>
      </c>
      <c r="F5352" s="181" t="n">
        <f aca="false">IF(C5352="MAT.",VLOOKUP(A5352,INSUMOS_AUX!A:F,6,0),0)</f>
        <v>571.77</v>
      </c>
      <c r="G5352" s="178" t="n">
        <f aca="false">IF(C5352="M.O.",VLOOKUP(A5352,INSUMOS_AUX!A:F,6,0),0)</f>
        <v>0</v>
      </c>
    </row>
    <row r="5353" customFormat="false" ht="15" hidden="false" customHeight="false" outlineLevel="0" collapsed="false">
      <c r="A5353" s="178" t="n">
        <v>12815</v>
      </c>
      <c r="B5353" s="179" t="s">
        <v>651</v>
      </c>
      <c r="C5353" s="180" t="s">
        <v>74</v>
      </c>
      <c r="D5353" s="180" t="s">
        <v>30</v>
      </c>
      <c r="E5353" s="178" t="n">
        <v>0.001117424</v>
      </c>
      <c r="F5353" s="181" t="n">
        <f aca="false">IF(C5353="MAT.",VLOOKUP(A5353,INSUMOS_AUX!A:F,6,0),0)</f>
        <v>5.84</v>
      </c>
      <c r="G5353" s="178" t="n">
        <f aca="false">IF(C5353="M.O.",VLOOKUP(A5353,INSUMOS_AUX!A:F,6,0),0)</f>
        <v>0</v>
      </c>
    </row>
    <row r="5354" customFormat="false" ht="15" hidden="false" customHeight="false" outlineLevel="0" collapsed="false">
      <c r="A5354" s="178" t="n">
        <v>12892</v>
      </c>
      <c r="B5354" s="179" t="s">
        <v>627</v>
      </c>
      <c r="C5354" s="180" t="s">
        <v>74</v>
      </c>
      <c r="D5354" s="180" t="s">
        <v>628</v>
      </c>
      <c r="E5354" s="178" t="n">
        <v>0.001923432</v>
      </c>
      <c r="F5354" s="181" t="n">
        <f aca="false">IF(C5354="MAT.",VLOOKUP(A5354,INSUMOS_AUX!A:F,6,0),0)</f>
        <v>9</v>
      </c>
      <c r="G5354" s="178" t="n">
        <f aca="false">IF(C5354="M.O.",VLOOKUP(A5354,INSUMOS_AUX!A:F,6,0),0)</f>
        <v>0</v>
      </c>
    </row>
    <row r="5355" customFormat="false" ht="15" hidden="false" customHeight="false" outlineLevel="0" collapsed="false">
      <c r="A5355" s="178" t="n">
        <v>12893</v>
      </c>
      <c r="B5355" s="179" t="s">
        <v>629</v>
      </c>
      <c r="C5355" s="180" t="s">
        <v>74</v>
      </c>
      <c r="D5355" s="180" t="s">
        <v>628</v>
      </c>
      <c r="E5355" s="178" t="n">
        <v>0.000224406</v>
      </c>
      <c r="F5355" s="181" t="n">
        <f aca="false">IF(C5355="MAT.",VLOOKUP(A5355,INSUMOS_AUX!A:F,6,0),0)</f>
        <v>48</v>
      </c>
      <c r="G5355" s="178" t="n">
        <f aca="false">IF(C5355="M.O.",VLOOKUP(A5355,INSUMOS_AUX!A:F,6,0),0)</f>
        <v>0</v>
      </c>
    </row>
    <row r="5356" customFormat="false" ht="15" hidden="false" customHeight="false" outlineLevel="0" collapsed="false">
      <c r="A5356" s="178" t="n">
        <v>25966</v>
      </c>
      <c r="B5356" s="179" t="s">
        <v>653</v>
      </c>
      <c r="C5356" s="180" t="s">
        <v>74</v>
      </c>
      <c r="D5356" s="180" t="s">
        <v>654</v>
      </c>
      <c r="E5356" s="178" t="n">
        <v>0.000186242</v>
      </c>
      <c r="F5356" s="181" t="n">
        <f aca="false">IF(C5356="MAT.",VLOOKUP(A5356,INSUMOS_AUX!A:F,6,0),0)</f>
        <v>15.03</v>
      </c>
      <c r="G5356" s="178" t="n">
        <f aca="false">IF(C5356="M.O.",VLOOKUP(A5356,INSUMOS_AUX!A:F,6,0),0)</f>
        <v>0</v>
      </c>
    </row>
    <row r="5357" customFormat="false" ht="15" hidden="false" customHeight="false" outlineLevel="0" collapsed="false">
      <c r="A5357" s="178" t="n">
        <v>2711</v>
      </c>
      <c r="B5357" s="179" t="s">
        <v>657</v>
      </c>
      <c r="C5357" s="180" t="s">
        <v>74</v>
      </c>
      <c r="D5357" s="180" t="s">
        <v>30</v>
      </c>
      <c r="E5357" s="178" t="n">
        <v>8.3118E-005</v>
      </c>
      <c r="F5357" s="181" t="n">
        <f aca="false">IF(C5357="MAT.",VLOOKUP(A5357,INSUMOS_AUX!A:F,6,0),0)</f>
        <v>109.45</v>
      </c>
      <c r="G5357" s="178" t="n">
        <f aca="false">IF(C5357="M.O.",VLOOKUP(A5357,INSUMOS_AUX!A:F,6,0),0)</f>
        <v>0</v>
      </c>
    </row>
    <row r="5358" customFormat="false" ht="15" hidden="false" customHeight="false" outlineLevel="0" collapsed="false">
      <c r="A5358" s="178" t="n">
        <v>3</v>
      </c>
      <c r="B5358" s="179" t="s">
        <v>967</v>
      </c>
      <c r="C5358" s="180" t="s">
        <v>74</v>
      </c>
      <c r="D5358" s="180" t="s">
        <v>654</v>
      </c>
      <c r="E5358" s="178" t="n">
        <v>0.05</v>
      </c>
      <c r="F5358" s="181" t="n">
        <f aca="false">IF(C5358="MAT.",VLOOKUP(A5358,INSUMOS_AUX!A:F,6,0),0)</f>
        <v>3.42</v>
      </c>
      <c r="G5358" s="178" t="n">
        <f aca="false">IF(C5358="M.O.",VLOOKUP(A5358,INSUMOS_AUX!A:F,6,0),0)</f>
        <v>0</v>
      </c>
    </row>
    <row r="5359" customFormat="false" ht="15" hidden="false" customHeight="false" outlineLevel="0" collapsed="false">
      <c r="A5359" s="178" t="n">
        <v>36144</v>
      </c>
      <c r="B5359" s="179" t="s">
        <v>630</v>
      </c>
      <c r="C5359" s="180" t="s">
        <v>74</v>
      </c>
      <c r="D5359" s="180" t="s">
        <v>30</v>
      </c>
      <c r="E5359" s="178" t="n">
        <v>0.015647912</v>
      </c>
      <c r="F5359" s="181" t="n">
        <f aca="false">IF(C5359="MAT.",VLOOKUP(A5359,INSUMOS_AUX!A:F,6,0),0)</f>
        <v>1.12</v>
      </c>
      <c r="G5359" s="178" t="n">
        <f aca="false">IF(C5359="M.O.",VLOOKUP(A5359,INSUMOS_AUX!A:F,6,0),0)</f>
        <v>0</v>
      </c>
    </row>
    <row r="5360" customFormat="false" ht="15" hidden="false" customHeight="false" outlineLevel="0" collapsed="false">
      <c r="A5360" s="178" t="n">
        <v>36146</v>
      </c>
      <c r="B5360" s="179" t="s">
        <v>631</v>
      </c>
      <c r="C5360" s="180" t="s">
        <v>74</v>
      </c>
      <c r="D5360" s="180" t="s">
        <v>30</v>
      </c>
      <c r="E5360" s="178" t="n">
        <v>0.000174076</v>
      </c>
      <c r="F5360" s="181" t="n">
        <f aca="false">IF(C5360="MAT.",VLOOKUP(A5360,INSUMOS_AUX!A:F,6,0),0)</f>
        <v>170</v>
      </c>
      <c r="G5360" s="178" t="n">
        <f aca="false">IF(C5360="M.O.",VLOOKUP(A5360,INSUMOS_AUX!A:F,6,0),0)</f>
        <v>0</v>
      </c>
    </row>
    <row r="5361" customFormat="false" ht="15" hidden="false" customHeight="false" outlineLevel="0" collapsed="false">
      <c r="A5361" s="178" t="n">
        <v>36149</v>
      </c>
      <c r="B5361" s="179" t="s">
        <v>632</v>
      </c>
      <c r="C5361" s="180" t="s">
        <v>74</v>
      </c>
      <c r="D5361" s="180" t="s">
        <v>30</v>
      </c>
      <c r="E5361" s="178" t="n">
        <v>0.0001008</v>
      </c>
      <c r="F5361" s="181" t="n">
        <f aca="false">IF(C5361="MAT.",VLOOKUP(A5361,INSUMOS_AUX!A:F,6,0),0)</f>
        <v>117.5</v>
      </c>
      <c r="G5361" s="178" t="n">
        <f aca="false">IF(C5361="M.O.",VLOOKUP(A5361,INSUMOS_AUX!A:F,6,0),0)</f>
        <v>0</v>
      </c>
    </row>
    <row r="5362" customFormat="false" ht="15" hidden="false" customHeight="false" outlineLevel="0" collapsed="false">
      <c r="A5362" s="178" t="n">
        <v>36150</v>
      </c>
      <c r="B5362" s="179" t="s">
        <v>633</v>
      </c>
      <c r="C5362" s="180" t="s">
        <v>74</v>
      </c>
      <c r="D5362" s="180" t="s">
        <v>30</v>
      </c>
      <c r="E5362" s="178" t="n">
        <v>0.000373016</v>
      </c>
      <c r="F5362" s="181" t="n">
        <f aca="false">IF(C5362="MAT.",VLOOKUP(A5362,INSUMOS_AUX!A:F,6,0),0)</f>
        <v>29.7</v>
      </c>
      <c r="G5362" s="178" t="n">
        <f aca="false">IF(C5362="M.O.",VLOOKUP(A5362,INSUMOS_AUX!A:F,6,0),0)</f>
        <v>0</v>
      </c>
    </row>
    <row r="5363" customFormat="false" ht="15" hidden="false" customHeight="false" outlineLevel="0" collapsed="false">
      <c r="A5363" s="178" t="n">
        <v>36153</v>
      </c>
      <c r="B5363" s="179" t="s">
        <v>634</v>
      </c>
      <c r="C5363" s="180" t="s">
        <v>74</v>
      </c>
      <c r="D5363" s="180" t="s">
        <v>30</v>
      </c>
      <c r="E5363" s="178" t="n">
        <v>0.000150864</v>
      </c>
      <c r="F5363" s="181" t="n">
        <f aca="false">IF(C5363="MAT.",VLOOKUP(A5363,INSUMOS_AUX!A:F,6,0),0)</f>
        <v>133.75</v>
      </c>
      <c r="G5363" s="178" t="n">
        <f aca="false">IF(C5363="M.O.",VLOOKUP(A5363,INSUMOS_AUX!A:F,6,0),0)</f>
        <v>0</v>
      </c>
    </row>
    <row r="5364" customFormat="false" ht="15" hidden="false" customHeight="false" outlineLevel="0" collapsed="false">
      <c r="A5364" s="178" t="n">
        <v>37370</v>
      </c>
      <c r="B5364" s="179" t="s">
        <v>659</v>
      </c>
      <c r="C5364" s="180" t="s">
        <v>74</v>
      </c>
      <c r="D5364" s="180" t="s">
        <v>594</v>
      </c>
      <c r="E5364" s="178" t="n">
        <v>0.14</v>
      </c>
      <c r="F5364" s="181" t="n">
        <f aca="false">IF(C5364="MAT.",VLOOKUP(A5364,INSUMOS_AUX!A:F,6,0),0)</f>
        <v>1.87</v>
      </c>
      <c r="G5364" s="178" t="n">
        <f aca="false">IF(C5364="M.O.",VLOOKUP(A5364,INSUMOS_AUX!A:F,6,0),0)</f>
        <v>0</v>
      </c>
    </row>
    <row r="5365" customFormat="false" ht="15" hidden="false" customHeight="false" outlineLevel="0" collapsed="false">
      <c r="A5365" s="178" t="n">
        <v>37371</v>
      </c>
      <c r="B5365" s="179" t="s">
        <v>660</v>
      </c>
      <c r="C5365" s="180" t="s">
        <v>74</v>
      </c>
      <c r="D5365" s="180" t="s">
        <v>594</v>
      </c>
      <c r="E5365" s="178" t="n">
        <v>0.14</v>
      </c>
      <c r="F5365" s="181" t="n">
        <f aca="false">IF(C5365="MAT.",VLOOKUP(A5365,INSUMOS_AUX!A:F,6,0),0)</f>
        <v>0.71</v>
      </c>
      <c r="G5365" s="178" t="n">
        <f aca="false">IF(C5365="M.O.",VLOOKUP(A5365,INSUMOS_AUX!A:F,6,0),0)</f>
        <v>0</v>
      </c>
    </row>
    <row r="5366" customFormat="false" ht="15" hidden="false" customHeight="false" outlineLevel="0" collapsed="false">
      <c r="A5366" s="178" t="n">
        <v>37372</v>
      </c>
      <c r="B5366" s="179" t="s">
        <v>661</v>
      </c>
      <c r="C5366" s="180" t="s">
        <v>74</v>
      </c>
      <c r="D5366" s="180" t="s">
        <v>594</v>
      </c>
      <c r="E5366" s="178" t="n">
        <v>0.14</v>
      </c>
      <c r="F5366" s="181" t="n">
        <f aca="false">IF(C5366="MAT.",VLOOKUP(A5366,INSUMOS_AUX!A:F,6,0),0)</f>
        <v>0.34</v>
      </c>
      <c r="G5366" s="178" t="n">
        <f aca="false">IF(C5366="M.O.",VLOOKUP(A5366,INSUMOS_AUX!A:F,6,0),0)</f>
        <v>0</v>
      </c>
    </row>
    <row r="5367" customFormat="false" ht="15" hidden="false" customHeight="false" outlineLevel="0" collapsed="false">
      <c r="A5367" s="178" t="n">
        <v>37373</v>
      </c>
      <c r="B5367" s="179" t="s">
        <v>662</v>
      </c>
      <c r="C5367" s="180" t="s">
        <v>74</v>
      </c>
      <c r="D5367" s="180" t="s">
        <v>594</v>
      </c>
      <c r="E5367" s="178" t="n">
        <v>0.14</v>
      </c>
      <c r="F5367" s="181" t="n">
        <f aca="false">IF(C5367="MAT.",VLOOKUP(A5367,INSUMOS_AUX!A:F,6,0),0)</f>
        <v>0.05</v>
      </c>
      <c r="G5367" s="178" t="n">
        <f aca="false">IF(C5367="M.O.",VLOOKUP(A5367,INSUMOS_AUX!A:F,6,0),0)</f>
        <v>0</v>
      </c>
    </row>
    <row r="5368" customFormat="false" ht="15" hidden="false" customHeight="false" outlineLevel="0" collapsed="false">
      <c r="A5368" s="178" t="n">
        <v>38382</v>
      </c>
      <c r="B5368" s="179" t="s">
        <v>664</v>
      </c>
      <c r="C5368" s="180" t="s">
        <v>74</v>
      </c>
      <c r="D5368" s="180" t="s">
        <v>30</v>
      </c>
      <c r="E5368" s="178" t="n">
        <v>0.000354368</v>
      </c>
      <c r="F5368" s="181" t="n">
        <f aca="false">IF(C5368="MAT.",VLOOKUP(A5368,INSUMOS_AUX!A:F,6,0),0)</f>
        <v>7.62</v>
      </c>
      <c r="G5368" s="178" t="n">
        <f aca="false">IF(C5368="M.O.",VLOOKUP(A5368,INSUMOS_AUX!A:F,6,0),0)</f>
        <v>0</v>
      </c>
    </row>
    <row r="5369" customFormat="false" ht="15" hidden="false" customHeight="false" outlineLevel="0" collapsed="false">
      <c r="A5369" s="178" t="n">
        <v>38390</v>
      </c>
      <c r="B5369" s="179" t="s">
        <v>665</v>
      </c>
      <c r="C5369" s="180" t="s">
        <v>74</v>
      </c>
      <c r="D5369" s="180" t="s">
        <v>30</v>
      </c>
      <c r="E5369" s="178" t="n">
        <v>0.000186242</v>
      </c>
      <c r="F5369" s="181" t="n">
        <f aca="false">IF(C5369="MAT.",VLOOKUP(A5369,INSUMOS_AUX!A:F,6,0),0)</f>
        <v>22.97</v>
      </c>
      <c r="G5369" s="178" t="n">
        <f aca="false">IF(C5369="M.O.",VLOOKUP(A5369,INSUMOS_AUX!A:F,6,0),0)</f>
        <v>0</v>
      </c>
    </row>
    <row r="5370" customFormat="false" ht="15" hidden="false" customHeight="false" outlineLevel="0" collapsed="false">
      <c r="A5370" s="178" t="n">
        <v>38393</v>
      </c>
      <c r="B5370" s="179" t="s">
        <v>666</v>
      </c>
      <c r="C5370" s="180" t="s">
        <v>74</v>
      </c>
      <c r="D5370" s="180" t="s">
        <v>30</v>
      </c>
      <c r="E5370" s="178" t="n">
        <v>0.000186242</v>
      </c>
      <c r="F5370" s="181" t="n">
        <f aca="false">IF(C5370="MAT.",VLOOKUP(A5370,INSUMOS_AUX!A:F,6,0),0)</f>
        <v>10.36</v>
      </c>
      <c r="G5370" s="178" t="n">
        <f aca="false">IF(C5370="M.O.",VLOOKUP(A5370,INSUMOS_AUX!A:F,6,0),0)</f>
        <v>0</v>
      </c>
    </row>
    <row r="5371" customFormat="false" ht="15" hidden="false" customHeight="false" outlineLevel="0" collapsed="false">
      <c r="A5371" s="178" t="n">
        <v>38396</v>
      </c>
      <c r="B5371" s="179" t="s">
        <v>667</v>
      </c>
      <c r="C5371" s="180" t="s">
        <v>74</v>
      </c>
      <c r="D5371" s="180" t="s">
        <v>30</v>
      </c>
      <c r="E5371" s="178" t="n">
        <v>6.342E-006</v>
      </c>
      <c r="F5371" s="181" t="n">
        <f aca="false">IF(C5371="MAT.",VLOOKUP(A5371,INSUMOS_AUX!A:F,6,0),0)</f>
        <v>276.64</v>
      </c>
      <c r="G5371" s="178" t="n">
        <f aca="false">IF(C5371="M.O.",VLOOKUP(A5371,INSUMOS_AUX!A:F,6,0),0)</f>
        <v>0</v>
      </c>
    </row>
    <row r="5372" customFormat="false" ht="15" hidden="false" customHeight="false" outlineLevel="0" collapsed="false">
      <c r="A5372" s="178" t="n">
        <v>38399</v>
      </c>
      <c r="B5372" s="179" t="s">
        <v>668</v>
      </c>
      <c r="C5372" s="180" t="s">
        <v>74</v>
      </c>
      <c r="D5372" s="180" t="s">
        <v>30</v>
      </c>
      <c r="E5372" s="178" t="n">
        <v>3.1682E-005</v>
      </c>
      <c r="F5372" s="181" t="n">
        <f aca="false">IF(C5372="MAT.",VLOOKUP(A5372,INSUMOS_AUX!A:F,6,0),0)</f>
        <v>135.25</v>
      </c>
      <c r="G5372" s="178" t="n">
        <f aca="false">IF(C5372="M.O.",VLOOKUP(A5372,INSUMOS_AUX!A:F,6,0),0)</f>
        <v>0</v>
      </c>
    </row>
    <row r="5373" customFormat="false" ht="15" hidden="false" customHeight="false" outlineLevel="0" collapsed="false">
      <c r="A5373" s="178" t="n">
        <v>38412</v>
      </c>
      <c r="B5373" s="179" t="s">
        <v>669</v>
      </c>
      <c r="C5373" s="180" t="s">
        <v>74</v>
      </c>
      <c r="D5373" s="180" t="s">
        <v>30</v>
      </c>
      <c r="E5373" s="178" t="n">
        <v>5.544E-006</v>
      </c>
      <c r="F5373" s="181" t="n">
        <f aca="false">IF(C5373="MAT.",VLOOKUP(A5373,INSUMOS_AUX!A:F,6,0),0)</f>
        <v>837.62</v>
      </c>
      <c r="G5373" s="178" t="n">
        <f aca="false">IF(C5373="M.O.",VLOOKUP(A5373,INSUMOS_AUX!A:F,6,0),0)</f>
        <v>0</v>
      </c>
    </row>
    <row r="5374" customFormat="false" ht="15" hidden="false" customHeight="false" outlineLevel="0" collapsed="false">
      <c r="A5374" s="178" t="n">
        <v>38413</v>
      </c>
      <c r="B5374" s="179" t="s">
        <v>670</v>
      </c>
      <c r="C5374" s="180" t="s">
        <v>74</v>
      </c>
      <c r="D5374" s="180" t="s">
        <v>30</v>
      </c>
      <c r="E5374" s="178" t="n">
        <v>5.432E-006</v>
      </c>
      <c r="F5374" s="181" t="n">
        <f aca="false">IF(C5374="MAT.",VLOOKUP(A5374,INSUMOS_AUX!A:F,6,0),0)</f>
        <v>589.49</v>
      </c>
      <c r="G5374" s="178" t="n">
        <f aca="false">IF(C5374="M.O.",VLOOKUP(A5374,INSUMOS_AUX!A:F,6,0),0)</f>
        <v>0</v>
      </c>
    </row>
    <row r="5375" customFormat="false" ht="15" hidden="false" customHeight="false" outlineLevel="0" collapsed="false">
      <c r="A5375" s="178" t="n">
        <v>38476</v>
      </c>
      <c r="B5375" s="179" t="s">
        <v>671</v>
      </c>
      <c r="C5375" s="180" t="s">
        <v>74</v>
      </c>
      <c r="D5375" s="180" t="s">
        <v>30</v>
      </c>
      <c r="E5375" s="178" t="n">
        <v>2.5354E-005</v>
      </c>
      <c r="F5375" s="181" t="n">
        <f aca="false">IF(C5375="MAT.",VLOOKUP(A5375,INSUMOS_AUX!A:F,6,0),0)</f>
        <v>203.78</v>
      </c>
      <c r="G5375" s="178" t="n">
        <f aca="false">IF(C5375="M.O.",VLOOKUP(A5375,INSUMOS_AUX!A:F,6,0),0)</f>
        <v>0</v>
      </c>
    </row>
    <row r="5376" customFormat="false" ht="15" hidden="false" customHeight="false" outlineLevel="0" collapsed="false">
      <c r="A5376" s="178" t="n">
        <v>38477</v>
      </c>
      <c r="B5376" s="179" t="s">
        <v>672</v>
      </c>
      <c r="C5376" s="180" t="s">
        <v>74</v>
      </c>
      <c r="D5376" s="180" t="s">
        <v>30</v>
      </c>
      <c r="E5376" s="178" t="n">
        <v>5.432E-006</v>
      </c>
      <c r="F5376" s="181" t="n">
        <f aca="false">IF(C5376="MAT.",VLOOKUP(A5376,INSUMOS_AUX!A:F,6,0),0)</f>
        <v>577.1</v>
      </c>
      <c r="G5376" s="178" t="n">
        <f aca="false">IF(C5376="M.O.",VLOOKUP(A5376,INSUMOS_AUX!A:F,6,0),0)</f>
        <v>0</v>
      </c>
    </row>
    <row r="5377" customFormat="false" ht="15" hidden="false" customHeight="false" outlineLevel="0" collapsed="false">
      <c r="A5377" s="178" t="n">
        <v>6111</v>
      </c>
      <c r="B5377" s="179" t="s">
        <v>678</v>
      </c>
      <c r="C5377" s="180" t="s">
        <v>636</v>
      </c>
      <c r="D5377" s="180" t="s">
        <v>594</v>
      </c>
      <c r="E5377" s="178" t="n">
        <v>0.142394</v>
      </c>
      <c r="F5377" s="181" t="n">
        <f aca="false">IF(C5377="MAT.",VLOOKUP(A5377,INSUMOS_AUX!A:F,6,0),0)</f>
        <v>0</v>
      </c>
      <c r="G5377" s="178" t="n">
        <f aca="false">IF(C5377="M.O.",VLOOKUP(A5377,INSUMOS_AUX!A:F,6,0),0)</f>
        <v>8.51</v>
      </c>
    </row>
  </sheetData>
  <autoFilter ref="A4:G5377"/>
  <mergeCells count="3">
    <mergeCell ref="A1:B3"/>
    <mergeCell ref="C1:G1"/>
    <mergeCell ref="C2:F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558ED5"/>
    <pageSetUpPr fitToPage="true"/>
  </sheetPr>
  <dimension ref="A1:M193"/>
  <sheetViews>
    <sheetView showFormulas="false" showGridLines="true" showRowColHeaders="true" showZeros="true" rightToLeft="false" tabSelected="false" showOutlineSymbols="true" defaultGridColor="true" view="pageBreakPreview" topLeftCell="A1" colorId="64" zoomScale="85" zoomScaleNormal="85" zoomScalePageLayoutView="85" workbookViewId="0">
      <selection pane="topLeft" activeCell="A1" activeCellId="0" sqref="A1"/>
    </sheetView>
  </sheetViews>
  <sheetFormatPr defaultRowHeight="12.75" zeroHeight="false" outlineLevelRow="0" outlineLevelCol="0"/>
  <cols>
    <col collapsed="false" customWidth="true" hidden="false" outlineLevel="0" max="1" min="1" style="183" width="27.14"/>
    <col collapsed="false" customWidth="true" hidden="false" outlineLevel="0" max="2" min="2" style="183" width="16.86"/>
    <col collapsed="false" customWidth="true" hidden="false" outlineLevel="0" max="3" min="3" style="183" width="65.86"/>
    <col collapsed="false" customWidth="true" hidden="false" outlineLevel="0" max="4" min="4" style="183" width="15.15"/>
    <col collapsed="false" customWidth="true" hidden="false" outlineLevel="0" max="5" min="5" style="183" width="14.43"/>
    <col collapsed="false" customWidth="true" hidden="false" outlineLevel="0" max="6" min="6" style="183" width="16.57"/>
    <col collapsed="false" customWidth="true" hidden="false" outlineLevel="0" max="7" min="7" style="183" width="21.86"/>
    <col collapsed="false" customWidth="true" hidden="false" outlineLevel="0" max="9" min="8" style="184" width="9.14"/>
    <col collapsed="false" customWidth="true" hidden="false" outlineLevel="0" max="10" min="10" style="184" width="15"/>
    <col collapsed="false" customWidth="true" hidden="false" outlineLevel="0" max="1025" min="11" style="184" width="9.14"/>
  </cols>
  <sheetData>
    <row r="1" customFormat="false" ht="12.75" hidden="false" customHeight="true" outlineLevel="0" collapsed="false">
      <c r="A1" s="185" t="s">
        <v>609</v>
      </c>
      <c r="B1" s="185"/>
      <c r="C1" s="185"/>
      <c r="D1" s="186" t="s">
        <v>21</v>
      </c>
      <c r="E1" s="186"/>
      <c r="F1" s="186"/>
      <c r="G1" s="186"/>
    </row>
    <row r="2" customFormat="false" ht="12.75" hidden="false" customHeight="false" outlineLevel="0" collapsed="false">
      <c r="A2" s="185"/>
      <c r="B2" s="185"/>
      <c r="C2" s="185"/>
      <c r="D2" s="187" t="str">
        <f aca="false">01_SINTETICO!D2</f>
        <v>OBRA: REFORMA GERAL DA VARA DO TRABALHO DE CATALÃO - GOIÁS</v>
      </c>
      <c r="E2" s="187"/>
      <c r="F2" s="187"/>
      <c r="G2" s="188" t="n">
        <f aca="false">01_SINTETICO!J2</f>
        <v>43588</v>
      </c>
      <c r="J2" s="189"/>
    </row>
    <row r="3" customFormat="false" ht="27" hidden="false" customHeight="true" outlineLevel="0" collapsed="false">
      <c r="A3" s="185"/>
      <c r="B3" s="185"/>
      <c r="C3" s="185"/>
      <c r="D3" s="187"/>
      <c r="E3" s="187"/>
      <c r="F3" s="187"/>
      <c r="G3" s="190" t="str">
        <f aca="false">'CAPA-DADOS'!E16</f>
        <v>SINAPI-JAN/2019</v>
      </c>
    </row>
    <row r="4" customFormat="false" ht="12.75" hidden="false" customHeight="true" outlineLevel="0" collapsed="false">
      <c r="A4" s="191" t="s">
        <v>980</v>
      </c>
      <c r="B4" s="191"/>
      <c r="C4" s="191"/>
      <c r="D4" s="191"/>
      <c r="E4" s="191"/>
      <c r="F4" s="191"/>
      <c r="G4" s="191"/>
    </row>
    <row r="5" customFormat="false" ht="12.75" hidden="false" customHeight="false" outlineLevel="0" collapsed="false">
      <c r="A5" s="191"/>
      <c r="B5" s="191"/>
      <c r="C5" s="191"/>
      <c r="D5" s="191"/>
      <c r="E5" s="191"/>
      <c r="F5" s="191"/>
      <c r="G5" s="191"/>
    </row>
    <row r="6" customFormat="false" ht="12.75" hidden="false" customHeight="false" outlineLevel="0" collapsed="false">
      <c r="A6" s="192"/>
      <c r="B6" s="192"/>
      <c r="C6" s="192"/>
      <c r="D6" s="193"/>
      <c r="E6" s="193"/>
      <c r="F6" s="193"/>
    </row>
    <row r="7" customFormat="false" ht="12.75" hidden="false" customHeight="false" outlineLevel="0" collapsed="false">
      <c r="A7" s="194" t="s">
        <v>27</v>
      </c>
      <c r="B7" s="194" t="s">
        <v>981</v>
      </c>
      <c r="C7" s="194" t="s">
        <v>982</v>
      </c>
      <c r="D7" s="194"/>
      <c r="E7" s="194"/>
      <c r="F7" s="194" t="s">
        <v>983</v>
      </c>
      <c r="G7" s="194" t="s">
        <v>984</v>
      </c>
      <c r="H7" s="195"/>
      <c r="I7" s="195"/>
      <c r="J7" s="195"/>
      <c r="K7" s="195"/>
      <c r="L7" s="195"/>
      <c r="M7" s="195"/>
    </row>
    <row r="8" customFormat="false" ht="14.25" hidden="false" customHeight="false" outlineLevel="0" collapsed="false">
      <c r="A8" s="196" t="s">
        <v>852</v>
      </c>
      <c r="B8" s="197" t="s">
        <v>74</v>
      </c>
      <c r="C8" s="198" t="s">
        <v>853</v>
      </c>
      <c r="D8" s="198"/>
      <c r="E8" s="198"/>
      <c r="F8" s="199" t="s">
        <v>30</v>
      </c>
      <c r="G8" s="200" t="n">
        <v>38.3333333333333</v>
      </c>
      <c r="H8" s="195"/>
      <c r="I8" s="195"/>
      <c r="J8" s="195"/>
      <c r="K8" s="195"/>
      <c r="L8" s="195"/>
      <c r="M8" s="195"/>
    </row>
    <row r="9" customFormat="false" ht="12.75" hidden="false" customHeight="true" outlineLevel="0" collapsed="false">
      <c r="A9" s="201" t="s">
        <v>985</v>
      </c>
      <c r="B9" s="201" t="s">
        <v>986</v>
      </c>
      <c r="C9" s="201" t="s">
        <v>987</v>
      </c>
      <c r="D9" s="201" t="s">
        <v>988</v>
      </c>
      <c r="E9" s="202" t="s">
        <v>989</v>
      </c>
      <c r="F9" s="201" t="s">
        <v>990</v>
      </c>
      <c r="G9" s="201"/>
      <c r="H9" s="195"/>
      <c r="I9" s="195"/>
      <c r="J9" s="195"/>
      <c r="K9" s="195"/>
      <c r="L9" s="195"/>
      <c r="M9" s="195"/>
    </row>
    <row r="10" customFormat="false" ht="12.75" hidden="false" customHeight="false" outlineLevel="0" collapsed="false">
      <c r="A10" s="201"/>
      <c r="B10" s="201"/>
      <c r="C10" s="201"/>
      <c r="D10" s="201"/>
      <c r="E10" s="202"/>
      <c r="F10" s="203" t="s">
        <v>991</v>
      </c>
      <c r="G10" s="204" t="s">
        <v>992</v>
      </c>
      <c r="H10" s="195"/>
      <c r="I10" s="195"/>
      <c r="J10" s="195"/>
      <c r="K10" s="195"/>
      <c r="L10" s="195"/>
      <c r="M10" s="195"/>
    </row>
    <row r="11" customFormat="false" ht="12.75" hidden="false" customHeight="false" outlineLevel="0" collapsed="false">
      <c r="A11" s="205" t="s">
        <v>993</v>
      </c>
      <c r="B11" s="199" t="s">
        <v>994</v>
      </c>
      <c r="C11" s="199"/>
      <c r="D11" s="206" t="n">
        <v>42</v>
      </c>
      <c r="E11" s="207" t="n">
        <v>38.3333333333333</v>
      </c>
      <c r="F11" s="207" t="n">
        <v>38.3333333333333</v>
      </c>
      <c r="G11" s="208" t="s">
        <v>995</v>
      </c>
      <c r="H11" s="195"/>
      <c r="I11" s="195"/>
      <c r="J11" s="195"/>
      <c r="K11" s="195"/>
      <c r="L11" s="195"/>
      <c r="M11" s="195"/>
    </row>
    <row r="12" customFormat="false" ht="12.75" hidden="false" customHeight="false" outlineLevel="0" collapsed="false">
      <c r="A12" s="205" t="s">
        <v>996</v>
      </c>
      <c r="B12" s="199" t="s">
        <v>997</v>
      </c>
      <c r="C12" s="199"/>
      <c r="D12" s="206" t="n">
        <v>34</v>
      </c>
      <c r="E12" s="207"/>
      <c r="F12" s="207"/>
      <c r="G12" s="208"/>
      <c r="H12" s="195"/>
      <c r="I12" s="195"/>
      <c r="J12" s="195"/>
      <c r="K12" s="195"/>
      <c r="L12" s="195"/>
      <c r="M12" s="195"/>
    </row>
    <row r="13" customFormat="false" ht="12.75" hidden="false" customHeight="false" outlineLevel="0" collapsed="false">
      <c r="A13" s="205" t="s">
        <v>998</v>
      </c>
      <c r="B13" s="199" t="s">
        <v>999</v>
      </c>
      <c r="C13" s="199"/>
      <c r="D13" s="206" t="n">
        <v>39</v>
      </c>
      <c r="E13" s="207"/>
      <c r="F13" s="207"/>
      <c r="G13" s="208"/>
      <c r="H13" s="195"/>
      <c r="I13" s="195"/>
      <c r="J13" s="195"/>
      <c r="K13" s="195"/>
      <c r="L13" s="195"/>
      <c r="M13" s="195"/>
    </row>
    <row r="14" customFormat="false" ht="12.75" hidden="false" customHeight="false" outlineLevel="0" collapsed="false">
      <c r="A14" s="209"/>
      <c r="B14" s="209"/>
      <c r="C14" s="209"/>
      <c r="D14" s="209"/>
      <c r="E14" s="209"/>
      <c r="F14" s="209"/>
      <c r="G14" s="209"/>
      <c r="H14" s="195"/>
      <c r="I14" s="195"/>
      <c r="J14" s="195"/>
      <c r="K14" s="195"/>
      <c r="L14" s="195"/>
      <c r="M14" s="195"/>
    </row>
    <row r="16" customFormat="false" ht="12.75" hidden="false" customHeight="false" outlineLevel="0" collapsed="false">
      <c r="A16" s="210" t="s">
        <v>27</v>
      </c>
      <c r="B16" s="210" t="s">
        <v>981</v>
      </c>
      <c r="C16" s="210" t="s">
        <v>982</v>
      </c>
      <c r="D16" s="210"/>
      <c r="E16" s="210"/>
      <c r="F16" s="210" t="s">
        <v>1000</v>
      </c>
      <c r="G16" s="210" t="s">
        <v>984</v>
      </c>
    </row>
    <row r="17" customFormat="false" ht="14.25" hidden="false" customHeight="true" outlineLevel="0" collapsed="false">
      <c r="A17" s="211" t="s">
        <v>738</v>
      </c>
      <c r="B17" s="212" t="s">
        <v>74</v>
      </c>
      <c r="C17" s="213" t="s">
        <v>739</v>
      </c>
      <c r="D17" s="213"/>
      <c r="E17" s="213"/>
      <c r="F17" s="214" t="s">
        <v>79</v>
      </c>
      <c r="G17" s="215" t="n">
        <f aca="false">F20</f>
        <v>53.3333333333333</v>
      </c>
    </row>
    <row r="18" customFormat="false" ht="12.75" hidden="false" customHeight="true" outlineLevel="0" collapsed="false">
      <c r="A18" s="216" t="s">
        <v>985</v>
      </c>
      <c r="B18" s="216" t="s">
        <v>986</v>
      </c>
      <c r="C18" s="216" t="s">
        <v>987</v>
      </c>
      <c r="D18" s="216" t="s">
        <v>988</v>
      </c>
      <c r="E18" s="216" t="s">
        <v>989</v>
      </c>
      <c r="F18" s="216" t="s">
        <v>990</v>
      </c>
      <c r="G18" s="216"/>
    </row>
    <row r="19" customFormat="false" ht="12.75" hidden="false" customHeight="false" outlineLevel="0" collapsed="false">
      <c r="A19" s="216"/>
      <c r="B19" s="216"/>
      <c r="C19" s="216"/>
      <c r="D19" s="216"/>
      <c r="E19" s="216"/>
      <c r="F19" s="217" t="s">
        <v>991</v>
      </c>
      <c r="G19" s="218" t="s">
        <v>992</v>
      </c>
    </row>
    <row r="20" customFormat="false" ht="12.75" hidden="false" customHeight="false" outlineLevel="0" collapsed="false">
      <c r="A20" s="219" t="s">
        <v>1001</v>
      </c>
      <c r="B20" s="214" t="s">
        <v>1002</v>
      </c>
      <c r="C20" s="214"/>
      <c r="D20" s="220" t="n">
        <v>53</v>
      </c>
      <c r="E20" s="215" t="n">
        <f aca="false">AVERAGE(D20:D22)</f>
        <v>53.3333333333333</v>
      </c>
      <c r="F20" s="215" t="n">
        <f aca="false">E20</f>
        <v>53.3333333333333</v>
      </c>
      <c r="G20" s="221" t="s">
        <v>995</v>
      </c>
    </row>
    <row r="21" customFormat="false" ht="12.75" hidden="false" customHeight="false" outlineLevel="0" collapsed="false">
      <c r="A21" s="219" t="s">
        <v>1003</v>
      </c>
      <c r="B21" s="214" t="s">
        <v>1004</v>
      </c>
      <c r="C21" s="214"/>
      <c r="D21" s="220" t="n">
        <v>49</v>
      </c>
      <c r="E21" s="215"/>
      <c r="F21" s="215"/>
      <c r="G21" s="221"/>
    </row>
    <row r="22" customFormat="false" ht="12.75" hidden="false" customHeight="false" outlineLevel="0" collapsed="false">
      <c r="A22" s="219" t="s">
        <v>1005</v>
      </c>
      <c r="B22" s="214" t="s">
        <v>1006</v>
      </c>
      <c r="C22" s="214"/>
      <c r="D22" s="220" t="n">
        <v>58</v>
      </c>
      <c r="E22" s="215"/>
      <c r="F22" s="215"/>
      <c r="G22" s="221"/>
    </row>
    <row r="23" customFormat="false" ht="12.75" hidden="false" customHeight="false" outlineLevel="0" collapsed="false">
      <c r="A23" s="222"/>
      <c r="B23" s="222"/>
      <c r="C23" s="222"/>
      <c r="D23" s="222"/>
      <c r="E23" s="222"/>
      <c r="F23" s="222"/>
      <c r="G23" s="222"/>
    </row>
    <row r="24" customFormat="false" ht="12.75" hidden="false" customHeight="false" outlineLevel="0" collapsed="false">
      <c r="A24" s="210" t="s">
        <v>27</v>
      </c>
      <c r="B24" s="210" t="s">
        <v>981</v>
      </c>
      <c r="C24" s="210" t="s">
        <v>982</v>
      </c>
      <c r="D24" s="210"/>
      <c r="E24" s="210"/>
      <c r="F24" s="210" t="s">
        <v>1000</v>
      </c>
      <c r="G24" s="210" t="s">
        <v>984</v>
      </c>
    </row>
    <row r="25" customFormat="false" ht="14.25" hidden="false" customHeight="true" outlineLevel="0" collapsed="false">
      <c r="A25" s="211" t="s">
        <v>809</v>
      </c>
      <c r="B25" s="212" t="s">
        <v>74</v>
      </c>
      <c r="C25" s="223" t="s">
        <v>1007</v>
      </c>
      <c r="D25" s="223"/>
      <c r="E25" s="223"/>
      <c r="F25" s="214" t="s">
        <v>79</v>
      </c>
      <c r="G25" s="215" t="n">
        <f aca="false">F28</f>
        <v>119.155555555556</v>
      </c>
    </row>
    <row r="26" customFormat="false" ht="12.75" hidden="false" customHeight="true" outlineLevel="0" collapsed="false">
      <c r="A26" s="216" t="s">
        <v>985</v>
      </c>
      <c r="B26" s="216" t="s">
        <v>986</v>
      </c>
      <c r="C26" s="216" t="s">
        <v>987</v>
      </c>
      <c r="D26" s="216" t="s">
        <v>988</v>
      </c>
      <c r="E26" s="216" t="s">
        <v>989</v>
      </c>
      <c r="F26" s="216" t="s">
        <v>990</v>
      </c>
      <c r="G26" s="216"/>
    </row>
    <row r="27" customFormat="false" ht="12.75" hidden="false" customHeight="false" outlineLevel="0" collapsed="false">
      <c r="A27" s="216"/>
      <c r="B27" s="216"/>
      <c r="C27" s="216"/>
      <c r="D27" s="216"/>
      <c r="E27" s="216"/>
      <c r="F27" s="217" t="s">
        <v>991</v>
      </c>
      <c r="G27" s="218" t="s">
        <v>992</v>
      </c>
    </row>
    <row r="28" customFormat="false" ht="12.75" hidden="false" customHeight="false" outlineLevel="0" collapsed="false">
      <c r="A28" s="219" t="s">
        <v>1008</v>
      </c>
      <c r="B28" s="214" t="s">
        <v>1009</v>
      </c>
      <c r="C28" s="223" t="s">
        <v>1010</v>
      </c>
      <c r="D28" s="220" t="n">
        <f aca="false">556/(2.5*2.4)+(148+6*3.8+2.8)/(2.5*2.4)</f>
        <v>121.6</v>
      </c>
      <c r="E28" s="215" t="n">
        <f aca="false">AVERAGE(D28:D30)</f>
        <v>119.155555555556</v>
      </c>
      <c r="F28" s="215" t="n">
        <f aca="false">E28</f>
        <v>119.155555555556</v>
      </c>
      <c r="G28" s="221" t="s">
        <v>995</v>
      </c>
    </row>
    <row r="29" customFormat="false" ht="12.75" hidden="false" customHeight="false" outlineLevel="0" collapsed="false">
      <c r="A29" s="219" t="s">
        <v>1011</v>
      </c>
      <c r="B29" s="214" t="s">
        <v>1012</v>
      </c>
      <c r="C29" s="223" t="s">
        <v>1013</v>
      </c>
      <c r="D29" s="220" t="n">
        <f aca="false">678/(2.5*2.4)+(148+6*3.8+2.8)/(2.5*2.4)</f>
        <v>141.933333333333</v>
      </c>
      <c r="E29" s="215"/>
      <c r="F29" s="215"/>
      <c r="G29" s="221"/>
    </row>
    <row r="30" customFormat="false" ht="25.5" hidden="false" customHeight="false" outlineLevel="0" collapsed="false">
      <c r="A30" s="219" t="s">
        <v>1014</v>
      </c>
      <c r="B30" s="214" t="s">
        <v>1015</v>
      </c>
      <c r="C30" s="223" t="s">
        <v>1016</v>
      </c>
      <c r="D30" s="220" t="n">
        <f aca="false">390/(2.5*2.4)+(148+6*3.8+2.8)/(2.5*2.4)</f>
        <v>93.9333333333333</v>
      </c>
      <c r="E30" s="215"/>
      <c r="F30" s="215"/>
      <c r="G30" s="221"/>
    </row>
    <row r="31" customFormat="false" ht="12.75" hidden="false" customHeight="false" outlineLevel="0" collapsed="false">
      <c r="A31" s="219"/>
      <c r="B31" s="214"/>
      <c r="C31" s="214"/>
      <c r="D31" s="220"/>
      <c r="E31" s="215"/>
      <c r="F31" s="215"/>
      <c r="G31" s="221"/>
    </row>
    <row r="32" customFormat="false" ht="12.75" hidden="false" customHeight="false" outlineLevel="0" collapsed="false">
      <c r="A32" s="222"/>
      <c r="B32" s="222"/>
      <c r="C32" s="222"/>
      <c r="D32" s="222"/>
      <c r="E32" s="222"/>
      <c r="F32" s="222"/>
      <c r="G32" s="222"/>
    </row>
    <row r="33" customFormat="false" ht="12.75" hidden="false" customHeight="false" outlineLevel="0" collapsed="false">
      <c r="A33" s="210" t="s">
        <v>27</v>
      </c>
      <c r="B33" s="210" t="s">
        <v>981</v>
      </c>
      <c r="C33" s="210" t="s">
        <v>982</v>
      </c>
      <c r="D33" s="210"/>
      <c r="E33" s="210"/>
      <c r="F33" s="210" t="s">
        <v>1000</v>
      </c>
      <c r="G33" s="210" t="s">
        <v>984</v>
      </c>
    </row>
    <row r="34" customFormat="false" ht="14.25" hidden="false" customHeight="true" outlineLevel="0" collapsed="false">
      <c r="A34" s="211" t="s">
        <v>852</v>
      </c>
      <c r="B34" s="212" t="s">
        <v>74</v>
      </c>
      <c r="C34" s="223" t="s">
        <v>853</v>
      </c>
      <c r="D34" s="223"/>
      <c r="E34" s="223"/>
      <c r="F34" s="214" t="s">
        <v>1017</v>
      </c>
      <c r="G34" s="215" t="n">
        <f aca="false">F37</f>
        <v>38.3333333333333</v>
      </c>
    </row>
    <row r="35" customFormat="false" ht="12.75" hidden="false" customHeight="true" outlineLevel="0" collapsed="false">
      <c r="A35" s="216" t="s">
        <v>985</v>
      </c>
      <c r="B35" s="216" t="s">
        <v>986</v>
      </c>
      <c r="C35" s="216" t="s">
        <v>987</v>
      </c>
      <c r="D35" s="216" t="s">
        <v>988</v>
      </c>
      <c r="E35" s="216" t="s">
        <v>989</v>
      </c>
      <c r="F35" s="216" t="s">
        <v>990</v>
      </c>
      <c r="G35" s="216"/>
    </row>
    <row r="36" customFormat="false" ht="12.75" hidden="false" customHeight="false" outlineLevel="0" collapsed="false">
      <c r="A36" s="216"/>
      <c r="B36" s="216"/>
      <c r="C36" s="216"/>
      <c r="D36" s="216"/>
      <c r="E36" s="216"/>
      <c r="F36" s="217" t="s">
        <v>991</v>
      </c>
      <c r="G36" s="218" t="s">
        <v>992</v>
      </c>
    </row>
    <row r="37" customFormat="false" ht="12.75" hidden="false" customHeight="false" outlineLevel="0" collapsed="false">
      <c r="A37" s="219" t="s">
        <v>993</v>
      </c>
      <c r="B37" s="214" t="s">
        <v>994</v>
      </c>
      <c r="C37" s="223"/>
      <c r="D37" s="220" t="n">
        <v>42</v>
      </c>
      <c r="E37" s="215" t="n">
        <f aca="false">AVERAGE(D37:D39)</f>
        <v>38.3333333333333</v>
      </c>
      <c r="F37" s="215" t="n">
        <f aca="false">E37</f>
        <v>38.3333333333333</v>
      </c>
      <c r="G37" s="221" t="s">
        <v>995</v>
      </c>
    </row>
    <row r="38" customFormat="false" ht="12.75" hidden="false" customHeight="false" outlineLevel="0" collapsed="false">
      <c r="A38" s="219" t="s">
        <v>996</v>
      </c>
      <c r="B38" s="214" t="s">
        <v>997</v>
      </c>
      <c r="C38" s="223"/>
      <c r="D38" s="220" t="n">
        <v>34</v>
      </c>
      <c r="E38" s="215"/>
      <c r="F38" s="215"/>
      <c r="G38" s="221"/>
    </row>
    <row r="39" customFormat="false" ht="12.75" hidden="false" customHeight="false" outlineLevel="0" collapsed="false">
      <c r="A39" s="219" t="s">
        <v>998</v>
      </c>
      <c r="B39" s="214" t="s">
        <v>999</v>
      </c>
      <c r="C39" s="223"/>
      <c r="D39" s="220" t="n">
        <v>39</v>
      </c>
      <c r="E39" s="215"/>
      <c r="F39" s="215"/>
      <c r="G39" s="221"/>
    </row>
    <row r="40" customFormat="false" ht="12.75" hidden="false" customHeight="false" outlineLevel="0" collapsed="false">
      <c r="A40" s="219"/>
      <c r="B40" s="214"/>
      <c r="C40" s="214"/>
      <c r="D40" s="220"/>
      <c r="E40" s="215"/>
      <c r="F40" s="215"/>
      <c r="G40" s="221"/>
    </row>
    <row r="42" customFormat="false" ht="12.75" hidden="false" customHeight="false" outlineLevel="0" collapsed="false">
      <c r="A42" s="210" t="s">
        <v>27</v>
      </c>
      <c r="B42" s="210" t="s">
        <v>981</v>
      </c>
      <c r="C42" s="210" t="s">
        <v>982</v>
      </c>
      <c r="D42" s="210"/>
      <c r="E42" s="210"/>
      <c r="F42" s="210" t="s">
        <v>1000</v>
      </c>
      <c r="G42" s="210" t="s">
        <v>984</v>
      </c>
    </row>
    <row r="43" customFormat="false" ht="14.25" hidden="false" customHeight="true" outlineLevel="0" collapsed="false">
      <c r="A43" s="211" t="s">
        <v>852</v>
      </c>
      <c r="B43" s="212" t="s">
        <v>74</v>
      </c>
      <c r="C43" s="223" t="s">
        <v>853</v>
      </c>
      <c r="D43" s="223"/>
      <c r="E43" s="223"/>
      <c r="F43" s="214" t="s">
        <v>1017</v>
      </c>
      <c r="G43" s="215" t="n">
        <f aca="false">F46</f>
        <v>38.3333333333333</v>
      </c>
    </row>
    <row r="44" customFormat="false" ht="12.75" hidden="false" customHeight="true" outlineLevel="0" collapsed="false">
      <c r="A44" s="216" t="s">
        <v>985</v>
      </c>
      <c r="B44" s="216" t="s">
        <v>986</v>
      </c>
      <c r="C44" s="216" t="s">
        <v>987</v>
      </c>
      <c r="D44" s="216" t="s">
        <v>988</v>
      </c>
      <c r="E44" s="216" t="s">
        <v>989</v>
      </c>
      <c r="F44" s="216" t="s">
        <v>990</v>
      </c>
      <c r="G44" s="216"/>
    </row>
    <row r="45" customFormat="false" ht="12.75" hidden="false" customHeight="false" outlineLevel="0" collapsed="false">
      <c r="A45" s="216"/>
      <c r="B45" s="216"/>
      <c r="C45" s="216"/>
      <c r="D45" s="216"/>
      <c r="E45" s="216"/>
      <c r="F45" s="217" t="s">
        <v>991</v>
      </c>
      <c r="G45" s="218" t="s">
        <v>992</v>
      </c>
    </row>
    <row r="46" customFormat="false" ht="12.75" hidden="false" customHeight="false" outlineLevel="0" collapsed="false">
      <c r="A46" s="219" t="s">
        <v>993</v>
      </c>
      <c r="B46" s="214" t="s">
        <v>994</v>
      </c>
      <c r="C46" s="223"/>
      <c r="D46" s="220" t="n">
        <v>42</v>
      </c>
      <c r="E46" s="215" t="n">
        <f aca="false">AVERAGE(D46:D48)</f>
        <v>38.3333333333333</v>
      </c>
      <c r="F46" s="215" t="n">
        <f aca="false">E46</f>
        <v>38.3333333333333</v>
      </c>
      <c r="G46" s="221" t="s">
        <v>995</v>
      </c>
    </row>
    <row r="47" customFormat="false" ht="12.75" hidden="false" customHeight="false" outlineLevel="0" collapsed="false">
      <c r="A47" s="219" t="s">
        <v>996</v>
      </c>
      <c r="B47" s="214" t="s">
        <v>997</v>
      </c>
      <c r="C47" s="223"/>
      <c r="D47" s="220" t="n">
        <v>34</v>
      </c>
      <c r="E47" s="215"/>
      <c r="F47" s="215"/>
      <c r="G47" s="221"/>
    </row>
    <row r="48" customFormat="false" ht="12.75" hidden="false" customHeight="false" outlineLevel="0" collapsed="false">
      <c r="A48" s="219" t="s">
        <v>998</v>
      </c>
      <c r="B48" s="214" t="s">
        <v>999</v>
      </c>
      <c r="C48" s="223"/>
      <c r="D48" s="220" t="n">
        <v>39</v>
      </c>
      <c r="E48" s="215"/>
      <c r="F48" s="215"/>
      <c r="G48" s="221"/>
    </row>
    <row r="49" customFormat="false" ht="12.75" hidden="false" customHeight="false" outlineLevel="0" collapsed="false">
      <c r="A49" s="219"/>
      <c r="B49" s="214"/>
      <c r="C49" s="214"/>
      <c r="D49" s="220"/>
      <c r="E49" s="215"/>
      <c r="F49" s="215"/>
      <c r="G49" s="221"/>
    </row>
    <row r="51" customFormat="false" ht="12.75" hidden="false" customHeight="false" outlineLevel="0" collapsed="false">
      <c r="A51" s="210" t="s">
        <v>27</v>
      </c>
      <c r="B51" s="210" t="s">
        <v>981</v>
      </c>
      <c r="C51" s="210" t="s">
        <v>982</v>
      </c>
      <c r="D51" s="210"/>
      <c r="E51" s="210"/>
      <c r="F51" s="210" t="s">
        <v>1000</v>
      </c>
      <c r="G51" s="210" t="s">
        <v>984</v>
      </c>
    </row>
    <row r="52" customFormat="false" ht="14.25" hidden="false" customHeight="true" outlineLevel="0" collapsed="false">
      <c r="A52" s="211" t="s">
        <v>829</v>
      </c>
      <c r="B52" s="212" t="s">
        <v>74</v>
      </c>
      <c r="C52" s="224" t="s">
        <v>830</v>
      </c>
      <c r="D52" s="224"/>
      <c r="E52" s="224"/>
      <c r="F52" s="214" t="s">
        <v>79</v>
      </c>
      <c r="G52" s="215" t="n">
        <f aca="false">F55</f>
        <v>1011.9</v>
      </c>
    </row>
    <row r="53" customFormat="false" ht="12.75" hidden="false" customHeight="true" outlineLevel="0" collapsed="false">
      <c r="A53" s="216" t="s">
        <v>985</v>
      </c>
      <c r="B53" s="216" t="s">
        <v>986</v>
      </c>
      <c r="C53" s="216" t="s">
        <v>987</v>
      </c>
      <c r="D53" s="216" t="s">
        <v>988</v>
      </c>
      <c r="E53" s="216" t="s">
        <v>989</v>
      </c>
      <c r="F53" s="216" t="s">
        <v>990</v>
      </c>
      <c r="G53" s="216"/>
    </row>
    <row r="54" customFormat="false" ht="12.75" hidden="false" customHeight="false" outlineLevel="0" collapsed="false">
      <c r="A54" s="216"/>
      <c r="B54" s="216"/>
      <c r="C54" s="216"/>
      <c r="D54" s="216"/>
      <c r="E54" s="216"/>
      <c r="F54" s="217" t="s">
        <v>991</v>
      </c>
      <c r="G54" s="218" t="s">
        <v>992</v>
      </c>
    </row>
    <row r="55" customFormat="false" ht="15" hidden="false" customHeight="false" outlineLevel="0" collapsed="false">
      <c r="A55" s="219" t="s">
        <v>1018</v>
      </c>
      <c r="B55" s="214"/>
      <c r="C55" s="223"/>
      <c r="D55" s="225" t="n">
        <v>1087.7</v>
      </c>
      <c r="E55" s="215" t="n">
        <f aca="false">AVERAGE(D55:D57)</f>
        <v>1011.9</v>
      </c>
      <c r="F55" s="215" t="n">
        <f aca="false">E55</f>
        <v>1011.9</v>
      </c>
      <c r="G55" s="221" t="s">
        <v>995</v>
      </c>
    </row>
    <row r="56" customFormat="false" ht="15" hidden="false" customHeight="false" outlineLevel="0" collapsed="false">
      <c r="A56" s="219" t="s">
        <v>1019</v>
      </c>
      <c r="B56" s="214"/>
      <c r="C56" s="226"/>
      <c r="D56" s="225" t="n">
        <v>949</v>
      </c>
      <c r="E56" s="215"/>
      <c r="F56" s="215"/>
      <c r="G56" s="221"/>
    </row>
    <row r="57" customFormat="false" ht="15" hidden="false" customHeight="false" outlineLevel="0" collapsed="false">
      <c r="A57" s="219" t="s">
        <v>1020</v>
      </c>
      <c r="B57" s="214"/>
      <c r="C57" s="227"/>
      <c r="D57" s="225" t="n">
        <v>999</v>
      </c>
      <c r="E57" s="215"/>
      <c r="F57" s="215"/>
      <c r="G57" s="221"/>
    </row>
    <row r="59" customFormat="false" ht="12.75" hidden="false" customHeight="false" outlineLevel="0" collapsed="false">
      <c r="A59" s="210" t="s">
        <v>27</v>
      </c>
      <c r="B59" s="210" t="s">
        <v>981</v>
      </c>
      <c r="C59" s="210" t="s">
        <v>982</v>
      </c>
      <c r="D59" s="210"/>
      <c r="E59" s="210"/>
      <c r="F59" s="210" t="s">
        <v>1000</v>
      </c>
      <c r="G59" s="210" t="s">
        <v>984</v>
      </c>
    </row>
    <row r="60" customFormat="false" ht="14.25" hidden="false" customHeight="true" outlineLevel="0" collapsed="false">
      <c r="A60" s="211" t="s">
        <v>877</v>
      </c>
      <c r="B60" s="228" t="s">
        <v>74</v>
      </c>
      <c r="C60" s="229" t="s">
        <v>380</v>
      </c>
      <c r="D60" s="229"/>
      <c r="E60" s="229"/>
      <c r="F60" s="229" t="s">
        <v>1017</v>
      </c>
      <c r="G60" s="230" t="n">
        <f aca="false">F63</f>
        <v>320.513333333333</v>
      </c>
    </row>
    <row r="61" customFormat="false" ht="12.75" hidden="false" customHeight="true" outlineLevel="0" collapsed="false">
      <c r="A61" s="216" t="s">
        <v>985</v>
      </c>
      <c r="B61" s="216" t="s">
        <v>986</v>
      </c>
      <c r="C61" s="216" t="s">
        <v>987</v>
      </c>
      <c r="D61" s="216" t="s">
        <v>988</v>
      </c>
      <c r="E61" s="216" t="s">
        <v>989</v>
      </c>
      <c r="F61" s="216" t="s">
        <v>990</v>
      </c>
      <c r="G61" s="216"/>
    </row>
    <row r="62" customFormat="false" ht="12.75" hidden="false" customHeight="false" outlineLevel="0" collapsed="false">
      <c r="A62" s="216"/>
      <c r="B62" s="216"/>
      <c r="C62" s="216"/>
      <c r="D62" s="216"/>
      <c r="E62" s="216"/>
      <c r="F62" s="231" t="s">
        <v>991</v>
      </c>
      <c r="G62" s="232" t="s">
        <v>992</v>
      </c>
    </row>
    <row r="63" customFormat="false" ht="15" hidden="false" customHeight="false" outlineLevel="0" collapsed="false">
      <c r="A63" s="233" t="s">
        <v>1021</v>
      </c>
      <c r="B63" s="229" t="s">
        <v>1022</v>
      </c>
      <c r="C63" s="234"/>
      <c r="D63" s="235" t="n">
        <v>349.27</v>
      </c>
      <c r="E63" s="230" t="n">
        <f aca="false">AVERAGE(D63:D65)</f>
        <v>320.513333333333</v>
      </c>
      <c r="F63" s="230" t="n">
        <f aca="false">E63</f>
        <v>320.513333333333</v>
      </c>
      <c r="G63" s="236" t="s">
        <v>995</v>
      </c>
    </row>
    <row r="64" customFormat="false" ht="15" hidden="false" customHeight="false" outlineLevel="0" collapsed="false">
      <c r="A64" s="233" t="s">
        <v>1023</v>
      </c>
      <c r="B64" s="229" t="s">
        <v>1024</v>
      </c>
      <c r="C64" s="237"/>
      <c r="D64" s="235" t="n">
        <v>284.99</v>
      </c>
      <c r="E64" s="230"/>
      <c r="F64" s="230"/>
      <c r="G64" s="236"/>
    </row>
    <row r="65" customFormat="false" ht="15" hidden="false" customHeight="false" outlineLevel="0" collapsed="false">
      <c r="A65" s="233" t="s">
        <v>1025</v>
      </c>
      <c r="B65" s="229" t="s">
        <v>1026</v>
      </c>
      <c r="C65" s="238"/>
      <c r="D65" s="235" t="n">
        <v>327.28</v>
      </c>
      <c r="E65" s="230"/>
      <c r="F65" s="230"/>
      <c r="G65" s="236"/>
    </row>
    <row r="67" customFormat="false" ht="12.75" hidden="false" customHeight="false" outlineLevel="0" collapsed="false">
      <c r="A67" s="210" t="s">
        <v>27</v>
      </c>
      <c r="B67" s="210" t="s">
        <v>981</v>
      </c>
      <c r="C67" s="210" t="s">
        <v>982</v>
      </c>
      <c r="D67" s="210"/>
      <c r="E67" s="210"/>
      <c r="F67" s="210" t="s">
        <v>1000</v>
      </c>
      <c r="G67" s="210" t="s">
        <v>984</v>
      </c>
    </row>
    <row r="68" customFormat="false" ht="14.25" hidden="false" customHeight="true" outlineLevel="0" collapsed="false">
      <c r="A68" s="211" t="s">
        <v>923</v>
      </c>
      <c r="B68" s="228" t="s">
        <v>74</v>
      </c>
      <c r="C68" s="229" t="s">
        <v>924</v>
      </c>
      <c r="D68" s="229"/>
      <c r="E68" s="229"/>
      <c r="F68" s="229" t="s">
        <v>1017</v>
      </c>
      <c r="G68" s="230" t="n">
        <f aca="false">F71</f>
        <v>81.36</v>
      </c>
    </row>
    <row r="69" customFormat="false" ht="12.75" hidden="false" customHeight="true" outlineLevel="0" collapsed="false">
      <c r="A69" s="216" t="s">
        <v>985</v>
      </c>
      <c r="B69" s="216" t="s">
        <v>986</v>
      </c>
      <c r="C69" s="216" t="s">
        <v>987</v>
      </c>
      <c r="D69" s="216" t="s">
        <v>988</v>
      </c>
      <c r="E69" s="216" t="s">
        <v>989</v>
      </c>
      <c r="F69" s="216" t="s">
        <v>990</v>
      </c>
      <c r="G69" s="216"/>
    </row>
    <row r="70" customFormat="false" ht="12.75" hidden="false" customHeight="false" outlineLevel="0" collapsed="false">
      <c r="A70" s="216"/>
      <c r="B70" s="216"/>
      <c r="C70" s="216"/>
      <c r="D70" s="216"/>
      <c r="E70" s="216"/>
      <c r="F70" s="231" t="s">
        <v>991</v>
      </c>
      <c r="G70" s="232" t="s">
        <v>992</v>
      </c>
    </row>
    <row r="71" customFormat="false" ht="15" hidden="false" customHeight="false" outlineLevel="0" collapsed="false">
      <c r="A71" s="233" t="s">
        <v>1027</v>
      </c>
      <c r="B71" s="229"/>
      <c r="C71" s="234"/>
      <c r="D71" s="235" t="n">
        <v>67.19</v>
      </c>
      <c r="E71" s="230" t="n">
        <f aca="false">AVERAGE(D71:D73)</f>
        <v>81.36</v>
      </c>
      <c r="F71" s="230" t="n">
        <f aca="false">E71</f>
        <v>81.36</v>
      </c>
      <c r="G71" s="236" t="s">
        <v>995</v>
      </c>
    </row>
    <row r="72" customFormat="false" ht="15" hidden="false" customHeight="false" outlineLevel="0" collapsed="false">
      <c r="A72" s="233" t="s">
        <v>1028</v>
      </c>
      <c r="B72" s="229"/>
      <c r="C72" s="237"/>
      <c r="D72" s="235" t="n">
        <v>79.9</v>
      </c>
      <c r="E72" s="230"/>
      <c r="F72" s="230"/>
      <c r="G72" s="236"/>
    </row>
    <row r="73" customFormat="false" ht="15" hidden="false" customHeight="false" outlineLevel="0" collapsed="false">
      <c r="A73" s="233" t="s">
        <v>1029</v>
      </c>
      <c r="B73" s="229"/>
      <c r="C73" s="238"/>
      <c r="D73" s="235" t="n">
        <v>96.99</v>
      </c>
      <c r="E73" s="230"/>
      <c r="F73" s="230"/>
      <c r="G73" s="236"/>
    </row>
    <row r="75" customFormat="false" ht="12.75" hidden="false" customHeight="false" outlineLevel="0" collapsed="false">
      <c r="A75" s="210" t="s">
        <v>27</v>
      </c>
      <c r="B75" s="210" t="s">
        <v>981</v>
      </c>
      <c r="C75" s="210" t="s">
        <v>982</v>
      </c>
      <c r="D75" s="210"/>
      <c r="E75" s="210"/>
      <c r="F75" s="210" t="s">
        <v>1000</v>
      </c>
      <c r="G75" s="210" t="s">
        <v>984</v>
      </c>
    </row>
    <row r="76" customFormat="false" ht="14.25" hidden="false" customHeight="true" outlineLevel="0" collapsed="false">
      <c r="A76" s="211" t="s">
        <v>895</v>
      </c>
      <c r="B76" s="228" t="s">
        <v>74</v>
      </c>
      <c r="C76" s="229" t="s">
        <v>460</v>
      </c>
      <c r="D76" s="229"/>
      <c r="E76" s="229"/>
      <c r="F76" s="229" t="s">
        <v>1017</v>
      </c>
      <c r="G76" s="230" t="n">
        <f aca="false">F79</f>
        <v>697.043333333333</v>
      </c>
    </row>
    <row r="77" customFormat="false" ht="12.75" hidden="false" customHeight="true" outlineLevel="0" collapsed="false">
      <c r="A77" s="216" t="s">
        <v>985</v>
      </c>
      <c r="B77" s="216" t="s">
        <v>986</v>
      </c>
      <c r="C77" s="216" t="s">
        <v>987</v>
      </c>
      <c r="D77" s="216" t="s">
        <v>988</v>
      </c>
      <c r="E77" s="216" t="s">
        <v>989</v>
      </c>
      <c r="F77" s="216" t="s">
        <v>990</v>
      </c>
      <c r="G77" s="216"/>
    </row>
    <row r="78" customFormat="false" ht="12.75" hidden="false" customHeight="false" outlineLevel="0" collapsed="false">
      <c r="A78" s="216"/>
      <c r="B78" s="216"/>
      <c r="C78" s="216"/>
      <c r="D78" s="216"/>
      <c r="E78" s="216"/>
      <c r="F78" s="231" t="s">
        <v>991</v>
      </c>
      <c r="G78" s="232" t="s">
        <v>992</v>
      </c>
    </row>
    <row r="79" customFormat="false" ht="15" hidden="false" customHeight="false" outlineLevel="0" collapsed="false">
      <c r="A79" s="233" t="s">
        <v>1030</v>
      </c>
      <c r="B79" s="229" t="s">
        <v>1031</v>
      </c>
      <c r="C79" s="234"/>
      <c r="D79" s="235" t="n">
        <v>678.14</v>
      </c>
      <c r="E79" s="230" t="n">
        <f aca="false">AVERAGE(D79:D81)</f>
        <v>697.043333333333</v>
      </c>
      <c r="F79" s="230" t="n">
        <f aca="false">E79</f>
        <v>697.043333333333</v>
      </c>
      <c r="G79" s="236" t="s">
        <v>995</v>
      </c>
    </row>
    <row r="80" customFormat="false" ht="15" hidden="false" customHeight="false" outlineLevel="0" collapsed="false">
      <c r="A80" s="233" t="s">
        <v>1032</v>
      </c>
      <c r="B80" s="229" t="s">
        <v>1033</v>
      </c>
      <c r="C80" s="237"/>
      <c r="D80" s="235" t="n">
        <v>543</v>
      </c>
      <c r="E80" s="230"/>
      <c r="F80" s="230"/>
      <c r="G80" s="236"/>
    </row>
    <row r="81" customFormat="false" ht="15" hidden="false" customHeight="false" outlineLevel="0" collapsed="false">
      <c r="A81" s="233" t="s">
        <v>1023</v>
      </c>
      <c r="B81" s="229" t="s">
        <v>1024</v>
      </c>
      <c r="C81" s="238"/>
      <c r="D81" s="235" t="n">
        <v>869.99</v>
      </c>
      <c r="E81" s="230"/>
      <c r="F81" s="230"/>
      <c r="G81" s="236"/>
    </row>
    <row r="83" customFormat="false" ht="12.75" hidden="false" customHeight="false" outlineLevel="0" collapsed="false">
      <c r="A83" s="210" t="s">
        <v>27</v>
      </c>
      <c r="B83" s="210" t="s">
        <v>981</v>
      </c>
      <c r="C83" s="210" t="s">
        <v>982</v>
      </c>
      <c r="D83" s="210"/>
      <c r="E83" s="210"/>
      <c r="F83" s="210" t="s">
        <v>1000</v>
      </c>
      <c r="G83" s="210" t="s">
        <v>984</v>
      </c>
    </row>
    <row r="84" customFormat="false" ht="14.25" hidden="false" customHeight="true" outlineLevel="0" collapsed="false">
      <c r="A84" s="211" t="s">
        <v>644</v>
      </c>
      <c r="B84" s="228" t="s">
        <v>74</v>
      </c>
      <c r="C84" s="229" t="s">
        <v>70</v>
      </c>
      <c r="D84" s="229"/>
      <c r="E84" s="229"/>
      <c r="F84" s="229" t="s">
        <v>30</v>
      </c>
      <c r="G84" s="230" t="n">
        <v>195.96</v>
      </c>
    </row>
    <row r="85" customFormat="false" ht="12.75" hidden="false" customHeight="true" outlineLevel="0" collapsed="false">
      <c r="A85" s="216" t="s">
        <v>985</v>
      </c>
      <c r="B85" s="216" t="s">
        <v>986</v>
      </c>
      <c r="C85" s="216" t="s">
        <v>987</v>
      </c>
      <c r="D85" s="216" t="s">
        <v>988</v>
      </c>
      <c r="E85" s="216" t="s">
        <v>989</v>
      </c>
      <c r="F85" s="216" t="s">
        <v>990</v>
      </c>
      <c r="G85" s="216"/>
    </row>
    <row r="86" customFormat="false" ht="12.75" hidden="false" customHeight="false" outlineLevel="0" collapsed="false">
      <c r="A86" s="216"/>
      <c r="B86" s="216"/>
      <c r="C86" s="216"/>
      <c r="D86" s="216"/>
      <c r="E86" s="216"/>
      <c r="F86" s="231" t="s">
        <v>991</v>
      </c>
      <c r="G86" s="232" t="s">
        <v>992</v>
      </c>
    </row>
    <row r="87" customFormat="false" ht="15" hidden="false" customHeight="false" outlineLevel="0" collapsed="false">
      <c r="A87" s="233" t="s">
        <v>1034</v>
      </c>
      <c r="B87" s="229" t="s">
        <v>1035</v>
      </c>
      <c r="C87" s="234" t="s">
        <v>1036</v>
      </c>
      <c r="D87" s="235" t="n">
        <v>226.5</v>
      </c>
      <c r="E87" s="230" t="n">
        <v>195.96</v>
      </c>
      <c r="F87" s="230" t="n">
        <v>195.96</v>
      </c>
      <c r="G87" s="236" t="s">
        <v>995</v>
      </c>
    </row>
    <row r="88" customFormat="false" ht="15" hidden="false" customHeight="false" outlineLevel="0" collapsed="false">
      <c r="A88" s="233"/>
      <c r="B88" s="229"/>
      <c r="C88" s="238"/>
      <c r="D88" s="235"/>
      <c r="E88" s="230"/>
      <c r="F88" s="230"/>
      <c r="G88" s="236"/>
    </row>
    <row r="89" customFormat="false" ht="12.75" hidden="false" customHeight="false" outlineLevel="0" collapsed="false">
      <c r="A89" s="210"/>
      <c r="B89" s="210"/>
      <c r="C89" s="210" t="s">
        <v>1037</v>
      </c>
      <c r="D89" s="210"/>
      <c r="E89" s="210"/>
      <c r="F89" s="210"/>
      <c r="G89" s="210"/>
    </row>
    <row r="91" customFormat="false" ht="12.75" hidden="false" customHeight="false" outlineLevel="0" collapsed="false">
      <c r="A91" s="210" t="s">
        <v>27</v>
      </c>
      <c r="B91" s="210" t="s">
        <v>981</v>
      </c>
      <c r="C91" s="210" t="s">
        <v>982</v>
      </c>
      <c r="D91" s="210"/>
      <c r="E91" s="210"/>
      <c r="F91" s="210" t="s">
        <v>1000</v>
      </c>
      <c r="G91" s="210" t="s">
        <v>984</v>
      </c>
    </row>
    <row r="92" customFormat="false" ht="14.25" hidden="false" customHeight="true" outlineLevel="0" collapsed="false">
      <c r="A92" s="211" t="s">
        <v>915</v>
      </c>
      <c r="B92" s="228" t="s">
        <v>74</v>
      </c>
      <c r="C92" s="229" t="s">
        <v>70</v>
      </c>
      <c r="D92" s="229"/>
      <c r="E92" s="229"/>
      <c r="F92" s="229" t="s">
        <v>30</v>
      </c>
      <c r="G92" s="230" t="n">
        <v>85.96</v>
      </c>
    </row>
    <row r="93" customFormat="false" ht="12.75" hidden="false" customHeight="true" outlineLevel="0" collapsed="false">
      <c r="A93" s="216" t="s">
        <v>985</v>
      </c>
      <c r="B93" s="216" t="s">
        <v>986</v>
      </c>
      <c r="C93" s="216" t="s">
        <v>987</v>
      </c>
      <c r="D93" s="216" t="s">
        <v>988</v>
      </c>
      <c r="E93" s="216" t="s">
        <v>989</v>
      </c>
      <c r="F93" s="216" t="s">
        <v>990</v>
      </c>
      <c r="G93" s="216"/>
    </row>
    <row r="94" customFormat="false" ht="12.75" hidden="false" customHeight="false" outlineLevel="0" collapsed="false">
      <c r="A94" s="216"/>
      <c r="B94" s="216"/>
      <c r="C94" s="216"/>
      <c r="D94" s="216"/>
      <c r="E94" s="216"/>
      <c r="F94" s="231" t="s">
        <v>991</v>
      </c>
      <c r="G94" s="232" t="s">
        <v>992</v>
      </c>
    </row>
    <row r="95" customFormat="false" ht="15" hidden="false" customHeight="false" outlineLevel="0" collapsed="false">
      <c r="A95" s="233" t="s">
        <v>1034</v>
      </c>
      <c r="B95" s="229" t="s">
        <v>1035</v>
      </c>
      <c r="C95" s="234" t="s">
        <v>1036</v>
      </c>
      <c r="D95" s="235"/>
      <c r="E95" s="230" t="n">
        <v>85.96</v>
      </c>
      <c r="F95" s="230" t="n">
        <v>85.96</v>
      </c>
      <c r="G95" s="236" t="s">
        <v>995</v>
      </c>
    </row>
    <row r="96" customFormat="false" ht="15" hidden="false" customHeight="false" outlineLevel="0" collapsed="false">
      <c r="A96" s="233"/>
      <c r="B96" s="229"/>
      <c r="C96" s="238"/>
      <c r="D96" s="235"/>
      <c r="E96" s="230"/>
      <c r="F96" s="230"/>
      <c r="G96" s="236"/>
    </row>
    <row r="97" customFormat="false" ht="12.75" hidden="false" customHeight="false" outlineLevel="0" collapsed="false">
      <c r="A97" s="210"/>
      <c r="B97" s="210"/>
      <c r="C97" s="210" t="s">
        <v>1038</v>
      </c>
      <c r="D97" s="210"/>
      <c r="E97" s="210"/>
      <c r="F97" s="210"/>
      <c r="G97" s="210"/>
    </row>
    <row r="99" customFormat="false" ht="12.75" hidden="false" customHeight="false" outlineLevel="0" collapsed="false">
      <c r="A99" s="210" t="s">
        <v>27</v>
      </c>
      <c r="B99" s="210" t="s">
        <v>981</v>
      </c>
      <c r="C99" s="210" t="s">
        <v>982</v>
      </c>
      <c r="D99" s="210"/>
      <c r="E99" s="210"/>
      <c r="F99" s="210" t="s">
        <v>1000</v>
      </c>
      <c r="G99" s="210" t="s">
        <v>984</v>
      </c>
    </row>
    <row r="100" customFormat="false" ht="14.25" hidden="false" customHeight="true" outlineLevel="0" collapsed="false">
      <c r="A100" s="211" t="s">
        <v>1039</v>
      </c>
      <c r="B100" s="228" t="s">
        <v>74</v>
      </c>
      <c r="C100" s="229" t="s">
        <v>851</v>
      </c>
      <c r="D100" s="229"/>
      <c r="E100" s="229"/>
      <c r="F100" s="229" t="s">
        <v>1017</v>
      </c>
      <c r="G100" s="230" t="n">
        <f aca="false">F103</f>
        <v>35.4633333333333</v>
      </c>
    </row>
    <row r="101" customFormat="false" ht="12.75" hidden="false" customHeight="true" outlineLevel="0" collapsed="false">
      <c r="A101" s="216" t="s">
        <v>985</v>
      </c>
      <c r="B101" s="216" t="s">
        <v>986</v>
      </c>
      <c r="C101" s="216" t="s">
        <v>987</v>
      </c>
      <c r="D101" s="216" t="s">
        <v>988</v>
      </c>
      <c r="E101" s="216" t="s">
        <v>989</v>
      </c>
      <c r="F101" s="216" t="s">
        <v>990</v>
      </c>
      <c r="G101" s="216"/>
    </row>
    <row r="102" customFormat="false" ht="12.75" hidden="false" customHeight="false" outlineLevel="0" collapsed="false">
      <c r="A102" s="216"/>
      <c r="B102" s="216"/>
      <c r="C102" s="216"/>
      <c r="D102" s="216"/>
      <c r="E102" s="216"/>
      <c r="F102" s="231" t="s">
        <v>991</v>
      </c>
      <c r="G102" s="232" t="s">
        <v>992</v>
      </c>
    </row>
    <row r="103" customFormat="false" ht="15" hidden="false" customHeight="false" outlineLevel="0" collapsed="false">
      <c r="A103" s="239" t="s">
        <v>1040</v>
      </c>
      <c r="B103" s="211" t="s">
        <v>1041</v>
      </c>
      <c r="C103" s="240" t="s">
        <v>1042</v>
      </c>
      <c r="D103" s="241" t="n">
        <v>33.9</v>
      </c>
      <c r="E103" s="230" t="n">
        <f aca="false">AVERAGE(D103:D105)</f>
        <v>35.4633333333333</v>
      </c>
      <c r="F103" s="230" t="n">
        <f aca="false">E103</f>
        <v>35.4633333333333</v>
      </c>
      <c r="G103" s="236" t="s">
        <v>995</v>
      </c>
    </row>
    <row r="104" customFormat="false" ht="15" hidden="false" customHeight="false" outlineLevel="0" collapsed="false">
      <c r="A104" s="239" t="s">
        <v>1043</v>
      </c>
      <c r="B104" s="211" t="s">
        <v>1044</v>
      </c>
      <c r="C104" s="240" t="s">
        <v>1045</v>
      </c>
      <c r="D104" s="241" t="n">
        <v>35.05</v>
      </c>
      <c r="E104" s="230"/>
      <c r="F104" s="230"/>
      <c r="G104" s="236"/>
    </row>
    <row r="105" customFormat="false" ht="15" hidden="false" customHeight="false" outlineLevel="0" collapsed="false">
      <c r="A105" s="239" t="s">
        <v>1046</v>
      </c>
      <c r="B105" s="211" t="s">
        <v>1047</v>
      </c>
      <c r="C105" s="240" t="s">
        <v>1048</v>
      </c>
      <c r="D105" s="241" t="n">
        <v>37.44</v>
      </c>
      <c r="E105" s="230"/>
      <c r="F105" s="230"/>
      <c r="G105" s="236"/>
    </row>
    <row r="107" customFormat="false" ht="12.75" hidden="false" customHeight="false" outlineLevel="0" collapsed="false">
      <c r="A107" s="210" t="s">
        <v>27</v>
      </c>
      <c r="B107" s="210" t="s">
        <v>981</v>
      </c>
      <c r="C107" s="210" t="s">
        <v>982</v>
      </c>
      <c r="D107" s="210"/>
      <c r="E107" s="210"/>
      <c r="F107" s="210" t="s">
        <v>1000</v>
      </c>
      <c r="G107" s="210" t="s">
        <v>984</v>
      </c>
    </row>
    <row r="108" customFormat="false" ht="14.25" hidden="false" customHeight="true" outlineLevel="0" collapsed="false">
      <c r="A108" s="211" t="s">
        <v>767</v>
      </c>
      <c r="B108" s="228" t="s">
        <v>74</v>
      </c>
      <c r="C108" s="229" t="s">
        <v>1049</v>
      </c>
      <c r="D108" s="229"/>
      <c r="E108" s="229"/>
      <c r="F108" s="229" t="s">
        <v>1017</v>
      </c>
      <c r="G108" s="230" t="n">
        <f aca="false">F111</f>
        <v>440</v>
      </c>
    </row>
    <row r="109" customFormat="false" ht="12.75" hidden="false" customHeight="true" outlineLevel="0" collapsed="false">
      <c r="A109" s="216" t="s">
        <v>985</v>
      </c>
      <c r="B109" s="216" t="s">
        <v>986</v>
      </c>
      <c r="C109" s="216" t="s">
        <v>987</v>
      </c>
      <c r="D109" s="216" t="s">
        <v>988</v>
      </c>
      <c r="E109" s="216" t="s">
        <v>989</v>
      </c>
      <c r="F109" s="216" t="s">
        <v>990</v>
      </c>
      <c r="G109" s="216"/>
    </row>
    <row r="110" customFormat="false" ht="12.75" hidden="false" customHeight="false" outlineLevel="0" collapsed="false">
      <c r="A110" s="216"/>
      <c r="B110" s="216"/>
      <c r="C110" s="216"/>
      <c r="D110" s="216"/>
      <c r="E110" s="216"/>
      <c r="F110" s="231" t="s">
        <v>991</v>
      </c>
      <c r="G110" s="232" t="s">
        <v>992</v>
      </c>
    </row>
    <row r="111" customFormat="false" ht="15" hidden="false" customHeight="false" outlineLevel="0" collapsed="false">
      <c r="A111" s="239" t="s">
        <v>1050</v>
      </c>
      <c r="B111" s="211" t="s">
        <v>1051</v>
      </c>
      <c r="C111" s="240"/>
      <c r="D111" s="241" t="n">
        <v>400</v>
      </c>
      <c r="E111" s="230" t="n">
        <f aca="false">AVERAGE(D111:D113)</f>
        <v>440</v>
      </c>
      <c r="F111" s="230" t="n">
        <f aca="false">E111</f>
        <v>440</v>
      </c>
      <c r="G111" s="236" t="s">
        <v>995</v>
      </c>
    </row>
    <row r="112" customFormat="false" ht="15" hidden="false" customHeight="false" outlineLevel="0" collapsed="false">
      <c r="A112" s="239" t="s">
        <v>1052</v>
      </c>
      <c r="B112" s="211" t="s">
        <v>1053</v>
      </c>
      <c r="C112" s="240"/>
      <c r="D112" s="241" t="n">
        <v>490</v>
      </c>
      <c r="E112" s="230"/>
      <c r="F112" s="230"/>
      <c r="G112" s="236"/>
    </row>
    <row r="113" customFormat="false" ht="15" hidden="false" customHeight="false" outlineLevel="0" collapsed="false">
      <c r="A113" s="239" t="s">
        <v>1054</v>
      </c>
      <c r="B113" s="211" t="s">
        <v>1055</v>
      </c>
      <c r="C113" s="240"/>
      <c r="D113" s="241" t="n">
        <v>430</v>
      </c>
      <c r="E113" s="230"/>
      <c r="F113" s="230"/>
      <c r="G113" s="236"/>
    </row>
    <row r="115" customFormat="false" ht="12.75" hidden="false" customHeight="false" outlineLevel="0" collapsed="false">
      <c r="A115" s="210" t="s">
        <v>27</v>
      </c>
      <c r="B115" s="210" t="s">
        <v>981</v>
      </c>
      <c r="C115" s="210" t="s">
        <v>982</v>
      </c>
      <c r="D115" s="210"/>
      <c r="E115" s="210"/>
      <c r="F115" s="210" t="s">
        <v>1000</v>
      </c>
      <c r="G115" s="210" t="s">
        <v>984</v>
      </c>
    </row>
    <row r="116" customFormat="false" ht="14.25" hidden="false" customHeight="true" outlineLevel="0" collapsed="false">
      <c r="A116" s="211" t="s">
        <v>896</v>
      </c>
      <c r="B116" s="228" t="s">
        <v>74</v>
      </c>
      <c r="C116" s="229" t="s">
        <v>463</v>
      </c>
      <c r="D116" s="229"/>
      <c r="E116" s="229"/>
      <c r="F116" s="229" t="s">
        <v>1017</v>
      </c>
      <c r="G116" s="230" t="n">
        <f aca="false">F119</f>
        <v>420.206666666667</v>
      </c>
    </row>
    <row r="117" customFormat="false" ht="12.75" hidden="false" customHeight="true" outlineLevel="0" collapsed="false">
      <c r="A117" s="216" t="s">
        <v>985</v>
      </c>
      <c r="B117" s="216" t="s">
        <v>986</v>
      </c>
      <c r="C117" s="216" t="s">
        <v>987</v>
      </c>
      <c r="D117" s="216" t="s">
        <v>988</v>
      </c>
      <c r="E117" s="216" t="s">
        <v>989</v>
      </c>
      <c r="F117" s="216" t="s">
        <v>990</v>
      </c>
      <c r="G117" s="216"/>
    </row>
    <row r="118" customFormat="false" ht="12.75" hidden="false" customHeight="false" outlineLevel="0" collapsed="false">
      <c r="A118" s="216"/>
      <c r="B118" s="216"/>
      <c r="C118" s="216"/>
      <c r="D118" s="216"/>
      <c r="E118" s="216"/>
      <c r="F118" s="231" t="s">
        <v>991</v>
      </c>
      <c r="G118" s="232" t="s">
        <v>992</v>
      </c>
    </row>
    <row r="119" customFormat="false" ht="15" hidden="false" customHeight="false" outlineLevel="0" collapsed="false">
      <c r="A119" s="233" t="s">
        <v>1056</v>
      </c>
      <c r="B119" s="229" t="s">
        <v>1057</v>
      </c>
      <c r="C119" s="234"/>
      <c r="D119" s="235" t="n">
        <v>300.62</v>
      </c>
      <c r="E119" s="230" t="n">
        <f aca="false">AVERAGE(D119:D121)</f>
        <v>420.206666666667</v>
      </c>
      <c r="F119" s="230" t="n">
        <f aca="false">E119</f>
        <v>420.206666666667</v>
      </c>
      <c r="G119" s="236" t="s">
        <v>995</v>
      </c>
    </row>
    <row r="120" customFormat="false" ht="15" hidden="false" customHeight="false" outlineLevel="0" collapsed="false">
      <c r="A120" s="233" t="s">
        <v>1058</v>
      </c>
      <c r="B120" s="229" t="s">
        <v>1059</v>
      </c>
      <c r="C120" s="237"/>
      <c r="D120" s="235" t="n">
        <v>530</v>
      </c>
      <c r="E120" s="230"/>
      <c r="F120" s="230"/>
      <c r="G120" s="236"/>
    </row>
    <row r="121" customFormat="false" ht="15" hidden="false" customHeight="false" outlineLevel="0" collapsed="false">
      <c r="A121" s="233" t="s">
        <v>1060</v>
      </c>
      <c r="B121" s="229" t="s">
        <v>1061</v>
      </c>
      <c r="C121" s="238"/>
      <c r="D121" s="235" t="n">
        <v>430</v>
      </c>
      <c r="E121" s="230"/>
      <c r="F121" s="230"/>
      <c r="G121" s="236"/>
    </row>
    <row r="123" customFormat="false" ht="12.75" hidden="false" customHeight="false" outlineLevel="0" collapsed="false">
      <c r="A123" s="210" t="s">
        <v>27</v>
      </c>
      <c r="B123" s="210" t="s">
        <v>981</v>
      </c>
      <c r="C123" s="210" t="s">
        <v>982</v>
      </c>
      <c r="D123" s="210"/>
      <c r="E123" s="210"/>
      <c r="F123" s="210" t="s">
        <v>1000</v>
      </c>
      <c r="G123" s="210" t="s">
        <v>984</v>
      </c>
    </row>
    <row r="124" customFormat="false" ht="14.25" hidden="false" customHeight="false" outlineLevel="0" collapsed="false">
      <c r="A124" s="211" t="s">
        <v>876</v>
      </c>
      <c r="B124" s="228" t="s">
        <v>74</v>
      </c>
      <c r="C124" s="242" t="s">
        <v>377</v>
      </c>
      <c r="D124" s="243"/>
      <c r="E124" s="244"/>
      <c r="F124" s="229" t="s">
        <v>86</v>
      </c>
      <c r="G124" s="230" t="n">
        <v>52.36</v>
      </c>
    </row>
    <row r="125" customFormat="false" ht="12.75" hidden="false" customHeight="true" outlineLevel="0" collapsed="false">
      <c r="A125" s="216" t="s">
        <v>985</v>
      </c>
      <c r="B125" s="216" t="s">
        <v>986</v>
      </c>
      <c r="C125" s="216" t="s">
        <v>987</v>
      </c>
      <c r="D125" s="216" t="s">
        <v>988</v>
      </c>
      <c r="E125" s="216" t="s">
        <v>989</v>
      </c>
      <c r="F125" s="216" t="s">
        <v>990</v>
      </c>
      <c r="G125" s="216"/>
    </row>
    <row r="126" customFormat="false" ht="12.75" hidden="false" customHeight="false" outlineLevel="0" collapsed="false">
      <c r="A126" s="216"/>
      <c r="B126" s="216"/>
      <c r="C126" s="216"/>
      <c r="D126" s="216"/>
      <c r="E126" s="216"/>
      <c r="F126" s="231" t="s">
        <v>991</v>
      </c>
      <c r="G126" s="232" t="s">
        <v>992</v>
      </c>
    </row>
    <row r="127" customFormat="false" ht="15" hidden="false" customHeight="false" outlineLevel="0" collapsed="false">
      <c r="A127" s="233" t="s">
        <v>1062</v>
      </c>
      <c r="B127" s="229" t="s">
        <v>1063</v>
      </c>
      <c r="C127" s="234"/>
      <c r="D127" s="235" t="n">
        <v>73.04</v>
      </c>
      <c r="E127" s="230" t="n">
        <v>52.36</v>
      </c>
      <c r="F127" s="230" t="n">
        <v>52.36</v>
      </c>
      <c r="G127" s="236" t="s">
        <v>995</v>
      </c>
    </row>
    <row r="128" customFormat="false" ht="15" hidden="false" customHeight="false" outlineLevel="0" collapsed="false">
      <c r="A128" s="233" t="s">
        <v>1021</v>
      </c>
      <c r="B128" s="229" t="s">
        <v>1064</v>
      </c>
      <c r="C128" s="237"/>
      <c r="D128" s="235" t="n">
        <v>41.14</v>
      </c>
      <c r="E128" s="230"/>
      <c r="F128" s="230"/>
      <c r="G128" s="236"/>
    </row>
    <row r="129" customFormat="false" ht="15" hidden="false" customHeight="false" outlineLevel="0" collapsed="false">
      <c r="A129" s="233" t="s">
        <v>1065</v>
      </c>
      <c r="B129" s="229" t="s">
        <v>1066</v>
      </c>
      <c r="C129" s="238"/>
      <c r="D129" s="235" t="n">
        <v>42.9</v>
      </c>
      <c r="E129" s="230"/>
      <c r="F129" s="230"/>
      <c r="G129" s="236"/>
    </row>
    <row r="131" customFormat="false" ht="12.75" hidden="false" customHeight="false" outlineLevel="0" collapsed="false">
      <c r="A131" s="210" t="s">
        <v>27</v>
      </c>
      <c r="B131" s="210" t="s">
        <v>981</v>
      </c>
      <c r="C131" s="210" t="s">
        <v>982</v>
      </c>
      <c r="D131" s="210"/>
      <c r="E131" s="210"/>
      <c r="F131" s="210" t="s">
        <v>1000</v>
      </c>
      <c r="G131" s="210" t="s">
        <v>984</v>
      </c>
    </row>
    <row r="132" customFormat="false" ht="14.25" hidden="false" customHeight="true" outlineLevel="0" collapsed="false">
      <c r="A132" s="211" t="s">
        <v>874</v>
      </c>
      <c r="B132" s="212" t="s">
        <v>74</v>
      </c>
      <c r="C132" s="223" t="s">
        <v>371</v>
      </c>
      <c r="D132" s="223"/>
      <c r="E132" s="223"/>
      <c r="F132" s="214" t="s">
        <v>1017</v>
      </c>
      <c r="G132" s="215" t="n">
        <f aca="false">F135</f>
        <v>36.1533333333333</v>
      </c>
    </row>
    <row r="133" customFormat="false" ht="12.75" hidden="false" customHeight="true" outlineLevel="0" collapsed="false">
      <c r="A133" s="216" t="s">
        <v>985</v>
      </c>
      <c r="B133" s="216" t="s">
        <v>986</v>
      </c>
      <c r="C133" s="216" t="s">
        <v>987</v>
      </c>
      <c r="D133" s="216" t="s">
        <v>988</v>
      </c>
      <c r="E133" s="216" t="s">
        <v>989</v>
      </c>
      <c r="F133" s="216" t="s">
        <v>990</v>
      </c>
      <c r="G133" s="216"/>
    </row>
    <row r="134" customFormat="false" ht="12.75" hidden="false" customHeight="false" outlineLevel="0" collapsed="false">
      <c r="A134" s="216"/>
      <c r="B134" s="216"/>
      <c r="C134" s="216"/>
      <c r="D134" s="216"/>
      <c r="E134" s="216"/>
      <c r="F134" s="217" t="s">
        <v>991</v>
      </c>
      <c r="G134" s="218" t="s">
        <v>992</v>
      </c>
    </row>
    <row r="135" customFormat="false" ht="15" hidden="false" customHeight="false" outlineLevel="0" collapsed="false">
      <c r="A135" s="219" t="s">
        <v>1067</v>
      </c>
      <c r="B135" s="214" t="s">
        <v>1068</v>
      </c>
      <c r="C135" s="245"/>
      <c r="D135" s="220" t="n">
        <v>40.9</v>
      </c>
      <c r="E135" s="215" t="n">
        <f aca="false">AVERAGE(D135:D137)</f>
        <v>36.1533333333333</v>
      </c>
      <c r="F135" s="215" t="n">
        <f aca="false">E135</f>
        <v>36.1533333333333</v>
      </c>
      <c r="G135" s="221" t="s">
        <v>995</v>
      </c>
    </row>
    <row r="136" customFormat="false" ht="15" hidden="false" customHeight="false" outlineLevel="0" collapsed="false">
      <c r="A136" s="219" t="s">
        <v>1069</v>
      </c>
      <c r="B136" s="214" t="s">
        <v>1070</v>
      </c>
      <c r="C136" s="245"/>
      <c r="D136" s="220" t="n">
        <v>37.82</v>
      </c>
      <c r="E136" s="215"/>
      <c r="F136" s="215"/>
      <c r="G136" s="221"/>
    </row>
    <row r="137" customFormat="false" ht="15" hidden="false" customHeight="false" outlineLevel="0" collapsed="false">
      <c r="A137" s="219" t="s">
        <v>1021</v>
      </c>
      <c r="B137" s="214" t="s">
        <v>1064</v>
      </c>
      <c r="C137" s="245"/>
      <c r="D137" s="220" t="n">
        <v>29.74</v>
      </c>
      <c r="E137" s="215"/>
      <c r="F137" s="215"/>
      <c r="G137" s="221"/>
    </row>
    <row r="139" customFormat="false" ht="12.75" hidden="false" customHeight="false" outlineLevel="0" collapsed="false">
      <c r="A139" s="210" t="s">
        <v>27</v>
      </c>
      <c r="B139" s="210" t="s">
        <v>981</v>
      </c>
      <c r="C139" s="210" t="s">
        <v>982</v>
      </c>
      <c r="D139" s="210"/>
      <c r="E139" s="210"/>
      <c r="F139" s="210" t="s">
        <v>1000</v>
      </c>
      <c r="G139" s="210" t="s">
        <v>984</v>
      </c>
    </row>
    <row r="140" customFormat="false" ht="14.25" hidden="false" customHeight="true" outlineLevel="0" collapsed="false">
      <c r="A140" s="211" t="s">
        <v>883</v>
      </c>
      <c r="B140" s="212" t="s">
        <v>74</v>
      </c>
      <c r="C140" s="223" t="s">
        <v>395</v>
      </c>
      <c r="D140" s="223"/>
      <c r="E140" s="223"/>
      <c r="F140" s="214" t="s">
        <v>1017</v>
      </c>
      <c r="G140" s="215" t="n">
        <f aca="false">F143</f>
        <v>6.48666666666667</v>
      </c>
    </row>
    <row r="141" customFormat="false" ht="12.75" hidden="false" customHeight="true" outlineLevel="0" collapsed="false">
      <c r="A141" s="216" t="s">
        <v>985</v>
      </c>
      <c r="B141" s="216" t="s">
        <v>986</v>
      </c>
      <c r="C141" s="216" t="s">
        <v>987</v>
      </c>
      <c r="D141" s="216" t="s">
        <v>988</v>
      </c>
      <c r="E141" s="216" t="s">
        <v>989</v>
      </c>
      <c r="F141" s="216" t="s">
        <v>990</v>
      </c>
      <c r="G141" s="216"/>
    </row>
    <row r="142" customFormat="false" ht="12.75" hidden="false" customHeight="false" outlineLevel="0" collapsed="false">
      <c r="A142" s="216"/>
      <c r="B142" s="216"/>
      <c r="C142" s="216"/>
      <c r="D142" s="216"/>
      <c r="E142" s="216"/>
      <c r="F142" s="217" t="s">
        <v>991</v>
      </c>
      <c r="G142" s="218" t="s">
        <v>992</v>
      </c>
    </row>
    <row r="143" customFormat="false" ht="15" hidden="false" customHeight="false" outlineLevel="0" collapsed="false">
      <c r="A143" s="219" t="s">
        <v>1021</v>
      </c>
      <c r="B143" s="214" t="s">
        <v>1064</v>
      </c>
      <c r="C143" s="245"/>
      <c r="D143" s="220" t="n">
        <v>5.05</v>
      </c>
      <c r="E143" s="246" t="n">
        <f aca="false">AVERAGE(D143:D145)</f>
        <v>6.48666666666667</v>
      </c>
      <c r="F143" s="246" t="n">
        <f aca="false">E143</f>
        <v>6.48666666666667</v>
      </c>
      <c r="G143" s="247" t="s">
        <v>995</v>
      </c>
    </row>
    <row r="144" customFormat="false" ht="15" hidden="false" customHeight="false" outlineLevel="0" collapsed="false">
      <c r="A144" s="219" t="s">
        <v>1071</v>
      </c>
      <c r="B144" s="214" t="s">
        <v>1072</v>
      </c>
      <c r="C144" s="245"/>
      <c r="D144" s="220" t="n">
        <v>8.95</v>
      </c>
      <c r="E144" s="246"/>
      <c r="F144" s="246"/>
      <c r="G144" s="247"/>
    </row>
    <row r="145" customFormat="false" ht="15" hidden="false" customHeight="false" outlineLevel="0" collapsed="false">
      <c r="A145" s="219" t="s">
        <v>1073</v>
      </c>
      <c r="B145" s="214" t="s">
        <v>1074</v>
      </c>
      <c r="C145" s="245"/>
      <c r="D145" s="220" t="n">
        <v>5.46</v>
      </c>
      <c r="E145" s="246"/>
      <c r="F145" s="246"/>
      <c r="G145" s="247"/>
    </row>
    <row r="147" customFormat="false" ht="12.75" hidden="false" customHeight="false" outlineLevel="0" collapsed="false">
      <c r="A147" s="210" t="s">
        <v>27</v>
      </c>
      <c r="B147" s="210" t="s">
        <v>981</v>
      </c>
      <c r="C147" s="210" t="s">
        <v>982</v>
      </c>
      <c r="D147" s="210"/>
      <c r="E147" s="210"/>
      <c r="F147" s="210" t="s">
        <v>1000</v>
      </c>
      <c r="G147" s="210" t="s">
        <v>984</v>
      </c>
    </row>
    <row r="148" customFormat="false" ht="14.25" hidden="false" customHeight="true" outlineLevel="0" collapsed="false">
      <c r="A148" s="211" t="s">
        <v>881</v>
      </c>
      <c r="B148" s="212" t="s">
        <v>74</v>
      </c>
      <c r="C148" s="214" t="s">
        <v>389</v>
      </c>
      <c r="D148" s="214"/>
      <c r="E148" s="214"/>
      <c r="F148" s="214" t="s">
        <v>1017</v>
      </c>
      <c r="G148" s="215" t="n">
        <f aca="false">F151</f>
        <v>3.81333333333333</v>
      </c>
    </row>
    <row r="149" customFormat="false" ht="12.75" hidden="false" customHeight="true" outlineLevel="0" collapsed="false">
      <c r="A149" s="216" t="s">
        <v>985</v>
      </c>
      <c r="B149" s="216" t="s">
        <v>986</v>
      </c>
      <c r="C149" s="216" t="s">
        <v>987</v>
      </c>
      <c r="D149" s="216" t="s">
        <v>988</v>
      </c>
      <c r="E149" s="216" t="s">
        <v>989</v>
      </c>
      <c r="F149" s="216" t="s">
        <v>990</v>
      </c>
      <c r="G149" s="216"/>
    </row>
    <row r="150" customFormat="false" ht="12.75" hidden="false" customHeight="false" outlineLevel="0" collapsed="false">
      <c r="A150" s="216"/>
      <c r="B150" s="216"/>
      <c r="C150" s="216"/>
      <c r="D150" s="216"/>
      <c r="E150" s="216"/>
      <c r="F150" s="217" t="s">
        <v>991</v>
      </c>
      <c r="G150" s="218" t="s">
        <v>992</v>
      </c>
    </row>
    <row r="151" customFormat="false" ht="15" hidden="false" customHeight="false" outlineLevel="0" collapsed="false">
      <c r="A151" s="219" t="s">
        <v>1021</v>
      </c>
      <c r="B151" s="214" t="s">
        <v>1064</v>
      </c>
      <c r="C151" s="248"/>
      <c r="D151" s="220" t="n">
        <v>3.96</v>
      </c>
      <c r="E151" s="215" t="n">
        <f aca="false">AVERAGE(D151:D153)</f>
        <v>3.81333333333333</v>
      </c>
      <c r="F151" s="215" t="n">
        <f aca="false">E151</f>
        <v>3.81333333333333</v>
      </c>
      <c r="G151" s="221" t="s">
        <v>995</v>
      </c>
    </row>
    <row r="152" customFormat="false" ht="15" hidden="false" customHeight="false" outlineLevel="0" collapsed="false">
      <c r="A152" s="219" t="s">
        <v>1067</v>
      </c>
      <c r="B152" s="214" t="s">
        <v>1068</v>
      </c>
      <c r="C152" s="0"/>
      <c r="D152" s="220" t="n">
        <v>3.69</v>
      </c>
      <c r="E152" s="215"/>
      <c r="F152" s="215"/>
      <c r="G152" s="221"/>
    </row>
    <row r="153" customFormat="false" ht="15" hidden="false" customHeight="false" outlineLevel="0" collapsed="false">
      <c r="A153" s="219" t="s">
        <v>1075</v>
      </c>
      <c r="B153" s="214" t="s">
        <v>1076</v>
      </c>
      <c r="C153" s="245"/>
      <c r="D153" s="220" t="n">
        <v>3.79</v>
      </c>
      <c r="E153" s="215"/>
      <c r="F153" s="215"/>
      <c r="G153" s="221"/>
    </row>
    <row r="155" customFormat="false" ht="12.75" hidden="false" customHeight="false" outlineLevel="0" collapsed="false">
      <c r="A155" s="210" t="s">
        <v>27</v>
      </c>
      <c r="B155" s="210" t="s">
        <v>981</v>
      </c>
      <c r="C155" s="210" t="s">
        <v>982</v>
      </c>
      <c r="D155" s="210"/>
      <c r="E155" s="210"/>
      <c r="F155" s="210" t="s">
        <v>1000</v>
      </c>
      <c r="G155" s="210" t="s">
        <v>984</v>
      </c>
    </row>
    <row r="156" customFormat="false" ht="14.25" hidden="false" customHeight="true" outlineLevel="0" collapsed="false">
      <c r="A156" s="211" t="s">
        <v>880</v>
      </c>
      <c r="B156" s="212" t="s">
        <v>74</v>
      </c>
      <c r="C156" s="214" t="s">
        <v>1077</v>
      </c>
      <c r="D156" s="214"/>
      <c r="E156" s="214"/>
      <c r="F156" s="214" t="s">
        <v>1017</v>
      </c>
      <c r="G156" s="215" t="n">
        <f aca="false">F159</f>
        <v>0.106666666666667</v>
      </c>
    </row>
    <row r="157" customFormat="false" ht="12.75" hidden="false" customHeight="true" outlineLevel="0" collapsed="false">
      <c r="A157" s="216" t="s">
        <v>985</v>
      </c>
      <c r="B157" s="216" t="s">
        <v>986</v>
      </c>
      <c r="C157" s="216" t="s">
        <v>987</v>
      </c>
      <c r="D157" s="216" t="s">
        <v>988</v>
      </c>
      <c r="E157" s="216" t="s">
        <v>989</v>
      </c>
      <c r="F157" s="216" t="s">
        <v>990</v>
      </c>
      <c r="G157" s="216"/>
    </row>
    <row r="158" customFormat="false" ht="12.75" hidden="false" customHeight="false" outlineLevel="0" collapsed="false">
      <c r="A158" s="216"/>
      <c r="B158" s="216"/>
      <c r="C158" s="216"/>
      <c r="D158" s="216"/>
      <c r="E158" s="216"/>
      <c r="F158" s="217" t="s">
        <v>991</v>
      </c>
      <c r="G158" s="218" t="s">
        <v>992</v>
      </c>
    </row>
    <row r="159" customFormat="false" ht="15" hidden="false" customHeight="false" outlineLevel="0" collapsed="false">
      <c r="A159" s="219" t="s">
        <v>1078</v>
      </c>
      <c r="B159" s="214" t="s">
        <v>1079</v>
      </c>
      <c r="C159" s="248"/>
      <c r="D159" s="220" t="n">
        <v>0.13</v>
      </c>
      <c r="E159" s="215" t="n">
        <f aca="false">AVERAGE(D159:D161)</f>
        <v>0.106666666666667</v>
      </c>
      <c r="F159" s="215" t="n">
        <f aca="false">E159</f>
        <v>0.106666666666667</v>
      </c>
      <c r="G159" s="221" t="s">
        <v>995</v>
      </c>
    </row>
    <row r="160" customFormat="false" ht="15" hidden="false" customHeight="false" outlineLevel="0" collapsed="false">
      <c r="A160" s="219" t="s">
        <v>1080</v>
      </c>
      <c r="B160" s="214" t="s">
        <v>1081</v>
      </c>
      <c r="C160" s="0"/>
      <c r="D160" s="220" t="n">
        <v>0.09</v>
      </c>
      <c r="E160" s="215"/>
      <c r="F160" s="215"/>
      <c r="G160" s="221"/>
    </row>
    <row r="161" customFormat="false" ht="15" hidden="false" customHeight="false" outlineLevel="0" collapsed="false">
      <c r="A161" s="219" t="s">
        <v>1082</v>
      </c>
      <c r="B161" s="214" t="s">
        <v>1083</v>
      </c>
      <c r="C161" s="245"/>
      <c r="D161" s="220" t="n">
        <v>0.1</v>
      </c>
      <c r="E161" s="215"/>
      <c r="F161" s="215"/>
      <c r="G161" s="221"/>
    </row>
    <row r="163" customFormat="false" ht="12.75" hidden="false" customHeight="false" outlineLevel="0" collapsed="false">
      <c r="A163" s="210" t="s">
        <v>27</v>
      </c>
      <c r="B163" s="210" t="s">
        <v>981</v>
      </c>
      <c r="C163" s="210" t="s">
        <v>982</v>
      </c>
      <c r="D163" s="210"/>
      <c r="E163" s="210"/>
      <c r="F163" s="210" t="s">
        <v>1000</v>
      </c>
      <c r="G163" s="210" t="s">
        <v>984</v>
      </c>
    </row>
    <row r="164" customFormat="false" ht="14.25" hidden="false" customHeight="true" outlineLevel="0" collapsed="false">
      <c r="A164" s="211" t="s">
        <v>642</v>
      </c>
      <c r="B164" s="212" t="s">
        <v>74</v>
      </c>
      <c r="C164" s="214" t="s">
        <v>1084</v>
      </c>
      <c r="D164" s="214"/>
      <c r="E164" s="214"/>
      <c r="F164" s="214" t="s">
        <v>1017</v>
      </c>
      <c r="G164" s="215" t="n">
        <f aca="false">F167</f>
        <v>21</v>
      </c>
    </row>
    <row r="165" customFormat="false" ht="12.75" hidden="false" customHeight="true" outlineLevel="0" collapsed="false">
      <c r="A165" s="216" t="s">
        <v>985</v>
      </c>
      <c r="B165" s="216" t="s">
        <v>986</v>
      </c>
      <c r="C165" s="216" t="s">
        <v>987</v>
      </c>
      <c r="D165" s="216" t="s">
        <v>988</v>
      </c>
      <c r="E165" s="216" t="s">
        <v>989</v>
      </c>
      <c r="F165" s="216" t="s">
        <v>990</v>
      </c>
      <c r="G165" s="216"/>
    </row>
    <row r="166" customFormat="false" ht="12.75" hidden="false" customHeight="false" outlineLevel="0" collapsed="false">
      <c r="A166" s="216"/>
      <c r="B166" s="216"/>
      <c r="C166" s="216"/>
      <c r="D166" s="216"/>
      <c r="E166" s="216"/>
      <c r="F166" s="217" t="s">
        <v>991</v>
      </c>
      <c r="G166" s="218" t="s">
        <v>992</v>
      </c>
    </row>
    <row r="167" customFormat="false" ht="15" hidden="false" customHeight="false" outlineLevel="0" collapsed="false">
      <c r="A167" s="219" t="s">
        <v>1085</v>
      </c>
      <c r="B167" s="214" t="s">
        <v>1086</v>
      </c>
      <c r="C167" s="248" t="s">
        <v>1087</v>
      </c>
      <c r="D167" s="220" t="n">
        <v>19.98</v>
      </c>
      <c r="E167" s="215" t="n">
        <v>21</v>
      </c>
      <c r="F167" s="215" t="n">
        <f aca="false">E167</f>
        <v>21</v>
      </c>
      <c r="G167" s="221" t="s">
        <v>995</v>
      </c>
    </row>
    <row r="168" customFormat="false" ht="15" hidden="false" customHeight="false" outlineLevel="0" collapsed="false">
      <c r="A168" s="219" t="s">
        <v>1088</v>
      </c>
      <c r="B168" s="214" t="s">
        <v>1089</v>
      </c>
      <c r="C168" s="0" t="s">
        <v>1090</v>
      </c>
      <c r="D168" s="220" t="n">
        <v>21</v>
      </c>
      <c r="E168" s="215"/>
      <c r="F168" s="215"/>
      <c r="G168" s="221"/>
    </row>
    <row r="169" customFormat="false" ht="15" hidden="false" customHeight="false" outlineLevel="0" collapsed="false">
      <c r="A169" s="219" t="s">
        <v>1040</v>
      </c>
      <c r="B169" s="214" t="s">
        <v>1041</v>
      </c>
      <c r="C169" s="245" t="s">
        <v>1091</v>
      </c>
      <c r="D169" s="220" t="n">
        <v>21</v>
      </c>
      <c r="E169" s="215"/>
      <c r="F169" s="215"/>
      <c r="G169" s="221"/>
    </row>
    <row r="171" customFormat="false" ht="12.75" hidden="false" customHeight="false" outlineLevel="0" collapsed="false">
      <c r="A171" s="210" t="s">
        <v>27</v>
      </c>
      <c r="B171" s="210" t="s">
        <v>981</v>
      </c>
      <c r="C171" s="210" t="s">
        <v>982</v>
      </c>
      <c r="D171" s="210"/>
      <c r="E171" s="210"/>
      <c r="F171" s="210" t="s">
        <v>1000</v>
      </c>
      <c r="G171" s="210" t="s">
        <v>984</v>
      </c>
    </row>
    <row r="172" customFormat="false" ht="14.25" hidden="false" customHeight="true" outlineLevel="0" collapsed="false">
      <c r="A172" s="211" t="s">
        <v>785</v>
      </c>
      <c r="B172" s="212" t="s">
        <v>74</v>
      </c>
      <c r="C172" s="214" t="s">
        <v>1092</v>
      </c>
      <c r="D172" s="214"/>
      <c r="E172" s="214"/>
      <c r="F172" s="214" t="s">
        <v>1017</v>
      </c>
      <c r="G172" s="215" t="n">
        <f aca="false">F175</f>
        <v>172.466666666667</v>
      </c>
    </row>
    <row r="173" customFormat="false" ht="12.75" hidden="false" customHeight="true" outlineLevel="0" collapsed="false">
      <c r="A173" s="216" t="s">
        <v>985</v>
      </c>
      <c r="B173" s="216" t="s">
        <v>986</v>
      </c>
      <c r="C173" s="216" t="s">
        <v>987</v>
      </c>
      <c r="D173" s="216" t="s">
        <v>988</v>
      </c>
      <c r="E173" s="216" t="s">
        <v>989</v>
      </c>
      <c r="F173" s="216" t="s">
        <v>990</v>
      </c>
      <c r="G173" s="216"/>
    </row>
    <row r="174" customFormat="false" ht="12.75" hidden="false" customHeight="false" outlineLevel="0" collapsed="false">
      <c r="A174" s="216"/>
      <c r="B174" s="216"/>
      <c r="C174" s="216"/>
      <c r="D174" s="216"/>
      <c r="E174" s="216"/>
      <c r="F174" s="217" t="s">
        <v>991</v>
      </c>
      <c r="G174" s="218" t="s">
        <v>992</v>
      </c>
    </row>
    <row r="175" customFormat="false" ht="15" hidden="false" customHeight="false" outlineLevel="0" collapsed="false">
      <c r="A175" s="219" t="s">
        <v>1093</v>
      </c>
      <c r="B175" s="214" t="s">
        <v>1094</v>
      </c>
      <c r="C175" s="248" t="s">
        <v>1095</v>
      </c>
      <c r="D175" s="220" t="n">
        <v>149</v>
      </c>
      <c r="E175" s="215" t="n">
        <f aca="false">AVERAGE(D175:D177)</f>
        <v>172.466666666667</v>
      </c>
      <c r="F175" s="215" t="n">
        <f aca="false">E175</f>
        <v>172.466666666667</v>
      </c>
      <c r="G175" s="221" t="s">
        <v>995</v>
      </c>
    </row>
    <row r="176" customFormat="false" ht="15" hidden="false" customHeight="false" outlineLevel="0" collapsed="false">
      <c r="A176" s="219" t="s">
        <v>1096</v>
      </c>
      <c r="B176" s="214" t="s">
        <v>1097</v>
      </c>
      <c r="C176" s="0" t="s">
        <v>1098</v>
      </c>
      <c r="D176" s="220" t="n">
        <v>218.4</v>
      </c>
      <c r="E176" s="215"/>
      <c r="F176" s="215"/>
      <c r="G176" s="221"/>
    </row>
    <row r="177" customFormat="false" ht="15" hidden="false" customHeight="true" outlineLevel="0" collapsed="false">
      <c r="A177" s="219" t="s">
        <v>1099</v>
      </c>
      <c r="B177" s="214"/>
      <c r="C177" s="245" t="s">
        <v>1100</v>
      </c>
      <c r="D177" s="220" t="n">
        <v>150</v>
      </c>
      <c r="E177" s="215"/>
      <c r="F177" s="215"/>
      <c r="G177" s="221"/>
    </row>
    <row r="179" customFormat="false" ht="12.75" hidden="false" customHeight="false" outlineLevel="0" collapsed="false">
      <c r="A179" s="210" t="s">
        <v>27</v>
      </c>
      <c r="B179" s="210" t="s">
        <v>981</v>
      </c>
      <c r="C179" s="210" t="s">
        <v>982</v>
      </c>
      <c r="D179" s="210"/>
      <c r="E179" s="210"/>
      <c r="F179" s="210" t="s">
        <v>1000</v>
      </c>
      <c r="G179" s="210" t="s">
        <v>984</v>
      </c>
    </row>
    <row r="180" customFormat="false" ht="14.25" hidden="false" customHeight="true" outlineLevel="0" collapsed="false">
      <c r="A180" s="211" t="s">
        <v>1101</v>
      </c>
      <c r="B180" s="212" t="s">
        <v>74</v>
      </c>
      <c r="C180" s="214" t="s">
        <v>945</v>
      </c>
      <c r="D180" s="214"/>
      <c r="E180" s="214"/>
      <c r="F180" s="214" t="s">
        <v>285</v>
      </c>
      <c r="G180" s="215" t="n">
        <f aca="false">F183</f>
        <v>38.9917404129793</v>
      </c>
    </row>
    <row r="181" customFormat="false" ht="12.75" hidden="false" customHeight="true" outlineLevel="0" collapsed="false">
      <c r="A181" s="216" t="s">
        <v>985</v>
      </c>
      <c r="B181" s="216" t="s">
        <v>986</v>
      </c>
      <c r="C181" s="216" t="s">
        <v>987</v>
      </c>
      <c r="D181" s="216" t="s">
        <v>988</v>
      </c>
      <c r="E181" s="216" t="s">
        <v>989</v>
      </c>
      <c r="F181" s="216" t="s">
        <v>990</v>
      </c>
      <c r="G181" s="216"/>
    </row>
    <row r="182" customFormat="false" ht="12.75" hidden="false" customHeight="false" outlineLevel="0" collapsed="false">
      <c r="A182" s="216"/>
      <c r="B182" s="216"/>
      <c r="C182" s="216"/>
      <c r="D182" s="216"/>
      <c r="E182" s="216"/>
      <c r="F182" s="217" t="s">
        <v>991</v>
      </c>
      <c r="G182" s="218" t="s">
        <v>992</v>
      </c>
    </row>
    <row r="183" customFormat="false" ht="15" hidden="false" customHeight="false" outlineLevel="0" collapsed="false">
      <c r="A183" s="219" t="s">
        <v>1102</v>
      </c>
      <c r="B183" s="214" t="s">
        <v>1103</v>
      </c>
      <c r="C183" s="248"/>
      <c r="D183" s="220" t="n">
        <f aca="false">410/11.3</f>
        <v>36.283185840708</v>
      </c>
      <c r="E183" s="215" t="n">
        <f aca="false">AVERAGE(D183:D185)</f>
        <v>38.9917404129793</v>
      </c>
      <c r="F183" s="215" t="n">
        <f aca="false">E183</f>
        <v>38.9917404129793</v>
      </c>
      <c r="G183" s="221" t="s">
        <v>995</v>
      </c>
    </row>
    <row r="184" customFormat="false" ht="15" hidden="false" customHeight="false" outlineLevel="0" collapsed="false">
      <c r="A184" s="219" t="s">
        <v>1104</v>
      </c>
      <c r="B184" s="214" t="s">
        <v>1105</v>
      </c>
      <c r="C184" s="0"/>
      <c r="D184" s="220" t="n">
        <f aca="false">415/11.3</f>
        <v>36.7256637168142</v>
      </c>
      <c r="E184" s="215"/>
      <c r="F184" s="215"/>
      <c r="G184" s="221"/>
    </row>
    <row r="185" customFormat="false" ht="15" hidden="false" customHeight="false" outlineLevel="0" collapsed="false">
      <c r="A185" s="219" t="s">
        <v>1106</v>
      </c>
      <c r="B185" s="214" t="s">
        <v>1107</v>
      </c>
      <c r="C185" s="245"/>
      <c r="D185" s="220" t="n">
        <f aca="false">496.82/11.3</f>
        <v>43.9663716814159</v>
      </c>
      <c r="E185" s="215"/>
      <c r="F185" s="215"/>
      <c r="G185" s="221"/>
    </row>
    <row r="187" customFormat="false" ht="12.75" hidden="false" customHeight="false" outlineLevel="0" collapsed="false">
      <c r="A187" s="210" t="s">
        <v>27</v>
      </c>
      <c r="B187" s="210" t="s">
        <v>981</v>
      </c>
      <c r="C187" s="210" t="s">
        <v>982</v>
      </c>
      <c r="D187" s="210"/>
      <c r="E187" s="210"/>
      <c r="F187" s="210" t="s">
        <v>1000</v>
      </c>
      <c r="G187" s="210" t="s">
        <v>984</v>
      </c>
    </row>
    <row r="188" customFormat="false" ht="14.25" hidden="false" customHeight="true" outlineLevel="0" collapsed="false">
      <c r="A188" s="211" t="s">
        <v>925</v>
      </c>
      <c r="B188" s="212" t="s">
        <v>74</v>
      </c>
      <c r="C188" s="223" t="s">
        <v>926</v>
      </c>
      <c r="D188" s="223"/>
      <c r="E188" s="223"/>
      <c r="F188" s="214" t="s">
        <v>285</v>
      </c>
      <c r="G188" s="215" t="n">
        <f aca="false">F191</f>
        <v>49.7966666666667</v>
      </c>
    </row>
    <row r="189" customFormat="false" ht="12.75" hidden="false" customHeight="true" outlineLevel="0" collapsed="false">
      <c r="A189" s="216" t="s">
        <v>985</v>
      </c>
      <c r="B189" s="216" t="s">
        <v>986</v>
      </c>
      <c r="C189" s="216" t="s">
        <v>987</v>
      </c>
      <c r="D189" s="216" t="s">
        <v>988</v>
      </c>
      <c r="E189" s="216" t="s">
        <v>989</v>
      </c>
      <c r="F189" s="216" t="s">
        <v>990</v>
      </c>
      <c r="G189" s="216"/>
    </row>
    <row r="190" customFormat="false" ht="12.75" hidden="false" customHeight="false" outlineLevel="0" collapsed="false">
      <c r="A190" s="216"/>
      <c r="B190" s="216"/>
      <c r="C190" s="216"/>
      <c r="D190" s="216"/>
      <c r="E190" s="216"/>
      <c r="F190" s="217" t="s">
        <v>991</v>
      </c>
      <c r="G190" s="218" t="s">
        <v>992</v>
      </c>
    </row>
    <row r="191" customFormat="false" ht="15" hidden="false" customHeight="false" outlineLevel="0" collapsed="false">
      <c r="A191" s="219" t="s">
        <v>1108</v>
      </c>
      <c r="B191" s="214" t="s">
        <v>1109</v>
      </c>
      <c r="C191" s="248"/>
      <c r="D191" s="220" t="n">
        <v>40</v>
      </c>
      <c r="E191" s="215" t="n">
        <f aca="false">AVERAGE(D191:D193)</f>
        <v>49.7966666666667</v>
      </c>
      <c r="F191" s="215" t="n">
        <f aca="false">E191</f>
        <v>49.7966666666667</v>
      </c>
      <c r="G191" s="221" t="s">
        <v>995</v>
      </c>
    </row>
    <row r="192" customFormat="false" ht="30" hidden="false" customHeight="false" outlineLevel="0" collapsed="false">
      <c r="A192" s="219" t="s">
        <v>1110</v>
      </c>
      <c r="B192" s="214"/>
      <c r="C192" s="249" t="s">
        <v>1111</v>
      </c>
      <c r="D192" s="220" t="n">
        <v>59.9</v>
      </c>
      <c r="E192" s="215"/>
      <c r="F192" s="215"/>
      <c r="G192" s="221"/>
    </row>
    <row r="193" customFormat="false" ht="30" hidden="false" customHeight="false" outlineLevel="0" collapsed="false">
      <c r="A193" s="219" t="s">
        <v>1112</v>
      </c>
      <c r="B193" s="214"/>
      <c r="C193" s="249" t="s">
        <v>1113</v>
      </c>
      <c r="D193" s="220" t="n">
        <v>49.49</v>
      </c>
      <c r="E193" s="215"/>
      <c r="F193" s="215"/>
      <c r="G193" s="221"/>
    </row>
  </sheetData>
  <autoFilter ref="A7:G185"/>
  <mergeCells count="248">
    <mergeCell ref="A1:C3"/>
    <mergeCell ref="D1:G1"/>
    <mergeCell ref="D2:F3"/>
    <mergeCell ref="A4:G5"/>
    <mergeCell ref="C7:E7"/>
    <mergeCell ref="C8:E8"/>
    <mergeCell ref="A9:A10"/>
    <mergeCell ref="B9:B10"/>
    <mergeCell ref="C9:C10"/>
    <mergeCell ref="D9:D10"/>
    <mergeCell ref="E9:E10"/>
    <mergeCell ref="F9:G9"/>
    <mergeCell ref="E11:E13"/>
    <mergeCell ref="F11:F13"/>
    <mergeCell ref="G11:G13"/>
    <mergeCell ref="C16:E16"/>
    <mergeCell ref="C17:E17"/>
    <mergeCell ref="A18:A19"/>
    <mergeCell ref="B18:B19"/>
    <mergeCell ref="C18:C19"/>
    <mergeCell ref="D18:D19"/>
    <mergeCell ref="E18:E19"/>
    <mergeCell ref="F18:G18"/>
    <mergeCell ref="E20:E22"/>
    <mergeCell ref="F20:F22"/>
    <mergeCell ref="G20:G22"/>
    <mergeCell ref="C24:E24"/>
    <mergeCell ref="C25:E25"/>
    <mergeCell ref="A26:A27"/>
    <mergeCell ref="B26:B27"/>
    <mergeCell ref="C26:C27"/>
    <mergeCell ref="D26:D27"/>
    <mergeCell ref="E26:E27"/>
    <mergeCell ref="F26:G26"/>
    <mergeCell ref="E28:E31"/>
    <mergeCell ref="F28:F31"/>
    <mergeCell ref="G28:G31"/>
    <mergeCell ref="C33:E33"/>
    <mergeCell ref="C34:E34"/>
    <mergeCell ref="A35:A36"/>
    <mergeCell ref="B35:B36"/>
    <mergeCell ref="C35:C36"/>
    <mergeCell ref="D35:D36"/>
    <mergeCell ref="E35:E36"/>
    <mergeCell ref="F35:G35"/>
    <mergeCell ref="E37:E40"/>
    <mergeCell ref="F37:F40"/>
    <mergeCell ref="G37:G40"/>
    <mergeCell ref="C42:E42"/>
    <mergeCell ref="C43:E43"/>
    <mergeCell ref="A44:A45"/>
    <mergeCell ref="B44:B45"/>
    <mergeCell ref="C44:C45"/>
    <mergeCell ref="D44:D45"/>
    <mergeCell ref="E44:E45"/>
    <mergeCell ref="F44:G44"/>
    <mergeCell ref="E46:E49"/>
    <mergeCell ref="F46:F49"/>
    <mergeCell ref="G46:G49"/>
    <mergeCell ref="C51:E51"/>
    <mergeCell ref="C52:E52"/>
    <mergeCell ref="A53:A54"/>
    <mergeCell ref="B53:B54"/>
    <mergeCell ref="C53:C54"/>
    <mergeCell ref="D53:D54"/>
    <mergeCell ref="E53:E54"/>
    <mergeCell ref="F53:G53"/>
    <mergeCell ref="E55:E57"/>
    <mergeCell ref="F55:F57"/>
    <mergeCell ref="G55:G57"/>
    <mergeCell ref="C59:E59"/>
    <mergeCell ref="C60:E60"/>
    <mergeCell ref="A61:A62"/>
    <mergeCell ref="B61:B62"/>
    <mergeCell ref="C61:C62"/>
    <mergeCell ref="D61:D62"/>
    <mergeCell ref="E61:E62"/>
    <mergeCell ref="F61:G61"/>
    <mergeCell ref="E63:E65"/>
    <mergeCell ref="F63:F65"/>
    <mergeCell ref="G63:G65"/>
    <mergeCell ref="C67:E67"/>
    <mergeCell ref="C68:E68"/>
    <mergeCell ref="A69:A70"/>
    <mergeCell ref="B69:B70"/>
    <mergeCell ref="C69:C70"/>
    <mergeCell ref="D69:D70"/>
    <mergeCell ref="E69:E70"/>
    <mergeCell ref="F69:G69"/>
    <mergeCell ref="E71:E73"/>
    <mergeCell ref="F71:F73"/>
    <mergeCell ref="G71:G73"/>
    <mergeCell ref="C75:E75"/>
    <mergeCell ref="C76:E76"/>
    <mergeCell ref="A77:A78"/>
    <mergeCell ref="B77:B78"/>
    <mergeCell ref="C77:C78"/>
    <mergeCell ref="D77:D78"/>
    <mergeCell ref="E77:E78"/>
    <mergeCell ref="F77:G77"/>
    <mergeCell ref="E79:E81"/>
    <mergeCell ref="F79:F81"/>
    <mergeCell ref="G79:G81"/>
    <mergeCell ref="C83:E83"/>
    <mergeCell ref="C84:E84"/>
    <mergeCell ref="A85:A86"/>
    <mergeCell ref="B85:B86"/>
    <mergeCell ref="C85:C86"/>
    <mergeCell ref="D85:D86"/>
    <mergeCell ref="E85:E86"/>
    <mergeCell ref="F85:G85"/>
    <mergeCell ref="E87:E88"/>
    <mergeCell ref="F87:F88"/>
    <mergeCell ref="G87:G88"/>
    <mergeCell ref="C89:E89"/>
    <mergeCell ref="C91:E91"/>
    <mergeCell ref="C92:E92"/>
    <mergeCell ref="A93:A94"/>
    <mergeCell ref="B93:B94"/>
    <mergeCell ref="C93:C94"/>
    <mergeCell ref="D93:D94"/>
    <mergeCell ref="E93:E94"/>
    <mergeCell ref="F93:G93"/>
    <mergeCell ref="E95:E96"/>
    <mergeCell ref="F95:F96"/>
    <mergeCell ref="G95:G96"/>
    <mergeCell ref="C97:E97"/>
    <mergeCell ref="C99:E99"/>
    <mergeCell ref="C100:E100"/>
    <mergeCell ref="A101:A102"/>
    <mergeCell ref="B101:B102"/>
    <mergeCell ref="C101:C102"/>
    <mergeCell ref="D101:D102"/>
    <mergeCell ref="E101:E102"/>
    <mergeCell ref="F101:G101"/>
    <mergeCell ref="E103:E105"/>
    <mergeCell ref="F103:F105"/>
    <mergeCell ref="G103:G105"/>
    <mergeCell ref="C107:E107"/>
    <mergeCell ref="C108:E108"/>
    <mergeCell ref="A109:A110"/>
    <mergeCell ref="B109:B110"/>
    <mergeCell ref="C109:C110"/>
    <mergeCell ref="D109:D110"/>
    <mergeCell ref="E109:E110"/>
    <mergeCell ref="F109:G109"/>
    <mergeCell ref="E111:E113"/>
    <mergeCell ref="F111:F113"/>
    <mergeCell ref="G111:G113"/>
    <mergeCell ref="C115:E115"/>
    <mergeCell ref="C116:E116"/>
    <mergeCell ref="A117:A118"/>
    <mergeCell ref="B117:B118"/>
    <mergeCell ref="C117:C118"/>
    <mergeCell ref="D117:D118"/>
    <mergeCell ref="E117:E118"/>
    <mergeCell ref="F117:G117"/>
    <mergeCell ref="E119:E121"/>
    <mergeCell ref="F119:F121"/>
    <mergeCell ref="G119:G121"/>
    <mergeCell ref="C131:E131"/>
    <mergeCell ref="C132:E132"/>
    <mergeCell ref="A133:A134"/>
    <mergeCell ref="B133:B134"/>
    <mergeCell ref="C133:C134"/>
    <mergeCell ref="D133:D134"/>
    <mergeCell ref="E133:E134"/>
    <mergeCell ref="F133:G133"/>
    <mergeCell ref="E135:E137"/>
    <mergeCell ref="F135:F137"/>
    <mergeCell ref="G135:G137"/>
    <mergeCell ref="C139:E139"/>
    <mergeCell ref="C140:E140"/>
    <mergeCell ref="A141:A142"/>
    <mergeCell ref="B141:B142"/>
    <mergeCell ref="C141:C142"/>
    <mergeCell ref="D141:D142"/>
    <mergeCell ref="E141:E142"/>
    <mergeCell ref="F141:G141"/>
    <mergeCell ref="E143:E145"/>
    <mergeCell ref="F143:F145"/>
    <mergeCell ref="G143:G145"/>
    <mergeCell ref="C147:E147"/>
    <mergeCell ref="C148:E148"/>
    <mergeCell ref="A149:A150"/>
    <mergeCell ref="B149:B150"/>
    <mergeCell ref="C149:C150"/>
    <mergeCell ref="D149:D150"/>
    <mergeCell ref="E149:E150"/>
    <mergeCell ref="F149:G149"/>
    <mergeCell ref="E151:E153"/>
    <mergeCell ref="F151:F153"/>
    <mergeCell ref="G151:G153"/>
    <mergeCell ref="C155:E155"/>
    <mergeCell ref="C156:E156"/>
    <mergeCell ref="A157:A158"/>
    <mergeCell ref="B157:B158"/>
    <mergeCell ref="C157:C158"/>
    <mergeCell ref="D157:D158"/>
    <mergeCell ref="E157:E158"/>
    <mergeCell ref="F157:G157"/>
    <mergeCell ref="E159:E161"/>
    <mergeCell ref="F159:F161"/>
    <mergeCell ref="G159:G161"/>
    <mergeCell ref="C163:E163"/>
    <mergeCell ref="C164:E164"/>
    <mergeCell ref="A165:A166"/>
    <mergeCell ref="B165:B166"/>
    <mergeCell ref="C165:C166"/>
    <mergeCell ref="D165:D166"/>
    <mergeCell ref="E165:E166"/>
    <mergeCell ref="F165:G165"/>
    <mergeCell ref="E167:E169"/>
    <mergeCell ref="F167:F169"/>
    <mergeCell ref="G167:G169"/>
    <mergeCell ref="C171:E171"/>
    <mergeCell ref="C172:E172"/>
    <mergeCell ref="A173:A174"/>
    <mergeCell ref="B173:B174"/>
    <mergeCell ref="C173:C174"/>
    <mergeCell ref="D173:D174"/>
    <mergeCell ref="E173:E174"/>
    <mergeCell ref="F173:G173"/>
    <mergeCell ref="E175:E177"/>
    <mergeCell ref="F175:F177"/>
    <mergeCell ref="G175:G177"/>
    <mergeCell ref="C179:E179"/>
    <mergeCell ref="C180:E180"/>
    <mergeCell ref="A181:A182"/>
    <mergeCell ref="B181:B182"/>
    <mergeCell ref="C181:C182"/>
    <mergeCell ref="D181:D182"/>
    <mergeCell ref="E181:E182"/>
    <mergeCell ref="F181:G181"/>
    <mergeCell ref="E183:E185"/>
    <mergeCell ref="F183:F185"/>
    <mergeCell ref="G183:G185"/>
    <mergeCell ref="C187:E187"/>
    <mergeCell ref="C188:E188"/>
    <mergeCell ref="A189:A190"/>
    <mergeCell ref="B189:B190"/>
    <mergeCell ref="C189:C190"/>
    <mergeCell ref="D189:D190"/>
    <mergeCell ref="E189:E190"/>
    <mergeCell ref="F189:G189"/>
    <mergeCell ref="E191:E193"/>
    <mergeCell ref="F191:F193"/>
    <mergeCell ref="G191:G193"/>
  </mergeCells>
  <hyperlinks>
    <hyperlink ref="C103" r:id="rId1" display="http://www.leroymerlin.com.br/"/>
    <hyperlink ref="C104" r:id="rId2" display="https://www.walmart.com.br/"/>
    <hyperlink ref="C105" r:id="rId3" display="http://www.lojadomecanico.com.br/"/>
    <hyperlink ref="C192" r:id="rId4" display="https://produto.mercadolivre.com.br/MLB-970663067-reparo-para-valvula-hydra-max-114-e-112-deca-deca-_JM?quantity=1"/>
    <hyperlink ref="C193" r:id="rId5" display="https://produto.mercadolivre.com.br/MLB-1148164482-reparo-para-valvula-hydra-max-clean-pro-e-base-deca-2550-_JM?quantity=1"/>
  </hyperlinks>
  <printOptions headings="false" gridLines="false" gridLinesSet="true" horizontalCentered="false" verticalCentered="false"/>
  <pageMargins left="0.39375" right="0.39375" top="0.315277777777778" bottom="0.393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rowBreaks count="2" manualBreakCount="2">
    <brk id="145" man="true" max="16383" min="0"/>
    <brk id="170" man="true" max="16383" min="0"/>
  </rowBreaks>
  <drawing r:id="rId6"/>
</worksheet>
</file>

<file path=xl/worksheets/sheet6.xml><?xml version="1.0" encoding="utf-8"?>
<worksheet xmlns="http://schemas.openxmlformats.org/spreadsheetml/2006/main" xmlns:r="http://schemas.openxmlformats.org/officeDocument/2006/relationships">
  <sheetPr filterMode="false">
    <tabColor rgb="FF558ED5"/>
    <pageSetUpPr fitToPage="true"/>
  </sheetPr>
  <dimension ref="B1:N44"/>
  <sheetViews>
    <sheetView showFormulas="false" showGridLines="true" showRowColHeaders="true" showZeros="true" rightToLeft="false" tabSelected="false" showOutlineSymbols="true" defaultGridColor="true" view="pageBreakPreview" topLeftCell="A1" colorId="64" zoomScale="90" zoomScaleNormal="90" zoomScalePageLayoutView="90" workbookViewId="0">
      <selection pane="topLeft" activeCell="A1" activeCellId="0" sqref="A1"/>
    </sheetView>
  </sheetViews>
  <sheetFormatPr defaultRowHeight="15" zeroHeight="false" outlineLevelRow="0" outlineLevelCol="0"/>
  <cols>
    <col collapsed="false" customWidth="true" hidden="false" outlineLevel="0" max="1" min="1" style="250" width="3.57"/>
    <col collapsed="false" customWidth="true" hidden="false" outlineLevel="0" max="2" min="2" style="250" width="52.58"/>
    <col collapsed="false" customWidth="true" hidden="false" outlineLevel="0" max="4" min="3" style="250" width="28.57"/>
    <col collapsed="false" customWidth="true" hidden="false" outlineLevel="0" max="5" min="5" style="250" width="24"/>
    <col collapsed="false" customWidth="true" hidden="false" outlineLevel="0" max="6" min="6" style="250" width="3.57"/>
    <col collapsed="false" customWidth="true" hidden="false" outlineLevel="0" max="7" min="7" style="251" width="12.29"/>
    <col collapsed="false" customWidth="true" hidden="false" outlineLevel="0" max="11" min="8" style="250" width="12.57"/>
    <col collapsed="false" customWidth="true" hidden="false" outlineLevel="0" max="1025" min="12" style="250" width="9.14"/>
  </cols>
  <sheetData>
    <row r="1" customFormat="false" ht="18" hidden="false" customHeight="false" outlineLevel="0" collapsed="false">
      <c r="B1" s="252" t="s">
        <v>1114</v>
      </c>
      <c r="C1" s="252"/>
      <c r="D1" s="252"/>
      <c r="E1" s="252"/>
    </row>
    <row r="2" customFormat="false" ht="18" hidden="false" customHeight="false" outlineLevel="0" collapsed="false">
      <c r="B2" s="252" t="s">
        <v>0</v>
      </c>
      <c r="C2" s="252"/>
      <c r="D2" s="252"/>
      <c r="E2" s="252"/>
    </row>
    <row r="3" customFormat="false" ht="18" hidden="false" customHeight="false" outlineLevel="0" collapsed="false">
      <c r="B3" s="252" t="s">
        <v>1</v>
      </c>
      <c r="C3" s="252"/>
      <c r="D3" s="252"/>
      <c r="E3" s="252"/>
    </row>
    <row r="4" customFormat="false" ht="18" hidden="false" customHeight="false" outlineLevel="0" collapsed="false">
      <c r="B4" s="252" t="s">
        <v>2</v>
      </c>
      <c r="C4" s="252"/>
      <c r="D4" s="252"/>
      <c r="E4" s="252"/>
    </row>
    <row r="5" customFormat="false" ht="18" hidden="false" customHeight="false" outlineLevel="0" collapsed="false">
      <c r="B5" s="253"/>
      <c r="C5" s="253"/>
      <c r="D5" s="253"/>
      <c r="E5" s="253"/>
    </row>
    <row r="6" customFormat="false" ht="18" hidden="false" customHeight="false" outlineLevel="0" collapsed="false">
      <c r="B6" s="253"/>
      <c r="C6" s="253" t="s">
        <v>1115</v>
      </c>
      <c r="D6" s="253"/>
      <c r="E6" s="253"/>
    </row>
    <row r="7" customFormat="false" ht="18" hidden="false" customHeight="false" outlineLevel="0" collapsed="false">
      <c r="B7" s="253"/>
      <c r="C7" s="253"/>
      <c r="D7" s="253"/>
      <c r="E7" s="253"/>
    </row>
    <row r="8" customFormat="false" ht="34.5" hidden="false" customHeight="true" outlineLevel="0" collapsed="false">
      <c r="B8" s="254" t="s">
        <v>1116</v>
      </c>
      <c r="C8" s="254"/>
      <c r="D8" s="254"/>
      <c r="E8" s="254"/>
    </row>
    <row r="9" customFormat="false" ht="15" hidden="false" customHeight="false" outlineLevel="0" collapsed="false">
      <c r="B9" s="255"/>
      <c r="H9" s="256"/>
      <c r="I9" s="256"/>
      <c r="J9" s="257"/>
      <c r="K9" s="257"/>
    </row>
    <row r="10" customFormat="false" ht="15" hidden="false" customHeight="false" outlineLevel="0" collapsed="false">
      <c r="B10" s="258" t="n">
        <v>0.02</v>
      </c>
      <c r="C10" s="259" t="s">
        <v>1117</v>
      </c>
      <c r="E10" s="255"/>
      <c r="H10" s="256"/>
      <c r="I10" s="256" t="s">
        <v>1118</v>
      </c>
      <c r="J10" s="256"/>
      <c r="K10" s="256"/>
    </row>
    <row r="11" customFormat="false" ht="15" hidden="false" customHeight="false" outlineLevel="0" collapsed="false">
      <c r="B11" s="255"/>
      <c r="H11" s="256"/>
      <c r="I11" s="256"/>
      <c r="J11" s="257"/>
      <c r="K11" s="257"/>
    </row>
    <row r="12" customFormat="false" ht="60" hidden="false" customHeight="false" outlineLevel="0" collapsed="false">
      <c r="B12" s="260" t="s">
        <v>28</v>
      </c>
      <c r="C12" s="261" t="s">
        <v>1119</v>
      </c>
      <c r="D12" s="261" t="s">
        <v>1120</v>
      </c>
      <c r="E12" s="261" t="s">
        <v>1121</v>
      </c>
      <c r="H12" s="256"/>
      <c r="I12" s="256" t="s">
        <v>1122</v>
      </c>
      <c r="J12" s="256" t="s">
        <v>1123</v>
      </c>
      <c r="K12" s="256" t="s">
        <v>1124</v>
      </c>
      <c r="L12" s="255"/>
    </row>
    <row r="13" customFormat="false" ht="15" hidden="false" customHeight="false" outlineLevel="0" collapsed="false">
      <c r="B13" s="262" t="s">
        <v>1125</v>
      </c>
      <c r="C13" s="263" t="n">
        <v>0.03</v>
      </c>
      <c r="D13" s="263" t="n">
        <f aca="false">C13</f>
        <v>0.03</v>
      </c>
      <c r="E13" s="263" t="n">
        <v>0.015</v>
      </c>
      <c r="H13" s="256" t="s">
        <v>1126</v>
      </c>
      <c r="I13" s="263" t="n">
        <v>0.03</v>
      </c>
      <c r="J13" s="263" t="n">
        <v>0.04</v>
      </c>
      <c r="K13" s="263" t="n">
        <v>0.055</v>
      </c>
      <c r="M13" s="250" t="s">
        <v>1127</v>
      </c>
      <c r="N13" s="264" t="n">
        <f aca="false">0.97/100</f>
        <v>0.0097</v>
      </c>
    </row>
    <row r="14" customFormat="false" ht="15" hidden="false" customHeight="false" outlineLevel="0" collapsed="false">
      <c r="B14" s="262" t="s">
        <v>1128</v>
      </c>
      <c r="C14" s="263" t="n">
        <v>0.004</v>
      </c>
      <c r="D14" s="263" t="n">
        <f aca="false">C14</f>
        <v>0.004</v>
      </c>
      <c r="E14" s="263" t="n">
        <v>0.0015</v>
      </c>
      <c r="H14" s="256"/>
      <c r="I14" s="263"/>
      <c r="J14" s="263"/>
      <c r="K14" s="263"/>
    </row>
    <row r="15" customFormat="false" ht="15" hidden="false" customHeight="false" outlineLevel="0" collapsed="false">
      <c r="B15" s="262" t="s">
        <v>1129</v>
      </c>
      <c r="C15" s="263" t="n">
        <v>0.004</v>
      </c>
      <c r="D15" s="263" t="n">
        <f aca="false">C15</f>
        <v>0.004</v>
      </c>
      <c r="E15" s="263" t="n">
        <v>0.0015</v>
      </c>
      <c r="H15" s="256" t="s">
        <v>1130</v>
      </c>
      <c r="I15" s="263" t="n">
        <v>0.008</v>
      </c>
      <c r="J15" s="263" t="n">
        <v>0.008</v>
      </c>
      <c r="K15" s="263" t="n">
        <v>0.01</v>
      </c>
    </row>
    <row r="16" customFormat="false" ht="15" hidden="false" customHeight="false" outlineLevel="0" collapsed="false">
      <c r="B16" s="262" t="s">
        <v>1131</v>
      </c>
      <c r="C16" s="263" t="n">
        <v>0.0097</v>
      </c>
      <c r="D16" s="263" t="n">
        <f aca="false">C16</f>
        <v>0.0097</v>
      </c>
      <c r="E16" s="263" t="n">
        <v>0.0056</v>
      </c>
      <c r="H16" s="256" t="s">
        <v>1132</v>
      </c>
      <c r="I16" s="263" t="n">
        <v>0.0097</v>
      </c>
      <c r="J16" s="263" t="n">
        <v>0.0127</v>
      </c>
      <c r="K16" s="263" t="n">
        <v>0.0127</v>
      </c>
    </row>
    <row r="17" customFormat="false" ht="15" hidden="false" customHeight="false" outlineLevel="0" collapsed="false">
      <c r="B17" s="265" t="s">
        <v>1133</v>
      </c>
      <c r="C17" s="266" t="n">
        <f aca="false">SUM(C13:C16)</f>
        <v>0.0477</v>
      </c>
      <c r="D17" s="266" t="n">
        <f aca="false">SUM(D13:D16)</f>
        <v>0.0477</v>
      </c>
      <c r="E17" s="266" t="n">
        <f aca="false">SUM(E13:E16)</f>
        <v>0.0236</v>
      </c>
      <c r="H17" s="256"/>
      <c r="I17" s="263"/>
      <c r="J17" s="263"/>
      <c r="K17" s="263"/>
    </row>
    <row r="18" customFormat="false" ht="15" hidden="false" customHeight="false" outlineLevel="0" collapsed="false">
      <c r="B18" s="262" t="s">
        <v>1134</v>
      </c>
      <c r="C18" s="263" t="n">
        <v>0.0059</v>
      </c>
      <c r="D18" s="263" t="n">
        <f aca="false">C18</f>
        <v>0.0059</v>
      </c>
      <c r="E18" s="263" t="n">
        <v>0.0085</v>
      </c>
      <c r="H18" s="256"/>
      <c r="I18" s="263"/>
      <c r="J18" s="263"/>
      <c r="K18" s="263"/>
    </row>
    <row r="19" customFormat="false" ht="15" hidden="false" customHeight="false" outlineLevel="0" collapsed="false">
      <c r="B19" s="265" t="s">
        <v>1135</v>
      </c>
      <c r="C19" s="267" t="n">
        <f aca="false">C18</f>
        <v>0.0059</v>
      </c>
      <c r="D19" s="267" t="n">
        <f aca="false">D18</f>
        <v>0.0059</v>
      </c>
      <c r="E19" s="267" t="n">
        <f aca="false">E18</f>
        <v>0.0085</v>
      </c>
      <c r="H19" s="256" t="s">
        <v>1136</v>
      </c>
      <c r="I19" s="263" t="n">
        <v>0.0059</v>
      </c>
      <c r="J19" s="263" t="n">
        <v>0.0123</v>
      </c>
      <c r="K19" s="263" t="n">
        <v>0.0139</v>
      </c>
    </row>
    <row r="20" customFormat="false" ht="15" hidden="false" customHeight="false" outlineLevel="0" collapsed="false">
      <c r="B20" s="262" t="s">
        <v>1137</v>
      </c>
      <c r="C20" s="263" t="n">
        <v>0.0616</v>
      </c>
      <c r="D20" s="263" t="n">
        <v>0.0616</v>
      </c>
      <c r="E20" s="263" t="n">
        <v>0.035</v>
      </c>
      <c r="H20" s="256"/>
      <c r="I20" s="263"/>
      <c r="J20" s="263"/>
      <c r="K20" s="263"/>
    </row>
    <row r="21" customFormat="false" ht="15" hidden="false" customHeight="false" outlineLevel="0" collapsed="false">
      <c r="B21" s="265" t="s">
        <v>1138</v>
      </c>
      <c r="C21" s="268" t="n">
        <f aca="false">C20</f>
        <v>0.0616</v>
      </c>
      <c r="D21" s="268" t="n">
        <f aca="false">D20</f>
        <v>0.0616</v>
      </c>
      <c r="E21" s="268" t="n">
        <f aca="false">E20</f>
        <v>0.035</v>
      </c>
      <c r="H21" s="256" t="s">
        <v>654</v>
      </c>
      <c r="I21" s="263" t="n">
        <v>0.0616</v>
      </c>
      <c r="J21" s="263" t="n">
        <v>0.074</v>
      </c>
      <c r="K21" s="263" t="n">
        <v>0.0896</v>
      </c>
      <c r="L21" s="269"/>
    </row>
    <row r="22" customFormat="false" ht="15" hidden="false" customHeight="false" outlineLevel="0" collapsed="false">
      <c r="B22" s="270" t="s">
        <v>1139</v>
      </c>
      <c r="C22" s="271" t="n">
        <f aca="false">(1+C17)*(1+C19)*(1+C21)</f>
        <v>1.118800526088</v>
      </c>
      <c r="D22" s="271" t="n">
        <f aca="false">(1+D17)*(1+D19)*(1+D21)</f>
        <v>1.118800526088</v>
      </c>
      <c r="E22" s="271" t="n">
        <f aca="false">(1+E17)*(1+E19)*(1+E21)</f>
        <v>1.068431121</v>
      </c>
      <c r="H22" s="256"/>
      <c r="I22" s="263"/>
      <c r="J22" s="263"/>
      <c r="K22" s="263"/>
    </row>
    <row r="23" customFormat="false" ht="15" hidden="false" customHeight="false" outlineLevel="0" collapsed="false">
      <c r="B23" s="262" t="s">
        <v>1140</v>
      </c>
      <c r="C23" s="263" t="n">
        <v>0.0065</v>
      </c>
      <c r="D23" s="263" t="n">
        <f aca="false">C23</f>
        <v>0.0065</v>
      </c>
      <c r="E23" s="263" t="n">
        <f aca="false">D23</f>
        <v>0.0065</v>
      </c>
      <c r="H23" s="256"/>
      <c r="I23" s="263"/>
      <c r="J23" s="263"/>
      <c r="K23" s="263"/>
    </row>
    <row r="24" customFormat="false" ht="15" hidden="false" customHeight="false" outlineLevel="0" collapsed="false">
      <c r="B24" s="262" t="s">
        <v>1141</v>
      </c>
      <c r="C24" s="263" t="n">
        <v>0.03</v>
      </c>
      <c r="D24" s="263" t="n">
        <f aca="false">C24</f>
        <v>0.03</v>
      </c>
      <c r="E24" s="263" t="n">
        <f aca="false">D24</f>
        <v>0.03</v>
      </c>
      <c r="H24" s="256"/>
      <c r="I24" s="263"/>
      <c r="J24" s="263"/>
      <c r="K24" s="263"/>
    </row>
    <row r="25" customFormat="false" ht="15" hidden="false" customHeight="false" outlineLevel="0" collapsed="false">
      <c r="B25" s="262" t="s">
        <v>1142</v>
      </c>
      <c r="C25" s="263"/>
      <c r="D25" s="263" t="n">
        <v>0.04</v>
      </c>
      <c r="E25" s="263"/>
      <c r="H25" s="256"/>
      <c r="I25" s="263" t="n">
        <v>0.02</v>
      </c>
      <c r="J25" s="263"/>
      <c r="K25" s="263" t="n">
        <v>0.05</v>
      </c>
      <c r="L25" s="250" t="s">
        <v>1143</v>
      </c>
    </row>
    <row r="26" customFormat="false" ht="15" hidden="false" customHeight="false" outlineLevel="0" collapsed="false">
      <c r="B26" s="262" t="s">
        <v>1144</v>
      </c>
      <c r="C26" s="263" t="n">
        <v>0.045</v>
      </c>
      <c r="D26" s="263" t="n">
        <v>0.045</v>
      </c>
      <c r="E26" s="263" t="n">
        <v>0.045</v>
      </c>
      <c r="H26" s="256"/>
      <c r="I26" s="263"/>
      <c r="J26" s="263"/>
      <c r="K26" s="263"/>
    </row>
    <row r="27" customFormat="false" ht="15" hidden="false" customHeight="false" outlineLevel="0" collapsed="false">
      <c r="B27" s="270" t="s">
        <v>1145</v>
      </c>
      <c r="C27" s="272" t="n">
        <f aca="false">1-SUM(C23:C26)</f>
        <v>0.9185</v>
      </c>
      <c r="D27" s="272" t="n">
        <f aca="false">1-SUM(D23:D26)</f>
        <v>0.8785</v>
      </c>
      <c r="E27" s="272" t="n">
        <f aca="false">1-SUM(E23:E26)</f>
        <v>0.9185</v>
      </c>
      <c r="H27" s="256"/>
      <c r="I27" s="263"/>
      <c r="J27" s="263"/>
      <c r="K27" s="263"/>
    </row>
    <row r="28" customFormat="false" ht="18" hidden="false" customHeight="false" outlineLevel="0" collapsed="false">
      <c r="C28" s="273" t="n">
        <f aca="false">TRUNC(C22/C27-1,4)</f>
        <v>0.218</v>
      </c>
      <c r="D28" s="273" t="n">
        <f aca="false">TRUNC(D22/D27-1,4)</f>
        <v>0.2735</v>
      </c>
      <c r="E28" s="273" t="n">
        <f aca="false">E22/E27-1</f>
        <v>0.163234753402286</v>
      </c>
      <c r="H28" s="256" t="s">
        <v>605</v>
      </c>
      <c r="I28" s="274" t="n">
        <v>0.2034</v>
      </c>
      <c r="J28" s="274" t="n">
        <v>0.2212</v>
      </c>
      <c r="K28" s="274" t="n">
        <v>0.25</v>
      </c>
    </row>
    <row r="29" customFormat="false" ht="18" hidden="false" customHeight="false" outlineLevel="0" collapsed="false">
      <c r="C29" s="273"/>
      <c r="D29" s="273"/>
      <c r="E29" s="273"/>
      <c r="H29" s="275"/>
      <c r="I29" s="276"/>
      <c r="J29" s="276"/>
      <c r="K29" s="276"/>
    </row>
    <row r="30" customFormat="false" ht="15" hidden="false" customHeight="false" outlineLevel="0" collapsed="false">
      <c r="B30" s="250" t="s">
        <v>1146</v>
      </c>
      <c r="I30" s="269" t="s">
        <v>1147</v>
      </c>
      <c r="J30" s="269"/>
      <c r="K30" s="269"/>
    </row>
    <row r="31" customFormat="false" ht="15" hidden="false" customHeight="false" outlineLevel="0" collapsed="false">
      <c r="I31" s="269"/>
      <c r="J31" s="269"/>
      <c r="K31" s="269"/>
    </row>
    <row r="44" customFormat="false" ht="41.25" hidden="false" customHeight="true" outlineLevel="0" collapsed="false">
      <c r="B44" s="277" t="s">
        <v>1148</v>
      </c>
      <c r="C44" s="277"/>
      <c r="D44" s="277"/>
      <c r="E44" s="277"/>
    </row>
  </sheetData>
  <mergeCells count="7">
    <mergeCell ref="B1:E1"/>
    <mergeCell ref="B2:E2"/>
    <mergeCell ref="B3:E3"/>
    <mergeCell ref="B4:E4"/>
    <mergeCell ref="B8:E8"/>
    <mergeCell ref="I10:K10"/>
    <mergeCell ref="B44:E44"/>
  </mergeCells>
  <printOptions headings="false" gridLines="false" gridLinesSet="true" horizontalCentered="true" verticalCentered="false"/>
  <pageMargins left="0.984027777777778" right="0.7875" top="0.984027777777778"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 colorId="64" zoomScale="80" zoomScaleNormal="85" zoomScalePageLayoutView="80" workbookViewId="0">
      <selection pane="topLeft" activeCell="A1" activeCellId="0" sqref="A1"/>
    </sheetView>
  </sheetViews>
  <sheetFormatPr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 collapsed="false" customWidth="true" hidden="false" outlineLevel="0" max="1025" min="8" style="0" width="8.67"/>
  </cols>
  <sheetData>
    <row r="1" customFormat="false" ht="15" hidden="false" customHeight="true" outlineLevel="0" collapsed="false">
      <c r="A1" s="278" t="s">
        <v>609</v>
      </c>
      <c r="B1" s="278"/>
      <c r="C1" s="278"/>
      <c r="D1" s="279" t="s">
        <v>23</v>
      </c>
      <c r="E1" s="279"/>
      <c r="F1" s="279"/>
      <c r="G1" s="279"/>
    </row>
    <row r="2" customFormat="false" ht="15" hidden="false" customHeight="false" outlineLevel="0" collapsed="false">
      <c r="A2" s="278"/>
      <c r="B2" s="278"/>
      <c r="C2" s="278"/>
      <c r="D2" s="280" t="str">
        <f aca="false">01_SINTETICO!D2</f>
        <v>OBRA: REFORMA GERAL DA VARA DO TRABALHO DE CATALÃO - GOIÁS</v>
      </c>
      <c r="E2" s="280"/>
      <c r="F2" s="280"/>
      <c r="G2" s="281" t="n">
        <f aca="false">01_SINTETICO!J2</f>
        <v>43588</v>
      </c>
    </row>
    <row r="3" customFormat="false" ht="15" hidden="false" customHeight="false" outlineLevel="0" collapsed="false">
      <c r="A3" s="278"/>
      <c r="B3" s="278"/>
      <c r="C3" s="278"/>
      <c r="D3" s="280"/>
      <c r="E3" s="280"/>
      <c r="F3" s="280"/>
      <c r="G3" s="282" t="str">
        <f aca="false">'CAPA-DADOS'!E16</f>
        <v>SINAPI-JAN/2019</v>
      </c>
    </row>
    <row r="4" customFormat="false" ht="15" hidden="false" customHeight="false" outlineLevel="0" collapsed="false">
      <c r="A4" s="283"/>
      <c r="B4" s="284"/>
      <c r="C4" s="284"/>
      <c r="D4" s="284"/>
      <c r="E4" s="284"/>
      <c r="F4" s="284"/>
      <c r="G4" s="285"/>
    </row>
    <row r="5" customFormat="false" ht="15" hidden="false" customHeight="false" outlineLevel="0" collapsed="false">
      <c r="A5" s="286"/>
      <c r="B5" s="6"/>
      <c r="C5" s="6"/>
      <c r="D5" s="6"/>
      <c r="E5" s="6"/>
      <c r="F5" s="6"/>
      <c r="G5" s="287"/>
    </row>
    <row r="6" customFormat="false" ht="15" hidden="false" customHeight="false" outlineLevel="0" collapsed="false">
      <c r="A6" s="286"/>
      <c r="B6" s="6"/>
      <c r="C6" s="6"/>
      <c r="D6" s="6"/>
      <c r="E6" s="6"/>
      <c r="F6" s="6"/>
      <c r="G6" s="287"/>
    </row>
    <row r="7" customFormat="false" ht="15" hidden="false" customHeight="false" outlineLevel="0" collapsed="false">
      <c r="A7" s="286"/>
      <c r="B7" s="6"/>
      <c r="C7" s="6"/>
      <c r="D7" s="6"/>
      <c r="E7" s="6"/>
      <c r="F7" s="6"/>
      <c r="G7" s="287"/>
    </row>
    <row r="8" customFormat="false" ht="15" hidden="false" customHeight="false" outlineLevel="0" collapsed="false">
      <c r="A8" s="286"/>
      <c r="B8" s="6"/>
      <c r="C8" s="6"/>
      <c r="D8" s="6"/>
      <c r="E8" s="6"/>
      <c r="F8" s="6"/>
      <c r="G8" s="287"/>
    </row>
    <row r="9" customFormat="false" ht="15" hidden="false" customHeight="false" outlineLevel="0" collapsed="false">
      <c r="A9" s="286"/>
      <c r="B9" s="6"/>
      <c r="C9" s="6"/>
      <c r="D9" s="6"/>
      <c r="E9" s="6"/>
      <c r="F9" s="6"/>
      <c r="G9" s="287"/>
    </row>
    <row r="10" customFormat="false" ht="15" hidden="false" customHeight="false" outlineLevel="0" collapsed="false">
      <c r="A10" s="286"/>
      <c r="B10" s="6"/>
      <c r="C10" s="6"/>
      <c r="D10" s="6"/>
      <c r="E10" s="6"/>
      <c r="F10" s="6"/>
      <c r="G10" s="287"/>
    </row>
    <row r="11" customFormat="false" ht="15" hidden="false" customHeight="false" outlineLevel="0" collapsed="false">
      <c r="A11" s="286"/>
      <c r="B11" s="6"/>
      <c r="C11" s="6"/>
      <c r="D11" s="6"/>
      <c r="E11" s="6"/>
      <c r="F11" s="6"/>
      <c r="G11" s="287"/>
    </row>
    <row r="12" customFormat="false" ht="15" hidden="false" customHeight="false" outlineLevel="0" collapsed="false">
      <c r="A12" s="286"/>
      <c r="B12" s="6"/>
      <c r="C12" s="6"/>
      <c r="D12" s="6"/>
      <c r="E12" s="6"/>
      <c r="F12" s="6"/>
      <c r="G12" s="287"/>
    </row>
    <row r="13" customFormat="false" ht="15" hidden="false" customHeight="false" outlineLevel="0" collapsed="false">
      <c r="A13" s="286"/>
      <c r="B13" s="6"/>
      <c r="C13" s="6"/>
      <c r="D13" s="6"/>
      <c r="E13" s="6"/>
      <c r="F13" s="6"/>
      <c r="G13" s="287"/>
    </row>
    <row r="14" customFormat="false" ht="15" hidden="false" customHeight="false" outlineLevel="0" collapsed="false">
      <c r="A14" s="286"/>
      <c r="B14" s="6"/>
      <c r="C14" s="6"/>
      <c r="D14" s="6"/>
      <c r="E14" s="6"/>
      <c r="F14" s="6"/>
      <c r="G14" s="287"/>
    </row>
    <row r="15" customFormat="false" ht="15" hidden="false" customHeight="false" outlineLevel="0" collapsed="false">
      <c r="A15" s="286"/>
      <c r="B15" s="6"/>
      <c r="C15" s="6"/>
      <c r="D15" s="6"/>
      <c r="E15" s="6"/>
      <c r="F15" s="6"/>
      <c r="G15" s="287"/>
    </row>
    <row r="16" customFormat="false" ht="15" hidden="false" customHeight="false" outlineLevel="0" collapsed="false">
      <c r="A16" s="286"/>
      <c r="B16" s="6"/>
      <c r="C16" s="6"/>
      <c r="D16" s="6"/>
      <c r="E16" s="6"/>
      <c r="F16" s="6"/>
      <c r="G16" s="287"/>
    </row>
    <row r="17" customFormat="false" ht="15" hidden="false" customHeight="false" outlineLevel="0" collapsed="false">
      <c r="A17" s="286"/>
      <c r="B17" s="6"/>
      <c r="C17" s="6"/>
      <c r="D17" s="6"/>
      <c r="E17" s="6"/>
      <c r="F17" s="6"/>
      <c r="G17" s="287"/>
    </row>
    <row r="18" customFormat="false" ht="15" hidden="false" customHeight="false" outlineLevel="0" collapsed="false">
      <c r="A18" s="286"/>
      <c r="B18" s="6"/>
      <c r="C18" s="6"/>
      <c r="D18" s="6"/>
      <c r="E18" s="6"/>
      <c r="F18" s="6"/>
      <c r="G18" s="287"/>
    </row>
    <row r="19" customFormat="false" ht="15" hidden="false" customHeight="false" outlineLevel="0" collapsed="false">
      <c r="A19" s="286"/>
      <c r="B19" s="6"/>
      <c r="C19" s="6"/>
      <c r="D19" s="6"/>
      <c r="E19" s="6"/>
      <c r="F19" s="6"/>
      <c r="G19" s="287"/>
    </row>
    <row r="20" customFormat="false" ht="15" hidden="false" customHeight="false" outlineLevel="0" collapsed="false">
      <c r="A20" s="286"/>
      <c r="B20" s="6"/>
      <c r="C20" s="6"/>
      <c r="D20" s="6"/>
      <c r="E20" s="6"/>
      <c r="F20" s="6"/>
      <c r="G20" s="287"/>
    </row>
    <row r="21" customFormat="false" ht="15" hidden="false" customHeight="false" outlineLevel="0" collapsed="false">
      <c r="A21" s="286"/>
      <c r="B21" s="6"/>
      <c r="C21" s="6"/>
      <c r="D21" s="6"/>
      <c r="E21" s="6"/>
      <c r="F21" s="6"/>
      <c r="G21" s="287"/>
    </row>
    <row r="22" customFormat="false" ht="15" hidden="false" customHeight="false" outlineLevel="0" collapsed="false">
      <c r="A22" s="286"/>
      <c r="B22" s="6"/>
      <c r="C22" s="6"/>
      <c r="D22" s="6"/>
      <c r="E22" s="6"/>
      <c r="F22" s="6"/>
      <c r="G22" s="287"/>
    </row>
    <row r="23" customFormat="false" ht="15" hidden="false" customHeight="false" outlineLevel="0" collapsed="false">
      <c r="A23" s="286"/>
      <c r="B23" s="6"/>
      <c r="C23" s="6"/>
      <c r="D23" s="6"/>
      <c r="E23" s="6"/>
      <c r="F23" s="6"/>
      <c r="G23" s="287"/>
    </row>
    <row r="24" customFormat="false" ht="15" hidden="false" customHeight="false" outlineLevel="0" collapsed="false">
      <c r="A24" s="286"/>
      <c r="B24" s="6"/>
      <c r="C24" s="6"/>
      <c r="D24" s="6"/>
      <c r="E24" s="6"/>
      <c r="F24" s="6"/>
      <c r="G24" s="287"/>
    </row>
    <row r="25" customFormat="false" ht="15" hidden="false" customHeight="false" outlineLevel="0" collapsed="false">
      <c r="A25" s="286"/>
      <c r="B25" s="6"/>
      <c r="C25" s="6"/>
      <c r="D25" s="6"/>
      <c r="E25" s="6"/>
      <c r="F25" s="6"/>
      <c r="G25" s="287"/>
    </row>
    <row r="26" customFormat="false" ht="15" hidden="false" customHeight="false" outlineLevel="0" collapsed="false">
      <c r="A26" s="286"/>
      <c r="B26" s="6"/>
      <c r="C26" s="6"/>
      <c r="D26" s="6"/>
      <c r="E26" s="6"/>
      <c r="F26" s="6"/>
      <c r="G26" s="287"/>
    </row>
    <row r="27" customFormat="false" ht="15" hidden="false" customHeight="false" outlineLevel="0" collapsed="false">
      <c r="A27" s="286"/>
      <c r="B27" s="6"/>
      <c r="C27" s="6"/>
      <c r="D27" s="6"/>
      <c r="E27" s="6"/>
      <c r="F27" s="6"/>
      <c r="G27" s="287"/>
    </row>
    <row r="28" customFormat="false" ht="15" hidden="false" customHeight="false" outlineLevel="0" collapsed="false">
      <c r="A28" s="286"/>
      <c r="B28" s="6"/>
      <c r="C28" s="6"/>
      <c r="D28" s="6"/>
      <c r="E28" s="6"/>
      <c r="F28" s="6"/>
      <c r="G28" s="287"/>
    </row>
    <row r="29" customFormat="false" ht="15" hidden="false" customHeight="false" outlineLevel="0" collapsed="false">
      <c r="A29" s="286"/>
      <c r="B29" s="6"/>
      <c r="C29" s="6"/>
      <c r="D29" s="6"/>
      <c r="E29" s="6"/>
      <c r="F29" s="6"/>
      <c r="G29" s="287"/>
    </row>
    <row r="30" customFormat="false" ht="15" hidden="false" customHeight="false" outlineLevel="0" collapsed="false">
      <c r="A30" s="286"/>
      <c r="B30" s="6"/>
      <c r="C30" s="6"/>
      <c r="D30" s="6"/>
      <c r="E30" s="6"/>
      <c r="F30" s="6"/>
      <c r="G30" s="287"/>
    </row>
    <row r="31" customFormat="false" ht="15" hidden="false" customHeight="false" outlineLevel="0" collapsed="false">
      <c r="A31" s="286"/>
      <c r="B31" s="6"/>
      <c r="C31" s="6"/>
      <c r="D31" s="6"/>
      <c r="E31" s="6"/>
      <c r="F31" s="6"/>
      <c r="G31" s="287"/>
    </row>
    <row r="32" customFormat="false" ht="15" hidden="false" customHeight="false" outlineLevel="0" collapsed="false">
      <c r="A32" s="286"/>
      <c r="B32" s="6"/>
      <c r="C32" s="6"/>
      <c r="D32" s="6"/>
      <c r="E32" s="6"/>
      <c r="F32" s="6"/>
      <c r="G32" s="287"/>
    </row>
    <row r="33" customFormat="false" ht="15" hidden="false" customHeight="false" outlineLevel="0" collapsed="false">
      <c r="A33" s="286"/>
      <c r="B33" s="6"/>
      <c r="C33" s="6"/>
      <c r="D33" s="6"/>
      <c r="E33" s="6"/>
      <c r="F33" s="6"/>
      <c r="G33" s="287"/>
    </row>
    <row r="34" customFormat="false" ht="15" hidden="false" customHeight="false" outlineLevel="0" collapsed="false">
      <c r="A34" s="286"/>
      <c r="B34" s="6"/>
      <c r="C34" s="6"/>
      <c r="D34" s="6"/>
      <c r="E34" s="6"/>
      <c r="F34" s="6"/>
      <c r="G34" s="287"/>
    </row>
    <row r="35" customFormat="false" ht="15" hidden="false" customHeight="false" outlineLevel="0" collapsed="false">
      <c r="A35" s="286"/>
      <c r="B35" s="6"/>
      <c r="C35" s="6"/>
      <c r="D35" s="6"/>
      <c r="E35" s="6"/>
      <c r="F35" s="6"/>
      <c r="G35" s="287"/>
    </row>
    <row r="36" customFormat="false" ht="15" hidden="false" customHeight="false" outlineLevel="0" collapsed="false">
      <c r="A36" s="286"/>
      <c r="B36" s="6"/>
      <c r="C36" s="6"/>
      <c r="D36" s="6"/>
      <c r="E36" s="6"/>
      <c r="F36" s="6"/>
      <c r="G36" s="287"/>
    </row>
    <row r="37" customFormat="false" ht="15" hidden="false" customHeight="false" outlineLevel="0" collapsed="false">
      <c r="A37" s="286"/>
      <c r="B37" s="6"/>
      <c r="C37" s="6"/>
      <c r="D37" s="6"/>
      <c r="E37" s="6"/>
      <c r="F37" s="6"/>
      <c r="G37" s="287"/>
    </row>
    <row r="38" customFormat="false" ht="15" hidden="false" customHeight="false" outlineLevel="0" collapsed="false">
      <c r="A38" s="286"/>
      <c r="B38" s="6"/>
      <c r="C38" s="6"/>
      <c r="D38" s="6"/>
      <c r="E38" s="6"/>
      <c r="F38" s="6"/>
      <c r="G38" s="287"/>
    </row>
    <row r="39" customFormat="false" ht="15" hidden="false" customHeight="false" outlineLevel="0" collapsed="false">
      <c r="A39" s="286"/>
      <c r="B39" s="6"/>
      <c r="C39" s="6"/>
      <c r="D39" s="6"/>
      <c r="E39" s="6"/>
      <c r="F39" s="6"/>
      <c r="G39" s="287"/>
    </row>
    <row r="40" customFormat="false" ht="15" hidden="false" customHeight="false" outlineLevel="0" collapsed="false">
      <c r="A40" s="286"/>
      <c r="B40" s="6"/>
      <c r="C40" s="6"/>
      <c r="D40" s="6"/>
      <c r="E40" s="6"/>
      <c r="F40" s="6"/>
      <c r="G40" s="287"/>
    </row>
    <row r="41" customFormat="false" ht="15" hidden="false" customHeight="false" outlineLevel="0" collapsed="false">
      <c r="A41" s="286"/>
      <c r="B41" s="6"/>
      <c r="C41" s="6"/>
      <c r="D41" s="6"/>
      <c r="E41" s="6"/>
      <c r="F41" s="6"/>
      <c r="G41" s="287"/>
    </row>
    <row r="42" customFormat="false" ht="15" hidden="false" customHeight="false" outlineLevel="0" collapsed="false">
      <c r="A42" s="286"/>
      <c r="B42" s="6"/>
      <c r="C42" s="6"/>
      <c r="D42" s="6"/>
      <c r="E42" s="6"/>
      <c r="F42" s="6"/>
      <c r="G42" s="287"/>
    </row>
    <row r="43" customFormat="false" ht="15" hidden="false" customHeight="false" outlineLevel="0" collapsed="false">
      <c r="A43" s="286"/>
      <c r="B43" s="6"/>
      <c r="C43" s="6"/>
      <c r="D43" s="6"/>
      <c r="E43" s="6"/>
      <c r="F43" s="6"/>
      <c r="G43" s="287"/>
    </row>
    <row r="44" customFormat="false" ht="15" hidden="false" customHeight="false" outlineLevel="0" collapsed="false">
      <c r="A44" s="286"/>
      <c r="B44" s="6"/>
      <c r="C44" s="6"/>
      <c r="D44" s="6"/>
      <c r="E44" s="6"/>
      <c r="F44" s="6"/>
      <c r="G44" s="287"/>
    </row>
    <row r="45" customFormat="false" ht="15" hidden="false" customHeight="false" outlineLevel="0" collapsed="false">
      <c r="A45" s="286"/>
      <c r="B45" s="6"/>
      <c r="C45" s="6"/>
      <c r="D45" s="6"/>
      <c r="E45" s="6"/>
      <c r="F45" s="6"/>
      <c r="G45" s="287"/>
    </row>
    <row r="46" customFormat="false" ht="15" hidden="false" customHeight="false" outlineLevel="0" collapsed="false">
      <c r="A46" s="286"/>
      <c r="B46" s="6"/>
      <c r="C46" s="6"/>
      <c r="D46" s="6"/>
      <c r="E46" s="6"/>
      <c r="F46" s="6"/>
      <c r="G46" s="287"/>
    </row>
    <row r="47" customFormat="false" ht="15" hidden="false" customHeight="false" outlineLevel="0" collapsed="false">
      <c r="A47" s="286"/>
      <c r="B47" s="6"/>
      <c r="C47" s="6"/>
      <c r="D47" s="6"/>
      <c r="E47" s="6"/>
      <c r="F47" s="6"/>
      <c r="G47" s="287"/>
    </row>
    <row r="48" customFormat="false" ht="15" hidden="false" customHeight="false" outlineLevel="0" collapsed="false">
      <c r="A48" s="286"/>
      <c r="B48" s="6"/>
      <c r="C48" s="6"/>
      <c r="D48" s="6"/>
      <c r="E48" s="6"/>
      <c r="F48" s="6"/>
      <c r="G48" s="287"/>
    </row>
    <row r="49" customFormat="false" ht="15" hidden="false" customHeight="false" outlineLevel="0" collapsed="false">
      <c r="A49" s="286"/>
      <c r="B49" s="6"/>
      <c r="C49" s="6"/>
      <c r="D49" s="6"/>
      <c r="E49" s="6"/>
      <c r="F49" s="6"/>
      <c r="G49" s="287"/>
    </row>
    <row r="50" customFormat="false" ht="15" hidden="false" customHeight="false" outlineLevel="0" collapsed="false">
      <c r="A50" s="286"/>
      <c r="B50" s="6"/>
      <c r="C50" s="6"/>
      <c r="D50" s="6"/>
      <c r="E50" s="6"/>
      <c r="F50" s="6"/>
      <c r="G50" s="287"/>
    </row>
    <row r="51" customFormat="false" ht="15" hidden="false" customHeight="false" outlineLevel="0" collapsed="false">
      <c r="A51" s="286"/>
      <c r="B51" s="6"/>
      <c r="C51" s="6"/>
      <c r="D51" s="6"/>
      <c r="E51" s="6"/>
      <c r="F51" s="6"/>
      <c r="G51" s="287"/>
    </row>
    <row r="52" customFormat="false" ht="15" hidden="false" customHeight="false" outlineLevel="0" collapsed="false">
      <c r="A52" s="286"/>
      <c r="B52" s="6"/>
      <c r="C52" s="6"/>
      <c r="D52" s="6"/>
      <c r="E52" s="6"/>
      <c r="F52" s="6"/>
      <c r="G52" s="287"/>
    </row>
    <row r="53" customFormat="false" ht="15" hidden="false" customHeight="false" outlineLevel="0" collapsed="false">
      <c r="A53" s="286"/>
      <c r="B53" s="6"/>
      <c r="C53" s="6"/>
      <c r="D53" s="6"/>
      <c r="E53" s="6"/>
      <c r="F53" s="6"/>
      <c r="G53" s="287"/>
    </row>
    <row r="54" customFormat="false" ht="15" hidden="false" customHeight="false" outlineLevel="0" collapsed="false">
      <c r="A54" s="286"/>
      <c r="B54" s="6"/>
      <c r="C54" s="6"/>
      <c r="D54" s="6"/>
      <c r="E54" s="6"/>
      <c r="F54" s="6"/>
      <c r="G54" s="287"/>
    </row>
    <row r="55" customFormat="false" ht="15" hidden="false" customHeight="false" outlineLevel="0" collapsed="false">
      <c r="A55" s="286"/>
      <c r="B55" s="6"/>
      <c r="C55" s="6"/>
      <c r="D55" s="6"/>
      <c r="E55" s="6"/>
      <c r="F55" s="6"/>
      <c r="G55" s="287"/>
    </row>
    <row r="56" customFormat="false" ht="15" hidden="false" customHeight="false" outlineLevel="0" collapsed="false">
      <c r="A56" s="286"/>
      <c r="B56" s="6"/>
      <c r="C56" s="6"/>
      <c r="D56" s="6"/>
      <c r="E56" s="6"/>
      <c r="F56" s="6"/>
      <c r="G56" s="287"/>
    </row>
    <row r="57" customFormat="false" ht="15" hidden="false" customHeight="false" outlineLevel="0" collapsed="false">
      <c r="A57" s="286"/>
      <c r="B57" s="6"/>
      <c r="C57" s="6"/>
      <c r="D57" s="6"/>
      <c r="E57" s="6"/>
      <c r="F57" s="6"/>
      <c r="G57" s="287"/>
    </row>
    <row r="58" customFormat="false" ht="15" hidden="false" customHeight="false" outlineLevel="0" collapsed="false">
      <c r="A58" s="286" t="s">
        <v>1149</v>
      </c>
      <c r="B58" s="6"/>
      <c r="C58" s="6"/>
      <c r="D58" s="6"/>
      <c r="E58" s="6"/>
      <c r="F58" s="6"/>
      <c r="G58" s="287"/>
    </row>
    <row r="59" customFormat="false" ht="15" hidden="false" customHeight="false" outlineLevel="0" collapsed="false">
      <c r="A59" s="286"/>
      <c r="B59" s="6"/>
      <c r="C59" s="6"/>
      <c r="D59" s="6"/>
      <c r="E59" s="6"/>
      <c r="F59" s="6"/>
      <c r="G59" s="287"/>
    </row>
    <row r="60" customFormat="false" ht="15" hidden="false" customHeight="false" outlineLevel="0" collapsed="false">
      <c r="A60" s="288"/>
      <c r="B60" s="289"/>
      <c r="C60" s="289"/>
      <c r="D60" s="289"/>
      <c r="E60" s="289"/>
      <c r="F60" s="289"/>
      <c r="G60" s="290"/>
    </row>
  </sheetData>
  <mergeCells count="3">
    <mergeCell ref="A1:C3"/>
    <mergeCell ref="D1:G1"/>
    <mergeCell ref="D2:F3"/>
  </mergeCells>
  <printOptions headings="false" gridLines="false" gridLinesSet="true" horizontalCentered="false" verticalCentered="false"/>
  <pageMargins left="0.25" right="0.25" top="0.75" bottom="0.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J313"/>
  <sheetViews>
    <sheetView showFormulas="false" showGridLines="true" showRowColHeaders="true" showZeros="true" rightToLeft="false" tabSelected="false" showOutlineSymbols="true" defaultGridColor="true" view="pageBreakPreview" topLeftCell="A1" colorId="64" zoomScale="90" zoomScaleNormal="85" zoomScalePageLayoutView="90" workbookViewId="0">
      <selection pane="topLeft" activeCell="A1" activeCellId="0" sqref="A1"/>
    </sheetView>
  </sheetViews>
  <sheetFormatPr defaultRowHeight="14.25" zeroHeight="false" outlineLevelRow="0" outlineLevelCol="0"/>
  <cols>
    <col collapsed="false" customWidth="true" hidden="false" outlineLevel="0" max="1" min="1" style="291" width="20.86"/>
    <col collapsed="false" customWidth="true" hidden="false" outlineLevel="0" max="2" min="2" style="292" width="61.42"/>
    <col collapsed="false" customWidth="true" hidden="false" outlineLevel="0" max="5" min="3" style="293" width="9.14"/>
    <col collapsed="false" customWidth="true" hidden="false" outlineLevel="0" max="6" min="6" style="294" width="20.14"/>
    <col collapsed="false" customWidth="true" hidden="false" outlineLevel="0" max="7" min="7" style="295" width="22.43"/>
    <col collapsed="false" customWidth="true" hidden="false" outlineLevel="0" max="8" min="8" style="293" width="13.29"/>
    <col collapsed="false" customWidth="true" hidden="false" outlineLevel="0" max="9" min="9" style="296" width="9.58"/>
    <col collapsed="false" customWidth="true" hidden="false" outlineLevel="0" max="10" min="10" style="296" width="12.14"/>
    <col collapsed="false" customWidth="true" hidden="false" outlineLevel="0" max="1025" min="11" style="296" width="9.14"/>
  </cols>
  <sheetData>
    <row r="1" customFormat="false" ht="18" hidden="false" customHeight="false" outlineLevel="0" collapsed="false">
      <c r="A1" s="297" t="s">
        <v>1150</v>
      </c>
    </row>
    <row r="2" customFormat="false" ht="42.75" hidden="false" customHeight="false" outlineLevel="0" collapsed="false">
      <c r="B2" s="292" t="s">
        <v>1151</v>
      </c>
    </row>
    <row r="3" customFormat="false" ht="14.25" hidden="false" customHeight="false" outlineLevel="0" collapsed="false">
      <c r="A3" s="298" t="s">
        <v>27</v>
      </c>
      <c r="B3" s="299" t="s">
        <v>1152</v>
      </c>
      <c r="C3" s="300" t="s">
        <v>29</v>
      </c>
      <c r="D3" s="300" t="s">
        <v>1000</v>
      </c>
      <c r="E3" s="300" t="s">
        <v>1153</v>
      </c>
      <c r="F3" s="301" t="s">
        <v>1154</v>
      </c>
      <c r="G3" s="302" t="s">
        <v>53</v>
      </c>
      <c r="H3" s="300" t="s">
        <v>1155</v>
      </c>
    </row>
    <row r="4" s="306" customFormat="true" ht="14.25" hidden="false" customHeight="false" outlineLevel="0" collapsed="false">
      <c r="A4" s="179" t="n">
        <v>6111</v>
      </c>
      <c r="B4" s="179" t="s">
        <v>678</v>
      </c>
      <c r="C4" s="180" t="s">
        <v>636</v>
      </c>
      <c r="D4" s="180" t="s">
        <v>594</v>
      </c>
      <c r="E4" s="178" t="n">
        <v>2670.24</v>
      </c>
      <c r="F4" s="303" t="n">
        <v>8.51</v>
      </c>
      <c r="G4" s="304" t="n">
        <f aca="false">VLOOKUP(A4,'INSUMOS SINAPI'!$A:$E,5,0)</f>
        <v>8.51</v>
      </c>
      <c r="H4" s="305" t="n">
        <f aca="false">F4-G4</f>
        <v>0</v>
      </c>
    </row>
    <row r="5" s="306" customFormat="true" ht="14.25" hidden="false" customHeight="false" outlineLevel="0" collapsed="false">
      <c r="A5" s="179" t="n">
        <v>40818</v>
      </c>
      <c r="B5" s="179" t="s">
        <v>639</v>
      </c>
      <c r="C5" s="180" t="s">
        <v>636</v>
      </c>
      <c r="D5" s="180" t="s">
        <v>61</v>
      </c>
      <c r="E5" s="178" t="n">
        <v>3.04</v>
      </c>
      <c r="F5" s="303" t="n">
        <v>4515.3</v>
      </c>
      <c r="G5" s="304" t="n">
        <f aca="false">VLOOKUP(A5,'INSUMOS SINAPI'!$A:$E,5,0)</f>
        <v>4515.3</v>
      </c>
      <c r="H5" s="305" t="n">
        <f aca="false">F5-G5</f>
        <v>0</v>
      </c>
    </row>
    <row r="6" s="306" customFormat="true" ht="14.25" hidden="false" customHeight="false" outlineLevel="0" collapsed="false">
      <c r="A6" s="179" t="n">
        <v>37370</v>
      </c>
      <c r="B6" s="179" t="s">
        <v>659</v>
      </c>
      <c r="C6" s="180" t="s">
        <v>74</v>
      </c>
      <c r="D6" s="180" t="s">
        <v>594</v>
      </c>
      <c r="E6" s="178" t="n">
        <v>7527.98</v>
      </c>
      <c r="F6" s="303" t="n">
        <v>1.87</v>
      </c>
      <c r="G6" s="304" t="n">
        <f aca="false">VLOOKUP(A6,'INSUMOS SINAPI'!$A:$E,5,0)</f>
        <v>1.87</v>
      </c>
      <c r="H6" s="305" t="n">
        <f aca="false">F6-G6</f>
        <v>0</v>
      </c>
    </row>
    <row r="7" s="306" customFormat="true" ht="14.25" hidden="false" customHeight="false" outlineLevel="0" collapsed="false">
      <c r="A7" s="179" t="n">
        <v>40536</v>
      </c>
      <c r="B7" s="179" t="s">
        <v>724</v>
      </c>
      <c r="C7" s="180" t="s">
        <v>74</v>
      </c>
      <c r="D7" s="180" t="s">
        <v>285</v>
      </c>
      <c r="E7" s="178" t="n">
        <v>2152.05</v>
      </c>
      <c r="F7" s="303" t="n">
        <v>6.3</v>
      </c>
      <c r="G7" s="304" t="n">
        <f aca="false">VLOOKUP(A7,'INSUMOS SINAPI'!$A:$E,5,0)</f>
        <v>6.3</v>
      </c>
      <c r="H7" s="305" t="n">
        <f aca="false">F7-G7</f>
        <v>0</v>
      </c>
    </row>
    <row r="8" s="306" customFormat="true" ht="14.25" hidden="false" customHeight="false" outlineLevel="0" collapsed="false">
      <c r="A8" s="179" t="n">
        <v>2436</v>
      </c>
      <c r="B8" s="179" t="s">
        <v>683</v>
      </c>
      <c r="C8" s="180" t="s">
        <v>636</v>
      </c>
      <c r="D8" s="180" t="s">
        <v>594</v>
      </c>
      <c r="E8" s="178" t="n">
        <v>741.14</v>
      </c>
      <c r="F8" s="303" t="n">
        <v>13.3</v>
      </c>
      <c r="G8" s="304" t="n">
        <f aca="false">VLOOKUP(A8,'INSUMOS SINAPI'!$A:$E,5,0)</f>
        <v>13.3</v>
      </c>
      <c r="H8" s="305" t="n">
        <f aca="false">F8-G8</f>
        <v>0</v>
      </c>
    </row>
    <row r="9" s="306" customFormat="true" ht="14.25" hidden="false" customHeight="false" outlineLevel="0" collapsed="false">
      <c r="A9" s="179" t="n">
        <v>7356</v>
      </c>
      <c r="B9" s="179" t="s">
        <v>777</v>
      </c>
      <c r="C9" s="180" t="s">
        <v>74</v>
      </c>
      <c r="D9" s="180" t="s">
        <v>654</v>
      </c>
      <c r="E9" s="178" t="n">
        <v>507.7</v>
      </c>
      <c r="F9" s="303" t="n">
        <v>18.5</v>
      </c>
      <c r="G9" s="304" t="n">
        <f aca="false">VLOOKUP(A9,'INSUMOS SINAPI'!$A:$E,5,0)</f>
        <v>18.5</v>
      </c>
      <c r="H9" s="305" t="n">
        <f aca="false">F9-G9</f>
        <v>0</v>
      </c>
    </row>
    <row r="10" s="306" customFormat="true" ht="14.25" hidden="false" customHeight="false" outlineLevel="0" collapsed="false">
      <c r="A10" s="179" t="n">
        <v>39386</v>
      </c>
      <c r="B10" s="179" t="s">
        <v>476</v>
      </c>
      <c r="C10" s="180" t="s">
        <v>74</v>
      </c>
      <c r="D10" s="180" t="s">
        <v>30</v>
      </c>
      <c r="E10" s="178" t="n">
        <v>200</v>
      </c>
      <c r="F10" s="303" t="n">
        <v>46.72</v>
      </c>
      <c r="G10" s="304" t="n">
        <f aca="false">VLOOKUP(A10,'INSUMOS SINAPI'!$A:$E,5,0)</f>
        <v>46.72</v>
      </c>
      <c r="H10" s="305" t="n">
        <f aca="false">F10-G10</f>
        <v>0</v>
      </c>
    </row>
    <row r="11" s="306" customFormat="true" ht="14.25" hidden="false" customHeight="false" outlineLevel="0" collapsed="false">
      <c r="A11" s="179" t="n">
        <v>4783</v>
      </c>
      <c r="B11" s="179" t="s">
        <v>745</v>
      </c>
      <c r="C11" s="180" t="s">
        <v>636</v>
      </c>
      <c r="D11" s="180" t="s">
        <v>594</v>
      </c>
      <c r="E11" s="178" t="n">
        <v>694.36</v>
      </c>
      <c r="F11" s="303" t="n">
        <v>13.3</v>
      </c>
      <c r="G11" s="304" t="n">
        <f aca="false">VLOOKUP(A11,'INSUMOS SINAPI'!$A:$E,5,0)</f>
        <v>13.3</v>
      </c>
      <c r="H11" s="305" t="n">
        <f aca="false">F11-G11</f>
        <v>0</v>
      </c>
    </row>
    <row r="12" s="306" customFormat="true" ht="14.25" hidden="false" customHeight="false" outlineLevel="0" collapsed="false">
      <c r="A12" s="179" t="n">
        <v>4221</v>
      </c>
      <c r="B12" s="179" t="s">
        <v>693</v>
      </c>
      <c r="C12" s="180" t="s">
        <v>74</v>
      </c>
      <c r="D12" s="180" t="s">
        <v>654</v>
      </c>
      <c r="E12" s="178" t="n">
        <v>2629.66</v>
      </c>
      <c r="F12" s="303" t="n">
        <v>3.46</v>
      </c>
      <c r="G12" s="304" t="n">
        <f aca="false">VLOOKUP(A12,'INSUMOS SINAPI'!$A:$E,5,0)</f>
        <v>3.46</v>
      </c>
      <c r="H12" s="305" t="n">
        <f aca="false">F12-G12</f>
        <v>0</v>
      </c>
    </row>
    <row r="13" s="306" customFormat="true" ht="14.25" hidden="false" customHeight="false" outlineLevel="0" collapsed="false">
      <c r="A13" s="179" t="n">
        <v>34370</v>
      </c>
      <c r="B13" s="179" t="s">
        <v>800</v>
      </c>
      <c r="C13" s="180" t="s">
        <v>74</v>
      </c>
      <c r="D13" s="180" t="s">
        <v>30</v>
      </c>
      <c r="E13" s="178" t="n">
        <v>10.41</v>
      </c>
      <c r="F13" s="303" t="n">
        <v>818.95</v>
      </c>
      <c r="G13" s="304" t="n">
        <f aca="false">VLOOKUP(A13,'INSUMOS SINAPI'!$A:$E,5,0)</f>
        <v>818.95</v>
      </c>
      <c r="H13" s="305" t="n">
        <f aca="false">F13-G13</f>
        <v>0</v>
      </c>
    </row>
    <row r="14" s="306" customFormat="true" ht="14.25" hidden="false" customHeight="false" outlineLevel="0" collapsed="false">
      <c r="A14" s="179" t="n">
        <v>25957</v>
      </c>
      <c r="B14" s="179" t="s">
        <v>679</v>
      </c>
      <c r="C14" s="180" t="s">
        <v>636</v>
      </c>
      <c r="D14" s="180" t="s">
        <v>594</v>
      </c>
      <c r="E14" s="178" t="n">
        <v>417.99</v>
      </c>
      <c r="F14" s="303" t="n">
        <v>19.69</v>
      </c>
      <c r="G14" s="304" t="n">
        <f aca="false">VLOOKUP(A14,'INSUMOS SINAPI'!$A:$E,5,0)</f>
        <v>19.69</v>
      </c>
      <c r="H14" s="305" t="n">
        <f aca="false">F14-G14</f>
        <v>0</v>
      </c>
    </row>
    <row r="15" s="306" customFormat="true" ht="14.25" hidden="false" customHeight="false" outlineLevel="0" collapsed="false">
      <c r="A15" s="179" t="n">
        <v>242</v>
      </c>
      <c r="B15" s="179" t="s">
        <v>703</v>
      </c>
      <c r="C15" s="180" t="s">
        <v>636</v>
      </c>
      <c r="D15" s="180" t="s">
        <v>594</v>
      </c>
      <c r="E15" s="178" t="n">
        <v>682.47</v>
      </c>
      <c r="F15" s="303" t="n">
        <v>11.04</v>
      </c>
      <c r="G15" s="304" t="n">
        <f aca="false">VLOOKUP(A15,'INSUMOS SINAPI'!$A:$E,5,0)</f>
        <v>11.04</v>
      </c>
      <c r="H15" s="305" t="n">
        <f aca="false">F15-G15</f>
        <v>0</v>
      </c>
    </row>
    <row r="16" s="306" customFormat="true" ht="14.25" hidden="false" customHeight="false" outlineLevel="0" collapsed="false">
      <c r="A16" s="179" t="n">
        <v>39387</v>
      </c>
      <c r="B16" s="179" t="s">
        <v>479</v>
      </c>
      <c r="C16" s="180" t="s">
        <v>74</v>
      </c>
      <c r="D16" s="180" t="s">
        <v>30</v>
      </c>
      <c r="E16" s="178" t="n">
        <v>100</v>
      </c>
      <c r="F16" s="303" t="n">
        <v>70.64</v>
      </c>
      <c r="G16" s="304" t="n">
        <f aca="false">VLOOKUP(A16,'INSUMOS SINAPI'!$A:$E,5,0)</f>
        <v>70.64</v>
      </c>
      <c r="H16" s="305" t="n">
        <f aca="false">F16-G16</f>
        <v>0</v>
      </c>
    </row>
    <row r="17" s="306" customFormat="true" ht="14.25" hidden="false" customHeight="false" outlineLevel="0" collapsed="false">
      <c r="A17" s="179" t="n">
        <v>6117</v>
      </c>
      <c r="B17" s="179" t="s">
        <v>686</v>
      </c>
      <c r="C17" s="180" t="s">
        <v>636</v>
      </c>
      <c r="D17" s="180" t="s">
        <v>594</v>
      </c>
      <c r="E17" s="178" t="n">
        <v>657.8</v>
      </c>
      <c r="F17" s="303" t="n">
        <v>10.46</v>
      </c>
      <c r="G17" s="304" t="n">
        <f aca="false">VLOOKUP(A17,'INSUMOS SINAPI'!$A:$E,5,0)</f>
        <v>10.46</v>
      </c>
      <c r="H17" s="305" t="n">
        <f aca="false">F17-G17</f>
        <v>0</v>
      </c>
    </row>
    <row r="18" s="306" customFormat="true" ht="14.25" hidden="false" customHeight="false" outlineLevel="0" collapsed="false">
      <c r="A18" s="179" t="n">
        <v>247</v>
      </c>
      <c r="B18" s="179" t="s">
        <v>849</v>
      </c>
      <c r="C18" s="180" t="s">
        <v>636</v>
      </c>
      <c r="D18" s="180" t="s">
        <v>594</v>
      </c>
      <c r="E18" s="178" t="n">
        <v>658.55</v>
      </c>
      <c r="F18" s="303" t="n">
        <v>9.34</v>
      </c>
      <c r="G18" s="304" t="n">
        <f aca="false">VLOOKUP(A18,'INSUMOS SINAPI'!$A:$E,5,0)</f>
        <v>9.34</v>
      </c>
      <c r="H18" s="305" t="n">
        <f aca="false">F18-G18</f>
        <v>0</v>
      </c>
    </row>
    <row r="19" s="306" customFormat="true" ht="14.25" hidden="false" customHeight="false" outlineLevel="0" collapsed="false">
      <c r="A19" s="179" t="n">
        <v>37561</v>
      </c>
      <c r="B19" s="179" t="s">
        <v>770</v>
      </c>
      <c r="C19" s="180" t="s">
        <v>74</v>
      </c>
      <c r="D19" s="180" t="s">
        <v>79</v>
      </c>
      <c r="E19" s="178" t="n">
        <v>7.68</v>
      </c>
      <c r="F19" s="303" t="n">
        <v>747.49</v>
      </c>
      <c r="G19" s="304" t="n">
        <f aca="false">VLOOKUP(A19,'INSUMOS SINAPI'!$A:$E,5,0)</f>
        <v>747.49</v>
      </c>
      <c r="H19" s="305" t="n">
        <f aca="false">F19-G19</f>
        <v>0</v>
      </c>
    </row>
    <row r="20" s="306" customFormat="true" ht="14.25" hidden="false" customHeight="false" outlineLevel="0" collapsed="false">
      <c r="A20" s="179" t="n">
        <v>37371</v>
      </c>
      <c r="B20" s="179" t="s">
        <v>660</v>
      </c>
      <c r="C20" s="180" t="s">
        <v>74</v>
      </c>
      <c r="D20" s="180" t="s">
        <v>594</v>
      </c>
      <c r="E20" s="178" t="n">
        <v>7527.98</v>
      </c>
      <c r="F20" s="303" t="n">
        <v>0.71</v>
      </c>
      <c r="G20" s="304" t="n">
        <f aca="false">VLOOKUP(A20,'INSUMOS SINAPI'!$A:$E,5,0)</f>
        <v>0.71</v>
      </c>
      <c r="H20" s="305" t="n">
        <f aca="false">F20-G20</f>
        <v>0</v>
      </c>
    </row>
    <row r="21" s="306" customFormat="true" ht="14.25" hidden="false" customHeight="false" outlineLevel="0" collapsed="false">
      <c r="A21" s="179" t="n">
        <v>40811</v>
      </c>
      <c r="B21" s="179" t="s">
        <v>635</v>
      </c>
      <c r="C21" s="180" t="s">
        <v>636</v>
      </c>
      <c r="D21" s="180" t="s">
        <v>61</v>
      </c>
      <c r="E21" s="178" t="n">
        <v>0.3</v>
      </c>
      <c r="F21" s="303" t="n">
        <v>12764.67</v>
      </c>
      <c r="G21" s="304" t="n">
        <f aca="false">VLOOKUP(A21,'INSUMOS SINAPI'!$A:$E,5,0)</f>
        <v>12764.67</v>
      </c>
      <c r="H21" s="305" t="n">
        <f aca="false">F21-G21</f>
        <v>0</v>
      </c>
    </row>
    <row r="22" s="306" customFormat="true" ht="14.25" hidden="false" customHeight="false" outlineLevel="0" collapsed="false">
      <c r="A22" s="179" t="n">
        <v>981</v>
      </c>
      <c r="B22" s="179" t="s">
        <v>886</v>
      </c>
      <c r="C22" s="180" t="s">
        <v>74</v>
      </c>
      <c r="D22" s="180" t="s">
        <v>86</v>
      </c>
      <c r="E22" s="178" t="n">
        <v>2142</v>
      </c>
      <c r="F22" s="303" t="n">
        <v>2.03</v>
      </c>
      <c r="G22" s="304" t="n">
        <f aca="false">VLOOKUP(A22,'INSUMOS SINAPI'!$A:$E,5,0)</f>
        <v>2.03</v>
      </c>
      <c r="H22" s="305" t="n">
        <f aca="false">F22-G22</f>
        <v>0</v>
      </c>
    </row>
    <row r="23" s="306" customFormat="true" ht="14.25" hidden="false" customHeight="false" outlineLevel="0" collapsed="false">
      <c r="A23" s="179" t="n">
        <v>4750</v>
      </c>
      <c r="B23" s="179" t="s">
        <v>688</v>
      </c>
      <c r="C23" s="180" t="s">
        <v>636</v>
      </c>
      <c r="D23" s="180" t="s">
        <v>594</v>
      </c>
      <c r="E23" s="178" t="n">
        <v>298.3</v>
      </c>
      <c r="F23" s="303" t="n">
        <v>13.3</v>
      </c>
      <c r="G23" s="304" t="n">
        <f aca="false">VLOOKUP(A23,'INSUMOS SINAPI'!$A:$E,5,0)</f>
        <v>13.3</v>
      </c>
      <c r="H23" s="305" t="n">
        <f aca="false">F23-G23</f>
        <v>0</v>
      </c>
    </row>
    <row r="24" s="306" customFormat="true" ht="14.25" hidden="false" customHeight="false" outlineLevel="0" collapsed="false">
      <c r="A24" s="179" t="n">
        <v>1321</v>
      </c>
      <c r="B24" s="179" t="s">
        <v>733</v>
      </c>
      <c r="C24" s="180" t="s">
        <v>74</v>
      </c>
      <c r="D24" s="180" t="s">
        <v>285</v>
      </c>
      <c r="E24" s="178" t="n">
        <v>450</v>
      </c>
      <c r="F24" s="303" t="n">
        <v>6.35</v>
      </c>
      <c r="G24" s="304" t="n">
        <f aca="false">VLOOKUP(A24,'INSUMOS SINAPI'!$A:$E,5,0)</f>
        <v>6.35</v>
      </c>
      <c r="H24" s="305" t="n">
        <f aca="false">F24-G24</f>
        <v>0</v>
      </c>
    </row>
    <row r="25" s="306" customFormat="true" ht="14.25" hidden="false" customHeight="false" outlineLevel="0" collapsed="false">
      <c r="A25" s="179" t="n">
        <v>1014</v>
      </c>
      <c r="B25" s="179" t="s">
        <v>867</v>
      </c>
      <c r="C25" s="180" t="s">
        <v>74</v>
      </c>
      <c r="D25" s="180" t="s">
        <v>86</v>
      </c>
      <c r="E25" s="178" t="n">
        <v>2380</v>
      </c>
      <c r="F25" s="303" t="n">
        <v>1.13</v>
      </c>
      <c r="G25" s="304" t="n">
        <f aca="false">VLOOKUP(A25,'INSUMOS SINAPI'!$A:$E,5,0)</f>
        <v>1.13</v>
      </c>
      <c r="H25" s="305" t="n">
        <f aca="false">F25-G25</f>
        <v>0</v>
      </c>
    </row>
    <row r="26" s="306" customFormat="true" ht="14.25" hidden="false" customHeight="false" outlineLevel="0" collapsed="false">
      <c r="A26" s="179" t="n">
        <v>1214</v>
      </c>
      <c r="B26" s="179" t="s">
        <v>684</v>
      </c>
      <c r="C26" s="180" t="s">
        <v>636</v>
      </c>
      <c r="D26" s="180" t="s">
        <v>594</v>
      </c>
      <c r="E26" s="178" t="n">
        <v>147.91</v>
      </c>
      <c r="F26" s="303" t="n">
        <v>17.7</v>
      </c>
      <c r="G26" s="304" t="n">
        <f aca="false">VLOOKUP(A26,'INSUMOS SINAPI'!$A:$E,5,0)</f>
        <v>17.7</v>
      </c>
      <c r="H26" s="305" t="n">
        <f aca="false">F26-G26</f>
        <v>0</v>
      </c>
    </row>
    <row r="27" s="306" customFormat="true" ht="14.25" hidden="false" customHeight="false" outlineLevel="0" collapsed="false">
      <c r="A27" s="179" t="n">
        <v>34783</v>
      </c>
      <c r="B27" s="179" t="s">
        <v>914</v>
      </c>
      <c r="C27" s="180" t="s">
        <v>636</v>
      </c>
      <c r="D27" s="180" t="s">
        <v>594</v>
      </c>
      <c r="E27" s="178" t="n">
        <v>35.96</v>
      </c>
      <c r="F27" s="303" t="n">
        <v>72.33</v>
      </c>
      <c r="G27" s="304" t="n">
        <f aca="false">VLOOKUP(A27,'INSUMOS SINAPI'!$A:$E,5,0)</f>
        <v>72.33</v>
      </c>
      <c r="H27" s="305" t="n">
        <f aca="false">F27-G27</f>
        <v>0</v>
      </c>
    </row>
    <row r="28" s="306" customFormat="true" ht="14.25" hidden="false" customHeight="false" outlineLevel="0" collapsed="false">
      <c r="A28" s="179" t="n">
        <v>37372</v>
      </c>
      <c r="B28" s="179" t="s">
        <v>661</v>
      </c>
      <c r="C28" s="180" t="s">
        <v>74</v>
      </c>
      <c r="D28" s="180" t="s">
        <v>594</v>
      </c>
      <c r="E28" s="178" t="n">
        <v>7562.98</v>
      </c>
      <c r="F28" s="303" t="n">
        <v>0.34</v>
      </c>
      <c r="G28" s="304" t="n">
        <f aca="false">VLOOKUP(A28,'INSUMOS SINAPI'!$A:$E,5,0)</f>
        <v>0.34</v>
      </c>
      <c r="H28" s="305" t="n">
        <f aca="false">F28-G28</f>
        <v>0</v>
      </c>
    </row>
    <row r="29" s="306" customFormat="true" ht="14.25" hidden="false" customHeight="false" outlineLevel="0" collapsed="false">
      <c r="A29" s="179" t="n">
        <v>38194</v>
      </c>
      <c r="B29" s="179" t="s">
        <v>890</v>
      </c>
      <c r="C29" s="180" t="s">
        <v>74</v>
      </c>
      <c r="D29" s="180" t="s">
        <v>30</v>
      </c>
      <c r="E29" s="178" t="n">
        <v>60</v>
      </c>
      <c r="F29" s="303" t="n">
        <v>39.83</v>
      </c>
      <c r="G29" s="304" t="n">
        <f aca="false">VLOOKUP(A29,'INSUMOS SINAPI'!$A:$E,5,0)</f>
        <v>39.83</v>
      </c>
      <c r="H29" s="305" t="n">
        <f aca="false">F29-G29</f>
        <v>0</v>
      </c>
    </row>
    <row r="30" s="306" customFormat="true" ht="14.25" hidden="false" customHeight="false" outlineLevel="0" collapsed="false">
      <c r="A30" s="179" t="n">
        <v>863</v>
      </c>
      <c r="B30" s="179" t="s">
        <v>913</v>
      </c>
      <c r="C30" s="180" t="s">
        <v>74</v>
      </c>
      <c r="D30" s="180" t="s">
        <v>86</v>
      </c>
      <c r="E30" s="178" t="n">
        <v>140</v>
      </c>
      <c r="F30" s="303" t="n">
        <v>16.96</v>
      </c>
      <c r="G30" s="304" t="n">
        <f aca="false">VLOOKUP(A30,'INSUMOS SINAPI'!$A:$E,5,0)</f>
        <v>16.96</v>
      </c>
      <c r="H30" s="305" t="n">
        <f aca="false">F30-G30</f>
        <v>0</v>
      </c>
    </row>
    <row r="31" s="306" customFormat="true" ht="14.25" hidden="false" customHeight="false" outlineLevel="0" collapsed="false">
      <c r="A31" s="179" t="n">
        <v>11029</v>
      </c>
      <c r="B31" s="179" t="s">
        <v>735</v>
      </c>
      <c r="C31" s="180" t="s">
        <v>74</v>
      </c>
      <c r="D31" s="180" t="s">
        <v>275</v>
      </c>
      <c r="E31" s="178" t="n">
        <v>2071.68</v>
      </c>
      <c r="F31" s="303" t="n">
        <v>1.13</v>
      </c>
      <c r="G31" s="304" t="n">
        <f aca="false">VLOOKUP(A31,'INSUMOS SINAPI'!$A:$E,5,0)</f>
        <v>1.13</v>
      </c>
      <c r="H31" s="305" t="n">
        <f aca="false">F31-G31</f>
        <v>0</v>
      </c>
    </row>
    <row r="32" s="306" customFormat="true" ht="14.25" hidden="false" customHeight="false" outlineLevel="0" collapsed="false">
      <c r="A32" s="179" t="n">
        <v>4987</v>
      </c>
      <c r="B32" s="179" t="s">
        <v>793</v>
      </c>
      <c r="C32" s="180" t="s">
        <v>74</v>
      </c>
      <c r="D32" s="180" t="s">
        <v>30</v>
      </c>
      <c r="E32" s="178" t="n">
        <v>12</v>
      </c>
      <c r="F32" s="303" t="n">
        <v>186.89</v>
      </c>
      <c r="G32" s="304" t="n">
        <f aca="false">VLOOKUP(A32,'INSUMOS SINAPI'!$A:$E,5,0)</f>
        <v>186.89</v>
      </c>
      <c r="H32" s="305" t="n">
        <f aca="false">F32-G32</f>
        <v>0</v>
      </c>
    </row>
    <row r="33" s="306" customFormat="true" ht="14.25" hidden="false" customHeight="false" outlineLevel="0" collapsed="false">
      <c r="A33" s="179" t="n">
        <v>10489</v>
      </c>
      <c r="B33" s="179" t="s">
        <v>815</v>
      </c>
      <c r="C33" s="180" t="s">
        <v>636</v>
      </c>
      <c r="D33" s="180" t="s">
        <v>594</v>
      </c>
      <c r="E33" s="178" t="n">
        <v>166.05</v>
      </c>
      <c r="F33" s="303" t="n">
        <v>12.19</v>
      </c>
      <c r="G33" s="304" t="n">
        <f aca="false">VLOOKUP(A33,'INSUMOS SINAPI'!$A:$E,5,0)</f>
        <v>12.19</v>
      </c>
      <c r="H33" s="305" t="n">
        <f aca="false">F33-G33</f>
        <v>0</v>
      </c>
    </row>
    <row r="34" s="306" customFormat="true" ht="14.25" hidden="false" customHeight="false" outlineLevel="0" collapsed="false">
      <c r="A34" s="179" t="n">
        <v>40872</v>
      </c>
      <c r="B34" s="179" t="s">
        <v>730</v>
      </c>
      <c r="C34" s="180" t="s">
        <v>74</v>
      </c>
      <c r="D34" s="180" t="s">
        <v>86</v>
      </c>
      <c r="E34" s="178" t="n">
        <v>126</v>
      </c>
      <c r="F34" s="303" t="n">
        <v>15.23</v>
      </c>
      <c r="G34" s="304" t="n">
        <f aca="false">VLOOKUP(A34,'INSUMOS SINAPI'!$A:$E,5,0)</f>
        <v>15.23</v>
      </c>
      <c r="H34" s="305" t="n">
        <f aca="false">F34-G34</f>
        <v>0</v>
      </c>
    </row>
    <row r="35" s="306" customFormat="true" ht="14.25" hidden="false" customHeight="false" outlineLevel="0" collapsed="false">
      <c r="A35" s="179" t="n">
        <v>39413</v>
      </c>
      <c r="B35" s="179" t="s">
        <v>711</v>
      </c>
      <c r="C35" s="180" t="s">
        <v>74</v>
      </c>
      <c r="D35" s="180" t="s">
        <v>79</v>
      </c>
      <c r="E35" s="178" t="n">
        <v>117.05</v>
      </c>
      <c r="F35" s="303" t="n">
        <v>15.4</v>
      </c>
      <c r="G35" s="304" t="n">
        <f aca="false">VLOOKUP(A35,'INSUMOS SINAPI'!$A:$E,5,0)</f>
        <v>15.4</v>
      </c>
      <c r="H35" s="305" t="n">
        <f aca="false">F35-G35</f>
        <v>0</v>
      </c>
    </row>
    <row r="36" s="306" customFormat="true" ht="14.25" hidden="false" customHeight="false" outlineLevel="0" collapsed="false">
      <c r="A36" s="179" t="n">
        <v>6110</v>
      </c>
      <c r="B36" s="179" t="s">
        <v>687</v>
      </c>
      <c r="C36" s="180" t="s">
        <v>636</v>
      </c>
      <c r="D36" s="180" t="s">
        <v>594</v>
      </c>
      <c r="E36" s="178" t="n">
        <v>129.96</v>
      </c>
      <c r="F36" s="303" t="n">
        <v>13.3</v>
      </c>
      <c r="G36" s="304" t="n">
        <f aca="false">VLOOKUP(A36,'INSUMOS SINAPI'!$A:$E,5,0)</f>
        <v>13.3</v>
      </c>
      <c r="H36" s="305" t="n">
        <f aca="false">F36-G36</f>
        <v>0</v>
      </c>
    </row>
    <row r="37" s="306" customFormat="true" ht="14.25" hidden="false" customHeight="false" outlineLevel="0" collapsed="false">
      <c r="A37" s="179" t="n">
        <v>2410</v>
      </c>
      <c r="B37" s="179" t="s">
        <v>704</v>
      </c>
      <c r="C37" s="180" t="s">
        <v>74</v>
      </c>
      <c r="D37" s="180" t="s">
        <v>79</v>
      </c>
      <c r="E37" s="178" t="n">
        <v>19.39</v>
      </c>
      <c r="F37" s="303" t="n">
        <v>86.94</v>
      </c>
      <c r="G37" s="304" t="n">
        <f aca="false">VLOOKUP(A37,'INSUMOS SINAPI'!$A:$E,5,0)</f>
        <v>86.94</v>
      </c>
      <c r="H37" s="305" t="n">
        <f aca="false">F37-G37</f>
        <v>0</v>
      </c>
    </row>
    <row r="38" s="306" customFormat="true" ht="14.25" hidden="false" customHeight="false" outlineLevel="0" collapsed="false">
      <c r="A38" s="179" t="n">
        <v>3678</v>
      </c>
      <c r="B38" s="179" t="s">
        <v>826</v>
      </c>
      <c r="C38" s="180" t="s">
        <v>74</v>
      </c>
      <c r="D38" s="180" t="s">
        <v>86</v>
      </c>
      <c r="E38" s="303" t="n">
        <v>26.25</v>
      </c>
      <c r="F38" s="303" t="n">
        <v>62.26</v>
      </c>
      <c r="G38" s="304" t="n">
        <f aca="false">VLOOKUP(A38,'INSUMOS SINAPI'!$A:$E,5,0)</f>
        <v>62.26</v>
      </c>
      <c r="H38" s="305" t="n">
        <f aca="false">F38-G38</f>
        <v>0</v>
      </c>
    </row>
    <row r="39" s="306" customFormat="true" ht="14.25" hidden="false" customHeight="false" outlineLevel="0" collapsed="false">
      <c r="A39" s="179" t="n">
        <v>36146</v>
      </c>
      <c r="B39" s="179" t="s">
        <v>631</v>
      </c>
      <c r="C39" s="180" t="s">
        <v>74</v>
      </c>
      <c r="D39" s="180" t="s">
        <v>30</v>
      </c>
      <c r="E39" s="178" t="n">
        <v>9.35</v>
      </c>
      <c r="F39" s="303" t="n">
        <v>170</v>
      </c>
      <c r="G39" s="304" t="n">
        <f aca="false">VLOOKUP(A39,'INSUMOS SINAPI'!$A:$E,5,0)</f>
        <v>170</v>
      </c>
      <c r="H39" s="305" t="n">
        <f aca="false">F39-G39</f>
        <v>0</v>
      </c>
    </row>
    <row r="40" s="306" customFormat="true" ht="14.25" hidden="false" customHeight="false" outlineLevel="0" collapsed="false">
      <c r="A40" s="179" t="n">
        <v>10841</v>
      </c>
      <c r="B40" s="179" t="s">
        <v>811</v>
      </c>
      <c r="C40" s="180" t="s">
        <v>74</v>
      </c>
      <c r="D40" s="180" t="s">
        <v>79</v>
      </c>
      <c r="E40" s="178" t="n">
        <v>10.87</v>
      </c>
      <c r="F40" s="303" t="n">
        <v>145.28</v>
      </c>
      <c r="G40" s="304" t="n">
        <f aca="false">VLOOKUP(A40,'INSUMOS SINAPI'!$A:$E,5,0)</f>
        <v>145.28</v>
      </c>
      <c r="H40" s="305" t="n">
        <f aca="false">F40-G40</f>
        <v>0</v>
      </c>
    </row>
    <row r="41" s="306" customFormat="true" ht="14.25" hidden="false" customHeight="false" outlineLevel="0" collapsed="false">
      <c r="A41" s="179" t="n">
        <v>2432</v>
      </c>
      <c r="B41" s="179" t="s">
        <v>792</v>
      </c>
      <c r="C41" s="180" t="s">
        <v>74</v>
      </c>
      <c r="D41" s="180" t="s">
        <v>30</v>
      </c>
      <c r="E41" s="303" t="n">
        <v>36</v>
      </c>
      <c r="F41" s="303" t="n">
        <v>38.87</v>
      </c>
      <c r="G41" s="304" t="n">
        <f aca="false">VLOOKUP(A41,'INSUMOS SINAPI'!$A:$E,5,0)</f>
        <v>38.87</v>
      </c>
      <c r="H41" s="305" t="n">
        <f aca="false">F41-G41</f>
        <v>0</v>
      </c>
    </row>
    <row r="42" s="306" customFormat="true" ht="14.25" hidden="false" customHeight="false" outlineLevel="0" collapsed="false">
      <c r="A42" s="179" t="n">
        <v>10892</v>
      </c>
      <c r="B42" s="179" t="s">
        <v>839</v>
      </c>
      <c r="C42" s="180" t="s">
        <v>74</v>
      </c>
      <c r="D42" s="180" t="s">
        <v>30</v>
      </c>
      <c r="E42" s="178" t="n">
        <v>8</v>
      </c>
      <c r="F42" s="303" t="n">
        <v>170</v>
      </c>
      <c r="G42" s="304" t="n">
        <f aca="false">VLOOKUP(A42,'INSUMOS SINAPI'!$A:$E,5,0)</f>
        <v>170</v>
      </c>
      <c r="H42" s="305" t="n">
        <f aca="false">F42-G42</f>
        <v>0</v>
      </c>
    </row>
    <row r="43" s="306" customFormat="true" ht="14.25" hidden="false" customHeight="false" outlineLevel="0" collapsed="false">
      <c r="A43" s="179" t="n">
        <v>142</v>
      </c>
      <c r="B43" s="179" t="s">
        <v>728</v>
      </c>
      <c r="C43" s="180" t="s">
        <v>74</v>
      </c>
      <c r="D43" s="180" t="s">
        <v>729</v>
      </c>
      <c r="E43" s="303" t="n">
        <v>43.91</v>
      </c>
      <c r="F43" s="303" t="n">
        <v>30.46</v>
      </c>
      <c r="G43" s="304" t="n">
        <f aca="false">VLOOKUP(A43,'INSUMOS SINAPI'!$A:$E,5,0)</f>
        <v>30.46</v>
      </c>
      <c r="H43" s="305" t="n">
        <f aca="false">F43-G43</f>
        <v>0</v>
      </c>
    </row>
    <row r="44" s="306" customFormat="true" ht="14.25" hidden="false" customHeight="false" outlineLevel="0" collapsed="false">
      <c r="A44" s="179" t="n">
        <v>38101</v>
      </c>
      <c r="B44" s="179" t="s">
        <v>870</v>
      </c>
      <c r="C44" s="180" t="s">
        <v>74</v>
      </c>
      <c r="D44" s="180" t="s">
        <v>30</v>
      </c>
      <c r="E44" s="178" t="n">
        <v>259</v>
      </c>
      <c r="F44" s="303" t="n">
        <v>5.15</v>
      </c>
      <c r="G44" s="304" t="n">
        <f aca="false">VLOOKUP(A44,'INSUMOS SINAPI'!$A:$E,5,0)</f>
        <v>5.15</v>
      </c>
      <c r="H44" s="305" t="n">
        <f aca="false">F44-G44</f>
        <v>0</v>
      </c>
    </row>
    <row r="45" s="306" customFormat="true" ht="14.25" hidden="false" customHeight="false" outlineLevel="0" collapsed="false">
      <c r="A45" s="179" t="n">
        <v>34709</v>
      </c>
      <c r="B45" s="179" t="s">
        <v>892</v>
      </c>
      <c r="C45" s="180" t="s">
        <v>74</v>
      </c>
      <c r="D45" s="180" t="s">
        <v>30</v>
      </c>
      <c r="E45" s="178" t="n">
        <v>19</v>
      </c>
      <c r="F45" s="303" t="n">
        <v>58.56</v>
      </c>
      <c r="G45" s="304" t="n">
        <f aca="false">VLOOKUP(A45,'INSUMOS SINAPI'!$A:$E,5,0)</f>
        <v>58.56</v>
      </c>
      <c r="H45" s="305" t="n">
        <f aca="false">F45-G45</f>
        <v>0</v>
      </c>
    </row>
    <row r="46" s="306" customFormat="true" ht="14.25" hidden="false" customHeight="false" outlineLevel="0" collapsed="false">
      <c r="A46" s="179" t="n">
        <v>10527</v>
      </c>
      <c r="B46" s="179" t="s">
        <v>73</v>
      </c>
      <c r="C46" s="180" t="s">
        <v>74</v>
      </c>
      <c r="D46" s="180" t="s">
        <v>75</v>
      </c>
      <c r="E46" s="178" t="n">
        <v>100</v>
      </c>
      <c r="F46" s="303" t="n">
        <v>11</v>
      </c>
      <c r="G46" s="304" t="n">
        <f aca="false">VLOOKUP(A46,'INSUMOS SINAPI'!$A:$E,5,0)</f>
        <v>11</v>
      </c>
      <c r="H46" s="305" t="n">
        <f aca="false">F46-G46</f>
        <v>0</v>
      </c>
    </row>
    <row r="47" s="306" customFormat="true" ht="14.25" hidden="false" customHeight="false" outlineLevel="0" collapsed="false">
      <c r="A47" s="179" t="n">
        <v>36153</v>
      </c>
      <c r="B47" s="179" t="s">
        <v>634</v>
      </c>
      <c r="C47" s="180" t="s">
        <v>74</v>
      </c>
      <c r="D47" s="180" t="s">
        <v>30</v>
      </c>
      <c r="E47" s="178" t="n">
        <v>8.1</v>
      </c>
      <c r="F47" s="303" t="n">
        <v>133.75</v>
      </c>
      <c r="G47" s="304" t="n">
        <f aca="false">VLOOKUP(A47,'INSUMOS SINAPI'!$A:$E,5,0)</f>
        <v>133.75</v>
      </c>
      <c r="H47" s="305" t="n">
        <f aca="false">F47-G47</f>
        <v>0</v>
      </c>
    </row>
    <row r="48" s="306" customFormat="true" ht="14.25" hidden="false" customHeight="false" outlineLevel="0" collapsed="false">
      <c r="A48" s="179" t="n">
        <v>1379</v>
      </c>
      <c r="B48" s="179" t="s">
        <v>652</v>
      </c>
      <c r="C48" s="180" t="s">
        <v>74</v>
      </c>
      <c r="D48" s="180" t="s">
        <v>285</v>
      </c>
      <c r="E48" s="178" t="n">
        <v>2532.1</v>
      </c>
      <c r="F48" s="303" t="n">
        <v>0.42</v>
      </c>
      <c r="G48" s="304" t="n">
        <f aca="false">VLOOKUP(A48,'INSUMOS SINAPI'!$A:$E,5,0)</f>
        <v>0.42</v>
      </c>
      <c r="H48" s="305" t="n">
        <f aca="false">F48-G48</f>
        <v>0</v>
      </c>
    </row>
    <row r="49" s="306" customFormat="true" ht="14.25" hidden="false" customHeight="false" outlineLevel="0" collapsed="false">
      <c r="A49" s="179" t="n">
        <v>39599</v>
      </c>
      <c r="B49" s="179" t="s">
        <v>917</v>
      </c>
      <c r="C49" s="180" t="s">
        <v>74</v>
      </c>
      <c r="D49" s="180" t="s">
        <v>86</v>
      </c>
      <c r="E49" s="178" t="n">
        <v>500</v>
      </c>
      <c r="F49" s="303" t="n">
        <v>2.12</v>
      </c>
      <c r="G49" s="304" t="n">
        <f aca="false">VLOOKUP(A49,'INSUMOS SINAPI'!$A:$E,5,0)</f>
        <v>2.12</v>
      </c>
      <c r="H49" s="305" t="n">
        <f aca="false">F49-G49</f>
        <v>0</v>
      </c>
    </row>
    <row r="50" s="306" customFormat="true" ht="14.25" hidden="false" customHeight="false" outlineLevel="0" collapsed="false">
      <c r="A50" s="179" t="n">
        <v>40862</v>
      </c>
      <c r="B50" s="179" t="s">
        <v>641</v>
      </c>
      <c r="C50" s="180" t="s">
        <v>74</v>
      </c>
      <c r="D50" s="180" t="s">
        <v>61</v>
      </c>
      <c r="E50" s="178" t="n">
        <v>3</v>
      </c>
      <c r="F50" s="303" t="n">
        <v>352.73</v>
      </c>
      <c r="G50" s="304" t="n">
        <f aca="false">VLOOKUP(A50,'INSUMOS SINAPI'!$A:$E,5,0)</f>
        <v>352.73</v>
      </c>
      <c r="H50" s="305" t="n">
        <f aca="false">F50-G50</f>
        <v>0</v>
      </c>
    </row>
    <row r="51" s="306" customFormat="true" ht="14.25" hidden="false" customHeight="false" outlineLevel="0" collapsed="false">
      <c r="A51" s="179" t="n">
        <v>13388</v>
      </c>
      <c r="B51" s="179" t="s">
        <v>727</v>
      </c>
      <c r="C51" s="180" t="s">
        <v>74</v>
      </c>
      <c r="D51" s="180" t="s">
        <v>285</v>
      </c>
      <c r="E51" s="178" t="n">
        <v>12.9</v>
      </c>
      <c r="F51" s="303" t="n">
        <v>79.76</v>
      </c>
      <c r="G51" s="304" t="n">
        <f aca="false">VLOOKUP(A51,'INSUMOS SINAPI'!$A:$E,5,0)</f>
        <v>79.76</v>
      </c>
      <c r="H51" s="305" t="n">
        <f aca="false">F51-G51</f>
        <v>0</v>
      </c>
    </row>
    <row r="52" s="306" customFormat="true" ht="14.25" hidden="false" customHeight="false" outlineLevel="0" collapsed="false">
      <c r="A52" s="179" t="n">
        <v>20232</v>
      </c>
      <c r="B52" s="179" t="s">
        <v>721</v>
      </c>
      <c r="C52" s="180" t="s">
        <v>74</v>
      </c>
      <c r="D52" s="180" t="s">
        <v>86</v>
      </c>
      <c r="E52" s="303" t="n">
        <v>25.25</v>
      </c>
      <c r="F52" s="303" t="n">
        <v>40.55</v>
      </c>
      <c r="G52" s="304" t="n">
        <f aca="false">VLOOKUP(A52,'INSUMOS SINAPI'!$A:$E,5,0)</f>
        <v>40.55</v>
      </c>
      <c r="H52" s="305" t="n">
        <f aca="false">F52-G52</f>
        <v>0</v>
      </c>
    </row>
    <row r="53" s="306" customFormat="true" ht="14.25" hidden="false" customHeight="false" outlineLevel="0" collapsed="false">
      <c r="A53" s="179" t="n">
        <v>7696</v>
      </c>
      <c r="B53" s="179" t="s">
        <v>822</v>
      </c>
      <c r="C53" s="180" t="s">
        <v>74</v>
      </c>
      <c r="D53" s="180" t="s">
        <v>86</v>
      </c>
      <c r="E53" s="303" t="n">
        <v>24.3</v>
      </c>
      <c r="F53" s="303" t="n">
        <v>41.22</v>
      </c>
      <c r="G53" s="304" t="n">
        <f aca="false">VLOOKUP(A53,'INSUMOS SINAPI'!$A:$E,5,0)</f>
        <v>41.22</v>
      </c>
      <c r="H53" s="305" t="n">
        <f aca="false">F53-G53</f>
        <v>0</v>
      </c>
    </row>
    <row r="54" s="306" customFormat="true" ht="14.25" hidden="false" customHeight="false" outlineLevel="0" collapsed="false">
      <c r="A54" s="179" t="n">
        <v>1346</v>
      </c>
      <c r="B54" s="179" t="s">
        <v>707</v>
      </c>
      <c r="C54" s="180" t="s">
        <v>74</v>
      </c>
      <c r="D54" s="180" t="s">
        <v>79</v>
      </c>
      <c r="E54" s="178" t="n">
        <v>40</v>
      </c>
      <c r="F54" s="303" t="n">
        <v>23.62</v>
      </c>
      <c r="G54" s="304" t="n">
        <f aca="false">VLOOKUP(A54,'INSUMOS SINAPI'!$A:$E,5,0)</f>
        <v>23.62</v>
      </c>
      <c r="H54" s="305" t="n">
        <f aca="false">F54-G54</f>
        <v>0</v>
      </c>
    </row>
    <row r="55" s="306" customFormat="true" ht="14.25" hidden="false" customHeight="false" outlineLevel="0" collapsed="false">
      <c r="A55" s="179" t="n">
        <v>36144</v>
      </c>
      <c r="B55" s="179" t="s">
        <v>630</v>
      </c>
      <c r="C55" s="180" t="s">
        <v>74</v>
      </c>
      <c r="D55" s="180" t="s">
        <v>30</v>
      </c>
      <c r="E55" s="178" t="n">
        <v>840.19</v>
      </c>
      <c r="F55" s="303" t="n">
        <v>1.12</v>
      </c>
      <c r="G55" s="304" t="n">
        <f aca="false">VLOOKUP(A55,'INSUMOS SINAPI'!$A:$E,5,0)</f>
        <v>1.12</v>
      </c>
      <c r="H55" s="305" t="n">
        <f aca="false">F55-G55</f>
        <v>0</v>
      </c>
    </row>
    <row r="56" s="306" customFormat="true" ht="14.25" hidden="false" customHeight="false" outlineLevel="0" collapsed="false">
      <c r="A56" s="179" t="n">
        <v>12892</v>
      </c>
      <c r="B56" s="179" t="s">
        <v>627</v>
      </c>
      <c r="C56" s="180" t="s">
        <v>74</v>
      </c>
      <c r="D56" s="180" t="s">
        <v>628</v>
      </c>
      <c r="E56" s="178" t="n">
        <v>103.28</v>
      </c>
      <c r="F56" s="303" t="n">
        <v>9</v>
      </c>
      <c r="G56" s="304" t="n">
        <f aca="false">VLOOKUP(A56,'INSUMOS SINAPI'!$A:$E,5,0)</f>
        <v>9</v>
      </c>
      <c r="H56" s="305" t="n">
        <f aca="false">F56-G56</f>
        <v>0</v>
      </c>
    </row>
    <row r="57" s="306" customFormat="true" ht="14.25" hidden="false" customHeight="false" outlineLevel="0" collapsed="false">
      <c r="A57" s="179" t="n">
        <v>2437</v>
      </c>
      <c r="B57" s="179" t="s">
        <v>948</v>
      </c>
      <c r="C57" s="180" t="s">
        <v>636</v>
      </c>
      <c r="D57" s="180" t="s">
        <v>594</v>
      </c>
      <c r="E57" s="178" t="n">
        <v>43.56</v>
      </c>
      <c r="F57" s="303" t="n">
        <v>21.12</v>
      </c>
      <c r="G57" s="304" t="n">
        <f aca="false">VLOOKUP(A57,'INSUMOS SINAPI'!$A:$E,5,0)</f>
        <v>21.12</v>
      </c>
      <c r="H57" s="305" t="n">
        <f aca="false">F57-G57</f>
        <v>0</v>
      </c>
    </row>
    <row r="58" s="306" customFormat="true" ht="14.25" hidden="false" customHeight="false" outlineLevel="0" collapsed="false">
      <c r="A58" s="179" t="n">
        <v>34653</v>
      </c>
      <c r="B58" s="179" t="s">
        <v>859</v>
      </c>
      <c r="C58" s="180" t="s">
        <v>74</v>
      </c>
      <c r="D58" s="180" t="s">
        <v>30</v>
      </c>
      <c r="E58" s="178" t="n">
        <v>108</v>
      </c>
      <c r="F58" s="303" t="n">
        <v>8.34</v>
      </c>
      <c r="G58" s="304" t="n">
        <f aca="false">VLOOKUP(A58,'INSUMOS SINAPI'!$A:$E,5,0)</f>
        <v>8.34</v>
      </c>
      <c r="H58" s="305" t="n">
        <f aca="false">F58-G58</f>
        <v>0</v>
      </c>
    </row>
    <row r="59" s="306" customFormat="true" ht="14.25" hidden="false" customHeight="false" outlineLevel="0" collapsed="false">
      <c r="A59" s="179" t="n">
        <v>184</v>
      </c>
      <c r="B59" s="179" t="s">
        <v>794</v>
      </c>
      <c r="C59" s="180" t="s">
        <v>74</v>
      </c>
      <c r="D59" s="180" t="s">
        <v>795</v>
      </c>
      <c r="E59" s="178" t="n">
        <v>12</v>
      </c>
      <c r="F59" s="303" t="n">
        <v>72.7</v>
      </c>
      <c r="G59" s="304" t="n">
        <f aca="false">VLOOKUP(A59,'INSUMOS SINAPI'!$A:$E,5,0)</f>
        <v>72.7</v>
      </c>
      <c r="H59" s="305" t="n">
        <f aca="false">F59-G59</f>
        <v>0</v>
      </c>
    </row>
    <row r="60" s="306" customFormat="true" ht="14.25" hidden="false" customHeight="false" outlineLevel="0" collapsed="false">
      <c r="A60" s="179" t="n">
        <v>20020</v>
      </c>
      <c r="B60" s="179" t="s">
        <v>690</v>
      </c>
      <c r="C60" s="180" t="s">
        <v>636</v>
      </c>
      <c r="D60" s="180" t="s">
        <v>594</v>
      </c>
      <c r="E60" s="178" t="n">
        <v>43.93</v>
      </c>
      <c r="F60" s="303" t="n">
        <v>19.28</v>
      </c>
      <c r="G60" s="304" t="n">
        <f aca="false">VLOOKUP(A60,'INSUMOS SINAPI'!$A:$E,5,0)</f>
        <v>19.28</v>
      </c>
      <c r="H60" s="305" t="n">
        <f aca="false">F60-G60</f>
        <v>0</v>
      </c>
    </row>
    <row r="61" s="306" customFormat="true" ht="14.25" hidden="false" customHeight="false" outlineLevel="0" collapsed="false">
      <c r="A61" s="179" t="n">
        <v>12743</v>
      </c>
      <c r="B61" s="179" t="s">
        <v>946</v>
      </c>
      <c r="C61" s="180" t="s">
        <v>74</v>
      </c>
      <c r="D61" s="180" t="s">
        <v>86</v>
      </c>
      <c r="E61" s="178" t="n">
        <v>30</v>
      </c>
      <c r="F61" s="303" t="n">
        <v>27.71</v>
      </c>
      <c r="G61" s="304" t="n">
        <f aca="false">VLOOKUP(A61,'INSUMOS SINAPI'!$A:$E,5,0)</f>
        <v>27.71</v>
      </c>
      <c r="H61" s="305" t="n">
        <f aca="false">F61-G61</f>
        <v>0</v>
      </c>
    </row>
    <row r="62" s="306" customFormat="true" ht="14.25" hidden="false" customHeight="false" outlineLevel="0" collapsed="false">
      <c r="A62" s="179" t="n">
        <v>36796</v>
      </c>
      <c r="B62" s="179" t="s">
        <v>932</v>
      </c>
      <c r="C62" s="180" t="s">
        <v>74</v>
      </c>
      <c r="D62" s="180" t="s">
        <v>30</v>
      </c>
      <c r="E62" s="178" t="n">
        <v>6</v>
      </c>
      <c r="F62" s="303" t="n">
        <v>134.89</v>
      </c>
      <c r="G62" s="304" t="n">
        <f aca="false">VLOOKUP(A62,'INSUMOS SINAPI'!$A:$E,5,0)</f>
        <v>134.89</v>
      </c>
      <c r="H62" s="305" t="n">
        <f aca="false">F62-G62</f>
        <v>0</v>
      </c>
    </row>
    <row r="63" s="306" customFormat="true" ht="14.25" hidden="false" customHeight="false" outlineLevel="0" collapsed="false">
      <c r="A63" s="179" t="n">
        <v>4813</v>
      </c>
      <c r="B63" s="179" t="s">
        <v>676</v>
      </c>
      <c r="C63" s="180" t="s">
        <v>74</v>
      </c>
      <c r="D63" s="180" t="s">
        <v>79</v>
      </c>
      <c r="E63" s="178" t="n">
        <v>4</v>
      </c>
      <c r="F63" s="303" t="n">
        <v>200</v>
      </c>
      <c r="G63" s="304" t="n">
        <f aca="false">VLOOKUP(A63,'INSUMOS SINAPI'!$A:$E,5,0)</f>
        <v>200</v>
      </c>
      <c r="H63" s="305" t="n">
        <f aca="false">F63-G63</f>
        <v>0</v>
      </c>
    </row>
    <row r="64" s="306" customFormat="true" ht="14.25" hidden="false" customHeight="false" outlineLevel="0" collapsed="false">
      <c r="A64" s="179" t="n">
        <v>12869</v>
      </c>
      <c r="B64" s="179" t="s">
        <v>685</v>
      </c>
      <c r="C64" s="180" t="s">
        <v>636</v>
      </c>
      <c r="D64" s="180" t="s">
        <v>594</v>
      </c>
      <c r="E64" s="178" t="n">
        <v>54.38</v>
      </c>
      <c r="F64" s="303" t="n">
        <v>14.52</v>
      </c>
      <c r="G64" s="304" t="n">
        <f aca="false">VLOOKUP(A64,'INSUMOS SINAPI'!$A:$E,5,0)</f>
        <v>14.52</v>
      </c>
      <c r="H64" s="305" t="n">
        <f aca="false">F64-G64</f>
        <v>0</v>
      </c>
    </row>
    <row r="65" s="306" customFormat="true" ht="14.25" hidden="false" customHeight="false" outlineLevel="0" collapsed="false">
      <c r="A65" s="179" t="n">
        <v>7348</v>
      </c>
      <c r="B65" s="179" t="s">
        <v>782</v>
      </c>
      <c r="C65" s="180" t="s">
        <v>74</v>
      </c>
      <c r="D65" s="180" t="s">
        <v>654</v>
      </c>
      <c r="E65" s="178" t="n">
        <v>61.34</v>
      </c>
      <c r="F65" s="303" t="n">
        <v>12.34</v>
      </c>
      <c r="G65" s="304" t="n">
        <f aca="false">VLOOKUP(A65,'INSUMOS SINAPI'!$A:$E,5,0)</f>
        <v>12.34</v>
      </c>
      <c r="H65" s="305" t="n">
        <f aca="false">F65-G65</f>
        <v>0</v>
      </c>
    </row>
    <row r="66" s="306" customFormat="true" ht="14.25" hidden="false" customHeight="false" outlineLevel="0" collapsed="false">
      <c r="A66" s="179" t="n">
        <v>39961</v>
      </c>
      <c r="B66" s="179" t="s">
        <v>801</v>
      </c>
      <c r="C66" s="180" t="s">
        <v>74</v>
      </c>
      <c r="D66" s="180" t="s">
        <v>30</v>
      </c>
      <c r="E66" s="178" t="n">
        <v>69.35</v>
      </c>
      <c r="F66" s="303" t="n">
        <v>10.9</v>
      </c>
      <c r="G66" s="304" t="n">
        <f aca="false">VLOOKUP(A66,'INSUMOS SINAPI'!$A:$E,5,0)</f>
        <v>10.9</v>
      </c>
      <c r="H66" s="305" t="n">
        <f aca="false">F66-G66</f>
        <v>0</v>
      </c>
    </row>
    <row r="67" s="307" customFormat="true" ht="14.25" hidden="false" customHeight="false" outlineLevel="0" collapsed="false">
      <c r="A67" s="179" t="s">
        <v>823</v>
      </c>
      <c r="B67" s="179" t="s">
        <v>824</v>
      </c>
      <c r="C67" s="180" t="s">
        <v>74</v>
      </c>
      <c r="D67" s="180" t="s">
        <v>285</v>
      </c>
      <c r="E67" s="178" t="n">
        <v>77.11</v>
      </c>
      <c r="F67" s="303" t="n">
        <v>3.74</v>
      </c>
      <c r="G67" s="304" t="e">
        <f aca="false">VLOOKUP(A67,'INSUMOS SINAPI'!$A:$E,5,0)</f>
        <v>#N/A</v>
      </c>
      <c r="H67" s="305" t="e">
        <f aca="false">F67-G67</f>
        <v>#N/A</v>
      </c>
      <c r="J67" s="308"/>
    </row>
    <row r="68" s="307" customFormat="true" ht="14.25" hidden="false" customHeight="false" outlineLevel="0" collapsed="false">
      <c r="A68" s="179" t="s">
        <v>873</v>
      </c>
      <c r="B68" s="179" t="s">
        <v>368</v>
      </c>
      <c r="C68" s="180" t="s">
        <v>74</v>
      </c>
      <c r="D68" s="180" t="s">
        <v>86</v>
      </c>
      <c r="E68" s="178" t="n">
        <v>5</v>
      </c>
      <c r="F68" s="303" t="n">
        <v>32.69</v>
      </c>
      <c r="G68" s="304" t="e">
        <f aca="false">VLOOKUP(A68,'INSUMOS SINAPI'!$A:$E,5,0)</f>
        <v>#N/A</v>
      </c>
      <c r="H68" s="305" t="e">
        <f aca="false">F68-G68</f>
        <v>#N/A</v>
      </c>
      <c r="J68" s="308"/>
    </row>
    <row r="69" s="306" customFormat="true" ht="14.25" hidden="false" customHeight="false" outlineLevel="0" collapsed="false">
      <c r="A69" s="179" t="n">
        <v>36149</v>
      </c>
      <c r="B69" s="179" t="s">
        <v>632</v>
      </c>
      <c r="C69" s="180" t="s">
        <v>74</v>
      </c>
      <c r="D69" s="180" t="s">
        <v>30</v>
      </c>
      <c r="E69" s="178" t="n">
        <v>5.41</v>
      </c>
      <c r="F69" s="303" t="n">
        <v>117.5</v>
      </c>
      <c r="G69" s="304" t="n">
        <f aca="false">VLOOKUP(A69,'INSUMOS SINAPI'!$A:$E,5,0)</f>
        <v>117.5</v>
      </c>
      <c r="H69" s="305" t="n">
        <f aca="false">F69-G69</f>
        <v>0</v>
      </c>
    </row>
    <row r="70" s="306" customFormat="true" ht="14.25" hidden="false" customHeight="false" outlineLevel="0" collapsed="false">
      <c r="A70" s="179" t="n">
        <v>10848</v>
      </c>
      <c r="B70" s="179" t="s">
        <v>590</v>
      </c>
      <c r="C70" s="180" t="s">
        <v>74</v>
      </c>
      <c r="D70" s="180" t="s">
        <v>30</v>
      </c>
      <c r="E70" s="178" t="n">
        <v>1</v>
      </c>
      <c r="F70" s="303" t="n">
        <v>603</v>
      </c>
      <c r="G70" s="304" t="n">
        <f aca="false">VLOOKUP(A70,'INSUMOS SINAPI'!$A:$E,5,0)</f>
        <v>603</v>
      </c>
      <c r="H70" s="305" t="n">
        <f aca="false">F70-G70</f>
        <v>0</v>
      </c>
    </row>
    <row r="71" s="306" customFormat="true" ht="14.25" hidden="false" customHeight="false" outlineLevel="0" collapsed="false">
      <c r="A71" s="179" t="n">
        <v>36150</v>
      </c>
      <c r="B71" s="179" t="s">
        <v>633</v>
      </c>
      <c r="C71" s="180" t="s">
        <v>74</v>
      </c>
      <c r="D71" s="180" t="s">
        <v>30</v>
      </c>
      <c r="E71" s="178" t="n">
        <v>20.03</v>
      </c>
      <c r="F71" s="303" t="n">
        <v>29.7</v>
      </c>
      <c r="G71" s="304" t="n">
        <f aca="false">VLOOKUP(A71,'INSUMOS SINAPI'!$A:$E,5,0)</f>
        <v>29.7</v>
      </c>
      <c r="H71" s="305" t="n">
        <f aca="false">F71-G71</f>
        <v>0</v>
      </c>
    </row>
    <row r="72" s="306" customFormat="true" ht="14.25" hidden="false" customHeight="false" outlineLevel="0" collapsed="false">
      <c r="A72" s="179" t="n">
        <v>370</v>
      </c>
      <c r="B72" s="179" t="s">
        <v>658</v>
      </c>
      <c r="C72" s="180" t="s">
        <v>74</v>
      </c>
      <c r="D72" s="180" t="s">
        <v>116</v>
      </c>
      <c r="E72" s="178" t="n">
        <v>8.16</v>
      </c>
      <c r="F72" s="303" t="n">
        <v>72.5</v>
      </c>
      <c r="G72" s="304" t="n">
        <f aca="false">VLOOKUP(A72,'INSUMOS SINAPI'!$A:$E,5,0)</f>
        <v>72.5</v>
      </c>
      <c r="H72" s="305" t="n">
        <f aca="false">F72-G72</f>
        <v>0</v>
      </c>
    </row>
    <row r="73" s="306" customFormat="true" ht="14.25" hidden="false" customHeight="false" outlineLevel="0" collapsed="false">
      <c r="A73" s="179" t="n">
        <v>37760</v>
      </c>
      <c r="B73" s="179" t="s">
        <v>692</v>
      </c>
      <c r="C73" s="180" t="s">
        <v>74</v>
      </c>
      <c r="D73" s="180" t="s">
        <v>30</v>
      </c>
      <c r="E73" s="178" t="n">
        <v>0</v>
      </c>
      <c r="F73" s="303" t="n">
        <v>234986.22</v>
      </c>
      <c r="G73" s="304" t="n">
        <f aca="false">VLOOKUP(A73,'INSUMOS SINAPI'!$A:$E,5,0)</f>
        <v>234986.22</v>
      </c>
      <c r="H73" s="305" t="n">
        <f aca="false">F73-G73</f>
        <v>0</v>
      </c>
    </row>
    <row r="74" s="306" customFormat="true" ht="14.25" hidden="false" customHeight="false" outlineLevel="0" collapsed="false">
      <c r="A74" s="179" t="n">
        <v>12893</v>
      </c>
      <c r="B74" s="179" t="s">
        <v>629</v>
      </c>
      <c r="C74" s="180" t="s">
        <v>74</v>
      </c>
      <c r="D74" s="180" t="s">
        <v>628</v>
      </c>
      <c r="E74" s="178" t="n">
        <v>12.05</v>
      </c>
      <c r="F74" s="303" t="n">
        <v>48</v>
      </c>
      <c r="G74" s="304" t="n">
        <f aca="false">VLOOKUP(A74,'INSUMOS SINAPI'!$A:$E,5,0)</f>
        <v>48</v>
      </c>
      <c r="H74" s="305" t="n">
        <f aca="false">F74-G74</f>
        <v>0</v>
      </c>
    </row>
    <row r="75" s="306" customFormat="true" ht="14.25" hidden="false" customHeight="false" outlineLevel="0" collapsed="false">
      <c r="A75" s="179" t="n">
        <v>6189</v>
      </c>
      <c r="B75" s="179" t="s">
        <v>680</v>
      </c>
      <c r="C75" s="180" t="s">
        <v>74</v>
      </c>
      <c r="D75" s="180" t="s">
        <v>86</v>
      </c>
      <c r="E75" s="178" t="n">
        <v>63.5</v>
      </c>
      <c r="F75" s="303" t="n">
        <v>9.09</v>
      </c>
      <c r="G75" s="304" t="n">
        <f aca="false">VLOOKUP(A75,'INSUMOS SINAPI'!$A:$E,5,0)</f>
        <v>9.09</v>
      </c>
      <c r="H75" s="305" t="n">
        <f aca="false">F75-G75</f>
        <v>0</v>
      </c>
    </row>
    <row r="76" s="307" customFormat="true" ht="14.25" hidden="false" customHeight="false" outlineLevel="0" collapsed="false">
      <c r="A76" s="179" t="s">
        <v>860</v>
      </c>
      <c r="B76" s="179" t="s">
        <v>327</v>
      </c>
      <c r="C76" s="180" t="s">
        <v>74</v>
      </c>
      <c r="D76" s="180" t="s">
        <v>30</v>
      </c>
      <c r="E76" s="178" t="n">
        <v>2</v>
      </c>
      <c r="F76" s="303" t="n">
        <v>97</v>
      </c>
      <c r="G76" s="304" t="e">
        <f aca="false">VLOOKUP(A76,'INSUMOS SINAPI'!$A:$E,5,0)</f>
        <v>#N/A</v>
      </c>
      <c r="H76" s="305" t="e">
        <f aca="false">F76-G76</f>
        <v>#N/A</v>
      </c>
      <c r="J76" s="308"/>
    </row>
    <row r="77" s="306" customFormat="true" ht="14.25" hidden="false" customHeight="false" outlineLevel="0" collapsed="false">
      <c r="A77" s="179" t="n">
        <v>39422</v>
      </c>
      <c r="B77" s="179" t="s">
        <v>713</v>
      </c>
      <c r="C77" s="180" t="s">
        <v>74</v>
      </c>
      <c r="D77" s="180" t="s">
        <v>86</v>
      </c>
      <c r="E77" s="178" t="n">
        <v>110.66</v>
      </c>
      <c r="F77" s="303" t="n">
        <v>5.06</v>
      </c>
      <c r="G77" s="304" t="n">
        <f aca="false">VLOOKUP(A77,'INSUMOS SINAPI'!$A:$E,5,0)</f>
        <v>5.06</v>
      </c>
      <c r="H77" s="305" t="n">
        <f aca="false">F77-G77</f>
        <v>0</v>
      </c>
    </row>
    <row r="78" s="306" customFormat="true" ht="14.25" hidden="false" customHeight="false" outlineLevel="0" collapsed="false">
      <c r="A78" s="179" t="s">
        <v>878</v>
      </c>
      <c r="B78" s="179" t="s">
        <v>879</v>
      </c>
      <c r="C78" s="180" t="s">
        <v>74</v>
      </c>
      <c r="D78" s="180" t="s">
        <v>30</v>
      </c>
      <c r="E78" s="178" t="n">
        <v>22</v>
      </c>
      <c r="F78" s="303" t="n">
        <v>8.64</v>
      </c>
      <c r="G78" s="304" t="e">
        <f aca="false">VLOOKUP(A78,'INSUMOS SINAPI'!$A:$E,5,0)</f>
        <v>#N/A</v>
      </c>
      <c r="H78" s="305" t="e">
        <f aca="false">F78-G78</f>
        <v>#N/A</v>
      </c>
    </row>
    <row r="79" s="306" customFormat="true" ht="14.25" hidden="false" customHeight="false" outlineLevel="0" collapsed="false">
      <c r="A79" s="179" t="n">
        <v>4812</v>
      </c>
      <c r="B79" s="179" t="s">
        <v>701</v>
      </c>
      <c r="C79" s="180" t="s">
        <v>74</v>
      </c>
      <c r="D79" s="180" t="s">
        <v>79</v>
      </c>
      <c r="E79" s="178" t="n">
        <v>53.7</v>
      </c>
      <c r="F79" s="303" t="n">
        <v>10.07</v>
      </c>
      <c r="G79" s="304" t="n">
        <f aca="false">VLOOKUP(A79,'INSUMOS SINAPI'!$A:$E,5,0)</f>
        <v>10.07</v>
      </c>
      <c r="H79" s="305" t="n">
        <f aca="false">F79-G79</f>
        <v>0</v>
      </c>
    </row>
    <row r="80" s="306" customFormat="true" ht="14.25" hidden="false" customHeight="false" outlineLevel="0" collapsed="false">
      <c r="A80" s="179" t="n">
        <v>1020</v>
      </c>
      <c r="B80" s="179" t="s">
        <v>856</v>
      </c>
      <c r="C80" s="180" t="s">
        <v>74</v>
      </c>
      <c r="D80" s="180" t="s">
        <v>86</v>
      </c>
      <c r="E80" s="178" t="n">
        <v>98.28</v>
      </c>
      <c r="F80" s="303" t="n">
        <v>5.3</v>
      </c>
      <c r="G80" s="304" t="n">
        <f aca="false">VLOOKUP(A80,'INSUMOS SINAPI'!$A:$E,5,0)</f>
        <v>5.3</v>
      </c>
      <c r="H80" s="305" t="n">
        <f aca="false">F80-G80</f>
        <v>0</v>
      </c>
    </row>
    <row r="81" s="306" customFormat="true" ht="14.25" hidden="false" customHeight="false" outlineLevel="0" collapsed="false">
      <c r="A81" s="179" t="n">
        <v>20271</v>
      </c>
      <c r="B81" s="179" t="s">
        <v>953</v>
      </c>
      <c r="C81" s="180" t="s">
        <v>74</v>
      </c>
      <c r="D81" s="180" t="s">
        <v>30</v>
      </c>
      <c r="E81" s="178" t="n">
        <v>1</v>
      </c>
      <c r="F81" s="303" t="n">
        <v>511.45</v>
      </c>
      <c r="G81" s="304" t="n">
        <f aca="false">VLOOKUP(A81,'INSUMOS SINAPI'!$A:$E,5,0)</f>
        <v>511.45</v>
      </c>
      <c r="H81" s="305" t="n">
        <f aca="false">F81-G81</f>
        <v>0</v>
      </c>
    </row>
    <row r="82" s="306" customFormat="true" ht="14.25" hidden="false" customHeight="false" outlineLevel="0" collapsed="false">
      <c r="A82" s="179" t="n">
        <v>10889</v>
      </c>
      <c r="B82" s="179" t="s">
        <v>835</v>
      </c>
      <c r="C82" s="180" t="s">
        <v>74</v>
      </c>
      <c r="D82" s="180" t="s">
        <v>30</v>
      </c>
      <c r="E82" s="178" t="n">
        <v>1</v>
      </c>
      <c r="F82" s="303" t="n">
        <v>510</v>
      </c>
      <c r="G82" s="304" t="n">
        <f aca="false">VLOOKUP(A82,'INSUMOS SINAPI'!$A:$E,5,0)</f>
        <v>510</v>
      </c>
      <c r="H82" s="305" t="n">
        <f aca="false">F82-G82</f>
        <v>0</v>
      </c>
    </row>
    <row r="83" s="306" customFormat="true" ht="14.25" hidden="false" customHeight="false" outlineLevel="0" collapsed="false">
      <c r="A83" s="179" t="n">
        <v>536</v>
      </c>
      <c r="B83" s="179" t="s">
        <v>959</v>
      </c>
      <c r="C83" s="180" t="s">
        <v>74</v>
      </c>
      <c r="D83" s="180" t="s">
        <v>79</v>
      </c>
      <c r="E83" s="178" t="n">
        <v>26.16</v>
      </c>
      <c r="F83" s="303" t="n">
        <v>19.17</v>
      </c>
      <c r="G83" s="304" t="n">
        <f aca="false">VLOOKUP(A83,'INSUMOS SINAPI'!$A:$E,5,0)</f>
        <v>19.17</v>
      </c>
      <c r="H83" s="305" t="n">
        <f aca="false">F83-G83</f>
        <v>0</v>
      </c>
    </row>
    <row r="84" s="306" customFormat="true" ht="14.25" hidden="false" customHeight="false" outlineLevel="0" collapsed="false">
      <c r="A84" s="179" t="n">
        <v>2711</v>
      </c>
      <c r="B84" s="179" t="s">
        <v>657</v>
      </c>
      <c r="C84" s="180" t="s">
        <v>74</v>
      </c>
      <c r="D84" s="180" t="s">
        <v>30</v>
      </c>
      <c r="E84" s="178" t="n">
        <v>4.43</v>
      </c>
      <c r="F84" s="303" t="n">
        <v>109.45</v>
      </c>
      <c r="G84" s="304" t="n">
        <f aca="false">VLOOKUP(A84,'INSUMOS SINAPI'!$A:$E,5,0)</f>
        <v>109.45</v>
      </c>
      <c r="H84" s="305" t="n">
        <f aca="false">F84-G84</f>
        <v>0</v>
      </c>
    </row>
    <row r="85" s="306" customFormat="true" ht="14.25" hidden="false" customHeight="false" outlineLevel="0" collapsed="false">
      <c r="A85" s="179" t="n">
        <v>4051</v>
      </c>
      <c r="B85" s="179" t="s">
        <v>783</v>
      </c>
      <c r="C85" s="180" t="s">
        <v>74</v>
      </c>
      <c r="D85" s="180" t="s">
        <v>784</v>
      </c>
      <c r="E85" s="178" t="n">
        <v>8.04</v>
      </c>
      <c r="F85" s="303" t="n">
        <v>60</v>
      </c>
      <c r="G85" s="304" t="n">
        <f aca="false">VLOOKUP(A85,'INSUMOS SINAPI'!$A:$E,5,0)</f>
        <v>60</v>
      </c>
      <c r="H85" s="305" t="n">
        <f aca="false">F85-G85</f>
        <v>0</v>
      </c>
    </row>
    <row r="86" s="306" customFormat="true" ht="14.25" hidden="false" customHeight="false" outlineLevel="0" collapsed="false">
      <c r="A86" s="179" t="n">
        <v>3777</v>
      </c>
      <c r="B86" s="179" t="s">
        <v>681</v>
      </c>
      <c r="C86" s="180" t="s">
        <v>74</v>
      </c>
      <c r="D86" s="180" t="s">
        <v>79</v>
      </c>
      <c r="E86" s="178" t="n">
        <v>475</v>
      </c>
      <c r="F86" s="303" t="n">
        <v>0.99</v>
      </c>
      <c r="G86" s="304" t="n">
        <f aca="false">VLOOKUP(A86,'INSUMOS SINAPI'!$A:$E,5,0)</f>
        <v>0.99</v>
      </c>
      <c r="H86" s="305" t="n">
        <f aca="false">F86-G86</f>
        <v>0</v>
      </c>
    </row>
    <row r="87" s="306" customFormat="true" ht="14.25" hidden="false" customHeight="false" outlineLevel="0" collapsed="false">
      <c r="A87" s="179" t="n">
        <v>39022</v>
      </c>
      <c r="B87" s="179" t="s">
        <v>746</v>
      </c>
      <c r="C87" s="180" t="s">
        <v>74</v>
      </c>
      <c r="D87" s="180" t="s">
        <v>30</v>
      </c>
      <c r="E87" s="178" t="n">
        <v>1</v>
      </c>
      <c r="F87" s="303" t="n">
        <v>466.98</v>
      </c>
      <c r="G87" s="304" t="n">
        <f aca="false">VLOOKUP(A87,'INSUMOS SINAPI'!$A:$E,5,0)</f>
        <v>466.98</v>
      </c>
      <c r="H87" s="305" t="n">
        <f aca="false">F87-G87</f>
        <v>0</v>
      </c>
    </row>
    <row r="88" s="307" customFormat="true" ht="14.25" hidden="false" customHeight="false" outlineLevel="0" collapsed="false">
      <c r="A88" s="179" t="s">
        <v>899</v>
      </c>
      <c r="B88" s="179" t="s">
        <v>900</v>
      </c>
      <c r="C88" s="180" t="s">
        <v>74</v>
      </c>
      <c r="D88" s="180" t="s">
        <v>30</v>
      </c>
      <c r="E88" s="178" t="n">
        <v>4</v>
      </c>
      <c r="F88" s="303" t="n">
        <v>13.97</v>
      </c>
      <c r="G88" s="304" t="e">
        <f aca="false">VLOOKUP(A88,'INSUMOS SINAPI'!$A:$E,5,0)</f>
        <v>#N/A</v>
      </c>
      <c r="H88" s="305" t="e">
        <f aca="false">F88-G88</f>
        <v>#N/A</v>
      </c>
      <c r="J88" s="308"/>
    </row>
    <row r="89" s="306" customFormat="true" ht="14.25" hidden="false" customHeight="false" outlineLevel="0" collapsed="false">
      <c r="A89" s="179" t="n">
        <v>7697</v>
      </c>
      <c r="B89" s="179" t="s">
        <v>854</v>
      </c>
      <c r="C89" s="180" t="s">
        <v>74</v>
      </c>
      <c r="D89" s="180" t="s">
        <v>86</v>
      </c>
      <c r="E89" s="178" t="n">
        <v>16</v>
      </c>
      <c r="F89" s="303" t="n">
        <v>28.58</v>
      </c>
      <c r="G89" s="304" t="n">
        <f aca="false">VLOOKUP(A89,'INSUMOS SINAPI'!$A:$E,5,0)</f>
        <v>28.58</v>
      </c>
      <c r="H89" s="305" t="n">
        <f aca="false">F89-G89</f>
        <v>0</v>
      </c>
    </row>
    <row r="90" s="306" customFormat="true" ht="14.25" hidden="false" customHeight="false" outlineLevel="0" collapsed="false">
      <c r="A90" s="179" t="n">
        <v>33</v>
      </c>
      <c r="B90" s="179" t="s">
        <v>808</v>
      </c>
      <c r="C90" s="180" t="s">
        <v>74</v>
      </c>
      <c r="D90" s="180" t="s">
        <v>285</v>
      </c>
      <c r="E90" s="178" t="n">
        <v>79.41</v>
      </c>
      <c r="F90" s="303" t="n">
        <v>5.7</v>
      </c>
      <c r="G90" s="304" t="n">
        <f aca="false">VLOOKUP(A90,'INSUMOS SINAPI'!$A:$E,5,0)</f>
        <v>5.7</v>
      </c>
      <c r="H90" s="305" t="n">
        <f aca="false">F90-G90</f>
        <v>0</v>
      </c>
    </row>
    <row r="91" s="306" customFormat="true" ht="14.25" hidden="false" customHeight="false" outlineLevel="0" collapsed="false">
      <c r="A91" s="179" t="n">
        <v>12815</v>
      </c>
      <c r="B91" s="179" t="s">
        <v>651</v>
      </c>
      <c r="C91" s="180" t="s">
        <v>74</v>
      </c>
      <c r="D91" s="180" t="s">
        <v>30</v>
      </c>
      <c r="E91" s="178" t="n">
        <v>76.37</v>
      </c>
      <c r="F91" s="303" t="n">
        <v>5.84</v>
      </c>
      <c r="G91" s="304" t="n">
        <f aca="false">VLOOKUP(A91,'INSUMOS SINAPI'!$A:$E,5,0)</f>
        <v>5.84</v>
      </c>
      <c r="H91" s="305" t="n">
        <f aca="false">F91-G91</f>
        <v>0</v>
      </c>
    </row>
    <row r="92" s="306" customFormat="true" ht="14.25" hidden="false" customHeight="false" outlineLevel="0" collapsed="false">
      <c r="A92" s="179" t="n">
        <v>365</v>
      </c>
      <c r="B92" s="179" t="s">
        <v>971</v>
      </c>
      <c r="C92" s="180" t="s">
        <v>74</v>
      </c>
      <c r="D92" s="180" t="s">
        <v>30</v>
      </c>
      <c r="E92" s="178" t="n">
        <v>25</v>
      </c>
      <c r="F92" s="303" t="n">
        <v>17.81</v>
      </c>
      <c r="G92" s="304" t="n">
        <f aca="false">VLOOKUP(A92,'INSUMOS SINAPI'!$A:$E,5,0)</f>
        <v>17.81</v>
      </c>
      <c r="H92" s="305" t="n">
        <f aca="false">F92-G92</f>
        <v>0</v>
      </c>
    </row>
    <row r="93" s="307" customFormat="true" ht="14.25" hidden="false" customHeight="false" outlineLevel="0" collapsed="false">
      <c r="A93" s="179" t="s">
        <v>863</v>
      </c>
      <c r="B93" s="179" t="s">
        <v>333</v>
      </c>
      <c r="C93" s="180" t="s">
        <v>74</v>
      </c>
      <c r="D93" s="180" t="s">
        <v>30</v>
      </c>
      <c r="E93" s="178" t="n">
        <v>8</v>
      </c>
      <c r="F93" s="303" t="n">
        <v>2.12</v>
      </c>
      <c r="G93" s="304" t="e">
        <f aca="false">VLOOKUP(A93,'INSUMOS SINAPI'!$A:$E,5,0)</f>
        <v>#N/A</v>
      </c>
      <c r="H93" s="305" t="e">
        <f aca="false">F93-G93</f>
        <v>#N/A</v>
      </c>
      <c r="J93" s="308"/>
    </row>
    <row r="94" s="307" customFormat="true" ht="14.25" hidden="false" customHeight="false" outlineLevel="0" collapsed="false">
      <c r="A94" s="179" t="s">
        <v>882</v>
      </c>
      <c r="B94" s="179" t="s">
        <v>392</v>
      </c>
      <c r="C94" s="180" t="s">
        <v>74</v>
      </c>
      <c r="D94" s="180" t="s">
        <v>30</v>
      </c>
      <c r="E94" s="178" t="n">
        <v>270</v>
      </c>
      <c r="F94" s="303" t="n">
        <v>0.25</v>
      </c>
      <c r="G94" s="304" t="e">
        <f aca="false">VLOOKUP(A94,'INSUMOS SINAPI'!$A:$E,5,0)</f>
        <v>#N/A</v>
      </c>
      <c r="H94" s="305" t="e">
        <f aca="false">F94-G94</f>
        <v>#N/A</v>
      </c>
      <c r="J94" s="308"/>
    </row>
    <row r="95" s="306" customFormat="true" ht="14.25" hidden="false" customHeight="false" outlineLevel="0" collapsed="false">
      <c r="A95" s="179" t="n">
        <v>40549</v>
      </c>
      <c r="B95" s="179" t="s">
        <v>725</v>
      </c>
      <c r="C95" s="180" t="s">
        <v>74</v>
      </c>
      <c r="D95" s="180" t="s">
        <v>700</v>
      </c>
      <c r="E95" s="178" t="n">
        <v>3.49</v>
      </c>
      <c r="F95" s="303" t="n">
        <v>119.94</v>
      </c>
      <c r="G95" s="304" t="n">
        <f aca="false">VLOOKUP(A95,'INSUMOS SINAPI'!$A:$E,5,0)</f>
        <v>119.94</v>
      </c>
      <c r="H95" s="305" t="n">
        <f aca="false">F95-G95</f>
        <v>0</v>
      </c>
    </row>
    <row r="96" s="306" customFormat="true" ht="14.25" hidden="false" customHeight="false" outlineLevel="0" collapsed="false">
      <c r="A96" s="179" t="n">
        <v>1213</v>
      </c>
      <c r="B96" s="179" t="s">
        <v>650</v>
      </c>
      <c r="C96" s="180" t="s">
        <v>636</v>
      </c>
      <c r="D96" s="180" t="s">
        <v>594</v>
      </c>
      <c r="E96" s="178" t="n">
        <v>31.49</v>
      </c>
      <c r="F96" s="303" t="n">
        <v>13.3</v>
      </c>
      <c r="G96" s="304" t="n">
        <f aca="false">VLOOKUP(A96,'INSUMOS SINAPI'!$A:$E,5,0)</f>
        <v>13.3</v>
      </c>
      <c r="H96" s="305" t="n">
        <f aca="false">F96-G96</f>
        <v>0</v>
      </c>
    </row>
    <row r="97" s="306" customFormat="true" ht="14.25" hidden="false" customHeight="false" outlineLevel="0" collapsed="false">
      <c r="A97" s="179" t="n">
        <v>40861</v>
      </c>
      <c r="B97" s="179" t="s">
        <v>640</v>
      </c>
      <c r="C97" s="180" t="s">
        <v>74</v>
      </c>
      <c r="D97" s="180" t="s">
        <v>61</v>
      </c>
      <c r="E97" s="178" t="n">
        <v>3</v>
      </c>
      <c r="F97" s="303" t="n">
        <v>134.56</v>
      </c>
      <c r="G97" s="304" t="n">
        <f aca="false">VLOOKUP(A97,'INSUMOS SINAPI'!$A:$E,5,0)</f>
        <v>134.56</v>
      </c>
      <c r="H97" s="305" t="n">
        <f aca="false">F97-G97</f>
        <v>0</v>
      </c>
    </row>
    <row r="98" s="306" customFormat="true" ht="14.25" hidden="false" customHeight="false" outlineLevel="0" collapsed="false">
      <c r="A98" s="179" t="n">
        <v>37373</v>
      </c>
      <c r="B98" s="179" t="s">
        <v>662</v>
      </c>
      <c r="C98" s="180" t="s">
        <v>74</v>
      </c>
      <c r="D98" s="180" t="s">
        <v>594</v>
      </c>
      <c r="E98" s="178" t="n">
        <v>7562.98</v>
      </c>
      <c r="F98" s="303" t="n">
        <v>0.05</v>
      </c>
      <c r="G98" s="304" t="n">
        <f aca="false">VLOOKUP(A98,'INSUMOS SINAPI'!$A:$E,5,0)</f>
        <v>0.05</v>
      </c>
      <c r="H98" s="305" t="n">
        <f aca="false">F98-G98</f>
        <v>0</v>
      </c>
    </row>
    <row r="99" s="306" customFormat="true" ht="14.25" hidden="false" customHeight="false" outlineLevel="0" collapsed="false">
      <c r="A99" s="179" t="n">
        <v>2690</v>
      </c>
      <c r="B99" s="179" t="s">
        <v>865</v>
      </c>
      <c r="C99" s="180" t="s">
        <v>74</v>
      </c>
      <c r="D99" s="180" t="s">
        <v>86</v>
      </c>
      <c r="E99" s="178" t="n">
        <v>203.4</v>
      </c>
      <c r="F99" s="303" t="n">
        <v>1.84</v>
      </c>
      <c r="G99" s="304" t="n">
        <f aca="false">VLOOKUP(A99,'INSUMOS SINAPI'!$A:$E,5,0)</f>
        <v>1.84</v>
      </c>
      <c r="H99" s="305" t="n">
        <f aca="false">F99-G99</f>
        <v>0</v>
      </c>
    </row>
    <row r="100" s="306" customFormat="true" ht="14.25" hidden="false" customHeight="false" outlineLevel="0" collapsed="false">
      <c r="A100" s="179" t="n">
        <v>3093</v>
      </c>
      <c r="B100" s="179" t="s">
        <v>805</v>
      </c>
      <c r="C100" s="180" t="s">
        <v>74</v>
      </c>
      <c r="D100" s="180" t="s">
        <v>275</v>
      </c>
      <c r="E100" s="178" t="n">
        <v>6</v>
      </c>
      <c r="F100" s="303" t="n">
        <v>61.67</v>
      </c>
      <c r="G100" s="304" t="n">
        <f aca="false">VLOOKUP(A100,'INSUMOS SINAPI'!$A:$E,5,0)</f>
        <v>61.67</v>
      </c>
      <c r="H100" s="305" t="n">
        <f aca="false">F100-G100</f>
        <v>0</v>
      </c>
    </row>
    <row r="101" s="307" customFormat="true" ht="14.25" hidden="false" customHeight="false" outlineLevel="0" collapsed="false">
      <c r="A101" s="179" t="s">
        <v>864</v>
      </c>
      <c r="B101" s="179" t="s">
        <v>336</v>
      </c>
      <c r="C101" s="180" t="s">
        <v>74</v>
      </c>
      <c r="D101" s="180" t="s">
        <v>30</v>
      </c>
      <c r="E101" s="178" t="n">
        <v>10</v>
      </c>
      <c r="F101" s="303" t="n">
        <v>2.92</v>
      </c>
      <c r="G101" s="304" t="e">
        <f aca="false">VLOOKUP(A101,'INSUMOS SINAPI'!$A:$E,5,0)</f>
        <v>#N/A</v>
      </c>
      <c r="H101" s="305" t="e">
        <f aca="false">F101-G101</f>
        <v>#N/A</v>
      </c>
      <c r="J101" s="308"/>
    </row>
    <row r="102" s="306" customFormat="true" ht="14.25" hidden="false" customHeight="false" outlineLevel="0" collapsed="false">
      <c r="A102" s="179" t="n">
        <v>2696</v>
      </c>
      <c r="B102" s="179" t="s">
        <v>836</v>
      </c>
      <c r="C102" s="180" t="s">
        <v>636</v>
      </c>
      <c r="D102" s="180" t="s">
        <v>594</v>
      </c>
      <c r="E102" s="178" t="n">
        <v>27.48</v>
      </c>
      <c r="F102" s="303" t="n">
        <v>13.3</v>
      </c>
      <c r="G102" s="304" t="n">
        <f aca="false">VLOOKUP(A102,'INSUMOS SINAPI'!$A:$E,5,0)</f>
        <v>13.3</v>
      </c>
      <c r="H102" s="305" t="n">
        <f aca="false">F102-G102</f>
        <v>0</v>
      </c>
    </row>
    <row r="103" s="306" customFormat="true" ht="14.25" hidden="false" customHeight="false" outlineLevel="0" collapsed="false">
      <c r="A103" s="179" t="n">
        <v>10</v>
      </c>
      <c r="B103" s="179" t="s">
        <v>647</v>
      </c>
      <c r="C103" s="180" t="s">
        <v>74</v>
      </c>
      <c r="D103" s="180" t="s">
        <v>30</v>
      </c>
      <c r="E103" s="178" t="n">
        <v>52.27</v>
      </c>
      <c r="F103" s="303" t="n">
        <v>6.92</v>
      </c>
      <c r="G103" s="304" t="n">
        <f aca="false">VLOOKUP(A103,'INSUMOS SINAPI'!$A:$E,5,0)</f>
        <v>6.92</v>
      </c>
      <c r="H103" s="305" t="n">
        <f aca="false">F103-G103</f>
        <v>0</v>
      </c>
    </row>
    <row r="104" s="306" customFormat="true" ht="14.25" hidden="false" customHeight="false" outlineLevel="0" collapsed="false">
      <c r="A104" s="179" t="n">
        <v>39607</v>
      </c>
      <c r="B104" s="179" t="s">
        <v>920</v>
      </c>
      <c r="C104" s="180" t="s">
        <v>74</v>
      </c>
      <c r="D104" s="180" t="s">
        <v>30</v>
      </c>
      <c r="E104" s="178" t="n">
        <v>15</v>
      </c>
      <c r="F104" s="303" t="n">
        <v>24.02</v>
      </c>
      <c r="G104" s="304" t="n">
        <f aca="false">VLOOKUP(A104,'INSUMOS SINAPI'!$A:$E,5,0)</f>
        <v>24.02</v>
      </c>
      <c r="H104" s="305" t="n">
        <f aca="false">F104-G104</f>
        <v>0</v>
      </c>
    </row>
    <row r="105" s="306" customFormat="true" ht="14.25" hidden="false" customHeight="false" outlineLevel="0" collapsed="false">
      <c r="A105" s="179" t="n">
        <v>12872</v>
      </c>
      <c r="B105" s="179" t="s">
        <v>695</v>
      </c>
      <c r="C105" s="180" t="s">
        <v>636</v>
      </c>
      <c r="D105" s="180" t="s">
        <v>594</v>
      </c>
      <c r="E105" s="178" t="n">
        <v>31.86</v>
      </c>
      <c r="F105" s="303" t="n">
        <v>10.91</v>
      </c>
      <c r="G105" s="304" t="n">
        <f aca="false">VLOOKUP(A105,'INSUMOS SINAPI'!$A:$E,5,0)</f>
        <v>10.91</v>
      </c>
      <c r="H105" s="305" t="n">
        <f aca="false">F105-G105</f>
        <v>0</v>
      </c>
    </row>
    <row r="106" s="306" customFormat="true" ht="24" hidden="false" customHeight="true" outlineLevel="0" collapsed="false">
      <c r="A106" s="179" t="n">
        <v>25931</v>
      </c>
      <c r="B106" s="179" t="s">
        <v>734</v>
      </c>
      <c r="C106" s="180" t="s">
        <v>74</v>
      </c>
      <c r="D106" s="180" t="s">
        <v>30</v>
      </c>
      <c r="E106" s="178" t="n">
        <v>3.25</v>
      </c>
      <c r="F106" s="303" t="n">
        <v>103.09</v>
      </c>
      <c r="G106" s="304" t="n">
        <f aca="false">VLOOKUP(A106,'INSUMOS SINAPI'!$A:$E,5,0)</f>
        <v>103.09</v>
      </c>
      <c r="H106" s="305" t="n">
        <f aca="false">F106-G106</f>
        <v>0</v>
      </c>
    </row>
    <row r="107" s="306" customFormat="true" ht="14.25" hidden="false" customHeight="false" outlineLevel="0" collapsed="false">
      <c r="A107" s="179" t="n">
        <v>3099</v>
      </c>
      <c r="B107" s="179" t="s">
        <v>804</v>
      </c>
      <c r="C107" s="180" t="s">
        <v>74</v>
      </c>
      <c r="D107" s="180" t="s">
        <v>275</v>
      </c>
      <c r="E107" s="178" t="n">
        <v>6</v>
      </c>
      <c r="F107" s="303" t="n">
        <v>54.94</v>
      </c>
      <c r="G107" s="304" t="n">
        <f aca="false">VLOOKUP(A107,'INSUMOS SINAPI'!$A:$E,5,0)</f>
        <v>54.94</v>
      </c>
      <c r="H107" s="305" t="n">
        <f aca="false">F107-G107</f>
        <v>0</v>
      </c>
    </row>
    <row r="108" s="306" customFormat="true" ht="14.25" hidden="false" customHeight="false" outlineLevel="0" collapsed="false">
      <c r="A108" s="179" t="n">
        <v>4760</v>
      </c>
      <c r="B108" s="179" t="s">
        <v>958</v>
      </c>
      <c r="C108" s="180" t="s">
        <v>636</v>
      </c>
      <c r="D108" s="180" t="s">
        <v>594</v>
      </c>
      <c r="E108" s="178" t="n">
        <v>24.77</v>
      </c>
      <c r="F108" s="303" t="n">
        <v>13.3</v>
      </c>
      <c r="G108" s="304" t="n">
        <f aca="false">VLOOKUP(A108,'INSUMOS SINAPI'!$A:$E,5,0)</f>
        <v>13.3</v>
      </c>
      <c r="H108" s="305" t="n">
        <f aca="false">F108-G108</f>
        <v>0</v>
      </c>
    </row>
    <row r="109" s="306" customFormat="true" ht="14.25" hidden="false" customHeight="false" outlineLevel="0" collapsed="false">
      <c r="A109" s="179" t="n">
        <v>2707</v>
      </c>
      <c r="B109" s="179" t="s">
        <v>978</v>
      </c>
      <c r="C109" s="180" t="s">
        <v>636</v>
      </c>
      <c r="D109" s="180" t="s">
        <v>594</v>
      </c>
      <c r="E109" s="178" t="n">
        <v>4</v>
      </c>
      <c r="F109" s="303" t="n">
        <v>82.31</v>
      </c>
      <c r="G109" s="304" t="n">
        <f aca="false">VLOOKUP(A109,'INSUMOS SINAPI'!$A:$E,5,0)</f>
        <v>82.31</v>
      </c>
      <c r="H109" s="305" t="n">
        <f aca="false">F109-G109</f>
        <v>0</v>
      </c>
    </row>
    <row r="110" s="306" customFormat="true" ht="14.25" hidden="false" customHeight="false" outlineLevel="0" collapsed="false">
      <c r="A110" s="179" t="s">
        <v>902</v>
      </c>
      <c r="B110" s="179" t="s">
        <v>490</v>
      </c>
      <c r="C110" s="180" t="s">
        <v>74</v>
      </c>
      <c r="D110" s="180" t="s">
        <v>30</v>
      </c>
      <c r="E110" s="178" t="n">
        <v>60</v>
      </c>
      <c r="F110" s="303" t="n">
        <v>0.27</v>
      </c>
      <c r="G110" s="304" t="e">
        <f aca="false">VLOOKUP(A110,'INSUMOS SINAPI'!$A:$E,5,0)</f>
        <v>#N/A</v>
      </c>
      <c r="H110" s="305" t="e">
        <f aca="false">F110-G110</f>
        <v>#N/A</v>
      </c>
    </row>
    <row r="111" s="306" customFormat="true" ht="14.25" hidden="false" customHeight="false" outlineLevel="0" collapsed="false">
      <c r="A111" s="179" t="n">
        <v>3324</v>
      </c>
      <c r="B111" s="179" t="s">
        <v>970</v>
      </c>
      <c r="C111" s="180" t="s">
        <v>74</v>
      </c>
      <c r="D111" s="180" t="s">
        <v>79</v>
      </c>
      <c r="E111" s="178" t="n">
        <v>70</v>
      </c>
      <c r="F111" s="303" t="n">
        <v>4.28</v>
      </c>
      <c r="G111" s="304" t="n">
        <f aca="false">VLOOKUP(A111,'INSUMOS SINAPI'!$A:$E,5,0)</f>
        <v>4.28</v>
      </c>
      <c r="H111" s="305" t="n">
        <f aca="false">F111-G111</f>
        <v>0</v>
      </c>
    </row>
    <row r="112" s="306" customFormat="true" ht="14.25" hidden="false" customHeight="false" outlineLevel="0" collapsed="false">
      <c r="A112" s="179" t="n">
        <v>11795</v>
      </c>
      <c r="B112" s="179" t="s">
        <v>950</v>
      </c>
      <c r="C112" s="180" t="s">
        <v>74</v>
      </c>
      <c r="D112" s="180" t="s">
        <v>79</v>
      </c>
      <c r="E112" s="178" t="n">
        <v>1.01</v>
      </c>
      <c r="F112" s="303" t="n">
        <v>290.56</v>
      </c>
      <c r="G112" s="304" t="n">
        <f aca="false">VLOOKUP(A112,'INSUMOS SINAPI'!$A:$E,5,0)</f>
        <v>290.56</v>
      </c>
      <c r="H112" s="305" t="n">
        <f aca="false">F112-G112</f>
        <v>0</v>
      </c>
    </row>
    <row r="113" s="306" customFormat="true" ht="14.25" hidden="false" customHeight="false" outlineLevel="0" collapsed="false">
      <c r="A113" s="179" t="s">
        <v>884</v>
      </c>
      <c r="B113" s="179" t="s">
        <v>885</v>
      </c>
      <c r="C113" s="180" t="s">
        <v>74</v>
      </c>
      <c r="D113" s="180" t="s">
        <v>86</v>
      </c>
      <c r="E113" s="178" t="n">
        <v>5</v>
      </c>
      <c r="F113" s="303" t="n">
        <v>9.5</v>
      </c>
      <c r="G113" s="304" t="e">
        <f aca="false">VLOOKUP(A113,'INSUMOS SINAPI'!$A:$E,5,0)</f>
        <v>#N/A</v>
      </c>
      <c r="H113" s="305" t="e">
        <f aca="false">F113-G113</f>
        <v>#N/A</v>
      </c>
    </row>
    <row r="114" s="306" customFormat="true" ht="14.25" hidden="false" customHeight="false" outlineLevel="0" collapsed="false">
      <c r="A114" s="179" t="n">
        <v>38094</v>
      </c>
      <c r="B114" s="179" t="s">
        <v>868</v>
      </c>
      <c r="C114" s="180" t="s">
        <v>74</v>
      </c>
      <c r="D114" s="180" t="s">
        <v>30</v>
      </c>
      <c r="E114" s="178" t="n">
        <v>146</v>
      </c>
      <c r="F114" s="303" t="n">
        <v>1.91</v>
      </c>
      <c r="G114" s="304" t="n">
        <f aca="false">VLOOKUP(A114,'INSUMOS SINAPI'!$A:$E,5,0)</f>
        <v>1.91</v>
      </c>
      <c r="H114" s="305" t="n">
        <f aca="false">F114-G114</f>
        <v>0</v>
      </c>
    </row>
    <row r="115" s="306" customFormat="true" ht="14.25" hidden="false" customHeight="false" outlineLevel="0" collapsed="false">
      <c r="A115" s="179" t="n">
        <v>38476</v>
      </c>
      <c r="B115" s="179" t="s">
        <v>671</v>
      </c>
      <c r="C115" s="180" t="s">
        <v>74</v>
      </c>
      <c r="D115" s="180" t="s">
        <v>30</v>
      </c>
      <c r="E115" s="178" t="n">
        <v>1.35</v>
      </c>
      <c r="F115" s="303" t="n">
        <v>203.78</v>
      </c>
      <c r="G115" s="304" t="n">
        <f aca="false">VLOOKUP(A115,'INSUMOS SINAPI'!$A:$E,5,0)</f>
        <v>203.78</v>
      </c>
      <c r="H115" s="305" t="n">
        <f aca="false">F115-G115</f>
        <v>0</v>
      </c>
    </row>
    <row r="116" s="306" customFormat="true" ht="14.25" hidden="false" customHeight="false" outlineLevel="0" collapsed="false">
      <c r="A116" s="179" t="n">
        <v>651</v>
      </c>
      <c r="B116" s="179" t="s">
        <v>847</v>
      </c>
      <c r="C116" s="180" t="s">
        <v>74</v>
      </c>
      <c r="D116" s="180" t="s">
        <v>30</v>
      </c>
      <c r="E116" s="178" t="n">
        <v>135</v>
      </c>
      <c r="F116" s="303" t="n">
        <v>2.01</v>
      </c>
      <c r="G116" s="304" t="n">
        <f aca="false">VLOOKUP(A116,'INSUMOS SINAPI'!$A:$E,5,0)</f>
        <v>2.01</v>
      </c>
      <c r="H116" s="305" t="n">
        <f aca="false">F116-G116</f>
        <v>0</v>
      </c>
    </row>
    <row r="117" s="306" customFormat="true" ht="14.25" hidden="false" customHeight="false" outlineLevel="0" collapsed="false">
      <c r="A117" s="179" t="n">
        <v>11157</v>
      </c>
      <c r="B117" s="179" t="s">
        <v>787</v>
      </c>
      <c r="C117" s="180" t="s">
        <v>74</v>
      </c>
      <c r="D117" s="180" t="s">
        <v>788</v>
      </c>
      <c r="E117" s="178" t="n">
        <v>2.1</v>
      </c>
      <c r="F117" s="303" t="n">
        <v>128.1</v>
      </c>
      <c r="G117" s="304" t="n">
        <f aca="false">VLOOKUP(A117,'INSUMOS SINAPI'!$A:$E,5,0)</f>
        <v>128.1</v>
      </c>
      <c r="H117" s="305" t="n">
        <f aca="false">F117-G117</f>
        <v>0</v>
      </c>
    </row>
    <row r="118" s="306" customFormat="true" ht="14.25" hidden="false" customHeight="false" outlineLevel="0" collapsed="false">
      <c r="A118" s="179" t="n">
        <v>1370</v>
      </c>
      <c r="B118" s="179" t="s">
        <v>930</v>
      </c>
      <c r="C118" s="180" t="s">
        <v>74</v>
      </c>
      <c r="D118" s="180" t="s">
        <v>30</v>
      </c>
      <c r="E118" s="178" t="n">
        <v>4</v>
      </c>
      <c r="F118" s="303" t="n">
        <v>66.59</v>
      </c>
      <c r="G118" s="304" t="n">
        <f aca="false">VLOOKUP(A118,'INSUMOS SINAPI'!$A:$E,5,0)</f>
        <v>66.59</v>
      </c>
      <c r="H118" s="305" t="n">
        <f aca="false">F118-G118</f>
        <v>0</v>
      </c>
    </row>
    <row r="119" s="306" customFormat="true" ht="14.25" hidden="false" customHeight="false" outlineLevel="0" collapsed="false">
      <c r="A119" s="179" t="n">
        <v>37666</v>
      </c>
      <c r="B119" s="179" t="s">
        <v>663</v>
      </c>
      <c r="C119" s="180" t="s">
        <v>636</v>
      </c>
      <c r="D119" s="180" t="s">
        <v>594</v>
      </c>
      <c r="E119" s="178" t="n">
        <v>14.72</v>
      </c>
      <c r="F119" s="303" t="n">
        <v>17.8</v>
      </c>
      <c r="G119" s="304" t="n">
        <f aca="false">VLOOKUP(A119,'INSUMOS SINAPI'!$A:$E,5,0)</f>
        <v>17.8</v>
      </c>
      <c r="H119" s="305" t="n">
        <f aca="false">F119-G119</f>
        <v>0</v>
      </c>
    </row>
    <row r="120" s="306" customFormat="true" ht="14.25" hidden="false" customHeight="false" outlineLevel="0" collapsed="false">
      <c r="A120" s="179" t="n">
        <v>38056</v>
      </c>
      <c r="B120" s="179" t="s">
        <v>906</v>
      </c>
      <c r="C120" s="180" t="s">
        <v>74</v>
      </c>
      <c r="D120" s="180" t="s">
        <v>30</v>
      </c>
      <c r="E120" s="178" t="n">
        <v>18</v>
      </c>
      <c r="F120" s="303" t="n">
        <v>14.56</v>
      </c>
      <c r="G120" s="304" t="n">
        <f aca="false">VLOOKUP(A120,'INSUMOS SINAPI'!$A:$E,5,0)</f>
        <v>14.56</v>
      </c>
      <c r="H120" s="305" t="n">
        <f aca="false">F120-G120</f>
        <v>0</v>
      </c>
    </row>
    <row r="121" s="306" customFormat="true" ht="14.25" hidden="false" customHeight="false" outlineLevel="0" collapsed="false">
      <c r="A121" s="179" t="n">
        <v>38412</v>
      </c>
      <c r="B121" s="179" t="s">
        <v>669</v>
      </c>
      <c r="C121" s="180" t="s">
        <v>74</v>
      </c>
      <c r="D121" s="180" t="s">
        <v>30</v>
      </c>
      <c r="E121" s="178" t="n">
        <v>0.31</v>
      </c>
      <c r="F121" s="303" t="n">
        <v>837.62</v>
      </c>
      <c r="G121" s="304" t="n">
        <f aca="false">VLOOKUP(A121,'INSUMOS SINAPI'!$A:$E,5,0)</f>
        <v>837.62</v>
      </c>
      <c r="H121" s="305" t="n">
        <f aca="false">F121-G121</f>
        <v>0</v>
      </c>
    </row>
    <row r="122" s="306" customFormat="true" ht="14.25" hidden="false" customHeight="false" outlineLevel="0" collapsed="false">
      <c r="A122" s="179" t="s">
        <v>875</v>
      </c>
      <c r="B122" s="179" t="s">
        <v>374</v>
      </c>
      <c r="C122" s="180" t="s">
        <v>74</v>
      </c>
      <c r="D122" s="180" t="s">
        <v>86</v>
      </c>
      <c r="E122" s="178" t="n">
        <v>150</v>
      </c>
      <c r="F122" s="303" t="n">
        <v>3.67</v>
      </c>
      <c r="G122" s="304" t="e">
        <f aca="false">VLOOKUP(A122,'INSUMOS SINAPI'!$A:$E,5,0)</f>
        <v>#N/A</v>
      </c>
      <c r="H122" s="305" t="e">
        <f aca="false">F122-G122</f>
        <v>#N/A</v>
      </c>
    </row>
    <row r="123" s="306" customFormat="true" ht="14.25" hidden="false" customHeight="false" outlineLevel="0" collapsed="false">
      <c r="A123" s="179" t="n">
        <v>7311</v>
      </c>
      <c r="B123" s="179" t="s">
        <v>789</v>
      </c>
      <c r="C123" s="180" t="s">
        <v>74</v>
      </c>
      <c r="D123" s="180" t="s">
        <v>654</v>
      </c>
      <c r="E123" s="178" t="n">
        <v>11.18</v>
      </c>
      <c r="F123" s="303" t="n">
        <v>22.02</v>
      </c>
      <c r="G123" s="304" t="n">
        <f aca="false">VLOOKUP(A123,'INSUMOS SINAPI'!$A:$E,5,0)</f>
        <v>22.02</v>
      </c>
      <c r="H123" s="305" t="n">
        <f aca="false">F123-G123</f>
        <v>0</v>
      </c>
    </row>
    <row r="124" s="306" customFormat="true" ht="14.25" hidden="false" customHeight="false" outlineLevel="0" collapsed="false">
      <c r="A124" s="179" t="n">
        <v>11359</v>
      </c>
      <c r="B124" s="179" t="s">
        <v>649</v>
      </c>
      <c r="C124" s="180" t="s">
        <v>74</v>
      </c>
      <c r="D124" s="180" t="s">
        <v>30</v>
      </c>
      <c r="E124" s="178" t="n">
        <v>0.42</v>
      </c>
      <c r="F124" s="303" t="n">
        <v>571.77</v>
      </c>
      <c r="G124" s="304" t="n">
        <f aca="false">VLOOKUP(A124,'INSUMOS SINAPI'!$A:$E,5,0)</f>
        <v>571.77</v>
      </c>
      <c r="H124" s="305" t="n">
        <f aca="false">F124-G124</f>
        <v>0</v>
      </c>
    </row>
    <row r="125" s="306" customFormat="true" ht="14.25" hidden="false" customHeight="false" outlineLevel="0" collapsed="false">
      <c r="A125" s="179" t="n">
        <v>38399</v>
      </c>
      <c r="B125" s="179" t="s">
        <v>668</v>
      </c>
      <c r="C125" s="180" t="s">
        <v>74</v>
      </c>
      <c r="D125" s="180" t="s">
        <v>30</v>
      </c>
      <c r="E125" s="178" t="n">
        <v>1.69</v>
      </c>
      <c r="F125" s="303" t="n">
        <v>135.25</v>
      </c>
      <c r="G125" s="304" t="n">
        <f aca="false">VLOOKUP(A125,'INSUMOS SINAPI'!$A:$E,5,0)</f>
        <v>135.25</v>
      </c>
      <c r="H125" s="305" t="n">
        <f aca="false">F125-G125</f>
        <v>0</v>
      </c>
    </row>
    <row r="126" s="306" customFormat="true" ht="14.25" hidden="false" customHeight="false" outlineLevel="0" collapsed="false">
      <c r="A126" s="179" t="n">
        <v>38390</v>
      </c>
      <c r="B126" s="179" t="s">
        <v>665</v>
      </c>
      <c r="C126" s="180" t="s">
        <v>74</v>
      </c>
      <c r="D126" s="180" t="s">
        <v>30</v>
      </c>
      <c r="E126" s="178" t="n">
        <v>9.92</v>
      </c>
      <c r="F126" s="303" t="n">
        <v>22.97</v>
      </c>
      <c r="G126" s="304" t="n">
        <f aca="false">VLOOKUP(A126,'INSUMOS SINAPI'!$A:$E,5,0)</f>
        <v>22.97</v>
      </c>
      <c r="H126" s="305" t="n">
        <f aca="false">F126-G126</f>
        <v>0</v>
      </c>
    </row>
    <row r="127" s="306" customFormat="true" ht="14.25" hidden="false" customHeight="false" outlineLevel="0" collapsed="false">
      <c r="A127" s="179" t="n">
        <v>6127</v>
      </c>
      <c r="B127" s="179" t="s">
        <v>773</v>
      </c>
      <c r="C127" s="180" t="s">
        <v>636</v>
      </c>
      <c r="D127" s="180" t="s">
        <v>594</v>
      </c>
      <c r="E127" s="178" t="n">
        <v>27.96</v>
      </c>
      <c r="F127" s="303" t="n">
        <v>8.02</v>
      </c>
      <c r="G127" s="304" t="n">
        <f aca="false">VLOOKUP(A127,'INSUMOS SINAPI'!$A:$E,5,0)</f>
        <v>8.02</v>
      </c>
      <c r="H127" s="305" t="n">
        <f aca="false">F127-G127</f>
        <v>0</v>
      </c>
    </row>
    <row r="128" s="306" customFormat="true" ht="14.25" hidden="false" customHeight="false" outlineLevel="0" collapsed="false">
      <c r="A128" s="179" t="n">
        <v>38877</v>
      </c>
      <c r="B128" s="179" t="s">
        <v>744</v>
      </c>
      <c r="C128" s="180" t="s">
        <v>74</v>
      </c>
      <c r="D128" s="180" t="s">
        <v>285</v>
      </c>
      <c r="E128" s="178" t="n">
        <v>38.76</v>
      </c>
      <c r="F128" s="303" t="n">
        <v>5.7</v>
      </c>
      <c r="G128" s="304" t="n">
        <f aca="false">VLOOKUP(A128,'INSUMOS SINAPI'!$A:$E,5,0)</f>
        <v>5.7</v>
      </c>
      <c r="H128" s="305" t="n">
        <f aca="false">F128-G128</f>
        <v>0</v>
      </c>
    </row>
    <row r="129" s="306" customFormat="true" ht="14.25" hidden="false" customHeight="false" outlineLevel="0" collapsed="false">
      <c r="A129" s="179" t="n">
        <v>246</v>
      </c>
      <c r="B129" s="179" t="s">
        <v>842</v>
      </c>
      <c r="C129" s="180" t="s">
        <v>636</v>
      </c>
      <c r="D129" s="180" t="s">
        <v>594</v>
      </c>
      <c r="E129" s="178" t="n">
        <v>23.33</v>
      </c>
      <c r="F129" s="303" t="n">
        <v>9.41</v>
      </c>
      <c r="G129" s="304" t="n">
        <f aca="false">VLOOKUP(A129,'INSUMOS SINAPI'!$A:$E,5,0)</f>
        <v>9.41</v>
      </c>
      <c r="H129" s="305" t="n">
        <f aca="false">F129-G129</f>
        <v>0</v>
      </c>
    </row>
    <row r="130" s="306" customFormat="true" ht="14.25" hidden="false" customHeight="false" outlineLevel="0" collapsed="false">
      <c r="A130" s="179" t="n">
        <v>4721</v>
      </c>
      <c r="B130" s="179" t="s">
        <v>675</v>
      </c>
      <c r="C130" s="180" t="s">
        <v>74</v>
      </c>
      <c r="D130" s="180" t="s">
        <v>116</v>
      </c>
      <c r="E130" s="178" t="n">
        <v>4.09</v>
      </c>
      <c r="F130" s="303" t="n">
        <v>52.9</v>
      </c>
      <c r="G130" s="304" t="n">
        <f aca="false">VLOOKUP(A130,'INSUMOS SINAPI'!$A:$E,5,0)</f>
        <v>52.9</v>
      </c>
      <c r="H130" s="305" t="n">
        <f aca="false">F130-G130</f>
        <v>0</v>
      </c>
    </row>
    <row r="131" s="306" customFormat="true" ht="14.25" hidden="false" customHeight="false" outlineLevel="0" collapsed="false">
      <c r="A131" s="179" t="n">
        <v>40863</v>
      </c>
      <c r="B131" s="179" t="s">
        <v>637</v>
      </c>
      <c r="C131" s="180" t="s">
        <v>74</v>
      </c>
      <c r="D131" s="180" t="s">
        <v>61</v>
      </c>
      <c r="E131" s="178" t="n">
        <v>3.3</v>
      </c>
      <c r="F131" s="303" t="n">
        <v>63.58</v>
      </c>
      <c r="G131" s="304" t="n">
        <f aca="false">VLOOKUP(A131,'INSUMOS SINAPI'!$A:$E,5,0)</f>
        <v>63.58</v>
      </c>
      <c r="H131" s="305" t="n">
        <f aca="false">F131-G131</f>
        <v>0</v>
      </c>
    </row>
    <row r="132" s="306" customFormat="true" ht="14.25" hidden="false" customHeight="false" outlineLevel="0" collapsed="false">
      <c r="A132" s="179" t="n">
        <v>39606</v>
      </c>
      <c r="B132" s="179" t="s">
        <v>919</v>
      </c>
      <c r="C132" s="180" t="s">
        <v>74</v>
      </c>
      <c r="D132" s="180" t="s">
        <v>30</v>
      </c>
      <c r="E132" s="178" t="n">
        <v>10</v>
      </c>
      <c r="F132" s="303" t="n">
        <v>20.93</v>
      </c>
      <c r="G132" s="304" t="n">
        <f aca="false">VLOOKUP(A132,'INSUMOS SINAPI'!$A:$E,5,0)</f>
        <v>20.93</v>
      </c>
      <c r="H132" s="305" t="n">
        <f aca="false">F132-G132</f>
        <v>0</v>
      </c>
    </row>
    <row r="133" s="306" customFormat="true" ht="14.25" hidden="false" customHeight="false" outlineLevel="0" collapsed="false">
      <c r="A133" s="179" t="n">
        <v>34621</v>
      </c>
      <c r="B133" s="179" t="s">
        <v>949</v>
      </c>
      <c r="C133" s="180" t="s">
        <v>74</v>
      </c>
      <c r="D133" s="180" t="s">
        <v>86</v>
      </c>
      <c r="E133" s="178" t="n">
        <v>30</v>
      </c>
      <c r="F133" s="303" t="n">
        <v>6.73</v>
      </c>
      <c r="G133" s="304" t="n">
        <f aca="false">VLOOKUP(A133,'INSUMOS SINAPI'!$A:$E,5,0)</f>
        <v>6.73</v>
      </c>
      <c r="H133" s="305" t="n">
        <f aca="false">F133-G133</f>
        <v>0</v>
      </c>
    </row>
    <row r="134" s="306" customFormat="true" ht="14.25" hidden="false" customHeight="false" outlineLevel="0" collapsed="false">
      <c r="A134" s="179" t="n">
        <v>3</v>
      </c>
      <c r="B134" s="179" t="s">
        <v>967</v>
      </c>
      <c r="C134" s="180" t="s">
        <v>74</v>
      </c>
      <c r="D134" s="180" t="s">
        <v>654</v>
      </c>
      <c r="E134" s="178" t="n">
        <v>57.85</v>
      </c>
      <c r="F134" s="303" t="n">
        <v>3.42</v>
      </c>
      <c r="G134" s="304" t="n">
        <f aca="false">VLOOKUP(A134,'INSUMOS SINAPI'!$A:$E,5,0)</f>
        <v>3.42</v>
      </c>
      <c r="H134" s="305" t="n">
        <f aca="false">F134-G134</f>
        <v>0</v>
      </c>
    </row>
    <row r="135" s="306" customFormat="true" ht="14.25" hidden="false" customHeight="false" outlineLevel="0" collapsed="false">
      <c r="A135" s="179" t="n">
        <v>2685</v>
      </c>
      <c r="B135" s="179" t="s">
        <v>905</v>
      </c>
      <c r="C135" s="180" t="s">
        <v>74</v>
      </c>
      <c r="D135" s="180" t="s">
        <v>86</v>
      </c>
      <c r="E135" s="178" t="n">
        <v>61.02</v>
      </c>
      <c r="F135" s="303" t="n">
        <v>3.21</v>
      </c>
      <c r="G135" s="304" t="n">
        <f aca="false">VLOOKUP(A135,'INSUMOS SINAPI'!$A:$E,5,0)</f>
        <v>3.21</v>
      </c>
      <c r="H135" s="305" t="n">
        <f aca="false">F135-G135</f>
        <v>0</v>
      </c>
    </row>
    <row r="136" s="306" customFormat="true" ht="14.25" hidden="false" customHeight="false" outlineLevel="0" collapsed="false">
      <c r="A136" s="179" t="n">
        <v>12</v>
      </c>
      <c r="B136" s="179" t="s">
        <v>966</v>
      </c>
      <c r="C136" s="180" t="s">
        <v>74</v>
      </c>
      <c r="D136" s="180" t="s">
        <v>30</v>
      </c>
      <c r="E136" s="178" t="n">
        <v>28.75</v>
      </c>
      <c r="F136" s="303" t="n">
        <v>6.77</v>
      </c>
      <c r="G136" s="304" t="n">
        <f aca="false">VLOOKUP(A136,'INSUMOS SINAPI'!$A:$E,5,0)</f>
        <v>6.77</v>
      </c>
      <c r="H136" s="305" t="n">
        <f aca="false">F136-G136</f>
        <v>0</v>
      </c>
    </row>
    <row r="137" s="306" customFormat="true" ht="14.25" hidden="false" customHeight="false" outlineLevel="0" collapsed="false">
      <c r="A137" s="179" t="s">
        <v>918</v>
      </c>
      <c r="B137" s="179" t="s">
        <v>511</v>
      </c>
      <c r="C137" s="180" t="s">
        <v>74</v>
      </c>
      <c r="D137" s="180" t="s">
        <v>30</v>
      </c>
      <c r="E137" s="178" t="n">
        <v>25</v>
      </c>
      <c r="F137" s="303" t="n">
        <v>2.53</v>
      </c>
      <c r="G137" s="304" t="e">
        <f aca="false">VLOOKUP(A137,'INSUMOS SINAPI'!$A:$E,5,0)</f>
        <v>#N/A</v>
      </c>
      <c r="H137" s="305" t="e">
        <f aca="false">F137-G137</f>
        <v>#N/A</v>
      </c>
    </row>
    <row r="138" s="306" customFormat="true" ht="14.25" hidden="false" customHeight="false" outlineLevel="0" collapsed="false">
      <c r="A138" s="179" t="s">
        <v>921</v>
      </c>
      <c r="B138" s="179" t="s">
        <v>520</v>
      </c>
      <c r="C138" s="180" t="s">
        <v>74</v>
      </c>
      <c r="D138" s="180" t="s">
        <v>30</v>
      </c>
      <c r="E138" s="178" t="n">
        <v>20</v>
      </c>
      <c r="F138" s="303" t="n">
        <v>16.4</v>
      </c>
      <c r="G138" s="304" t="e">
        <f aca="false">VLOOKUP(A138,'INSUMOS SINAPI'!$A:$E,5,0)</f>
        <v>#N/A</v>
      </c>
      <c r="H138" s="305" t="e">
        <f aca="false">F138-G138</f>
        <v>#N/A</v>
      </c>
    </row>
    <row r="139" s="306" customFormat="true" ht="14.25" hidden="false" customHeight="false" outlineLevel="0" collapsed="false">
      <c r="A139" s="179" t="s">
        <v>866</v>
      </c>
      <c r="B139" s="179" t="s">
        <v>344</v>
      </c>
      <c r="C139" s="180" t="s">
        <v>74</v>
      </c>
      <c r="D139" s="180" t="s">
        <v>86</v>
      </c>
      <c r="E139" s="178" t="n">
        <v>10</v>
      </c>
      <c r="F139" s="303" t="n">
        <v>2.16</v>
      </c>
      <c r="G139" s="304" t="e">
        <f aca="false">VLOOKUP(A139,'INSUMOS SINAPI'!$A:$E,5,0)</f>
        <v>#N/A</v>
      </c>
      <c r="H139" s="305" t="e">
        <f aca="false">F139-G139</f>
        <v>#N/A</v>
      </c>
    </row>
    <row r="140" s="306" customFormat="true" ht="14.25" hidden="false" customHeight="false" outlineLevel="0" collapsed="false">
      <c r="A140" s="179" t="n">
        <v>39419</v>
      </c>
      <c r="B140" s="179" t="s">
        <v>712</v>
      </c>
      <c r="C140" s="180" t="s">
        <v>74</v>
      </c>
      <c r="D140" s="180" t="s">
        <v>86</v>
      </c>
      <c r="E140" s="178" t="n">
        <v>42.26</v>
      </c>
      <c r="F140" s="303" t="n">
        <v>4.46</v>
      </c>
      <c r="G140" s="304" t="n">
        <f aca="false">VLOOKUP(A140,'INSUMOS SINAPI'!$A:$E,5,0)</f>
        <v>4.46</v>
      </c>
      <c r="H140" s="305" t="n">
        <f aca="false">F140-G140</f>
        <v>0</v>
      </c>
    </row>
    <row r="141" s="307" customFormat="true" ht="14.25" hidden="false" customHeight="false" outlineLevel="0" collapsed="false">
      <c r="A141" s="179" t="s">
        <v>861</v>
      </c>
      <c r="B141" s="179" t="s">
        <v>862</v>
      </c>
      <c r="C141" s="180" t="s">
        <v>74</v>
      </c>
      <c r="D141" s="180" t="s">
        <v>30</v>
      </c>
      <c r="E141" s="178" t="n">
        <v>4</v>
      </c>
      <c r="F141" s="303" t="n">
        <v>47.4</v>
      </c>
      <c r="G141" s="304" t="e">
        <f aca="false">VLOOKUP(A141,'INSUMOS SINAPI'!$A:$E,5,0)</f>
        <v>#N/A</v>
      </c>
      <c r="H141" s="305" t="e">
        <f aca="false">F141-G141</f>
        <v>#N/A</v>
      </c>
      <c r="J141" s="308"/>
    </row>
    <row r="142" s="306" customFormat="true" ht="14.25" hidden="false" customHeight="false" outlineLevel="0" collapsed="false">
      <c r="A142" s="179" t="n">
        <v>20007</v>
      </c>
      <c r="B142" s="179" t="s">
        <v>798</v>
      </c>
      <c r="C142" s="180" t="s">
        <v>74</v>
      </c>
      <c r="D142" s="180" t="s">
        <v>86</v>
      </c>
      <c r="E142" s="178" t="n">
        <v>70.8</v>
      </c>
      <c r="F142" s="303" t="n">
        <v>2.55</v>
      </c>
      <c r="G142" s="304" t="n">
        <f aca="false">VLOOKUP(A142,'INSUMOS SINAPI'!$A:$E,5,0)</f>
        <v>2.55</v>
      </c>
      <c r="H142" s="305" t="n">
        <f aca="false">F142-G142</f>
        <v>0</v>
      </c>
    </row>
    <row r="143" s="306" customFormat="true" ht="14.25" hidden="false" customHeight="false" outlineLevel="0" collapsed="false">
      <c r="A143" s="179" t="n">
        <v>39434</v>
      </c>
      <c r="B143" s="179" t="s">
        <v>716</v>
      </c>
      <c r="C143" s="180" t="s">
        <v>74</v>
      </c>
      <c r="D143" s="180" t="s">
        <v>285</v>
      </c>
      <c r="E143" s="178" t="n">
        <v>57.4</v>
      </c>
      <c r="F143" s="303" t="n">
        <v>3.06</v>
      </c>
      <c r="G143" s="304" t="n">
        <f aca="false">VLOOKUP(A143,'INSUMOS SINAPI'!$A:$E,5,0)</f>
        <v>3.06</v>
      </c>
      <c r="H143" s="305" t="n">
        <f aca="false">F143-G143</f>
        <v>0</v>
      </c>
    </row>
    <row r="144" s="306" customFormat="true" ht="14.25" hidden="false" customHeight="false" outlineLevel="0" collapsed="false">
      <c r="A144" s="179" t="n">
        <v>10567</v>
      </c>
      <c r="B144" s="179" t="s">
        <v>706</v>
      </c>
      <c r="C144" s="180" t="s">
        <v>74</v>
      </c>
      <c r="D144" s="180" t="s">
        <v>86</v>
      </c>
      <c r="E144" s="178" t="n">
        <v>36</v>
      </c>
      <c r="F144" s="303" t="n">
        <v>4.82</v>
      </c>
      <c r="G144" s="304" t="n">
        <f aca="false">VLOOKUP(A144,'INSUMOS SINAPI'!$A:$E,5,0)</f>
        <v>4.82</v>
      </c>
      <c r="H144" s="305" t="n">
        <f aca="false">F144-G144</f>
        <v>0</v>
      </c>
    </row>
    <row r="145" s="306" customFormat="true" ht="14.25" hidden="false" customHeight="false" outlineLevel="0" collapsed="false">
      <c r="A145" s="179" t="n">
        <v>38413</v>
      </c>
      <c r="B145" s="179" t="s">
        <v>670</v>
      </c>
      <c r="C145" s="180" t="s">
        <v>74</v>
      </c>
      <c r="D145" s="180" t="s">
        <v>30</v>
      </c>
      <c r="E145" s="178" t="n">
        <v>0.29</v>
      </c>
      <c r="F145" s="303" t="n">
        <v>589.49</v>
      </c>
      <c r="G145" s="304" t="n">
        <f aca="false">VLOOKUP(A145,'INSUMOS SINAPI'!$A:$E,5,0)</f>
        <v>589.49</v>
      </c>
      <c r="H145" s="305" t="n">
        <f aca="false">F145-G145</f>
        <v>0</v>
      </c>
    </row>
    <row r="146" s="306" customFormat="true" ht="14.25" hidden="false" customHeight="false" outlineLevel="0" collapsed="false">
      <c r="A146" s="179" t="n">
        <v>4253</v>
      </c>
      <c r="B146" s="179" t="s">
        <v>726</v>
      </c>
      <c r="C146" s="180" t="s">
        <v>636</v>
      </c>
      <c r="D146" s="180" t="s">
        <v>594</v>
      </c>
      <c r="E146" s="178" t="n">
        <v>11.92</v>
      </c>
      <c r="F146" s="303" t="n">
        <v>14.29</v>
      </c>
      <c r="G146" s="304" t="n">
        <f aca="false">VLOOKUP(A146,'INSUMOS SINAPI'!$A:$E,5,0)</f>
        <v>14.29</v>
      </c>
      <c r="H146" s="305" t="n">
        <f aca="false">F146-G146</f>
        <v>0</v>
      </c>
    </row>
    <row r="147" s="306" customFormat="true" ht="14.25" hidden="false" customHeight="false" outlineLevel="0" collapsed="false">
      <c r="A147" s="179" t="n">
        <v>38477</v>
      </c>
      <c r="B147" s="179" t="s">
        <v>672</v>
      </c>
      <c r="C147" s="180" t="s">
        <v>74</v>
      </c>
      <c r="D147" s="180" t="s">
        <v>30</v>
      </c>
      <c r="E147" s="178" t="n">
        <v>0.29</v>
      </c>
      <c r="F147" s="303" t="n">
        <v>577.1</v>
      </c>
      <c r="G147" s="304" t="n">
        <f aca="false">VLOOKUP(A147,'INSUMOS SINAPI'!$A:$E,5,0)</f>
        <v>577.1</v>
      </c>
      <c r="H147" s="305" t="n">
        <f aca="false">F147-G147</f>
        <v>0</v>
      </c>
    </row>
    <row r="148" s="306" customFormat="true" ht="14.25" hidden="false" customHeight="false" outlineLevel="0" collapsed="false">
      <c r="A148" s="179" t="n">
        <v>4755</v>
      </c>
      <c r="B148" s="179" t="s">
        <v>814</v>
      </c>
      <c r="C148" s="180" t="s">
        <v>636</v>
      </c>
      <c r="D148" s="180" t="s">
        <v>594</v>
      </c>
      <c r="E148" s="178" t="n">
        <v>12.77</v>
      </c>
      <c r="F148" s="303" t="n">
        <v>13</v>
      </c>
      <c r="G148" s="304" t="n">
        <f aca="false">VLOOKUP(A148,'INSUMOS SINAPI'!$A:$E,5,0)</f>
        <v>13</v>
      </c>
      <c r="H148" s="305" t="n">
        <f aca="false">F148-G148</f>
        <v>0</v>
      </c>
    </row>
    <row r="149" s="306" customFormat="true" ht="14.25" hidden="false" customHeight="false" outlineLevel="0" collapsed="false">
      <c r="A149" s="179" t="s">
        <v>897</v>
      </c>
      <c r="B149" s="179" t="s">
        <v>898</v>
      </c>
      <c r="C149" s="180" t="s">
        <v>74</v>
      </c>
      <c r="D149" s="180" t="s">
        <v>30</v>
      </c>
      <c r="E149" s="303" t="n">
        <v>4</v>
      </c>
      <c r="F149" s="303" t="n">
        <v>64.02</v>
      </c>
      <c r="G149" s="304" t="e">
        <f aca="false">VLOOKUP(A149,'INSUMOS SINAPI'!$A:$E,5,0)</f>
        <v>#N/A</v>
      </c>
      <c r="H149" s="305" t="e">
        <f aca="false">F149-G149</f>
        <v>#N/A</v>
      </c>
      <c r="J149" s="309"/>
    </row>
    <row r="150" s="306" customFormat="true" ht="14.25" hidden="false" customHeight="false" outlineLevel="0" collapsed="false">
      <c r="A150" s="179" t="n">
        <v>252</v>
      </c>
      <c r="B150" s="179" t="s">
        <v>769</v>
      </c>
      <c r="C150" s="180" t="s">
        <v>636</v>
      </c>
      <c r="D150" s="180" t="s">
        <v>594</v>
      </c>
      <c r="E150" s="178" t="n">
        <v>16.15</v>
      </c>
      <c r="F150" s="303" t="n">
        <v>9.94</v>
      </c>
      <c r="G150" s="304" t="n">
        <f aca="false">VLOOKUP(A150,'INSUMOS SINAPI'!$A:$E,5,0)</f>
        <v>9.94</v>
      </c>
      <c r="H150" s="305" t="n">
        <f aca="false">F150-G150</f>
        <v>0</v>
      </c>
    </row>
    <row r="151" s="306" customFormat="true" ht="14.25" hidden="false" customHeight="false" outlineLevel="0" collapsed="false">
      <c r="A151" s="179" t="n">
        <v>1106</v>
      </c>
      <c r="B151" s="179" t="s">
        <v>742</v>
      </c>
      <c r="C151" s="180" t="s">
        <v>74</v>
      </c>
      <c r="D151" s="180" t="s">
        <v>285</v>
      </c>
      <c r="E151" s="303" t="n">
        <v>262.46</v>
      </c>
      <c r="F151" s="303" t="n">
        <v>0.6</v>
      </c>
      <c r="G151" s="304" t="n">
        <f aca="false">VLOOKUP(A151,'INSUMOS SINAPI'!$A:$E,5,0)</f>
        <v>0.6</v>
      </c>
      <c r="H151" s="305" t="n">
        <f aca="false">F151-G151</f>
        <v>0</v>
      </c>
    </row>
    <row r="152" s="307" customFormat="true" ht="14.25" hidden="false" customHeight="false" outlineLevel="0" collapsed="false">
      <c r="A152" s="179" t="s">
        <v>1156</v>
      </c>
      <c r="B152" s="179" t="s">
        <v>1157</v>
      </c>
      <c r="C152" s="180" t="s">
        <v>74</v>
      </c>
      <c r="D152" s="180" t="s">
        <v>116</v>
      </c>
      <c r="E152" s="178" t="n">
        <v>0.22</v>
      </c>
      <c r="F152" s="303" t="n">
        <v>18.2</v>
      </c>
      <c r="G152" s="304" t="e">
        <f aca="false">VLOOKUP(A152,'INSUMOS SINAPI'!$A:$E,5,0)</f>
        <v>#N/A</v>
      </c>
      <c r="H152" s="305" t="e">
        <f aca="false">F152-G152</f>
        <v>#N/A</v>
      </c>
      <c r="J152" s="308"/>
    </row>
    <row r="153" s="306" customFormat="true" ht="14.25" hidden="false" customHeight="false" outlineLevel="0" collapsed="false">
      <c r="A153" s="179" t="n">
        <v>665</v>
      </c>
      <c r="B153" s="179" t="s">
        <v>741</v>
      </c>
      <c r="C153" s="180" t="s">
        <v>74</v>
      </c>
      <c r="D153" s="180" t="s">
        <v>30</v>
      </c>
      <c r="E153" s="178" t="n">
        <v>8</v>
      </c>
      <c r="F153" s="303" t="n">
        <v>19.28</v>
      </c>
      <c r="G153" s="304" t="n">
        <f aca="false">VLOOKUP(A153,'INSUMOS SINAPI'!$A:$E,5,0)</f>
        <v>19.28</v>
      </c>
      <c r="H153" s="305" t="n">
        <f aca="false">F153-G153</f>
        <v>0</v>
      </c>
    </row>
    <row r="154" s="306" customFormat="true" ht="14.25" hidden="false" customHeight="false" outlineLevel="0" collapsed="false">
      <c r="A154" s="179" t="n">
        <v>37398</v>
      </c>
      <c r="B154" s="179" t="s">
        <v>827</v>
      </c>
      <c r="C154" s="180" t="s">
        <v>74</v>
      </c>
      <c r="D154" s="180" t="s">
        <v>285</v>
      </c>
      <c r="E154" s="178" t="n">
        <v>3</v>
      </c>
      <c r="F154" s="303" t="n">
        <v>51.03</v>
      </c>
      <c r="G154" s="304" t="n">
        <f aca="false">VLOOKUP(A154,'INSUMOS SINAPI'!$A:$E,5,0)</f>
        <v>51.03</v>
      </c>
      <c r="H154" s="305" t="n">
        <f aca="false">F154-G154</f>
        <v>0</v>
      </c>
    </row>
    <row r="155" s="306" customFormat="true" ht="14.25" hidden="false" customHeight="false" outlineLevel="0" collapsed="false">
      <c r="A155" s="179" t="n">
        <v>21127</v>
      </c>
      <c r="B155" s="179" t="s">
        <v>857</v>
      </c>
      <c r="C155" s="180" t="s">
        <v>74</v>
      </c>
      <c r="D155" s="180" t="s">
        <v>30</v>
      </c>
      <c r="E155" s="178" t="n">
        <v>34.95</v>
      </c>
      <c r="F155" s="303" t="n">
        <v>4.35</v>
      </c>
      <c r="G155" s="304" t="n">
        <f aca="false">VLOOKUP(A155,'INSUMOS SINAPI'!$A:$E,5,0)</f>
        <v>4.35</v>
      </c>
      <c r="H155" s="305" t="n">
        <f aca="false">F155-G155</f>
        <v>0</v>
      </c>
    </row>
    <row r="156" s="306" customFormat="true" ht="14.25" hidden="false" customHeight="false" outlineLevel="0" collapsed="false">
      <c r="A156" s="179" t="n">
        <v>25966</v>
      </c>
      <c r="B156" s="179" t="s">
        <v>653</v>
      </c>
      <c r="C156" s="180" t="s">
        <v>74</v>
      </c>
      <c r="D156" s="180" t="s">
        <v>654</v>
      </c>
      <c r="E156" s="178" t="n">
        <v>9.92</v>
      </c>
      <c r="F156" s="303" t="n">
        <v>15.03</v>
      </c>
      <c r="G156" s="304" t="n">
        <f aca="false">VLOOKUP(A156,'INSUMOS SINAPI'!$A:$E,5,0)</f>
        <v>15.03</v>
      </c>
      <c r="H156" s="305" t="n">
        <f aca="false">F156-G156</f>
        <v>0</v>
      </c>
    </row>
    <row r="157" s="306" customFormat="true" ht="14.25" hidden="false" customHeight="false" outlineLevel="0" collapsed="false">
      <c r="A157" s="179" t="n">
        <v>10886</v>
      </c>
      <c r="B157" s="179" t="s">
        <v>838</v>
      </c>
      <c r="C157" s="180" t="s">
        <v>74</v>
      </c>
      <c r="D157" s="180" t="s">
        <v>30</v>
      </c>
      <c r="E157" s="178" t="n">
        <v>1</v>
      </c>
      <c r="F157" s="303" t="n">
        <v>148.75</v>
      </c>
      <c r="G157" s="304" t="n">
        <f aca="false">VLOOKUP(A157,'INSUMOS SINAPI'!$A:$E,5,0)</f>
        <v>148.75</v>
      </c>
      <c r="H157" s="305" t="n">
        <f aca="false">F157-G157</f>
        <v>0</v>
      </c>
    </row>
    <row r="158" s="306" customFormat="true" ht="14.25" hidden="false" customHeight="false" outlineLevel="0" collapsed="false">
      <c r="A158" s="179" t="n">
        <v>38099</v>
      </c>
      <c r="B158" s="179" t="s">
        <v>869</v>
      </c>
      <c r="C158" s="180" t="s">
        <v>74</v>
      </c>
      <c r="D158" s="180" t="s">
        <v>30</v>
      </c>
      <c r="E158" s="178" t="n">
        <v>146</v>
      </c>
      <c r="F158" s="303" t="n">
        <v>0.99</v>
      </c>
      <c r="G158" s="304" t="n">
        <f aca="false">VLOOKUP(A158,'INSUMOS SINAPI'!$A:$E,5,0)</f>
        <v>0.99</v>
      </c>
      <c r="H158" s="305" t="n">
        <f aca="false">F158-G158</f>
        <v>0</v>
      </c>
    </row>
    <row r="159" s="306" customFormat="true" ht="14.25" hidden="false" customHeight="false" outlineLevel="0" collapsed="false">
      <c r="A159" s="179" t="n">
        <v>38382</v>
      </c>
      <c r="B159" s="179" t="s">
        <v>664</v>
      </c>
      <c r="C159" s="180" t="s">
        <v>74</v>
      </c>
      <c r="D159" s="180" t="s">
        <v>30</v>
      </c>
      <c r="E159" s="178" t="n">
        <v>18.87</v>
      </c>
      <c r="F159" s="303" t="n">
        <v>7.62</v>
      </c>
      <c r="G159" s="304" t="n">
        <f aca="false">VLOOKUP(A159,'INSUMOS SINAPI'!$A:$E,5,0)</f>
        <v>7.62</v>
      </c>
      <c r="H159" s="305" t="n">
        <f aca="false">F159-G159</f>
        <v>0</v>
      </c>
    </row>
    <row r="160" s="306" customFormat="true" ht="14.25" hidden="false" customHeight="false" outlineLevel="0" collapsed="false">
      <c r="A160" s="179" t="n">
        <v>2705</v>
      </c>
      <c r="B160" s="179" t="s">
        <v>655</v>
      </c>
      <c r="C160" s="180" t="s">
        <v>74</v>
      </c>
      <c r="D160" s="180" t="s">
        <v>656</v>
      </c>
      <c r="E160" s="178" t="n">
        <v>165.38</v>
      </c>
      <c r="F160" s="303" t="n">
        <v>0.85</v>
      </c>
      <c r="G160" s="304" t="n">
        <f aca="false">VLOOKUP(A160,'INSUMOS SINAPI'!$A:$E,5,0)</f>
        <v>0.85</v>
      </c>
      <c r="H160" s="305" t="n">
        <f aca="false">F160-G160</f>
        <v>0</v>
      </c>
    </row>
    <row r="161" s="306" customFormat="true" ht="14.25" hidden="false" customHeight="false" outlineLevel="0" collapsed="false">
      <c r="A161" s="179" t="n">
        <v>38124</v>
      </c>
      <c r="B161" s="179" t="s">
        <v>908</v>
      </c>
      <c r="C161" s="180" t="s">
        <v>74</v>
      </c>
      <c r="D161" s="180" t="s">
        <v>30</v>
      </c>
      <c r="E161" s="178" t="n">
        <v>6</v>
      </c>
      <c r="F161" s="303" t="n">
        <v>23</v>
      </c>
      <c r="G161" s="304" t="n">
        <f aca="false">VLOOKUP(A161,'INSUMOS SINAPI'!$A:$E,5,0)</f>
        <v>23</v>
      </c>
      <c r="H161" s="305" t="n">
        <f aca="false">F161-G161</f>
        <v>0</v>
      </c>
    </row>
    <row r="162" s="306" customFormat="true" ht="14.25" hidden="false" customHeight="false" outlineLevel="0" collapsed="false">
      <c r="A162" s="179" t="n">
        <v>10731</v>
      </c>
      <c r="B162" s="179" t="s">
        <v>972</v>
      </c>
      <c r="C162" s="180" t="s">
        <v>74</v>
      </c>
      <c r="D162" s="180" t="s">
        <v>79</v>
      </c>
      <c r="E162" s="178" t="n">
        <v>5.5</v>
      </c>
      <c r="F162" s="303" t="n">
        <v>25</v>
      </c>
      <c r="G162" s="304" t="n">
        <f aca="false">VLOOKUP(A162,'INSUMOS SINAPI'!$A:$E,5,0)</f>
        <v>25</v>
      </c>
      <c r="H162" s="305" t="n">
        <f aca="false">F162-G162</f>
        <v>0</v>
      </c>
    </row>
    <row r="163" s="306" customFormat="true" ht="14.25" hidden="false" customHeight="false" outlineLevel="0" collapsed="false">
      <c r="A163" s="179" t="n">
        <v>38112</v>
      </c>
      <c r="B163" s="179" t="s">
        <v>887</v>
      </c>
      <c r="C163" s="180" t="s">
        <v>74</v>
      </c>
      <c r="D163" s="180" t="s">
        <v>30</v>
      </c>
      <c r="E163" s="178" t="n">
        <v>30</v>
      </c>
      <c r="F163" s="303" t="n">
        <v>4.52</v>
      </c>
      <c r="G163" s="304" t="n">
        <f aca="false">VLOOKUP(A163,'INSUMOS SINAPI'!$A:$E,5,0)</f>
        <v>4.52</v>
      </c>
      <c r="H163" s="305" t="n">
        <f aca="false">F163-G163</f>
        <v>0</v>
      </c>
    </row>
    <row r="164" s="306" customFormat="true" ht="14.25" hidden="false" customHeight="false" outlineLevel="0" collapsed="false">
      <c r="A164" s="179" t="n">
        <v>12357</v>
      </c>
      <c r="B164" s="179" t="s">
        <v>903</v>
      </c>
      <c r="C164" s="180" t="s">
        <v>74</v>
      </c>
      <c r="D164" s="180" t="s">
        <v>30</v>
      </c>
      <c r="E164" s="178" t="n">
        <v>1</v>
      </c>
      <c r="F164" s="303" t="n">
        <v>134.17</v>
      </c>
      <c r="G164" s="304" t="n">
        <f aca="false">VLOOKUP(A164,'INSUMOS SINAPI'!$A:$E,5,0)</f>
        <v>134.17</v>
      </c>
      <c r="H164" s="305" t="n">
        <f aca="false">F164-G164</f>
        <v>0</v>
      </c>
      <c r="J164" s="309"/>
    </row>
    <row r="165" s="306" customFormat="true" ht="14.25" hidden="false" customHeight="false" outlineLevel="0" collapsed="false">
      <c r="A165" s="179" t="n">
        <v>38102</v>
      </c>
      <c r="B165" s="179" t="s">
        <v>889</v>
      </c>
      <c r="C165" s="180" t="s">
        <v>74</v>
      </c>
      <c r="D165" s="180" t="s">
        <v>30</v>
      </c>
      <c r="E165" s="178" t="n">
        <v>20</v>
      </c>
      <c r="F165" s="303" t="n">
        <v>6.58</v>
      </c>
      <c r="G165" s="304" t="n">
        <f aca="false">VLOOKUP(A165,'INSUMOS SINAPI'!$A:$E,5,0)</f>
        <v>6.58</v>
      </c>
      <c r="H165" s="305" t="n">
        <f aca="false">F165-G165</f>
        <v>0</v>
      </c>
    </row>
    <row r="166" s="306" customFormat="true" ht="14.25" hidden="false" customHeight="false" outlineLevel="0" collapsed="false">
      <c r="A166" s="179" t="n">
        <v>7571</v>
      </c>
      <c r="B166" s="179" t="s">
        <v>911</v>
      </c>
      <c r="C166" s="180" t="s">
        <v>74</v>
      </c>
      <c r="D166" s="180" t="s">
        <v>30</v>
      </c>
      <c r="E166" s="178" t="n">
        <v>14</v>
      </c>
      <c r="F166" s="303" t="n">
        <v>9.22</v>
      </c>
      <c r="G166" s="304" t="n">
        <f aca="false">VLOOKUP(A166,'INSUMOS SINAPI'!$A:$E,5,0)</f>
        <v>9.22</v>
      </c>
      <c r="H166" s="305" t="n">
        <f aca="false">F166-G166</f>
        <v>0</v>
      </c>
    </row>
    <row r="167" s="306" customFormat="true" ht="14.25" hidden="false" customHeight="false" outlineLevel="0" collapsed="false">
      <c r="A167" s="179" t="n">
        <v>3768</v>
      </c>
      <c r="B167" s="179" t="s">
        <v>771</v>
      </c>
      <c r="C167" s="180" t="s">
        <v>74</v>
      </c>
      <c r="D167" s="180" t="s">
        <v>30</v>
      </c>
      <c r="E167" s="303" t="n">
        <v>57.73</v>
      </c>
      <c r="F167" s="303" t="n">
        <v>2.2</v>
      </c>
      <c r="G167" s="304" t="n">
        <f aca="false">VLOOKUP(A167,'INSUMOS SINAPI'!$A:$E,5,0)</f>
        <v>2.2</v>
      </c>
      <c r="H167" s="305" t="n">
        <f aca="false">F167-G167</f>
        <v>0</v>
      </c>
    </row>
    <row r="168" s="306" customFormat="true" ht="14.25" hidden="false" customHeight="false" outlineLevel="0" collapsed="false">
      <c r="A168" s="179" t="n">
        <v>7288</v>
      </c>
      <c r="B168" s="179" t="s">
        <v>775</v>
      </c>
      <c r="C168" s="180" t="s">
        <v>74</v>
      </c>
      <c r="D168" s="180" t="s">
        <v>654</v>
      </c>
      <c r="E168" s="178" t="n">
        <v>5.18</v>
      </c>
      <c r="F168" s="303" t="n">
        <v>24.23</v>
      </c>
      <c r="G168" s="304" t="n">
        <f aca="false">VLOOKUP(A168,'INSUMOS SINAPI'!$A:$E,5,0)</f>
        <v>24.23</v>
      </c>
      <c r="H168" s="305" t="n">
        <f aca="false">F168-G168</f>
        <v>0</v>
      </c>
    </row>
    <row r="169" s="306" customFormat="true" ht="14.25" hidden="false" customHeight="false" outlineLevel="0" collapsed="false">
      <c r="A169" s="179" t="n">
        <v>39664</v>
      </c>
      <c r="B169" s="179" t="s">
        <v>939</v>
      </c>
      <c r="C169" s="180" t="s">
        <v>74</v>
      </c>
      <c r="D169" s="180" t="s">
        <v>86</v>
      </c>
      <c r="E169" s="178" t="n">
        <v>7.5</v>
      </c>
      <c r="F169" s="303" t="n">
        <v>15.65</v>
      </c>
      <c r="G169" s="304" t="n">
        <f aca="false">VLOOKUP(A169,'INSUMOS SINAPI'!$A:$E,5,0)</f>
        <v>15.65</v>
      </c>
      <c r="H169" s="305" t="n">
        <f aca="false">F169-G169</f>
        <v>0</v>
      </c>
    </row>
    <row r="170" s="306" customFormat="true" ht="14.25" hidden="false" customHeight="false" outlineLevel="0" collapsed="false">
      <c r="A170" s="179" t="n">
        <v>37595</v>
      </c>
      <c r="B170" s="179" t="s">
        <v>813</v>
      </c>
      <c r="C170" s="180" t="s">
        <v>74</v>
      </c>
      <c r="D170" s="180" t="s">
        <v>285</v>
      </c>
      <c r="E170" s="178" t="n">
        <v>80.77</v>
      </c>
      <c r="F170" s="303" t="n">
        <v>1.37</v>
      </c>
      <c r="G170" s="304" t="n">
        <f aca="false">VLOOKUP(A170,'INSUMOS SINAPI'!$A:$E,5,0)</f>
        <v>1.37</v>
      </c>
      <c r="H170" s="305" t="n">
        <f aca="false">F170-G170</f>
        <v>0</v>
      </c>
    </row>
    <row r="171" s="306" customFormat="true" ht="14.25" hidden="false" customHeight="false" outlineLevel="0" collapsed="false">
      <c r="A171" s="179" t="n">
        <v>39660</v>
      </c>
      <c r="B171" s="179" t="s">
        <v>845</v>
      </c>
      <c r="C171" s="180" t="s">
        <v>74</v>
      </c>
      <c r="D171" s="180" t="s">
        <v>86</v>
      </c>
      <c r="E171" s="178" t="n">
        <v>5</v>
      </c>
      <c r="F171" s="303" t="n">
        <v>21.22</v>
      </c>
      <c r="G171" s="304" t="n">
        <f aca="false">VLOOKUP(A171,'INSUMOS SINAPI'!$A:$E,5,0)</f>
        <v>21.22</v>
      </c>
      <c r="H171" s="305" t="n">
        <f aca="false">F171-G171</f>
        <v>0</v>
      </c>
    </row>
    <row r="172" s="306" customFormat="true" ht="14.25" hidden="false" customHeight="false" outlineLevel="0" collapsed="false">
      <c r="A172" s="179" t="n">
        <v>1535</v>
      </c>
      <c r="B172" s="179" t="s">
        <v>901</v>
      </c>
      <c r="C172" s="180" t="s">
        <v>74</v>
      </c>
      <c r="D172" s="180" t="s">
        <v>30</v>
      </c>
      <c r="E172" s="178" t="n">
        <v>37</v>
      </c>
      <c r="F172" s="303" t="n">
        <v>2.84</v>
      </c>
      <c r="G172" s="304" t="n">
        <f aca="false">VLOOKUP(A172,'INSUMOS SINAPI'!$A:$E,5,0)</f>
        <v>2.84</v>
      </c>
      <c r="H172" s="305" t="n">
        <f aca="false">F172-G172</f>
        <v>0</v>
      </c>
    </row>
    <row r="173" s="306" customFormat="true" ht="14.25" hidden="false" customHeight="false" outlineLevel="0" collapsed="false">
      <c r="A173" s="179" t="n">
        <v>38393</v>
      </c>
      <c r="B173" s="179" t="s">
        <v>666</v>
      </c>
      <c r="C173" s="180" t="s">
        <v>74</v>
      </c>
      <c r="D173" s="180" t="s">
        <v>30</v>
      </c>
      <c r="E173" s="178" t="n">
        <v>9.92</v>
      </c>
      <c r="F173" s="303" t="n">
        <v>10.36</v>
      </c>
      <c r="G173" s="304" t="n">
        <f aca="false">VLOOKUP(A173,'INSUMOS SINAPI'!$A:$E,5,0)</f>
        <v>10.36</v>
      </c>
      <c r="H173" s="305" t="n">
        <f aca="false">F173-G173</f>
        <v>0</v>
      </c>
    </row>
    <row r="174" s="306" customFormat="true" ht="14.25" hidden="false" customHeight="false" outlineLevel="0" collapsed="false">
      <c r="A174" s="179" t="n">
        <v>14154</v>
      </c>
      <c r="B174" s="179" t="s">
        <v>904</v>
      </c>
      <c r="C174" s="180" t="s">
        <v>74</v>
      </c>
      <c r="D174" s="180" t="s">
        <v>30</v>
      </c>
      <c r="E174" s="178" t="n">
        <v>1</v>
      </c>
      <c r="F174" s="303" t="n">
        <v>98.24</v>
      </c>
      <c r="G174" s="304" t="n">
        <f aca="false">VLOOKUP(A174,'INSUMOS SINAPI'!$A:$E,5,0)</f>
        <v>98.24</v>
      </c>
      <c r="H174" s="305" t="n">
        <f aca="false">F174-G174</f>
        <v>0</v>
      </c>
    </row>
    <row r="175" s="306" customFormat="true" ht="14.25" hidden="false" customHeight="false" outlineLevel="0" collapsed="false">
      <c r="A175" s="179" t="n">
        <v>6094</v>
      </c>
      <c r="B175" s="179" t="s">
        <v>964</v>
      </c>
      <c r="C175" s="180" t="s">
        <v>74</v>
      </c>
      <c r="D175" s="180" t="s">
        <v>285</v>
      </c>
      <c r="E175" s="178" t="n">
        <v>5</v>
      </c>
      <c r="F175" s="303" t="n">
        <v>19.05</v>
      </c>
      <c r="G175" s="304" t="n">
        <f aca="false">VLOOKUP(A175,'INSUMOS SINAPI'!$A:$E,5,0)</f>
        <v>19.05</v>
      </c>
      <c r="H175" s="305" t="n">
        <f aca="false">F175-G175</f>
        <v>0</v>
      </c>
    </row>
    <row r="176" s="306" customFormat="true" ht="14.25" hidden="false" customHeight="false" outlineLevel="0" collapsed="false">
      <c r="A176" s="179" t="n">
        <v>39432</v>
      </c>
      <c r="B176" s="179" t="s">
        <v>715</v>
      </c>
      <c r="C176" s="180" t="s">
        <v>74</v>
      </c>
      <c r="D176" s="180" t="s">
        <v>86</v>
      </c>
      <c r="E176" s="178" t="n">
        <v>41.17</v>
      </c>
      <c r="F176" s="303" t="n">
        <v>2.28</v>
      </c>
      <c r="G176" s="304" t="n">
        <f aca="false">VLOOKUP(A176,'INSUMOS SINAPI'!$A:$E,5,0)</f>
        <v>2.28</v>
      </c>
      <c r="H176" s="305" t="n">
        <f aca="false">F176-G176</f>
        <v>0</v>
      </c>
    </row>
    <row r="177" s="306" customFormat="true" ht="14.25" hidden="false" customHeight="false" outlineLevel="0" collapsed="false">
      <c r="A177" s="179" t="n">
        <v>38396</v>
      </c>
      <c r="B177" s="179" t="s">
        <v>667</v>
      </c>
      <c r="C177" s="180" t="s">
        <v>74</v>
      </c>
      <c r="D177" s="180" t="s">
        <v>30</v>
      </c>
      <c r="E177" s="178" t="n">
        <v>0.34</v>
      </c>
      <c r="F177" s="303" t="n">
        <v>276.64</v>
      </c>
      <c r="G177" s="304" t="n">
        <f aca="false">VLOOKUP(A177,'INSUMOS SINAPI'!$A:$E,5,0)</f>
        <v>276.64</v>
      </c>
      <c r="H177" s="305" t="n">
        <f aca="false">F177-G177</f>
        <v>0</v>
      </c>
    </row>
    <row r="178" s="306" customFormat="true" ht="14.25" hidden="false" customHeight="false" outlineLevel="0" collapsed="false">
      <c r="A178" s="179" t="n">
        <v>1571</v>
      </c>
      <c r="B178" s="179" t="s">
        <v>858</v>
      </c>
      <c r="C178" s="180" t="s">
        <v>74</v>
      </c>
      <c r="D178" s="180" t="s">
        <v>30</v>
      </c>
      <c r="E178" s="178" t="n">
        <v>139</v>
      </c>
      <c r="F178" s="303" t="n">
        <v>0.67</v>
      </c>
      <c r="G178" s="304" t="n">
        <f aca="false">VLOOKUP(A178,'INSUMOS SINAPI'!$A:$E,5,0)</f>
        <v>0.67</v>
      </c>
      <c r="H178" s="305" t="n">
        <f aca="false">F178-G178</f>
        <v>0</v>
      </c>
    </row>
    <row r="179" s="306" customFormat="true" ht="14.25" hidden="false" customHeight="false" outlineLevel="0" collapsed="false">
      <c r="A179" s="179" t="n">
        <v>39395</v>
      </c>
      <c r="B179" s="179" t="s">
        <v>894</v>
      </c>
      <c r="C179" s="180" t="s">
        <v>74</v>
      </c>
      <c r="D179" s="180" t="s">
        <v>30</v>
      </c>
      <c r="E179" s="178" t="n">
        <v>4</v>
      </c>
      <c r="F179" s="303" t="n">
        <v>23.25</v>
      </c>
      <c r="G179" s="304" t="n">
        <f aca="false">VLOOKUP(A179,'INSUMOS SINAPI'!$A:$E,5,0)</f>
        <v>23.25</v>
      </c>
      <c r="H179" s="305" t="n">
        <f aca="false">F179-G179</f>
        <v>0</v>
      </c>
    </row>
    <row r="180" s="306" customFormat="true" ht="14.25" hidden="false" customHeight="false" outlineLevel="0" collapsed="false">
      <c r="A180" s="179" t="n">
        <v>25954</v>
      </c>
      <c r="B180" s="179" t="s">
        <v>736</v>
      </c>
      <c r="C180" s="180" t="s">
        <v>74</v>
      </c>
      <c r="D180" s="180" t="s">
        <v>30</v>
      </c>
      <c r="E180" s="178" t="n">
        <v>0</v>
      </c>
      <c r="F180" s="303" t="n">
        <v>1299667.97</v>
      </c>
      <c r="G180" s="304" t="n">
        <f aca="false">VLOOKUP(A180,'INSUMOS SINAPI'!$A:$E,5,0)</f>
        <v>1299667.97</v>
      </c>
      <c r="H180" s="305" t="n">
        <f aca="false">F180-G180</f>
        <v>0</v>
      </c>
    </row>
    <row r="181" s="306" customFormat="true" ht="14.25" hidden="false" customHeight="false" outlineLevel="0" collapsed="false">
      <c r="A181" s="179" t="n">
        <v>7307</v>
      </c>
      <c r="B181" s="179" t="s">
        <v>776</v>
      </c>
      <c r="C181" s="180" t="s">
        <v>74</v>
      </c>
      <c r="D181" s="180" t="s">
        <v>654</v>
      </c>
      <c r="E181" s="178" t="n">
        <v>3.99</v>
      </c>
      <c r="F181" s="303" t="n">
        <v>22.21</v>
      </c>
      <c r="G181" s="304" t="n">
        <f aca="false">VLOOKUP(A181,'INSUMOS SINAPI'!$A:$E,5,0)</f>
        <v>22.21</v>
      </c>
      <c r="H181" s="305" t="n">
        <f aca="false">F181-G181</f>
        <v>0</v>
      </c>
    </row>
    <row r="182" s="306" customFormat="true" ht="14.25" hidden="false" customHeight="false" outlineLevel="0" collapsed="false">
      <c r="A182" s="179" t="n">
        <v>4274</v>
      </c>
      <c r="B182" s="179" t="s">
        <v>910</v>
      </c>
      <c r="C182" s="180" t="s">
        <v>74</v>
      </c>
      <c r="D182" s="180" t="s">
        <v>30</v>
      </c>
      <c r="E182" s="178" t="n">
        <v>1</v>
      </c>
      <c r="F182" s="303" t="n">
        <v>87.58</v>
      </c>
      <c r="G182" s="304" t="n">
        <f aca="false">VLOOKUP(A182,'INSUMOS SINAPI'!$A:$E,5,0)</f>
        <v>87.58</v>
      </c>
      <c r="H182" s="305" t="n">
        <f aca="false">F182-G182</f>
        <v>0</v>
      </c>
    </row>
    <row r="183" s="307" customFormat="true" ht="14.25" hidden="false" customHeight="false" outlineLevel="0" collapsed="false">
      <c r="A183" s="310" t="s">
        <v>852</v>
      </c>
      <c r="B183" s="310" t="s">
        <v>853</v>
      </c>
      <c r="C183" s="311" t="s">
        <v>74</v>
      </c>
      <c r="D183" s="311" t="s">
        <v>30</v>
      </c>
      <c r="E183" s="312" t="n">
        <v>63</v>
      </c>
      <c r="F183" s="313" t="n">
        <v>38.33</v>
      </c>
      <c r="G183" s="314" t="e">
        <f aca="false">VLOOKUP(A183,'INSUMOS SINAPI'!$A:$E,5,0)</f>
        <v>#N/A</v>
      </c>
      <c r="H183" s="315" t="e">
        <f aca="false">F183-G183</f>
        <v>#N/A</v>
      </c>
      <c r="J183" s="308"/>
    </row>
    <row r="184" s="306" customFormat="true" ht="14.25" hidden="false" customHeight="false" outlineLevel="0" collapsed="false">
      <c r="A184" s="179" t="n">
        <v>10481</v>
      </c>
      <c r="B184" s="179" t="s">
        <v>779</v>
      </c>
      <c r="C184" s="180" t="s">
        <v>74</v>
      </c>
      <c r="D184" s="180" t="s">
        <v>654</v>
      </c>
      <c r="E184" s="178" t="n">
        <v>4.03</v>
      </c>
      <c r="F184" s="303" t="n">
        <v>21.13</v>
      </c>
      <c r="G184" s="304" t="n">
        <f aca="false">VLOOKUP(A184,'INSUMOS SINAPI'!$A:$E,5,0)</f>
        <v>21.13</v>
      </c>
      <c r="H184" s="305" t="n">
        <f aca="false">F184-G184</f>
        <v>0</v>
      </c>
    </row>
    <row r="185" s="306" customFormat="true" ht="14.25" hidden="false" customHeight="false" outlineLevel="0" collapsed="false">
      <c r="A185" s="179" t="n">
        <v>38113</v>
      </c>
      <c r="B185" s="179" t="s">
        <v>888</v>
      </c>
      <c r="C185" s="180" t="s">
        <v>74</v>
      </c>
      <c r="D185" s="180" t="s">
        <v>30</v>
      </c>
      <c r="E185" s="178" t="n">
        <v>14</v>
      </c>
      <c r="F185" s="303" t="n">
        <v>5.89</v>
      </c>
      <c r="G185" s="304" t="n">
        <f aca="false">VLOOKUP(A185,'INSUMOS SINAPI'!$A:$E,5,0)</f>
        <v>5.89</v>
      </c>
      <c r="H185" s="305" t="n">
        <f aca="false">F185-G185</f>
        <v>0</v>
      </c>
    </row>
    <row r="186" s="306" customFormat="true" ht="14.25" hidden="false" customHeight="false" outlineLevel="0" collapsed="false">
      <c r="A186" s="179" t="n">
        <v>4350</v>
      </c>
      <c r="B186" s="179" t="s">
        <v>837</v>
      </c>
      <c r="C186" s="180" t="s">
        <v>74</v>
      </c>
      <c r="D186" s="180" t="s">
        <v>30</v>
      </c>
      <c r="E186" s="178" t="n">
        <v>201</v>
      </c>
      <c r="F186" s="303" t="n">
        <v>0.41</v>
      </c>
      <c r="G186" s="304" t="n">
        <f aca="false">VLOOKUP(A186,'INSUMOS SINAPI'!$A:$E,5,0)</f>
        <v>0.41</v>
      </c>
      <c r="H186" s="305" t="n">
        <f aca="false">F186-G186</f>
        <v>0</v>
      </c>
    </row>
    <row r="187" s="306" customFormat="true" ht="14.25" hidden="false" customHeight="false" outlineLevel="0" collapsed="false">
      <c r="A187" s="179" t="n">
        <v>1381</v>
      </c>
      <c r="B187" s="179" t="s">
        <v>720</v>
      </c>
      <c r="C187" s="180" t="s">
        <v>74</v>
      </c>
      <c r="D187" s="180" t="s">
        <v>285</v>
      </c>
      <c r="E187" s="178" t="n">
        <v>176.26</v>
      </c>
      <c r="F187" s="303" t="n">
        <v>0.45</v>
      </c>
      <c r="G187" s="304" t="n">
        <f aca="false">VLOOKUP(A187,'INSUMOS SINAPI'!$A:$E,5,0)</f>
        <v>0.45</v>
      </c>
      <c r="H187" s="305" t="n">
        <f aca="false">F187-G187</f>
        <v>0</v>
      </c>
    </row>
    <row r="188" s="306" customFormat="true" ht="14.25" hidden="false" customHeight="false" outlineLevel="0" collapsed="false">
      <c r="A188" s="179" t="n">
        <v>4030</v>
      </c>
      <c r="B188" s="179" t="s">
        <v>963</v>
      </c>
      <c r="C188" s="180" t="s">
        <v>74</v>
      </c>
      <c r="D188" s="180" t="s">
        <v>79</v>
      </c>
      <c r="E188" s="178" t="n">
        <v>20</v>
      </c>
      <c r="F188" s="303" t="n">
        <v>3.93</v>
      </c>
      <c r="G188" s="304" t="n">
        <f aca="false">VLOOKUP(A188,'INSUMOS SINAPI'!$A:$E,5,0)</f>
        <v>3.93</v>
      </c>
      <c r="H188" s="305" t="n">
        <f aca="false">F188-G188</f>
        <v>0</v>
      </c>
    </row>
    <row r="189" s="306" customFormat="true" ht="14.25" hidden="false" customHeight="false" outlineLevel="0" collapsed="false">
      <c r="A189" s="179" t="n">
        <v>1003</v>
      </c>
      <c r="B189" s="179" t="s">
        <v>934</v>
      </c>
      <c r="C189" s="180" t="s">
        <v>74</v>
      </c>
      <c r="D189" s="180" t="s">
        <v>86</v>
      </c>
      <c r="E189" s="178" t="n">
        <v>30</v>
      </c>
      <c r="F189" s="303" t="n">
        <v>2.61</v>
      </c>
      <c r="G189" s="304" t="n">
        <f aca="false">VLOOKUP(A189,'INSUMOS SINAPI'!$A:$E,5,0)</f>
        <v>2.61</v>
      </c>
      <c r="H189" s="305" t="n">
        <f aca="false">F189-G189</f>
        <v>0</v>
      </c>
    </row>
    <row r="190" s="307" customFormat="true" ht="14.25" hidden="false" customHeight="false" outlineLevel="0" collapsed="false">
      <c r="A190" s="310" t="s">
        <v>785</v>
      </c>
      <c r="B190" s="310" t="s">
        <v>786</v>
      </c>
      <c r="C190" s="311" t="s">
        <v>74</v>
      </c>
      <c r="D190" s="311" t="s">
        <v>30</v>
      </c>
      <c r="E190" s="312" t="n">
        <v>0.35</v>
      </c>
      <c r="F190" s="313" t="n">
        <v>172.47</v>
      </c>
      <c r="G190" s="314" t="e">
        <f aca="false">VLOOKUP(A190,'INSUMOS SINAPI'!$A:$E,5,0)</f>
        <v>#N/A</v>
      </c>
      <c r="H190" s="315" t="e">
        <f aca="false">F190-G190</f>
        <v>#N/A</v>
      </c>
      <c r="J190" s="308"/>
    </row>
    <row r="191" s="306" customFormat="true" ht="14.25" hidden="false" customHeight="false" outlineLevel="0" collapsed="false">
      <c r="A191" s="179" t="n">
        <v>37733</v>
      </c>
      <c r="B191" s="179" t="s">
        <v>691</v>
      </c>
      <c r="C191" s="180" t="s">
        <v>74</v>
      </c>
      <c r="D191" s="180" t="s">
        <v>30</v>
      </c>
      <c r="E191" s="178" t="n">
        <v>0</v>
      </c>
      <c r="F191" s="303" t="n">
        <v>30559.44</v>
      </c>
      <c r="G191" s="304" t="n">
        <f aca="false">VLOOKUP(A191,'INSUMOS SINAPI'!$A:$E,5,0)</f>
        <v>30559.44</v>
      </c>
      <c r="H191" s="305" t="n">
        <f aca="false">F191-G191</f>
        <v>0</v>
      </c>
    </row>
    <row r="192" s="306" customFormat="true" ht="14.25" hidden="false" customHeight="false" outlineLevel="0" collapsed="false">
      <c r="A192" s="179" t="n">
        <v>118</v>
      </c>
      <c r="B192" s="179" t="s">
        <v>841</v>
      </c>
      <c r="C192" s="180" t="s">
        <v>74</v>
      </c>
      <c r="D192" s="180" t="s">
        <v>30</v>
      </c>
      <c r="E192" s="178" t="n">
        <v>1</v>
      </c>
      <c r="F192" s="303" t="n">
        <v>71.89</v>
      </c>
      <c r="G192" s="304" t="n">
        <f aca="false">VLOOKUP(A192,'INSUMOS SINAPI'!$A:$E,5,0)</f>
        <v>71.89</v>
      </c>
      <c r="H192" s="305" t="n">
        <f aca="false">F192-G192</f>
        <v>0</v>
      </c>
    </row>
    <row r="193" s="306" customFormat="true" ht="14.25" hidden="false" customHeight="false" outlineLevel="0" collapsed="false">
      <c r="A193" s="179" t="n">
        <v>37591</v>
      </c>
      <c r="B193" s="179" t="s">
        <v>956</v>
      </c>
      <c r="C193" s="180" t="s">
        <v>74</v>
      </c>
      <c r="D193" s="180" t="s">
        <v>30</v>
      </c>
      <c r="E193" s="178" t="n">
        <v>2</v>
      </c>
      <c r="F193" s="303" t="n">
        <v>33.97</v>
      </c>
      <c r="G193" s="304" t="n">
        <f aca="false">VLOOKUP(A193,'INSUMOS SINAPI'!$A:$E,5,0)</f>
        <v>33.97</v>
      </c>
      <c r="H193" s="305" t="n">
        <f aca="false">F193-G193</f>
        <v>0</v>
      </c>
    </row>
    <row r="194" s="306" customFormat="true" ht="14.25" hidden="false" customHeight="false" outlineLevel="0" collapsed="false">
      <c r="A194" s="179" t="n">
        <v>2420</v>
      </c>
      <c r="B194" s="179" t="s">
        <v>833</v>
      </c>
      <c r="C194" s="180" t="s">
        <v>74</v>
      </c>
      <c r="D194" s="180" t="s">
        <v>30</v>
      </c>
      <c r="E194" s="178" t="n">
        <v>3</v>
      </c>
      <c r="F194" s="303" t="n">
        <v>22.61</v>
      </c>
      <c r="G194" s="304" t="n">
        <f aca="false">VLOOKUP(A194,'INSUMOS SINAPI'!$A:$E,5,0)</f>
        <v>22.61</v>
      </c>
      <c r="H194" s="305" t="n">
        <f aca="false">F194-G194</f>
        <v>0</v>
      </c>
    </row>
    <row r="195" s="306" customFormat="true" ht="14.25" hidden="false" customHeight="false" outlineLevel="0" collapsed="false">
      <c r="A195" s="179" t="n">
        <v>7258</v>
      </c>
      <c r="B195" s="179" t="s">
        <v>766</v>
      </c>
      <c r="C195" s="180" t="s">
        <v>74</v>
      </c>
      <c r="D195" s="180" t="s">
        <v>30</v>
      </c>
      <c r="E195" s="178" t="n">
        <v>211.96</v>
      </c>
      <c r="F195" s="303" t="n">
        <v>0.32</v>
      </c>
      <c r="G195" s="304" t="n">
        <f aca="false">VLOOKUP(A195,'INSUMOS SINAPI'!$A:$E,5,0)</f>
        <v>0.32</v>
      </c>
      <c r="H195" s="305" t="n">
        <f aca="false">F195-G195</f>
        <v>0</v>
      </c>
    </row>
    <row r="196" s="306" customFormat="true" ht="14.25" hidden="false" customHeight="false" outlineLevel="0" collapsed="false">
      <c r="A196" s="310" t="s">
        <v>642</v>
      </c>
      <c r="B196" s="310" t="s">
        <v>643</v>
      </c>
      <c r="C196" s="311" t="s">
        <v>74</v>
      </c>
      <c r="D196" s="311" t="s">
        <v>30</v>
      </c>
      <c r="E196" s="312" t="n">
        <v>3</v>
      </c>
      <c r="F196" s="313" t="n">
        <v>21</v>
      </c>
      <c r="G196" s="314" t="e">
        <f aca="false">VLOOKUP(A196,'INSUMOS SINAPI'!$A:$E,5,0)</f>
        <v>#N/A</v>
      </c>
      <c r="H196" s="315" t="e">
        <f aca="false">F196-G196</f>
        <v>#N/A</v>
      </c>
    </row>
    <row r="197" s="306" customFormat="true" ht="14.25" hidden="false" customHeight="false" outlineLevel="0" collapsed="false">
      <c r="A197" s="179" t="n">
        <v>39435</v>
      </c>
      <c r="B197" s="179" t="s">
        <v>717</v>
      </c>
      <c r="C197" s="180" t="s">
        <v>74</v>
      </c>
      <c r="D197" s="180" t="s">
        <v>30</v>
      </c>
      <c r="E197" s="178" t="n">
        <v>1112.03</v>
      </c>
      <c r="F197" s="303" t="n">
        <v>0.06</v>
      </c>
      <c r="G197" s="304" t="n">
        <f aca="false">VLOOKUP(A197,'INSUMOS SINAPI'!$A:$E,5,0)</f>
        <v>0.06</v>
      </c>
      <c r="H197" s="305" t="n">
        <f aca="false">F197-G197</f>
        <v>0</v>
      </c>
    </row>
    <row r="198" s="306" customFormat="true" ht="14.25" hidden="false" customHeight="false" outlineLevel="0" collapsed="false">
      <c r="A198" s="179" t="n">
        <v>7583</v>
      </c>
      <c r="B198" s="179" t="s">
        <v>912</v>
      </c>
      <c r="C198" s="180" t="s">
        <v>74</v>
      </c>
      <c r="D198" s="180" t="s">
        <v>30</v>
      </c>
      <c r="E198" s="178" t="n">
        <v>200</v>
      </c>
      <c r="F198" s="303" t="n">
        <v>0.33</v>
      </c>
      <c r="G198" s="304" t="n">
        <f aca="false">VLOOKUP(A198,'INSUMOS SINAPI'!$A:$E,5,0)</f>
        <v>0.33</v>
      </c>
      <c r="H198" s="305" t="n">
        <f aca="false">F198-G198</f>
        <v>0</v>
      </c>
    </row>
    <row r="199" s="306" customFormat="true" ht="14.25" hidden="false" customHeight="false" outlineLevel="0" collapsed="false">
      <c r="A199" s="179" t="n">
        <v>12873</v>
      </c>
      <c r="B199" s="179" t="s">
        <v>962</v>
      </c>
      <c r="C199" s="180" t="s">
        <v>636</v>
      </c>
      <c r="D199" s="180" t="s">
        <v>594</v>
      </c>
      <c r="E199" s="178" t="n">
        <v>4.58</v>
      </c>
      <c r="F199" s="303" t="n">
        <v>14.35</v>
      </c>
      <c r="G199" s="304" t="n">
        <f aca="false">VLOOKUP(A199,'INSUMOS SINAPI'!$A:$E,5,0)</f>
        <v>14.35</v>
      </c>
      <c r="H199" s="305" t="n">
        <f aca="false">F199-G199</f>
        <v>0</v>
      </c>
    </row>
    <row r="200" s="306" customFormat="true" ht="14.25" hidden="false" customHeight="false" outlineLevel="0" collapsed="false">
      <c r="A200" s="179" t="n">
        <v>4351</v>
      </c>
      <c r="B200" s="179" t="s">
        <v>957</v>
      </c>
      <c r="C200" s="180" t="s">
        <v>74</v>
      </c>
      <c r="D200" s="180" t="s">
        <v>30</v>
      </c>
      <c r="E200" s="178" t="n">
        <v>6</v>
      </c>
      <c r="F200" s="303" t="n">
        <v>10.78</v>
      </c>
      <c r="G200" s="304" t="n">
        <f aca="false">VLOOKUP(A200,'INSUMOS SINAPI'!$A:$E,5,0)</f>
        <v>10.78</v>
      </c>
      <c r="H200" s="305" t="n">
        <f aca="false">F200-G200</f>
        <v>0</v>
      </c>
      <c r="J200" s="309"/>
    </row>
    <row r="201" s="306" customFormat="true" ht="14.25" hidden="false" customHeight="false" outlineLevel="0" collapsed="false">
      <c r="A201" s="179" t="n">
        <v>34627</v>
      </c>
      <c r="B201" s="179" t="s">
        <v>936</v>
      </c>
      <c r="C201" s="180" t="s">
        <v>74</v>
      </c>
      <c r="D201" s="180" t="s">
        <v>86</v>
      </c>
      <c r="E201" s="178" t="n">
        <v>7.5</v>
      </c>
      <c r="F201" s="303" t="n">
        <v>8.59</v>
      </c>
      <c r="G201" s="304" t="n">
        <f aca="false">VLOOKUP(A201,'INSUMOS SINAPI'!$A:$E,5,0)</f>
        <v>8.59</v>
      </c>
      <c r="H201" s="305" t="n">
        <f aca="false">F201-G201</f>
        <v>0</v>
      </c>
    </row>
    <row r="202" s="306" customFormat="true" ht="14.25" hidden="false" customHeight="false" outlineLevel="0" collapsed="false">
      <c r="A202" s="179" t="n">
        <v>4230</v>
      </c>
      <c r="B202" s="179" t="s">
        <v>759</v>
      </c>
      <c r="C202" s="180" t="s">
        <v>636</v>
      </c>
      <c r="D202" s="180" t="s">
        <v>594</v>
      </c>
      <c r="E202" s="178" t="n">
        <v>3.31</v>
      </c>
      <c r="F202" s="303" t="n">
        <v>19.22</v>
      </c>
      <c r="G202" s="304" t="n">
        <f aca="false">VLOOKUP(A202,'INSUMOS SINAPI'!$A:$E,5,0)</f>
        <v>19.22</v>
      </c>
      <c r="H202" s="305" t="n">
        <f aca="false">F202-G202</f>
        <v>0</v>
      </c>
    </row>
    <row r="203" s="306" customFormat="true" ht="14.25" hidden="false" customHeight="false" outlineLevel="0" collapsed="false">
      <c r="A203" s="179" t="n">
        <v>38091</v>
      </c>
      <c r="B203" s="179" t="s">
        <v>469</v>
      </c>
      <c r="C203" s="180" t="s">
        <v>74</v>
      </c>
      <c r="D203" s="180" t="s">
        <v>30</v>
      </c>
      <c r="E203" s="303" t="n">
        <v>40</v>
      </c>
      <c r="F203" s="303" t="n">
        <v>1.59</v>
      </c>
      <c r="G203" s="304" t="n">
        <f aca="false">VLOOKUP(A203,'INSUMOS SINAPI'!$A:$E,5,0)</f>
        <v>1.59</v>
      </c>
      <c r="H203" s="305" t="n">
        <f aca="false">F203-G203</f>
        <v>0</v>
      </c>
    </row>
    <row r="204" s="306" customFormat="true" ht="14.25" hidden="false" customHeight="false" outlineLevel="0" collapsed="false">
      <c r="A204" s="310" t="s">
        <v>767</v>
      </c>
      <c r="B204" s="310" t="s">
        <v>768</v>
      </c>
      <c r="C204" s="311" t="s">
        <v>74</v>
      </c>
      <c r="D204" s="311" t="s">
        <v>30</v>
      </c>
      <c r="E204" s="312" t="n">
        <v>1</v>
      </c>
      <c r="F204" s="313" t="n">
        <v>440</v>
      </c>
      <c r="G204" s="314" t="e">
        <f aca="false">VLOOKUP(A204,'INSUMOS SINAPI'!$A:$E,5,0)</f>
        <v>#N/A</v>
      </c>
      <c r="H204" s="315" t="e">
        <f aca="false">F204-G204</f>
        <v>#N/A</v>
      </c>
    </row>
    <row r="205" s="307" customFormat="true" ht="14.25" hidden="false" customHeight="false" outlineLevel="0" collapsed="false">
      <c r="A205" s="310" t="s">
        <v>850</v>
      </c>
      <c r="B205" s="310" t="s">
        <v>851</v>
      </c>
      <c r="C205" s="311" t="s">
        <v>74</v>
      </c>
      <c r="D205" s="311" t="s">
        <v>30</v>
      </c>
      <c r="E205" s="312" t="n">
        <v>16</v>
      </c>
      <c r="F205" s="313" t="n">
        <v>35.46</v>
      </c>
      <c r="G205" s="314" t="e">
        <f aca="false">VLOOKUP(A205,'INSUMOS SINAPI'!$A:$E,5,0)</f>
        <v>#N/A</v>
      </c>
      <c r="H205" s="315" t="e">
        <f aca="false">F205-G205</f>
        <v>#N/A</v>
      </c>
      <c r="J205" s="308"/>
    </row>
    <row r="206" s="306" customFormat="true" ht="14.25" hidden="false" customHeight="false" outlineLevel="0" collapsed="false">
      <c r="A206" s="179" t="n">
        <v>4491</v>
      </c>
      <c r="B206" s="179" t="s">
        <v>674</v>
      </c>
      <c r="C206" s="180" t="s">
        <v>74</v>
      </c>
      <c r="D206" s="180" t="s">
        <v>86</v>
      </c>
      <c r="E206" s="178" t="n">
        <v>16</v>
      </c>
      <c r="F206" s="303" t="n">
        <v>3.9</v>
      </c>
      <c r="G206" s="304" t="n">
        <f aca="false">VLOOKUP(A206,'INSUMOS SINAPI'!$A:$E,5,0)</f>
        <v>3.9</v>
      </c>
      <c r="H206" s="305" t="n">
        <f aca="false">F206-G206</f>
        <v>0</v>
      </c>
    </row>
    <row r="207" s="307" customFormat="true" ht="14.25" hidden="false" customHeight="false" outlineLevel="0" collapsed="false">
      <c r="A207" s="310" t="s">
        <v>738</v>
      </c>
      <c r="B207" s="310" t="s">
        <v>739</v>
      </c>
      <c r="C207" s="311" t="s">
        <v>74</v>
      </c>
      <c r="D207" s="311" t="s">
        <v>79</v>
      </c>
      <c r="E207" s="312" t="n">
        <v>572.08</v>
      </c>
      <c r="F207" s="313" t="n">
        <v>53.33</v>
      </c>
      <c r="G207" s="314" t="e">
        <f aca="false">VLOOKUP(A207,'INSUMOS SINAPI'!$A:$E,5,0)</f>
        <v>#N/A</v>
      </c>
      <c r="H207" s="315" t="e">
        <f aca="false">F207-G207</f>
        <v>#N/A</v>
      </c>
      <c r="J207" s="308"/>
    </row>
    <row r="208" s="306" customFormat="true" ht="14.25" hidden="false" customHeight="false" outlineLevel="0" collapsed="false">
      <c r="A208" s="179" t="n">
        <v>38060</v>
      </c>
      <c r="B208" s="179" t="s">
        <v>907</v>
      </c>
      <c r="C208" s="180" t="s">
        <v>74</v>
      </c>
      <c r="D208" s="180" t="s">
        <v>30</v>
      </c>
      <c r="E208" s="178" t="n">
        <v>1</v>
      </c>
      <c r="F208" s="303" t="n">
        <v>58.54</v>
      </c>
      <c r="G208" s="304" t="n">
        <f aca="false">VLOOKUP(A208,'INSUMOS SINAPI'!$A:$E,5,0)</f>
        <v>58.54</v>
      </c>
      <c r="H208" s="305" t="n">
        <f aca="false">F208-G208</f>
        <v>0</v>
      </c>
    </row>
    <row r="209" s="306" customFormat="true" ht="14.25" hidden="false" customHeight="false" outlineLevel="0" collapsed="false">
      <c r="A209" s="179" t="n">
        <v>337</v>
      </c>
      <c r="B209" s="179" t="s">
        <v>708</v>
      </c>
      <c r="C209" s="180" t="s">
        <v>74</v>
      </c>
      <c r="D209" s="180" t="s">
        <v>285</v>
      </c>
      <c r="E209" s="178" t="n">
        <v>4.8</v>
      </c>
      <c r="F209" s="303" t="n">
        <v>12.01</v>
      </c>
      <c r="G209" s="304" t="n">
        <f aca="false">VLOOKUP(A209,'INSUMOS SINAPI'!$A:$E,5,0)</f>
        <v>12.01</v>
      </c>
      <c r="H209" s="305" t="n">
        <f aca="false">F209-G209</f>
        <v>0</v>
      </c>
    </row>
    <row r="210" s="306" customFormat="true" ht="14.25" hidden="false" customHeight="false" outlineLevel="0" collapsed="false">
      <c r="A210" s="179" t="n">
        <v>5075</v>
      </c>
      <c r="B210" s="179" t="s">
        <v>677</v>
      </c>
      <c r="C210" s="180" t="s">
        <v>74</v>
      </c>
      <c r="D210" s="180" t="s">
        <v>285</v>
      </c>
      <c r="E210" s="178" t="n">
        <v>4.72</v>
      </c>
      <c r="F210" s="303" t="n">
        <v>11.87</v>
      </c>
      <c r="G210" s="304" t="n">
        <f aca="false">VLOOKUP(A210,'INSUMOS SINAPI'!$A:$E,5,0)</f>
        <v>11.87</v>
      </c>
      <c r="H210" s="305" t="n">
        <f aca="false">F210-G210</f>
        <v>0</v>
      </c>
    </row>
    <row r="211" s="306" customFormat="true" ht="14.25" hidden="false" customHeight="false" outlineLevel="0" collapsed="false">
      <c r="A211" s="310" t="s">
        <v>809</v>
      </c>
      <c r="B211" s="310" t="s">
        <v>810</v>
      </c>
      <c r="C211" s="311" t="s">
        <v>74</v>
      </c>
      <c r="D211" s="311" t="s">
        <v>79</v>
      </c>
      <c r="E211" s="312" t="n">
        <v>122.16</v>
      </c>
      <c r="F211" s="313" t="n">
        <v>119.16</v>
      </c>
      <c r="G211" s="314" t="e">
        <f aca="false">VLOOKUP(A211,'INSUMOS SINAPI'!$A:$E,5,0)</f>
        <v>#N/A</v>
      </c>
      <c r="H211" s="315" t="e">
        <f aca="false">F211-G211</f>
        <v>#N/A</v>
      </c>
    </row>
    <row r="212" s="306" customFormat="true" ht="14.25" hidden="false" customHeight="false" outlineLevel="0" collapsed="false">
      <c r="A212" s="179" t="n">
        <v>378</v>
      </c>
      <c r="B212" s="179" t="s">
        <v>756</v>
      </c>
      <c r="C212" s="180" t="s">
        <v>636</v>
      </c>
      <c r="D212" s="180" t="s">
        <v>594</v>
      </c>
      <c r="E212" s="178" t="n">
        <v>4.13</v>
      </c>
      <c r="F212" s="303" t="n">
        <v>13.3</v>
      </c>
      <c r="G212" s="304" t="n">
        <f aca="false">VLOOKUP(A212,'INSUMOS SINAPI'!$A:$E,5,0)</f>
        <v>13.3</v>
      </c>
      <c r="H212" s="305" t="n">
        <f aca="false">F212-G212</f>
        <v>0</v>
      </c>
    </row>
    <row r="213" s="306" customFormat="true" ht="14.25" hidden="false" customHeight="false" outlineLevel="0" collapsed="false">
      <c r="A213" s="179" t="n">
        <v>6160</v>
      </c>
      <c r="B213" s="179" t="s">
        <v>774</v>
      </c>
      <c r="C213" s="180" t="s">
        <v>636</v>
      </c>
      <c r="D213" s="180" t="s">
        <v>594</v>
      </c>
      <c r="E213" s="178" t="n">
        <v>4.04</v>
      </c>
      <c r="F213" s="303" t="n">
        <v>13.3</v>
      </c>
      <c r="G213" s="304" t="n">
        <f aca="false">VLOOKUP(A213,'INSUMOS SINAPI'!$A:$E,5,0)</f>
        <v>13.3</v>
      </c>
      <c r="H213" s="305" t="n">
        <f aca="false">F213-G213</f>
        <v>0</v>
      </c>
    </row>
    <row r="214" s="306" customFormat="true" ht="14.25" hidden="false" customHeight="false" outlineLevel="0" collapsed="false">
      <c r="A214" s="179" t="n">
        <v>39661</v>
      </c>
      <c r="B214" s="179" t="s">
        <v>938</v>
      </c>
      <c r="C214" s="180" t="s">
        <v>74</v>
      </c>
      <c r="D214" s="180" t="s">
        <v>86</v>
      </c>
      <c r="E214" s="178" t="n">
        <v>7.5</v>
      </c>
      <c r="F214" s="303" t="n">
        <v>6.93</v>
      </c>
      <c r="G214" s="304" t="n">
        <f aca="false">VLOOKUP(A214,'INSUMOS SINAPI'!$A:$E,5,0)</f>
        <v>6.93</v>
      </c>
      <c r="H214" s="305" t="n">
        <f aca="false">F214-G214</f>
        <v>0</v>
      </c>
    </row>
    <row r="215" s="306" customFormat="true" ht="14.25" hidden="false" customHeight="false" outlineLevel="0" collapsed="false">
      <c r="A215" s="179" t="n">
        <v>650</v>
      </c>
      <c r="B215" s="179" t="s">
        <v>764</v>
      </c>
      <c r="C215" s="180" t="s">
        <v>74</v>
      </c>
      <c r="D215" s="180" t="s">
        <v>30</v>
      </c>
      <c r="E215" s="178" t="n">
        <v>29.22</v>
      </c>
      <c r="F215" s="303" t="n">
        <v>1.71</v>
      </c>
      <c r="G215" s="304" t="n">
        <f aca="false">VLOOKUP(A215,'INSUMOS SINAPI'!$A:$E,5,0)</f>
        <v>1.71</v>
      </c>
      <c r="H215" s="305" t="n">
        <f aca="false">F215-G215</f>
        <v>0</v>
      </c>
    </row>
    <row r="216" s="306" customFormat="true" ht="14.25" hidden="false" customHeight="false" outlineLevel="0" collapsed="false">
      <c r="A216" s="179" t="n">
        <v>11762</v>
      </c>
      <c r="B216" s="179" t="s">
        <v>927</v>
      </c>
      <c r="C216" s="180" t="s">
        <v>74</v>
      </c>
      <c r="D216" s="180" t="s">
        <v>30</v>
      </c>
      <c r="E216" s="178" t="n">
        <v>1</v>
      </c>
      <c r="F216" s="303" t="n">
        <v>48</v>
      </c>
      <c r="G216" s="304" t="n">
        <f aca="false">VLOOKUP(A216,'INSUMOS SINAPI'!$A:$E,5,0)</f>
        <v>48</v>
      </c>
      <c r="H216" s="305" t="n">
        <f aca="false">F216-G216</f>
        <v>0</v>
      </c>
    </row>
    <row r="217" s="306" customFormat="true" ht="14.25" hidden="false" customHeight="false" outlineLevel="0" collapsed="false">
      <c r="A217" s="310" t="s">
        <v>883</v>
      </c>
      <c r="B217" s="310" t="s">
        <v>395</v>
      </c>
      <c r="C217" s="311" t="s">
        <v>74</v>
      </c>
      <c r="D217" s="311" t="s">
        <v>30</v>
      </c>
      <c r="E217" s="312" t="n">
        <v>24</v>
      </c>
      <c r="F217" s="313" t="n">
        <v>6.49</v>
      </c>
      <c r="G217" s="314" t="e">
        <f aca="false">VLOOKUP(A217,'INSUMOS SINAPI'!$A:$E,5,0)</f>
        <v>#N/A</v>
      </c>
      <c r="H217" s="315" t="e">
        <f aca="false">F217-G217</f>
        <v>#N/A</v>
      </c>
    </row>
    <row r="218" s="306" customFormat="true" ht="14.25" hidden="false" customHeight="false" outlineLevel="0" collapsed="false">
      <c r="A218" s="179" t="n">
        <v>11756</v>
      </c>
      <c r="B218" s="179" t="s">
        <v>840</v>
      </c>
      <c r="C218" s="180" t="s">
        <v>74</v>
      </c>
      <c r="D218" s="180" t="s">
        <v>30</v>
      </c>
      <c r="E218" s="178" t="n">
        <v>2</v>
      </c>
      <c r="F218" s="303" t="n">
        <v>23.02</v>
      </c>
      <c r="G218" s="304" t="n">
        <f aca="false">VLOOKUP(A218,'INSUMOS SINAPI'!$A:$E,5,0)</f>
        <v>23.02</v>
      </c>
      <c r="H218" s="305" t="n">
        <f aca="false">F218-G218</f>
        <v>0</v>
      </c>
    </row>
    <row r="219" s="306" customFormat="true" ht="14.25" hidden="false" customHeight="false" outlineLevel="0" collapsed="false">
      <c r="A219" s="179" t="n">
        <v>25964</v>
      </c>
      <c r="B219" s="179" t="s">
        <v>969</v>
      </c>
      <c r="C219" s="180" t="s">
        <v>636</v>
      </c>
      <c r="D219" s="180" t="s">
        <v>594</v>
      </c>
      <c r="E219" s="178" t="n">
        <v>3.39</v>
      </c>
      <c r="F219" s="303" t="n">
        <v>12.86</v>
      </c>
      <c r="G219" s="304" t="n">
        <f aca="false">VLOOKUP(A219,'INSUMOS SINAPI'!$A:$E,5,0)</f>
        <v>12.86</v>
      </c>
      <c r="H219" s="305" t="n">
        <f aca="false">F219-G219</f>
        <v>0</v>
      </c>
    </row>
    <row r="220" s="306" customFormat="true" ht="14.25" hidden="false" customHeight="false" outlineLevel="0" collapsed="false">
      <c r="A220" s="179" t="n">
        <v>37586</v>
      </c>
      <c r="B220" s="179" t="s">
        <v>710</v>
      </c>
      <c r="C220" s="180" t="s">
        <v>74</v>
      </c>
      <c r="D220" s="180" t="s">
        <v>700</v>
      </c>
      <c r="E220" s="178" t="n">
        <v>1.35</v>
      </c>
      <c r="F220" s="303" t="n">
        <v>30.9</v>
      </c>
      <c r="G220" s="304" t="n">
        <f aca="false">VLOOKUP(A220,'INSUMOS SINAPI'!$A:$E,5,0)</f>
        <v>30.9</v>
      </c>
      <c r="H220" s="305" t="n">
        <f aca="false">F220-G220</f>
        <v>0</v>
      </c>
    </row>
    <row r="221" s="306" customFormat="true" ht="14.25" hidden="false" customHeight="false" outlineLevel="0" collapsed="false">
      <c r="A221" s="179" t="n">
        <v>34</v>
      </c>
      <c r="B221" s="179" t="s">
        <v>765</v>
      </c>
      <c r="C221" s="180" t="s">
        <v>74</v>
      </c>
      <c r="D221" s="180" t="s">
        <v>285</v>
      </c>
      <c r="E221" s="178" t="n">
        <v>8.22</v>
      </c>
      <c r="F221" s="303" t="n">
        <v>4.85</v>
      </c>
      <c r="G221" s="304" t="n">
        <f aca="false">VLOOKUP(A221,'INSUMOS SINAPI'!$A:$E,5,0)</f>
        <v>4.85</v>
      </c>
      <c r="H221" s="305" t="n">
        <f aca="false">F221-G221</f>
        <v>0</v>
      </c>
    </row>
    <row r="222" s="306" customFormat="true" ht="14.25" hidden="false" customHeight="false" outlineLevel="0" collapsed="false">
      <c r="A222" s="179" t="n">
        <v>746</v>
      </c>
      <c r="B222" s="179" t="s">
        <v>807</v>
      </c>
      <c r="C222" s="180" t="s">
        <v>74</v>
      </c>
      <c r="D222" s="180" t="s">
        <v>30</v>
      </c>
      <c r="E222" s="178" t="n">
        <v>0.02</v>
      </c>
      <c r="F222" s="303" t="n">
        <v>2007.5</v>
      </c>
      <c r="G222" s="304" t="n">
        <f aca="false">VLOOKUP(A222,'INSUMOS SINAPI'!$A:$E,5,0)</f>
        <v>2007.5</v>
      </c>
      <c r="H222" s="305" t="n">
        <f aca="false">F222-G222</f>
        <v>0</v>
      </c>
    </row>
    <row r="223" s="307" customFormat="true" ht="14.25" hidden="false" customHeight="false" outlineLevel="0" collapsed="false">
      <c r="A223" s="310" t="s">
        <v>876</v>
      </c>
      <c r="B223" s="310" t="s">
        <v>377</v>
      </c>
      <c r="C223" s="311" t="s">
        <v>74</v>
      </c>
      <c r="D223" s="311" t="s">
        <v>86</v>
      </c>
      <c r="E223" s="312" t="n">
        <v>7</v>
      </c>
      <c r="F223" s="313" t="n">
        <v>52.36</v>
      </c>
      <c r="G223" s="314" t="e">
        <f aca="false">VLOOKUP(A223,'INSUMOS SINAPI'!$A:$E,5,0)</f>
        <v>#N/A</v>
      </c>
      <c r="H223" s="315" t="e">
        <f aca="false">F223-G223</f>
        <v>#N/A</v>
      </c>
      <c r="J223" s="308"/>
    </row>
    <row r="224" s="306" customFormat="true" ht="14.25" hidden="false" customHeight="false" outlineLevel="0" collapsed="false">
      <c r="A224" s="179" t="n">
        <v>3673</v>
      </c>
      <c r="B224" s="179" t="s">
        <v>825</v>
      </c>
      <c r="C224" s="180" t="s">
        <v>74</v>
      </c>
      <c r="D224" s="180" t="s">
        <v>86</v>
      </c>
      <c r="E224" s="178" t="n">
        <v>27.5</v>
      </c>
      <c r="F224" s="303" t="n">
        <v>1.41</v>
      </c>
      <c r="G224" s="304" t="n">
        <f aca="false">VLOOKUP(A224,'INSUMOS SINAPI'!$A:$E,5,0)</f>
        <v>1.41</v>
      </c>
      <c r="H224" s="305" t="n">
        <f aca="false">F224-G224</f>
        <v>0</v>
      </c>
    </row>
    <row r="225" s="306" customFormat="true" ht="14.25" hidden="false" customHeight="false" outlineLevel="0" collapsed="false">
      <c r="A225" s="179" t="n">
        <v>7156</v>
      </c>
      <c r="B225" s="179" t="s">
        <v>848</v>
      </c>
      <c r="C225" s="180" t="s">
        <v>74</v>
      </c>
      <c r="D225" s="180" t="s">
        <v>79</v>
      </c>
      <c r="E225" s="178" t="n">
        <v>2.1</v>
      </c>
      <c r="F225" s="303" t="n">
        <v>17.69</v>
      </c>
      <c r="G225" s="304" t="n">
        <f aca="false">VLOOKUP(A225,'INSUMOS SINAPI'!$A:$E,5,0)</f>
        <v>17.69</v>
      </c>
      <c r="H225" s="305" t="n">
        <f aca="false">F225-G225</f>
        <v>0</v>
      </c>
    </row>
    <row r="226" s="306" customFormat="true" ht="14.25" hidden="false" customHeight="false" outlineLevel="0" collapsed="false">
      <c r="A226" s="179" t="n">
        <v>34686</v>
      </c>
      <c r="B226" s="179" t="s">
        <v>872</v>
      </c>
      <c r="C226" s="180" t="s">
        <v>74</v>
      </c>
      <c r="D226" s="180" t="s">
        <v>30</v>
      </c>
      <c r="E226" s="178" t="n">
        <v>3</v>
      </c>
      <c r="F226" s="303" t="n">
        <v>12.36</v>
      </c>
      <c r="G226" s="304" t="n">
        <f aca="false">VLOOKUP(A226,'INSUMOS SINAPI'!$A:$E,5,0)</f>
        <v>12.36</v>
      </c>
      <c r="H226" s="305" t="n">
        <f aca="false">F226-G226</f>
        <v>0</v>
      </c>
    </row>
    <row r="227" s="306" customFormat="true" ht="14.25" hidden="false" customHeight="false" outlineLevel="0" collapsed="false">
      <c r="A227" s="179" t="n">
        <v>5320</v>
      </c>
      <c r="B227" s="179" t="s">
        <v>772</v>
      </c>
      <c r="C227" s="180" t="s">
        <v>74</v>
      </c>
      <c r="D227" s="180" t="s">
        <v>654</v>
      </c>
      <c r="E227" s="178" t="n">
        <v>1.23</v>
      </c>
      <c r="F227" s="303" t="n">
        <v>30.06</v>
      </c>
      <c r="G227" s="304" t="n">
        <f aca="false">VLOOKUP(A227,'INSUMOS SINAPI'!$A:$E,5,0)</f>
        <v>30.06</v>
      </c>
      <c r="H227" s="305" t="n">
        <f aca="false">F227-G227</f>
        <v>0</v>
      </c>
    </row>
    <row r="228" s="306" customFormat="true" ht="14.25" hidden="false" customHeight="false" outlineLevel="0" collapsed="false">
      <c r="A228" s="179" t="n">
        <v>5061</v>
      </c>
      <c r="B228" s="179" t="s">
        <v>731</v>
      </c>
      <c r="C228" s="180" t="s">
        <v>74</v>
      </c>
      <c r="D228" s="180" t="s">
        <v>285</v>
      </c>
      <c r="E228" s="178" t="n">
        <v>3.12</v>
      </c>
      <c r="F228" s="303" t="n">
        <v>11.67</v>
      </c>
      <c r="G228" s="304" t="n">
        <f aca="false">VLOOKUP(A228,'INSUMOS SINAPI'!$A:$E,5,0)</f>
        <v>11.67</v>
      </c>
      <c r="H228" s="305" t="n">
        <f aca="false">F228-G228</f>
        <v>0</v>
      </c>
    </row>
    <row r="229" s="306" customFormat="true" ht="14.25" hidden="false" customHeight="false" outlineLevel="0" collapsed="false">
      <c r="A229" s="179" t="n">
        <v>3767</v>
      </c>
      <c r="B229" s="179" t="s">
        <v>780</v>
      </c>
      <c r="C229" s="180" t="s">
        <v>74</v>
      </c>
      <c r="D229" s="180" t="s">
        <v>30</v>
      </c>
      <c r="E229" s="178" t="n">
        <v>68.38</v>
      </c>
      <c r="F229" s="303" t="n">
        <v>0.52</v>
      </c>
      <c r="G229" s="304" t="n">
        <f aca="false">VLOOKUP(A229,'INSUMOS SINAPI'!$A:$E,5,0)</f>
        <v>0.52</v>
      </c>
      <c r="H229" s="305" t="n">
        <f aca="false">F229-G229</f>
        <v>0</v>
      </c>
    </row>
    <row r="230" s="306" customFormat="true" ht="14.25" hidden="false" customHeight="false" outlineLevel="0" collapsed="false">
      <c r="A230" s="179" t="n">
        <v>11518</v>
      </c>
      <c r="B230" s="179" t="s">
        <v>832</v>
      </c>
      <c r="C230" s="180" t="s">
        <v>74</v>
      </c>
      <c r="D230" s="180" t="s">
        <v>628</v>
      </c>
      <c r="E230" s="178" t="n">
        <v>1</v>
      </c>
      <c r="F230" s="303" t="n">
        <v>33.58</v>
      </c>
      <c r="G230" s="304" t="n">
        <f aca="false">VLOOKUP(A230,'INSUMOS SINAPI'!$A:$E,5,0)</f>
        <v>33.58</v>
      </c>
      <c r="H230" s="305" t="n">
        <f aca="false">F230-G230</f>
        <v>0</v>
      </c>
    </row>
    <row r="231" s="306" customFormat="true" ht="14.25" hidden="false" customHeight="false" outlineLevel="0" collapsed="false">
      <c r="A231" s="179" t="n">
        <v>40864</v>
      </c>
      <c r="B231" s="179" t="s">
        <v>638</v>
      </c>
      <c r="C231" s="180" t="s">
        <v>74</v>
      </c>
      <c r="D231" s="180" t="s">
        <v>61</v>
      </c>
      <c r="E231" s="178" t="n">
        <v>3.3</v>
      </c>
      <c r="F231" s="303" t="n">
        <v>9.76</v>
      </c>
      <c r="G231" s="304" t="n">
        <f aca="false">VLOOKUP(A231,'INSUMOS SINAPI'!$A:$E,5,0)</f>
        <v>9.76</v>
      </c>
      <c r="H231" s="305" t="n">
        <f aca="false">F231-G231</f>
        <v>0</v>
      </c>
    </row>
    <row r="232" s="306" customFormat="true" ht="14.25" hidden="false" customHeight="false" outlineLevel="0" collapsed="false">
      <c r="A232" s="179" t="n">
        <v>5318</v>
      </c>
      <c r="B232" s="179" t="s">
        <v>781</v>
      </c>
      <c r="C232" s="180" t="s">
        <v>74</v>
      </c>
      <c r="D232" s="180" t="s">
        <v>654</v>
      </c>
      <c r="E232" s="178" t="n">
        <v>2.86</v>
      </c>
      <c r="F232" s="303" t="n">
        <v>11.18</v>
      </c>
      <c r="G232" s="304" t="n">
        <f aca="false">VLOOKUP(A232,'INSUMOS SINAPI'!$A:$E,5,0)</f>
        <v>11.18</v>
      </c>
      <c r="H232" s="305" t="n">
        <f aca="false">F232-G232</f>
        <v>0</v>
      </c>
    </row>
    <row r="233" s="306" customFormat="true" ht="14.25" hidden="false" customHeight="false" outlineLevel="0" collapsed="false">
      <c r="A233" s="179" t="n">
        <v>13417</v>
      </c>
      <c r="B233" s="179" t="s">
        <v>952</v>
      </c>
      <c r="C233" s="180" t="s">
        <v>74</v>
      </c>
      <c r="D233" s="180" t="s">
        <v>30</v>
      </c>
      <c r="E233" s="178" t="n">
        <v>1</v>
      </c>
      <c r="F233" s="303" t="n">
        <v>29.51</v>
      </c>
      <c r="G233" s="304" t="n">
        <f aca="false">VLOOKUP(A233,'INSUMOS SINAPI'!$A:$E,5,0)</f>
        <v>29.51</v>
      </c>
      <c r="H233" s="305" t="n">
        <f aca="false">F233-G233</f>
        <v>0</v>
      </c>
    </row>
    <row r="234" s="306" customFormat="true" ht="14.25" hidden="false" customHeight="false" outlineLevel="0" collapsed="false">
      <c r="A234" s="310" t="s">
        <v>881</v>
      </c>
      <c r="B234" s="310" t="s">
        <v>389</v>
      </c>
      <c r="C234" s="311" t="s">
        <v>74</v>
      </c>
      <c r="D234" s="311" t="s">
        <v>30</v>
      </c>
      <c r="E234" s="312" t="n">
        <v>20</v>
      </c>
      <c r="F234" s="313" t="n">
        <v>3.81</v>
      </c>
      <c r="G234" s="314" t="e">
        <f aca="false">VLOOKUP(A234,'INSUMOS SINAPI'!$A:$E,5,0)</f>
        <v>#N/A</v>
      </c>
      <c r="H234" s="315" t="e">
        <f aca="false">F234-G234</f>
        <v>#N/A</v>
      </c>
    </row>
    <row r="235" s="306" customFormat="true" ht="14.25" hidden="false" customHeight="false" outlineLevel="0" collapsed="false">
      <c r="A235" s="179" t="n">
        <v>589</v>
      </c>
      <c r="B235" s="179" t="s">
        <v>943</v>
      </c>
      <c r="C235" s="180" t="s">
        <v>74</v>
      </c>
      <c r="D235" s="180" t="s">
        <v>86</v>
      </c>
      <c r="E235" s="178" t="n">
        <v>1</v>
      </c>
      <c r="F235" s="303" t="n">
        <v>28.95</v>
      </c>
      <c r="G235" s="304" t="n">
        <f aca="false">VLOOKUP(A235,'INSUMOS SINAPI'!$A:$E,5,0)</f>
        <v>28.95</v>
      </c>
      <c r="H235" s="305" t="n">
        <f aca="false">F235-G235</f>
        <v>0</v>
      </c>
    </row>
    <row r="236" s="306" customFormat="true" ht="14.25" hidden="false" customHeight="false" outlineLevel="0" collapsed="false">
      <c r="A236" s="179" t="n">
        <v>9867</v>
      </c>
      <c r="B236" s="179" t="s">
        <v>928</v>
      </c>
      <c r="C236" s="180" t="s">
        <v>74</v>
      </c>
      <c r="D236" s="180" t="s">
        <v>86</v>
      </c>
      <c r="E236" s="178" t="n">
        <v>15</v>
      </c>
      <c r="F236" s="303" t="n">
        <v>1.88</v>
      </c>
      <c r="G236" s="304" t="n">
        <f aca="false">VLOOKUP(A236,'INSUMOS SINAPI'!$A:$E,5,0)</f>
        <v>1.88</v>
      </c>
      <c r="H236" s="305" t="n">
        <f aca="false">F236-G236</f>
        <v>0</v>
      </c>
    </row>
    <row r="237" s="306" customFormat="true" ht="14.25" hidden="false" customHeight="false" outlineLevel="0" collapsed="false">
      <c r="A237" s="179" t="n">
        <v>6114</v>
      </c>
      <c r="B237" s="179" t="s">
        <v>763</v>
      </c>
      <c r="C237" s="180" t="s">
        <v>636</v>
      </c>
      <c r="D237" s="180" t="s">
        <v>594</v>
      </c>
      <c r="E237" s="178" t="n">
        <v>3.03</v>
      </c>
      <c r="F237" s="303" t="n">
        <v>9.26</v>
      </c>
      <c r="G237" s="304" t="n">
        <f aca="false">VLOOKUP(A237,'INSUMOS SINAPI'!$A:$E,5,0)</f>
        <v>9.26</v>
      </c>
      <c r="H237" s="305" t="n">
        <f aca="false">F237-G237</f>
        <v>0</v>
      </c>
    </row>
    <row r="238" s="306" customFormat="true" ht="14.25" hidden="false" customHeight="false" outlineLevel="0" collapsed="false">
      <c r="A238" s="179" t="n">
        <v>40547</v>
      </c>
      <c r="B238" s="179" t="s">
        <v>699</v>
      </c>
      <c r="C238" s="180" t="s">
        <v>74</v>
      </c>
      <c r="D238" s="180" t="s">
        <v>700</v>
      </c>
      <c r="E238" s="178" t="n">
        <v>1.54</v>
      </c>
      <c r="F238" s="303" t="n">
        <v>17.67</v>
      </c>
      <c r="G238" s="304" t="n">
        <f aca="false">VLOOKUP(A238,'INSUMOS SINAPI'!$A:$E,5,0)</f>
        <v>17.67</v>
      </c>
      <c r="H238" s="305" t="n">
        <f aca="false">F238-G238</f>
        <v>0</v>
      </c>
    </row>
    <row r="239" customFormat="false" ht="14.25" hidden="false" customHeight="false" outlineLevel="0" collapsed="false">
      <c r="A239" s="179" t="n">
        <v>4823</v>
      </c>
      <c r="B239" s="179" t="s">
        <v>821</v>
      </c>
      <c r="C239" s="180" t="s">
        <v>74</v>
      </c>
      <c r="D239" s="180" t="s">
        <v>285</v>
      </c>
      <c r="E239" s="178" t="n">
        <v>0.92</v>
      </c>
      <c r="F239" s="303" t="n">
        <v>29.37</v>
      </c>
      <c r="G239" s="304" t="n">
        <f aca="false">VLOOKUP(A239,'INSUMOS SINAPI'!$A:$E,5,0)</f>
        <v>29.37</v>
      </c>
      <c r="H239" s="305" t="n">
        <f aca="false">F239-G239</f>
        <v>0</v>
      </c>
      <c r="I239" s="306"/>
    </row>
    <row r="240" customFormat="false" ht="14.25" hidden="false" customHeight="false" outlineLevel="0" collapsed="false">
      <c r="A240" s="179" t="n">
        <v>39431</v>
      </c>
      <c r="B240" s="179" t="s">
        <v>714</v>
      </c>
      <c r="C240" s="180" t="s">
        <v>74</v>
      </c>
      <c r="D240" s="180" t="s">
        <v>86</v>
      </c>
      <c r="E240" s="178" t="n">
        <v>139.1</v>
      </c>
      <c r="F240" s="303" t="n">
        <v>0.17</v>
      </c>
      <c r="G240" s="304" t="n">
        <f aca="false">VLOOKUP(A240,'INSUMOS SINAPI'!$A:$E,5,0)</f>
        <v>0.17</v>
      </c>
      <c r="H240" s="305" t="n">
        <f aca="false">F240-G240</f>
        <v>0</v>
      </c>
      <c r="I240" s="306"/>
    </row>
    <row r="241" customFormat="false" ht="14.25" hidden="false" customHeight="false" outlineLevel="0" collapsed="false">
      <c r="A241" s="179" t="n">
        <v>3315</v>
      </c>
      <c r="B241" s="179" t="s">
        <v>697</v>
      </c>
      <c r="C241" s="180" t="s">
        <v>74</v>
      </c>
      <c r="D241" s="180" t="s">
        <v>285</v>
      </c>
      <c r="E241" s="178" t="n">
        <v>49.82</v>
      </c>
      <c r="F241" s="303" t="n">
        <v>0.44</v>
      </c>
      <c r="G241" s="304" t="n">
        <f aca="false">VLOOKUP(A241,'INSUMOS SINAPI'!$A:$E,5,0)</f>
        <v>0.44</v>
      </c>
      <c r="H241" s="305" t="n">
        <f aca="false">F241-G241</f>
        <v>0</v>
      </c>
      <c r="I241" s="306"/>
    </row>
    <row r="242" customFormat="false" ht="14.25" hidden="false" customHeight="false" outlineLevel="0" collapsed="false">
      <c r="A242" s="310" t="s">
        <v>877</v>
      </c>
      <c r="B242" s="310" t="s">
        <v>380</v>
      </c>
      <c r="C242" s="311" t="s">
        <v>74</v>
      </c>
      <c r="D242" s="311" t="s">
        <v>30</v>
      </c>
      <c r="E242" s="312" t="n">
        <v>3</v>
      </c>
      <c r="F242" s="313" t="n">
        <v>320.51</v>
      </c>
      <c r="G242" s="314" t="e">
        <f aca="false">VLOOKUP(A242,'INSUMOS SINAPI'!$A:$E,5,0)</f>
        <v>#N/A</v>
      </c>
      <c r="H242" s="315" t="e">
        <f aca="false">F242-G242</f>
        <v>#N/A</v>
      </c>
      <c r="I242" s="306"/>
    </row>
    <row r="243" customFormat="false" ht="14.25" hidden="false" customHeight="false" outlineLevel="0" collapsed="false">
      <c r="A243" s="179" t="n">
        <v>11831</v>
      </c>
      <c r="B243" s="179" t="s">
        <v>951</v>
      </c>
      <c r="C243" s="180" t="s">
        <v>74</v>
      </c>
      <c r="D243" s="180" t="s">
        <v>30</v>
      </c>
      <c r="E243" s="178" t="n">
        <v>1</v>
      </c>
      <c r="F243" s="303" t="n">
        <v>21.04</v>
      </c>
      <c r="G243" s="304" t="n">
        <f aca="false">VLOOKUP(A243,'INSUMOS SINAPI'!$A:$E,5,0)</f>
        <v>21.04</v>
      </c>
      <c r="H243" s="305" t="n">
        <f aca="false">F243-G243</f>
        <v>0</v>
      </c>
      <c r="I243" s="306"/>
    </row>
    <row r="244" customFormat="false" ht="14.25" hidden="false" customHeight="false" outlineLevel="0" collapsed="false">
      <c r="A244" s="179" t="n">
        <v>34794</v>
      </c>
      <c r="B244" s="179" t="s">
        <v>937</v>
      </c>
      <c r="C244" s="180" t="s">
        <v>636</v>
      </c>
      <c r="D244" s="180" t="s">
        <v>594</v>
      </c>
      <c r="E244" s="178" t="n">
        <v>1.5</v>
      </c>
      <c r="F244" s="303" t="n">
        <v>13.88</v>
      </c>
      <c r="G244" s="304" t="n">
        <f aca="false">VLOOKUP(A244,'INSUMOS SINAPI'!$A:$E,5,0)</f>
        <v>13.88</v>
      </c>
      <c r="H244" s="305" t="n">
        <f aca="false">F244-G244</f>
        <v>0</v>
      </c>
      <c r="I244" s="306"/>
    </row>
    <row r="245" customFormat="false" ht="14.25" hidden="false" customHeight="false" outlineLevel="0" collapsed="false">
      <c r="A245" s="179" t="n">
        <v>36</v>
      </c>
      <c r="B245" s="179" t="s">
        <v>754</v>
      </c>
      <c r="C245" s="180" t="s">
        <v>74</v>
      </c>
      <c r="D245" s="180" t="s">
        <v>285</v>
      </c>
      <c r="E245" s="178" t="n">
        <v>4.33</v>
      </c>
      <c r="F245" s="303" t="n">
        <v>4.8</v>
      </c>
      <c r="G245" s="304" t="n">
        <f aca="false">VLOOKUP(A245,'INSUMOS SINAPI'!$A:$E,5,0)</f>
        <v>4.8</v>
      </c>
      <c r="H245" s="305" t="n">
        <f aca="false">F245-G245</f>
        <v>0</v>
      </c>
      <c r="I245" s="306"/>
    </row>
    <row r="246" customFormat="false" ht="26.25" hidden="false" customHeight="true" outlineLevel="0" collapsed="false">
      <c r="A246" s="179" t="n">
        <v>345</v>
      </c>
      <c r="B246" s="179" t="s">
        <v>698</v>
      </c>
      <c r="C246" s="180" t="s">
        <v>74</v>
      </c>
      <c r="D246" s="180" t="s">
        <v>285</v>
      </c>
      <c r="E246" s="178" t="n">
        <v>1.25</v>
      </c>
      <c r="F246" s="303" t="n">
        <v>16.19</v>
      </c>
      <c r="G246" s="304" t="n">
        <f aca="false">VLOOKUP(A246,'INSUMOS SINAPI'!$A:$E,5,0)</f>
        <v>16.19</v>
      </c>
      <c r="H246" s="305" t="n">
        <f aca="false">F246-G246</f>
        <v>0</v>
      </c>
      <c r="I246" s="306"/>
    </row>
    <row r="247" customFormat="false" ht="27" hidden="false" customHeight="true" outlineLevel="0" collapsed="false">
      <c r="A247" s="179" t="n">
        <v>34547</v>
      </c>
      <c r="B247" s="179" t="s">
        <v>843</v>
      </c>
      <c r="C247" s="180" t="s">
        <v>74</v>
      </c>
      <c r="D247" s="180" t="s">
        <v>86</v>
      </c>
      <c r="E247" s="178" t="n">
        <v>7.85</v>
      </c>
      <c r="F247" s="303" t="n">
        <v>2.32</v>
      </c>
      <c r="G247" s="304" t="n">
        <f aca="false">VLOOKUP(A247,'INSUMOS SINAPI'!$A:$E,5,0)</f>
        <v>2.32</v>
      </c>
      <c r="H247" s="305" t="n">
        <f aca="false">F247-G247</f>
        <v>0</v>
      </c>
      <c r="I247" s="306"/>
    </row>
    <row r="248" customFormat="false" ht="14.25" hidden="false" customHeight="false" outlineLevel="0" collapsed="false">
      <c r="A248" s="179" t="n">
        <v>4254</v>
      </c>
      <c r="B248" s="179" t="s">
        <v>737</v>
      </c>
      <c r="C248" s="180" t="s">
        <v>636</v>
      </c>
      <c r="D248" s="180" t="s">
        <v>594</v>
      </c>
      <c r="E248" s="178" t="n">
        <v>0.86</v>
      </c>
      <c r="F248" s="303" t="n">
        <v>20.14</v>
      </c>
      <c r="G248" s="304" t="n">
        <f aca="false">VLOOKUP(A248,'INSUMOS SINAPI'!$A:$E,5,0)</f>
        <v>20.14</v>
      </c>
      <c r="H248" s="305" t="n">
        <f aca="false">F248-G248</f>
        <v>0</v>
      </c>
      <c r="I248" s="306"/>
    </row>
    <row r="249" customFormat="false" ht="14.25" hidden="false" customHeight="false" outlineLevel="0" collapsed="false">
      <c r="A249" s="179" t="n">
        <v>20111</v>
      </c>
      <c r="B249" s="179" t="s">
        <v>947</v>
      </c>
      <c r="C249" s="180" t="s">
        <v>74</v>
      </c>
      <c r="D249" s="180" t="s">
        <v>30</v>
      </c>
      <c r="E249" s="178" t="n">
        <v>1.5</v>
      </c>
      <c r="F249" s="303" t="n">
        <v>11.52</v>
      </c>
      <c r="G249" s="304" t="n">
        <f aca="false">VLOOKUP(A249,'INSUMOS SINAPI'!$A:$E,5,0)</f>
        <v>11.52</v>
      </c>
      <c r="H249" s="305" t="n">
        <f aca="false">F249-G249</f>
        <v>0</v>
      </c>
      <c r="I249" s="306"/>
    </row>
    <row r="250" s="306" customFormat="true" ht="14.25" hidden="false" customHeight="false" outlineLevel="0" collapsed="false">
      <c r="A250" s="310" t="s">
        <v>829</v>
      </c>
      <c r="B250" s="310" t="s">
        <v>830</v>
      </c>
      <c r="C250" s="311" t="s">
        <v>74</v>
      </c>
      <c r="D250" s="311" t="s">
        <v>30</v>
      </c>
      <c r="E250" s="312" t="n">
        <v>1</v>
      </c>
      <c r="F250" s="313" t="n">
        <v>1011.9</v>
      </c>
      <c r="G250" s="314" t="e">
        <f aca="false">VLOOKUP(A250,'INSUMOS SINAPI'!$A:$E,5,0)</f>
        <v>#N/A</v>
      </c>
      <c r="H250" s="315" t="e">
        <f aca="false">F250-G250</f>
        <v>#N/A</v>
      </c>
    </row>
    <row r="251" s="306" customFormat="true" ht="14.25" hidden="false" customHeight="false" outlineLevel="0" collapsed="false">
      <c r="A251" s="179" t="n">
        <v>4377</v>
      </c>
      <c r="B251" s="179" t="s">
        <v>802</v>
      </c>
      <c r="C251" s="180" t="s">
        <v>74</v>
      </c>
      <c r="D251" s="180" t="s">
        <v>30</v>
      </c>
      <c r="E251" s="178" t="n">
        <v>138</v>
      </c>
      <c r="F251" s="303" t="n">
        <v>0.12</v>
      </c>
      <c r="G251" s="304" t="n">
        <f aca="false">VLOOKUP(A251,'INSUMOS SINAPI'!$A:$E,5,0)</f>
        <v>0.12</v>
      </c>
      <c r="H251" s="305" t="n">
        <f aca="false">F251-G251</f>
        <v>0</v>
      </c>
    </row>
    <row r="252" s="306" customFormat="true" ht="14.25" hidden="false" customHeight="false" outlineLevel="0" collapsed="false">
      <c r="A252" s="310" t="s">
        <v>923</v>
      </c>
      <c r="B252" s="310" t="s">
        <v>924</v>
      </c>
      <c r="C252" s="311" t="s">
        <v>74</v>
      </c>
      <c r="D252" s="311" t="s">
        <v>30</v>
      </c>
      <c r="E252" s="312" t="n">
        <v>9</v>
      </c>
      <c r="F252" s="313" t="n">
        <v>81.36</v>
      </c>
      <c r="G252" s="314" t="e">
        <f aca="false">VLOOKUP(A252,'INSUMOS SINAPI'!$A:$E,5,0)</f>
        <v>#N/A</v>
      </c>
      <c r="H252" s="315" t="e">
        <f aca="false">F252-G252</f>
        <v>#N/A</v>
      </c>
    </row>
    <row r="253" s="306" customFormat="true" ht="14.25" hidden="false" customHeight="false" outlineLevel="0" collapsed="false">
      <c r="A253" s="179" t="n">
        <v>34357</v>
      </c>
      <c r="B253" s="179" t="s">
        <v>954</v>
      </c>
      <c r="C253" s="180" t="s">
        <v>74</v>
      </c>
      <c r="D253" s="180" t="s">
        <v>285</v>
      </c>
      <c r="E253" s="178" t="n">
        <v>5.28</v>
      </c>
      <c r="F253" s="303" t="n">
        <v>2.86</v>
      </c>
      <c r="G253" s="304" t="n">
        <f aca="false">VLOOKUP(A253,'INSUMOS SINAPI'!$A:$E,5,0)</f>
        <v>2.86</v>
      </c>
      <c r="H253" s="305" t="n">
        <f aca="false">F253-G253</f>
        <v>0</v>
      </c>
    </row>
    <row r="254" s="306" customFormat="true" ht="14.25" hidden="false" customHeight="false" outlineLevel="0" collapsed="false">
      <c r="A254" s="179" t="n">
        <v>39129</v>
      </c>
      <c r="B254" s="179" t="s">
        <v>909</v>
      </c>
      <c r="C254" s="180" t="s">
        <v>74</v>
      </c>
      <c r="D254" s="180" t="s">
        <v>30</v>
      </c>
      <c r="E254" s="178" t="n">
        <v>20</v>
      </c>
      <c r="F254" s="303" t="n">
        <v>0.75</v>
      </c>
      <c r="G254" s="304" t="n">
        <f aca="false">VLOOKUP(A254,'INSUMOS SINAPI'!$A:$E,5,0)</f>
        <v>0.75</v>
      </c>
      <c r="H254" s="305" t="n">
        <f aca="false">F254-G254</f>
        <v>0</v>
      </c>
    </row>
    <row r="255" s="306" customFormat="true" ht="14.25" hidden="false" customHeight="false" outlineLevel="0" collapsed="false">
      <c r="A255" s="179" t="n">
        <v>11467</v>
      </c>
      <c r="B255" s="179" t="s">
        <v>831</v>
      </c>
      <c r="C255" s="180" t="s">
        <v>74</v>
      </c>
      <c r="D255" s="180" t="s">
        <v>30</v>
      </c>
      <c r="E255" s="178" t="n">
        <v>1</v>
      </c>
      <c r="F255" s="303" t="n">
        <v>14.97</v>
      </c>
      <c r="G255" s="304" t="n">
        <f aca="false">VLOOKUP(A255,'INSUMOS SINAPI'!$A:$E,5,0)</f>
        <v>14.97</v>
      </c>
      <c r="H255" s="305" t="n">
        <f aca="false">F255-G255</f>
        <v>0</v>
      </c>
    </row>
    <row r="256" s="306" customFormat="true" ht="14.25" hidden="false" customHeight="false" outlineLevel="0" collapsed="false">
      <c r="A256" s="179" t="n">
        <v>5090</v>
      </c>
      <c r="B256" s="179" t="s">
        <v>846</v>
      </c>
      <c r="C256" s="180" t="s">
        <v>74</v>
      </c>
      <c r="D256" s="180" t="s">
        <v>30</v>
      </c>
      <c r="E256" s="178" t="n">
        <v>1</v>
      </c>
      <c r="F256" s="303" t="n">
        <v>14.17</v>
      </c>
      <c r="G256" s="304" t="n">
        <f aca="false">VLOOKUP(A256,'INSUMOS SINAPI'!$A:$E,5,0)</f>
        <v>14.17</v>
      </c>
      <c r="H256" s="305" t="n">
        <f aca="false">F256-G256</f>
        <v>0</v>
      </c>
    </row>
    <row r="257" s="306" customFormat="true" ht="14.25" hidden="false" customHeight="false" outlineLevel="0" collapsed="false">
      <c r="A257" s="179" t="n">
        <v>7319</v>
      </c>
      <c r="B257" s="179" t="s">
        <v>797</v>
      </c>
      <c r="C257" s="180" t="s">
        <v>74</v>
      </c>
      <c r="D257" s="180" t="s">
        <v>654</v>
      </c>
      <c r="E257" s="178" t="n">
        <v>2.08</v>
      </c>
      <c r="F257" s="303" t="n">
        <v>6.35</v>
      </c>
      <c r="G257" s="304" t="n">
        <f aca="false">VLOOKUP(A257,'INSUMOS SINAPI'!$A:$E,5,0)</f>
        <v>6.35</v>
      </c>
      <c r="H257" s="305" t="n">
        <f aca="false">F257-G257</f>
        <v>0</v>
      </c>
    </row>
    <row r="258" s="306" customFormat="true" ht="14.25" hidden="false" customHeight="false" outlineLevel="0" collapsed="false">
      <c r="A258" s="179" t="n">
        <v>4720</v>
      </c>
      <c r="B258" s="179" t="s">
        <v>762</v>
      </c>
      <c r="C258" s="180" t="s">
        <v>74</v>
      </c>
      <c r="D258" s="180" t="s">
        <v>116</v>
      </c>
      <c r="E258" s="178" t="n">
        <v>0.19</v>
      </c>
      <c r="F258" s="303" t="n">
        <v>67.54</v>
      </c>
      <c r="G258" s="304" t="n">
        <f aca="false">VLOOKUP(A258,'INSUMOS SINAPI'!$A:$E,5,0)</f>
        <v>67.54</v>
      </c>
      <c r="H258" s="305" t="n">
        <f aca="false">F258-G258</f>
        <v>0</v>
      </c>
    </row>
    <row r="259" s="306" customFormat="true" ht="14.25" hidden="false" customHeight="false" outlineLevel="0" collapsed="false">
      <c r="A259" s="179" t="n">
        <v>4417</v>
      </c>
      <c r="B259" s="179" t="s">
        <v>673</v>
      </c>
      <c r="C259" s="180" t="s">
        <v>74</v>
      </c>
      <c r="D259" s="180" t="s">
        <v>86</v>
      </c>
      <c r="E259" s="178" t="n">
        <v>4</v>
      </c>
      <c r="F259" s="303" t="n">
        <v>3.14</v>
      </c>
      <c r="G259" s="304" t="n">
        <f aca="false">VLOOKUP(A259,'INSUMOS SINAPI'!$A:$E,5,0)</f>
        <v>3.14</v>
      </c>
      <c r="H259" s="305" t="n">
        <f aca="false">F259-G259</f>
        <v>0</v>
      </c>
    </row>
    <row r="260" s="306" customFormat="true" ht="14.25" hidden="false" customHeight="false" outlineLevel="0" collapsed="false">
      <c r="A260" s="179" t="n">
        <v>1107</v>
      </c>
      <c r="B260" s="179" t="s">
        <v>968</v>
      </c>
      <c r="C260" s="180" t="s">
        <v>74</v>
      </c>
      <c r="D260" s="180" t="s">
        <v>285</v>
      </c>
      <c r="E260" s="178" t="n">
        <v>15</v>
      </c>
      <c r="F260" s="303" t="n">
        <v>0.69</v>
      </c>
      <c r="G260" s="304" t="n">
        <f aca="false">VLOOKUP(A260,'INSUMOS SINAPI'!$A:$E,5,0)</f>
        <v>0.69</v>
      </c>
      <c r="H260" s="305" t="n">
        <f aca="false">F260-G260</f>
        <v>0</v>
      </c>
    </row>
    <row r="261" s="306" customFormat="true" ht="14.25" hidden="false" customHeight="false" outlineLevel="0" collapsed="false">
      <c r="A261" s="179" t="n">
        <v>11055</v>
      </c>
      <c r="B261" s="179" t="s">
        <v>791</v>
      </c>
      <c r="C261" s="180" t="s">
        <v>74</v>
      </c>
      <c r="D261" s="180" t="s">
        <v>30</v>
      </c>
      <c r="E261" s="178" t="n">
        <v>237.6</v>
      </c>
      <c r="F261" s="303" t="n">
        <v>0.04</v>
      </c>
      <c r="G261" s="304" t="n">
        <f aca="false">VLOOKUP(A261,'INSUMOS SINAPI'!$A:$E,5,0)</f>
        <v>0.04</v>
      </c>
      <c r="H261" s="305" t="n">
        <f aca="false">F261-G261</f>
        <v>0</v>
      </c>
    </row>
    <row r="262" s="306" customFormat="true" ht="14.25" hidden="false" customHeight="false" outlineLevel="0" collapsed="false">
      <c r="A262" s="179" t="n">
        <v>1575</v>
      </c>
      <c r="B262" s="179" t="s">
        <v>871</v>
      </c>
      <c r="C262" s="180" t="s">
        <v>74</v>
      </c>
      <c r="D262" s="180" t="s">
        <v>30</v>
      </c>
      <c r="E262" s="178" t="n">
        <v>9</v>
      </c>
      <c r="F262" s="303" t="n">
        <v>1.03</v>
      </c>
      <c r="G262" s="304" t="n">
        <f aca="false">VLOOKUP(A262,'INSUMOS SINAPI'!$A:$E,5,0)</f>
        <v>1.03</v>
      </c>
      <c r="H262" s="305" t="n">
        <f aca="false">F262-G262</f>
        <v>0</v>
      </c>
    </row>
    <row r="263" s="306" customFormat="true" ht="14.25" hidden="false" customHeight="false" outlineLevel="0" collapsed="false">
      <c r="A263" s="179" t="n">
        <v>1573</v>
      </c>
      <c r="B263" s="179" t="s">
        <v>891</v>
      </c>
      <c r="C263" s="180" t="s">
        <v>74</v>
      </c>
      <c r="D263" s="180" t="s">
        <v>30</v>
      </c>
      <c r="E263" s="178" t="n">
        <v>10</v>
      </c>
      <c r="F263" s="303" t="n">
        <v>0.8</v>
      </c>
      <c r="G263" s="304" t="n">
        <f aca="false">VLOOKUP(A263,'INSUMOS SINAPI'!$A:$E,5,0)</f>
        <v>0.8</v>
      </c>
      <c r="H263" s="305" t="n">
        <f aca="false">F263-G263</f>
        <v>0</v>
      </c>
    </row>
    <row r="264" s="306" customFormat="true" ht="14.25" hidden="false" customHeight="false" outlineLevel="0" collapsed="false">
      <c r="A264" s="179" t="n">
        <v>1574</v>
      </c>
      <c r="B264" s="179" t="s">
        <v>893</v>
      </c>
      <c r="C264" s="180" t="s">
        <v>74</v>
      </c>
      <c r="D264" s="180" t="s">
        <v>30</v>
      </c>
      <c r="E264" s="178" t="n">
        <v>9</v>
      </c>
      <c r="F264" s="303" t="n">
        <v>0.86</v>
      </c>
      <c r="G264" s="304" t="n">
        <f aca="false">VLOOKUP(A264,'INSUMOS SINAPI'!$A:$E,5,0)</f>
        <v>0.86</v>
      </c>
      <c r="H264" s="305" t="n">
        <f aca="false">F264-G264</f>
        <v>0</v>
      </c>
    </row>
    <row r="265" s="306" customFormat="true" ht="14.25" hidden="false" customHeight="false" outlineLevel="0" collapsed="false">
      <c r="A265" s="179" t="n">
        <v>36397</v>
      </c>
      <c r="B265" s="179" t="s">
        <v>709</v>
      </c>
      <c r="C265" s="180" t="s">
        <v>74</v>
      </c>
      <c r="D265" s="180" t="s">
        <v>30</v>
      </c>
      <c r="E265" s="178" t="n">
        <v>0</v>
      </c>
      <c r="F265" s="303" t="n">
        <v>12105.76</v>
      </c>
      <c r="G265" s="304" t="n">
        <f aca="false">VLOOKUP(A265,'INSUMOS SINAPI'!$A:$E,5,0)</f>
        <v>12105.76</v>
      </c>
      <c r="H265" s="305" t="n">
        <f aca="false">F265-G265</f>
        <v>0</v>
      </c>
    </row>
    <row r="266" s="306" customFormat="true" ht="14.25" hidden="false" customHeight="false" outlineLevel="0" collapsed="false">
      <c r="A266" s="310" t="s">
        <v>895</v>
      </c>
      <c r="B266" s="310" t="s">
        <v>460</v>
      </c>
      <c r="C266" s="311" t="s">
        <v>74</v>
      </c>
      <c r="D266" s="311" t="s">
        <v>30</v>
      </c>
      <c r="E266" s="312" t="n">
        <v>1</v>
      </c>
      <c r="F266" s="313" t="n">
        <v>697.04</v>
      </c>
      <c r="G266" s="314" t="e">
        <f aca="false">VLOOKUP(A266,'INSUMOS SINAPI'!$A:$E,5,0)</f>
        <v>#N/A</v>
      </c>
      <c r="H266" s="315" t="e">
        <f aca="false">F266-G266</f>
        <v>#N/A</v>
      </c>
    </row>
    <row r="267" s="306" customFormat="true" ht="14.25" hidden="false" customHeight="false" outlineLevel="0" collapsed="false">
      <c r="A267" s="179" t="n">
        <v>7568</v>
      </c>
      <c r="B267" s="179" t="s">
        <v>747</v>
      </c>
      <c r="C267" s="180" t="s">
        <v>74</v>
      </c>
      <c r="D267" s="180" t="s">
        <v>30</v>
      </c>
      <c r="E267" s="178" t="n">
        <v>14.8</v>
      </c>
      <c r="F267" s="303" t="n">
        <v>0.49</v>
      </c>
      <c r="G267" s="304" t="n">
        <f aca="false">VLOOKUP(A267,'INSUMOS SINAPI'!$A:$E,5,0)</f>
        <v>0.49</v>
      </c>
      <c r="H267" s="305" t="n">
        <f aca="false">F267-G267</f>
        <v>0</v>
      </c>
    </row>
    <row r="268" s="306" customFormat="true" ht="14.25" hidden="false" customHeight="false" outlineLevel="0" collapsed="false">
      <c r="A268" s="179" t="n">
        <v>367</v>
      </c>
      <c r="B268" s="179" t="s">
        <v>743</v>
      </c>
      <c r="C268" s="180" t="s">
        <v>74</v>
      </c>
      <c r="D268" s="180" t="s">
        <v>116</v>
      </c>
      <c r="E268" s="178" t="n">
        <v>0.09</v>
      </c>
      <c r="F268" s="303" t="n">
        <v>72.5</v>
      </c>
      <c r="G268" s="304" t="n">
        <f aca="false">VLOOKUP(A268,'INSUMOS SINAPI'!$A:$E,5,0)</f>
        <v>72.5</v>
      </c>
      <c r="H268" s="305" t="n">
        <f aca="false">F268-G268</f>
        <v>0</v>
      </c>
    </row>
    <row r="269" s="306" customFormat="true" ht="14.25" hidden="false" customHeight="false" outlineLevel="0" collapsed="false">
      <c r="A269" s="179" t="n">
        <v>39443</v>
      </c>
      <c r="B269" s="179" t="s">
        <v>718</v>
      </c>
      <c r="C269" s="180" t="s">
        <v>74</v>
      </c>
      <c r="D269" s="180" t="s">
        <v>30</v>
      </c>
      <c r="E269" s="178" t="n">
        <v>44.89</v>
      </c>
      <c r="F269" s="303" t="n">
        <v>0.15</v>
      </c>
      <c r="G269" s="304" t="n">
        <f aca="false">VLOOKUP(A269,'INSUMOS SINAPI'!$A:$E,5,0)</f>
        <v>0.15</v>
      </c>
      <c r="H269" s="305" t="n">
        <f aca="false">F269-G269</f>
        <v>0</v>
      </c>
    </row>
    <row r="270" s="306" customFormat="true" ht="14.25" hidden="false" customHeight="false" outlineLevel="0" collapsed="false">
      <c r="A270" s="179" t="n">
        <v>6148</v>
      </c>
      <c r="B270" s="179" t="s">
        <v>960</v>
      </c>
      <c r="C270" s="180" t="s">
        <v>74</v>
      </c>
      <c r="D270" s="180" t="s">
        <v>30</v>
      </c>
      <c r="E270" s="178" t="n">
        <v>1</v>
      </c>
      <c r="F270" s="303" t="n">
        <v>6.5</v>
      </c>
      <c r="G270" s="304" t="n">
        <f aca="false">VLOOKUP(A270,'INSUMOS SINAPI'!$A:$E,5,0)</f>
        <v>6.5</v>
      </c>
      <c r="H270" s="305" t="n">
        <f aca="false">F270-G270</f>
        <v>0</v>
      </c>
    </row>
    <row r="271" s="306" customFormat="true" ht="14.25" hidden="false" customHeight="false" outlineLevel="0" collapsed="false">
      <c r="A271" s="179" t="n">
        <v>37329</v>
      </c>
      <c r="B271" s="179" t="s">
        <v>955</v>
      </c>
      <c r="C271" s="180" t="s">
        <v>74</v>
      </c>
      <c r="D271" s="180" t="s">
        <v>285</v>
      </c>
      <c r="E271" s="178" t="n">
        <v>0.15</v>
      </c>
      <c r="F271" s="303" t="n">
        <v>39.87</v>
      </c>
      <c r="G271" s="304" t="n">
        <f aca="false">VLOOKUP(A271,'INSUMOS SINAPI'!$A:$E,5,0)</f>
        <v>39.87</v>
      </c>
      <c r="H271" s="305" t="n">
        <f aca="false">F271-G271</f>
        <v>0</v>
      </c>
    </row>
    <row r="272" s="306" customFormat="true" ht="14.25" hidden="false" customHeight="false" outlineLevel="0" collapsed="false">
      <c r="A272" s="179" t="n">
        <v>2359</v>
      </c>
      <c r="B272" s="179" t="s">
        <v>977</v>
      </c>
      <c r="C272" s="180" t="s">
        <v>636</v>
      </c>
      <c r="D272" s="180" t="s">
        <v>594</v>
      </c>
      <c r="E272" s="178" t="n">
        <v>0.32</v>
      </c>
      <c r="F272" s="303" t="n">
        <v>18.14</v>
      </c>
      <c r="G272" s="304" t="n">
        <f aca="false">VLOOKUP(A272,'INSUMOS SINAPI'!$A:$E,5,0)</f>
        <v>18.14</v>
      </c>
      <c r="H272" s="305" t="n">
        <f aca="false">F272-G272</f>
        <v>0</v>
      </c>
    </row>
    <row r="273" s="306" customFormat="true" ht="14.25" hidden="false" customHeight="false" outlineLevel="0" collapsed="false">
      <c r="A273" s="179" t="n">
        <v>36487</v>
      </c>
      <c r="B273" s="179" t="s">
        <v>723</v>
      </c>
      <c r="C273" s="180" t="s">
        <v>74</v>
      </c>
      <c r="D273" s="180" t="s">
        <v>30</v>
      </c>
      <c r="E273" s="178" t="n">
        <v>0</v>
      </c>
      <c r="F273" s="303" t="n">
        <v>4494.18</v>
      </c>
      <c r="G273" s="304" t="n">
        <f aca="false">VLOOKUP(A273,'INSUMOS SINAPI'!$A:$E,5,0)</f>
        <v>4494.18</v>
      </c>
      <c r="H273" s="305" t="n">
        <f aca="false">F273-G273</f>
        <v>0</v>
      </c>
    </row>
    <row r="274" s="306" customFormat="true" ht="14.25" hidden="false" customHeight="false" outlineLevel="0" collapsed="false">
      <c r="A274" s="179" t="n">
        <v>5104</v>
      </c>
      <c r="B274" s="179" t="s">
        <v>732</v>
      </c>
      <c r="C274" s="180" t="s">
        <v>74</v>
      </c>
      <c r="D274" s="180" t="s">
        <v>285</v>
      </c>
      <c r="E274" s="178" t="n">
        <v>0.14</v>
      </c>
      <c r="F274" s="303" t="n">
        <v>35.03</v>
      </c>
      <c r="G274" s="304" t="n">
        <f aca="false">VLOOKUP(A274,'INSUMOS SINAPI'!$A:$E,5,0)</f>
        <v>35.03</v>
      </c>
      <c r="H274" s="305" t="n">
        <f aca="false">F274-G274</f>
        <v>0</v>
      </c>
    </row>
    <row r="275" s="306" customFormat="true" ht="14.25" hidden="false" customHeight="false" outlineLevel="0" collapsed="false">
      <c r="A275" s="179" t="n">
        <v>37395</v>
      </c>
      <c r="B275" s="179" t="s">
        <v>844</v>
      </c>
      <c r="C275" s="180" t="s">
        <v>74</v>
      </c>
      <c r="D275" s="180" t="s">
        <v>700</v>
      </c>
      <c r="E275" s="178" t="n">
        <v>0.19</v>
      </c>
      <c r="F275" s="303" t="n">
        <v>26.57</v>
      </c>
      <c r="G275" s="304" t="n">
        <f aca="false">VLOOKUP(A275,'INSUMOS SINAPI'!$A:$E,5,0)</f>
        <v>26.57</v>
      </c>
      <c r="H275" s="305" t="n">
        <f aca="false">F275-G275</f>
        <v>0</v>
      </c>
    </row>
    <row r="276" s="306" customFormat="true" ht="14.25" hidden="false" customHeight="false" outlineLevel="0" collapsed="false">
      <c r="A276" s="179" t="n">
        <v>39026</v>
      </c>
      <c r="B276" s="179" t="s">
        <v>799</v>
      </c>
      <c r="C276" s="180" t="s">
        <v>74</v>
      </c>
      <c r="D276" s="180" t="s">
        <v>285</v>
      </c>
      <c r="E276" s="303" t="n">
        <v>0.36</v>
      </c>
      <c r="F276" s="303" t="n">
        <v>13.35</v>
      </c>
      <c r="G276" s="304" t="n">
        <f aca="false">VLOOKUP(A276,'INSUMOS SINAPI'!$A:$E,5,0)</f>
        <v>13.35</v>
      </c>
      <c r="H276" s="305" t="n">
        <f aca="false">F276-G276</f>
        <v>0</v>
      </c>
    </row>
    <row r="277" s="306" customFormat="true" ht="14.25" hidden="false" customHeight="false" outlineLevel="0" collapsed="false">
      <c r="A277" s="179" t="n">
        <v>4234</v>
      </c>
      <c r="B277" s="179" t="s">
        <v>760</v>
      </c>
      <c r="C277" s="180" t="s">
        <v>636</v>
      </c>
      <c r="D277" s="180" t="s">
        <v>594</v>
      </c>
      <c r="E277" s="178" t="n">
        <v>0.18</v>
      </c>
      <c r="F277" s="303" t="n">
        <v>24.87</v>
      </c>
      <c r="G277" s="304" t="n">
        <f aca="false">VLOOKUP(A277,'INSUMOS SINAPI'!$A:$E,5,0)</f>
        <v>24.87</v>
      </c>
      <c r="H277" s="305" t="n">
        <f aca="false">F277-G277</f>
        <v>0</v>
      </c>
    </row>
    <row r="278" s="306" customFormat="true" ht="14.25" hidden="false" customHeight="false" outlineLevel="0" collapsed="false">
      <c r="A278" s="310" t="s">
        <v>644</v>
      </c>
      <c r="B278" s="310" t="s">
        <v>645</v>
      </c>
      <c r="C278" s="311" t="s">
        <v>74</v>
      </c>
      <c r="D278" s="311" t="s">
        <v>30</v>
      </c>
      <c r="E278" s="312" t="n">
        <v>3</v>
      </c>
      <c r="F278" s="313" t="n">
        <v>226.5</v>
      </c>
      <c r="G278" s="314" t="e">
        <f aca="false">VLOOKUP(A278,'INSUMOS SINAPI'!$A:$E,5,0)</f>
        <v>#N/A</v>
      </c>
      <c r="H278" s="315" t="e">
        <f aca="false">F278-G278</f>
        <v>#N/A</v>
      </c>
    </row>
    <row r="279" s="306" customFormat="true" ht="14.25" hidden="false" customHeight="false" outlineLevel="0" collapsed="false">
      <c r="A279" s="179" t="n">
        <v>1358</v>
      </c>
      <c r="B279" s="179" t="s">
        <v>749</v>
      </c>
      <c r="C279" s="180" t="s">
        <v>74</v>
      </c>
      <c r="D279" s="180" t="s">
        <v>79</v>
      </c>
      <c r="E279" s="178" t="n">
        <v>0.18</v>
      </c>
      <c r="F279" s="303" t="n">
        <v>21.73</v>
      </c>
      <c r="G279" s="304" t="n">
        <f aca="false">VLOOKUP(A279,'INSUMOS SINAPI'!$A:$E,5,0)</f>
        <v>21.73</v>
      </c>
      <c r="H279" s="305" t="n">
        <f aca="false">F279-G279</f>
        <v>0</v>
      </c>
    </row>
    <row r="280" s="306" customFormat="true" ht="14.25" hidden="false" customHeight="false" outlineLevel="0" collapsed="false">
      <c r="A280" s="179" t="n">
        <v>36531</v>
      </c>
      <c r="B280" s="179" t="s">
        <v>755</v>
      </c>
      <c r="C280" s="180" t="s">
        <v>74</v>
      </c>
      <c r="D280" s="180" t="s">
        <v>30</v>
      </c>
      <c r="E280" s="178" t="n">
        <v>0</v>
      </c>
      <c r="F280" s="303" t="n">
        <v>228048.76</v>
      </c>
      <c r="G280" s="304" t="n">
        <f aca="false">VLOOKUP(A280,'INSUMOS SINAPI'!$A:$E,5,0)</f>
        <v>228048.76</v>
      </c>
      <c r="H280" s="305" t="n">
        <f aca="false">F280-G280</f>
        <v>0</v>
      </c>
    </row>
    <row r="281" s="306" customFormat="true" ht="14.25" hidden="false" customHeight="false" outlineLevel="0" collapsed="false">
      <c r="A281" s="179" t="n">
        <v>34356</v>
      </c>
      <c r="B281" s="179" t="s">
        <v>812</v>
      </c>
      <c r="C281" s="180" t="s">
        <v>74</v>
      </c>
      <c r="D281" s="180" t="s">
        <v>285</v>
      </c>
      <c r="E281" s="178" t="n">
        <v>1.31</v>
      </c>
      <c r="F281" s="303" t="n">
        <v>2.57</v>
      </c>
      <c r="G281" s="304" t="n">
        <f aca="false">VLOOKUP(A281,'INSUMOS SINAPI'!$A:$E,5,0)</f>
        <v>2.57</v>
      </c>
      <c r="H281" s="305" t="n">
        <f aca="false">F281-G281</f>
        <v>0</v>
      </c>
    </row>
    <row r="282" s="306" customFormat="true" ht="14.25" hidden="false" customHeight="false" outlineLevel="0" collapsed="false">
      <c r="A282" s="179" t="n">
        <v>11174</v>
      </c>
      <c r="B282" s="179" t="s">
        <v>817</v>
      </c>
      <c r="C282" s="180" t="s">
        <v>74</v>
      </c>
      <c r="D282" s="180" t="s">
        <v>784</v>
      </c>
      <c r="E282" s="178" t="n">
        <v>0.01</v>
      </c>
      <c r="F282" s="303" t="n">
        <v>449.06</v>
      </c>
      <c r="G282" s="304" t="n">
        <f aca="false">VLOOKUP(A282,'INSUMOS SINAPI'!$A:$E,5,0)</f>
        <v>449.06</v>
      </c>
      <c r="H282" s="305" t="n">
        <f aca="false">F282-G282</f>
        <v>0</v>
      </c>
    </row>
    <row r="283" s="306" customFormat="true" ht="14.25" hidden="false" customHeight="false" outlineLevel="0" collapsed="false">
      <c r="A283" s="179" t="n">
        <v>20250</v>
      </c>
      <c r="B283" s="179" t="s">
        <v>696</v>
      </c>
      <c r="C283" s="180" t="s">
        <v>74</v>
      </c>
      <c r="D283" s="180" t="s">
        <v>285</v>
      </c>
      <c r="E283" s="178" t="n">
        <v>0.39</v>
      </c>
      <c r="F283" s="303" t="n">
        <v>8.07</v>
      </c>
      <c r="G283" s="304" t="n">
        <f aca="false">VLOOKUP(A283,'INSUMOS SINAPI'!$A:$E,5,0)</f>
        <v>8.07</v>
      </c>
      <c r="H283" s="305" t="n">
        <f aca="false">F283-G283</f>
        <v>0</v>
      </c>
    </row>
    <row r="284" s="306" customFormat="true" ht="14.25" hidden="false" customHeight="false" outlineLevel="0" collapsed="false">
      <c r="A284" s="179" t="n">
        <v>11964</v>
      </c>
      <c r="B284" s="179" t="s">
        <v>935</v>
      </c>
      <c r="C284" s="180" t="s">
        <v>74</v>
      </c>
      <c r="D284" s="180" t="s">
        <v>30</v>
      </c>
      <c r="E284" s="178" t="n">
        <v>2</v>
      </c>
      <c r="F284" s="303" t="n">
        <v>1.54</v>
      </c>
      <c r="G284" s="304" t="n">
        <f aca="false">VLOOKUP(A284,'INSUMOS SINAPI'!$A:$E,5,0)</f>
        <v>1.54</v>
      </c>
      <c r="H284" s="305" t="n">
        <f aca="false">F284-G284</f>
        <v>0</v>
      </c>
    </row>
    <row r="285" s="306" customFormat="true" ht="14.25" hidden="false" customHeight="false" outlineLevel="0" collapsed="false">
      <c r="A285" s="179" t="n">
        <v>411</v>
      </c>
      <c r="B285" s="179" t="s">
        <v>940</v>
      </c>
      <c r="C285" s="180" t="s">
        <v>74</v>
      </c>
      <c r="D285" s="180" t="s">
        <v>30</v>
      </c>
      <c r="E285" s="178" t="n">
        <v>30</v>
      </c>
      <c r="F285" s="303" t="n">
        <v>0.1</v>
      </c>
      <c r="G285" s="304" t="n">
        <f aca="false">VLOOKUP(A285,'INSUMOS SINAPI'!$A:$E,5,0)</f>
        <v>0.1</v>
      </c>
      <c r="H285" s="305" t="n">
        <f aca="false">F285-G285</f>
        <v>0</v>
      </c>
    </row>
    <row r="286" s="306" customFormat="true" ht="14.25" hidden="false" customHeight="false" outlineLevel="0" collapsed="false">
      <c r="A286" s="179" t="n">
        <v>4332</v>
      </c>
      <c r="B286" s="179" t="s">
        <v>941</v>
      </c>
      <c r="C286" s="180" t="s">
        <v>74</v>
      </c>
      <c r="D286" s="180" t="s">
        <v>30</v>
      </c>
      <c r="E286" s="178" t="n">
        <v>4</v>
      </c>
      <c r="F286" s="303" t="n">
        <v>0.7</v>
      </c>
      <c r="G286" s="304" t="n">
        <f aca="false">VLOOKUP(A286,'INSUMOS SINAPI'!$A:$E,5,0)</f>
        <v>0.7</v>
      </c>
      <c r="H286" s="305" t="n">
        <f aca="false">F286-G286</f>
        <v>0</v>
      </c>
    </row>
    <row r="287" s="306" customFormat="true" ht="14.25" hidden="false" customHeight="false" outlineLevel="0" collapsed="false">
      <c r="A287" s="179" t="n">
        <v>3146</v>
      </c>
      <c r="B287" s="179" t="s">
        <v>931</v>
      </c>
      <c r="C287" s="180" t="s">
        <v>74</v>
      </c>
      <c r="D287" s="180" t="s">
        <v>30</v>
      </c>
      <c r="E287" s="178" t="n">
        <v>0.73</v>
      </c>
      <c r="F287" s="303" t="n">
        <v>3.48</v>
      </c>
      <c r="G287" s="304" t="n">
        <f aca="false">VLOOKUP(A287,'INSUMOS SINAPI'!$A:$E,5,0)</f>
        <v>3.48</v>
      </c>
      <c r="H287" s="305" t="n">
        <f aca="false">F287-G287</f>
        <v>0</v>
      </c>
    </row>
    <row r="288" s="306" customFormat="true" ht="14.25" hidden="false" customHeight="false" outlineLevel="0" collapsed="false">
      <c r="A288" s="179" t="n">
        <v>10535</v>
      </c>
      <c r="B288" s="179" t="s">
        <v>648</v>
      </c>
      <c r="C288" s="180" t="s">
        <v>74</v>
      </c>
      <c r="D288" s="180" t="s">
        <v>30</v>
      </c>
      <c r="E288" s="178" t="n">
        <v>0</v>
      </c>
      <c r="F288" s="303" t="n">
        <v>2976</v>
      </c>
      <c r="G288" s="304" t="n">
        <f aca="false">VLOOKUP(A288,'INSUMOS SINAPI'!$A:$E,5,0)</f>
        <v>2976</v>
      </c>
      <c r="H288" s="305" t="n">
        <f aca="false">F288-G288</f>
        <v>0</v>
      </c>
    </row>
    <row r="289" s="306" customFormat="true" ht="14.25" hidden="false" customHeight="false" outlineLevel="0" collapsed="false">
      <c r="A289" s="179" t="n">
        <v>6153</v>
      </c>
      <c r="B289" s="179" t="s">
        <v>961</v>
      </c>
      <c r="C289" s="180" t="s">
        <v>74</v>
      </c>
      <c r="D289" s="180" t="s">
        <v>30</v>
      </c>
      <c r="E289" s="303" t="n">
        <v>1</v>
      </c>
      <c r="F289" s="303" t="n">
        <v>2.34</v>
      </c>
      <c r="G289" s="304" t="n">
        <f aca="false">VLOOKUP(A289,'INSUMOS SINAPI'!$A:$E,5,0)</f>
        <v>2.34</v>
      </c>
      <c r="H289" s="305" t="n">
        <f aca="false">F289-G289</f>
        <v>0</v>
      </c>
    </row>
    <row r="290" s="306" customFormat="true" ht="14.25" hidden="false" customHeight="false" outlineLevel="0" collapsed="false">
      <c r="A290" s="179" t="n">
        <v>5066</v>
      </c>
      <c r="B290" s="179" t="s">
        <v>796</v>
      </c>
      <c r="C290" s="180" t="s">
        <v>74</v>
      </c>
      <c r="D290" s="180" t="s">
        <v>285</v>
      </c>
      <c r="E290" s="303" t="n">
        <v>0.13</v>
      </c>
      <c r="F290" s="303" t="n">
        <v>15.64</v>
      </c>
      <c r="G290" s="304" t="n">
        <f aca="false">VLOOKUP(A290,'INSUMOS SINAPI'!$A:$E,5,0)</f>
        <v>15.64</v>
      </c>
      <c r="H290" s="305" t="n">
        <f aca="false">F290-G290</f>
        <v>0</v>
      </c>
    </row>
    <row r="291" s="306" customFormat="true" ht="14.25" hidden="false" customHeight="false" outlineLevel="0" collapsed="false">
      <c r="A291" s="179" t="n">
        <v>38140</v>
      </c>
      <c r="B291" s="179" t="s">
        <v>820</v>
      </c>
      <c r="C291" s="180" t="s">
        <v>74</v>
      </c>
      <c r="D291" s="180" t="s">
        <v>30</v>
      </c>
      <c r="E291" s="303" t="n">
        <v>0.07</v>
      </c>
      <c r="F291" s="303" t="n">
        <v>25</v>
      </c>
      <c r="G291" s="304" t="n">
        <f aca="false">VLOOKUP(A291,'INSUMOS SINAPI'!$A:$E,5,0)</f>
        <v>25</v>
      </c>
      <c r="H291" s="305" t="n">
        <f aca="false">F291-G291</f>
        <v>0</v>
      </c>
    </row>
    <row r="292" s="306" customFormat="true" ht="14.25" hidden="false" customHeight="false" outlineLevel="0" collapsed="false">
      <c r="A292" s="179" t="n">
        <v>2355</v>
      </c>
      <c r="B292" s="179" t="s">
        <v>975</v>
      </c>
      <c r="C292" s="180" t="s">
        <v>636</v>
      </c>
      <c r="D292" s="180" t="s">
        <v>594</v>
      </c>
      <c r="E292" s="303" t="n">
        <v>0.08</v>
      </c>
      <c r="F292" s="303" t="n">
        <v>22.11</v>
      </c>
      <c r="G292" s="304" t="n">
        <f aca="false">VLOOKUP(A292,'INSUMOS SINAPI'!$A:$E,5,0)</f>
        <v>22.11</v>
      </c>
      <c r="H292" s="305" t="n">
        <f aca="false">F292-G292</f>
        <v>0</v>
      </c>
    </row>
    <row r="293" s="306" customFormat="true" ht="14.25" hidden="false" customHeight="false" outlineLevel="0" collapsed="false">
      <c r="A293" s="310" t="s">
        <v>915</v>
      </c>
      <c r="B293" s="310" t="s">
        <v>916</v>
      </c>
      <c r="C293" s="311" t="s">
        <v>74</v>
      </c>
      <c r="D293" s="311" t="s">
        <v>30</v>
      </c>
      <c r="E293" s="312" t="n">
        <v>1</v>
      </c>
      <c r="F293" s="313" t="n">
        <v>85.96</v>
      </c>
      <c r="G293" s="314" t="e">
        <f aca="false">VLOOKUP(A293,'INSUMOS SINAPI'!$A:$E,5,0)</f>
        <v>#N/A</v>
      </c>
      <c r="H293" s="315" t="e">
        <f aca="false">F293-G293</f>
        <v>#N/A</v>
      </c>
    </row>
    <row r="294" s="306" customFormat="true" ht="14.25" hidden="false" customHeight="false" outlineLevel="0" collapsed="false">
      <c r="A294" s="179" t="n">
        <v>26019</v>
      </c>
      <c r="B294" s="179" t="s">
        <v>818</v>
      </c>
      <c r="C294" s="180" t="s">
        <v>74</v>
      </c>
      <c r="D294" s="180" t="s">
        <v>30</v>
      </c>
      <c r="E294" s="178" t="n">
        <v>0.05</v>
      </c>
      <c r="F294" s="303" t="n">
        <v>24.88</v>
      </c>
      <c r="G294" s="304" t="n">
        <f aca="false">VLOOKUP(A294,'INSUMOS SINAPI'!$A:$E,5,0)</f>
        <v>24.88</v>
      </c>
      <c r="H294" s="305" t="n">
        <f aca="false">F294-G294</f>
        <v>0</v>
      </c>
    </row>
    <row r="295" s="306" customFormat="true" ht="14.25" hidden="false" customHeight="false" outlineLevel="0" collapsed="false">
      <c r="A295" s="179" t="n">
        <v>39017</v>
      </c>
      <c r="B295" s="179" t="s">
        <v>757</v>
      </c>
      <c r="C295" s="180" t="s">
        <v>74</v>
      </c>
      <c r="D295" s="180" t="s">
        <v>30</v>
      </c>
      <c r="E295" s="178" t="n">
        <v>11.41</v>
      </c>
      <c r="F295" s="303" t="n">
        <v>0.08</v>
      </c>
      <c r="G295" s="304" t="n">
        <f aca="false">VLOOKUP(A295,'INSUMOS SINAPI'!$A:$E,5,0)</f>
        <v>0.08</v>
      </c>
      <c r="H295" s="305" t="n">
        <f aca="false">F295-G295</f>
        <v>0</v>
      </c>
    </row>
    <row r="296" s="306" customFormat="true" ht="14.25" hidden="false" customHeight="false" outlineLevel="0" collapsed="false">
      <c r="A296" s="179" t="n">
        <v>13896</v>
      </c>
      <c r="B296" s="179" t="s">
        <v>750</v>
      </c>
      <c r="C296" s="180" t="s">
        <v>74</v>
      </c>
      <c r="D296" s="180" t="s">
        <v>30</v>
      </c>
      <c r="E296" s="178" t="n">
        <v>0</v>
      </c>
      <c r="F296" s="303" t="n">
        <v>1925.59</v>
      </c>
      <c r="G296" s="304" t="n">
        <f aca="false">VLOOKUP(A296,'INSUMOS SINAPI'!$A:$E,5,0)</f>
        <v>1925.59</v>
      </c>
      <c r="H296" s="305" t="n">
        <f aca="false">F296-G296</f>
        <v>0</v>
      </c>
    </row>
    <row r="297" s="306" customFormat="true" ht="14.25" hidden="false" customHeight="false" outlineLevel="0" collapsed="false">
      <c r="A297" s="179" t="n">
        <v>4517</v>
      </c>
      <c r="B297" s="179" t="s">
        <v>761</v>
      </c>
      <c r="C297" s="180" t="s">
        <v>74</v>
      </c>
      <c r="D297" s="180" t="s">
        <v>86</v>
      </c>
      <c r="E297" s="178" t="n">
        <v>0.63</v>
      </c>
      <c r="F297" s="303" t="n">
        <v>1.4</v>
      </c>
      <c r="G297" s="304" t="n">
        <f aca="false">VLOOKUP(A297,'INSUMOS SINAPI'!$A:$E,5,0)</f>
        <v>1.4</v>
      </c>
      <c r="H297" s="305" t="n">
        <f aca="false">F297-G297</f>
        <v>0</v>
      </c>
    </row>
    <row r="298" s="306" customFormat="true" ht="14.25" hidden="false" customHeight="false" outlineLevel="0" collapsed="false">
      <c r="A298" s="179" t="n">
        <v>2358</v>
      </c>
      <c r="B298" s="179" t="s">
        <v>976</v>
      </c>
      <c r="C298" s="180" t="s">
        <v>636</v>
      </c>
      <c r="D298" s="180" t="s">
        <v>594</v>
      </c>
      <c r="E298" s="178" t="n">
        <v>0.04</v>
      </c>
      <c r="F298" s="303" t="n">
        <v>17.67</v>
      </c>
      <c r="G298" s="304" t="n">
        <f aca="false">VLOOKUP(A298,'INSUMOS SINAPI'!$A:$E,5,0)</f>
        <v>17.67</v>
      </c>
      <c r="H298" s="305" t="n">
        <f aca="false">F298-G298</f>
        <v>0</v>
      </c>
    </row>
    <row r="299" s="306" customFormat="true" ht="14.25" hidden="false" customHeight="false" outlineLevel="0" collapsed="false">
      <c r="A299" s="179" t="n">
        <v>4376</v>
      </c>
      <c r="B299" s="179" t="s">
        <v>942</v>
      </c>
      <c r="C299" s="180" t="s">
        <v>74</v>
      </c>
      <c r="D299" s="180" t="s">
        <v>30</v>
      </c>
      <c r="E299" s="178" t="n">
        <v>4</v>
      </c>
      <c r="F299" s="303" t="n">
        <v>0.15</v>
      </c>
      <c r="G299" s="304" t="n">
        <f aca="false">VLOOKUP(A299,'INSUMOS SINAPI'!$A:$E,5,0)</f>
        <v>0.15</v>
      </c>
      <c r="H299" s="305" t="n">
        <f aca="false">F299-G299</f>
        <v>0</v>
      </c>
    </row>
    <row r="300" s="306" customFormat="true" ht="14.25" hidden="false" customHeight="false" outlineLevel="0" collapsed="false">
      <c r="A300" s="179" t="n">
        <v>2350</v>
      </c>
      <c r="B300" s="179" t="s">
        <v>974</v>
      </c>
      <c r="C300" s="180" t="s">
        <v>636</v>
      </c>
      <c r="D300" s="180" t="s">
        <v>594</v>
      </c>
      <c r="E300" s="178" t="n">
        <v>0.04</v>
      </c>
      <c r="F300" s="303" t="n">
        <v>14.91</v>
      </c>
      <c r="G300" s="304" t="n">
        <f aca="false">VLOOKUP(A300,'INSUMOS SINAPI'!$A:$E,5,0)</f>
        <v>14.91</v>
      </c>
      <c r="H300" s="305" t="n">
        <f aca="false">F300-G300</f>
        <v>0</v>
      </c>
    </row>
    <row r="301" s="306" customFormat="true" ht="14.25" hidden="false" customHeight="false" outlineLevel="0" collapsed="false">
      <c r="A301" s="179" t="n">
        <v>20247</v>
      </c>
      <c r="B301" s="179" t="s">
        <v>752</v>
      </c>
      <c r="C301" s="180" t="s">
        <v>74</v>
      </c>
      <c r="D301" s="180" t="s">
        <v>285</v>
      </c>
      <c r="E301" s="178" t="n">
        <v>0.04</v>
      </c>
      <c r="F301" s="303" t="n">
        <v>13.14</v>
      </c>
      <c r="G301" s="304" t="n">
        <f aca="false">VLOOKUP(A301,'INSUMOS SINAPI'!$A:$E,5,0)</f>
        <v>13.14</v>
      </c>
      <c r="H301" s="305" t="n">
        <f aca="false">F301-G301</f>
        <v>0</v>
      </c>
    </row>
    <row r="302" s="306" customFormat="true" ht="14.25" hidden="false" customHeight="false" outlineLevel="0" collapsed="false">
      <c r="A302" s="310" t="s">
        <v>896</v>
      </c>
      <c r="B302" s="310" t="s">
        <v>463</v>
      </c>
      <c r="C302" s="311" t="s">
        <v>74</v>
      </c>
      <c r="D302" s="311" t="s">
        <v>30</v>
      </c>
      <c r="E302" s="312" t="n">
        <v>1</v>
      </c>
      <c r="F302" s="313" t="n">
        <v>420.21</v>
      </c>
      <c r="G302" s="314" t="e">
        <f aca="false">VLOOKUP(A302,'INSUMOS SINAPI'!$A:$E,5,0)</f>
        <v>#N/A</v>
      </c>
      <c r="H302" s="315" t="e">
        <f aca="false">F302-G302</f>
        <v>#N/A</v>
      </c>
    </row>
    <row r="303" s="306" customFormat="true" ht="14.25" hidden="false" customHeight="false" outlineLevel="0" collapsed="false">
      <c r="A303" s="179" t="n">
        <v>11002</v>
      </c>
      <c r="B303" s="179" t="s">
        <v>816</v>
      </c>
      <c r="C303" s="180" t="s">
        <v>74</v>
      </c>
      <c r="D303" s="180" t="s">
        <v>285</v>
      </c>
      <c r="E303" s="178" t="n">
        <v>0.02</v>
      </c>
      <c r="F303" s="303" t="n">
        <v>15.74</v>
      </c>
      <c r="G303" s="304" t="n">
        <f aca="false">VLOOKUP(A303,'INSUMOS SINAPI'!$A:$E,5,0)</f>
        <v>15.74</v>
      </c>
      <c r="H303" s="305" t="n">
        <f aca="false">F303-G303</f>
        <v>0</v>
      </c>
    </row>
    <row r="304" s="306" customFormat="true" ht="14.25" hidden="false" customHeight="false" outlineLevel="0" collapsed="false">
      <c r="A304" s="310" t="s">
        <v>874</v>
      </c>
      <c r="B304" s="310" t="s">
        <v>371</v>
      </c>
      <c r="C304" s="311" t="s">
        <v>74</v>
      </c>
      <c r="D304" s="311" t="s">
        <v>30</v>
      </c>
      <c r="E304" s="312" t="n">
        <v>7</v>
      </c>
      <c r="F304" s="313" t="n">
        <v>36.15</v>
      </c>
      <c r="G304" s="314" t="e">
        <f aca="false">VLOOKUP(A304,'INSUMOS SINAPI'!$A:$E,5,0)</f>
        <v>#N/A</v>
      </c>
      <c r="H304" s="315" t="e">
        <f aca="false">F304-G304</f>
        <v>#N/A</v>
      </c>
    </row>
    <row r="305" s="306" customFormat="true" ht="14.25" hidden="false" customHeight="false" outlineLevel="0" collapsed="false">
      <c r="A305" s="310" t="s">
        <v>880</v>
      </c>
      <c r="B305" s="310" t="s">
        <v>386</v>
      </c>
      <c r="C305" s="311" t="s">
        <v>74</v>
      </c>
      <c r="D305" s="311" t="s">
        <v>30</v>
      </c>
      <c r="E305" s="312" t="n">
        <v>260</v>
      </c>
      <c r="F305" s="313" t="n">
        <v>0.11</v>
      </c>
      <c r="G305" s="314" t="e">
        <f aca="false">VLOOKUP(A305,'INSUMOS SINAPI'!$A:$E,5,0)</f>
        <v>#N/A</v>
      </c>
      <c r="H305" s="315" t="e">
        <f aca="false">F305-G305</f>
        <v>#N/A</v>
      </c>
    </row>
    <row r="306" s="306" customFormat="true" ht="14.25" hidden="false" customHeight="false" outlineLevel="0" collapsed="false">
      <c r="A306" s="179" t="n">
        <v>2692</v>
      </c>
      <c r="B306" s="179" t="s">
        <v>753</v>
      </c>
      <c r="C306" s="180" t="s">
        <v>74</v>
      </c>
      <c r="D306" s="180" t="s">
        <v>654</v>
      </c>
      <c r="E306" s="178" t="n">
        <v>0.01</v>
      </c>
      <c r="F306" s="303" t="n">
        <v>5.99</v>
      </c>
      <c r="G306" s="304" t="n">
        <f aca="false">VLOOKUP(A306,'INSUMOS SINAPI'!$A:$E,5,0)</f>
        <v>5.99</v>
      </c>
      <c r="H306" s="305" t="n">
        <f aca="false">F306-G306</f>
        <v>0</v>
      </c>
    </row>
    <row r="307" s="306" customFormat="true" ht="14.25" hidden="false" customHeight="false" outlineLevel="0" collapsed="false">
      <c r="A307" s="179" t="n">
        <v>36522</v>
      </c>
      <c r="B307" s="179" t="s">
        <v>819</v>
      </c>
      <c r="C307" s="180" t="s">
        <v>74</v>
      </c>
      <c r="D307" s="180" t="s">
        <v>30</v>
      </c>
      <c r="E307" s="178" t="n">
        <v>0</v>
      </c>
      <c r="F307" s="303" t="n">
        <v>36395.04</v>
      </c>
      <c r="G307" s="304" t="n">
        <f aca="false">VLOOKUP(A307,'INSUMOS SINAPI'!$A:$E,5,0)</f>
        <v>36395.04</v>
      </c>
      <c r="H307" s="305" t="n">
        <f aca="false">F307-G307</f>
        <v>0</v>
      </c>
    </row>
    <row r="308" s="306" customFormat="true" ht="14.25" hidden="false" customHeight="false" outlineLevel="0" collapsed="false">
      <c r="A308" s="310" t="s">
        <v>944</v>
      </c>
      <c r="B308" s="310" t="s">
        <v>945</v>
      </c>
      <c r="C308" s="311" t="s">
        <v>74</v>
      </c>
      <c r="D308" s="311" t="s">
        <v>285</v>
      </c>
      <c r="E308" s="312" t="n">
        <v>12.5</v>
      </c>
      <c r="F308" s="313" t="n">
        <v>38.99</v>
      </c>
      <c r="G308" s="314" t="e">
        <f aca="false">VLOOKUP(A308,'INSUMOS SINAPI'!$A:$E,5,0)</f>
        <v>#N/A</v>
      </c>
      <c r="H308" s="315" t="e">
        <f aca="false">F308-G308</f>
        <v>#N/A</v>
      </c>
    </row>
    <row r="309" s="306" customFormat="true" ht="14.25" hidden="false" customHeight="false" outlineLevel="0" collapsed="false">
      <c r="A309" s="179" t="n">
        <v>4222</v>
      </c>
      <c r="B309" s="179" t="s">
        <v>758</v>
      </c>
      <c r="C309" s="180" t="s">
        <v>74</v>
      </c>
      <c r="D309" s="180" t="s">
        <v>654</v>
      </c>
      <c r="E309" s="178" t="n">
        <v>0</v>
      </c>
      <c r="F309" s="303" t="n">
        <v>4.38</v>
      </c>
      <c r="G309" s="304" t="n">
        <f aca="false">VLOOKUP(A309,'INSUMOS SINAPI'!$A:$E,5,0)</f>
        <v>4.38</v>
      </c>
      <c r="H309" s="305" t="n">
        <f aca="false">F309-G309</f>
        <v>0</v>
      </c>
    </row>
    <row r="310" s="306" customFormat="true" ht="14.25" hidden="false" customHeight="false" outlineLevel="0" collapsed="false">
      <c r="A310" s="179" t="n">
        <v>13458</v>
      </c>
      <c r="B310" s="179" t="s">
        <v>748</v>
      </c>
      <c r="C310" s="180" t="s">
        <v>74</v>
      </c>
      <c r="D310" s="180" t="s">
        <v>30</v>
      </c>
      <c r="E310" s="178" t="n">
        <v>0</v>
      </c>
      <c r="F310" s="303" t="n">
        <v>13072.82</v>
      </c>
      <c r="G310" s="304" t="n">
        <f aca="false">VLOOKUP(A310,'INSUMOS SINAPI'!$A:$E,5,0)</f>
        <v>13072.82</v>
      </c>
      <c r="H310" s="305" t="n">
        <f aca="false">F310-G310</f>
        <v>0</v>
      </c>
    </row>
    <row r="311" s="306" customFormat="true" ht="14.25" hidden="false" customHeight="false" outlineLevel="0" collapsed="false">
      <c r="A311" s="179" t="n">
        <v>14618</v>
      </c>
      <c r="B311" s="179" t="s">
        <v>751</v>
      </c>
      <c r="C311" s="180" t="s">
        <v>74</v>
      </c>
      <c r="D311" s="180" t="s">
        <v>30</v>
      </c>
      <c r="E311" s="178" t="n">
        <v>0</v>
      </c>
      <c r="F311" s="303" t="n">
        <v>860.35</v>
      </c>
      <c r="G311" s="304" t="n">
        <f aca="false">VLOOKUP(A311,'INSUMOS SINAPI'!$A:$E,5,0)</f>
        <v>860.35</v>
      </c>
      <c r="H311" s="305" t="n">
        <f aca="false">F311-G311</f>
        <v>0</v>
      </c>
    </row>
    <row r="312" s="306" customFormat="true" ht="14.25" hidden="false" customHeight="false" outlineLevel="0" collapsed="false">
      <c r="A312" s="179" t="s">
        <v>925</v>
      </c>
      <c r="B312" s="179" t="s">
        <v>926</v>
      </c>
      <c r="C312" s="180" t="s">
        <v>74</v>
      </c>
      <c r="D312" s="180" t="s">
        <v>30</v>
      </c>
      <c r="E312" s="178" t="n">
        <v>9</v>
      </c>
      <c r="F312" s="303" t="n">
        <v>49.8</v>
      </c>
      <c r="G312" s="304" t="e">
        <f aca="false">VLOOKUP(A312,'INSUMOS SINAPI'!$A:$E,5,0)</f>
        <v>#N/A</v>
      </c>
      <c r="H312" s="305" t="e">
        <f aca="false">F312-G312</f>
        <v>#N/A</v>
      </c>
    </row>
    <row r="313" s="306" customFormat="true" ht="14.25" hidden="false" customHeight="false" outlineLevel="0" collapsed="false">
      <c r="A313" s="179" t="n">
        <v>7698</v>
      </c>
      <c r="B313" s="179" t="s">
        <v>855</v>
      </c>
      <c r="C313" s="180" t="s">
        <v>74</v>
      </c>
      <c r="D313" s="180" t="s">
        <v>30</v>
      </c>
      <c r="E313" s="178"/>
      <c r="F313" s="303" t="n">
        <v>24.6</v>
      </c>
      <c r="G313" s="304" t="n">
        <f aca="false">VLOOKUP(A313,'INSUMOS SINAPI'!$A:$E,5,0)</f>
        <v>24.6</v>
      </c>
      <c r="H313" s="305" t="n">
        <f aca="false">F313-G313</f>
        <v>0</v>
      </c>
    </row>
  </sheetData>
  <autoFilter ref="A3:H312"/>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false"/>
  </sheetPr>
  <dimension ref="A1:E529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0.58"/>
    <col collapsed="false" customWidth="true" hidden="false" outlineLevel="0" max="2" min="2" style="0" width="78.14"/>
    <col collapsed="false" customWidth="true" hidden="false" outlineLevel="0" max="3" min="3" style="0" width="21.14"/>
    <col collapsed="false" customWidth="true" hidden="false" outlineLevel="0" max="4" min="4" style="0" width="18.71"/>
    <col collapsed="false" customWidth="true" hidden="false" outlineLevel="0" max="5" min="5" style="0" width="22.28"/>
    <col collapsed="false" customWidth="true" hidden="false" outlineLevel="0" max="1025" min="6" style="0" width="8.67"/>
  </cols>
  <sheetData>
    <row r="1" customFormat="false" ht="15" hidden="false" customHeight="false" outlineLevel="0" collapsed="false">
      <c r="A1" s="0" t="s">
        <v>1158</v>
      </c>
    </row>
    <row r="3" customFormat="false" ht="15" hidden="false" customHeight="false" outlineLevel="0" collapsed="false">
      <c r="A3" s="0" t="s">
        <v>1159</v>
      </c>
    </row>
    <row r="4" customFormat="false" ht="15" hidden="false" customHeight="false" outlineLevel="0" collapsed="false">
      <c r="A4" s="0" t="s">
        <v>1160</v>
      </c>
    </row>
    <row r="5" customFormat="false" ht="15" hidden="false" customHeight="false" outlineLevel="0" collapsed="false">
      <c r="A5" s="0" t="s">
        <v>1161</v>
      </c>
    </row>
    <row r="7" customFormat="false" ht="15" hidden="false" customHeight="false" outlineLevel="0" collapsed="false">
      <c r="A7" s="0" t="s">
        <v>1162</v>
      </c>
      <c r="B7" s="0" t="s">
        <v>1163</v>
      </c>
      <c r="C7" s="0" t="s">
        <v>1000</v>
      </c>
      <c r="D7" s="0" t="s">
        <v>1164</v>
      </c>
      <c r="E7" s="0" t="s">
        <v>1165</v>
      </c>
    </row>
    <row r="8" customFormat="false" ht="15" hidden="false" customHeight="false" outlineLevel="0" collapsed="false">
      <c r="A8" s="0" t="n">
        <v>39840</v>
      </c>
      <c r="B8" s="0" t="s">
        <v>1166</v>
      </c>
      <c r="C8" s="0" t="s">
        <v>1167</v>
      </c>
      <c r="D8" s="0" t="s">
        <v>1168</v>
      </c>
      <c r="E8" s="316" t="n">
        <v>4860.23</v>
      </c>
    </row>
    <row r="9" customFormat="false" ht="15" hidden="false" customHeight="false" outlineLevel="0" collapsed="false">
      <c r="A9" s="0" t="n">
        <v>2404</v>
      </c>
      <c r="B9" s="0" t="s">
        <v>1169</v>
      </c>
      <c r="C9" s="0" t="s">
        <v>1170</v>
      </c>
      <c r="D9" s="0" t="s">
        <v>1171</v>
      </c>
      <c r="E9" s="317" t="n">
        <v>81.15</v>
      </c>
    </row>
    <row r="10" customFormat="false" ht="15" hidden="false" customHeight="false" outlineLevel="0" collapsed="false">
      <c r="A10" s="0" t="n">
        <v>2720</v>
      </c>
      <c r="B10" s="0" t="s">
        <v>1172</v>
      </c>
      <c r="C10" s="0" t="s">
        <v>1173</v>
      </c>
      <c r="D10" s="0" t="s">
        <v>1168</v>
      </c>
      <c r="E10" s="317" t="n">
        <v>212.51</v>
      </c>
    </row>
    <row r="11" customFormat="false" ht="15" hidden="false" customHeight="false" outlineLevel="0" collapsed="false">
      <c r="A11" s="0" t="n">
        <v>2719</v>
      </c>
      <c r="B11" s="0" t="s">
        <v>1174</v>
      </c>
      <c r="C11" s="0" t="s">
        <v>1173</v>
      </c>
      <c r="D11" s="0" t="s">
        <v>1175</v>
      </c>
      <c r="E11" s="317" t="n">
        <v>180.06</v>
      </c>
    </row>
    <row r="12" customFormat="false" ht="15" hidden="false" customHeight="false" outlineLevel="0" collapsed="false">
      <c r="A12" s="0" t="n">
        <v>3378</v>
      </c>
      <c r="B12" s="0" t="s">
        <v>1176</v>
      </c>
      <c r="C12" s="0" t="s">
        <v>1167</v>
      </c>
      <c r="D12" s="0" t="s">
        <v>1168</v>
      </c>
      <c r="E12" s="317" t="n">
        <v>42.22</v>
      </c>
    </row>
    <row r="13" customFormat="false" ht="15" hidden="false" customHeight="false" outlineLevel="0" collapsed="false">
      <c r="A13" s="0" t="n">
        <v>3380</v>
      </c>
      <c r="B13" s="0" t="s">
        <v>1177</v>
      </c>
      <c r="C13" s="0" t="s">
        <v>1167</v>
      </c>
      <c r="D13" s="0" t="s">
        <v>1175</v>
      </c>
      <c r="E13" s="317" t="n">
        <v>29.56</v>
      </c>
    </row>
    <row r="14" customFormat="false" ht="15" hidden="false" customHeight="false" outlineLevel="0" collapsed="false">
      <c r="A14" s="0" t="n">
        <v>3379</v>
      </c>
      <c r="B14" s="0" t="s">
        <v>1178</v>
      </c>
      <c r="C14" s="0" t="s">
        <v>1167</v>
      </c>
      <c r="D14" s="0" t="s">
        <v>1168</v>
      </c>
      <c r="E14" s="317" t="n">
        <v>28.54</v>
      </c>
    </row>
    <row r="15" customFormat="false" ht="15" hidden="false" customHeight="false" outlineLevel="0" collapsed="false">
      <c r="A15" s="0" t="n">
        <v>13382</v>
      </c>
      <c r="B15" s="0" t="s">
        <v>1179</v>
      </c>
      <c r="C15" s="0" t="s">
        <v>1167</v>
      </c>
      <c r="D15" s="0" t="s">
        <v>1171</v>
      </c>
      <c r="E15" s="317" t="n">
        <v>178.85</v>
      </c>
    </row>
    <row r="16" customFormat="false" ht="15" hidden="false" customHeight="false" outlineLevel="0" collapsed="false">
      <c r="A16" s="0" t="n">
        <v>11088</v>
      </c>
      <c r="B16" s="0" t="s">
        <v>1180</v>
      </c>
      <c r="C16" s="0" t="s">
        <v>1167</v>
      </c>
      <c r="D16" s="0" t="s">
        <v>1168</v>
      </c>
      <c r="E16" s="317" t="n">
        <v>0.78</v>
      </c>
    </row>
    <row r="17" customFormat="false" ht="15" hidden="false" customHeight="false" outlineLevel="0" collapsed="false">
      <c r="A17" s="0" t="n">
        <v>4126</v>
      </c>
      <c r="B17" s="0" t="s">
        <v>1181</v>
      </c>
      <c r="C17" s="0" t="s">
        <v>1167</v>
      </c>
      <c r="D17" s="0" t="s">
        <v>1171</v>
      </c>
      <c r="E17" s="317" t="n">
        <v>209.97</v>
      </c>
    </row>
    <row r="18" customFormat="false" ht="15" hidden="false" customHeight="false" outlineLevel="0" collapsed="false">
      <c r="A18" s="0" t="n">
        <v>10615</v>
      </c>
      <c r="B18" s="0" t="s">
        <v>1182</v>
      </c>
      <c r="C18" s="0" t="s">
        <v>1167</v>
      </c>
      <c r="D18" s="0" t="s">
        <v>1175</v>
      </c>
      <c r="E18" s="316" t="n">
        <v>43494.5</v>
      </c>
    </row>
    <row r="19" customFormat="false" ht="15" hidden="false" customHeight="false" outlineLevel="0" collapsed="false">
      <c r="A19" s="0" t="n">
        <v>39845</v>
      </c>
      <c r="B19" s="0" t="s">
        <v>1183</v>
      </c>
      <c r="C19" s="0" t="s">
        <v>1167</v>
      </c>
      <c r="D19" s="0" t="s">
        <v>1168</v>
      </c>
      <c r="E19" s="316" t="n">
        <v>1247.66</v>
      </c>
    </row>
    <row r="20" customFormat="false" ht="15" hidden="false" customHeight="false" outlineLevel="0" collapsed="false">
      <c r="A20" s="0" t="n">
        <v>21136</v>
      </c>
      <c r="B20" s="0" t="s">
        <v>1184</v>
      </c>
      <c r="C20" s="0" t="s">
        <v>1185</v>
      </c>
      <c r="D20" s="0" t="s">
        <v>1168</v>
      </c>
      <c r="E20" s="317" t="n">
        <v>7.05</v>
      </c>
    </row>
    <row r="21" customFormat="false" ht="15" hidden="false" customHeight="false" outlineLevel="0" collapsed="false">
      <c r="A21" s="0" t="n">
        <v>21128</v>
      </c>
      <c r="B21" s="0" t="s">
        <v>1186</v>
      </c>
      <c r="C21" s="0" t="s">
        <v>1185</v>
      </c>
      <c r="D21" s="0" t="s">
        <v>1175</v>
      </c>
      <c r="E21" s="317" t="n">
        <v>5.46</v>
      </c>
    </row>
    <row r="22" customFormat="false" ht="15" hidden="false" customHeight="false" outlineLevel="0" collapsed="false">
      <c r="A22" s="0" t="n">
        <v>21130</v>
      </c>
      <c r="B22" s="0" t="s">
        <v>1187</v>
      </c>
      <c r="C22" s="0" t="s">
        <v>1185</v>
      </c>
      <c r="D22" s="0" t="s">
        <v>1168</v>
      </c>
      <c r="E22" s="317" t="n">
        <v>13.79</v>
      </c>
    </row>
    <row r="23" customFormat="false" ht="15" hidden="false" customHeight="false" outlineLevel="0" collapsed="false">
      <c r="A23" s="0" t="n">
        <v>21135</v>
      </c>
      <c r="B23" s="0" t="s">
        <v>1188</v>
      </c>
      <c r="C23" s="0" t="s">
        <v>1185</v>
      </c>
      <c r="D23" s="0" t="s">
        <v>1168</v>
      </c>
      <c r="E23" s="317" t="n">
        <v>13.57</v>
      </c>
    </row>
    <row r="24" customFormat="false" ht="15" hidden="false" customHeight="false" outlineLevel="0" collapsed="false">
      <c r="A24" s="0" t="n">
        <v>38605</v>
      </c>
      <c r="B24" s="0" t="s">
        <v>1189</v>
      </c>
      <c r="C24" s="0" t="s">
        <v>1167</v>
      </c>
      <c r="D24" s="0" t="s">
        <v>1171</v>
      </c>
      <c r="E24" s="317" t="n">
        <v>108.93</v>
      </c>
    </row>
    <row r="25" customFormat="false" ht="15" hidden="false" customHeight="false" outlineLevel="0" collapsed="false">
      <c r="A25" s="0" t="n">
        <v>11270</v>
      </c>
      <c r="B25" s="0" t="s">
        <v>1190</v>
      </c>
      <c r="C25" s="0" t="s">
        <v>1167</v>
      </c>
      <c r="D25" s="0" t="s">
        <v>1171</v>
      </c>
      <c r="E25" s="317" t="n">
        <v>1.68</v>
      </c>
    </row>
    <row r="26" customFormat="false" ht="15" hidden="false" customHeight="false" outlineLevel="0" collapsed="false">
      <c r="A26" s="0" t="n">
        <v>412</v>
      </c>
      <c r="B26" s="0" t="s">
        <v>1191</v>
      </c>
      <c r="C26" s="0" t="s">
        <v>1167</v>
      </c>
      <c r="D26" s="0" t="s">
        <v>1168</v>
      </c>
      <c r="E26" s="317" t="n">
        <v>0.51</v>
      </c>
    </row>
    <row r="27" customFormat="false" ht="15" hidden="false" customHeight="false" outlineLevel="0" collapsed="false">
      <c r="A27" s="0" t="n">
        <v>414</v>
      </c>
      <c r="B27" s="0" t="s">
        <v>1192</v>
      </c>
      <c r="C27" s="0" t="s">
        <v>1167</v>
      </c>
      <c r="D27" s="0" t="s">
        <v>1168</v>
      </c>
      <c r="E27" s="317" t="n">
        <v>0.03</v>
      </c>
    </row>
    <row r="28" customFormat="false" ht="15" hidden="false" customHeight="false" outlineLevel="0" collapsed="false">
      <c r="A28" s="0" t="n">
        <v>410</v>
      </c>
      <c r="B28" s="0" t="s">
        <v>1193</v>
      </c>
      <c r="C28" s="0" t="s">
        <v>1167</v>
      </c>
      <c r="D28" s="0" t="s">
        <v>1168</v>
      </c>
      <c r="E28" s="317" t="n">
        <v>0.07</v>
      </c>
    </row>
    <row r="29" customFormat="false" ht="15" hidden="false" customHeight="false" outlineLevel="0" collapsed="false">
      <c r="A29" s="0" t="n">
        <v>411</v>
      </c>
      <c r="B29" s="0" t="s">
        <v>940</v>
      </c>
      <c r="C29" s="0" t="s">
        <v>1167</v>
      </c>
      <c r="D29" s="0" t="s">
        <v>1175</v>
      </c>
      <c r="E29" s="317" t="n">
        <v>0.1</v>
      </c>
    </row>
    <row r="30" customFormat="false" ht="15" hidden="false" customHeight="false" outlineLevel="0" collapsed="false">
      <c r="A30" s="0" t="n">
        <v>408</v>
      </c>
      <c r="B30" s="0" t="s">
        <v>1194</v>
      </c>
      <c r="C30" s="0" t="s">
        <v>1167</v>
      </c>
      <c r="D30" s="0" t="s">
        <v>1168</v>
      </c>
      <c r="E30" s="317" t="n">
        <v>0.49</v>
      </c>
    </row>
    <row r="31" customFormat="false" ht="15" hidden="false" customHeight="false" outlineLevel="0" collapsed="false">
      <c r="A31" s="0" t="n">
        <v>39131</v>
      </c>
      <c r="B31" s="0" t="s">
        <v>1195</v>
      </c>
      <c r="C31" s="0" t="s">
        <v>1167</v>
      </c>
      <c r="D31" s="0" t="s">
        <v>1168</v>
      </c>
      <c r="E31" s="317" t="n">
        <v>1.34</v>
      </c>
    </row>
    <row r="32" customFormat="false" ht="15" hidden="false" customHeight="false" outlineLevel="0" collapsed="false">
      <c r="A32" s="0" t="n">
        <v>394</v>
      </c>
      <c r="B32" s="0" t="s">
        <v>1196</v>
      </c>
      <c r="C32" s="0" t="s">
        <v>1167</v>
      </c>
      <c r="D32" s="0" t="s">
        <v>1168</v>
      </c>
      <c r="E32" s="317" t="n">
        <v>1.36</v>
      </c>
    </row>
    <row r="33" customFormat="false" ht="15" hidden="false" customHeight="false" outlineLevel="0" collapsed="false">
      <c r="A33" s="0" t="n">
        <v>39130</v>
      </c>
      <c r="B33" s="0" t="s">
        <v>1197</v>
      </c>
      <c r="C33" s="0" t="s">
        <v>1167</v>
      </c>
      <c r="D33" s="0" t="s">
        <v>1168</v>
      </c>
      <c r="E33" s="317" t="n">
        <v>1.22</v>
      </c>
    </row>
    <row r="34" customFormat="false" ht="15" hidden="false" customHeight="false" outlineLevel="0" collapsed="false">
      <c r="A34" s="0" t="n">
        <v>395</v>
      </c>
      <c r="B34" s="0" t="s">
        <v>1198</v>
      </c>
      <c r="C34" s="0" t="s">
        <v>1167</v>
      </c>
      <c r="D34" s="0" t="s">
        <v>1168</v>
      </c>
      <c r="E34" s="317" t="n">
        <v>1.31</v>
      </c>
    </row>
    <row r="35" customFormat="false" ht="15" hidden="false" customHeight="false" outlineLevel="0" collapsed="false">
      <c r="A35" s="0" t="n">
        <v>39127</v>
      </c>
      <c r="B35" s="0" t="s">
        <v>1199</v>
      </c>
      <c r="C35" s="0" t="s">
        <v>1167</v>
      </c>
      <c r="D35" s="0" t="s">
        <v>1168</v>
      </c>
      <c r="E35" s="317" t="n">
        <v>0.64</v>
      </c>
    </row>
    <row r="36" customFormat="false" ht="15" hidden="false" customHeight="false" outlineLevel="0" collapsed="false">
      <c r="A36" s="0" t="n">
        <v>392</v>
      </c>
      <c r="B36" s="0" t="s">
        <v>1200</v>
      </c>
      <c r="C36" s="0" t="s">
        <v>1167</v>
      </c>
      <c r="D36" s="0" t="s">
        <v>1168</v>
      </c>
      <c r="E36" s="317" t="n">
        <v>0.66</v>
      </c>
    </row>
    <row r="37" customFormat="false" ht="15" hidden="false" customHeight="false" outlineLevel="0" collapsed="false">
      <c r="A37" s="0" t="n">
        <v>39129</v>
      </c>
      <c r="B37" s="0" t="s">
        <v>909</v>
      </c>
      <c r="C37" s="0" t="s">
        <v>1167</v>
      </c>
      <c r="D37" s="0" t="s">
        <v>1168</v>
      </c>
      <c r="E37" s="317" t="n">
        <v>0.75</v>
      </c>
    </row>
    <row r="38" customFormat="false" ht="15" hidden="false" customHeight="false" outlineLevel="0" collapsed="false">
      <c r="A38" s="0" t="n">
        <v>393</v>
      </c>
      <c r="B38" s="0" t="s">
        <v>1201</v>
      </c>
      <c r="C38" s="0" t="s">
        <v>1167</v>
      </c>
      <c r="D38" s="0" t="s">
        <v>1175</v>
      </c>
      <c r="E38" s="317" t="n">
        <v>0.79</v>
      </c>
    </row>
    <row r="39" customFormat="false" ht="15" hidden="false" customHeight="false" outlineLevel="0" collapsed="false">
      <c r="A39" s="0" t="n">
        <v>39133</v>
      </c>
      <c r="B39" s="0" t="s">
        <v>1202</v>
      </c>
      <c r="C39" s="0" t="s">
        <v>1167</v>
      </c>
      <c r="D39" s="0" t="s">
        <v>1168</v>
      </c>
      <c r="E39" s="317" t="n">
        <v>1.76</v>
      </c>
    </row>
    <row r="40" customFormat="false" ht="15" hidden="false" customHeight="false" outlineLevel="0" collapsed="false">
      <c r="A40" s="0" t="n">
        <v>397</v>
      </c>
      <c r="B40" s="0" t="s">
        <v>1203</v>
      </c>
      <c r="C40" s="0" t="s">
        <v>1167</v>
      </c>
      <c r="D40" s="0" t="s">
        <v>1168</v>
      </c>
      <c r="E40" s="317" t="n">
        <v>1.94</v>
      </c>
    </row>
    <row r="41" customFormat="false" ht="15" hidden="false" customHeight="false" outlineLevel="0" collapsed="false">
      <c r="A41" s="0" t="n">
        <v>39132</v>
      </c>
      <c r="B41" s="0" t="s">
        <v>1204</v>
      </c>
      <c r="C41" s="0" t="s">
        <v>1167</v>
      </c>
      <c r="D41" s="0" t="s">
        <v>1168</v>
      </c>
      <c r="E41" s="317" t="n">
        <v>1.41</v>
      </c>
    </row>
    <row r="42" customFormat="false" ht="15" hidden="false" customHeight="false" outlineLevel="0" collapsed="false">
      <c r="A42" s="0" t="n">
        <v>396</v>
      </c>
      <c r="B42" s="0" t="s">
        <v>1205</v>
      </c>
      <c r="C42" s="0" t="s">
        <v>1167</v>
      </c>
      <c r="D42" s="0" t="s">
        <v>1168</v>
      </c>
      <c r="E42" s="317" t="n">
        <v>1.51</v>
      </c>
    </row>
    <row r="43" customFormat="false" ht="15" hidden="false" customHeight="false" outlineLevel="0" collapsed="false">
      <c r="A43" s="0" t="n">
        <v>39135</v>
      </c>
      <c r="B43" s="0" t="s">
        <v>1206</v>
      </c>
      <c r="C43" s="0" t="s">
        <v>1167</v>
      </c>
      <c r="D43" s="0" t="s">
        <v>1168</v>
      </c>
      <c r="E43" s="317" t="n">
        <v>2.82</v>
      </c>
    </row>
    <row r="44" customFormat="false" ht="15" hidden="false" customHeight="false" outlineLevel="0" collapsed="false">
      <c r="A44" s="0" t="n">
        <v>39128</v>
      </c>
      <c r="B44" s="0" t="s">
        <v>1207</v>
      </c>
      <c r="C44" s="0" t="s">
        <v>1167</v>
      </c>
      <c r="D44" s="0" t="s">
        <v>1168</v>
      </c>
      <c r="E44" s="317" t="n">
        <v>0.7</v>
      </c>
    </row>
    <row r="45" customFormat="false" ht="15" hidden="false" customHeight="false" outlineLevel="0" collapsed="false">
      <c r="A45" s="0" t="n">
        <v>400</v>
      </c>
      <c r="B45" s="0" t="s">
        <v>1208</v>
      </c>
      <c r="C45" s="0" t="s">
        <v>1167</v>
      </c>
      <c r="D45" s="0" t="s">
        <v>1168</v>
      </c>
      <c r="E45" s="317" t="n">
        <v>0.68</v>
      </c>
    </row>
    <row r="46" customFormat="false" ht="15" hidden="false" customHeight="false" outlineLevel="0" collapsed="false">
      <c r="A46" s="0" t="n">
        <v>39125</v>
      </c>
      <c r="B46" s="0" t="s">
        <v>1209</v>
      </c>
      <c r="C46" s="0" t="s">
        <v>1167</v>
      </c>
      <c r="D46" s="0" t="s">
        <v>1168</v>
      </c>
      <c r="E46" s="317" t="n">
        <v>0.7</v>
      </c>
    </row>
    <row r="47" customFormat="false" ht="15" hidden="false" customHeight="false" outlineLevel="0" collapsed="false">
      <c r="A47" s="0" t="n">
        <v>39134</v>
      </c>
      <c r="B47" s="0" t="s">
        <v>1210</v>
      </c>
      <c r="C47" s="0" t="s">
        <v>1167</v>
      </c>
      <c r="D47" s="0" t="s">
        <v>1168</v>
      </c>
      <c r="E47" s="317" t="n">
        <v>2.35</v>
      </c>
    </row>
    <row r="48" customFormat="false" ht="15" hidden="false" customHeight="false" outlineLevel="0" collapsed="false">
      <c r="A48" s="0" t="n">
        <v>398</v>
      </c>
      <c r="B48" s="0" t="s">
        <v>1211</v>
      </c>
      <c r="C48" s="0" t="s">
        <v>1167</v>
      </c>
      <c r="D48" s="0" t="s">
        <v>1168</v>
      </c>
      <c r="E48" s="317" t="n">
        <v>2.16</v>
      </c>
    </row>
    <row r="49" customFormat="false" ht="15" hidden="false" customHeight="false" outlineLevel="0" collapsed="false">
      <c r="A49" s="0" t="n">
        <v>39126</v>
      </c>
      <c r="B49" s="0" t="s">
        <v>1212</v>
      </c>
      <c r="C49" s="0" t="s">
        <v>1167</v>
      </c>
      <c r="D49" s="0" t="s">
        <v>1168</v>
      </c>
      <c r="E49" s="317" t="n">
        <v>3.17</v>
      </c>
    </row>
    <row r="50" customFormat="false" ht="15" hidden="false" customHeight="false" outlineLevel="0" collapsed="false">
      <c r="A50" s="0" t="n">
        <v>399</v>
      </c>
      <c r="B50" s="0" t="s">
        <v>1213</v>
      </c>
      <c r="C50" s="0" t="s">
        <v>1167</v>
      </c>
      <c r="D50" s="0" t="s">
        <v>1168</v>
      </c>
      <c r="E50" s="317" t="n">
        <v>2.79</v>
      </c>
    </row>
    <row r="51" customFormat="false" ht="15" hidden="false" customHeight="false" outlineLevel="0" collapsed="false">
      <c r="A51" s="0" t="n">
        <v>39158</v>
      </c>
      <c r="B51" s="0" t="s">
        <v>1214</v>
      </c>
      <c r="C51" s="0" t="s">
        <v>1167</v>
      </c>
      <c r="D51" s="0" t="s">
        <v>1168</v>
      </c>
      <c r="E51" s="317" t="n">
        <v>7.51</v>
      </c>
    </row>
    <row r="52" customFormat="false" ht="15" hidden="false" customHeight="false" outlineLevel="0" collapsed="false">
      <c r="A52" s="0" t="n">
        <v>39141</v>
      </c>
      <c r="B52" s="0" t="s">
        <v>1215</v>
      </c>
      <c r="C52" s="0" t="s">
        <v>1167</v>
      </c>
      <c r="D52" s="0" t="s">
        <v>1168</v>
      </c>
      <c r="E52" s="317" t="n">
        <v>0.54</v>
      </c>
    </row>
    <row r="53" customFormat="false" ht="15" hidden="false" customHeight="false" outlineLevel="0" collapsed="false">
      <c r="A53" s="0" t="n">
        <v>39140</v>
      </c>
      <c r="B53" s="0" t="s">
        <v>1216</v>
      </c>
      <c r="C53" s="0" t="s">
        <v>1167</v>
      </c>
      <c r="D53" s="0" t="s">
        <v>1168</v>
      </c>
      <c r="E53" s="317" t="n">
        <v>0.49</v>
      </c>
    </row>
    <row r="54" customFormat="false" ht="15" hidden="false" customHeight="false" outlineLevel="0" collapsed="false">
      <c r="A54" s="0" t="n">
        <v>39137</v>
      </c>
      <c r="B54" s="0" t="s">
        <v>1217</v>
      </c>
      <c r="C54" s="0" t="s">
        <v>1167</v>
      </c>
      <c r="D54" s="0" t="s">
        <v>1168</v>
      </c>
      <c r="E54" s="317" t="n">
        <v>0.28</v>
      </c>
    </row>
    <row r="55" customFormat="false" ht="15" hidden="false" customHeight="false" outlineLevel="0" collapsed="false">
      <c r="A55" s="0" t="n">
        <v>39139</v>
      </c>
      <c r="B55" s="0" t="s">
        <v>1218</v>
      </c>
      <c r="C55" s="0" t="s">
        <v>1167</v>
      </c>
      <c r="D55" s="0" t="s">
        <v>1168</v>
      </c>
      <c r="E55" s="317" t="n">
        <v>0.41</v>
      </c>
    </row>
    <row r="56" customFormat="false" ht="15" hidden="false" customHeight="false" outlineLevel="0" collapsed="false">
      <c r="A56" s="0" t="n">
        <v>39143</v>
      </c>
      <c r="B56" s="0" t="s">
        <v>1219</v>
      </c>
      <c r="C56" s="0" t="s">
        <v>1167</v>
      </c>
      <c r="D56" s="0" t="s">
        <v>1168</v>
      </c>
      <c r="E56" s="317" t="n">
        <v>1.12</v>
      </c>
    </row>
    <row r="57" customFormat="false" ht="15" hidden="false" customHeight="false" outlineLevel="0" collapsed="false">
      <c r="A57" s="0" t="n">
        <v>39142</v>
      </c>
      <c r="B57" s="0" t="s">
        <v>1220</v>
      </c>
      <c r="C57" s="0" t="s">
        <v>1167</v>
      </c>
      <c r="D57" s="0" t="s">
        <v>1168</v>
      </c>
      <c r="E57" s="317" t="n">
        <v>0.8</v>
      </c>
    </row>
    <row r="58" customFormat="false" ht="15" hidden="false" customHeight="false" outlineLevel="0" collapsed="false">
      <c r="A58" s="0" t="n">
        <v>39138</v>
      </c>
      <c r="B58" s="0" t="s">
        <v>1221</v>
      </c>
      <c r="C58" s="0" t="s">
        <v>1167</v>
      </c>
      <c r="D58" s="0" t="s">
        <v>1168</v>
      </c>
      <c r="E58" s="317" t="n">
        <v>0.3</v>
      </c>
    </row>
    <row r="59" customFormat="false" ht="15" hidden="false" customHeight="false" outlineLevel="0" collapsed="false">
      <c r="A59" s="0" t="n">
        <v>39136</v>
      </c>
      <c r="B59" s="0" t="s">
        <v>1222</v>
      </c>
      <c r="C59" s="0" t="s">
        <v>1167</v>
      </c>
      <c r="D59" s="0" t="s">
        <v>1168</v>
      </c>
      <c r="E59" s="317" t="n">
        <v>0.2</v>
      </c>
    </row>
    <row r="60" customFormat="false" ht="15" hidden="false" customHeight="false" outlineLevel="0" collapsed="false">
      <c r="A60" s="0" t="n">
        <v>39144</v>
      </c>
      <c r="B60" s="0" t="s">
        <v>1223</v>
      </c>
      <c r="C60" s="0" t="s">
        <v>1167</v>
      </c>
      <c r="D60" s="0" t="s">
        <v>1168</v>
      </c>
      <c r="E60" s="317" t="n">
        <v>1.31</v>
      </c>
    </row>
    <row r="61" customFormat="false" ht="15" hidden="false" customHeight="false" outlineLevel="0" collapsed="false">
      <c r="A61" s="0" t="n">
        <v>39145</v>
      </c>
      <c r="B61" s="0" t="s">
        <v>1224</v>
      </c>
      <c r="C61" s="0" t="s">
        <v>1167</v>
      </c>
      <c r="D61" s="0" t="s">
        <v>1168</v>
      </c>
      <c r="E61" s="317" t="n">
        <v>2.15</v>
      </c>
    </row>
    <row r="62" customFormat="false" ht="15" hidden="false" customHeight="false" outlineLevel="0" collapsed="false">
      <c r="A62" s="0" t="n">
        <v>12615</v>
      </c>
      <c r="B62" s="0" t="s">
        <v>1225</v>
      </c>
      <c r="C62" s="0" t="s">
        <v>1167</v>
      </c>
      <c r="D62" s="0" t="s">
        <v>1171</v>
      </c>
      <c r="E62" s="317" t="n">
        <v>3.96</v>
      </c>
    </row>
    <row r="63" customFormat="false" ht="15" hidden="false" customHeight="false" outlineLevel="0" collapsed="false">
      <c r="A63" s="0" t="n">
        <v>11927</v>
      </c>
      <c r="B63" s="0" t="s">
        <v>1226</v>
      </c>
      <c r="C63" s="0" t="s">
        <v>1167</v>
      </c>
      <c r="D63" s="0" t="s">
        <v>1171</v>
      </c>
      <c r="E63" s="317" t="n">
        <v>5.01</v>
      </c>
    </row>
    <row r="64" customFormat="false" ht="15" hidden="false" customHeight="false" outlineLevel="0" collapsed="false">
      <c r="A64" s="0" t="n">
        <v>11928</v>
      </c>
      <c r="B64" s="0" t="s">
        <v>1227</v>
      </c>
      <c r="C64" s="0" t="s">
        <v>1167</v>
      </c>
      <c r="D64" s="0" t="s">
        <v>1171</v>
      </c>
      <c r="E64" s="317" t="n">
        <v>5.74</v>
      </c>
    </row>
    <row r="65" customFormat="false" ht="15" hidden="false" customHeight="false" outlineLevel="0" collapsed="false">
      <c r="A65" s="0" t="n">
        <v>11929</v>
      </c>
      <c r="B65" s="0" t="s">
        <v>1228</v>
      </c>
      <c r="C65" s="0" t="s">
        <v>1167</v>
      </c>
      <c r="D65" s="0" t="s">
        <v>1171</v>
      </c>
      <c r="E65" s="317" t="n">
        <v>8.88</v>
      </c>
    </row>
    <row r="66" customFormat="false" ht="15" hidden="false" customHeight="false" outlineLevel="0" collapsed="false">
      <c r="A66" s="0" t="n">
        <v>36801</v>
      </c>
      <c r="B66" s="0" t="s">
        <v>1229</v>
      </c>
      <c r="C66" s="0" t="s">
        <v>1167</v>
      </c>
      <c r="D66" s="0" t="s">
        <v>1168</v>
      </c>
      <c r="E66" s="317" t="n">
        <v>18.24</v>
      </c>
    </row>
    <row r="67" customFormat="false" ht="15" hidden="false" customHeight="false" outlineLevel="0" collapsed="false">
      <c r="A67" s="0" t="n">
        <v>36246</v>
      </c>
      <c r="B67" s="0" t="s">
        <v>1230</v>
      </c>
      <c r="C67" s="0" t="s">
        <v>1185</v>
      </c>
      <c r="D67" s="0" t="s">
        <v>1168</v>
      </c>
      <c r="E67" s="317" t="n">
        <v>1.78</v>
      </c>
    </row>
    <row r="68" customFormat="false" ht="15" hidden="false" customHeight="false" outlineLevel="0" collapsed="false">
      <c r="A68" s="0" t="n">
        <v>37600</v>
      </c>
      <c r="B68" s="0" t="s">
        <v>1231</v>
      </c>
      <c r="C68" s="0" t="s">
        <v>1167</v>
      </c>
      <c r="D68" s="0" t="s">
        <v>1171</v>
      </c>
      <c r="E68" s="317" t="n">
        <v>47.77</v>
      </c>
    </row>
    <row r="69" customFormat="false" ht="15" hidden="false" customHeight="false" outlineLevel="0" collapsed="false">
      <c r="A69" s="0" t="n">
        <v>37599</v>
      </c>
      <c r="B69" s="0" t="s">
        <v>1232</v>
      </c>
      <c r="C69" s="0" t="s">
        <v>1167</v>
      </c>
      <c r="D69" s="0" t="s">
        <v>1171</v>
      </c>
      <c r="E69" s="317" t="n">
        <v>44.46</v>
      </c>
    </row>
    <row r="70" customFormat="false" ht="15" hidden="false" customHeight="false" outlineLevel="0" collapsed="false">
      <c r="A70" s="0" t="n">
        <v>1</v>
      </c>
      <c r="B70" s="0" t="s">
        <v>1233</v>
      </c>
      <c r="C70" s="0" t="s">
        <v>1234</v>
      </c>
      <c r="D70" s="0" t="s">
        <v>1175</v>
      </c>
      <c r="E70" s="317" t="n">
        <v>33.5</v>
      </c>
    </row>
    <row r="71" customFormat="false" ht="15" hidden="false" customHeight="false" outlineLevel="0" collapsed="false">
      <c r="A71" s="0" t="n">
        <v>3</v>
      </c>
      <c r="B71" s="0" t="s">
        <v>967</v>
      </c>
      <c r="C71" s="0" t="s">
        <v>1235</v>
      </c>
      <c r="D71" s="0" t="s">
        <v>1168</v>
      </c>
      <c r="E71" s="317" t="n">
        <v>3.42</v>
      </c>
    </row>
    <row r="72" customFormat="false" ht="15" hidden="false" customHeight="false" outlineLevel="0" collapsed="false">
      <c r="A72" s="0" t="n">
        <v>26</v>
      </c>
      <c r="B72" s="0" t="s">
        <v>1236</v>
      </c>
      <c r="C72" s="0" t="s">
        <v>1234</v>
      </c>
      <c r="D72" s="0" t="s">
        <v>1171</v>
      </c>
      <c r="E72" s="317" t="n">
        <v>4.33</v>
      </c>
    </row>
    <row r="73" customFormat="false" ht="15" hidden="false" customHeight="false" outlineLevel="0" collapsed="false">
      <c r="A73" s="0" t="n">
        <v>20</v>
      </c>
      <c r="B73" s="0" t="s">
        <v>1237</v>
      </c>
      <c r="C73" s="0" t="s">
        <v>1234</v>
      </c>
      <c r="D73" s="0" t="s">
        <v>1171</v>
      </c>
      <c r="E73" s="317" t="n">
        <v>4.36</v>
      </c>
    </row>
    <row r="74" customFormat="false" ht="15" hidden="false" customHeight="false" outlineLevel="0" collapsed="false">
      <c r="A74" s="0" t="n">
        <v>21</v>
      </c>
      <c r="B74" s="0" t="s">
        <v>1238</v>
      </c>
      <c r="C74" s="0" t="s">
        <v>1234</v>
      </c>
      <c r="D74" s="0" t="s">
        <v>1171</v>
      </c>
      <c r="E74" s="317" t="n">
        <v>4.36</v>
      </c>
    </row>
    <row r="75" customFormat="false" ht="15" hidden="false" customHeight="false" outlineLevel="0" collapsed="false">
      <c r="A75" s="0" t="n">
        <v>24</v>
      </c>
      <c r="B75" s="0" t="s">
        <v>1239</v>
      </c>
      <c r="C75" s="0" t="s">
        <v>1234</v>
      </c>
      <c r="D75" s="0" t="s">
        <v>1171</v>
      </c>
      <c r="E75" s="317" t="n">
        <v>4.36</v>
      </c>
    </row>
    <row r="76" customFormat="false" ht="15" hidden="false" customHeight="false" outlineLevel="0" collapsed="false">
      <c r="A76" s="0" t="n">
        <v>25</v>
      </c>
      <c r="B76" s="0" t="s">
        <v>1240</v>
      </c>
      <c r="C76" s="0" t="s">
        <v>1234</v>
      </c>
      <c r="D76" s="0" t="s">
        <v>1171</v>
      </c>
      <c r="E76" s="317" t="n">
        <v>4.36</v>
      </c>
    </row>
    <row r="77" customFormat="false" ht="15" hidden="false" customHeight="false" outlineLevel="0" collapsed="false">
      <c r="A77" s="0" t="n">
        <v>43065</v>
      </c>
      <c r="B77" s="0" t="s">
        <v>1241</v>
      </c>
      <c r="C77" s="0" t="s">
        <v>1234</v>
      </c>
      <c r="D77" s="0" t="s">
        <v>1168</v>
      </c>
      <c r="E77" s="317" t="n">
        <v>7.03</v>
      </c>
    </row>
    <row r="78" customFormat="false" ht="15" hidden="false" customHeight="false" outlineLevel="0" collapsed="false">
      <c r="A78" s="0" t="n">
        <v>34341</v>
      </c>
      <c r="B78" s="0" t="s">
        <v>1242</v>
      </c>
      <c r="C78" s="0" t="s">
        <v>1234</v>
      </c>
      <c r="D78" s="0" t="s">
        <v>1171</v>
      </c>
      <c r="E78" s="317" t="n">
        <v>4.1</v>
      </c>
    </row>
    <row r="79" customFormat="false" ht="15" hidden="false" customHeight="false" outlineLevel="0" collapsed="false">
      <c r="A79" s="0" t="n">
        <v>22</v>
      </c>
      <c r="B79" s="0" t="s">
        <v>1243</v>
      </c>
      <c r="C79" s="0" t="s">
        <v>1234</v>
      </c>
      <c r="D79" s="0" t="s">
        <v>1171</v>
      </c>
      <c r="E79" s="317" t="n">
        <v>4.67</v>
      </c>
    </row>
    <row r="80" customFormat="false" ht="15" hidden="false" customHeight="false" outlineLevel="0" collapsed="false">
      <c r="A80" s="0" t="n">
        <v>23</v>
      </c>
      <c r="B80" s="0" t="s">
        <v>1244</v>
      </c>
      <c r="C80" s="0" t="s">
        <v>1234</v>
      </c>
      <c r="D80" s="0" t="s">
        <v>1171</v>
      </c>
      <c r="E80" s="317" t="n">
        <v>4.62</v>
      </c>
    </row>
    <row r="81" customFormat="false" ht="15" hidden="false" customHeight="false" outlineLevel="0" collapsed="false">
      <c r="A81" s="0" t="n">
        <v>34439</v>
      </c>
      <c r="B81" s="0" t="s">
        <v>1245</v>
      </c>
      <c r="C81" s="0" t="s">
        <v>1234</v>
      </c>
      <c r="D81" s="0" t="s">
        <v>1168</v>
      </c>
      <c r="E81" s="317" t="n">
        <v>5.45</v>
      </c>
    </row>
    <row r="82" customFormat="false" ht="15" hidden="false" customHeight="false" outlineLevel="0" collapsed="false">
      <c r="A82" s="0" t="n">
        <v>34</v>
      </c>
      <c r="B82" s="0" t="s">
        <v>765</v>
      </c>
      <c r="C82" s="0" t="s">
        <v>1234</v>
      </c>
      <c r="D82" s="0" t="s">
        <v>1168</v>
      </c>
      <c r="E82" s="317" t="n">
        <v>4.85</v>
      </c>
    </row>
    <row r="83" customFormat="false" ht="15" hidden="false" customHeight="false" outlineLevel="0" collapsed="false">
      <c r="A83" s="0" t="n">
        <v>34441</v>
      </c>
      <c r="B83" s="0" t="s">
        <v>1246</v>
      </c>
      <c r="C83" s="0" t="s">
        <v>1234</v>
      </c>
      <c r="D83" s="0" t="s">
        <v>1168</v>
      </c>
      <c r="E83" s="317" t="n">
        <v>5.16</v>
      </c>
    </row>
    <row r="84" customFormat="false" ht="15" hidden="false" customHeight="false" outlineLevel="0" collapsed="false">
      <c r="A84" s="0" t="n">
        <v>31</v>
      </c>
      <c r="B84" s="0" t="s">
        <v>1247</v>
      </c>
      <c r="C84" s="0" t="s">
        <v>1234</v>
      </c>
      <c r="D84" s="0" t="s">
        <v>1168</v>
      </c>
      <c r="E84" s="317" t="n">
        <v>4.61</v>
      </c>
    </row>
    <row r="85" customFormat="false" ht="15" hidden="false" customHeight="false" outlineLevel="0" collapsed="false">
      <c r="A85" s="0" t="n">
        <v>34443</v>
      </c>
      <c r="B85" s="0" t="s">
        <v>1248</v>
      </c>
      <c r="C85" s="0" t="s">
        <v>1234</v>
      </c>
      <c r="D85" s="0" t="s">
        <v>1168</v>
      </c>
      <c r="E85" s="317" t="n">
        <v>5.16</v>
      </c>
    </row>
    <row r="86" customFormat="false" ht="15" hidden="false" customHeight="false" outlineLevel="0" collapsed="false">
      <c r="A86" s="0" t="n">
        <v>27</v>
      </c>
      <c r="B86" s="0" t="s">
        <v>1249</v>
      </c>
      <c r="C86" s="0" t="s">
        <v>1234</v>
      </c>
      <c r="D86" s="0" t="s">
        <v>1175</v>
      </c>
      <c r="E86" s="317" t="n">
        <v>4.61</v>
      </c>
    </row>
    <row r="87" customFormat="false" ht="15" hidden="false" customHeight="false" outlineLevel="0" collapsed="false">
      <c r="A87" s="0" t="n">
        <v>34446</v>
      </c>
      <c r="B87" s="0" t="s">
        <v>1250</v>
      </c>
      <c r="C87" s="0" t="s">
        <v>1234</v>
      </c>
      <c r="D87" s="0" t="s">
        <v>1168</v>
      </c>
      <c r="E87" s="317" t="n">
        <v>5.16</v>
      </c>
    </row>
    <row r="88" customFormat="false" ht="15" hidden="false" customHeight="false" outlineLevel="0" collapsed="false">
      <c r="A88" s="0" t="n">
        <v>29</v>
      </c>
      <c r="B88" s="0" t="s">
        <v>1251</v>
      </c>
      <c r="C88" s="0" t="s">
        <v>1234</v>
      </c>
      <c r="D88" s="0" t="s">
        <v>1168</v>
      </c>
      <c r="E88" s="317" t="n">
        <v>4.31</v>
      </c>
    </row>
    <row r="89" customFormat="false" ht="15" hidden="false" customHeight="false" outlineLevel="0" collapsed="false">
      <c r="A89" s="0" t="n">
        <v>28</v>
      </c>
      <c r="B89" s="0" t="s">
        <v>1252</v>
      </c>
      <c r="C89" s="0" t="s">
        <v>1234</v>
      </c>
      <c r="D89" s="0" t="s">
        <v>1168</v>
      </c>
      <c r="E89" s="317" t="n">
        <v>4.98</v>
      </c>
    </row>
    <row r="90" customFormat="false" ht="15" hidden="false" customHeight="false" outlineLevel="0" collapsed="false">
      <c r="A90" s="0" t="n">
        <v>34449</v>
      </c>
      <c r="B90" s="0" t="s">
        <v>1253</v>
      </c>
      <c r="C90" s="0" t="s">
        <v>1234</v>
      </c>
      <c r="D90" s="0" t="s">
        <v>1168</v>
      </c>
      <c r="E90" s="317" t="n">
        <v>5.69</v>
      </c>
    </row>
    <row r="91" customFormat="false" ht="15" hidden="false" customHeight="false" outlineLevel="0" collapsed="false">
      <c r="A91" s="0" t="n">
        <v>32</v>
      </c>
      <c r="B91" s="0" t="s">
        <v>1254</v>
      </c>
      <c r="C91" s="0" t="s">
        <v>1234</v>
      </c>
      <c r="D91" s="0" t="s">
        <v>1168</v>
      </c>
      <c r="E91" s="317" t="n">
        <v>5.07</v>
      </c>
    </row>
    <row r="92" customFormat="false" ht="15" hidden="false" customHeight="false" outlineLevel="0" collapsed="false">
      <c r="A92" s="0" t="n">
        <v>33</v>
      </c>
      <c r="B92" s="0" t="s">
        <v>808</v>
      </c>
      <c r="C92" s="0" t="s">
        <v>1234</v>
      </c>
      <c r="D92" s="0" t="s">
        <v>1168</v>
      </c>
      <c r="E92" s="317" t="n">
        <v>5.7</v>
      </c>
    </row>
    <row r="93" customFormat="false" ht="15" hidden="false" customHeight="false" outlineLevel="0" collapsed="false">
      <c r="A93" s="0" t="n">
        <v>34343</v>
      </c>
      <c r="B93" s="0" t="s">
        <v>1255</v>
      </c>
      <c r="C93" s="0" t="s">
        <v>1234</v>
      </c>
      <c r="D93" s="0" t="s">
        <v>1168</v>
      </c>
      <c r="E93" s="317" t="n">
        <v>5.48</v>
      </c>
    </row>
    <row r="94" customFormat="false" ht="15" hidden="false" customHeight="false" outlineLevel="0" collapsed="false">
      <c r="A94" s="0" t="n">
        <v>34452</v>
      </c>
      <c r="B94" s="0" t="s">
        <v>1256</v>
      </c>
      <c r="C94" s="0" t="s">
        <v>1234</v>
      </c>
      <c r="D94" s="0" t="s">
        <v>1168</v>
      </c>
      <c r="E94" s="317" t="n">
        <v>5.04</v>
      </c>
    </row>
    <row r="95" customFormat="false" ht="15" hidden="false" customHeight="false" outlineLevel="0" collapsed="false">
      <c r="A95" s="0" t="n">
        <v>36</v>
      </c>
      <c r="B95" s="0" t="s">
        <v>754</v>
      </c>
      <c r="C95" s="0" t="s">
        <v>1234</v>
      </c>
      <c r="D95" s="0" t="s">
        <v>1168</v>
      </c>
      <c r="E95" s="317" t="n">
        <v>4.8</v>
      </c>
    </row>
    <row r="96" customFormat="false" ht="15" hidden="false" customHeight="false" outlineLevel="0" collapsed="false">
      <c r="A96" s="0" t="n">
        <v>34456</v>
      </c>
      <c r="B96" s="0" t="s">
        <v>1257</v>
      </c>
      <c r="C96" s="0" t="s">
        <v>1234</v>
      </c>
      <c r="D96" s="0" t="s">
        <v>1168</v>
      </c>
      <c r="E96" s="317" t="n">
        <v>5.04</v>
      </c>
    </row>
    <row r="97" customFormat="false" ht="15" hidden="false" customHeight="false" outlineLevel="0" collapsed="false">
      <c r="A97" s="0" t="n">
        <v>39</v>
      </c>
      <c r="B97" s="0" t="s">
        <v>1258</v>
      </c>
      <c r="C97" s="0" t="s">
        <v>1234</v>
      </c>
      <c r="D97" s="0" t="s">
        <v>1168</v>
      </c>
      <c r="E97" s="317" t="n">
        <v>4.8</v>
      </c>
    </row>
    <row r="98" customFormat="false" ht="15" hidden="false" customHeight="false" outlineLevel="0" collapsed="false">
      <c r="A98" s="0" t="n">
        <v>34457</v>
      </c>
      <c r="B98" s="0" t="s">
        <v>1259</v>
      </c>
      <c r="C98" s="0" t="s">
        <v>1234</v>
      </c>
      <c r="D98" s="0" t="s">
        <v>1168</v>
      </c>
      <c r="E98" s="317" t="n">
        <v>5.41</v>
      </c>
    </row>
    <row r="99" customFormat="false" ht="15" hidden="false" customHeight="false" outlineLevel="0" collapsed="false">
      <c r="A99" s="0" t="n">
        <v>40</v>
      </c>
      <c r="B99" s="0" t="s">
        <v>1260</v>
      </c>
      <c r="C99" s="0" t="s">
        <v>1234</v>
      </c>
      <c r="D99" s="0" t="s">
        <v>1168</v>
      </c>
      <c r="E99" s="317" t="n">
        <v>4.91</v>
      </c>
    </row>
    <row r="100" customFormat="false" ht="15" hidden="false" customHeight="false" outlineLevel="0" collapsed="false">
      <c r="A100" s="0" t="n">
        <v>34460</v>
      </c>
      <c r="B100" s="0" t="s">
        <v>1261</v>
      </c>
      <c r="C100" s="0" t="s">
        <v>1234</v>
      </c>
      <c r="D100" s="0" t="s">
        <v>1168</v>
      </c>
      <c r="E100" s="317" t="n">
        <v>5.52</v>
      </c>
    </row>
    <row r="101" customFormat="false" ht="15" hidden="false" customHeight="false" outlineLevel="0" collapsed="false">
      <c r="A101" s="0" t="n">
        <v>42</v>
      </c>
      <c r="B101" s="0" t="s">
        <v>1262</v>
      </c>
      <c r="C101" s="0" t="s">
        <v>1234</v>
      </c>
      <c r="D101" s="0" t="s">
        <v>1168</v>
      </c>
      <c r="E101" s="317" t="n">
        <v>4.99</v>
      </c>
    </row>
    <row r="102" customFormat="false" ht="15" hidden="false" customHeight="false" outlineLevel="0" collapsed="false">
      <c r="A102" s="0" t="n">
        <v>38</v>
      </c>
      <c r="B102" s="0" t="s">
        <v>1263</v>
      </c>
      <c r="C102" s="0" t="s">
        <v>1234</v>
      </c>
      <c r="D102" s="0" t="s">
        <v>1168</v>
      </c>
      <c r="E102" s="317" t="n">
        <v>5.55</v>
      </c>
    </row>
    <row r="103" customFormat="false" ht="15" hidden="false" customHeight="false" outlineLevel="0" collapsed="false">
      <c r="A103" s="0" t="n">
        <v>34344</v>
      </c>
      <c r="B103" s="0" t="s">
        <v>1264</v>
      </c>
      <c r="C103" s="0" t="s">
        <v>1234</v>
      </c>
      <c r="D103" s="0" t="s">
        <v>1168</v>
      </c>
      <c r="E103" s="317" t="n">
        <v>7.54</v>
      </c>
    </row>
    <row r="104" customFormat="false" ht="15" hidden="false" customHeight="false" outlineLevel="0" collapsed="false">
      <c r="A104" s="0" t="n">
        <v>20063</v>
      </c>
      <c r="B104" s="0" t="s">
        <v>1265</v>
      </c>
      <c r="C104" s="0" t="s">
        <v>1167</v>
      </c>
      <c r="D104" s="0" t="s">
        <v>1171</v>
      </c>
      <c r="E104" s="317" t="n">
        <v>3.93</v>
      </c>
    </row>
    <row r="105" customFormat="false" ht="15" hidden="false" customHeight="false" outlineLevel="0" collapsed="false">
      <c r="A105" s="0" t="n">
        <v>40410</v>
      </c>
      <c r="B105" s="0" t="s">
        <v>1266</v>
      </c>
      <c r="C105" s="0" t="s">
        <v>1167</v>
      </c>
      <c r="D105" s="0" t="s">
        <v>1171</v>
      </c>
      <c r="E105" s="317" t="n">
        <v>13</v>
      </c>
    </row>
    <row r="106" customFormat="false" ht="15" hidden="false" customHeight="false" outlineLevel="0" collapsed="false">
      <c r="A106" s="0" t="n">
        <v>40411</v>
      </c>
      <c r="B106" s="0" t="s">
        <v>1267</v>
      </c>
      <c r="C106" s="0" t="s">
        <v>1167</v>
      </c>
      <c r="D106" s="0" t="s">
        <v>1171</v>
      </c>
      <c r="E106" s="317" t="n">
        <v>14.1</v>
      </c>
    </row>
    <row r="107" customFormat="false" ht="15" hidden="false" customHeight="false" outlineLevel="0" collapsed="false">
      <c r="A107" s="0" t="n">
        <v>40412</v>
      </c>
      <c r="B107" s="0" t="s">
        <v>1268</v>
      </c>
      <c r="C107" s="0" t="s">
        <v>1167</v>
      </c>
      <c r="D107" s="0" t="s">
        <v>1171</v>
      </c>
      <c r="E107" s="317" t="n">
        <v>15.83</v>
      </c>
    </row>
    <row r="108" customFormat="false" ht="15" hidden="false" customHeight="false" outlineLevel="0" collapsed="false">
      <c r="A108" s="0" t="n">
        <v>38838</v>
      </c>
      <c r="B108" s="0" t="s">
        <v>1269</v>
      </c>
      <c r="C108" s="0" t="s">
        <v>1167</v>
      </c>
      <c r="D108" s="0" t="s">
        <v>1171</v>
      </c>
      <c r="E108" s="317" t="n">
        <v>6.03</v>
      </c>
    </row>
    <row r="109" customFormat="false" ht="15" hidden="false" customHeight="false" outlineLevel="0" collapsed="false">
      <c r="A109" s="0" t="n">
        <v>38839</v>
      </c>
      <c r="B109" s="0" t="s">
        <v>1270</v>
      </c>
      <c r="C109" s="0" t="s">
        <v>1167</v>
      </c>
      <c r="D109" s="0" t="s">
        <v>1171</v>
      </c>
      <c r="E109" s="317" t="n">
        <v>7.1</v>
      </c>
    </row>
    <row r="110" customFormat="false" ht="15" hidden="false" customHeight="false" outlineLevel="0" collapsed="false">
      <c r="A110" s="0" t="n">
        <v>55</v>
      </c>
      <c r="B110" s="0" t="s">
        <v>1271</v>
      </c>
      <c r="C110" s="0" t="s">
        <v>1167</v>
      </c>
      <c r="D110" s="0" t="s">
        <v>1171</v>
      </c>
      <c r="E110" s="317" t="n">
        <v>3.37</v>
      </c>
    </row>
    <row r="111" customFormat="false" ht="15" hidden="false" customHeight="false" outlineLevel="0" collapsed="false">
      <c r="A111" s="0" t="n">
        <v>61</v>
      </c>
      <c r="B111" s="0" t="s">
        <v>1272</v>
      </c>
      <c r="C111" s="0" t="s">
        <v>1167</v>
      </c>
      <c r="D111" s="0" t="s">
        <v>1171</v>
      </c>
      <c r="E111" s="317" t="n">
        <v>3.18</v>
      </c>
    </row>
    <row r="112" customFormat="false" ht="15" hidden="false" customHeight="false" outlineLevel="0" collapsed="false">
      <c r="A112" s="0" t="n">
        <v>62</v>
      </c>
      <c r="B112" s="0" t="s">
        <v>1273</v>
      </c>
      <c r="C112" s="0" t="s">
        <v>1167</v>
      </c>
      <c r="D112" s="0" t="s">
        <v>1171</v>
      </c>
      <c r="E112" s="317" t="n">
        <v>6.6</v>
      </c>
    </row>
    <row r="113" customFormat="false" ht="15" hidden="false" customHeight="false" outlineLevel="0" collapsed="false">
      <c r="A113" s="0" t="n">
        <v>77</v>
      </c>
      <c r="B113" s="0" t="s">
        <v>1274</v>
      </c>
      <c r="C113" s="0" t="s">
        <v>1167</v>
      </c>
      <c r="D113" s="0" t="s">
        <v>1168</v>
      </c>
      <c r="E113" s="317" t="n">
        <v>0.74</v>
      </c>
    </row>
    <row r="114" customFormat="false" ht="15" hidden="false" customHeight="false" outlineLevel="0" collapsed="false">
      <c r="A114" s="0" t="n">
        <v>76</v>
      </c>
      <c r="B114" s="0" t="s">
        <v>1275</v>
      </c>
      <c r="C114" s="0" t="s">
        <v>1167</v>
      </c>
      <c r="D114" s="0" t="s">
        <v>1168</v>
      </c>
      <c r="E114" s="317" t="n">
        <v>0.75</v>
      </c>
    </row>
    <row r="115" customFormat="false" ht="15" hidden="false" customHeight="false" outlineLevel="0" collapsed="false">
      <c r="A115" s="0" t="n">
        <v>67</v>
      </c>
      <c r="B115" s="0" t="s">
        <v>1276</v>
      </c>
      <c r="C115" s="0" t="s">
        <v>1167</v>
      </c>
      <c r="D115" s="0" t="s">
        <v>1168</v>
      </c>
      <c r="E115" s="317" t="n">
        <v>7.25</v>
      </c>
    </row>
    <row r="116" customFormat="false" ht="15" hidden="false" customHeight="false" outlineLevel="0" collapsed="false">
      <c r="A116" s="0" t="n">
        <v>71</v>
      </c>
      <c r="B116" s="0" t="s">
        <v>1277</v>
      </c>
      <c r="C116" s="0" t="s">
        <v>1167</v>
      </c>
      <c r="D116" s="0" t="s">
        <v>1168</v>
      </c>
      <c r="E116" s="317" t="n">
        <v>13.32</v>
      </c>
    </row>
    <row r="117" customFormat="false" ht="15" hidden="false" customHeight="false" outlineLevel="0" collapsed="false">
      <c r="A117" s="0" t="n">
        <v>73</v>
      </c>
      <c r="B117" s="0" t="s">
        <v>1278</v>
      </c>
      <c r="C117" s="0" t="s">
        <v>1167</v>
      </c>
      <c r="D117" s="0" t="s">
        <v>1168</v>
      </c>
      <c r="E117" s="317" t="n">
        <v>9.95</v>
      </c>
    </row>
    <row r="118" customFormat="false" ht="15" hidden="false" customHeight="false" outlineLevel="0" collapsed="false">
      <c r="A118" s="0" t="n">
        <v>103</v>
      </c>
      <c r="B118" s="0" t="s">
        <v>1279</v>
      </c>
      <c r="C118" s="0" t="s">
        <v>1167</v>
      </c>
      <c r="D118" s="0" t="s">
        <v>1168</v>
      </c>
      <c r="E118" s="317" t="n">
        <v>29.59</v>
      </c>
    </row>
    <row r="119" customFormat="false" ht="15" hidden="false" customHeight="false" outlineLevel="0" collapsed="false">
      <c r="A119" s="0" t="n">
        <v>107</v>
      </c>
      <c r="B119" s="0" t="s">
        <v>1280</v>
      </c>
      <c r="C119" s="0" t="s">
        <v>1167</v>
      </c>
      <c r="D119" s="0" t="s">
        <v>1168</v>
      </c>
      <c r="E119" s="317" t="n">
        <v>0.46</v>
      </c>
    </row>
    <row r="120" customFormat="false" ht="15" hidden="false" customHeight="false" outlineLevel="0" collapsed="false">
      <c r="A120" s="0" t="n">
        <v>65</v>
      </c>
      <c r="B120" s="0" t="s">
        <v>1281</v>
      </c>
      <c r="C120" s="0" t="s">
        <v>1167</v>
      </c>
      <c r="D120" s="0" t="s">
        <v>1168</v>
      </c>
      <c r="E120" s="317" t="n">
        <v>0.57</v>
      </c>
    </row>
    <row r="121" customFormat="false" ht="15" hidden="false" customHeight="false" outlineLevel="0" collapsed="false">
      <c r="A121" s="0" t="n">
        <v>108</v>
      </c>
      <c r="B121" s="0" t="s">
        <v>1282</v>
      </c>
      <c r="C121" s="0" t="s">
        <v>1167</v>
      </c>
      <c r="D121" s="0" t="s">
        <v>1168</v>
      </c>
      <c r="E121" s="317" t="n">
        <v>1.18</v>
      </c>
    </row>
    <row r="122" customFormat="false" ht="15" hidden="false" customHeight="false" outlineLevel="0" collapsed="false">
      <c r="A122" s="0" t="n">
        <v>110</v>
      </c>
      <c r="B122" s="0" t="s">
        <v>1283</v>
      </c>
      <c r="C122" s="0" t="s">
        <v>1167</v>
      </c>
      <c r="D122" s="0" t="s">
        <v>1168</v>
      </c>
      <c r="E122" s="317" t="n">
        <v>4.57</v>
      </c>
    </row>
    <row r="123" customFormat="false" ht="15" hidden="false" customHeight="false" outlineLevel="0" collapsed="false">
      <c r="A123" s="0" t="n">
        <v>109</v>
      </c>
      <c r="B123" s="0" t="s">
        <v>1284</v>
      </c>
      <c r="C123" s="0" t="s">
        <v>1167</v>
      </c>
      <c r="D123" s="0" t="s">
        <v>1168</v>
      </c>
      <c r="E123" s="317" t="n">
        <v>2.25</v>
      </c>
    </row>
    <row r="124" customFormat="false" ht="15" hidden="false" customHeight="false" outlineLevel="0" collapsed="false">
      <c r="A124" s="0" t="n">
        <v>111</v>
      </c>
      <c r="B124" s="0" t="s">
        <v>1285</v>
      </c>
      <c r="C124" s="0" t="s">
        <v>1167</v>
      </c>
      <c r="D124" s="0" t="s">
        <v>1168</v>
      </c>
      <c r="E124" s="317" t="n">
        <v>5.27</v>
      </c>
    </row>
    <row r="125" customFormat="false" ht="15" hidden="false" customHeight="false" outlineLevel="0" collapsed="false">
      <c r="A125" s="0" t="n">
        <v>112</v>
      </c>
      <c r="B125" s="0" t="s">
        <v>1286</v>
      </c>
      <c r="C125" s="0" t="s">
        <v>1167</v>
      </c>
      <c r="D125" s="0" t="s">
        <v>1168</v>
      </c>
      <c r="E125" s="317" t="n">
        <v>2.86</v>
      </c>
    </row>
    <row r="126" customFormat="false" ht="15" hidden="false" customHeight="false" outlineLevel="0" collapsed="false">
      <c r="A126" s="0" t="n">
        <v>113</v>
      </c>
      <c r="B126" s="0" t="s">
        <v>1287</v>
      </c>
      <c r="C126" s="0" t="s">
        <v>1167</v>
      </c>
      <c r="D126" s="0" t="s">
        <v>1168</v>
      </c>
      <c r="E126" s="317" t="n">
        <v>7.78</v>
      </c>
    </row>
    <row r="127" customFormat="false" ht="15" hidden="false" customHeight="false" outlineLevel="0" collapsed="false">
      <c r="A127" s="0" t="n">
        <v>104</v>
      </c>
      <c r="B127" s="0" t="s">
        <v>1288</v>
      </c>
      <c r="C127" s="0" t="s">
        <v>1167</v>
      </c>
      <c r="D127" s="0" t="s">
        <v>1168</v>
      </c>
      <c r="E127" s="317" t="n">
        <v>11.32</v>
      </c>
    </row>
    <row r="128" customFormat="false" ht="15" hidden="false" customHeight="false" outlineLevel="0" collapsed="false">
      <c r="A128" s="0" t="n">
        <v>102</v>
      </c>
      <c r="B128" s="0" t="s">
        <v>1289</v>
      </c>
      <c r="C128" s="0" t="s">
        <v>1167</v>
      </c>
      <c r="D128" s="0" t="s">
        <v>1168</v>
      </c>
      <c r="E128" s="317" t="n">
        <v>18.58</v>
      </c>
    </row>
    <row r="129" customFormat="false" ht="15" hidden="false" customHeight="false" outlineLevel="0" collapsed="false">
      <c r="A129" s="0" t="n">
        <v>95</v>
      </c>
      <c r="B129" s="0" t="s">
        <v>1290</v>
      </c>
      <c r="C129" s="0" t="s">
        <v>1167</v>
      </c>
      <c r="D129" s="0" t="s">
        <v>1168</v>
      </c>
      <c r="E129" s="317" t="n">
        <v>6.29</v>
      </c>
    </row>
    <row r="130" customFormat="false" ht="15" hidden="false" customHeight="false" outlineLevel="0" collapsed="false">
      <c r="A130" s="0" t="n">
        <v>96</v>
      </c>
      <c r="B130" s="0" t="s">
        <v>1291</v>
      </c>
      <c r="C130" s="0" t="s">
        <v>1167</v>
      </c>
      <c r="D130" s="0" t="s">
        <v>1168</v>
      </c>
      <c r="E130" s="317" t="n">
        <v>7.23</v>
      </c>
    </row>
    <row r="131" customFormat="false" ht="15" hidden="false" customHeight="false" outlineLevel="0" collapsed="false">
      <c r="A131" s="0" t="n">
        <v>97</v>
      </c>
      <c r="B131" s="0" t="s">
        <v>1292</v>
      </c>
      <c r="C131" s="0" t="s">
        <v>1167</v>
      </c>
      <c r="D131" s="0" t="s">
        <v>1168</v>
      </c>
      <c r="E131" s="317" t="n">
        <v>9.39</v>
      </c>
    </row>
    <row r="132" customFormat="false" ht="15" hidden="false" customHeight="false" outlineLevel="0" collapsed="false">
      <c r="A132" s="0" t="n">
        <v>98</v>
      </c>
      <c r="B132" s="0" t="s">
        <v>1293</v>
      </c>
      <c r="C132" s="0" t="s">
        <v>1167</v>
      </c>
      <c r="D132" s="0" t="s">
        <v>1168</v>
      </c>
      <c r="E132" s="317" t="n">
        <v>12.66</v>
      </c>
    </row>
    <row r="133" customFormat="false" ht="15" hidden="false" customHeight="false" outlineLevel="0" collapsed="false">
      <c r="A133" s="0" t="n">
        <v>99</v>
      </c>
      <c r="B133" s="0" t="s">
        <v>1294</v>
      </c>
      <c r="C133" s="0" t="s">
        <v>1167</v>
      </c>
      <c r="D133" s="0" t="s">
        <v>1168</v>
      </c>
      <c r="E133" s="317" t="n">
        <v>15.35</v>
      </c>
    </row>
    <row r="134" customFormat="false" ht="15" hidden="false" customHeight="false" outlineLevel="0" collapsed="false">
      <c r="A134" s="0" t="n">
        <v>100</v>
      </c>
      <c r="B134" s="0" t="s">
        <v>1295</v>
      </c>
      <c r="C134" s="0" t="s">
        <v>1167</v>
      </c>
      <c r="D134" s="0" t="s">
        <v>1168</v>
      </c>
      <c r="E134" s="317" t="n">
        <v>21.42</v>
      </c>
    </row>
    <row r="135" customFormat="false" ht="15" hidden="false" customHeight="false" outlineLevel="0" collapsed="false">
      <c r="A135" s="0" t="n">
        <v>75</v>
      </c>
      <c r="B135" s="0" t="s">
        <v>1296</v>
      </c>
      <c r="C135" s="0" t="s">
        <v>1167</v>
      </c>
      <c r="D135" s="0" t="s">
        <v>1168</v>
      </c>
      <c r="E135" s="317" t="n">
        <v>223.27</v>
      </c>
    </row>
    <row r="136" customFormat="false" ht="15" hidden="false" customHeight="false" outlineLevel="0" collapsed="false">
      <c r="A136" s="0" t="n">
        <v>114</v>
      </c>
      <c r="B136" s="0" t="s">
        <v>1297</v>
      </c>
      <c r="C136" s="0" t="s">
        <v>1167</v>
      </c>
      <c r="D136" s="0" t="s">
        <v>1168</v>
      </c>
      <c r="E136" s="317" t="n">
        <v>8.13</v>
      </c>
    </row>
    <row r="137" customFormat="false" ht="15" hidden="false" customHeight="false" outlineLevel="0" collapsed="false">
      <c r="A137" s="0" t="n">
        <v>68</v>
      </c>
      <c r="B137" s="0" t="s">
        <v>1298</v>
      </c>
      <c r="C137" s="0" t="s">
        <v>1167</v>
      </c>
      <c r="D137" s="0" t="s">
        <v>1168</v>
      </c>
      <c r="E137" s="317" t="n">
        <v>12.44</v>
      </c>
    </row>
    <row r="138" customFormat="false" ht="15" hidden="false" customHeight="false" outlineLevel="0" collapsed="false">
      <c r="A138" s="0" t="n">
        <v>86</v>
      </c>
      <c r="B138" s="0" t="s">
        <v>1299</v>
      </c>
      <c r="C138" s="0" t="s">
        <v>1167</v>
      </c>
      <c r="D138" s="0" t="s">
        <v>1168</v>
      </c>
      <c r="E138" s="317" t="n">
        <v>23.13</v>
      </c>
    </row>
    <row r="139" customFormat="false" ht="15" hidden="false" customHeight="false" outlineLevel="0" collapsed="false">
      <c r="A139" s="0" t="n">
        <v>66</v>
      </c>
      <c r="B139" s="0" t="s">
        <v>1300</v>
      </c>
      <c r="C139" s="0" t="s">
        <v>1167</v>
      </c>
      <c r="D139" s="0" t="s">
        <v>1168</v>
      </c>
      <c r="E139" s="317" t="n">
        <v>23.21</v>
      </c>
    </row>
    <row r="140" customFormat="false" ht="15" hidden="false" customHeight="false" outlineLevel="0" collapsed="false">
      <c r="A140" s="0" t="n">
        <v>69</v>
      </c>
      <c r="B140" s="0" t="s">
        <v>1301</v>
      </c>
      <c r="C140" s="0" t="s">
        <v>1167</v>
      </c>
      <c r="D140" s="0" t="s">
        <v>1168</v>
      </c>
      <c r="E140" s="317" t="n">
        <v>35.48</v>
      </c>
    </row>
    <row r="141" customFormat="false" ht="15" hidden="false" customHeight="false" outlineLevel="0" collapsed="false">
      <c r="A141" s="0" t="n">
        <v>83</v>
      </c>
      <c r="B141" s="0" t="s">
        <v>1302</v>
      </c>
      <c r="C141" s="0" t="s">
        <v>1167</v>
      </c>
      <c r="D141" s="0" t="s">
        <v>1168</v>
      </c>
      <c r="E141" s="317" t="n">
        <v>113.31</v>
      </c>
    </row>
    <row r="142" customFormat="false" ht="15" hidden="false" customHeight="false" outlineLevel="0" collapsed="false">
      <c r="A142" s="0" t="n">
        <v>74</v>
      </c>
      <c r="B142" s="0" t="s">
        <v>1303</v>
      </c>
      <c r="C142" s="0" t="s">
        <v>1167</v>
      </c>
      <c r="D142" s="0" t="s">
        <v>1168</v>
      </c>
      <c r="E142" s="317" t="n">
        <v>158.19</v>
      </c>
    </row>
    <row r="143" customFormat="false" ht="15" hidden="false" customHeight="false" outlineLevel="0" collapsed="false">
      <c r="A143" s="0" t="n">
        <v>106</v>
      </c>
      <c r="B143" s="0" t="s">
        <v>1304</v>
      </c>
      <c r="C143" s="0" t="s">
        <v>1167</v>
      </c>
      <c r="D143" s="0" t="s">
        <v>1168</v>
      </c>
      <c r="E143" s="317" t="n">
        <v>240.32</v>
      </c>
    </row>
    <row r="144" customFormat="false" ht="15" hidden="false" customHeight="false" outlineLevel="0" collapsed="false">
      <c r="A144" s="0" t="n">
        <v>87</v>
      </c>
      <c r="B144" s="0" t="s">
        <v>1305</v>
      </c>
      <c r="C144" s="0" t="s">
        <v>1167</v>
      </c>
      <c r="D144" s="0" t="s">
        <v>1168</v>
      </c>
      <c r="E144" s="317" t="n">
        <v>11.42</v>
      </c>
    </row>
    <row r="145" customFormat="false" ht="15" hidden="false" customHeight="false" outlineLevel="0" collapsed="false">
      <c r="A145" s="0" t="n">
        <v>88</v>
      </c>
      <c r="B145" s="0" t="s">
        <v>1306</v>
      </c>
      <c r="C145" s="0" t="s">
        <v>1167</v>
      </c>
      <c r="D145" s="0" t="s">
        <v>1168</v>
      </c>
      <c r="E145" s="317" t="n">
        <v>12.75</v>
      </c>
    </row>
    <row r="146" customFormat="false" ht="15" hidden="false" customHeight="false" outlineLevel="0" collapsed="false">
      <c r="A146" s="0" t="n">
        <v>89</v>
      </c>
      <c r="B146" s="0" t="s">
        <v>1307</v>
      </c>
      <c r="C146" s="0" t="s">
        <v>1167</v>
      </c>
      <c r="D146" s="0" t="s">
        <v>1168</v>
      </c>
      <c r="E146" s="317" t="n">
        <v>18.85</v>
      </c>
    </row>
    <row r="147" customFormat="false" ht="15" hidden="false" customHeight="false" outlineLevel="0" collapsed="false">
      <c r="A147" s="0" t="n">
        <v>90</v>
      </c>
      <c r="B147" s="0" t="s">
        <v>1308</v>
      </c>
      <c r="C147" s="0" t="s">
        <v>1167</v>
      </c>
      <c r="D147" s="0" t="s">
        <v>1168</v>
      </c>
      <c r="E147" s="317" t="n">
        <v>21.59</v>
      </c>
    </row>
    <row r="148" customFormat="false" ht="15" hidden="false" customHeight="false" outlineLevel="0" collapsed="false">
      <c r="A148" s="0" t="n">
        <v>81</v>
      </c>
      <c r="B148" s="0" t="s">
        <v>1309</v>
      </c>
      <c r="C148" s="0" t="s">
        <v>1167</v>
      </c>
      <c r="D148" s="0" t="s">
        <v>1168</v>
      </c>
      <c r="E148" s="317" t="n">
        <v>36.94</v>
      </c>
    </row>
    <row r="149" customFormat="false" ht="15" hidden="false" customHeight="false" outlineLevel="0" collapsed="false">
      <c r="A149" s="0" t="n">
        <v>82</v>
      </c>
      <c r="B149" s="0" t="s">
        <v>1310</v>
      </c>
      <c r="C149" s="0" t="s">
        <v>1167</v>
      </c>
      <c r="D149" s="0" t="s">
        <v>1168</v>
      </c>
      <c r="E149" s="317" t="n">
        <v>143.39</v>
      </c>
    </row>
    <row r="150" customFormat="false" ht="15" hidden="false" customHeight="false" outlineLevel="0" collapsed="false">
      <c r="A150" s="0" t="n">
        <v>105</v>
      </c>
      <c r="B150" s="0" t="s">
        <v>1311</v>
      </c>
      <c r="C150" s="0" t="s">
        <v>1167</v>
      </c>
      <c r="D150" s="0" t="s">
        <v>1168</v>
      </c>
      <c r="E150" s="317" t="n">
        <v>167.88</v>
      </c>
    </row>
    <row r="151" customFormat="false" ht="15" hidden="false" customHeight="false" outlineLevel="0" collapsed="false">
      <c r="A151" s="0" t="n">
        <v>60</v>
      </c>
      <c r="B151" s="0" t="s">
        <v>1312</v>
      </c>
      <c r="C151" s="0" t="s">
        <v>1167</v>
      </c>
      <c r="D151" s="0" t="s">
        <v>1171</v>
      </c>
      <c r="E151" s="317" t="n">
        <v>4.37</v>
      </c>
    </row>
    <row r="152" customFormat="false" ht="15" hidden="false" customHeight="false" outlineLevel="0" collapsed="false">
      <c r="A152" s="0" t="n">
        <v>72</v>
      </c>
      <c r="B152" s="0" t="s">
        <v>1313</v>
      </c>
      <c r="C152" s="0" t="s">
        <v>1167</v>
      </c>
      <c r="D152" s="0" t="s">
        <v>1168</v>
      </c>
      <c r="E152" s="317" t="n">
        <v>22.58</v>
      </c>
    </row>
    <row r="153" customFormat="false" ht="15" hidden="false" customHeight="false" outlineLevel="0" collapsed="false">
      <c r="A153" s="0" t="n">
        <v>70</v>
      </c>
      <c r="B153" s="0" t="s">
        <v>1314</v>
      </c>
      <c r="C153" s="0" t="s">
        <v>1167</v>
      </c>
      <c r="D153" s="0" t="s">
        <v>1168</v>
      </c>
      <c r="E153" s="317" t="n">
        <v>18.88</v>
      </c>
    </row>
    <row r="154" customFormat="false" ht="15" hidden="false" customHeight="false" outlineLevel="0" collapsed="false">
      <c r="A154" s="0" t="n">
        <v>85</v>
      </c>
      <c r="B154" s="0" t="s">
        <v>1315</v>
      </c>
      <c r="C154" s="0" t="s">
        <v>1167</v>
      </c>
      <c r="D154" s="0" t="s">
        <v>1168</v>
      </c>
      <c r="E154" s="317" t="n">
        <v>27.4</v>
      </c>
    </row>
    <row r="155" customFormat="false" ht="15" hidden="false" customHeight="false" outlineLevel="0" collapsed="false">
      <c r="A155" s="0" t="n">
        <v>84</v>
      </c>
      <c r="B155" s="0" t="s">
        <v>1316</v>
      </c>
      <c r="C155" s="0" t="s">
        <v>1167</v>
      </c>
      <c r="D155" s="0" t="s">
        <v>1168</v>
      </c>
      <c r="E155" s="317" t="n">
        <v>0.31</v>
      </c>
    </row>
    <row r="156" customFormat="false" ht="15" hidden="false" customHeight="false" outlineLevel="0" collapsed="false">
      <c r="A156" s="0" t="n">
        <v>37997</v>
      </c>
      <c r="B156" s="0" t="s">
        <v>1317</v>
      </c>
      <c r="C156" s="0" t="s">
        <v>1167</v>
      </c>
      <c r="D156" s="0" t="s">
        <v>1168</v>
      </c>
      <c r="E156" s="317" t="n">
        <v>4.82</v>
      </c>
    </row>
    <row r="157" customFormat="false" ht="15" hidden="false" customHeight="false" outlineLevel="0" collapsed="false">
      <c r="A157" s="0" t="n">
        <v>37998</v>
      </c>
      <c r="B157" s="0" t="s">
        <v>1318</v>
      </c>
      <c r="C157" s="0" t="s">
        <v>1167</v>
      </c>
      <c r="D157" s="0" t="s">
        <v>1168</v>
      </c>
      <c r="E157" s="317" t="n">
        <v>4.99</v>
      </c>
    </row>
    <row r="158" customFormat="false" ht="15" hidden="false" customHeight="false" outlineLevel="0" collapsed="false">
      <c r="A158" s="0" t="n">
        <v>10899</v>
      </c>
      <c r="B158" s="0" t="s">
        <v>1319</v>
      </c>
      <c r="C158" s="0" t="s">
        <v>1167</v>
      </c>
      <c r="D158" s="0" t="s">
        <v>1168</v>
      </c>
      <c r="E158" s="317" t="n">
        <v>54.23</v>
      </c>
    </row>
    <row r="159" customFormat="false" ht="15" hidden="false" customHeight="false" outlineLevel="0" collapsed="false">
      <c r="A159" s="0" t="n">
        <v>10900</v>
      </c>
      <c r="B159" s="0" t="s">
        <v>1320</v>
      </c>
      <c r="C159" s="0" t="s">
        <v>1167</v>
      </c>
      <c r="D159" s="0" t="s">
        <v>1168</v>
      </c>
      <c r="E159" s="317" t="n">
        <v>42.44</v>
      </c>
    </row>
    <row r="160" customFormat="false" ht="15" hidden="false" customHeight="false" outlineLevel="0" collapsed="false">
      <c r="A160" s="0" t="n">
        <v>46</v>
      </c>
      <c r="B160" s="0" t="s">
        <v>1321</v>
      </c>
      <c r="C160" s="0" t="s">
        <v>1167</v>
      </c>
      <c r="D160" s="0" t="s">
        <v>1171</v>
      </c>
      <c r="E160" s="317" t="n">
        <v>33.82</v>
      </c>
    </row>
    <row r="161" customFormat="false" ht="15" hidden="false" customHeight="false" outlineLevel="0" collapsed="false">
      <c r="A161" s="0" t="n">
        <v>51</v>
      </c>
      <c r="B161" s="0" t="s">
        <v>1322</v>
      </c>
      <c r="C161" s="0" t="s">
        <v>1167</v>
      </c>
      <c r="D161" s="0" t="s">
        <v>1171</v>
      </c>
      <c r="E161" s="317" t="n">
        <v>93.29</v>
      </c>
    </row>
    <row r="162" customFormat="false" ht="15" hidden="false" customHeight="false" outlineLevel="0" collapsed="false">
      <c r="A162" s="0" t="n">
        <v>12863</v>
      </c>
      <c r="B162" s="0" t="s">
        <v>1323</v>
      </c>
      <c r="C162" s="0" t="s">
        <v>1167</v>
      </c>
      <c r="D162" s="0" t="s">
        <v>1171</v>
      </c>
      <c r="E162" s="317" t="n">
        <v>21.49</v>
      </c>
    </row>
    <row r="163" customFormat="false" ht="15" hidden="false" customHeight="false" outlineLevel="0" collapsed="false">
      <c r="A163" s="0" t="n">
        <v>50</v>
      </c>
      <c r="B163" s="0" t="s">
        <v>1324</v>
      </c>
      <c r="C163" s="0" t="s">
        <v>1167</v>
      </c>
      <c r="D163" s="0" t="s">
        <v>1171</v>
      </c>
      <c r="E163" s="317" t="n">
        <v>48.71</v>
      </c>
    </row>
    <row r="164" customFormat="false" ht="15" hidden="false" customHeight="false" outlineLevel="0" collapsed="false">
      <c r="A164" s="0" t="n">
        <v>47</v>
      </c>
      <c r="B164" s="0" t="s">
        <v>1325</v>
      </c>
      <c r="C164" s="0" t="s">
        <v>1167</v>
      </c>
      <c r="D164" s="0" t="s">
        <v>1171</v>
      </c>
      <c r="E164" s="317" t="n">
        <v>57.82</v>
      </c>
    </row>
    <row r="165" customFormat="false" ht="15" hidden="false" customHeight="false" outlineLevel="0" collapsed="false">
      <c r="A165" s="0" t="n">
        <v>48</v>
      </c>
      <c r="B165" s="0" t="s">
        <v>1326</v>
      </c>
      <c r="C165" s="0" t="s">
        <v>1167</v>
      </c>
      <c r="D165" s="0" t="s">
        <v>1171</v>
      </c>
      <c r="E165" s="317" t="n">
        <v>15.08</v>
      </c>
    </row>
    <row r="166" customFormat="false" ht="15" hidden="false" customHeight="false" outlineLevel="0" collapsed="false">
      <c r="A166" s="0" t="n">
        <v>52</v>
      </c>
      <c r="B166" s="0" t="s">
        <v>1327</v>
      </c>
      <c r="C166" s="0" t="s">
        <v>1167</v>
      </c>
      <c r="D166" s="0" t="s">
        <v>1171</v>
      </c>
      <c r="E166" s="317" t="n">
        <v>11.46</v>
      </c>
    </row>
    <row r="167" customFormat="false" ht="15" hidden="false" customHeight="false" outlineLevel="0" collapsed="false">
      <c r="A167" s="0" t="n">
        <v>43</v>
      </c>
      <c r="B167" s="0" t="s">
        <v>1328</v>
      </c>
      <c r="C167" s="0" t="s">
        <v>1167</v>
      </c>
      <c r="D167" s="0" t="s">
        <v>1171</v>
      </c>
      <c r="E167" s="317" t="n">
        <v>38.67</v>
      </c>
    </row>
    <row r="168" customFormat="false" ht="15" hidden="false" customHeight="false" outlineLevel="0" collapsed="false">
      <c r="A168" s="0" t="n">
        <v>4791</v>
      </c>
      <c r="B168" s="0" t="s">
        <v>1329</v>
      </c>
      <c r="C168" s="0" t="s">
        <v>1234</v>
      </c>
      <c r="D168" s="0" t="s">
        <v>1168</v>
      </c>
      <c r="E168" s="317" t="n">
        <v>19.09</v>
      </c>
    </row>
    <row r="169" customFormat="false" ht="15" hidden="false" customHeight="false" outlineLevel="0" collapsed="false">
      <c r="A169" s="0" t="n">
        <v>157</v>
      </c>
      <c r="B169" s="0" t="s">
        <v>1330</v>
      </c>
      <c r="C169" s="0" t="s">
        <v>1234</v>
      </c>
      <c r="D169" s="0" t="s">
        <v>1168</v>
      </c>
      <c r="E169" s="317" t="n">
        <v>97.44</v>
      </c>
    </row>
    <row r="170" customFormat="false" ht="15" hidden="false" customHeight="false" outlineLevel="0" collapsed="false">
      <c r="A170" s="0" t="n">
        <v>156</v>
      </c>
      <c r="B170" s="0" t="s">
        <v>1331</v>
      </c>
      <c r="C170" s="0" t="s">
        <v>1234</v>
      </c>
      <c r="D170" s="0" t="s">
        <v>1168</v>
      </c>
      <c r="E170" s="317" t="n">
        <v>43.49</v>
      </c>
    </row>
    <row r="171" customFormat="false" ht="15" hidden="false" customHeight="false" outlineLevel="0" collapsed="false">
      <c r="A171" s="0" t="n">
        <v>131</v>
      </c>
      <c r="B171" s="0" t="s">
        <v>1332</v>
      </c>
      <c r="C171" s="0" t="s">
        <v>1234</v>
      </c>
      <c r="D171" s="0" t="s">
        <v>1168</v>
      </c>
      <c r="E171" s="317" t="n">
        <v>41.75</v>
      </c>
    </row>
    <row r="172" customFormat="false" ht="15" hidden="false" customHeight="false" outlineLevel="0" collapsed="false">
      <c r="A172" s="0" t="n">
        <v>39719</v>
      </c>
      <c r="B172" s="0" t="s">
        <v>1333</v>
      </c>
      <c r="C172" s="0" t="s">
        <v>1235</v>
      </c>
      <c r="D172" s="0" t="s">
        <v>1168</v>
      </c>
      <c r="E172" s="317" t="n">
        <v>68.02</v>
      </c>
    </row>
    <row r="173" customFormat="false" ht="15" hidden="false" customHeight="false" outlineLevel="0" collapsed="false">
      <c r="A173" s="0" t="n">
        <v>21114</v>
      </c>
      <c r="B173" s="0" t="s">
        <v>1334</v>
      </c>
      <c r="C173" s="0" t="s">
        <v>1167</v>
      </c>
      <c r="D173" s="0" t="s">
        <v>1168</v>
      </c>
      <c r="E173" s="317" t="n">
        <v>14.57</v>
      </c>
    </row>
    <row r="174" customFormat="false" ht="15" hidden="false" customHeight="false" outlineLevel="0" collapsed="false">
      <c r="A174" s="0" t="n">
        <v>119</v>
      </c>
      <c r="B174" s="0" t="s">
        <v>1335</v>
      </c>
      <c r="C174" s="0" t="s">
        <v>1167</v>
      </c>
      <c r="D174" s="0" t="s">
        <v>1175</v>
      </c>
      <c r="E174" s="317" t="n">
        <v>5.75</v>
      </c>
    </row>
    <row r="175" customFormat="false" ht="15" hidden="false" customHeight="false" outlineLevel="0" collapsed="false">
      <c r="A175" s="0" t="n">
        <v>20080</v>
      </c>
      <c r="B175" s="0" t="s">
        <v>1336</v>
      </c>
      <c r="C175" s="0" t="s">
        <v>1167</v>
      </c>
      <c r="D175" s="0" t="s">
        <v>1168</v>
      </c>
      <c r="E175" s="317" t="n">
        <v>16.48</v>
      </c>
    </row>
    <row r="176" customFormat="false" ht="15" hidden="false" customHeight="false" outlineLevel="0" collapsed="false">
      <c r="A176" s="0" t="n">
        <v>122</v>
      </c>
      <c r="B176" s="0" t="s">
        <v>1337</v>
      </c>
      <c r="C176" s="0" t="s">
        <v>1167</v>
      </c>
      <c r="D176" s="0" t="s">
        <v>1168</v>
      </c>
      <c r="E176" s="317" t="n">
        <v>51.94</v>
      </c>
    </row>
    <row r="177" customFormat="false" ht="15" hidden="false" customHeight="false" outlineLevel="0" collapsed="false">
      <c r="A177" s="0" t="n">
        <v>3410</v>
      </c>
      <c r="B177" s="0" t="s">
        <v>1338</v>
      </c>
      <c r="C177" s="0" t="s">
        <v>1234</v>
      </c>
      <c r="D177" s="0" t="s">
        <v>1171</v>
      </c>
      <c r="E177" s="317" t="n">
        <v>19.6</v>
      </c>
    </row>
    <row r="178" customFormat="false" ht="15" hidden="false" customHeight="false" outlineLevel="0" collapsed="false">
      <c r="A178" s="0" t="n">
        <v>124</v>
      </c>
      <c r="B178" s="0" t="s">
        <v>1339</v>
      </c>
      <c r="C178" s="0" t="s">
        <v>1235</v>
      </c>
      <c r="D178" s="0" t="s">
        <v>1168</v>
      </c>
      <c r="E178" s="317" t="n">
        <v>10.85</v>
      </c>
    </row>
    <row r="179" customFormat="false" ht="15" hidden="false" customHeight="false" outlineLevel="0" collapsed="false">
      <c r="A179" s="0" t="n">
        <v>7334</v>
      </c>
      <c r="B179" s="0" t="s">
        <v>1340</v>
      </c>
      <c r="C179" s="0" t="s">
        <v>1235</v>
      </c>
      <c r="D179" s="0" t="s">
        <v>1168</v>
      </c>
      <c r="E179" s="317" t="n">
        <v>8.07</v>
      </c>
    </row>
    <row r="180" customFormat="false" ht="15" hidden="false" customHeight="false" outlineLevel="0" collapsed="false">
      <c r="A180" s="0" t="n">
        <v>7325</v>
      </c>
      <c r="B180" s="0" t="s">
        <v>1341</v>
      </c>
      <c r="C180" s="0" t="s">
        <v>1234</v>
      </c>
      <c r="D180" s="0" t="s">
        <v>1168</v>
      </c>
      <c r="E180" s="317" t="n">
        <v>5.02</v>
      </c>
    </row>
    <row r="181" customFormat="false" ht="15" hidden="false" customHeight="false" outlineLevel="0" collapsed="false">
      <c r="A181" s="0" t="n">
        <v>123</v>
      </c>
      <c r="B181" s="0" t="s">
        <v>1342</v>
      </c>
      <c r="C181" s="0" t="s">
        <v>1235</v>
      </c>
      <c r="D181" s="0" t="s">
        <v>1175</v>
      </c>
      <c r="E181" s="317" t="n">
        <v>4.82</v>
      </c>
    </row>
    <row r="182" customFormat="false" ht="15" hidden="false" customHeight="false" outlineLevel="0" collapsed="false">
      <c r="A182" s="0" t="n">
        <v>127</v>
      </c>
      <c r="B182" s="0" t="s">
        <v>1343</v>
      </c>
      <c r="C182" s="0" t="s">
        <v>1235</v>
      </c>
      <c r="D182" s="0" t="s">
        <v>1168</v>
      </c>
      <c r="E182" s="317" t="n">
        <v>11.32</v>
      </c>
    </row>
    <row r="183" customFormat="false" ht="15" hidden="false" customHeight="false" outlineLevel="0" collapsed="false">
      <c r="A183" s="0" t="n">
        <v>133</v>
      </c>
      <c r="B183" s="0" t="s">
        <v>1344</v>
      </c>
      <c r="C183" s="0" t="s">
        <v>1235</v>
      </c>
      <c r="D183" s="0" t="s">
        <v>1168</v>
      </c>
      <c r="E183" s="317" t="n">
        <v>4.86</v>
      </c>
    </row>
    <row r="184" customFormat="false" ht="15" hidden="false" customHeight="false" outlineLevel="0" collapsed="false">
      <c r="A184" s="0" t="n">
        <v>37538</v>
      </c>
      <c r="B184" s="0" t="s">
        <v>1345</v>
      </c>
      <c r="C184" s="0" t="s">
        <v>1346</v>
      </c>
      <c r="D184" s="0" t="s">
        <v>1168</v>
      </c>
      <c r="E184" s="317" t="n">
        <v>120.67</v>
      </c>
    </row>
    <row r="185" customFormat="false" ht="15" hidden="false" customHeight="false" outlineLevel="0" collapsed="false">
      <c r="A185" s="0" t="n">
        <v>132</v>
      </c>
      <c r="B185" s="0" t="s">
        <v>1347</v>
      </c>
      <c r="C185" s="0" t="s">
        <v>1235</v>
      </c>
      <c r="D185" s="0" t="s">
        <v>1168</v>
      </c>
      <c r="E185" s="317" t="n">
        <v>5.35</v>
      </c>
    </row>
    <row r="186" customFormat="false" ht="15" hidden="false" customHeight="false" outlineLevel="0" collapsed="false">
      <c r="A186" s="0" t="n">
        <v>13408</v>
      </c>
      <c r="B186" s="0" t="s">
        <v>1348</v>
      </c>
      <c r="C186" s="0" t="s">
        <v>1349</v>
      </c>
      <c r="D186" s="0" t="s">
        <v>1168</v>
      </c>
      <c r="E186" s="316" t="n">
        <v>1901.09</v>
      </c>
    </row>
    <row r="187" customFormat="false" ht="15" hidden="false" customHeight="false" outlineLevel="0" collapsed="false">
      <c r="A187" s="0" t="n">
        <v>37476</v>
      </c>
      <c r="B187" s="0" t="s">
        <v>1350</v>
      </c>
      <c r="C187" s="0" t="s">
        <v>1167</v>
      </c>
      <c r="D187" s="0" t="s">
        <v>1171</v>
      </c>
      <c r="E187" s="316" t="n">
        <v>1343.31</v>
      </c>
    </row>
    <row r="188" customFormat="false" ht="15" hidden="false" customHeight="false" outlineLevel="0" collapsed="false">
      <c r="A188" s="0" t="n">
        <v>37478</v>
      </c>
      <c r="B188" s="0" t="s">
        <v>1351</v>
      </c>
      <c r="C188" s="0" t="s">
        <v>1167</v>
      </c>
      <c r="D188" s="0" t="s">
        <v>1171</v>
      </c>
      <c r="E188" s="316" t="n">
        <v>1900.43</v>
      </c>
    </row>
    <row r="189" customFormat="false" ht="15" hidden="false" customHeight="false" outlineLevel="0" collapsed="false">
      <c r="A189" s="0" t="n">
        <v>37477</v>
      </c>
      <c r="B189" s="0" t="s">
        <v>1352</v>
      </c>
      <c r="C189" s="0" t="s">
        <v>1167</v>
      </c>
      <c r="D189" s="0" t="s">
        <v>1171</v>
      </c>
      <c r="E189" s="316" t="n">
        <v>2325.45</v>
      </c>
    </row>
    <row r="190" customFormat="false" ht="15" hidden="false" customHeight="false" outlineLevel="0" collapsed="false">
      <c r="A190" s="0" t="n">
        <v>37479</v>
      </c>
      <c r="B190" s="0" t="s">
        <v>1353</v>
      </c>
      <c r="C190" s="0" t="s">
        <v>1167</v>
      </c>
      <c r="D190" s="0" t="s">
        <v>1171</v>
      </c>
      <c r="E190" s="316" t="n">
        <v>2907.71</v>
      </c>
    </row>
    <row r="191" customFormat="false" ht="15" hidden="false" customHeight="false" outlineLevel="0" collapsed="false">
      <c r="A191" s="0" t="n">
        <v>4319</v>
      </c>
      <c r="B191" s="0" t="s">
        <v>1354</v>
      </c>
      <c r="C191" s="0" t="s">
        <v>1167</v>
      </c>
      <c r="D191" s="0" t="s">
        <v>1168</v>
      </c>
      <c r="E191" s="317" t="n">
        <v>1.02</v>
      </c>
    </row>
    <row r="192" customFormat="false" ht="15" hidden="false" customHeight="false" outlineLevel="0" collapsed="false">
      <c r="A192" s="0" t="n">
        <v>43064</v>
      </c>
      <c r="B192" s="0" t="s">
        <v>1355</v>
      </c>
      <c r="C192" s="0" t="s">
        <v>1234</v>
      </c>
      <c r="D192" s="0" t="s">
        <v>1168</v>
      </c>
      <c r="E192" s="317" t="n">
        <v>6.93</v>
      </c>
    </row>
    <row r="193" customFormat="false" ht="15" hidden="false" customHeight="false" outlineLevel="0" collapsed="false">
      <c r="A193" s="0" t="n">
        <v>40553</v>
      </c>
      <c r="B193" s="0" t="s">
        <v>1356</v>
      </c>
      <c r="C193" s="0" t="s">
        <v>1357</v>
      </c>
      <c r="D193" s="0" t="s">
        <v>1171</v>
      </c>
      <c r="E193" s="317" t="n">
        <v>34.49</v>
      </c>
    </row>
    <row r="194" customFormat="false" ht="15" hidden="false" customHeight="false" outlineLevel="0" collapsed="false">
      <c r="A194" s="0" t="n">
        <v>13003</v>
      </c>
      <c r="B194" s="0" t="s">
        <v>1358</v>
      </c>
      <c r="C194" s="0" t="s">
        <v>1235</v>
      </c>
      <c r="D194" s="0" t="s">
        <v>1175</v>
      </c>
      <c r="E194" s="317" t="n">
        <v>1.69</v>
      </c>
    </row>
    <row r="195" customFormat="false" ht="15" hidden="false" customHeight="false" outlineLevel="0" collapsed="false">
      <c r="A195" s="0" t="n">
        <v>6114</v>
      </c>
      <c r="B195" s="0" t="s">
        <v>763</v>
      </c>
      <c r="C195" s="0" t="s">
        <v>1173</v>
      </c>
      <c r="D195" s="0" t="s">
        <v>1168</v>
      </c>
      <c r="E195" s="317" t="n">
        <v>9.26</v>
      </c>
    </row>
    <row r="196" customFormat="false" ht="15" hidden="false" customHeight="false" outlineLevel="0" collapsed="false">
      <c r="A196" s="0" t="n">
        <v>40912</v>
      </c>
      <c r="B196" s="0" t="s">
        <v>1359</v>
      </c>
      <c r="C196" s="0" t="s">
        <v>1360</v>
      </c>
      <c r="D196" s="0" t="s">
        <v>1168</v>
      </c>
      <c r="E196" s="316" t="n">
        <v>1637.21</v>
      </c>
    </row>
    <row r="197" customFormat="false" ht="15" hidden="false" customHeight="false" outlineLevel="0" collapsed="false">
      <c r="A197" s="0" t="n">
        <v>247</v>
      </c>
      <c r="B197" s="0" t="s">
        <v>849</v>
      </c>
      <c r="C197" s="0" t="s">
        <v>1173</v>
      </c>
      <c r="D197" s="0" t="s">
        <v>1168</v>
      </c>
      <c r="E197" s="317" t="n">
        <v>9.34</v>
      </c>
    </row>
    <row r="198" customFormat="false" ht="15" hidden="false" customHeight="false" outlineLevel="0" collapsed="false">
      <c r="A198" s="0" t="n">
        <v>40919</v>
      </c>
      <c r="B198" s="0" t="s">
        <v>1361</v>
      </c>
      <c r="C198" s="0" t="s">
        <v>1360</v>
      </c>
      <c r="D198" s="0" t="s">
        <v>1168</v>
      </c>
      <c r="E198" s="316" t="n">
        <v>1651</v>
      </c>
    </row>
    <row r="199" customFormat="false" ht="15" hidden="false" customHeight="false" outlineLevel="0" collapsed="false">
      <c r="A199" s="0" t="n">
        <v>25958</v>
      </c>
      <c r="B199" s="0" t="s">
        <v>1362</v>
      </c>
      <c r="C199" s="0" t="s">
        <v>1173</v>
      </c>
      <c r="D199" s="0" t="s">
        <v>1168</v>
      </c>
      <c r="E199" s="317" t="n">
        <v>14.08</v>
      </c>
    </row>
    <row r="200" customFormat="false" ht="15" hidden="false" customHeight="false" outlineLevel="0" collapsed="false">
      <c r="A200" s="0" t="n">
        <v>40984</v>
      </c>
      <c r="B200" s="0" t="s">
        <v>1363</v>
      </c>
      <c r="C200" s="0" t="s">
        <v>1360</v>
      </c>
      <c r="D200" s="0" t="s">
        <v>1168</v>
      </c>
      <c r="E200" s="316" t="n">
        <v>2488.54</v>
      </c>
    </row>
    <row r="201" customFormat="false" ht="15" hidden="false" customHeight="false" outlineLevel="0" collapsed="false">
      <c r="A201" s="0" t="n">
        <v>248</v>
      </c>
      <c r="B201" s="0" t="s">
        <v>1364</v>
      </c>
      <c r="C201" s="0" t="s">
        <v>1173</v>
      </c>
      <c r="D201" s="0" t="s">
        <v>1168</v>
      </c>
      <c r="E201" s="317" t="n">
        <v>9.58</v>
      </c>
    </row>
    <row r="202" customFormat="false" ht="15" hidden="false" customHeight="false" outlineLevel="0" collapsed="false">
      <c r="A202" s="0" t="n">
        <v>41086</v>
      </c>
      <c r="B202" s="0" t="s">
        <v>1365</v>
      </c>
      <c r="C202" s="0" t="s">
        <v>1360</v>
      </c>
      <c r="D202" s="0" t="s">
        <v>1168</v>
      </c>
      <c r="E202" s="316" t="n">
        <v>1694.14</v>
      </c>
    </row>
    <row r="203" customFormat="false" ht="15" hidden="false" customHeight="false" outlineLevel="0" collapsed="false">
      <c r="A203" s="0" t="n">
        <v>34466</v>
      </c>
      <c r="B203" s="0" t="s">
        <v>1366</v>
      </c>
      <c r="C203" s="0" t="s">
        <v>1173</v>
      </c>
      <c r="D203" s="0" t="s">
        <v>1168</v>
      </c>
      <c r="E203" s="317" t="n">
        <v>9.58</v>
      </c>
    </row>
    <row r="204" customFormat="false" ht="15" hidden="false" customHeight="false" outlineLevel="0" collapsed="false">
      <c r="A204" s="0" t="n">
        <v>41083</v>
      </c>
      <c r="B204" s="0" t="s">
        <v>1367</v>
      </c>
      <c r="C204" s="0" t="s">
        <v>1360</v>
      </c>
      <c r="D204" s="0" t="s">
        <v>1168</v>
      </c>
      <c r="E204" s="316" t="n">
        <v>1694.14</v>
      </c>
    </row>
    <row r="205" customFormat="false" ht="15" hidden="false" customHeight="false" outlineLevel="0" collapsed="false">
      <c r="A205" s="0" t="n">
        <v>252</v>
      </c>
      <c r="B205" s="0" t="s">
        <v>1368</v>
      </c>
      <c r="C205" s="0" t="s">
        <v>1173</v>
      </c>
      <c r="D205" s="0" t="s">
        <v>1168</v>
      </c>
      <c r="E205" s="317" t="n">
        <v>9.94</v>
      </c>
    </row>
    <row r="206" customFormat="false" ht="15" hidden="false" customHeight="false" outlineLevel="0" collapsed="false">
      <c r="A206" s="0" t="n">
        <v>40909</v>
      </c>
      <c r="B206" s="0" t="s">
        <v>1369</v>
      </c>
      <c r="C206" s="0" t="s">
        <v>1360</v>
      </c>
      <c r="D206" s="0" t="s">
        <v>1168</v>
      </c>
      <c r="E206" s="316" t="n">
        <v>1756.07</v>
      </c>
    </row>
    <row r="207" customFormat="false" ht="15" hidden="false" customHeight="false" outlineLevel="0" collapsed="false">
      <c r="A207" s="0" t="n">
        <v>242</v>
      </c>
      <c r="B207" s="0" t="s">
        <v>703</v>
      </c>
      <c r="C207" s="0" t="s">
        <v>1173</v>
      </c>
      <c r="D207" s="0" t="s">
        <v>1168</v>
      </c>
      <c r="E207" s="317" t="n">
        <v>11.04</v>
      </c>
    </row>
    <row r="208" customFormat="false" ht="15" hidden="false" customHeight="false" outlineLevel="0" collapsed="false">
      <c r="A208" s="0" t="n">
        <v>41085</v>
      </c>
      <c r="B208" s="0" t="s">
        <v>1370</v>
      </c>
      <c r="C208" s="0" t="s">
        <v>1360</v>
      </c>
      <c r="D208" s="0" t="s">
        <v>1168</v>
      </c>
      <c r="E208" s="316" t="n">
        <v>1950.55</v>
      </c>
    </row>
    <row r="209" customFormat="false" ht="15" hidden="false" customHeight="false" outlineLevel="0" collapsed="false">
      <c r="A209" s="0" t="n">
        <v>427</v>
      </c>
      <c r="B209" s="0" t="s">
        <v>1371</v>
      </c>
      <c r="C209" s="0" t="s">
        <v>1167</v>
      </c>
      <c r="D209" s="0" t="s">
        <v>1171</v>
      </c>
      <c r="E209" s="317" t="n">
        <v>5.17</v>
      </c>
    </row>
    <row r="210" customFormat="false" ht="15" hidden="false" customHeight="false" outlineLevel="0" collapsed="false">
      <c r="A210" s="0" t="n">
        <v>417</v>
      </c>
      <c r="B210" s="0" t="s">
        <v>1372</v>
      </c>
      <c r="C210" s="0" t="s">
        <v>1167</v>
      </c>
      <c r="D210" s="0" t="s">
        <v>1171</v>
      </c>
      <c r="E210" s="317" t="n">
        <v>2.43</v>
      </c>
    </row>
    <row r="211" customFormat="false" ht="15" hidden="false" customHeight="false" outlineLevel="0" collapsed="false">
      <c r="A211" s="0" t="n">
        <v>11273</v>
      </c>
      <c r="B211" s="0" t="s">
        <v>1373</v>
      </c>
      <c r="C211" s="0" t="s">
        <v>1167</v>
      </c>
      <c r="D211" s="0" t="s">
        <v>1171</v>
      </c>
      <c r="E211" s="317" t="n">
        <v>7.56</v>
      </c>
    </row>
    <row r="212" customFormat="false" ht="15" hidden="false" customHeight="false" outlineLevel="0" collapsed="false">
      <c r="A212" s="0" t="n">
        <v>11272</v>
      </c>
      <c r="B212" s="0" t="s">
        <v>1374</v>
      </c>
      <c r="C212" s="0" t="s">
        <v>1167</v>
      </c>
      <c r="D212" s="0" t="s">
        <v>1171</v>
      </c>
      <c r="E212" s="317" t="n">
        <v>4.56</v>
      </c>
    </row>
    <row r="213" customFormat="false" ht="15" hidden="false" customHeight="false" outlineLevel="0" collapsed="false">
      <c r="A213" s="0" t="n">
        <v>11275</v>
      </c>
      <c r="B213" s="0" t="s">
        <v>1375</v>
      </c>
      <c r="C213" s="0" t="s">
        <v>1167</v>
      </c>
      <c r="D213" s="0" t="s">
        <v>1171</v>
      </c>
      <c r="E213" s="317" t="n">
        <v>1.83</v>
      </c>
    </row>
    <row r="214" customFormat="false" ht="15" hidden="false" customHeight="false" outlineLevel="0" collapsed="false">
      <c r="A214" s="0" t="n">
        <v>11274</v>
      </c>
      <c r="B214" s="0" t="s">
        <v>1376</v>
      </c>
      <c r="C214" s="0" t="s">
        <v>1167</v>
      </c>
      <c r="D214" s="0" t="s">
        <v>1171</v>
      </c>
      <c r="E214" s="317" t="n">
        <v>1.39</v>
      </c>
    </row>
    <row r="215" customFormat="false" ht="15" hidden="false" customHeight="false" outlineLevel="0" collapsed="false">
      <c r="A215" s="0" t="n">
        <v>38470</v>
      </c>
      <c r="B215" s="0" t="s">
        <v>1377</v>
      </c>
      <c r="C215" s="0" t="s">
        <v>1167</v>
      </c>
      <c r="D215" s="0" t="s">
        <v>1175</v>
      </c>
      <c r="E215" s="317" t="n">
        <v>21.5</v>
      </c>
    </row>
    <row r="216" customFormat="false" ht="15" hidden="false" customHeight="false" outlineLevel="0" collapsed="false">
      <c r="A216" s="0" t="n">
        <v>38547</v>
      </c>
      <c r="B216" s="0" t="s">
        <v>1378</v>
      </c>
      <c r="C216" s="0" t="s">
        <v>1167</v>
      </c>
      <c r="D216" s="0" t="s">
        <v>1168</v>
      </c>
      <c r="E216" s="317" t="n">
        <v>58.67</v>
      </c>
    </row>
    <row r="217" customFormat="false" ht="15" hidden="false" customHeight="false" outlineLevel="0" collapsed="false">
      <c r="A217" s="0" t="n">
        <v>38469</v>
      </c>
      <c r="B217" s="0" t="s">
        <v>1379</v>
      </c>
      <c r="C217" s="0" t="s">
        <v>1167</v>
      </c>
      <c r="D217" s="0" t="s">
        <v>1168</v>
      </c>
      <c r="E217" s="317" t="n">
        <v>63.08</v>
      </c>
    </row>
    <row r="218" customFormat="false" ht="15" hidden="false" customHeight="false" outlineLevel="0" collapsed="false">
      <c r="A218" s="0" t="n">
        <v>38467</v>
      </c>
      <c r="B218" s="0" t="s">
        <v>1380</v>
      </c>
      <c r="C218" s="0" t="s">
        <v>1167</v>
      </c>
      <c r="D218" s="0" t="s">
        <v>1168</v>
      </c>
      <c r="E218" s="317" t="n">
        <v>35.49</v>
      </c>
    </row>
    <row r="219" customFormat="false" ht="15" hidden="false" customHeight="false" outlineLevel="0" collapsed="false">
      <c r="A219" s="0" t="n">
        <v>38468</v>
      </c>
      <c r="B219" s="0" t="s">
        <v>1381</v>
      </c>
      <c r="C219" s="0" t="s">
        <v>1167</v>
      </c>
      <c r="D219" s="0" t="s">
        <v>1168</v>
      </c>
      <c r="E219" s="317" t="n">
        <v>39.06</v>
      </c>
    </row>
    <row r="220" customFormat="false" ht="15" hidden="false" customHeight="false" outlineLevel="0" collapsed="false">
      <c r="A220" s="0" t="n">
        <v>38471</v>
      </c>
      <c r="B220" s="0" t="s">
        <v>1382</v>
      </c>
      <c r="C220" s="0" t="s">
        <v>1167</v>
      </c>
      <c r="D220" s="0" t="s">
        <v>1168</v>
      </c>
      <c r="E220" s="317" t="n">
        <v>50.72</v>
      </c>
    </row>
    <row r="221" customFormat="false" ht="15" hidden="false" customHeight="false" outlineLevel="0" collapsed="false">
      <c r="A221" s="0" t="n">
        <v>37370</v>
      </c>
      <c r="B221" s="0" t="s">
        <v>659</v>
      </c>
      <c r="C221" s="0" t="s">
        <v>1173</v>
      </c>
      <c r="D221" s="0" t="s">
        <v>1175</v>
      </c>
      <c r="E221" s="317" t="n">
        <v>1.87</v>
      </c>
    </row>
    <row r="222" customFormat="false" ht="15" hidden="false" customHeight="false" outlineLevel="0" collapsed="false">
      <c r="A222" s="0" t="n">
        <v>40862</v>
      </c>
      <c r="B222" s="0" t="s">
        <v>641</v>
      </c>
      <c r="C222" s="0" t="s">
        <v>1360</v>
      </c>
      <c r="D222" s="0" t="s">
        <v>1175</v>
      </c>
      <c r="E222" s="317" t="n">
        <v>352.73</v>
      </c>
    </row>
    <row r="223" customFormat="false" ht="15" hidden="false" customHeight="false" outlineLevel="0" collapsed="false">
      <c r="A223" s="0" t="n">
        <v>10658</v>
      </c>
      <c r="B223" s="0" t="s">
        <v>1383</v>
      </c>
      <c r="C223" s="0" t="s">
        <v>1167</v>
      </c>
      <c r="D223" s="0" t="s">
        <v>1171</v>
      </c>
      <c r="E223" s="316" t="n">
        <v>6855.4</v>
      </c>
    </row>
    <row r="224" customFormat="false" ht="15" hidden="false" customHeight="false" outlineLevel="0" collapsed="false">
      <c r="A224" s="0" t="n">
        <v>253</v>
      </c>
      <c r="B224" s="0" t="s">
        <v>1384</v>
      </c>
      <c r="C224" s="0" t="s">
        <v>1173</v>
      </c>
      <c r="D224" s="0" t="s">
        <v>1175</v>
      </c>
      <c r="E224" s="317" t="n">
        <v>17.03</v>
      </c>
    </row>
    <row r="225" customFormat="false" ht="15" hidden="false" customHeight="false" outlineLevel="0" collapsed="false">
      <c r="A225" s="0" t="n">
        <v>40809</v>
      </c>
      <c r="B225" s="0" t="s">
        <v>1385</v>
      </c>
      <c r="C225" s="0" t="s">
        <v>1360</v>
      </c>
      <c r="D225" s="0" t="s">
        <v>1168</v>
      </c>
      <c r="E225" s="316" t="n">
        <v>3005.78</v>
      </c>
    </row>
    <row r="226" customFormat="false" ht="15" hidden="false" customHeight="false" outlineLevel="0" collapsed="false">
      <c r="A226" s="0" t="n">
        <v>42428</v>
      </c>
      <c r="B226" s="0" t="s">
        <v>1386</v>
      </c>
      <c r="C226" s="0" t="s">
        <v>1167</v>
      </c>
      <c r="D226" s="0" t="s">
        <v>1171</v>
      </c>
      <c r="E226" s="316" t="n">
        <v>1974.5</v>
      </c>
    </row>
    <row r="227" customFormat="false" ht="15" hidden="false" customHeight="false" outlineLevel="0" collapsed="false">
      <c r="A227" s="0" t="n">
        <v>583</v>
      </c>
      <c r="B227" s="0" t="s">
        <v>1387</v>
      </c>
      <c r="C227" s="0" t="s">
        <v>1234</v>
      </c>
      <c r="D227" s="0" t="s">
        <v>1171</v>
      </c>
      <c r="E227" s="317" t="n">
        <v>21.18</v>
      </c>
    </row>
    <row r="228" customFormat="false" ht="15" hidden="false" customHeight="false" outlineLevel="0" collapsed="false">
      <c r="A228" s="0" t="n">
        <v>299</v>
      </c>
      <c r="B228" s="0" t="s">
        <v>1388</v>
      </c>
      <c r="C228" s="0" t="s">
        <v>1167</v>
      </c>
      <c r="D228" s="0" t="s">
        <v>1168</v>
      </c>
      <c r="E228" s="317" t="n">
        <v>1.9</v>
      </c>
    </row>
    <row r="229" customFormat="false" ht="15" hidden="false" customHeight="false" outlineLevel="0" collapsed="false">
      <c r="A229" s="0" t="n">
        <v>298</v>
      </c>
      <c r="B229" s="0" t="s">
        <v>1389</v>
      </c>
      <c r="C229" s="0" t="s">
        <v>1167</v>
      </c>
      <c r="D229" s="0" t="s">
        <v>1168</v>
      </c>
      <c r="E229" s="317" t="n">
        <v>1.91</v>
      </c>
    </row>
    <row r="230" customFormat="false" ht="15" hidden="false" customHeight="false" outlineLevel="0" collapsed="false">
      <c r="A230" s="0" t="n">
        <v>295</v>
      </c>
      <c r="B230" s="0" t="s">
        <v>1390</v>
      </c>
      <c r="C230" s="0" t="s">
        <v>1167</v>
      </c>
      <c r="D230" s="0" t="s">
        <v>1168</v>
      </c>
      <c r="E230" s="317" t="n">
        <v>1.14</v>
      </c>
    </row>
    <row r="231" customFormat="false" ht="15" hidden="false" customHeight="false" outlineLevel="0" collapsed="false">
      <c r="A231" s="0" t="n">
        <v>296</v>
      </c>
      <c r="B231" s="0" t="s">
        <v>1391</v>
      </c>
      <c r="C231" s="0" t="s">
        <v>1167</v>
      </c>
      <c r="D231" s="0" t="s">
        <v>1168</v>
      </c>
      <c r="E231" s="317" t="n">
        <v>1.18</v>
      </c>
    </row>
    <row r="232" customFormat="false" ht="15" hidden="false" customHeight="false" outlineLevel="0" collapsed="false">
      <c r="A232" s="0" t="n">
        <v>297</v>
      </c>
      <c r="B232" s="0" t="s">
        <v>1392</v>
      </c>
      <c r="C232" s="0" t="s">
        <v>1167</v>
      </c>
      <c r="D232" s="0" t="s">
        <v>1168</v>
      </c>
      <c r="E232" s="317" t="n">
        <v>1.67</v>
      </c>
    </row>
    <row r="233" customFormat="false" ht="15" hidden="false" customHeight="false" outlineLevel="0" collapsed="false">
      <c r="A233" s="0" t="n">
        <v>301</v>
      </c>
      <c r="B233" s="0" t="s">
        <v>1393</v>
      </c>
      <c r="C233" s="0" t="s">
        <v>1167</v>
      </c>
      <c r="D233" s="0" t="s">
        <v>1175</v>
      </c>
      <c r="E233" s="317" t="n">
        <v>2.1</v>
      </c>
    </row>
    <row r="234" customFormat="false" ht="15" hidden="false" customHeight="false" outlineLevel="0" collapsed="false">
      <c r="A234" s="0" t="n">
        <v>300</v>
      </c>
      <c r="B234" s="0" t="s">
        <v>1394</v>
      </c>
      <c r="C234" s="0" t="s">
        <v>1167</v>
      </c>
      <c r="D234" s="0" t="s">
        <v>1168</v>
      </c>
      <c r="E234" s="317" t="n">
        <v>8.82</v>
      </c>
    </row>
    <row r="235" customFormat="false" ht="15" hidden="false" customHeight="false" outlineLevel="0" collapsed="false">
      <c r="A235" s="0" t="n">
        <v>20084</v>
      </c>
      <c r="B235" s="0" t="s">
        <v>1395</v>
      </c>
      <c r="C235" s="0" t="s">
        <v>1167</v>
      </c>
      <c r="D235" s="0" t="s">
        <v>1168</v>
      </c>
      <c r="E235" s="317" t="n">
        <v>1.14</v>
      </c>
    </row>
    <row r="236" customFormat="false" ht="15" hidden="false" customHeight="false" outlineLevel="0" collapsed="false">
      <c r="A236" s="0" t="n">
        <v>20085</v>
      </c>
      <c r="B236" s="0" t="s">
        <v>1396</v>
      </c>
      <c r="C236" s="0" t="s">
        <v>1167</v>
      </c>
      <c r="D236" s="0" t="s">
        <v>1168</v>
      </c>
      <c r="E236" s="317" t="n">
        <v>1.06</v>
      </c>
    </row>
    <row r="237" customFormat="false" ht="15" hidden="false" customHeight="false" outlineLevel="0" collapsed="false">
      <c r="A237" s="0" t="n">
        <v>311</v>
      </c>
      <c r="B237" s="0" t="s">
        <v>1397</v>
      </c>
      <c r="C237" s="0" t="s">
        <v>1167</v>
      </c>
      <c r="D237" s="0" t="s">
        <v>1168</v>
      </c>
      <c r="E237" s="317" t="n">
        <v>6.83</v>
      </c>
    </row>
    <row r="238" customFormat="false" ht="15" hidden="false" customHeight="false" outlineLevel="0" collapsed="false">
      <c r="A238" s="0" t="n">
        <v>318</v>
      </c>
      <c r="B238" s="0" t="s">
        <v>1398</v>
      </c>
      <c r="C238" s="0" t="s">
        <v>1167</v>
      </c>
      <c r="D238" s="0" t="s">
        <v>1168</v>
      </c>
      <c r="E238" s="317" t="n">
        <v>11.96</v>
      </c>
    </row>
    <row r="239" customFormat="false" ht="15" hidden="false" customHeight="false" outlineLevel="0" collapsed="false">
      <c r="A239" s="0" t="n">
        <v>319</v>
      </c>
      <c r="B239" s="0" t="s">
        <v>1399</v>
      </c>
      <c r="C239" s="0" t="s">
        <v>1167</v>
      </c>
      <c r="D239" s="0" t="s">
        <v>1168</v>
      </c>
      <c r="E239" s="317" t="n">
        <v>22.59</v>
      </c>
    </row>
    <row r="240" customFormat="false" ht="15" hidden="false" customHeight="false" outlineLevel="0" collapsed="false">
      <c r="A240" s="0" t="n">
        <v>320</v>
      </c>
      <c r="B240" s="0" t="s">
        <v>1400</v>
      </c>
      <c r="C240" s="0" t="s">
        <v>1167</v>
      </c>
      <c r="D240" s="0" t="s">
        <v>1168</v>
      </c>
      <c r="E240" s="317" t="n">
        <v>71.81</v>
      </c>
    </row>
    <row r="241" customFormat="false" ht="15" hidden="false" customHeight="false" outlineLevel="0" collapsed="false">
      <c r="A241" s="0" t="n">
        <v>314</v>
      </c>
      <c r="B241" s="0" t="s">
        <v>1401</v>
      </c>
      <c r="C241" s="0" t="s">
        <v>1167</v>
      </c>
      <c r="D241" s="0" t="s">
        <v>1168</v>
      </c>
      <c r="E241" s="317" t="n">
        <v>110.3</v>
      </c>
    </row>
    <row r="242" customFormat="false" ht="15" hidden="false" customHeight="false" outlineLevel="0" collapsed="false">
      <c r="A242" s="0" t="n">
        <v>303</v>
      </c>
      <c r="B242" s="0" t="s">
        <v>1402</v>
      </c>
      <c r="C242" s="0" t="s">
        <v>1167</v>
      </c>
      <c r="D242" s="0" t="s">
        <v>1168</v>
      </c>
      <c r="E242" s="317" t="n">
        <v>2.86</v>
      </c>
    </row>
    <row r="243" customFormat="false" ht="15" hidden="false" customHeight="false" outlineLevel="0" collapsed="false">
      <c r="A243" s="0" t="n">
        <v>304</v>
      </c>
      <c r="B243" s="0" t="s">
        <v>1403</v>
      </c>
      <c r="C243" s="0" t="s">
        <v>1167</v>
      </c>
      <c r="D243" s="0" t="s">
        <v>1168</v>
      </c>
      <c r="E243" s="317" t="n">
        <v>4.36</v>
      </c>
    </row>
    <row r="244" customFormat="false" ht="15" hidden="false" customHeight="false" outlineLevel="0" collapsed="false">
      <c r="A244" s="0" t="n">
        <v>305</v>
      </c>
      <c r="B244" s="0" t="s">
        <v>1404</v>
      </c>
      <c r="C244" s="0" t="s">
        <v>1167</v>
      </c>
      <c r="D244" s="0" t="s">
        <v>1168</v>
      </c>
      <c r="E244" s="317" t="n">
        <v>7.46</v>
      </c>
    </row>
    <row r="245" customFormat="false" ht="15" hidden="false" customHeight="false" outlineLevel="0" collapsed="false">
      <c r="A245" s="0" t="n">
        <v>306</v>
      </c>
      <c r="B245" s="0" t="s">
        <v>1405</v>
      </c>
      <c r="C245" s="0" t="s">
        <v>1167</v>
      </c>
      <c r="D245" s="0" t="s">
        <v>1168</v>
      </c>
      <c r="E245" s="317" t="n">
        <v>8.97</v>
      </c>
    </row>
    <row r="246" customFormat="false" ht="15" hidden="false" customHeight="false" outlineLevel="0" collapsed="false">
      <c r="A246" s="0" t="n">
        <v>307</v>
      </c>
      <c r="B246" s="0" t="s">
        <v>1406</v>
      </c>
      <c r="C246" s="0" t="s">
        <v>1167</v>
      </c>
      <c r="D246" s="0" t="s">
        <v>1168</v>
      </c>
      <c r="E246" s="317" t="n">
        <v>17.71</v>
      </c>
    </row>
    <row r="247" customFormat="false" ht="15" hidden="false" customHeight="false" outlineLevel="0" collapsed="false">
      <c r="A247" s="0" t="n">
        <v>309</v>
      </c>
      <c r="B247" s="0" t="s">
        <v>1407</v>
      </c>
      <c r="C247" s="0" t="s">
        <v>1167</v>
      </c>
      <c r="D247" s="0" t="s">
        <v>1168</v>
      </c>
      <c r="E247" s="317" t="n">
        <v>36.29</v>
      </c>
    </row>
    <row r="248" customFormat="false" ht="15" hidden="false" customHeight="false" outlineLevel="0" collapsed="false">
      <c r="A248" s="0" t="n">
        <v>310</v>
      </c>
      <c r="B248" s="0" t="s">
        <v>1408</v>
      </c>
      <c r="C248" s="0" t="s">
        <v>1167</v>
      </c>
      <c r="D248" s="0" t="s">
        <v>1168</v>
      </c>
      <c r="E248" s="317" t="n">
        <v>46.03</v>
      </c>
    </row>
    <row r="249" customFormat="false" ht="15" hidden="false" customHeight="false" outlineLevel="0" collapsed="false">
      <c r="A249" s="0" t="n">
        <v>328</v>
      </c>
      <c r="B249" s="0" t="s">
        <v>1409</v>
      </c>
      <c r="C249" s="0" t="s">
        <v>1167</v>
      </c>
      <c r="D249" s="0" t="s">
        <v>1168</v>
      </c>
      <c r="E249" s="317" t="n">
        <v>5.49</v>
      </c>
    </row>
    <row r="250" customFormat="false" ht="15" hidden="false" customHeight="false" outlineLevel="0" collapsed="false">
      <c r="A250" s="0" t="n">
        <v>325</v>
      </c>
      <c r="B250" s="0" t="s">
        <v>1410</v>
      </c>
      <c r="C250" s="0" t="s">
        <v>1167</v>
      </c>
      <c r="D250" s="0" t="s">
        <v>1168</v>
      </c>
      <c r="E250" s="317" t="n">
        <v>2.13</v>
      </c>
    </row>
    <row r="251" customFormat="false" ht="15" hidden="false" customHeight="false" outlineLevel="0" collapsed="false">
      <c r="A251" s="0" t="n">
        <v>20326</v>
      </c>
      <c r="B251" s="0" t="s">
        <v>1411</v>
      </c>
      <c r="C251" s="0" t="s">
        <v>1167</v>
      </c>
      <c r="D251" s="0" t="s">
        <v>1168</v>
      </c>
      <c r="E251" s="317" t="n">
        <v>5.7</v>
      </c>
    </row>
    <row r="252" customFormat="false" ht="15" hidden="false" customHeight="false" outlineLevel="0" collapsed="false">
      <c r="A252" s="0" t="n">
        <v>329</v>
      </c>
      <c r="B252" s="0" t="s">
        <v>1412</v>
      </c>
      <c r="C252" s="0" t="s">
        <v>1167</v>
      </c>
      <c r="D252" s="0" t="s">
        <v>1168</v>
      </c>
      <c r="E252" s="317" t="n">
        <v>7.02</v>
      </c>
    </row>
    <row r="253" customFormat="false" ht="15" hidden="false" customHeight="false" outlineLevel="0" collapsed="false">
      <c r="A253" s="0" t="n">
        <v>308</v>
      </c>
      <c r="B253" s="0" t="s">
        <v>1413</v>
      </c>
      <c r="C253" s="0" t="s">
        <v>1167</v>
      </c>
      <c r="D253" s="0" t="s">
        <v>1168</v>
      </c>
      <c r="E253" s="317" t="n">
        <v>23.65</v>
      </c>
    </row>
    <row r="254" customFormat="false" ht="15" hidden="false" customHeight="false" outlineLevel="0" collapsed="false">
      <c r="A254" s="0" t="n">
        <v>39642</v>
      </c>
      <c r="B254" s="0" t="s">
        <v>1414</v>
      </c>
      <c r="C254" s="0" t="s">
        <v>1167</v>
      </c>
      <c r="D254" s="0" t="s">
        <v>1168</v>
      </c>
      <c r="E254" s="317" t="n">
        <v>1.43</v>
      </c>
    </row>
    <row r="255" customFormat="false" ht="15" hidden="false" customHeight="false" outlineLevel="0" collapsed="false">
      <c r="A255" s="0" t="n">
        <v>39641</v>
      </c>
      <c r="B255" s="0" t="s">
        <v>1415</v>
      </c>
      <c r="C255" s="0" t="s">
        <v>1167</v>
      </c>
      <c r="D255" s="0" t="s">
        <v>1168</v>
      </c>
      <c r="E255" s="317" t="n">
        <v>1</v>
      </c>
    </row>
    <row r="256" customFormat="false" ht="15" hidden="false" customHeight="false" outlineLevel="0" collapsed="false">
      <c r="A256" s="0" t="n">
        <v>39643</v>
      </c>
      <c r="B256" s="0" t="s">
        <v>1416</v>
      </c>
      <c r="C256" s="0" t="s">
        <v>1167</v>
      </c>
      <c r="D256" s="0" t="s">
        <v>1168</v>
      </c>
      <c r="E256" s="317" t="n">
        <v>3.99</v>
      </c>
    </row>
    <row r="257" customFormat="false" ht="15" hidden="false" customHeight="false" outlineLevel="0" collapsed="false">
      <c r="A257" s="0" t="n">
        <v>39644</v>
      </c>
      <c r="B257" s="0" t="s">
        <v>1417</v>
      </c>
      <c r="C257" s="0" t="s">
        <v>1167</v>
      </c>
      <c r="D257" s="0" t="s">
        <v>1168</v>
      </c>
      <c r="E257" s="317" t="n">
        <v>5.15</v>
      </c>
    </row>
    <row r="258" customFormat="false" ht="15" hidden="false" customHeight="false" outlineLevel="0" collapsed="false">
      <c r="A258" s="0" t="n">
        <v>39645</v>
      </c>
      <c r="B258" s="0" t="s">
        <v>1418</v>
      </c>
      <c r="C258" s="0" t="s">
        <v>1167</v>
      </c>
      <c r="D258" s="0" t="s">
        <v>1168</v>
      </c>
      <c r="E258" s="317" t="n">
        <v>6.65</v>
      </c>
    </row>
    <row r="259" customFormat="false" ht="15" hidden="false" customHeight="false" outlineLevel="0" collapsed="false">
      <c r="A259" s="0" t="n">
        <v>12548</v>
      </c>
      <c r="B259" s="0" t="s">
        <v>1419</v>
      </c>
      <c r="C259" s="0" t="s">
        <v>1167</v>
      </c>
      <c r="D259" s="0" t="s">
        <v>1171</v>
      </c>
      <c r="E259" s="317" t="n">
        <v>67.18</v>
      </c>
    </row>
    <row r="260" customFormat="false" ht="15" hidden="false" customHeight="false" outlineLevel="0" collapsed="false">
      <c r="A260" s="0" t="n">
        <v>13113</v>
      </c>
      <c r="B260" s="0" t="s">
        <v>1420</v>
      </c>
      <c r="C260" s="0" t="s">
        <v>1167</v>
      </c>
      <c r="D260" s="0" t="s">
        <v>1171</v>
      </c>
      <c r="E260" s="317" t="n">
        <v>27.53</v>
      </c>
    </row>
    <row r="261" customFormat="false" ht="15" hidden="false" customHeight="false" outlineLevel="0" collapsed="false">
      <c r="A261" s="0" t="n">
        <v>13114</v>
      </c>
      <c r="B261" s="0" t="s">
        <v>1421</v>
      </c>
      <c r="C261" s="0" t="s">
        <v>1167</v>
      </c>
      <c r="D261" s="0" t="s">
        <v>1171</v>
      </c>
      <c r="E261" s="317" t="n">
        <v>33.52</v>
      </c>
    </row>
    <row r="262" customFormat="false" ht="15" hidden="false" customHeight="false" outlineLevel="0" collapsed="false">
      <c r="A262" s="0" t="n">
        <v>12530</v>
      </c>
      <c r="B262" s="0" t="s">
        <v>1422</v>
      </c>
      <c r="C262" s="0" t="s">
        <v>1167</v>
      </c>
      <c r="D262" s="0" t="s">
        <v>1171</v>
      </c>
      <c r="E262" s="317" t="n">
        <v>40.84</v>
      </c>
    </row>
    <row r="263" customFormat="false" ht="15" hidden="false" customHeight="false" outlineLevel="0" collapsed="false">
      <c r="A263" s="0" t="n">
        <v>12531</v>
      </c>
      <c r="B263" s="0" t="s">
        <v>1423</v>
      </c>
      <c r="C263" s="0" t="s">
        <v>1167</v>
      </c>
      <c r="D263" s="0" t="s">
        <v>1171</v>
      </c>
      <c r="E263" s="317" t="n">
        <v>45.68</v>
      </c>
    </row>
    <row r="264" customFormat="false" ht="15" hidden="false" customHeight="false" outlineLevel="0" collapsed="false">
      <c r="A264" s="0" t="n">
        <v>12532</v>
      </c>
      <c r="B264" s="0" t="s">
        <v>1424</v>
      </c>
      <c r="C264" s="0" t="s">
        <v>1167</v>
      </c>
      <c r="D264" s="0" t="s">
        <v>1171</v>
      </c>
      <c r="E264" s="317" t="n">
        <v>55.87</v>
      </c>
    </row>
    <row r="265" customFormat="false" ht="15" hidden="false" customHeight="false" outlineLevel="0" collapsed="false">
      <c r="A265" s="0" t="n">
        <v>12533</v>
      </c>
      <c r="B265" s="0" t="s">
        <v>1425</v>
      </c>
      <c r="C265" s="0" t="s">
        <v>1167</v>
      </c>
      <c r="D265" s="0" t="s">
        <v>1171</v>
      </c>
      <c r="E265" s="317" t="n">
        <v>66.64</v>
      </c>
    </row>
    <row r="266" customFormat="false" ht="15" hidden="false" customHeight="false" outlineLevel="0" collapsed="false">
      <c r="A266" s="0" t="n">
        <v>12544</v>
      </c>
      <c r="B266" s="0" t="s">
        <v>1426</v>
      </c>
      <c r="C266" s="0" t="s">
        <v>1167</v>
      </c>
      <c r="D266" s="0" t="s">
        <v>1171</v>
      </c>
      <c r="E266" s="317" t="n">
        <v>81.41</v>
      </c>
    </row>
    <row r="267" customFormat="false" ht="15" hidden="false" customHeight="false" outlineLevel="0" collapsed="false">
      <c r="A267" s="0" t="n">
        <v>12546</v>
      </c>
      <c r="B267" s="0" t="s">
        <v>1427</v>
      </c>
      <c r="C267" s="0" t="s">
        <v>1167</v>
      </c>
      <c r="D267" s="0" t="s">
        <v>1171</v>
      </c>
      <c r="E267" s="317" t="n">
        <v>84.27</v>
      </c>
    </row>
    <row r="268" customFormat="false" ht="15" hidden="false" customHeight="false" outlineLevel="0" collapsed="false">
      <c r="A268" s="0" t="n">
        <v>12547</v>
      </c>
      <c r="B268" s="0" t="s">
        <v>1428</v>
      </c>
      <c r="C268" s="0" t="s">
        <v>1167</v>
      </c>
      <c r="D268" s="0" t="s">
        <v>1171</v>
      </c>
      <c r="E268" s="317" t="n">
        <v>98</v>
      </c>
    </row>
    <row r="269" customFormat="false" ht="15" hidden="false" customHeight="false" outlineLevel="0" collapsed="false">
      <c r="A269" s="0" t="n">
        <v>12551</v>
      </c>
      <c r="B269" s="0" t="s">
        <v>1429</v>
      </c>
      <c r="C269" s="0" t="s">
        <v>1167</v>
      </c>
      <c r="D269" s="0" t="s">
        <v>1171</v>
      </c>
      <c r="E269" s="317" t="n">
        <v>106.71</v>
      </c>
    </row>
    <row r="270" customFormat="false" ht="15" hidden="false" customHeight="false" outlineLevel="0" collapsed="false">
      <c r="A270" s="0" t="n">
        <v>12563</v>
      </c>
      <c r="B270" s="0" t="s">
        <v>1430</v>
      </c>
      <c r="C270" s="0" t="s">
        <v>1167</v>
      </c>
      <c r="D270" s="0" t="s">
        <v>1171</v>
      </c>
      <c r="E270" s="317" t="n">
        <v>167.61</v>
      </c>
    </row>
    <row r="271" customFormat="false" ht="15" hidden="false" customHeight="false" outlineLevel="0" collapsed="false">
      <c r="A271" s="0" t="n">
        <v>12565</v>
      </c>
      <c r="B271" s="0" t="s">
        <v>1431</v>
      </c>
      <c r="C271" s="0" t="s">
        <v>1167</v>
      </c>
      <c r="D271" s="0" t="s">
        <v>1171</v>
      </c>
      <c r="E271" s="317" t="n">
        <v>263.76</v>
      </c>
    </row>
    <row r="272" customFormat="false" ht="15" hidden="false" customHeight="false" outlineLevel="0" collapsed="false">
      <c r="A272" s="0" t="n">
        <v>12567</v>
      </c>
      <c r="B272" s="0" t="s">
        <v>1432</v>
      </c>
      <c r="C272" s="0" t="s">
        <v>1167</v>
      </c>
      <c r="D272" s="0" t="s">
        <v>1171</v>
      </c>
      <c r="E272" s="317" t="n">
        <v>343.21</v>
      </c>
    </row>
    <row r="273" customFormat="false" ht="15" hidden="false" customHeight="false" outlineLevel="0" collapsed="false">
      <c r="A273" s="0" t="n">
        <v>12568</v>
      </c>
      <c r="B273" s="0" t="s">
        <v>1433</v>
      </c>
      <c r="C273" s="0" t="s">
        <v>1167</v>
      </c>
      <c r="D273" s="0" t="s">
        <v>1171</v>
      </c>
      <c r="E273" s="317" t="n">
        <v>566.69</v>
      </c>
    </row>
    <row r="274" customFormat="false" ht="15" hidden="false" customHeight="false" outlineLevel="0" collapsed="false">
      <c r="A274" s="0" t="n">
        <v>11789</v>
      </c>
      <c r="B274" s="0" t="s">
        <v>1434</v>
      </c>
      <c r="C274" s="0" t="s">
        <v>1167</v>
      </c>
      <c r="D274" s="0" t="s">
        <v>1171</v>
      </c>
      <c r="E274" s="317" t="n">
        <v>0.69</v>
      </c>
    </row>
    <row r="275" customFormat="false" ht="15" hidden="false" customHeight="false" outlineLevel="0" collapsed="false">
      <c r="A275" s="0" t="n">
        <v>20975</v>
      </c>
      <c r="B275" s="0" t="s">
        <v>1435</v>
      </c>
      <c r="C275" s="0" t="s">
        <v>1167</v>
      </c>
      <c r="D275" s="0" t="s">
        <v>1168</v>
      </c>
      <c r="E275" s="317" t="n">
        <v>8.5</v>
      </c>
    </row>
    <row r="276" customFormat="false" ht="15" hidden="false" customHeight="false" outlineLevel="0" collapsed="false">
      <c r="A276" s="0" t="n">
        <v>20976</v>
      </c>
      <c r="B276" s="0" t="s">
        <v>1436</v>
      </c>
      <c r="C276" s="0" t="s">
        <v>1167</v>
      </c>
      <c r="D276" s="0" t="s">
        <v>1168</v>
      </c>
      <c r="E276" s="317" t="n">
        <v>12.85</v>
      </c>
    </row>
    <row r="277" customFormat="false" ht="15" hidden="false" customHeight="false" outlineLevel="0" collapsed="false">
      <c r="A277" s="0" t="n">
        <v>40340</v>
      </c>
      <c r="B277" s="0" t="s">
        <v>1437</v>
      </c>
      <c r="C277" s="0" t="s">
        <v>1167</v>
      </c>
      <c r="D277" s="0" t="s">
        <v>1168</v>
      </c>
      <c r="E277" s="317" t="n">
        <v>55.61</v>
      </c>
    </row>
    <row r="278" customFormat="false" ht="15" hidden="false" customHeight="false" outlineLevel="0" collapsed="false">
      <c r="A278" s="0" t="n">
        <v>40341</v>
      </c>
      <c r="B278" s="0" t="s">
        <v>1438</v>
      </c>
      <c r="C278" s="0" t="s">
        <v>1167</v>
      </c>
      <c r="D278" s="0" t="s">
        <v>1168</v>
      </c>
      <c r="E278" s="317" t="n">
        <v>65.85</v>
      </c>
    </row>
    <row r="279" customFormat="false" ht="15" hidden="false" customHeight="false" outlineLevel="0" collapsed="false">
      <c r="A279" s="0" t="n">
        <v>40342</v>
      </c>
      <c r="B279" s="0" t="s">
        <v>1439</v>
      </c>
      <c r="C279" s="0" t="s">
        <v>1167</v>
      </c>
      <c r="D279" s="0" t="s">
        <v>1168</v>
      </c>
      <c r="E279" s="317" t="n">
        <v>83.48</v>
      </c>
    </row>
    <row r="280" customFormat="false" ht="15" hidden="false" customHeight="false" outlineLevel="0" collapsed="false">
      <c r="A280" s="0" t="n">
        <v>40343</v>
      </c>
      <c r="B280" s="0" t="s">
        <v>1440</v>
      </c>
      <c r="C280" s="0" t="s">
        <v>1167</v>
      </c>
      <c r="D280" s="0" t="s">
        <v>1168</v>
      </c>
      <c r="E280" s="317" t="n">
        <v>102.41</v>
      </c>
    </row>
    <row r="281" customFormat="false" ht="15" hidden="false" customHeight="false" outlineLevel="0" collapsed="false">
      <c r="A281" s="0" t="n">
        <v>40344</v>
      </c>
      <c r="B281" s="0" t="s">
        <v>1441</v>
      </c>
      <c r="C281" s="0" t="s">
        <v>1167</v>
      </c>
      <c r="D281" s="0" t="s">
        <v>1168</v>
      </c>
      <c r="E281" s="317" t="n">
        <v>108.29</v>
      </c>
    </row>
    <row r="282" customFormat="false" ht="15" hidden="false" customHeight="false" outlineLevel="0" collapsed="false">
      <c r="A282" s="0" t="n">
        <v>40345</v>
      </c>
      <c r="B282" s="0" t="s">
        <v>1442</v>
      </c>
      <c r="C282" s="0" t="s">
        <v>1167</v>
      </c>
      <c r="D282" s="0" t="s">
        <v>1168</v>
      </c>
      <c r="E282" s="317" t="n">
        <v>135.2</v>
      </c>
    </row>
    <row r="283" customFormat="false" ht="15" hidden="false" customHeight="false" outlineLevel="0" collapsed="false">
      <c r="A283" s="0" t="n">
        <v>40346</v>
      </c>
      <c r="B283" s="0" t="s">
        <v>1443</v>
      </c>
      <c r="C283" s="0" t="s">
        <v>1167</v>
      </c>
      <c r="D283" s="0" t="s">
        <v>1168</v>
      </c>
      <c r="E283" s="317" t="n">
        <v>127.19</v>
      </c>
    </row>
    <row r="284" customFormat="false" ht="15" hidden="false" customHeight="false" outlineLevel="0" collapsed="false">
      <c r="A284" s="0" t="n">
        <v>40347</v>
      </c>
      <c r="B284" s="0" t="s">
        <v>1444</v>
      </c>
      <c r="C284" s="0" t="s">
        <v>1167</v>
      </c>
      <c r="D284" s="0" t="s">
        <v>1168</v>
      </c>
      <c r="E284" s="317" t="n">
        <v>157.26</v>
      </c>
    </row>
    <row r="285" customFormat="false" ht="15" hidden="false" customHeight="false" outlineLevel="0" collapsed="false">
      <c r="A285" s="0" t="n">
        <v>38840</v>
      </c>
      <c r="B285" s="0" t="s">
        <v>1445</v>
      </c>
      <c r="C285" s="0" t="s">
        <v>1167</v>
      </c>
      <c r="D285" s="0" t="s">
        <v>1171</v>
      </c>
      <c r="E285" s="317" t="n">
        <v>1.69</v>
      </c>
    </row>
    <row r="286" customFormat="false" ht="15" hidden="false" customHeight="false" outlineLevel="0" collapsed="false">
      <c r="A286" s="0" t="n">
        <v>38841</v>
      </c>
      <c r="B286" s="0" t="s">
        <v>1446</v>
      </c>
      <c r="C286" s="0" t="s">
        <v>1167</v>
      </c>
      <c r="D286" s="0" t="s">
        <v>1171</v>
      </c>
      <c r="E286" s="317" t="n">
        <v>1.87</v>
      </c>
    </row>
    <row r="287" customFormat="false" ht="15" hidden="false" customHeight="false" outlineLevel="0" collapsed="false">
      <c r="A287" s="0" t="n">
        <v>38842</v>
      </c>
      <c r="B287" s="0" t="s">
        <v>1447</v>
      </c>
      <c r="C287" s="0" t="s">
        <v>1167</v>
      </c>
      <c r="D287" s="0" t="s">
        <v>1171</v>
      </c>
      <c r="E287" s="317" t="n">
        <v>3.7</v>
      </c>
    </row>
    <row r="288" customFormat="false" ht="15" hidden="false" customHeight="false" outlineLevel="0" collapsed="false">
      <c r="A288" s="0" t="n">
        <v>38843</v>
      </c>
      <c r="B288" s="0" t="s">
        <v>1448</v>
      </c>
      <c r="C288" s="0" t="s">
        <v>1167</v>
      </c>
      <c r="D288" s="0" t="s">
        <v>1171</v>
      </c>
      <c r="E288" s="317" t="n">
        <v>5.78</v>
      </c>
    </row>
    <row r="289" customFormat="false" ht="15" hidden="false" customHeight="false" outlineLevel="0" collapsed="false">
      <c r="A289" s="0" t="n">
        <v>13761</v>
      </c>
      <c r="B289" s="0" t="s">
        <v>1449</v>
      </c>
      <c r="C289" s="0" t="s">
        <v>1167</v>
      </c>
      <c r="D289" s="0" t="s">
        <v>1175</v>
      </c>
      <c r="E289" s="316" t="n">
        <v>2400</v>
      </c>
    </row>
    <row r="290" customFormat="false" ht="15" hidden="false" customHeight="false" outlineLevel="0" collapsed="false">
      <c r="A290" s="0" t="n">
        <v>12888</v>
      </c>
      <c r="B290" s="0" t="s">
        <v>1450</v>
      </c>
      <c r="C290" s="0" t="s">
        <v>1451</v>
      </c>
      <c r="D290" s="0" t="s">
        <v>1171</v>
      </c>
      <c r="E290" s="317" t="n">
        <v>92.68</v>
      </c>
    </row>
    <row r="291" customFormat="false" ht="15" hidden="false" customHeight="false" outlineLevel="0" collapsed="false">
      <c r="A291" s="0" t="n">
        <v>12889</v>
      </c>
      <c r="B291" s="0" t="s">
        <v>1452</v>
      </c>
      <c r="C291" s="0" t="s">
        <v>1451</v>
      </c>
      <c r="D291" s="0" t="s">
        <v>1171</v>
      </c>
      <c r="E291" s="317" t="n">
        <v>60.52</v>
      </c>
    </row>
    <row r="292" customFormat="false" ht="15" hidden="false" customHeight="false" outlineLevel="0" collapsed="false">
      <c r="A292" s="0" t="n">
        <v>4814</v>
      </c>
      <c r="B292" s="0" t="s">
        <v>1453</v>
      </c>
      <c r="C292" s="0" t="s">
        <v>1167</v>
      </c>
      <c r="D292" s="0" t="s">
        <v>1171</v>
      </c>
      <c r="E292" s="317" t="n">
        <v>114.81</v>
      </c>
    </row>
    <row r="293" customFormat="false" ht="15" hidden="false" customHeight="false" outlineLevel="0" collapsed="false">
      <c r="A293" s="0" t="n">
        <v>25967</v>
      </c>
      <c r="B293" s="0" t="s">
        <v>1454</v>
      </c>
      <c r="C293" s="0" t="s">
        <v>1167</v>
      </c>
      <c r="D293" s="0" t="s">
        <v>1171</v>
      </c>
      <c r="E293" s="316" t="n">
        <v>1448.78</v>
      </c>
    </row>
    <row r="294" customFormat="false" ht="15" hidden="false" customHeight="false" outlineLevel="0" collapsed="false">
      <c r="A294" s="0" t="n">
        <v>6122</v>
      </c>
      <c r="B294" s="0" t="s">
        <v>1455</v>
      </c>
      <c r="C294" s="0" t="s">
        <v>1173</v>
      </c>
      <c r="D294" s="0" t="s">
        <v>1168</v>
      </c>
      <c r="E294" s="317" t="n">
        <v>17.03</v>
      </c>
    </row>
    <row r="295" customFormat="false" ht="15" hidden="false" customHeight="false" outlineLevel="0" collapsed="false">
      <c r="A295" s="0" t="n">
        <v>40810</v>
      </c>
      <c r="B295" s="0" t="s">
        <v>1456</v>
      </c>
      <c r="C295" s="0" t="s">
        <v>1360</v>
      </c>
      <c r="D295" s="0" t="s">
        <v>1168</v>
      </c>
      <c r="E295" s="316" t="n">
        <v>3005.78</v>
      </c>
    </row>
    <row r="296" customFormat="false" ht="15" hidden="false" customHeight="false" outlineLevel="0" collapsed="false">
      <c r="A296" s="0" t="n">
        <v>21100</v>
      </c>
      <c r="B296" s="0" t="s">
        <v>1457</v>
      </c>
      <c r="C296" s="0" t="s">
        <v>1167</v>
      </c>
      <c r="D296" s="0" t="s">
        <v>1171</v>
      </c>
      <c r="E296" s="316" t="n">
        <v>2124.18</v>
      </c>
    </row>
    <row r="297" customFormat="false" ht="15" hidden="false" customHeight="false" outlineLevel="0" collapsed="false">
      <c r="A297" s="0" t="n">
        <v>11816</v>
      </c>
      <c r="B297" s="0" t="s">
        <v>1458</v>
      </c>
      <c r="C297" s="0" t="s">
        <v>1167</v>
      </c>
      <c r="D297" s="0" t="s">
        <v>1171</v>
      </c>
      <c r="E297" s="316" t="n">
        <v>2265</v>
      </c>
    </row>
    <row r="298" customFormat="false" ht="15" hidden="false" customHeight="false" outlineLevel="0" collapsed="false">
      <c r="A298" s="0" t="n">
        <v>11814</v>
      </c>
      <c r="B298" s="0" t="s">
        <v>1459</v>
      </c>
      <c r="C298" s="0" t="s">
        <v>1167</v>
      </c>
      <c r="D298" s="0" t="s">
        <v>1171</v>
      </c>
      <c r="E298" s="316" t="n">
        <v>4930.33</v>
      </c>
    </row>
    <row r="299" customFormat="false" ht="15" hidden="false" customHeight="false" outlineLevel="0" collapsed="false">
      <c r="A299" s="0" t="n">
        <v>14186</v>
      </c>
      <c r="B299" s="0" t="s">
        <v>1460</v>
      </c>
      <c r="C299" s="0" t="s">
        <v>1167</v>
      </c>
      <c r="D299" s="0" t="s">
        <v>1171</v>
      </c>
      <c r="E299" s="316" t="n">
        <v>6190.7</v>
      </c>
    </row>
    <row r="300" customFormat="false" ht="15" hidden="false" customHeight="false" outlineLevel="0" collapsed="false">
      <c r="A300" s="0" t="n">
        <v>14185</v>
      </c>
      <c r="B300" s="0" t="s">
        <v>1461</v>
      </c>
      <c r="C300" s="0" t="s">
        <v>1167</v>
      </c>
      <c r="D300" s="0" t="s">
        <v>1171</v>
      </c>
      <c r="E300" s="316" t="n">
        <v>8019.37</v>
      </c>
    </row>
    <row r="301" customFormat="false" ht="15" hidden="false" customHeight="false" outlineLevel="0" collapsed="false">
      <c r="A301" s="0" t="n">
        <v>11811</v>
      </c>
      <c r="B301" s="0" t="s">
        <v>1462</v>
      </c>
      <c r="C301" s="0" t="s">
        <v>1167</v>
      </c>
      <c r="D301" s="0" t="s">
        <v>1171</v>
      </c>
      <c r="E301" s="316" t="n">
        <v>3066.3</v>
      </c>
    </row>
    <row r="302" customFormat="false" ht="15" hidden="false" customHeight="false" outlineLevel="0" collapsed="false">
      <c r="A302" s="0" t="n">
        <v>26038</v>
      </c>
      <c r="B302" s="0" t="s">
        <v>1463</v>
      </c>
      <c r="C302" s="0" t="s">
        <v>1167</v>
      </c>
      <c r="D302" s="0" t="s">
        <v>1171</v>
      </c>
      <c r="E302" s="316" t="n">
        <v>202992.51</v>
      </c>
    </row>
    <row r="303" customFormat="false" ht="15" hidden="false" customHeight="false" outlineLevel="0" collapsed="false">
      <c r="A303" s="0" t="n">
        <v>34482</v>
      </c>
      <c r="B303" s="0" t="s">
        <v>1464</v>
      </c>
      <c r="C303" s="0" t="s">
        <v>1167</v>
      </c>
      <c r="D303" s="0" t="s">
        <v>1168</v>
      </c>
      <c r="E303" s="316" t="n">
        <v>3466.93</v>
      </c>
    </row>
    <row r="304" customFormat="false" ht="15" hidden="false" customHeight="false" outlineLevel="0" collapsed="false">
      <c r="A304" s="0" t="n">
        <v>34469</v>
      </c>
      <c r="B304" s="0" t="s">
        <v>1465</v>
      </c>
      <c r="C304" s="0" t="s">
        <v>1167</v>
      </c>
      <c r="D304" s="0" t="s">
        <v>1168</v>
      </c>
      <c r="E304" s="316" t="n">
        <v>5362.91</v>
      </c>
    </row>
    <row r="305" customFormat="false" ht="15" hidden="false" customHeight="false" outlineLevel="0" collapsed="false">
      <c r="A305" s="0" t="n">
        <v>34472</v>
      </c>
      <c r="B305" s="0" t="s">
        <v>1466</v>
      </c>
      <c r="C305" s="0" t="s">
        <v>1167</v>
      </c>
      <c r="D305" s="0" t="s">
        <v>1175</v>
      </c>
      <c r="E305" s="316" t="n">
        <v>1650</v>
      </c>
    </row>
    <row r="306" customFormat="false" ht="15" hidden="false" customHeight="false" outlineLevel="0" collapsed="false">
      <c r="A306" s="0" t="n">
        <v>34476</v>
      </c>
      <c r="B306" s="0" t="s">
        <v>1467</v>
      </c>
      <c r="C306" s="0" t="s">
        <v>1167</v>
      </c>
      <c r="D306" s="0" t="s">
        <v>1168</v>
      </c>
      <c r="E306" s="316" t="n">
        <v>2796.98</v>
      </c>
    </row>
    <row r="307" customFormat="false" ht="15" hidden="false" customHeight="false" outlineLevel="0" collapsed="false">
      <c r="A307" s="0" t="n">
        <v>34477</v>
      </c>
      <c r="B307" s="0" t="s">
        <v>1468</v>
      </c>
      <c r="C307" s="0" t="s">
        <v>1167</v>
      </c>
      <c r="D307" s="0" t="s">
        <v>1168</v>
      </c>
      <c r="E307" s="316" t="n">
        <v>3712.14</v>
      </c>
    </row>
    <row r="308" customFormat="false" ht="15" hidden="false" customHeight="false" outlineLevel="0" collapsed="false">
      <c r="A308" s="0" t="n">
        <v>39847</v>
      </c>
      <c r="B308" s="0" t="s">
        <v>1469</v>
      </c>
      <c r="C308" s="0" t="s">
        <v>1167</v>
      </c>
      <c r="D308" s="0" t="s">
        <v>1168</v>
      </c>
      <c r="E308" s="316" t="n">
        <v>1460.66</v>
      </c>
    </row>
    <row r="309" customFormat="false" ht="15" hidden="false" customHeight="false" outlineLevel="0" collapsed="false">
      <c r="A309" s="0" t="n">
        <v>39844</v>
      </c>
      <c r="B309" s="0" t="s">
        <v>1470</v>
      </c>
      <c r="C309" s="0" t="s">
        <v>1167</v>
      </c>
      <c r="D309" s="0" t="s">
        <v>1175</v>
      </c>
      <c r="E309" s="316" t="n">
        <v>2155.64</v>
      </c>
    </row>
    <row r="310" customFormat="false" ht="15" hidden="false" customHeight="false" outlineLevel="0" collapsed="false">
      <c r="A310" s="0" t="n">
        <v>39846</v>
      </c>
      <c r="B310" s="0" t="s">
        <v>1471</v>
      </c>
      <c r="C310" s="0" t="s">
        <v>1167</v>
      </c>
      <c r="D310" s="0" t="s">
        <v>1168</v>
      </c>
      <c r="E310" s="316" t="n">
        <v>1317.05</v>
      </c>
    </row>
    <row r="311" customFormat="false" ht="15" hidden="false" customHeight="false" outlineLevel="0" collapsed="false">
      <c r="A311" s="0" t="n">
        <v>39838</v>
      </c>
      <c r="B311" s="0" t="s">
        <v>1472</v>
      </c>
      <c r="C311" s="0" t="s">
        <v>1167</v>
      </c>
      <c r="D311" s="0" t="s">
        <v>1168</v>
      </c>
      <c r="E311" s="316" t="n">
        <v>3650.42</v>
      </c>
    </row>
    <row r="312" customFormat="false" ht="15" hidden="false" customHeight="false" outlineLevel="0" collapsed="false">
      <c r="A312" s="0" t="n">
        <v>39839</v>
      </c>
      <c r="B312" s="0" t="s">
        <v>1473</v>
      </c>
      <c r="C312" s="0" t="s">
        <v>1167</v>
      </c>
      <c r="D312" s="0" t="s">
        <v>1168</v>
      </c>
      <c r="E312" s="316" t="n">
        <v>3813.87</v>
      </c>
    </row>
    <row r="313" customFormat="false" ht="15" hidden="false" customHeight="false" outlineLevel="0" collapsed="false">
      <c r="A313" s="0" t="n">
        <v>39841</v>
      </c>
      <c r="B313" s="0" t="s">
        <v>1474</v>
      </c>
      <c r="C313" s="0" t="s">
        <v>1167</v>
      </c>
      <c r="D313" s="0" t="s">
        <v>1168</v>
      </c>
      <c r="E313" s="316" t="n">
        <v>5167.98</v>
      </c>
    </row>
    <row r="314" customFormat="false" ht="15" hidden="false" customHeight="false" outlineLevel="0" collapsed="false">
      <c r="A314" s="0" t="n">
        <v>39842</v>
      </c>
      <c r="B314" s="0" t="s">
        <v>1475</v>
      </c>
      <c r="C314" s="0" t="s">
        <v>1167</v>
      </c>
      <c r="D314" s="0" t="s">
        <v>1168</v>
      </c>
      <c r="E314" s="316" t="n">
        <v>6565.27</v>
      </c>
    </row>
    <row r="315" customFormat="false" ht="15" hidden="false" customHeight="false" outlineLevel="0" collapsed="false">
      <c r="A315" s="0" t="n">
        <v>39843</v>
      </c>
      <c r="B315" s="0" t="s">
        <v>1476</v>
      </c>
      <c r="C315" s="0" t="s">
        <v>1167</v>
      </c>
      <c r="D315" s="0" t="s">
        <v>1168</v>
      </c>
      <c r="E315" s="316" t="n">
        <v>7247.31</v>
      </c>
    </row>
    <row r="316" customFormat="false" ht="15" hidden="false" customHeight="false" outlineLevel="0" collapsed="false">
      <c r="A316" s="0" t="n">
        <v>39580</v>
      </c>
      <c r="B316" s="0" t="s">
        <v>1477</v>
      </c>
      <c r="C316" s="0" t="s">
        <v>1167</v>
      </c>
      <c r="D316" s="0" t="s">
        <v>1168</v>
      </c>
      <c r="E316" s="316" t="n">
        <v>62663.99</v>
      </c>
    </row>
    <row r="317" customFormat="false" ht="15" hidden="false" customHeight="false" outlineLevel="0" collapsed="false">
      <c r="A317" s="0" t="n">
        <v>39577</v>
      </c>
      <c r="B317" s="0" t="s">
        <v>1478</v>
      </c>
      <c r="C317" s="0" t="s">
        <v>1167</v>
      </c>
      <c r="D317" s="0" t="s">
        <v>1168</v>
      </c>
      <c r="E317" s="316" t="n">
        <v>26969.22</v>
      </c>
    </row>
    <row r="318" customFormat="false" ht="15" hidden="false" customHeight="false" outlineLevel="0" collapsed="false">
      <c r="A318" s="0" t="n">
        <v>39578</v>
      </c>
      <c r="B318" s="0" t="s">
        <v>1479</v>
      </c>
      <c r="C318" s="0" t="s">
        <v>1167</v>
      </c>
      <c r="D318" s="0" t="s">
        <v>1168</v>
      </c>
      <c r="E318" s="316" t="n">
        <v>32608.5</v>
      </c>
    </row>
    <row r="319" customFormat="false" ht="15" hidden="false" customHeight="false" outlineLevel="0" collapsed="false">
      <c r="A319" s="0" t="n">
        <v>39579</v>
      </c>
      <c r="B319" s="0" t="s">
        <v>1480</v>
      </c>
      <c r="C319" s="0" t="s">
        <v>1167</v>
      </c>
      <c r="D319" s="0" t="s">
        <v>1168</v>
      </c>
      <c r="E319" s="316" t="n">
        <v>40534.44</v>
      </c>
    </row>
    <row r="320" customFormat="false" ht="15" hidden="false" customHeight="false" outlineLevel="0" collapsed="false">
      <c r="A320" s="0" t="n">
        <v>39557</v>
      </c>
      <c r="B320" s="0" t="s">
        <v>1481</v>
      </c>
      <c r="C320" s="0" t="s">
        <v>1167</v>
      </c>
      <c r="D320" s="0" t="s">
        <v>1168</v>
      </c>
      <c r="E320" s="316" t="n">
        <v>5820.44</v>
      </c>
    </row>
    <row r="321" customFormat="false" ht="15" hidden="false" customHeight="false" outlineLevel="0" collapsed="false">
      <c r="A321" s="0" t="n">
        <v>39558</v>
      </c>
      <c r="B321" s="0" t="s">
        <v>1482</v>
      </c>
      <c r="C321" s="0" t="s">
        <v>1167</v>
      </c>
      <c r="D321" s="0" t="s">
        <v>1168</v>
      </c>
      <c r="E321" s="316" t="n">
        <v>5858.24</v>
      </c>
    </row>
    <row r="322" customFormat="false" ht="15" hidden="false" customHeight="false" outlineLevel="0" collapsed="false">
      <c r="A322" s="0" t="n">
        <v>39559</v>
      </c>
      <c r="B322" s="0" t="s">
        <v>1483</v>
      </c>
      <c r="C322" s="0" t="s">
        <v>1167</v>
      </c>
      <c r="D322" s="0" t="s">
        <v>1168</v>
      </c>
      <c r="E322" s="316" t="n">
        <v>6079.28</v>
      </c>
    </row>
    <row r="323" customFormat="false" ht="15" hidden="false" customHeight="false" outlineLevel="0" collapsed="false">
      <c r="A323" s="0" t="n">
        <v>39560</v>
      </c>
      <c r="B323" s="0" t="s">
        <v>1484</v>
      </c>
      <c r="C323" s="0" t="s">
        <v>1167</v>
      </c>
      <c r="D323" s="0" t="s">
        <v>1168</v>
      </c>
      <c r="E323" s="316" t="n">
        <v>6990.87</v>
      </c>
    </row>
    <row r="324" customFormat="false" ht="15" hidden="false" customHeight="false" outlineLevel="0" collapsed="false">
      <c r="A324" s="0" t="n">
        <v>39561</v>
      </c>
      <c r="B324" s="0" t="s">
        <v>1485</v>
      </c>
      <c r="C324" s="0" t="s">
        <v>1167</v>
      </c>
      <c r="D324" s="0" t="s">
        <v>1168</v>
      </c>
      <c r="E324" s="316" t="n">
        <v>8118.95</v>
      </c>
    </row>
    <row r="325" customFormat="false" ht="15" hidden="false" customHeight="false" outlineLevel="0" collapsed="false">
      <c r="A325" s="0" t="n">
        <v>39556</v>
      </c>
      <c r="B325" s="0" t="s">
        <v>1486</v>
      </c>
      <c r="C325" s="0" t="s">
        <v>1167</v>
      </c>
      <c r="D325" s="0" t="s">
        <v>1168</v>
      </c>
      <c r="E325" s="316" t="n">
        <v>5361.6</v>
      </c>
    </row>
    <row r="326" customFormat="false" ht="15" hidden="false" customHeight="false" outlineLevel="0" collapsed="false">
      <c r="A326" s="0" t="n">
        <v>39555</v>
      </c>
      <c r="B326" s="0" t="s">
        <v>1487</v>
      </c>
      <c r="C326" s="0" t="s">
        <v>1167</v>
      </c>
      <c r="D326" s="0" t="s">
        <v>1168</v>
      </c>
      <c r="E326" s="316" t="n">
        <v>1681.16</v>
      </c>
    </row>
    <row r="327" customFormat="false" ht="15" hidden="false" customHeight="false" outlineLevel="0" collapsed="false">
      <c r="A327" s="0" t="n">
        <v>39548</v>
      </c>
      <c r="B327" s="0" t="s">
        <v>1488</v>
      </c>
      <c r="C327" s="0" t="s">
        <v>1167</v>
      </c>
      <c r="D327" s="0" t="s">
        <v>1168</v>
      </c>
      <c r="E327" s="316" t="n">
        <v>2431.69</v>
      </c>
    </row>
    <row r="328" customFormat="false" ht="15" hidden="false" customHeight="false" outlineLevel="0" collapsed="false">
      <c r="A328" s="0" t="n">
        <v>39554</v>
      </c>
      <c r="B328" s="0" t="s">
        <v>1489</v>
      </c>
      <c r="C328" s="0" t="s">
        <v>1167</v>
      </c>
      <c r="D328" s="0" t="s">
        <v>1168</v>
      </c>
      <c r="E328" s="316" t="n">
        <v>3018.32</v>
      </c>
    </row>
    <row r="329" customFormat="false" ht="15" hidden="false" customHeight="false" outlineLevel="0" collapsed="false">
      <c r="A329" s="0" t="n">
        <v>39550</v>
      </c>
      <c r="B329" s="0" t="s">
        <v>1490</v>
      </c>
      <c r="C329" s="0" t="s">
        <v>1167</v>
      </c>
      <c r="D329" s="0" t="s">
        <v>1168</v>
      </c>
      <c r="E329" s="316" t="n">
        <v>1177.08</v>
      </c>
    </row>
    <row r="330" customFormat="false" ht="15" hidden="false" customHeight="false" outlineLevel="0" collapsed="false">
      <c r="A330" s="0" t="n">
        <v>39551</v>
      </c>
      <c r="B330" s="0" t="s">
        <v>1491</v>
      </c>
      <c r="C330" s="0" t="s">
        <v>1167</v>
      </c>
      <c r="D330" s="0" t="s">
        <v>1168</v>
      </c>
      <c r="E330" s="316" t="n">
        <v>1474</v>
      </c>
    </row>
    <row r="331" customFormat="false" ht="15" hidden="false" customHeight="false" outlineLevel="0" collapsed="false">
      <c r="A331" s="0" t="n">
        <v>39826</v>
      </c>
      <c r="B331" s="0" t="s">
        <v>1492</v>
      </c>
      <c r="C331" s="0" t="s">
        <v>1167</v>
      </c>
      <c r="D331" s="0" t="s">
        <v>1168</v>
      </c>
      <c r="E331" s="316" t="n">
        <v>3988.85</v>
      </c>
    </row>
    <row r="332" customFormat="false" ht="15" hidden="false" customHeight="false" outlineLevel="0" collapsed="false">
      <c r="A332" s="0" t="n">
        <v>10700</v>
      </c>
      <c r="B332" s="0" t="s">
        <v>1493</v>
      </c>
      <c r="C332" s="0" t="s">
        <v>1167</v>
      </c>
      <c r="D332" s="0" t="s">
        <v>1171</v>
      </c>
      <c r="E332" s="316" t="n">
        <v>11169.22</v>
      </c>
    </row>
    <row r="333" customFormat="false" ht="15" hidden="false" customHeight="false" outlineLevel="0" collapsed="false">
      <c r="A333" s="0" t="n">
        <v>346</v>
      </c>
      <c r="B333" s="0" t="s">
        <v>1494</v>
      </c>
      <c r="C333" s="0" t="s">
        <v>1234</v>
      </c>
      <c r="D333" s="0" t="s">
        <v>1168</v>
      </c>
      <c r="E333" s="317" t="n">
        <v>12.78</v>
      </c>
    </row>
    <row r="334" customFormat="false" ht="15" hidden="false" customHeight="false" outlineLevel="0" collapsed="false">
      <c r="A334" s="0" t="n">
        <v>3312</v>
      </c>
      <c r="B334" s="0" t="s">
        <v>1495</v>
      </c>
      <c r="C334" s="0" t="s">
        <v>1234</v>
      </c>
      <c r="D334" s="0" t="s">
        <v>1171</v>
      </c>
      <c r="E334" s="317" t="n">
        <v>21.12</v>
      </c>
    </row>
    <row r="335" customFormat="false" ht="15" hidden="false" customHeight="false" outlineLevel="0" collapsed="false">
      <c r="A335" s="0" t="n">
        <v>339</v>
      </c>
      <c r="B335" s="0" t="s">
        <v>1496</v>
      </c>
      <c r="C335" s="0" t="s">
        <v>1185</v>
      </c>
      <c r="D335" s="0" t="s">
        <v>1168</v>
      </c>
      <c r="E335" s="317" t="n">
        <v>0.62</v>
      </c>
    </row>
    <row r="336" customFormat="false" ht="15" hidden="false" customHeight="false" outlineLevel="0" collapsed="false">
      <c r="A336" s="0" t="n">
        <v>340</v>
      </c>
      <c r="B336" s="0" t="s">
        <v>1497</v>
      </c>
      <c r="C336" s="0" t="s">
        <v>1185</v>
      </c>
      <c r="D336" s="0" t="s">
        <v>1168</v>
      </c>
      <c r="E336" s="317" t="n">
        <v>0.85</v>
      </c>
    </row>
    <row r="337" customFormat="false" ht="15" hidden="false" customHeight="false" outlineLevel="0" collapsed="false">
      <c r="A337" s="0" t="n">
        <v>338</v>
      </c>
      <c r="B337" s="0" t="s">
        <v>1498</v>
      </c>
      <c r="C337" s="0" t="s">
        <v>1234</v>
      </c>
      <c r="D337" s="0" t="s">
        <v>1168</v>
      </c>
      <c r="E337" s="317" t="n">
        <v>16.08</v>
      </c>
    </row>
    <row r="338" customFormat="false" ht="15" hidden="false" customHeight="false" outlineLevel="0" collapsed="false">
      <c r="A338" s="0" t="n">
        <v>334</v>
      </c>
      <c r="B338" s="0" t="s">
        <v>1499</v>
      </c>
      <c r="C338" s="0" t="s">
        <v>1234</v>
      </c>
      <c r="D338" s="0" t="s">
        <v>1168</v>
      </c>
      <c r="E338" s="317" t="n">
        <v>11.56</v>
      </c>
    </row>
    <row r="339" customFormat="false" ht="15" hidden="false" customHeight="false" outlineLevel="0" collapsed="false">
      <c r="A339" s="0" t="n">
        <v>335</v>
      </c>
      <c r="B339" s="0" t="s">
        <v>1500</v>
      </c>
      <c r="C339" s="0" t="s">
        <v>1234</v>
      </c>
      <c r="D339" s="0" t="s">
        <v>1168</v>
      </c>
      <c r="E339" s="317" t="n">
        <v>10.59</v>
      </c>
    </row>
    <row r="340" customFormat="false" ht="15" hidden="false" customHeight="false" outlineLevel="0" collapsed="false">
      <c r="A340" s="0" t="n">
        <v>342</v>
      </c>
      <c r="B340" s="0" t="s">
        <v>1501</v>
      </c>
      <c r="C340" s="0" t="s">
        <v>1234</v>
      </c>
      <c r="D340" s="0" t="s">
        <v>1168</v>
      </c>
      <c r="E340" s="317" t="n">
        <v>11.97</v>
      </c>
    </row>
    <row r="341" customFormat="false" ht="15" hidden="false" customHeight="false" outlineLevel="0" collapsed="false">
      <c r="A341" s="0" t="n">
        <v>333</v>
      </c>
      <c r="B341" s="0" t="s">
        <v>1502</v>
      </c>
      <c r="C341" s="0" t="s">
        <v>1234</v>
      </c>
      <c r="D341" s="0" t="s">
        <v>1175</v>
      </c>
      <c r="E341" s="317" t="n">
        <v>12.25</v>
      </c>
    </row>
    <row r="342" customFormat="false" ht="15" hidden="false" customHeight="false" outlineLevel="0" collapsed="false">
      <c r="A342" s="0" t="n">
        <v>343</v>
      </c>
      <c r="B342" s="0" t="s">
        <v>1503</v>
      </c>
      <c r="C342" s="0" t="s">
        <v>1185</v>
      </c>
      <c r="D342" s="0" t="s">
        <v>1168</v>
      </c>
      <c r="E342" s="317" t="n">
        <v>0.33</v>
      </c>
    </row>
    <row r="343" customFormat="false" ht="15" hidden="false" customHeight="false" outlineLevel="0" collapsed="false">
      <c r="A343" s="0" t="n">
        <v>344</v>
      </c>
      <c r="B343" s="0" t="s">
        <v>1504</v>
      </c>
      <c r="C343" s="0" t="s">
        <v>1234</v>
      </c>
      <c r="D343" s="0" t="s">
        <v>1168</v>
      </c>
      <c r="E343" s="317" t="n">
        <v>13.25</v>
      </c>
    </row>
    <row r="344" customFormat="false" ht="15" hidden="false" customHeight="false" outlineLevel="0" collapsed="false">
      <c r="A344" s="0" t="n">
        <v>345</v>
      </c>
      <c r="B344" s="0" t="s">
        <v>698</v>
      </c>
      <c r="C344" s="0" t="s">
        <v>1234</v>
      </c>
      <c r="D344" s="0" t="s">
        <v>1168</v>
      </c>
      <c r="E344" s="317" t="n">
        <v>16.19</v>
      </c>
    </row>
    <row r="345" customFormat="false" ht="15" hidden="false" customHeight="false" outlineLevel="0" collapsed="false">
      <c r="A345" s="0" t="n">
        <v>341</v>
      </c>
      <c r="B345" s="0" t="s">
        <v>698</v>
      </c>
      <c r="C345" s="0" t="s">
        <v>1185</v>
      </c>
      <c r="D345" s="0" t="s">
        <v>1168</v>
      </c>
      <c r="E345" s="317" t="n">
        <v>0.16</v>
      </c>
    </row>
    <row r="346" customFormat="false" ht="15" hidden="false" customHeight="false" outlineLevel="0" collapsed="false">
      <c r="A346" s="0" t="n">
        <v>11107</v>
      </c>
      <c r="B346" s="0" t="s">
        <v>1505</v>
      </c>
      <c r="C346" s="0" t="s">
        <v>1234</v>
      </c>
      <c r="D346" s="0" t="s">
        <v>1168</v>
      </c>
      <c r="E346" s="317" t="n">
        <v>10.52</v>
      </c>
    </row>
    <row r="347" customFormat="false" ht="15" hidden="false" customHeight="false" outlineLevel="0" collapsed="false">
      <c r="A347" s="0" t="n">
        <v>3313</v>
      </c>
      <c r="B347" s="0" t="s">
        <v>1506</v>
      </c>
      <c r="C347" s="0" t="s">
        <v>1234</v>
      </c>
      <c r="D347" s="0" t="s">
        <v>1171</v>
      </c>
      <c r="E347" s="317" t="n">
        <v>27.18</v>
      </c>
    </row>
    <row r="348" customFormat="false" ht="15" hidden="false" customHeight="false" outlineLevel="0" collapsed="false">
      <c r="A348" s="0" t="n">
        <v>34562</v>
      </c>
      <c r="B348" s="0" t="s">
        <v>1507</v>
      </c>
      <c r="C348" s="0" t="s">
        <v>1234</v>
      </c>
      <c r="D348" s="0" t="s">
        <v>1168</v>
      </c>
      <c r="E348" s="317" t="n">
        <v>12.43</v>
      </c>
    </row>
    <row r="349" customFormat="false" ht="15" hidden="false" customHeight="false" outlineLevel="0" collapsed="false">
      <c r="A349" s="0" t="n">
        <v>337</v>
      </c>
      <c r="B349" s="0" t="s">
        <v>708</v>
      </c>
      <c r="C349" s="0" t="s">
        <v>1234</v>
      </c>
      <c r="D349" s="0" t="s">
        <v>1175</v>
      </c>
      <c r="E349" s="317" t="n">
        <v>12.01</v>
      </c>
    </row>
    <row r="350" customFormat="false" ht="15" hidden="false" customHeight="false" outlineLevel="0" collapsed="false">
      <c r="A350" s="0" t="n">
        <v>369</v>
      </c>
      <c r="B350" s="0" t="s">
        <v>1508</v>
      </c>
      <c r="C350" s="0" t="s">
        <v>1357</v>
      </c>
      <c r="D350" s="0" t="s">
        <v>1168</v>
      </c>
      <c r="E350" s="317" t="n">
        <v>63.08</v>
      </c>
    </row>
    <row r="351" customFormat="false" ht="15" hidden="false" customHeight="false" outlineLevel="0" collapsed="false">
      <c r="A351" s="0" t="n">
        <v>366</v>
      </c>
      <c r="B351" s="0" t="s">
        <v>1509</v>
      </c>
      <c r="C351" s="0" t="s">
        <v>1357</v>
      </c>
      <c r="D351" s="0" t="s">
        <v>1175</v>
      </c>
      <c r="E351" s="317" t="n">
        <v>77.5</v>
      </c>
    </row>
    <row r="352" customFormat="false" ht="15" hidden="false" customHeight="false" outlineLevel="0" collapsed="false">
      <c r="A352" s="0" t="n">
        <v>367</v>
      </c>
      <c r="B352" s="0" t="s">
        <v>1510</v>
      </c>
      <c r="C352" s="0" t="s">
        <v>1357</v>
      </c>
      <c r="D352" s="0" t="s">
        <v>1175</v>
      </c>
      <c r="E352" s="317" t="n">
        <v>72.5</v>
      </c>
    </row>
    <row r="353" customFormat="false" ht="15" hidden="false" customHeight="false" outlineLevel="0" collapsed="false">
      <c r="A353" s="0" t="n">
        <v>370</v>
      </c>
      <c r="B353" s="0" t="s">
        <v>658</v>
      </c>
      <c r="C353" s="0" t="s">
        <v>1357</v>
      </c>
      <c r="D353" s="0" t="s">
        <v>1175</v>
      </c>
      <c r="E353" s="317" t="n">
        <v>72.5</v>
      </c>
    </row>
    <row r="354" customFormat="false" ht="15" hidden="false" customHeight="false" outlineLevel="0" collapsed="false">
      <c r="A354" s="0" t="n">
        <v>368</v>
      </c>
      <c r="B354" s="0" t="s">
        <v>1511</v>
      </c>
      <c r="C354" s="0" t="s">
        <v>1357</v>
      </c>
      <c r="D354" s="0" t="s">
        <v>1168</v>
      </c>
      <c r="E354" s="317" t="n">
        <v>54.37</v>
      </c>
    </row>
    <row r="355" customFormat="false" ht="15" hidden="false" customHeight="false" outlineLevel="0" collapsed="false">
      <c r="A355" s="0" t="n">
        <v>11075</v>
      </c>
      <c r="B355" s="0" t="s">
        <v>1512</v>
      </c>
      <c r="C355" s="0" t="s">
        <v>1357</v>
      </c>
      <c r="D355" s="0" t="s">
        <v>1168</v>
      </c>
      <c r="E355" s="316" t="n">
        <v>1187.18</v>
      </c>
    </row>
    <row r="356" customFormat="false" ht="15" hidden="false" customHeight="false" outlineLevel="0" collapsed="false">
      <c r="A356" s="0" t="n">
        <v>11076</v>
      </c>
      <c r="B356" s="0" t="s">
        <v>1513</v>
      </c>
      <c r="C356" s="0" t="s">
        <v>1357</v>
      </c>
      <c r="D356" s="0" t="s">
        <v>1168</v>
      </c>
      <c r="E356" s="317" t="n">
        <v>90.62</v>
      </c>
    </row>
    <row r="357" customFormat="false" ht="15" hidden="false" customHeight="false" outlineLevel="0" collapsed="false">
      <c r="A357" s="0" t="n">
        <v>1381</v>
      </c>
      <c r="B357" s="0" t="s">
        <v>720</v>
      </c>
      <c r="C357" s="0" t="s">
        <v>1234</v>
      </c>
      <c r="D357" s="0" t="s">
        <v>1175</v>
      </c>
      <c r="E357" s="317" t="n">
        <v>0.45</v>
      </c>
    </row>
    <row r="358" customFormat="false" ht="15" hidden="false" customHeight="false" outlineLevel="0" collapsed="false">
      <c r="A358" s="0" t="n">
        <v>34353</v>
      </c>
      <c r="B358" s="0" t="s">
        <v>1514</v>
      </c>
      <c r="C358" s="0" t="s">
        <v>1234</v>
      </c>
      <c r="D358" s="0" t="s">
        <v>1168</v>
      </c>
      <c r="E358" s="317" t="n">
        <v>0.9</v>
      </c>
    </row>
    <row r="359" customFormat="false" ht="15" hidden="false" customHeight="false" outlineLevel="0" collapsed="false">
      <c r="A359" s="0" t="n">
        <v>37595</v>
      </c>
      <c r="B359" s="0" t="s">
        <v>813</v>
      </c>
      <c r="C359" s="0" t="s">
        <v>1234</v>
      </c>
      <c r="D359" s="0" t="s">
        <v>1168</v>
      </c>
      <c r="E359" s="317" t="n">
        <v>1.37</v>
      </c>
    </row>
    <row r="360" customFormat="false" ht="15" hidden="false" customHeight="false" outlineLevel="0" collapsed="false">
      <c r="A360" s="0" t="n">
        <v>37596</v>
      </c>
      <c r="B360" s="0" t="s">
        <v>1515</v>
      </c>
      <c r="C360" s="0" t="s">
        <v>1234</v>
      </c>
      <c r="D360" s="0" t="s">
        <v>1168</v>
      </c>
      <c r="E360" s="317" t="n">
        <v>2.04</v>
      </c>
    </row>
    <row r="361" customFormat="false" ht="15" hidden="false" customHeight="false" outlineLevel="0" collapsed="false">
      <c r="A361" s="0" t="n">
        <v>371</v>
      </c>
      <c r="B361" s="0" t="s">
        <v>1516</v>
      </c>
      <c r="C361" s="0" t="s">
        <v>1234</v>
      </c>
      <c r="D361" s="0" t="s">
        <v>1168</v>
      </c>
      <c r="E361" s="317" t="n">
        <v>0.4</v>
      </c>
    </row>
    <row r="362" customFormat="false" ht="15" hidden="false" customHeight="false" outlineLevel="0" collapsed="false">
      <c r="A362" s="0" t="n">
        <v>37553</v>
      </c>
      <c r="B362" s="0" t="s">
        <v>1517</v>
      </c>
      <c r="C362" s="0" t="s">
        <v>1234</v>
      </c>
      <c r="D362" s="0" t="s">
        <v>1168</v>
      </c>
      <c r="E362" s="317" t="n">
        <v>1.52</v>
      </c>
    </row>
    <row r="363" customFormat="false" ht="15" hidden="false" customHeight="false" outlineLevel="0" collapsed="false">
      <c r="A363" s="0" t="n">
        <v>37552</v>
      </c>
      <c r="B363" s="0" t="s">
        <v>1518</v>
      </c>
      <c r="C363" s="0" t="s">
        <v>1234</v>
      </c>
      <c r="D363" s="0" t="s">
        <v>1168</v>
      </c>
      <c r="E363" s="317" t="n">
        <v>1.95</v>
      </c>
    </row>
    <row r="364" customFormat="false" ht="15" hidden="false" customHeight="false" outlineLevel="0" collapsed="false">
      <c r="A364" s="0" t="n">
        <v>36880</v>
      </c>
      <c r="B364" s="0" t="s">
        <v>1519</v>
      </c>
      <c r="C364" s="0" t="s">
        <v>1234</v>
      </c>
      <c r="D364" s="0" t="s">
        <v>1168</v>
      </c>
      <c r="E364" s="317" t="n">
        <v>1.51</v>
      </c>
    </row>
    <row r="365" customFormat="false" ht="15" hidden="false" customHeight="false" outlineLevel="0" collapsed="false">
      <c r="A365" s="0" t="n">
        <v>34355</v>
      </c>
      <c r="B365" s="0" t="s">
        <v>1520</v>
      </c>
      <c r="C365" s="0" t="s">
        <v>1234</v>
      </c>
      <c r="D365" s="0" t="s">
        <v>1168</v>
      </c>
      <c r="E365" s="317" t="n">
        <v>1.25</v>
      </c>
    </row>
    <row r="366" customFormat="false" ht="15" hidden="false" customHeight="false" outlineLevel="0" collapsed="false">
      <c r="A366" s="0" t="n">
        <v>130</v>
      </c>
      <c r="B366" s="0" t="s">
        <v>1521</v>
      </c>
      <c r="C366" s="0" t="s">
        <v>1234</v>
      </c>
      <c r="D366" s="0" t="s">
        <v>1168</v>
      </c>
      <c r="E366" s="317" t="n">
        <v>3.89</v>
      </c>
    </row>
    <row r="367" customFormat="false" ht="15" hidden="false" customHeight="false" outlineLevel="0" collapsed="false">
      <c r="A367" s="0" t="n">
        <v>135</v>
      </c>
      <c r="B367" s="0" t="s">
        <v>1522</v>
      </c>
      <c r="C367" s="0" t="s">
        <v>1234</v>
      </c>
      <c r="D367" s="0" t="s">
        <v>1168</v>
      </c>
      <c r="E367" s="317" t="n">
        <v>5.01</v>
      </c>
    </row>
    <row r="368" customFormat="false" ht="15" hidden="false" customHeight="false" outlineLevel="0" collapsed="false">
      <c r="A368" s="0" t="n">
        <v>36886</v>
      </c>
      <c r="B368" s="0" t="s">
        <v>1523</v>
      </c>
      <c r="C368" s="0" t="s">
        <v>1234</v>
      </c>
      <c r="D368" s="0" t="s">
        <v>1168</v>
      </c>
      <c r="E368" s="317" t="n">
        <v>0.48</v>
      </c>
    </row>
    <row r="369" customFormat="false" ht="15" hidden="false" customHeight="false" outlineLevel="0" collapsed="false">
      <c r="A369" s="0" t="n">
        <v>374</v>
      </c>
      <c r="B369" s="0" t="s">
        <v>1524</v>
      </c>
      <c r="C369" s="0" t="s">
        <v>1234</v>
      </c>
      <c r="D369" s="0" t="s">
        <v>1168</v>
      </c>
      <c r="E369" s="317" t="n">
        <v>0.35</v>
      </c>
    </row>
    <row r="370" customFormat="false" ht="15" hidden="false" customHeight="false" outlineLevel="0" collapsed="false">
      <c r="A370" s="0" t="n">
        <v>38546</v>
      </c>
      <c r="B370" s="0" t="s">
        <v>1525</v>
      </c>
      <c r="C370" s="0" t="s">
        <v>1357</v>
      </c>
      <c r="D370" s="0" t="s">
        <v>1168</v>
      </c>
      <c r="E370" s="317" t="n">
        <v>354.63</v>
      </c>
    </row>
    <row r="371" customFormat="false" ht="15" hidden="false" customHeight="false" outlineLevel="0" collapsed="false">
      <c r="A371" s="0" t="n">
        <v>34549</v>
      </c>
      <c r="B371" s="0" t="s">
        <v>1526</v>
      </c>
      <c r="C371" s="0" t="s">
        <v>1357</v>
      </c>
      <c r="D371" s="0" t="s">
        <v>1168</v>
      </c>
      <c r="E371" s="317" t="n">
        <v>189.26</v>
      </c>
    </row>
    <row r="372" customFormat="false" ht="15" hidden="false" customHeight="false" outlineLevel="0" collapsed="false">
      <c r="A372" s="0" t="n">
        <v>6081</v>
      </c>
      <c r="B372" s="0" t="s">
        <v>1527</v>
      </c>
      <c r="C372" s="0" t="s">
        <v>1357</v>
      </c>
      <c r="D372" s="0" t="s">
        <v>1168</v>
      </c>
      <c r="E372" s="317" t="n">
        <v>26.81</v>
      </c>
    </row>
    <row r="373" customFormat="false" ht="15" hidden="false" customHeight="false" outlineLevel="0" collapsed="false">
      <c r="A373" s="0" t="n">
        <v>6077</v>
      </c>
      <c r="B373" s="0" t="s">
        <v>1528</v>
      </c>
      <c r="C373" s="0" t="s">
        <v>1357</v>
      </c>
      <c r="D373" s="0" t="s">
        <v>1168</v>
      </c>
      <c r="E373" s="317" t="n">
        <v>15.45</v>
      </c>
    </row>
    <row r="374" customFormat="false" ht="15" hidden="false" customHeight="false" outlineLevel="0" collapsed="false">
      <c r="A374" s="0" t="n">
        <v>6079</v>
      </c>
      <c r="B374" s="0" t="s">
        <v>1529</v>
      </c>
      <c r="C374" s="0" t="s">
        <v>1357</v>
      </c>
      <c r="D374" s="0" t="s">
        <v>1168</v>
      </c>
      <c r="E374" s="317" t="n">
        <v>8.83</v>
      </c>
    </row>
    <row r="375" customFormat="false" ht="15" hidden="false" customHeight="false" outlineLevel="0" collapsed="false">
      <c r="A375" s="0" t="n">
        <v>1091</v>
      </c>
      <c r="B375" s="0" t="s">
        <v>1530</v>
      </c>
      <c r="C375" s="0" t="s">
        <v>1167</v>
      </c>
      <c r="D375" s="0" t="s">
        <v>1171</v>
      </c>
      <c r="E375" s="317" t="n">
        <v>20.59</v>
      </c>
    </row>
    <row r="376" customFormat="false" ht="15" hidden="false" customHeight="false" outlineLevel="0" collapsed="false">
      <c r="A376" s="0" t="n">
        <v>1094</v>
      </c>
      <c r="B376" s="0" t="s">
        <v>1531</v>
      </c>
      <c r="C376" s="0" t="s">
        <v>1167</v>
      </c>
      <c r="D376" s="0" t="s">
        <v>1171</v>
      </c>
      <c r="E376" s="317" t="n">
        <v>14.4</v>
      </c>
    </row>
    <row r="377" customFormat="false" ht="15" hidden="false" customHeight="false" outlineLevel="0" collapsed="false">
      <c r="A377" s="0" t="n">
        <v>1095</v>
      </c>
      <c r="B377" s="0" t="s">
        <v>1532</v>
      </c>
      <c r="C377" s="0" t="s">
        <v>1167</v>
      </c>
      <c r="D377" s="0" t="s">
        <v>1171</v>
      </c>
      <c r="E377" s="317" t="n">
        <v>30.61</v>
      </c>
    </row>
    <row r="378" customFormat="false" ht="15" hidden="false" customHeight="false" outlineLevel="0" collapsed="false">
      <c r="A378" s="0" t="n">
        <v>1092</v>
      </c>
      <c r="B378" s="0" t="s">
        <v>1533</v>
      </c>
      <c r="C378" s="0" t="s">
        <v>1167</v>
      </c>
      <c r="D378" s="0" t="s">
        <v>1171</v>
      </c>
      <c r="E378" s="317" t="n">
        <v>23.69</v>
      </c>
    </row>
    <row r="379" customFormat="false" ht="15" hidden="false" customHeight="false" outlineLevel="0" collapsed="false">
      <c r="A379" s="0" t="n">
        <v>1093</v>
      </c>
      <c r="B379" s="0" t="s">
        <v>1534</v>
      </c>
      <c r="C379" s="0" t="s">
        <v>1167</v>
      </c>
      <c r="D379" s="0" t="s">
        <v>1171</v>
      </c>
      <c r="E379" s="317" t="n">
        <v>55.32</v>
      </c>
    </row>
    <row r="380" customFormat="false" ht="15" hidden="false" customHeight="false" outlineLevel="0" collapsed="false">
      <c r="A380" s="0" t="n">
        <v>1090</v>
      </c>
      <c r="B380" s="0" t="s">
        <v>1535</v>
      </c>
      <c r="C380" s="0" t="s">
        <v>1167</v>
      </c>
      <c r="D380" s="0" t="s">
        <v>1171</v>
      </c>
      <c r="E380" s="317" t="n">
        <v>39.61</v>
      </c>
    </row>
    <row r="381" customFormat="false" ht="15" hidden="false" customHeight="false" outlineLevel="0" collapsed="false">
      <c r="A381" s="0" t="n">
        <v>1096</v>
      </c>
      <c r="B381" s="0" t="s">
        <v>1536</v>
      </c>
      <c r="C381" s="0" t="s">
        <v>1167</v>
      </c>
      <c r="D381" s="0" t="s">
        <v>1171</v>
      </c>
      <c r="E381" s="317" t="n">
        <v>71.28</v>
      </c>
    </row>
    <row r="382" customFormat="false" ht="15" hidden="false" customHeight="false" outlineLevel="0" collapsed="false">
      <c r="A382" s="0" t="n">
        <v>1097</v>
      </c>
      <c r="B382" s="0" t="s">
        <v>1537</v>
      </c>
      <c r="C382" s="0" t="s">
        <v>1167</v>
      </c>
      <c r="D382" s="0" t="s">
        <v>1171</v>
      </c>
      <c r="E382" s="317" t="n">
        <v>60.51</v>
      </c>
    </row>
    <row r="383" customFormat="false" ht="15" hidden="false" customHeight="false" outlineLevel="0" collapsed="false">
      <c r="A383" s="0" t="n">
        <v>378</v>
      </c>
      <c r="B383" s="0" t="s">
        <v>756</v>
      </c>
      <c r="C383" s="0" t="s">
        <v>1173</v>
      </c>
      <c r="D383" s="0" t="s">
        <v>1168</v>
      </c>
      <c r="E383" s="317" t="n">
        <v>13.3</v>
      </c>
    </row>
    <row r="384" customFormat="false" ht="15" hidden="false" customHeight="false" outlineLevel="0" collapsed="false">
      <c r="A384" s="0" t="n">
        <v>40911</v>
      </c>
      <c r="B384" s="0" t="s">
        <v>1538</v>
      </c>
      <c r="C384" s="0" t="s">
        <v>1360</v>
      </c>
      <c r="D384" s="0" t="s">
        <v>1168</v>
      </c>
      <c r="E384" s="316" t="n">
        <v>2347.03</v>
      </c>
    </row>
    <row r="385" customFormat="false" ht="15" hidden="false" customHeight="false" outlineLevel="0" collapsed="false">
      <c r="A385" s="0" t="n">
        <v>33939</v>
      </c>
      <c r="B385" s="0" t="s">
        <v>1539</v>
      </c>
      <c r="C385" s="0" t="s">
        <v>1173</v>
      </c>
      <c r="D385" s="0" t="s">
        <v>1168</v>
      </c>
      <c r="E385" s="317" t="n">
        <v>53.31</v>
      </c>
    </row>
    <row r="386" customFormat="false" ht="15" hidden="false" customHeight="false" outlineLevel="0" collapsed="false">
      <c r="A386" s="0" t="n">
        <v>40815</v>
      </c>
      <c r="B386" s="0" t="s">
        <v>1540</v>
      </c>
      <c r="C386" s="0" t="s">
        <v>1360</v>
      </c>
      <c r="D386" s="0" t="s">
        <v>1168</v>
      </c>
      <c r="E386" s="316" t="n">
        <v>9408.84</v>
      </c>
    </row>
    <row r="387" customFormat="false" ht="15" hidden="false" customHeight="false" outlineLevel="0" collapsed="false">
      <c r="A387" s="0" t="n">
        <v>34760</v>
      </c>
      <c r="B387" s="0" t="s">
        <v>1541</v>
      </c>
      <c r="C387" s="0" t="s">
        <v>1173</v>
      </c>
      <c r="D387" s="0" t="s">
        <v>1168</v>
      </c>
      <c r="E387" s="317" t="n">
        <v>53.29</v>
      </c>
    </row>
    <row r="388" customFormat="false" ht="15" hidden="false" customHeight="false" outlineLevel="0" collapsed="false">
      <c r="A388" s="0" t="n">
        <v>40935</v>
      </c>
      <c r="B388" s="0" t="s">
        <v>1542</v>
      </c>
      <c r="C388" s="0" t="s">
        <v>1360</v>
      </c>
      <c r="D388" s="0" t="s">
        <v>1168</v>
      </c>
      <c r="E388" s="316" t="n">
        <v>9406.84</v>
      </c>
    </row>
    <row r="389" customFormat="false" ht="15" hidden="false" customHeight="false" outlineLevel="0" collapsed="false">
      <c r="A389" s="0" t="n">
        <v>33952</v>
      </c>
      <c r="B389" s="0" t="s">
        <v>1543</v>
      </c>
      <c r="C389" s="0" t="s">
        <v>1173</v>
      </c>
      <c r="D389" s="0" t="s">
        <v>1168</v>
      </c>
      <c r="E389" s="317" t="n">
        <v>75.73</v>
      </c>
    </row>
    <row r="390" customFormat="false" ht="15" hidden="false" customHeight="false" outlineLevel="0" collapsed="false">
      <c r="A390" s="0" t="n">
        <v>40816</v>
      </c>
      <c r="B390" s="0" t="s">
        <v>1544</v>
      </c>
      <c r="C390" s="0" t="s">
        <v>1360</v>
      </c>
      <c r="D390" s="0" t="s">
        <v>1168</v>
      </c>
      <c r="E390" s="316" t="n">
        <v>13364.47</v>
      </c>
    </row>
    <row r="391" customFormat="false" ht="15" hidden="false" customHeight="false" outlineLevel="0" collapsed="false">
      <c r="A391" s="0" t="n">
        <v>33953</v>
      </c>
      <c r="B391" s="0" t="s">
        <v>1545</v>
      </c>
      <c r="C391" s="0" t="s">
        <v>1173</v>
      </c>
      <c r="D391" s="0" t="s">
        <v>1168</v>
      </c>
      <c r="E391" s="317" t="n">
        <v>100.12</v>
      </c>
    </row>
    <row r="392" customFormat="false" ht="15" hidden="false" customHeight="false" outlineLevel="0" collapsed="false">
      <c r="A392" s="0" t="n">
        <v>40817</v>
      </c>
      <c r="B392" s="0" t="s">
        <v>1546</v>
      </c>
      <c r="C392" s="0" t="s">
        <v>1360</v>
      </c>
      <c r="D392" s="0" t="s">
        <v>1168</v>
      </c>
      <c r="E392" s="316" t="n">
        <v>17669.03</v>
      </c>
    </row>
    <row r="393" customFormat="false" ht="15" hidden="false" customHeight="false" outlineLevel="0" collapsed="false">
      <c r="A393" s="0" t="n">
        <v>13348</v>
      </c>
      <c r="B393" s="0" t="s">
        <v>1547</v>
      </c>
      <c r="C393" s="0" t="s">
        <v>1167</v>
      </c>
      <c r="D393" s="0" t="s">
        <v>1168</v>
      </c>
      <c r="E393" s="317" t="n">
        <v>0.61</v>
      </c>
    </row>
    <row r="394" customFormat="false" ht="15" hidden="false" customHeight="false" outlineLevel="0" collapsed="false">
      <c r="A394" s="0" t="n">
        <v>39211</v>
      </c>
      <c r="B394" s="0" t="s">
        <v>1548</v>
      </c>
      <c r="C394" s="0" t="s">
        <v>1167</v>
      </c>
      <c r="D394" s="0" t="s">
        <v>1168</v>
      </c>
      <c r="E394" s="317" t="n">
        <v>0.9</v>
      </c>
    </row>
    <row r="395" customFormat="false" ht="15" hidden="false" customHeight="false" outlineLevel="0" collapsed="false">
      <c r="A395" s="0" t="n">
        <v>39212</v>
      </c>
      <c r="B395" s="0" t="s">
        <v>1549</v>
      </c>
      <c r="C395" s="0" t="s">
        <v>1167</v>
      </c>
      <c r="D395" s="0" t="s">
        <v>1168</v>
      </c>
      <c r="E395" s="317" t="n">
        <v>1.01</v>
      </c>
    </row>
    <row r="396" customFormat="false" ht="15" hidden="false" customHeight="false" outlineLevel="0" collapsed="false">
      <c r="A396" s="0" t="n">
        <v>39208</v>
      </c>
      <c r="B396" s="0" t="s">
        <v>1550</v>
      </c>
      <c r="C396" s="0" t="s">
        <v>1167</v>
      </c>
      <c r="D396" s="0" t="s">
        <v>1168</v>
      </c>
      <c r="E396" s="317" t="n">
        <v>0.27</v>
      </c>
    </row>
    <row r="397" customFormat="false" ht="15" hidden="false" customHeight="false" outlineLevel="0" collapsed="false">
      <c r="A397" s="0" t="n">
        <v>39210</v>
      </c>
      <c r="B397" s="0" t="s">
        <v>1551</v>
      </c>
      <c r="C397" s="0" t="s">
        <v>1167</v>
      </c>
      <c r="D397" s="0" t="s">
        <v>1168</v>
      </c>
      <c r="E397" s="317" t="n">
        <v>0.5</v>
      </c>
    </row>
    <row r="398" customFormat="false" ht="15" hidden="false" customHeight="false" outlineLevel="0" collapsed="false">
      <c r="A398" s="0" t="n">
        <v>39214</v>
      </c>
      <c r="B398" s="0" t="s">
        <v>1552</v>
      </c>
      <c r="C398" s="0" t="s">
        <v>1167</v>
      </c>
      <c r="D398" s="0" t="s">
        <v>1168</v>
      </c>
      <c r="E398" s="317" t="n">
        <v>1.87</v>
      </c>
    </row>
    <row r="399" customFormat="false" ht="15" hidden="false" customHeight="false" outlineLevel="0" collapsed="false">
      <c r="A399" s="0" t="n">
        <v>39213</v>
      </c>
      <c r="B399" s="0" t="s">
        <v>1553</v>
      </c>
      <c r="C399" s="0" t="s">
        <v>1167</v>
      </c>
      <c r="D399" s="0" t="s">
        <v>1168</v>
      </c>
      <c r="E399" s="317" t="n">
        <v>1.32</v>
      </c>
    </row>
    <row r="400" customFormat="false" ht="15" hidden="false" customHeight="false" outlineLevel="0" collapsed="false">
      <c r="A400" s="0" t="n">
        <v>39209</v>
      </c>
      <c r="B400" s="0" t="s">
        <v>1554</v>
      </c>
      <c r="C400" s="0" t="s">
        <v>1167</v>
      </c>
      <c r="D400" s="0" t="s">
        <v>1168</v>
      </c>
      <c r="E400" s="317" t="n">
        <v>0.32</v>
      </c>
    </row>
    <row r="401" customFormat="false" ht="15" hidden="false" customHeight="false" outlineLevel="0" collapsed="false">
      <c r="A401" s="0" t="n">
        <v>39207</v>
      </c>
      <c r="B401" s="0" t="s">
        <v>1555</v>
      </c>
      <c r="C401" s="0" t="s">
        <v>1167</v>
      </c>
      <c r="D401" s="0" t="s">
        <v>1168</v>
      </c>
      <c r="E401" s="317" t="n">
        <v>0.5</v>
      </c>
    </row>
    <row r="402" customFormat="false" ht="15" hidden="false" customHeight="false" outlineLevel="0" collapsed="false">
      <c r="A402" s="0" t="n">
        <v>39215</v>
      </c>
      <c r="B402" s="0" t="s">
        <v>1556</v>
      </c>
      <c r="C402" s="0" t="s">
        <v>1167</v>
      </c>
      <c r="D402" s="0" t="s">
        <v>1168</v>
      </c>
      <c r="E402" s="317" t="n">
        <v>3.4</v>
      </c>
    </row>
    <row r="403" customFormat="false" ht="15" hidden="false" customHeight="false" outlineLevel="0" collapsed="false">
      <c r="A403" s="0" t="n">
        <v>39216</v>
      </c>
      <c r="B403" s="0" t="s">
        <v>1557</v>
      </c>
      <c r="C403" s="0" t="s">
        <v>1167</v>
      </c>
      <c r="D403" s="0" t="s">
        <v>1168</v>
      </c>
      <c r="E403" s="317" t="n">
        <v>4.75</v>
      </c>
    </row>
    <row r="404" customFormat="false" ht="15" hidden="false" customHeight="false" outlineLevel="0" collapsed="false">
      <c r="A404" s="0" t="n">
        <v>379</v>
      </c>
      <c r="B404" s="0" t="s">
        <v>1558</v>
      </c>
      <c r="C404" s="0" t="s">
        <v>1167</v>
      </c>
      <c r="D404" s="0" t="s">
        <v>1168</v>
      </c>
      <c r="E404" s="317" t="n">
        <v>0.53</v>
      </c>
    </row>
    <row r="405" customFormat="false" ht="15" hidden="false" customHeight="false" outlineLevel="0" collapsed="false">
      <c r="A405" s="0" t="n">
        <v>11267</v>
      </c>
      <c r="B405" s="0" t="s">
        <v>1559</v>
      </c>
      <c r="C405" s="0" t="s">
        <v>1167</v>
      </c>
      <c r="D405" s="0" t="s">
        <v>1168</v>
      </c>
      <c r="E405" s="317" t="n">
        <v>5.34</v>
      </c>
    </row>
    <row r="406" customFormat="false" ht="15" hidden="false" customHeight="false" outlineLevel="0" collapsed="false">
      <c r="A406" s="0" t="n">
        <v>41901</v>
      </c>
      <c r="B406" s="0" t="s">
        <v>1560</v>
      </c>
      <c r="C406" s="0" t="s">
        <v>1234</v>
      </c>
      <c r="D406" s="0" t="s">
        <v>1171</v>
      </c>
      <c r="E406" s="317" t="n">
        <v>4.94</v>
      </c>
    </row>
    <row r="407" customFormat="false" ht="15" hidden="false" customHeight="false" outlineLevel="0" collapsed="false">
      <c r="A407" s="0" t="n">
        <v>510</v>
      </c>
      <c r="B407" s="0" t="s">
        <v>1561</v>
      </c>
      <c r="C407" s="0" t="s">
        <v>1234</v>
      </c>
      <c r="D407" s="0" t="s">
        <v>1171</v>
      </c>
      <c r="E407" s="317" t="n">
        <v>6.21</v>
      </c>
    </row>
    <row r="408" customFormat="false" ht="15" hidden="false" customHeight="false" outlineLevel="0" collapsed="false">
      <c r="A408" s="0" t="n">
        <v>516</v>
      </c>
      <c r="B408" s="0" t="s">
        <v>1562</v>
      </c>
      <c r="C408" s="0" t="s">
        <v>1234</v>
      </c>
      <c r="D408" s="0" t="s">
        <v>1171</v>
      </c>
      <c r="E408" s="317" t="n">
        <v>6.62</v>
      </c>
    </row>
    <row r="409" customFormat="false" ht="15" hidden="false" customHeight="false" outlineLevel="0" collapsed="false">
      <c r="A409" s="0" t="n">
        <v>509</v>
      </c>
      <c r="B409" s="0" t="s">
        <v>1563</v>
      </c>
      <c r="C409" s="0" t="s">
        <v>1234</v>
      </c>
      <c r="D409" s="0" t="s">
        <v>1171</v>
      </c>
      <c r="E409" s="317" t="n">
        <v>6.76</v>
      </c>
    </row>
    <row r="410" customFormat="false" ht="15" hidden="false" customHeight="false" outlineLevel="0" collapsed="false">
      <c r="A410" s="0" t="n">
        <v>40331</v>
      </c>
      <c r="B410" s="0" t="s">
        <v>1564</v>
      </c>
      <c r="C410" s="0" t="s">
        <v>1173</v>
      </c>
      <c r="D410" s="0" t="s">
        <v>1168</v>
      </c>
      <c r="E410" s="317" t="n">
        <v>22.77</v>
      </c>
    </row>
    <row r="411" customFormat="false" ht="15" hidden="false" customHeight="false" outlineLevel="0" collapsed="false">
      <c r="A411" s="0" t="n">
        <v>40930</v>
      </c>
      <c r="B411" s="0" t="s">
        <v>1565</v>
      </c>
      <c r="C411" s="0" t="s">
        <v>1360</v>
      </c>
      <c r="D411" s="0" t="s">
        <v>1168</v>
      </c>
      <c r="E411" s="316" t="n">
        <v>4019.86</v>
      </c>
    </row>
    <row r="412" customFormat="false" ht="15" hidden="false" customHeight="false" outlineLevel="0" collapsed="false">
      <c r="A412" s="0" t="n">
        <v>11761</v>
      </c>
      <c r="B412" s="0" t="s">
        <v>1566</v>
      </c>
      <c r="C412" s="0" t="s">
        <v>1167</v>
      </c>
      <c r="D412" s="0" t="s">
        <v>1168</v>
      </c>
      <c r="E412" s="317" t="n">
        <v>53.11</v>
      </c>
    </row>
    <row r="413" customFormat="false" ht="15" hidden="false" customHeight="false" outlineLevel="0" collapsed="false">
      <c r="A413" s="0" t="n">
        <v>377</v>
      </c>
      <c r="B413" s="0" t="s">
        <v>1567</v>
      </c>
      <c r="C413" s="0" t="s">
        <v>1167</v>
      </c>
      <c r="D413" s="0" t="s">
        <v>1175</v>
      </c>
      <c r="E413" s="317" t="n">
        <v>24.96</v>
      </c>
    </row>
    <row r="414" customFormat="false" ht="15" hidden="false" customHeight="false" outlineLevel="0" collapsed="false">
      <c r="A414" s="0" t="n">
        <v>7588</v>
      </c>
      <c r="B414" s="0" t="s">
        <v>1568</v>
      </c>
      <c r="C414" s="0" t="s">
        <v>1167</v>
      </c>
      <c r="D414" s="0" t="s">
        <v>1175</v>
      </c>
      <c r="E414" s="317" t="n">
        <v>36.9</v>
      </c>
    </row>
    <row r="415" customFormat="false" ht="15" hidden="false" customHeight="false" outlineLevel="0" collapsed="false">
      <c r="A415" s="0" t="n">
        <v>34392</v>
      </c>
      <c r="B415" s="0" t="s">
        <v>1569</v>
      </c>
      <c r="C415" s="0" t="s">
        <v>1173</v>
      </c>
      <c r="D415" s="0" t="s">
        <v>1168</v>
      </c>
      <c r="E415" s="317" t="n">
        <v>13.03</v>
      </c>
    </row>
    <row r="416" customFormat="false" ht="15" hidden="false" customHeight="false" outlineLevel="0" collapsed="false">
      <c r="A416" s="0" t="n">
        <v>40908</v>
      </c>
      <c r="B416" s="0" t="s">
        <v>1570</v>
      </c>
      <c r="C416" s="0" t="s">
        <v>1360</v>
      </c>
      <c r="D416" s="0" t="s">
        <v>1168</v>
      </c>
      <c r="E416" s="316" t="n">
        <v>2303.18</v>
      </c>
    </row>
    <row r="417" customFormat="false" ht="15" hidden="false" customHeight="false" outlineLevel="0" collapsed="false">
      <c r="A417" s="0" t="n">
        <v>34551</v>
      </c>
      <c r="B417" s="0" t="s">
        <v>1571</v>
      </c>
      <c r="C417" s="0" t="s">
        <v>1173</v>
      </c>
      <c r="D417" s="0" t="s">
        <v>1168</v>
      </c>
      <c r="E417" s="317" t="n">
        <v>9.68</v>
      </c>
    </row>
    <row r="418" customFormat="false" ht="15" hidden="false" customHeight="false" outlineLevel="0" collapsed="false">
      <c r="A418" s="0" t="n">
        <v>41078</v>
      </c>
      <c r="B418" s="0" t="s">
        <v>1572</v>
      </c>
      <c r="C418" s="0" t="s">
        <v>1360</v>
      </c>
      <c r="D418" s="0" t="s">
        <v>1168</v>
      </c>
      <c r="E418" s="316" t="n">
        <v>1710.87</v>
      </c>
    </row>
    <row r="419" customFormat="false" ht="15" hidden="false" customHeight="false" outlineLevel="0" collapsed="false">
      <c r="A419" s="0" t="n">
        <v>246</v>
      </c>
      <c r="B419" s="0" t="s">
        <v>842</v>
      </c>
      <c r="C419" s="0" t="s">
        <v>1173</v>
      </c>
      <c r="D419" s="0" t="s">
        <v>1168</v>
      </c>
      <c r="E419" s="317" t="n">
        <v>9.41</v>
      </c>
    </row>
    <row r="420" customFormat="false" ht="15" hidden="false" customHeight="false" outlineLevel="0" collapsed="false">
      <c r="A420" s="0" t="n">
        <v>40927</v>
      </c>
      <c r="B420" s="0" t="s">
        <v>1573</v>
      </c>
      <c r="C420" s="0" t="s">
        <v>1360</v>
      </c>
      <c r="D420" s="0" t="s">
        <v>1168</v>
      </c>
      <c r="E420" s="316" t="n">
        <v>1664</v>
      </c>
    </row>
    <row r="421" customFormat="false" ht="15" hidden="false" customHeight="false" outlineLevel="0" collapsed="false">
      <c r="A421" s="0" t="n">
        <v>2350</v>
      </c>
      <c r="B421" s="0" t="s">
        <v>974</v>
      </c>
      <c r="C421" s="0" t="s">
        <v>1173</v>
      </c>
      <c r="D421" s="0" t="s">
        <v>1168</v>
      </c>
      <c r="E421" s="317" t="n">
        <v>14.91</v>
      </c>
    </row>
    <row r="422" customFormat="false" ht="15" hidden="false" customHeight="false" outlineLevel="0" collapsed="false">
      <c r="A422" s="0" t="n">
        <v>40812</v>
      </c>
      <c r="B422" s="0" t="s">
        <v>1574</v>
      </c>
      <c r="C422" s="0" t="s">
        <v>1360</v>
      </c>
      <c r="D422" s="0" t="s">
        <v>1168</v>
      </c>
      <c r="E422" s="316" t="n">
        <v>2634.94</v>
      </c>
    </row>
    <row r="423" customFormat="false" ht="15" hidden="false" customHeight="false" outlineLevel="0" collapsed="false">
      <c r="A423" s="0" t="n">
        <v>245</v>
      </c>
      <c r="B423" s="0" t="s">
        <v>1575</v>
      </c>
      <c r="C423" s="0" t="s">
        <v>1173</v>
      </c>
      <c r="D423" s="0" t="s">
        <v>1168</v>
      </c>
      <c r="E423" s="317" t="n">
        <v>19.07</v>
      </c>
    </row>
    <row r="424" customFormat="false" ht="15" hidden="false" customHeight="false" outlineLevel="0" collapsed="false">
      <c r="A424" s="0" t="n">
        <v>41090</v>
      </c>
      <c r="B424" s="0" t="s">
        <v>1576</v>
      </c>
      <c r="C424" s="0" t="s">
        <v>1360</v>
      </c>
      <c r="D424" s="0" t="s">
        <v>1168</v>
      </c>
      <c r="E424" s="316" t="n">
        <v>3369.35</v>
      </c>
    </row>
    <row r="425" customFormat="false" ht="15" hidden="false" customHeight="false" outlineLevel="0" collapsed="false">
      <c r="A425" s="0" t="n">
        <v>251</v>
      </c>
      <c r="B425" s="0" t="s">
        <v>1577</v>
      </c>
      <c r="C425" s="0" t="s">
        <v>1173</v>
      </c>
      <c r="D425" s="0" t="s">
        <v>1168</v>
      </c>
      <c r="E425" s="317" t="n">
        <v>16.11</v>
      </c>
    </row>
    <row r="426" customFormat="false" ht="15" hidden="false" customHeight="false" outlineLevel="0" collapsed="false">
      <c r="A426" s="0" t="n">
        <v>40975</v>
      </c>
      <c r="B426" s="0" t="s">
        <v>1578</v>
      </c>
      <c r="C426" s="0" t="s">
        <v>1360</v>
      </c>
      <c r="D426" s="0" t="s">
        <v>1168</v>
      </c>
      <c r="E426" s="316" t="n">
        <v>2845.88</v>
      </c>
    </row>
    <row r="427" customFormat="false" ht="15" hidden="false" customHeight="false" outlineLevel="0" collapsed="false">
      <c r="A427" s="0" t="n">
        <v>6127</v>
      </c>
      <c r="B427" s="0" t="s">
        <v>773</v>
      </c>
      <c r="C427" s="0" t="s">
        <v>1173</v>
      </c>
      <c r="D427" s="0" t="s">
        <v>1168</v>
      </c>
      <c r="E427" s="317" t="n">
        <v>8.02</v>
      </c>
    </row>
    <row r="428" customFormat="false" ht="15" hidden="false" customHeight="false" outlineLevel="0" collapsed="false">
      <c r="A428" s="0" t="n">
        <v>41072</v>
      </c>
      <c r="B428" s="0" t="s">
        <v>1579</v>
      </c>
      <c r="C428" s="0" t="s">
        <v>1360</v>
      </c>
      <c r="D428" s="0" t="s">
        <v>1168</v>
      </c>
      <c r="E428" s="316" t="n">
        <v>1418.64</v>
      </c>
    </row>
    <row r="429" customFormat="false" ht="15" hidden="false" customHeight="false" outlineLevel="0" collapsed="false">
      <c r="A429" s="0" t="n">
        <v>6121</v>
      </c>
      <c r="B429" s="0" t="s">
        <v>1580</v>
      </c>
      <c r="C429" s="0" t="s">
        <v>1173</v>
      </c>
      <c r="D429" s="0" t="s">
        <v>1168</v>
      </c>
      <c r="E429" s="317" t="n">
        <v>9.15</v>
      </c>
    </row>
    <row r="430" customFormat="false" ht="15" hidden="false" customHeight="false" outlineLevel="0" collapsed="false">
      <c r="A430" s="0" t="n">
        <v>41071</v>
      </c>
      <c r="B430" s="0" t="s">
        <v>1581</v>
      </c>
      <c r="C430" s="0" t="s">
        <v>1360</v>
      </c>
      <c r="D430" s="0" t="s">
        <v>1168</v>
      </c>
      <c r="E430" s="316" t="n">
        <v>1618</v>
      </c>
    </row>
    <row r="431" customFormat="false" ht="15" hidden="false" customHeight="false" outlineLevel="0" collapsed="false">
      <c r="A431" s="0" t="n">
        <v>244</v>
      </c>
      <c r="B431" s="0" t="s">
        <v>1582</v>
      </c>
      <c r="C431" s="0" t="s">
        <v>1173</v>
      </c>
      <c r="D431" s="0" t="s">
        <v>1168</v>
      </c>
      <c r="E431" s="317" t="n">
        <v>5.42</v>
      </c>
    </row>
    <row r="432" customFormat="false" ht="15" hidden="false" customHeight="false" outlineLevel="0" collapsed="false">
      <c r="A432" s="0" t="n">
        <v>41093</v>
      </c>
      <c r="B432" s="0" t="s">
        <v>1583</v>
      </c>
      <c r="C432" s="0" t="s">
        <v>1360</v>
      </c>
      <c r="D432" s="0" t="s">
        <v>1168</v>
      </c>
      <c r="E432" s="316" t="n">
        <v>1005.04</v>
      </c>
    </row>
    <row r="433" customFormat="false" ht="15" hidden="false" customHeight="false" outlineLevel="0" collapsed="false">
      <c r="A433" s="0" t="n">
        <v>532</v>
      </c>
      <c r="B433" s="0" t="s">
        <v>1584</v>
      </c>
      <c r="C433" s="0" t="s">
        <v>1173</v>
      </c>
      <c r="D433" s="0" t="s">
        <v>1168</v>
      </c>
      <c r="E433" s="317" t="n">
        <v>19.34</v>
      </c>
    </row>
    <row r="434" customFormat="false" ht="15" hidden="false" customHeight="false" outlineLevel="0" collapsed="false">
      <c r="A434" s="0" t="n">
        <v>40931</v>
      </c>
      <c r="B434" s="0" t="s">
        <v>1585</v>
      </c>
      <c r="C434" s="0" t="s">
        <v>1360</v>
      </c>
      <c r="D434" s="0" t="s">
        <v>1168</v>
      </c>
      <c r="E434" s="316" t="n">
        <v>3413</v>
      </c>
    </row>
    <row r="435" customFormat="false" ht="15" hidden="false" customHeight="false" outlineLevel="0" collapsed="false">
      <c r="A435" s="0" t="n">
        <v>36150</v>
      </c>
      <c r="B435" s="0" t="s">
        <v>633</v>
      </c>
      <c r="C435" s="0" t="s">
        <v>1167</v>
      </c>
      <c r="D435" s="0" t="s">
        <v>1168</v>
      </c>
      <c r="E435" s="317" t="n">
        <v>29.7</v>
      </c>
    </row>
    <row r="436" customFormat="false" ht="15" hidden="false" customHeight="false" outlineLevel="0" collapsed="false">
      <c r="A436" s="0" t="n">
        <v>41069</v>
      </c>
      <c r="B436" s="0" t="s">
        <v>1586</v>
      </c>
      <c r="C436" s="0" t="s">
        <v>1360</v>
      </c>
      <c r="D436" s="0" t="s">
        <v>1168</v>
      </c>
      <c r="E436" s="316" t="n">
        <v>2347.03</v>
      </c>
    </row>
    <row r="437" customFormat="false" ht="15" hidden="false" customHeight="false" outlineLevel="0" collapsed="false">
      <c r="A437" s="0" t="n">
        <v>4760</v>
      </c>
      <c r="B437" s="0" t="s">
        <v>958</v>
      </c>
      <c r="C437" s="0" t="s">
        <v>1173</v>
      </c>
      <c r="D437" s="0" t="s">
        <v>1168</v>
      </c>
      <c r="E437" s="317" t="n">
        <v>13.3</v>
      </c>
    </row>
    <row r="438" customFormat="false" ht="15" hidden="false" customHeight="false" outlineLevel="0" collapsed="false">
      <c r="A438" s="0" t="n">
        <v>10422</v>
      </c>
      <c r="B438" s="0" t="s">
        <v>1587</v>
      </c>
      <c r="C438" s="0" t="s">
        <v>1167</v>
      </c>
      <c r="D438" s="0" t="s">
        <v>1168</v>
      </c>
      <c r="E438" s="317" t="n">
        <v>312.33</v>
      </c>
    </row>
    <row r="439" customFormat="false" ht="15" hidden="false" customHeight="false" outlineLevel="0" collapsed="false">
      <c r="A439" s="0" t="n">
        <v>10420</v>
      </c>
      <c r="B439" s="0" t="s">
        <v>1588</v>
      </c>
      <c r="C439" s="0" t="s">
        <v>1167</v>
      </c>
      <c r="D439" s="0" t="s">
        <v>1175</v>
      </c>
      <c r="E439" s="317" t="n">
        <v>117.14</v>
      </c>
    </row>
    <row r="440" customFormat="false" ht="15" hidden="false" customHeight="false" outlineLevel="0" collapsed="false">
      <c r="A440" s="0" t="n">
        <v>10421</v>
      </c>
      <c r="B440" s="0" t="s">
        <v>1589</v>
      </c>
      <c r="C440" s="0" t="s">
        <v>1167</v>
      </c>
      <c r="D440" s="0" t="s">
        <v>1168</v>
      </c>
      <c r="E440" s="317" t="n">
        <v>156.77</v>
      </c>
    </row>
    <row r="441" customFormat="false" ht="15" hidden="false" customHeight="false" outlineLevel="0" collapsed="false">
      <c r="A441" s="0" t="n">
        <v>36520</v>
      </c>
      <c r="B441" s="0" t="s">
        <v>1590</v>
      </c>
      <c r="C441" s="0" t="s">
        <v>1167</v>
      </c>
      <c r="D441" s="0" t="s">
        <v>1168</v>
      </c>
      <c r="E441" s="317" t="n">
        <v>583.6</v>
      </c>
    </row>
    <row r="442" customFormat="false" ht="15" hidden="false" customHeight="false" outlineLevel="0" collapsed="false">
      <c r="A442" s="0" t="n">
        <v>11784</v>
      </c>
      <c r="B442" s="0" t="s">
        <v>1591</v>
      </c>
      <c r="C442" s="0" t="s">
        <v>1167</v>
      </c>
      <c r="D442" s="0" t="s">
        <v>1168</v>
      </c>
      <c r="E442" s="317" t="n">
        <v>438.32</v>
      </c>
    </row>
    <row r="443" customFormat="false" ht="15" hidden="false" customHeight="false" outlineLevel="0" collapsed="false">
      <c r="A443" s="0" t="n">
        <v>10</v>
      </c>
      <c r="B443" s="0" t="s">
        <v>647</v>
      </c>
      <c r="C443" s="0" t="s">
        <v>1167</v>
      </c>
      <c r="D443" s="0" t="s">
        <v>1168</v>
      </c>
      <c r="E443" s="317" t="n">
        <v>6.92</v>
      </c>
    </row>
    <row r="444" customFormat="false" ht="15" hidden="false" customHeight="false" outlineLevel="0" collapsed="false">
      <c r="A444" s="0" t="n">
        <v>4815</v>
      </c>
      <c r="B444" s="0" t="s">
        <v>1592</v>
      </c>
      <c r="C444" s="0" t="s">
        <v>1167</v>
      </c>
      <c r="D444" s="0" t="s">
        <v>1168</v>
      </c>
      <c r="E444" s="317" t="n">
        <v>4.2</v>
      </c>
    </row>
    <row r="445" customFormat="false" ht="15" hidden="false" customHeight="false" outlineLevel="0" collapsed="false">
      <c r="A445" s="0" t="n">
        <v>541</v>
      </c>
      <c r="B445" s="0" t="s">
        <v>1593</v>
      </c>
      <c r="C445" s="0" t="s">
        <v>1167</v>
      </c>
      <c r="D445" s="0" t="s">
        <v>1175</v>
      </c>
      <c r="E445" s="317" t="n">
        <v>144.41</v>
      </c>
    </row>
    <row r="446" customFormat="false" ht="15" hidden="false" customHeight="false" outlineLevel="0" collapsed="false">
      <c r="A446" s="0" t="n">
        <v>542</v>
      </c>
      <c r="B446" s="0" t="s">
        <v>1594</v>
      </c>
      <c r="C446" s="0" t="s">
        <v>1167</v>
      </c>
      <c r="D446" s="0" t="s">
        <v>1168</v>
      </c>
      <c r="E446" s="317" t="n">
        <v>181.02</v>
      </c>
    </row>
    <row r="447" customFormat="false" ht="15" hidden="false" customHeight="false" outlineLevel="0" collapsed="false">
      <c r="A447" s="0" t="n">
        <v>540</v>
      </c>
      <c r="B447" s="0" t="s">
        <v>1595</v>
      </c>
      <c r="C447" s="0" t="s">
        <v>1167</v>
      </c>
      <c r="D447" s="0" t="s">
        <v>1168</v>
      </c>
      <c r="E447" s="317" t="n">
        <v>407.92</v>
      </c>
    </row>
    <row r="448" customFormat="false" ht="15" hidden="false" customHeight="false" outlineLevel="0" collapsed="false">
      <c r="A448" s="0" t="n">
        <v>38364</v>
      </c>
      <c r="B448" s="0" t="s">
        <v>1596</v>
      </c>
      <c r="C448" s="0" t="s">
        <v>1167</v>
      </c>
      <c r="D448" s="0" t="s">
        <v>1168</v>
      </c>
      <c r="E448" s="317" t="n">
        <v>403.56</v>
      </c>
    </row>
    <row r="449" customFormat="false" ht="15" hidden="false" customHeight="false" outlineLevel="0" collapsed="false">
      <c r="A449" s="0" t="n">
        <v>11692</v>
      </c>
      <c r="B449" s="0" t="s">
        <v>1597</v>
      </c>
      <c r="C449" s="0" t="s">
        <v>1170</v>
      </c>
      <c r="D449" s="0" t="s">
        <v>1171</v>
      </c>
      <c r="E449" s="317" t="n">
        <v>368.69</v>
      </c>
    </row>
    <row r="450" customFormat="false" ht="15" hidden="false" customHeight="false" outlineLevel="0" collapsed="false">
      <c r="A450" s="0" t="n">
        <v>1746</v>
      </c>
      <c r="B450" s="0" t="s">
        <v>1598</v>
      </c>
      <c r="C450" s="0" t="s">
        <v>1167</v>
      </c>
      <c r="D450" s="0" t="s">
        <v>1175</v>
      </c>
      <c r="E450" s="317" t="n">
        <v>137.4</v>
      </c>
    </row>
    <row r="451" customFormat="false" ht="15" hidden="false" customHeight="false" outlineLevel="0" collapsed="false">
      <c r="A451" s="0" t="n">
        <v>1748</v>
      </c>
      <c r="B451" s="0" t="s">
        <v>1599</v>
      </c>
      <c r="C451" s="0" t="s">
        <v>1167</v>
      </c>
      <c r="D451" s="0" t="s">
        <v>1168</v>
      </c>
      <c r="E451" s="317" t="n">
        <v>182.71</v>
      </c>
    </row>
    <row r="452" customFormat="false" ht="15" hidden="false" customHeight="false" outlineLevel="0" collapsed="false">
      <c r="A452" s="0" t="n">
        <v>1749</v>
      </c>
      <c r="B452" s="0" t="s">
        <v>1600</v>
      </c>
      <c r="C452" s="0" t="s">
        <v>1167</v>
      </c>
      <c r="D452" s="0" t="s">
        <v>1168</v>
      </c>
      <c r="E452" s="317" t="n">
        <v>264.71</v>
      </c>
    </row>
    <row r="453" customFormat="false" ht="15" hidden="false" customHeight="false" outlineLevel="0" collapsed="false">
      <c r="A453" s="0" t="n">
        <v>37412</v>
      </c>
      <c r="B453" s="0" t="s">
        <v>1601</v>
      </c>
      <c r="C453" s="0" t="s">
        <v>1167</v>
      </c>
      <c r="D453" s="0" t="s">
        <v>1168</v>
      </c>
      <c r="E453" s="317" t="n">
        <v>134.31</v>
      </c>
    </row>
    <row r="454" customFormat="false" ht="15" hidden="false" customHeight="false" outlineLevel="0" collapsed="false">
      <c r="A454" s="0" t="n">
        <v>1745</v>
      </c>
      <c r="B454" s="0" t="s">
        <v>1602</v>
      </c>
      <c r="C454" s="0" t="s">
        <v>1167</v>
      </c>
      <c r="D454" s="0" t="s">
        <v>1168</v>
      </c>
      <c r="E454" s="317" t="n">
        <v>159.71</v>
      </c>
    </row>
    <row r="455" customFormat="false" ht="15" hidden="false" customHeight="false" outlineLevel="0" collapsed="false">
      <c r="A455" s="0" t="n">
        <v>1750</v>
      </c>
      <c r="B455" s="0" t="s">
        <v>1603</v>
      </c>
      <c r="C455" s="0" t="s">
        <v>1167</v>
      </c>
      <c r="D455" s="0" t="s">
        <v>1168</v>
      </c>
      <c r="E455" s="317" t="n">
        <v>373.22</v>
      </c>
    </row>
    <row r="456" customFormat="false" ht="15" hidden="false" customHeight="false" outlineLevel="0" collapsed="false">
      <c r="A456" s="0" t="n">
        <v>11687</v>
      </c>
      <c r="B456" s="0" t="s">
        <v>1604</v>
      </c>
      <c r="C456" s="0" t="s">
        <v>1185</v>
      </c>
      <c r="D456" s="0" t="s">
        <v>1168</v>
      </c>
      <c r="E456" s="317" t="n">
        <v>594.65</v>
      </c>
    </row>
    <row r="457" customFormat="false" ht="15" hidden="false" customHeight="false" outlineLevel="0" collapsed="false">
      <c r="A457" s="0" t="n">
        <v>11689</v>
      </c>
      <c r="B457" s="0" t="s">
        <v>1605</v>
      </c>
      <c r="C457" s="0" t="s">
        <v>1185</v>
      </c>
      <c r="D457" s="0" t="s">
        <v>1168</v>
      </c>
      <c r="E457" s="317" t="n">
        <v>745.06</v>
      </c>
    </row>
    <row r="458" customFormat="false" ht="15" hidden="false" customHeight="false" outlineLevel="0" collapsed="false">
      <c r="A458" s="0" t="n">
        <v>11693</v>
      </c>
      <c r="B458" s="0" t="s">
        <v>1606</v>
      </c>
      <c r="C458" s="0" t="s">
        <v>1170</v>
      </c>
      <c r="D458" s="0" t="s">
        <v>1168</v>
      </c>
      <c r="E458" s="317" t="n">
        <v>160.12</v>
      </c>
    </row>
    <row r="459" customFormat="false" ht="15" hidden="false" customHeight="false" outlineLevel="0" collapsed="false">
      <c r="A459" s="0" t="n">
        <v>36215</v>
      </c>
      <c r="B459" s="0" t="s">
        <v>1607</v>
      </c>
      <c r="C459" s="0" t="s">
        <v>1167</v>
      </c>
      <c r="D459" s="0" t="s">
        <v>1171</v>
      </c>
      <c r="E459" s="317" t="n">
        <v>706.21</v>
      </c>
    </row>
    <row r="460" customFormat="false" ht="15" hidden="false" customHeight="false" outlineLevel="0" collapsed="false">
      <c r="A460" s="0" t="n">
        <v>42439</v>
      </c>
      <c r="B460" s="0" t="s">
        <v>1608</v>
      </c>
      <c r="C460" s="0" t="s">
        <v>1167</v>
      </c>
      <c r="D460" s="0" t="s">
        <v>1171</v>
      </c>
      <c r="E460" s="316" t="n">
        <v>1050.15</v>
      </c>
    </row>
    <row r="461" customFormat="false" ht="15" hidden="false" customHeight="false" outlineLevel="0" collapsed="false">
      <c r="A461" s="0" t="n">
        <v>38381</v>
      </c>
      <c r="B461" s="0" t="s">
        <v>1609</v>
      </c>
      <c r="C461" s="0" t="s">
        <v>1167</v>
      </c>
      <c r="D461" s="0" t="s">
        <v>1168</v>
      </c>
      <c r="E461" s="317" t="n">
        <v>6.5</v>
      </c>
    </row>
    <row r="462" customFormat="false" ht="15" hidden="false" customHeight="false" outlineLevel="0" collapsed="false">
      <c r="A462" s="0" t="n">
        <v>39621</v>
      </c>
      <c r="B462" s="0" t="s">
        <v>1610</v>
      </c>
      <c r="C462" s="0" t="s">
        <v>1611</v>
      </c>
      <c r="D462" s="0" t="s">
        <v>1168</v>
      </c>
      <c r="E462" s="316" t="n">
        <v>1259.45</v>
      </c>
    </row>
    <row r="463" customFormat="false" ht="15" hidden="false" customHeight="false" outlineLevel="0" collapsed="false">
      <c r="A463" s="0" t="n">
        <v>39624</v>
      </c>
      <c r="B463" s="0" t="s">
        <v>1612</v>
      </c>
      <c r="C463" s="0" t="s">
        <v>1611</v>
      </c>
      <c r="D463" s="0" t="s">
        <v>1168</v>
      </c>
      <c r="E463" s="316" t="n">
        <v>1274.48</v>
      </c>
    </row>
    <row r="464" customFormat="false" ht="15" hidden="false" customHeight="false" outlineLevel="0" collapsed="false">
      <c r="A464" s="0" t="n">
        <v>39615</v>
      </c>
      <c r="B464" s="0" t="s">
        <v>1613</v>
      </c>
      <c r="C464" s="0" t="s">
        <v>1167</v>
      </c>
      <c r="D464" s="0" t="s">
        <v>1168</v>
      </c>
      <c r="E464" s="317" t="n">
        <v>439.39</v>
      </c>
    </row>
    <row r="465" customFormat="false" ht="15" hidden="false" customHeight="false" outlineLevel="0" collapsed="false">
      <c r="A465" s="0" t="n">
        <v>39620</v>
      </c>
      <c r="B465" s="0" t="s">
        <v>1614</v>
      </c>
      <c r="C465" s="0" t="s">
        <v>1167</v>
      </c>
      <c r="D465" s="0" t="s">
        <v>1168</v>
      </c>
      <c r="E465" s="317" t="n">
        <v>671.7</v>
      </c>
    </row>
    <row r="466" customFormat="false" ht="15" hidden="false" customHeight="false" outlineLevel="0" collapsed="false">
      <c r="A466" s="0" t="n">
        <v>39623</v>
      </c>
      <c r="B466" s="0" t="s">
        <v>1615</v>
      </c>
      <c r="C466" s="0" t="s">
        <v>1167</v>
      </c>
      <c r="D466" s="0" t="s">
        <v>1168</v>
      </c>
      <c r="E466" s="317" t="n">
        <v>650.43</v>
      </c>
    </row>
    <row r="467" customFormat="false" ht="15" hidden="false" customHeight="false" outlineLevel="0" collapsed="false">
      <c r="A467" s="0" t="n">
        <v>36207</v>
      </c>
      <c r="B467" s="0" t="s">
        <v>1616</v>
      </c>
      <c r="C467" s="0" t="s">
        <v>1167</v>
      </c>
      <c r="D467" s="0" t="s">
        <v>1171</v>
      </c>
      <c r="E467" s="317" t="n">
        <v>312.8</v>
      </c>
    </row>
    <row r="468" customFormat="false" ht="15" hidden="false" customHeight="false" outlineLevel="0" collapsed="false">
      <c r="A468" s="0" t="n">
        <v>36209</v>
      </c>
      <c r="B468" s="0" t="s">
        <v>1617</v>
      </c>
      <c r="C468" s="0" t="s">
        <v>1167</v>
      </c>
      <c r="D468" s="0" t="s">
        <v>1171</v>
      </c>
      <c r="E468" s="317" t="n">
        <v>358.99</v>
      </c>
    </row>
    <row r="469" customFormat="false" ht="15" hidden="false" customHeight="false" outlineLevel="0" collapsed="false">
      <c r="A469" s="0" t="n">
        <v>36210</v>
      </c>
      <c r="B469" s="0" t="s">
        <v>1618</v>
      </c>
      <c r="C469" s="0" t="s">
        <v>1167</v>
      </c>
      <c r="D469" s="0" t="s">
        <v>1171</v>
      </c>
      <c r="E469" s="317" t="n">
        <v>388.41</v>
      </c>
    </row>
    <row r="470" customFormat="false" ht="15" hidden="false" customHeight="false" outlineLevel="0" collapsed="false">
      <c r="A470" s="0" t="n">
        <v>36204</v>
      </c>
      <c r="B470" s="0" t="s">
        <v>1619</v>
      </c>
      <c r="C470" s="0" t="s">
        <v>1167</v>
      </c>
      <c r="D470" s="0" t="s">
        <v>1171</v>
      </c>
      <c r="E470" s="317" t="n">
        <v>137.71</v>
      </c>
    </row>
    <row r="471" customFormat="false" ht="15" hidden="false" customHeight="false" outlineLevel="0" collapsed="false">
      <c r="A471" s="0" t="n">
        <v>36205</v>
      </c>
      <c r="B471" s="0" t="s">
        <v>1620</v>
      </c>
      <c r="C471" s="0" t="s">
        <v>1167</v>
      </c>
      <c r="D471" s="0" t="s">
        <v>1171</v>
      </c>
      <c r="E471" s="317" t="n">
        <v>152.94</v>
      </c>
    </row>
    <row r="472" customFormat="false" ht="15" hidden="false" customHeight="false" outlineLevel="0" collapsed="false">
      <c r="A472" s="0" t="n">
        <v>36081</v>
      </c>
      <c r="B472" s="0" t="s">
        <v>1621</v>
      </c>
      <c r="C472" s="0" t="s">
        <v>1167</v>
      </c>
      <c r="D472" s="0" t="s">
        <v>1171</v>
      </c>
      <c r="E472" s="317" t="n">
        <v>163.08</v>
      </c>
    </row>
    <row r="473" customFormat="false" ht="15" hidden="false" customHeight="false" outlineLevel="0" collapsed="false">
      <c r="A473" s="0" t="n">
        <v>36206</v>
      </c>
      <c r="B473" s="0" t="s">
        <v>1622</v>
      </c>
      <c r="C473" s="0" t="s">
        <v>1167</v>
      </c>
      <c r="D473" s="0" t="s">
        <v>1171</v>
      </c>
      <c r="E473" s="317" t="n">
        <v>170.85</v>
      </c>
    </row>
    <row r="474" customFormat="false" ht="15" hidden="false" customHeight="false" outlineLevel="0" collapsed="false">
      <c r="A474" s="0" t="n">
        <v>36218</v>
      </c>
      <c r="B474" s="0" t="s">
        <v>1623</v>
      </c>
      <c r="C474" s="0" t="s">
        <v>1167</v>
      </c>
      <c r="D474" s="0" t="s">
        <v>1168</v>
      </c>
      <c r="E474" s="317" t="n">
        <v>84.57</v>
      </c>
    </row>
    <row r="475" customFormat="false" ht="15" hidden="false" customHeight="false" outlineLevel="0" collapsed="false">
      <c r="A475" s="0" t="n">
        <v>36220</v>
      </c>
      <c r="B475" s="0" t="s">
        <v>1624</v>
      </c>
      <c r="C475" s="0" t="s">
        <v>1167</v>
      </c>
      <c r="D475" s="0" t="s">
        <v>1168</v>
      </c>
      <c r="E475" s="317" t="n">
        <v>96.98</v>
      </c>
    </row>
    <row r="476" customFormat="false" ht="15" hidden="false" customHeight="false" outlineLevel="0" collapsed="false">
      <c r="A476" s="0" t="n">
        <v>36080</v>
      </c>
      <c r="B476" s="0" t="s">
        <v>1625</v>
      </c>
      <c r="C476" s="0" t="s">
        <v>1167</v>
      </c>
      <c r="D476" s="0" t="s">
        <v>1175</v>
      </c>
      <c r="E476" s="317" t="n">
        <v>104.9</v>
      </c>
    </row>
    <row r="477" customFormat="false" ht="15" hidden="false" customHeight="false" outlineLevel="0" collapsed="false">
      <c r="A477" s="0" t="n">
        <v>36223</v>
      </c>
      <c r="B477" s="0" t="s">
        <v>1626</v>
      </c>
      <c r="C477" s="0" t="s">
        <v>1167</v>
      </c>
      <c r="D477" s="0" t="s">
        <v>1168</v>
      </c>
      <c r="E477" s="317" t="n">
        <v>109.84</v>
      </c>
    </row>
    <row r="478" customFormat="false" ht="15" hidden="false" customHeight="false" outlineLevel="0" collapsed="false">
      <c r="A478" s="0" t="n">
        <v>546</v>
      </c>
      <c r="B478" s="0" t="s">
        <v>1627</v>
      </c>
      <c r="C478" s="0" t="s">
        <v>1234</v>
      </c>
      <c r="D478" s="0" t="s">
        <v>1175</v>
      </c>
      <c r="E478" s="317" t="n">
        <v>5.41</v>
      </c>
    </row>
    <row r="479" customFormat="false" ht="15" hidden="false" customHeight="false" outlineLevel="0" collapsed="false">
      <c r="A479" s="0" t="n">
        <v>557</v>
      </c>
      <c r="B479" s="0" t="s">
        <v>1628</v>
      </c>
      <c r="C479" s="0" t="s">
        <v>1185</v>
      </c>
      <c r="D479" s="0" t="s">
        <v>1168</v>
      </c>
      <c r="E479" s="317" t="n">
        <v>20.76</v>
      </c>
    </row>
    <row r="480" customFormat="false" ht="15" hidden="false" customHeight="false" outlineLevel="0" collapsed="false">
      <c r="A480" s="0" t="n">
        <v>552</v>
      </c>
      <c r="B480" s="0" t="s">
        <v>1629</v>
      </c>
      <c r="C480" s="0" t="s">
        <v>1185</v>
      </c>
      <c r="D480" s="0" t="s">
        <v>1168</v>
      </c>
      <c r="E480" s="317" t="n">
        <v>10.22</v>
      </c>
    </row>
    <row r="481" customFormat="false" ht="15" hidden="false" customHeight="false" outlineLevel="0" collapsed="false">
      <c r="A481" s="0" t="n">
        <v>555</v>
      </c>
      <c r="B481" s="0" t="s">
        <v>1630</v>
      </c>
      <c r="C481" s="0" t="s">
        <v>1185</v>
      </c>
      <c r="D481" s="0" t="s">
        <v>1168</v>
      </c>
      <c r="E481" s="317" t="n">
        <v>6.26</v>
      </c>
    </row>
    <row r="482" customFormat="false" ht="15" hidden="false" customHeight="false" outlineLevel="0" collapsed="false">
      <c r="A482" s="0" t="n">
        <v>565</v>
      </c>
      <c r="B482" s="0" t="s">
        <v>1631</v>
      </c>
      <c r="C482" s="0" t="s">
        <v>1185</v>
      </c>
      <c r="D482" s="0" t="s">
        <v>1168</v>
      </c>
      <c r="E482" s="317" t="n">
        <v>9.57</v>
      </c>
    </row>
    <row r="483" customFormat="false" ht="15" hidden="false" customHeight="false" outlineLevel="0" collapsed="false">
      <c r="A483" s="0" t="n">
        <v>549</v>
      </c>
      <c r="B483" s="0" t="s">
        <v>1632</v>
      </c>
      <c r="C483" s="0" t="s">
        <v>1185</v>
      </c>
      <c r="D483" s="0" t="s">
        <v>1168</v>
      </c>
      <c r="E483" s="317" t="n">
        <v>27.37</v>
      </c>
    </row>
    <row r="484" customFormat="false" ht="15" hidden="false" customHeight="false" outlineLevel="0" collapsed="false">
      <c r="A484" s="0" t="n">
        <v>559</v>
      </c>
      <c r="B484" s="0" t="s">
        <v>1633</v>
      </c>
      <c r="C484" s="0" t="s">
        <v>1185</v>
      </c>
      <c r="D484" s="0" t="s">
        <v>1168</v>
      </c>
      <c r="E484" s="317" t="n">
        <v>13.68</v>
      </c>
    </row>
    <row r="485" customFormat="false" ht="15" hidden="false" customHeight="false" outlineLevel="0" collapsed="false">
      <c r="A485" s="0" t="n">
        <v>551</v>
      </c>
      <c r="B485" s="0" t="s">
        <v>1634</v>
      </c>
      <c r="C485" s="0" t="s">
        <v>1185</v>
      </c>
      <c r="D485" s="0" t="s">
        <v>1168</v>
      </c>
      <c r="E485" s="317" t="n">
        <v>53.48</v>
      </c>
    </row>
    <row r="486" customFormat="false" ht="15" hidden="false" customHeight="false" outlineLevel="0" collapsed="false">
      <c r="A486" s="0" t="n">
        <v>547</v>
      </c>
      <c r="B486" s="0" t="s">
        <v>1635</v>
      </c>
      <c r="C486" s="0" t="s">
        <v>1185</v>
      </c>
      <c r="D486" s="0" t="s">
        <v>1168</v>
      </c>
      <c r="E486" s="317" t="n">
        <v>20.5</v>
      </c>
    </row>
    <row r="487" customFormat="false" ht="15" hidden="false" customHeight="false" outlineLevel="0" collapsed="false">
      <c r="A487" s="0" t="n">
        <v>560</v>
      </c>
      <c r="B487" s="0" t="s">
        <v>1636</v>
      </c>
      <c r="C487" s="0" t="s">
        <v>1185</v>
      </c>
      <c r="D487" s="0" t="s">
        <v>1168</v>
      </c>
      <c r="E487" s="317" t="n">
        <v>17.32</v>
      </c>
    </row>
    <row r="488" customFormat="false" ht="15" hidden="false" customHeight="false" outlineLevel="0" collapsed="false">
      <c r="A488" s="0" t="n">
        <v>566</v>
      </c>
      <c r="B488" s="0" t="s">
        <v>1637</v>
      </c>
      <c r="C488" s="0" t="s">
        <v>1185</v>
      </c>
      <c r="D488" s="0" t="s">
        <v>1168</v>
      </c>
      <c r="E488" s="317" t="n">
        <v>2.78</v>
      </c>
    </row>
    <row r="489" customFormat="false" ht="15" hidden="false" customHeight="false" outlineLevel="0" collapsed="false">
      <c r="A489" s="0" t="n">
        <v>563</v>
      </c>
      <c r="B489" s="0" t="s">
        <v>1638</v>
      </c>
      <c r="C489" s="0" t="s">
        <v>1185</v>
      </c>
      <c r="D489" s="0" t="s">
        <v>1168</v>
      </c>
      <c r="E489" s="317" t="n">
        <v>15.56</v>
      </c>
    </row>
    <row r="490" customFormat="false" ht="15" hidden="false" customHeight="false" outlineLevel="0" collapsed="false">
      <c r="A490" s="0" t="n">
        <v>38127</v>
      </c>
      <c r="B490" s="0" t="s">
        <v>1639</v>
      </c>
      <c r="C490" s="0" t="s">
        <v>1167</v>
      </c>
      <c r="D490" s="0" t="s">
        <v>1168</v>
      </c>
      <c r="E490" s="317" t="n">
        <v>319.55</v>
      </c>
    </row>
    <row r="491" customFormat="false" ht="15" hidden="false" customHeight="false" outlineLevel="0" collapsed="false">
      <c r="A491" s="0" t="n">
        <v>38060</v>
      </c>
      <c r="B491" s="0" t="s">
        <v>907</v>
      </c>
      <c r="C491" s="0" t="s">
        <v>1167</v>
      </c>
      <c r="D491" s="0" t="s">
        <v>1168</v>
      </c>
      <c r="E491" s="317" t="n">
        <v>58.54</v>
      </c>
    </row>
    <row r="492" customFormat="false" ht="15" hidden="false" customHeight="false" outlineLevel="0" collapsed="false">
      <c r="A492" s="0" t="n">
        <v>10956</v>
      </c>
      <c r="B492" s="0" t="s">
        <v>1640</v>
      </c>
      <c r="C492" s="0" t="s">
        <v>1167</v>
      </c>
      <c r="D492" s="0" t="s">
        <v>1168</v>
      </c>
      <c r="E492" s="317" t="n">
        <v>60.81</v>
      </c>
    </row>
    <row r="493" customFormat="false" ht="15" hidden="false" customHeight="false" outlineLevel="0" collapsed="false">
      <c r="A493" s="0" t="n">
        <v>39380</v>
      </c>
      <c r="B493" s="0" t="s">
        <v>1641</v>
      </c>
      <c r="C493" s="0" t="s">
        <v>1167</v>
      </c>
      <c r="D493" s="0" t="s">
        <v>1171</v>
      </c>
      <c r="E493" s="317" t="n">
        <v>9.3</v>
      </c>
    </row>
    <row r="494" customFormat="false" ht="15" hidden="false" customHeight="false" outlineLevel="0" collapsed="false">
      <c r="A494" s="0" t="n">
        <v>13374</v>
      </c>
      <c r="B494" s="0" t="s">
        <v>1642</v>
      </c>
      <c r="C494" s="0" t="s">
        <v>1167</v>
      </c>
      <c r="D494" s="0" t="s">
        <v>1168</v>
      </c>
      <c r="E494" s="317" t="n">
        <v>85.76</v>
      </c>
    </row>
    <row r="495" customFormat="false" ht="15" hidden="false" customHeight="false" outlineLevel="0" collapsed="false">
      <c r="A495" s="0" t="n">
        <v>37597</v>
      </c>
      <c r="B495" s="0" t="s">
        <v>1643</v>
      </c>
      <c r="C495" s="0" t="s">
        <v>1167</v>
      </c>
      <c r="D495" s="0" t="s">
        <v>1168</v>
      </c>
      <c r="E495" s="316" t="n">
        <v>339843.75</v>
      </c>
    </row>
    <row r="496" customFormat="false" ht="15" hidden="false" customHeight="false" outlineLevel="0" collapsed="false">
      <c r="A496" s="0" t="n">
        <v>183</v>
      </c>
      <c r="B496" s="0" t="s">
        <v>1644</v>
      </c>
      <c r="C496" s="0" t="s">
        <v>1645</v>
      </c>
      <c r="D496" s="0" t="s">
        <v>1175</v>
      </c>
      <c r="E496" s="317" t="n">
        <v>110</v>
      </c>
    </row>
    <row r="497" customFormat="false" ht="15" hidden="false" customHeight="false" outlineLevel="0" collapsed="false">
      <c r="A497" s="0" t="n">
        <v>184</v>
      </c>
      <c r="B497" s="0" t="s">
        <v>794</v>
      </c>
      <c r="C497" s="0" t="s">
        <v>1645</v>
      </c>
      <c r="D497" s="0" t="s">
        <v>1168</v>
      </c>
      <c r="E497" s="317" t="n">
        <v>72.7</v>
      </c>
    </row>
    <row r="498" customFormat="false" ht="15" hidden="false" customHeight="false" outlineLevel="0" collapsed="false">
      <c r="A498" s="0" t="n">
        <v>195</v>
      </c>
      <c r="B498" s="0" t="s">
        <v>1646</v>
      </c>
      <c r="C498" s="0" t="s">
        <v>1645</v>
      </c>
      <c r="D498" s="0" t="s">
        <v>1168</v>
      </c>
      <c r="E498" s="317" t="n">
        <v>89.36</v>
      </c>
    </row>
    <row r="499" customFormat="false" ht="15" hidden="false" customHeight="false" outlineLevel="0" collapsed="false">
      <c r="A499" s="0" t="n">
        <v>194</v>
      </c>
      <c r="B499" s="0" t="s">
        <v>1647</v>
      </c>
      <c r="C499" s="0" t="s">
        <v>1645</v>
      </c>
      <c r="D499" s="0" t="s">
        <v>1168</v>
      </c>
      <c r="E499" s="317" t="n">
        <v>48.57</v>
      </c>
    </row>
    <row r="500" customFormat="false" ht="15" hidden="false" customHeight="false" outlineLevel="0" collapsed="false">
      <c r="A500" s="0" t="n">
        <v>20001</v>
      </c>
      <c r="B500" s="0" t="s">
        <v>1648</v>
      </c>
      <c r="C500" s="0" t="s">
        <v>1645</v>
      </c>
      <c r="D500" s="0" t="s">
        <v>1168</v>
      </c>
      <c r="E500" s="317" t="n">
        <v>89.04</v>
      </c>
    </row>
    <row r="501" customFormat="false" ht="15" hidden="false" customHeight="false" outlineLevel="0" collapsed="false">
      <c r="A501" s="0" t="n">
        <v>181</v>
      </c>
      <c r="B501" s="0" t="s">
        <v>1649</v>
      </c>
      <c r="C501" s="0" t="s">
        <v>1645</v>
      </c>
      <c r="D501" s="0" t="s">
        <v>1168</v>
      </c>
      <c r="E501" s="317" t="n">
        <v>120.47</v>
      </c>
    </row>
    <row r="502" customFormat="false" ht="15" hidden="false" customHeight="false" outlineLevel="0" collapsed="false">
      <c r="A502" s="0" t="n">
        <v>39837</v>
      </c>
      <c r="B502" s="0" t="s">
        <v>1650</v>
      </c>
      <c r="C502" s="0" t="s">
        <v>1645</v>
      </c>
      <c r="D502" s="0" t="s">
        <v>1171</v>
      </c>
      <c r="E502" s="317" t="n">
        <v>238.62</v>
      </c>
    </row>
    <row r="503" customFormat="false" ht="15" hidden="false" customHeight="false" outlineLevel="0" collapsed="false">
      <c r="A503" s="0" t="n">
        <v>10535</v>
      </c>
      <c r="B503" s="0" t="s">
        <v>1651</v>
      </c>
      <c r="C503" s="0" t="s">
        <v>1167</v>
      </c>
      <c r="D503" s="0" t="s">
        <v>1171</v>
      </c>
      <c r="E503" s="316" t="n">
        <v>2976</v>
      </c>
    </row>
    <row r="504" customFormat="false" ht="15" hidden="false" customHeight="false" outlineLevel="0" collapsed="false">
      <c r="A504" s="0" t="n">
        <v>10537</v>
      </c>
      <c r="B504" s="0" t="s">
        <v>1652</v>
      </c>
      <c r="C504" s="0" t="s">
        <v>1167</v>
      </c>
      <c r="D504" s="0" t="s">
        <v>1171</v>
      </c>
      <c r="E504" s="316" t="n">
        <v>4058.45</v>
      </c>
    </row>
    <row r="505" customFormat="false" ht="15" hidden="false" customHeight="false" outlineLevel="0" collapsed="false">
      <c r="A505" s="0" t="n">
        <v>13891</v>
      </c>
      <c r="B505" s="0" t="s">
        <v>1653</v>
      </c>
      <c r="C505" s="0" t="s">
        <v>1167</v>
      </c>
      <c r="D505" s="0" t="s">
        <v>1171</v>
      </c>
      <c r="E505" s="316" t="n">
        <v>3722.52</v>
      </c>
    </row>
    <row r="506" customFormat="false" ht="15" hidden="false" customHeight="false" outlineLevel="0" collapsed="false">
      <c r="A506" s="0" t="n">
        <v>25975</v>
      </c>
      <c r="B506" s="0" t="s">
        <v>1654</v>
      </c>
      <c r="C506" s="0" t="s">
        <v>1167</v>
      </c>
      <c r="D506" s="0" t="s">
        <v>1171</v>
      </c>
      <c r="E506" s="316" t="n">
        <v>16191.45</v>
      </c>
    </row>
    <row r="507" customFormat="false" ht="15" hidden="false" customHeight="false" outlineLevel="0" collapsed="false">
      <c r="A507" s="0" t="n">
        <v>36396</v>
      </c>
      <c r="B507" s="0" t="s">
        <v>1655</v>
      </c>
      <c r="C507" s="0" t="s">
        <v>1167</v>
      </c>
      <c r="D507" s="0" t="s">
        <v>1171</v>
      </c>
      <c r="E507" s="316" t="n">
        <v>3404.74</v>
      </c>
    </row>
    <row r="508" customFormat="false" ht="15" hidden="false" customHeight="false" outlineLevel="0" collapsed="false">
      <c r="A508" s="0" t="n">
        <v>36397</v>
      </c>
      <c r="B508" s="0" t="s">
        <v>1656</v>
      </c>
      <c r="C508" s="0" t="s">
        <v>1167</v>
      </c>
      <c r="D508" s="0" t="s">
        <v>1171</v>
      </c>
      <c r="E508" s="316" t="n">
        <v>12105.76</v>
      </c>
    </row>
    <row r="509" customFormat="false" ht="15" hidden="false" customHeight="false" outlineLevel="0" collapsed="false">
      <c r="A509" s="0" t="n">
        <v>36398</v>
      </c>
      <c r="B509" s="0" t="s">
        <v>1657</v>
      </c>
      <c r="C509" s="0" t="s">
        <v>1167</v>
      </c>
      <c r="D509" s="0" t="s">
        <v>1171</v>
      </c>
      <c r="E509" s="316" t="n">
        <v>14713.54</v>
      </c>
    </row>
    <row r="510" customFormat="false" ht="15" hidden="false" customHeight="false" outlineLevel="0" collapsed="false">
      <c r="A510" s="0" t="n">
        <v>647</v>
      </c>
      <c r="B510" s="0" t="s">
        <v>1658</v>
      </c>
      <c r="C510" s="0" t="s">
        <v>1173</v>
      </c>
      <c r="D510" s="0" t="s">
        <v>1168</v>
      </c>
      <c r="E510" s="317" t="n">
        <v>19.22</v>
      </c>
    </row>
    <row r="511" customFormat="false" ht="15" hidden="false" customHeight="false" outlineLevel="0" collapsed="false">
      <c r="A511" s="0" t="n">
        <v>40920</v>
      </c>
      <c r="B511" s="0" t="s">
        <v>1659</v>
      </c>
      <c r="C511" s="0" t="s">
        <v>1360</v>
      </c>
      <c r="D511" s="0" t="s">
        <v>1168</v>
      </c>
      <c r="E511" s="316" t="n">
        <v>3396.27</v>
      </c>
    </row>
    <row r="512" customFormat="false" ht="15" hidden="false" customHeight="false" outlineLevel="0" collapsed="false">
      <c r="A512" s="0" t="n">
        <v>7266</v>
      </c>
      <c r="B512" s="0" t="s">
        <v>1660</v>
      </c>
      <c r="C512" s="0" t="s">
        <v>1661</v>
      </c>
      <c r="D512" s="0" t="s">
        <v>1175</v>
      </c>
      <c r="E512" s="317" t="n">
        <v>515.71</v>
      </c>
    </row>
    <row r="513" customFormat="false" ht="15" hidden="false" customHeight="false" outlineLevel="0" collapsed="false">
      <c r="A513" s="0" t="n">
        <v>7270</v>
      </c>
      <c r="B513" s="0" t="s">
        <v>1662</v>
      </c>
      <c r="C513" s="0" t="s">
        <v>1167</v>
      </c>
      <c r="D513" s="0" t="s">
        <v>1168</v>
      </c>
      <c r="E513" s="317" t="n">
        <v>0.49</v>
      </c>
    </row>
    <row r="514" customFormat="false" ht="15" hidden="false" customHeight="false" outlineLevel="0" collapsed="false">
      <c r="A514" s="0" t="n">
        <v>7269</v>
      </c>
      <c r="B514" s="0" t="s">
        <v>1663</v>
      </c>
      <c r="C514" s="0" t="s">
        <v>1167</v>
      </c>
      <c r="D514" s="0" t="s">
        <v>1168</v>
      </c>
      <c r="E514" s="317" t="n">
        <v>0.35</v>
      </c>
    </row>
    <row r="515" customFormat="false" ht="15" hidden="false" customHeight="false" outlineLevel="0" collapsed="false">
      <c r="A515" s="0" t="n">
        <v>7271</v>
      </c>
      <c r="B515" s="0" t="s">
        <v>1664</v>
      </c>
      <c r="C515" s="0" t="s">
        <v>1167</v>
      </c>
      <c r="D515" s="0" t="s">
        <v>1168</v>
      </c>
      <c r="E515" s="317" t="n">
        <v>0.51</v>
      </c>
    </row>
    <row r="516" customFormat="false" ht="15" hidden="false" customHeight="false" outlineLevel="0" collapsed="false">
      <c r="A516" s="0" t="n">
        <v>7268</v>
      </c>
      <c r="B516" s="0" t="s">
        <v>1665</v>
      </c>
      <c r="C516" s="0" t="s">
        <v>1167</v>
      </c>
      <c r="D516" s="0" t="s">
        <v>1168</v>
      </c>
      <c r="E516" s="317" t="n">
        <v>0.73</v>
      </c>
    </row>
    <row r="517" customFormat="false" ht="15" hidden="false" customHeight="false" outlineLevel="0" collapsed="false">
      <c r="A517" s="0" t="n">
        <v>7267</v>
      </c>
      <c r="B517" s="0" t="s">
        <v>1666</v>
      </c>
      <c r="C517" s="0" t="s">
        <v>1167</v>
      </c>
      <c r="D517" s="0" t="s">
        <v>1168</v>
      </c>
      <c r="E517" s="317" t="n">
        <v>0.35</v>
      </c>
    </row>
    <row r="518" customFormat="false" ht="15" hidden="false" customHeight="false" outlineLevel="0" collapsed="false">
      <c r="A518" s="0" t="n">
        <v>38783</v>
      </c>
      <c r="B518" s="0" t="s">
        <v>1667</v>
      </c>
      <c r="C518" s="0" t="s">
        <v>1167</v>
      </c>
      <c r="D518" s="0" t="s">
        <v>1168</v>
      </c>
      <c r="E518" s="317" t="n">
        <v>0.64</v>
      </c>
    </row>
    <row r="519" customFormat="false" ht="15" hidden="false" customHeight="false" outlineLevel="0" collapsed="false">
      <c r="A519" s="0" t="n">
        <v>37593</v>
      </c>
      <c r="B519" s="0" t="s">
        <v>1668</v>
      </c>
      <c r="C519" s="0" t="s">
        <v>1167</v>
      </c>
      <c r="D519" s="0" t="s">
        <v>1168</v>
      </c>
      <c r="E519" s="317" t="n">
        <v>1.68</v>
      </c>
    </row>
    <row r="520" customFormat="false" ht="15" hidden="false" customHeight="false" outlineLevel="0" collapsed="false">
      <c r="A520" s="0" t="n">
        <v>37594</v>
      </c>
      <c r="B520" s="0" t="s">
        <v>1669</v>
      </c>
      <c r="C520" s="0" t="s">
        <v>1167</v>
      </c>
      <c r="D520" s="0" t="s">
        <v>1168</v>
      </c>
      <c r="E520" s="317" t="n">
        <v>2.06</v>
      </c>
    </row>
    <row r="521" customFormat="false" ht="15" hidden="false" customHeight="false" outlineLevel="0" collapsed="false">
      <c r="A521" s="0" t="n">
        <v>37592</v>
      </c>
      <c r="B521" s="0" t="s">
        <v>1670</v>
      </c>
      <c r="C521" s="0" t="s">
        <v>1167</v>
      </c>
      <c r="D521" s="0" t="s">
        <v>1168</v>
      </c>
      <c r="E521" s="317" t="n">
        <v>1.26</v>
      </c>
    </row>
    <row r="522" customFormat="false" ht="15" hidden="false" customHeight="false" outlineLevel="0" collapsed="false">
      <c r="A522" s="0" t="n">
        <v>34556</v>
      </c>
      <c r="B522" s="0" t="s">
        <v>1671</v>
      </c>
      <c r="C522" s="0" t="s">
        <v>1167</v>
      </c>
      <c r="D522" s="0" t="s">
        <v>1168</v>
      </c>
      <c r="E522" s="317" t="n">
        <v>2.52</v>
      </c>
    </row>
    <row r="523" customFormat="false" ht="15" hidden="false" customHeight="false" outlineLevel="0" collapsed="false">
      <c r="A523" s="0" t="n">
        <v>37873</v>
      </c>
      <c r="B523" s="0" t="s">
        <v>1672</v>
      </c>
      <c r="C523" s="0" t="s">
        <v>1167</v>
      </c>
      <c r="D523" s="0" t="s">
        <v>1168</v>
      </c>
      <c r="E523" s="317" t="n">
        <v>2.75</v>
      </c>
    </row>
    <row r="524" customFormat="false" ht="15" hidden="false" customHeight="false" outlineLevel="0" collapsed="false">
      <c r="A524" s="0" t="n">
        <v>34564</v>
      </c>
      <c r="B524" s="0" t="s">
        <v>1673</v>
      </c>
      <c r="C524" s="0" t="s">
        <v>1167</v>
      </c>
      <c r="D524" s="0" t="s">
        <v>1168</v>
      </c>
      <c r="E524" s="317" t="n">
        <v>3.15</v>
      </c>
    </row>
    <row r="525" customFormat="false" ht="15" hidden="false" customHeight="false" outlineLevel="0" collapsed="false">
      <c r="A525" s="0" t="n">
        <v>34565</v>
      </c>
      <c r="B525" s="0" t="s">
        <v>1674</v>
      </c>
      <c r="C525" s="0" t="s">
        <v>1167</v>
      </c>
      <c r="D525" s="0" t="s">
        <v>1168</v>
      </c>
      <c r="E525" s="317" t="n">
        <v>3.64</v>
      </c>
    </row>
    <row r="526" customFormat="false" ht="15" hidden="false" customHeight="false" outlineLevel="0" collapsed="false">
      <c r="A526" s="0" t="n">
        <v>38590</v>
      </c>
      <c r="B526" s="0" t="s">
        <v>1675</v>
      </c>
      <c r="C526" s="0" t="s">
        <v>1167</v>
      </c>
      <c r="D526" s="0" t="s">
        <v>1168</v>
      </c>
      <c r="E526" s="317" t="n">
        <v>2.11</v>
      </c>
    </row>
    <row r="527" customFormat="false" ht="15" hidden="false" customHeight="false" outlineLevel="0" collapsed="false">
      <c r="A527" s="0" t="n">
        <v>34566</v>
      </c>
      <c r="B527" s="0" t="s">
        <v>1676</v>
      </c>
      <c r="C527" s="0" t="s">
        <v>1167</v>
      </c>
      <c r="D527" s="0" t="s">
        <v>1168</v>
      </c>
      <c r="E527" s="317" t="n">
        <v>1.97</v>
      </c>
    </row>
    <row r="528" customFormat="false" ht="15" hidden="false" customHeight="false" outlineLevel="0" collapsed="false">
      <c r="A528" s="0" t="n">
        <v>34567</v>
      </c>
      <c r="B528" s="0" t="s">
        <v>1677</v>
      </c>
      <c r="C528" s="0" t="s">
        <v>1167</v>
      </c>
      <c r="D528" s="0" t="s">
        <v>1168</v>
      </c>
      <c r="E528" s="317" t="n">
        <v>2.21</v>
      </c>
    </row>
    <row r="529" customFormat="false" ht="15" hidden="false" customHeight="false" outlineLevel="0" collapsed="false">
      <c r="A529" s="0" t="n">
        <v>38591</v>
      </c>
      <c r="B529" s="0" t="s">
        <v>1678</v>
      </c>
      <c r="C529" s="0" t="s">
        <v>1167</v>
      </c>
      <c r="D529" s="0" t="s">
        <v>1168</v>
      </c>
      <c r="E529" s="317" t="n">
        <v>2.39</v>
      </c>
    </row>
    <row r="530" customFormat="false" ht="15" hidden="false" customHeight="false" outlineLevel="0" collapsed="false">
      <c r="A530" s="0" t="n">
        <v>34568</v>
      </c>
      <c r="B530" s="0" t="s">
        <v>1679</v>
      </c>
      <c r="C530" s="0" t="s">
        <v>1167</v>
      </c>
      <c r="D530" s="0" t="s">
        <v>1168</v>
      </c>
      <c r="E530" s="317" t="n">
        <v>2.89</v>
      </c>
    </row>
    <row r="531" customFormat="false" ht="15" hidden="false" customHeight="false" outlineLevel="0" collapsed="false">
      <c r="A531" s="0" t="n">
        <v>34569</v>
      </c>
      <c r="B531" s="0" t="s">
        <v>1680</v>
      </c>
      <c r="C531" s="0" t="s">
        <v>1167</v>
      </c>
      <c r="D531" s="0" t="s">
        <v>1168</v>
      </c>
      <c r="E531" s="317" t="n">
        <v>2.96</v>
      </c>
    </row>
    <row r="532" customFormat="false" ht="15" hidden="false" customHeight="false" outlineLevel="0" collapsed="false">
      <c r="A532" s="0" t="n">
        <v>34570</v>
      </c>
      <c r="B532" s="0" t="s">
        <v>1681</v>
      </c>
      <c r="C532" s="0" t="s">
        <v>1167</v>
      </c>
      <c r="D532" s="0" t="s">
        <v>1168</v>
      </c>
      <c r="E532" s="317" t="n">
        <v>3.16</v>
      </c>
    </row>
    <row r="533" customFormat="false" ht="15" hidden="false" customHeight="false" outlineLevel="0" collapsed="false">
      <c r="A533" s="0" t="n">
        <v>25070</v>
      </c>
      <c r="B533" s="0" t="s">
        <v>1682</v>
      </c>
      <c r="C533" s="0" t="s">
        <v>1167</v>
      </c>
      <c r="D533" s="0" t="s">
        <v>1168</v>
      </c>
      <c r="E533" s="317" t="n">
        <v>2.42</v>
      </c>
    </row>
    <row r="534" customFormat="false" ht="15" hidden="false" customHeight="false" outlineLevel="0" collapsed="false">
      <c r="A534" s="0" t="n">
        <v>34571</v>
      </c>
      <c r="B534" s="0" t="s">
        <v>1683</v>
      </c>
      <c r="C534" s="0" t="s">
        <v>1167</v>
      </c>
      <c r="D534" s="0" t="s">
        <v>1168</v>
      </c>
      <c r="E534" s="317" t="n">
        <v>2.47</v>
      </c>
    </row>
    <row r="535" customFormat="false" ht="15" hidden="false" customHeight="false" outlineLevel="0" collapsed="false">
      <c r="A535" s="0" t="n">
        <v>34573</v>
      </c>
      <c r="B535" s="0" t="s">
        <v>1684</v>
      </c>
      <c r="C535" s="0" t="s">
        <v>1167</v>
      </c>
      <c r="D535" s="0" t="s">
        <v>1168</v>
      </c>
      <c r="E535" s="317" t="n">
        <v>2.6</v>
      </c>
    </row>
    <row r="536" customFormat="false" ht="15" hidden="false" customHeight="false" outlineLevel="0" collapsed="false">
      <c r="A536" s="0" t="n">
        <v>37107</v>
      </c>
      <c r="B536" s="0" t="s">
        <v>1685</v>
      </c>
      <c r="C536" s="0" t="s">
        <v>1167</v>
      </c>
      <c r="D536" s="0" t="s">
        <v>1168</v>
      </c>
      <c r="E536" s="317" t="n">
        <v>3.84</v>
      </c>
    </row>
    <row r="537" customFormat="false" ht="15" hidden="false" customHeight="false" outlineLevel="0" collapsed="false">
      <c r="A537" s="0" t="n">
        <v>34576</v>
      </c>
      <c r="B537" s="0" t="s">
        <v>1686</v>
      </c>
      <c r="C537" s="0" t="s">
        <v>1167</v>
      </c>
      <c r="D537" s="0" t="s">
        <v>1168</v>
      </c>
      <c r="E537" s="317" t="n">
        <v>3.6</v>
      </c>
    </row>
    <row r="538" customFormat="false" ht="15" hidden="false" customHeight="false" outlineLevel="0" collapsed="false">
      <c r="A538" s="0" t="n">
        <v>34577</v>
      </c>
      <c r="B538" s="0" t="s">
        <v>1687</v>
      </c>
      <c r="C538" s="0" t="s">
        <v>1167</v>
      </c>
      <c r="D538" s="0" t="s">
        <v>1168</v>
      </c>
      <c r="E538" s="317" t="n">
        <v>3.84</v>
      </c>
    </row>
    <row r="539" customFormat="false" ht="15" hidden="false" customHeight="false" outlineLevel="0" collapsed="false">
      <c r="A539" s="0" t="n">
        <v>34578</v>
      </c>
      <c r="B539" s="0" t="s">
        <v>1688</v>
      </c>
      <c r="C539" s="0" t="s">
        <v>1167</v>
      </c>
      <c r="D539" s="0" t="s">
        <v>1168</v>
      </c>
      <c r="E539" s="317" t="n">
        <v>4.26</v>
      </c>
    </row>
    <row r="540" customFormat="false" ht="15" hidden="false" customHeight="false" outlineLevel="0" collapsed="false">
      <c r="A540" s="0" t="n">
        <v>34579</v>
      </c>
      <c r="B540" s="0" t="s">
        <v>1689</v>
      </c>
      <c r="C540" s="0" t="s">
        <v>1167</v>
      </c>
      <c r="D540" s="0" t="s">
        <v>1168</v>
      </c>
      <c r="E540" s="317" t="n">
        <v>5.46</v>
      </c>
    </row>
    <row r="541" customFormat="false" ht="15" hidden="false" customHeight="false" outlineLevel="0" collapsed="false">
      <c r="A541" s="0" t="n">
        <v>25067</v>
      </c>
      <c r="B541" s="0" t="s">
        <v>1690</v>
      </c>
      <c r="C541" s="0" t="s">
        <v>1167</v>
      </c>
      <c r="D541" s="0" t="s">
        <v>1168</v>
      </c>
      <c r="E541" s="317" t="n">
        <v>3.15</v>
      </c>
    </row>
    <row r="542" customFormat="false" ht="15" hidden="false" customHeight="false" outlineLevel="0" collapsed="false">
      <c r="A542" s="0" t="n">
        <v>34580</v>
      </c>
      <c r="B542" s="0" t="s">
        <v>1691</v>
      </c>
      <c r="C542" s="0" t="s">
        <v>1167</v>
      </c>
      <c r="D542" s="0" t="s">
        <v>1168</v>
      </c>
      <c r="E542" s="317" t="n">
        <v>3.43</v>
      </c>
    </row>
    <row r="543" customFormat="false" ht="15" hidden="false" customHeight="false" outlineLevel="0" collapsed="false">
      <c r="A543" s="0" t="n">
        <v>25071</v>
      </c>
      <c r="B543" s="0" t="s">
        <v>1692</v>
      </c>
      <c r="C543" s="0" t="s">
        <v>1167</v>
      </c>
      <c r="D543" s="0" t="s">
        <v>1168</v>
      </c>
      <c r="E543" s="317" t="n">
        <v>1.65</v>
      </c>
    </row>
    <row r="544" customFormat="false" ht="15" hidden="false" customHeight="false" outlineLevel="0" collapsed="false">
      <c r="A544" s="0" t="n">
        <v>38395</v>
      </c>
      <c r="B544" s="0" t="s">
        <v>1693</v>
      </c>
      <c r="C544" s="0" t="s">
        <v>1167</v>
      </c>
      <c r="D544" s="0" t="s">
        <v>1168</v>
      </c>
      <c r="E544" s="317" t="n">
        <v>5.43</v>
      </c>
    </row>
    <row r="545" customFormat="false" ht="15" hidden="false" customHeight="false" outlineLevel="0" collapsed="false">
      <c r="A545" s="0" t="n">
        <v>34583</v>
      </c>
      <c r="B545" s="0" t="s">
        <v>1694</v>
      </c>
      <c r="C545" s="0" t="s">
        <v>1170</v>
      </c>
      <c r="D545" s="0" t="s">
        <v>1168</v>
      </c>
      <c r="E545" s="317" t="n">
        <v>49.96</v>
      </c>
    </row>
    <row r="546" customFormat="false" ht="15" hidden="false" customHeight="false" outlineLevel="0" collapsed="false">
      <c r="A546" s="0" t="n">
        <v>34584</v>
      </c>
      <c r="B546" s="0" t="s">
        <v>1695</v>
      </c>
      <c r="C546" s="0" t="s">
        <v>1170</v>
      </c>
      <c r="D546" s="0" t="s">
        <v>1168</v>
      </c>
      <c r="E546" s="317" t="n">
        <v>27.97</v>
      </c>
    </row>
    <row r="547" customFormat="false" ht="15" hidden="false" customHeight="false" outlineLevel="0" collapsed="false">
      <c r="A547" s="0" t="n">
        <v>709</v>
      </c>
      <c r="B547" s="0" t="s">
        <v>1696</v>
      </c>
      <c r="C547" s="0" t="s">
        <v>1170</v>
      </c>
      <c r="D547" s="0" t="s">
        <v>1171</v>
      </c>
      <c r="E547" s="317" t="n">
        <v>501.42</v>
      </c>
    </row>
    <row r="548" customFormat="false" ht="15" hidden="false" customHeight="false" outlineLevel="0" collapsed="false">
      <c r="A548" s="0" t="n">
        <v>716</v>
      </c>
      <c r="B548" s="0" t="s">
        <v>1697</v>
      </c>
      <c r="C548" s="0" t="s">
        <v>1167</v>
      </c>
      <c r="D548" s="0" t="s">
        <v>1168</v>
      </c>
      <c r="E548" s="317" t="n">
        <v>13.04</v>
      </c>
    </row>
    <row r="549" customFormat="false" ht="15" hidden="false" customHeight="false" outlineLevel="0" collapsed="false">
      <c r="A549" s="0" t="n">
        <v>715</v>
      </c>
      <c r="B549" s="0" t="s">
        <v>1698</v>
      </c>
      <c r="C549" s="0" t="s">
        <v>1167</v>
      </c>
      <c r="D549" s="0" t="s">
        <v>1175</v>
      </c>
      <c r="E549" s="317" t="n">
        <v>12.9</v>
      </c>
    </row>
    <row r="550" customFormat="false" ht="15" hidden="false" customHeight="false" outlineLevel="0" collapsed="false">
      <c r="A550" s="0" t="n">
        <v>718</v>
      </c>
      <c r="B550" s="0" t="s">
        <v>1699</v>
      </c>
      <c r="C550" s="0" t="s">
        <v>1167</v>
      </c>
      <c r="D550" s="0" t="s">
        <v>1168</v>
      </c>
      <c r="E550" s="317" t="n">
        <v>19.22</v>
      </c>
    </row>
    <row r="551" customFormat="false" ht="15" hidden="false" customHeight="false" outlineLevel="0" collapsed="false">
      <c r="A551" s="0" t="n">
        <v>11981</v>
      </c>
      <c r="B551" s="0" t="s">
        <v>1700</v>
      </c>
      <c r="C551" s="0" t="s">
        <v>1167</v>
      </c>
      <c r="D551" s="0" t="s">
        <v>1168</v>
      </c>
      <c r="E551" s="317" t="n">
        <v>13.18</v>
      </c>
    </row>
    <row r="552" customFormat="false" ht="15" hidden="false" customHeight="false" outlineLevel="0" collapsed="false">
      <c r="A552" s="0" t="n">
        <v>10610</v>
      </c>
      <c r="B552" s="0" t="s">
        <v>1701</v>
      </c>
      <c r="C552" s="0" t="s">
        <v>1167</v>
      </c>
      <c r="D552" s="0" t="s">
        <v>1168</v>
      </c>
      <c r="E552" s="317" t="n">
        <v>1.39</v>
      </c>
    </row>
    <row r="553" customFormat="false" ht="15" hidden="false" customHeight="false" outlineLevel="0" collapsed="false">
      <c r="A553" s="0" t="n">
        <v>34585</v>
      </c>
      <c r="B553" s="0" t="s">
        <v>1702</v>
      </c>
      <c r="C553" s="0" t="s">
        <v>1167</v>
      </c>
      <c r="D553" s="0" t="s">
        <v>1168</v>
      </c>
      <c r="E553" s="317" t="n">
        <v>1.41</v>
      </c>
    </row>
    <row r="554" customFormat="false" ht="15" hidden="false" customHeight="false" outlineLevel="0" collapsed="false">
      <c r="A554" s="0" t="n">
        <v>34586</v>
      </c>
      <c r="B554" s="0" t="s">
        <v>1703</v>
      </c>
      <c r="C554" s="0" t="s">
        <v>1167</v>
      </c>
      <c r="D554" s="0" t="s">
        <v>1168</v>
      </c>
      <c r="E554" s="317" t="n">
        <v>1.43</v>
      </c>
    </row>
    <row r="555" customFormat="false" ht="15" hidden="false" customHeight="false" outlineLevel="0" collapsed="false">
      <c r="A555" s="0" t="n">
        <v>38603</v>
      </c>
      <c r="B555" s="0" t="s">
        <v>1704</v>
      </c>
      <c r="C555" s="0" t="s">
        <v>1167</v>
      </c>
      <c r="D555" s="0" t="s">
        <v>1168</v>
      </c>
      <c r="E555" s="317" t="n">
        <v>1.66</v>
      </c>
    </row>
    <row r="556" customFormat="false" ht="15" hidden="false" customHeight="false" outlineLevel="0" collapsed="false">
      <c r="A556" s="0" t="n">
        <v>34588</v>
      </c>
      <c r="B556" s="0" t="s">
        <v>1705</v>
      </c>
      <c r="C556" s="0" t="s">
        <v>1167</v>
      </c>
      <c r="D556" s="0" t="s">
        <v>1168</v>
      </c>
      <c r="E556" s="317" t="n">
        <v>1.84</v>
      </c>
    </row>
    <row r="557" customFormat="false" ht="15" hidden="false" customHeight="false" outlineLevel="0" collapsed="false">
      <c r="A557" s="0" t="n">
        <v>34590</v>
      </c>
      <c r="B557" s="0" t="s">
        <v>1706</v>
      </c>
      <c r="C557" s="0" t="s">
        <v>1167</v>
      </c>
      <c r="D557" s="0" t="s">
        <v>1168</v>
      </c>
      <c r="E557" s="317" t="n">
        <v>1.99</v>
      </c>
    </row>
    <row r="558" customFormat="false" ht="15" hidden="false" customHeight="false" outlineLevel="0" collapsed="false">
      <c r="A558" s="0" t="n">
        <v>34591</v>
      </c>
      <c r="B558" s="0" t="s">
        <v>1707</v>
      </c>
      <c r="C558" s="0" t="s">
        <v>1167</v>
      </c>
      <c r="D558" s="0" t="s">
        <v>1168</v>
      </c>
      <c r="E558" s="317" t="n">
        <v>2.48</v>
      </c>
    </row>
    <row r="559" customFormat="false" ht="15" hidden="false" customHeight="false" outlineLevel="0" collapsed="false">
      <c r="A559" s="0" t="n">
        <v>37103</v>
      </c>
      <c r="B559" s="0" t="s">
        <v>1708</v>
      </c>
      <c r="C559" s="0" t="s">
        <v>1167</v>
      </c>
      <c r="D559" s="0" t="s">
        <v>1168</v>
      </c>
      <c r="E559" s="317" t="n">
        <v>2.06</v>
      </c>
    </row>
    <row r="560" customFormat="false" ht="15" hidden="false" customHeight="false" outlineLevel="0" collapsed="false">
      <c r="A560" s="0" t="n">
        <v>34555</v>
      </c>
      <c r="B560" s="0" t="s">
        <v>1709</v>
      </c>
      <c r="C560" s="0" t="s">
        <v>1167</v>
      </c>
      <c r="D560" s="0" t="s">
        <v>1168</v>
      </c>
      <c r="E560" s="317" t="n">
        <v>2.58</v>
      </c>
    </row>
    <row r="561" customFormat="false" ht="15" hidden="false" customHeight="false" outlineLevel="0" collapsed="false">
      <c r="A561" s="0" t="n">
        <v>34599</v>
      </c>
      <c r="B561" s="0" t="s">
        <v>1710</v>
      </c>
      <c r="C561" s="0" t="s">
        <v>1167</v>
      </c>
      <c r="D561" s="0" t="s">
        <v>1168</v>
      </c>
      <c r="E561" s="317" t="n">
        <v>1.85</v>
      </c>
    </row>
    <row r="562" customFormat="false" ht="15" hidden="false" customHeight="false" outlineLevel="0" collapsed="false">
      <c r="A562" s="0" t="n">
        <v>674</v>
      </c>
      <c r="B562" s="0" t="s">
        <v>1711</v>
      </c>
      <c r="C562" s="0" t="s">
        <v>1170</v>
      </c>
      <c r="D562" s="0" t="s">
        <v>1171</v>
      </c>
      <c r="E562" s="317" t="n">
        <v>53.07</v>
      </c>
    </row>
    <row r="563" customFormat="false" ht="15" hidden="false" customHeight="false" outlineLevel="0" collapsed="false">
      <c r="A563" s="0" t="n">
        <v>34600</v>
      </c>
      <c r="B563" s="0" t="s">
        <v>1712</v>
      </c>
      <c r="C563" s="0" t="s">
        <v>1170</v>
      </c>
      <c r="D563" s="0" t="s">
        <v>1171</v>
      </c>
      <c r="E563" s="317" t="n">
        <v>86.24</v>
      </c>
    </row>
    <row r="564" customFormat="false" ht="15" hidden="false" customHeight="false" outlineLevel="0" collapsed="false">
      <c r="A564" s="0" t="n">
        <v>652</v>
      </c>
      <c r="B564" s="0" t="s">
        <v>1713</v>
      </c>
      <c r="C564" s="0" t="s">
        <v>1170</v>
      </c>
      <c r="D564" s="0" t="s">
        <v>1171</v>
      </c>
      <c r="E564" s="317" t="n">
        <v>109.83</v>
      </c>
    </row>
    <row r="565" customFormat="false" ht="15" hidden="false" customHeight="false" outlineLevel="0" collapsed="false">
      <c r="A565" s="0" t="n">
        <v>34592</v>
      </c>
      <c r="B565" s="0" t="s">
        <v>1714</v>
      </c>
      <c r="C565" s="0" t="s">
        <v>1167</v>
      </c>
      <c r="D565" s="0" t="s">
        <v>1168</v>
      </c>
      <c r="E565" s="317" t="n">
        <v>1.76</v>
      </c>
    </row>
    <row r="566" customFormat="false" ht="15" hidden="false" customHeight="false" outlineLevel="0" collapsed="false">
      <c r="A566" s="0" t="n">
        <v>651</v>
      </c>
      <c r="B566" s="0" t="s">
        <v>1715</v>
      </c>
      <c r="C566" s="0" t="s">
        <v>1167</v>
      </c>
      <c r="D566" s="0" t="s">
        <v>1168</v>
      </c>
      <c r="E566" s="317" t="n">
        <v>2.01</v>
      </c>
    </row>
    <row r="567" customFormat="false" ht="15" hidden="false" customHeight="false" outlineLevel="0" collapsed="false">
      <c r="A567" s="0" t="n">
        <v>654</v>
      </c>
      <c r="B567" s="0" t="s">
        <v>1716</v>
      </c>
      <c r="C567" s="0" t="s">
        <v>1167</v>
      </c>
      <c r="D567" s="0" t="s">
        <v>1168</v>
      </c>
      <c r="E567" s="317" t="n">
        <v>2.59</v>
      </c>
    </row>
    <row r="568" customFormat="false" ht="15" hidden="false" customHeight="false" outlineLevel="0" collapsed="false">
      <c r="A568" s="0" t="n">
        <v>650</v>
      </c>
      <c r="B568" s="0" t="s">
        <v>764</v>
      </c>
      <c r="C568" s="0" t="s">
        <v>1167</v>
      </c>
      <c r="D568" s="0" t="s">
        <v>1175</v>
      </c>
      <c r="E568" s="317" t="n">
        <v>1.71</v>
      </c>
    </row>
    <row r="569" customFormat="false" ht="15" hidden="false" customHeight="false" outlineLevel="0" collapsed="false">
      <c r="A569" s="0" t="n">
        <v>40517</v>
      </c>
      <c r="B569" s="0" t="s">
        <v>1717</v>
      </c>
      <c r="C569" s="0" t="s">
        <v>1170</v>
      </c>
      <c r="D569" s="0" t="s">
        <v>1171</v>
      </c>
      <c r="E569" s="317" t="n">
        <v>43.13</v>
      </c>
    </row>
    <row r="570" customFormat="false" ht="15" hidden="false" customHeight="false" outlineLevel="0" collapsed="false">
      <c r="A570" s="0" t="n">
        <v>40520</v>
      </c>
      <c r="B570" s="0" t="s">
        <v>1718</v>
      </c>
      <c r="C570" s="0" t="s">
        <v>1170</v>
      </c>
      <c r="D570" s="0" t="s">
        <v>1171</v>
      </c>
      <c r="E570" s="317" t="n">
        <v>45.18</v>
      </c>
    </row>
    <row r="571" customFormat="false" ht="15" hidden="false" customHeight="false" outlineLevel="0" collapsed="false">
      <c r="A571" s="0" t="n">
        <v>40515</v>
      </c>
      <c r="B571" s="0" t="s">
        <v>1719</v>
      </c>
      <c r="C571" s="0" t="s">
        <v>1170</v>
      </c>
      <c r="D571" s="0" t="s">
        <v>1171</v>
      </c>
      <c r="E571" s="317" t="n">
        <v>54.55</v>
      </c>
    </row>
    <row r="572" customFormat="false" ht="15" hidden="false" customHeight="false" outlineLevel="0" collapsed="false">
      <c r="A572" s="0" t="n">
        <v>40516</v>
      </c>
      <c r="B572" s="0" t="s">
        <v>1720</v>
      </c>
      <c r="C572" s="0" t="s">
        <v>1170</v>
      </c>
      <c r="D572" s="0" t="s">
        <v>1171</v>
      </c>
      <c r="E572" s="317" t="n">
        <v>64.96</v>
      </c>
    </row>
    <row r="573" customFormat="false" ht="15" hidden="false" customHeight="false" outlineLevel="0" collapsed="false">
      <c r="A573" s="0" t="n">
        <v>40525</v>
      </c>
      <c r="B573" s="0" t="s">
        <v>1721</v>
      </c>
      <c r="C573" s="0" t="s">
        <v>1170</v>
      </c>
      <c r="D573" s="0" t="s">
        <v>1171</v>
      </c>
      <c r="E573" s="317" t="n">
        <v>46.21</v>
      </c>
    </row>
    <row r="574" customFormat="false" ht="15" hidden="false" customHeight="false" outlineLevel="0" collapsed="false">
      <c r="A574" s="0" t="n">
        <v>40529</v>
      </c>
      <c r="B574" s="0" t="s">
        <v>1722</v>
      </c>
      <c r="C574" s="0" t="s">
        <v>1170</v>
      </c>
      <c r="D574" s="0" t="s">
        <v>1171</v>
      </c>
      <c r="E574" s="317" t="n">
        <v>50.73</v>
      </c>
    </row>
    <row r="575" customFormat="false" ht="15" hidden="false" customHeight="false" outlineLevel="0" collapsed="false">
      <c r="A575" s="0" t="n">
        <v>695</v>
      </c>
      <c r="B575" s="0" t="s">
        <v>1723</v>
      </c>
      <c r="C575" s="0" t="s">
        <v>1170</v>
      </c>
      <c r="D575" s="0" t="s">
        <v>1171</v>
      </c>
      <c r="E575" s="317" t="n">
        <v>34.84</v>
      </c>
    </row>
    <row r="576" customFormat="false" ht="15" hidden="false" customHeight="false" outlineLevel="0" collapsed="false">
      <c r="A576" s="0" t="n">
        <v>40524</v>
      </c>
      <c r="B576" s="0" t="s">
        <v>1724</v>
      </c>
      <c r="C576" s="0" t="s">
        <v>1170</v>
      </c>
      <c r="D576" s="0" t="s">
        <v>1171</v>
      </c>
      <c r="E576" s="317" t="n">
        <v>46.21</v>
      </c>
    </row>
    <row r="577" customFormat="false" ht="15" hidden="false" customHeight="false" outlineLevel="0" collapsed="false">
      <c r="A577" s="0" t="n">
        <v>36156</v>
      </c>
      <c r="B577" s="0" t="s">
        <v>1725</v>
      </c>
      <c r="C577" s="0" t="s">
        <v>1170</v>
      </c>
      <c r="D577" s="0" t="s">
        <v>1171</v>
      </c>
      <c r="E577" s="317" t="n">
        <v>40.05</v>
      </c>
    </row>
    <row r="578" customFormat="false" ht="15" hidden="false" customHeight="false" outlineLevel="0" collapsed="false">
      <c r="A578" s="0" t="n">
        <v>36155</v>
      </c>
      <c r="B578" s="0" t="s">
        <v>1726</v>
      </c>
      <c r="C578" s="0" t="s">
        <v>1170</v>
      </c>
      <c r="D578" s="0" t="s">
        <v>1171</v>
      </c>
      <c r="E578" s="317" t="n">
        <v>35.48</v>
      </c>
    </row>
    <row r="579" customFormat="false" ht="15" hidden="false" customHeight="false" outlineLevel="0" collapsed="false">
      <c r="A579" s="0" t="n">
        <v>36154</v>
      </c>
      <c r="B579" s="0" t="s">
        <v>1727</v>
      </c>
      <c r="C579" s="0" t="s">
        <v>1170</v>
      </c>
      <c r="D579" s="0" t="s">
        <v>1171</v>
      </c>
      <c r="E579" s="317" t="n">
        <v>47.14</v>
      </c>
    </row>
    <row r="580" customFormat="false" ht="15" hidden="false" customHeight="false" outlineLevel="0" collapsed="false">
      <c r="A580" s="0" t="n">
        <v>36196</v>
      </c>
      <c r="B580" s="0" t="s">
        <v>1728</v>
      </c>
      <c r="C580" s="0" t="s">
        <v>1170</v>
      </c>
      <c r="D580" s="0" t="s">
        <v>1171</v>
      </c>
      <c r="E580" s="317" t="n">
        <v>40.05</v>
      </c>
    </row>
    <row r="581" customFormat="false" ht="15" hidden="false" customHeight="false" outlineLevel="0" collapsed="false">
      <c r="A581" s="0" t="n">
        <v>679</v>
      </c>
      <c r="B581" s="0" t="s">
        <v>1729</v>
      </c>
      <c r="C581" s="0" t="s">
        <v>1170</v>
      </c>
      <c r="D581" s="0" t="s">
        <v>1171</v>
      </c>
      <c r="E581" s="317" t="n">
        <v>47.75</v>
      </c>
    </row>
    <row r="582" customFormat="false" ht="15" hidden="false" customHeight="false" outlineLevel="0" collapsed="false">
      <c r="A582" s="0" t="n">
        <v>711</v>
      </c>
      <c r="B582" s="0" t="s">
        <v>1730</v>
      </c>
      <c r="C582" s="0" t="s">
        <v>1170</v>
      </c>
      <c r="D582" s="0" t="s">
        <v>1171</v>
      </c>
      <c r="E582" s="317" t="n">
        <v>36.45</v>
      </c>
    </row>
    <row r="583" customFormat="false" ht="15" hidden="false" customHeight="false" outlineLevel="0" collapsed="false">
      <c r="A583" s="0" t="n">
        <v>712</v>
      </c>
      <c r="B583" s="0" t="s">
        <v>1731</v>
      </c>
      <c r="C583" s="0" t="s">
        <v>1170</v>
      </c>
      <c r="D583" s="0" t="s">
        <v>1171</v>
      </c>
      <c r="E583" s="317" t="n">
        <v>38</v>
      </c>
    </row>
    <row r="584" customFormat="false" ht="15" hidden="false" customHeight="false" outlineLevel="0" collapsed="false">
      <c r="A584" s="0" t="n">
        <v>36191</v>
      </c>
      <c r="B584" s="0" t="s">
        <v>1731</v>
      </c>
      <c r="C584" s="0" t="s">
        <v>1167</v>
      </c>
      <c r="D584" s="0" t="s">
        <v>1171</v>
      </c>
      <c r="E584" s="317" t="n">
        <v>2.65</v>
      </c>
    </row>
    <row r="585" customFormat="false" ht="15" hidden="false" customHeight="false" outlineLevel="0" collapsed="false">
      <c r="A585" s="0" t="n">
        <v>36169</v>
      </c>
      <c r="B585" s="0" t="s">
        <v>1732</v>
      </c>
      <c r="C585" s="0" t="s">
        <v>1170</v>
      </c>
      <c r="D585" s="0" t="s">
        <v>1171</v>
      </c>
      <c r="E585" s="317" t="n">
        <v>38.82</v>
      </c>
    </row>
    <row r="586" customFormat="false" ht="15" hidden="false" customHeight="false" outlineLevel="0" collapsed="false">
      <c r="A586" s="0" t="n">
        <v>36172</v>
      </c>
      <c r="B586" s="0" t="s">
        <v>1733</v>
      </c>
      <c r="C586" s="0" t="s">
        <v>1170</v>
      </c>
      <c r="D586" s="0" t="s">
        <v>1171</v>
      </c>
      <c r="E586" s="317" t="n">
        <v>33.89</v>
      </c>
    </row>
    <row r="587" customFormat="false" ht="15" hidden="false" customHeight="false" outlineLevel="0" collapsed="false">
      <c r="A587" s="0" t="n">
        <v>36174</v>
      </c>
      <c r="B587" s="0" t="s">
        <v>1734</v>
      </c>
      <c r="C587" s="0" t="s">
        <v>1170</v>
      </c>
      <c r="D587" s="0" t="s">
        <v>1171</v>
      </c>
      <c r="E587" s="317" t="n">
        <v>44.49</v>
      </c>
    </row>
    <row r="588" customFormat="false" ht="15" hidden="false" customHeight="false" outlineLevel="0" collapsed="false">
      <c r="A588" s="0" t="n">
        <v>36170</v>
      </c>
      <c r="B588" s="0" t="s">
        <v>1735</v>
      </c>
      <c r="C588" s="0" t="s">
        <v>1170</v>
      </c>
      <c r="D588" s="0" t="s">
        <v>1171</v>
      </c>
      <c r="E588" s="317" t="n">
        <v>38</v>
      </c>
    </row>
    <row r="589" customFormat="false" ht="15" hidden="false" customHeight="false" outlineLevel="0" collapsed="false">
      <c r="A589" s="0" t="n">
        <v>12614</v>
      </c>
      <c r="B589" s="0" t="s">
        <v>1736</v>
      </c>
      <c r="C589" s="0" t="s">
        <v>1167</v>
      </c>
      <c r="D589" s="0" t="s">
        <v>1171</v>
      </c>
      <c r="E589" s="317" t="n">
        <v>18.4</v>
      </c>
    </row>
    <row r="590" customFormat="false" ht="15" hidden="false" customHeight="false" outlineLevel="0" collapsed="false">
      <c r="A590" s="0" t="n">
        <v>6140</v>
      </c>
      <c r="B590" s="0" t="s">
        <v>1737</v>
      </c>
      <c r="C590" s="0" t="s">
        <v>1167</v>
      </c>
      <c r="D590" s="0" t="s">
        <v>1168</v>
      </c>
      <c r="E590" s="317" t="n">
        <v>2.7</v>
      </c>
    </row>
    <row r="591" customFormat="false" ht="15" hidden="false" customHeight="false" outlineLevel="0" collapsed="false">
      <c r="A591" s="0" t="n">
        <v>38399</v>
      </c>
      <c r="B591" s="0" t="s">
        <v>668</v>
      </c>
      <c r="C591" s="0" t="s">
        <v>1167</v>
      </c>
      <c r="D591" s="0" t="s">
        <v>1168</v>
      </c>
      <c r="E591" s="317" t="n">
        <v>135.25</v>
      </c>
    </row>
    <row r="592" customFormat="false" ht="15" hidden="false" customHeight="false" outlineLevel="0" collapsed="false">
      <c r="A592" s="0" t="n">
        <v>735</v>
      </c>
      <c r="B592" s="0" t="s">
        <v>1738</v>
      </c>
      <c r="C592" s="0" t="s">
        <v>1167</v>
      </c>
      <c r="D592" s="0" t="s">
        <v>1168</v>
      </c>
      <c r="E592" s="316" t="n">
        <v>1739.07</v>
      </c>
    </row>
    <row r="593" customFormat="false" ht="15" hidden="false" customHeight="false" outlineLevel="0" collapsed="false">
      <c r="A593" s="0" t="n">
        <v>736</v>
      </c>
      <c r="B593" s="0" t="s">
        <v>1739</v>
      </c>
      <c r="C593" s="0" t="s">
        <v>1167</v>
      </c>
      <c r="D593" s="0" t="s">
        <v>1168</v>
      </c>
      <c r="E593" s="316" t="n">
        <v>1462.24</v>
      </c>
    </row>
    <row r="594" customFormat="false" ht="15" hidden="false" customHeight="false" outlineLevel="0" collapsed="false">
      <c r="A594" s="0" t="n">
        <v>729</v>
      </c>
      <c r="B594" s="0" t="s">
        <v>1740</v>
      </c>
      <c r="C594" s="0" t="s">
        <v>1167</v>
      </c>
      <c r="D594" s="0" t="s">
        <v>1175</v>
      </c>
      <c r="E594" s="317" t="n">
        <v>595.88</v>
      </c>
    </row>
    <row r="595" customFormat="false" ht="15" hidden="false" customHeight="false" outlineLevel="0" collapsed="false">
      <c r="A595" s="0" t="n">
        <v>39925</v>
      </c>
      <c r="B595" s="0" t="s">
        <v>1741</v>
      </c>
      <c r="C595" s="0" t="s">
        <v>1167</v>
      </c>
      <c r="D595" s="0" t="s">
        <v>1168</v>
      </c>
      <c r="E595" s="316" t="n">
        <v>8610.41</v>
      </c>
    </row>
    <row r="596" customFormat="false" ht="15" hidden="false" customHeight="false" outlineLevel="0" collapsed="false">
      <c r="A596" s="0" t="n">
        <v>731</v>
      </c>
      <c r="B596" s="0" t="s">
        <v>1742</v>
      </c>
      <c r="C596" s="0" t="s">
        <v>1167</v>
      </c>
      <c r="D596" s="0" t="s">
        <v>1168</v>
      </c>
      <c r="E596" s="317" t="n">
        <v>579.94</v>
      </c>
    </row>
    <row r="597" customFormat="false" ht="15" hidden="false" customHeight="false" outlineLevel="0" collapsed="false">
      <c r="A597" s="0" t="n">
        <v>10575</v>
      </c>
      <c r="B597" s="0" t="s">
        <v>1743</v>
      </c>
      <c r="C597" s="0" t="s">
        <v>1167</v>
      </c>
      <c r="D597" s="0" t="s">
        <v>1168</v>
      </c>
      <c r="E597" s="317" t="n">
        <v>905.03</v>
      </c>
    </row>
    <row r="598" customFormat="false" ht="15" hidden="false" customHeight="false" outlineLevel="0" collapsed="false">
      <c r="A598" s="0" t="n">
        <v>733</v>
      </c>
      <c r="B598" s="0" t="s">
        <v>1744</v>
      </c>
      <c r="C598" s="0" t="s">
        <v>1167</v>
      </c>
      <c r="D598" s="0" t="s">
        <v>1168</v>
      </c>
      <c r="E598" s="317" t="n">
        <v>990.9</v>
      </c>
    </row>
    <row r="599" customFormat="false" ht="15" hidden="false" customHeight="false" outlineLevel="0" collapsed="false">
      <c r="A599" s="0" t="n">
        <v>732</v>
      </c>
      <c r="B599" s="0" t="s">
        <v>1745</v>
      </c>
      <c r="C599" s="0" t="s">
        <v>1167</v>
      </c>
      <c r="D599" s="0" t="s">
        <v>1168</v>
      </c>
      <c r="E599" s="317" t="n">
        <v>977.58</v>
      </c>
    </row>
    <row r="600" customFormat="false" ht="15" hidden="false" customHeight="false" outlineLevel="0" collapsed="false">
      <c r="A600" s="0" t="n">
        <v>737</v>
      </c>
      <c r="B600" s="0" t="s">
        <v>1746</v>
      </c>
      <c r="C600" s="0" t="s">
        <v>1167</v>
      </c>
      <c r="D600" s="0" t="s">
        <v>1168</v>
      </c>
      <c r="E600" s="316" t="n">
        <v>5482</v>
      </c>
    </row>
    <row r="601" customFormat="false" ht="15" hidden="false" customHeight="false" outlineLevel="0" collapsed="false">
      <c r="A601" s="0" t="n">
        <v>738</v>
      </c>
      <c r="B601" s="0" t="s">
        <v>1747</v>
      </c>
      <c r="C601" s="0" t="s">
        <v>1167</v>
      </c>
      <c r="D601" s="0" t="s">
        <v>1168</v>
      </c>
      <c r="E601" s="316" t="n">
        <v>2541.96</v>
      </c>
    </row>
    <row r="602" customFormat="false" ht="15" hidden="false" customHeight="false" outlineLevel="0" collapsed="false">
      <c r="A602" s="0" t="n">
        <v>740</v>
      </c>
      <c r="B602" s="0" t="s">
        <v>1748</v>
      </c>
      <c r="C602" s="0" t="s">
        <v>1167</v>
      </c>
      <c r="D602" s="0" t="s">
        <v>1168</v>
      </c>
      <c r="E602" s="316" t="n">
        <v>5157.12</v>
      </c>
    </row>
    <row r="603" customFormat="false" ht="15" hidden="false" customHeight="false" outlineLevel="0" collapsed="false">
      <c r="A603" s="0" t="n">
        <v>734</v>
      </c>
      <c r="B603" s="0" t="s">
        <v>1749</v>
      </c>
      <c r="C603" s="0" t="s">
        <v>1167</v>
      </c>
      <c r="D603" s="0" t="s">
        <v>1168</v>
      </c>
      <c r="E603" s="316" t="n">
        <v>1047.96</v>
      </c>
    </row>
    <row r="604" customFormat="false" ht="15" hidden="false" customHeight="false" outlineLevel="0" collapsed="false">
      <c r="A604" s="0" t="n">
        <v>39008</v>
      </c>
      <c r="B604" s="0" t="s">
        <v>1750</v>
      </c>
      <c r="C604" s="0" t="s">
        <v>1167</v>
      </c>
      <c r="D604" s="0" t="s">
        <v>1171</v>
      </c>
      <c r="E604" s="316" t="n">
        <v>36278.34</v>
      </c>
    </row>
    <row r="605" customFormat="false" ht="15" hidden="false" customHeight="false" outlineLevel="0" collapsed="false">
      <c r="A605" s="0" t="n">
        <v>39009</v>
      </c>
      <c r="B605" s="0" t="s">
        <v>1751</v>
      </c>
      <c r="C605" s="0" t="s">
        <v>1167</v>
      </c>
      <c r="D605" s="0" t="s">
        <v>1171</v>
      </c>
      <c r="E605" s="316" t="n">
        <v>38867.75</v>
      </c>
    </row>
    <row r="606" customFormat="false" ht="15" hidden="false" customHeight="false" outlineLevel="0" collapsed="false">
      <c r="A606" s="0" t="n">
        <v>10587</v>
      </c>
      <c r="B606" s="0" t="s">
        <v>1752</v>
      </c>
      <c r="C606" s="0" t="s">
        <v>1167</v>
      </c>
      <c r="D606" s="0" t="s">
        <v>1168</v>
      </c>
      <c r="E606" s="316" t="n">
        <v>2841.21</v>
      </c>
    </row>
    <row r="607" customFormat="false" ht="15" hidden="false" customHeight="false" outlineLevel="0" collapsed="false">
      <c r="A607" s="0" t="n">
        <v>759</v>
      </c>
      <c r="B607" s="0" t="s">
        <v>1753</v>
      </c>
      <c r="C607" s="0" t="s">
        <v>1167</v>
      </c>
      <c r="D607" s="0" t="s">
        <v>1168</v>
      </c>
      <c r="E607" s="316" t="n">
        <v>4085.1</v>
      </c>
    </row>
    <row r="608" customFormat="false" ht="15" hidden="false" customHeight="false" outlineLevel="0" collapsed="false">
      <c r="A608" s="0" t="n">
        <v>761</v>
      </c>
      <c r="B608" s="0" t="s">
        <v>1754</v>
      </c>
      <c r="C608" s="0" t="s">
        <v>1167</v>
      </c>
      <c r="D608" s="0" t="s">
        <v>1168</v>
      </c>
      <c r="E608" s="316" t="n">
        <v>6924.58</v>
      </c>
    </row>
    <row r="609" customFormat="false" ht="15" hidden="false" customHeight="false" outlineLevel="0" collapsed="false">
      <c r="A609" s="0" t="n">
        <v>750</v>
      </c>
      <c r="B609" s="0" t="s">
        <v>1755</v>
      </c>
      <c r="C609" s="0" t="s">
        <v>1167</v>
      </c>
      <c r="D609" s="0" t="s">
        <v>1168</v>
      </c>
      <c r="E609" s="316" t="n">
        <v>6574.34</v>
      </c>
    </row>
    <row r="610" customFormat="false" ht="15" hidden="false" customHeight="false" outlineLevel="0" collapsed="false">
      <c r="A610" s="0" t="n">
        <v>755</v>
      </c>
      <c r="B610" s="0" t="s">
        <v>1756</v>
      </c>
      <c r="C610" s="0" t="s">
        <v>1167</v>
      </c>
      <c r="D610" s="0" t="s">
        <v>1168</v>
      </c>
      <c r="E610" s="316" t="n">
        <v>26977.92</v>
      </c>
    </row>
    <row r="611" customFormat="false" ht="15" hidden="false" customHeight="false" outlineLevel="0" collapsed="false">
      <c r="A611" s="0" t="n">
        <v>749</v>
      </c>
      <c r="B611" s="0" t="s">
        <v>1757</v>
      </c>
      <c r="C611" s="0" t="s">
        <v>1167</v>
      </c>
      <c r="D611" s="0" t="s">
        <v>1168</v>
      </c>
      <c r="E611" s="316" t="n">
        <v>9921.98</v>
      </c>
    </row>
    <row r="612" customFormat="false" ht="15" hidden="false" customHeight="false" outlineLevel="0" collapsed="false">
      <c r="A612" s="0" t="n">
        <v>756</v>
      </c>
      <c r="B612" s="0" t="s">
        <v>1758</v>
      </c>
      <c r="C612" s="0" t="s">
        <v>1167</v>
      </c>
      <c r="D612" s="0" t="s">
        <v>1168</v>
      </c>
      <c r="E612" s="316" t="n">
        <v>29423.03</v>
      </c>
    </row>
    <row r="613" customFormat="false" ht="15" hidden="false" customHeight="false" outlineLevel="0" collapsed="false">
      <c r="A613" s="0" t="n">
        <v>757</v>
      </c>
      <c r="B613" s="0" t="s">
        <v>1759</v>
      </c>
      <c r="C613" s="0" t="s">
        <v>1167</v>
      </c>
      <c r="D613" s="0" t="s">
        <v>1168</v>
      </c>
      <c r="E613" s="316" t="n">
        <v>13359.93</v>
      </c>
    </row>
    <row r="614" customFormat="false" ht="15" hidden="false" customHeight="false" outlineLevel="0" collapsed="false">
      <c r="A614" s="0" t="n">
        <v>10588</v>
      </c>
      <c r="B614" s="0" t="s">
        <v>1760</v>
      </c>
      <c r="C614" s="0" t="s">
        <v>1167</v>
      </c>
      <c r="D614" s="0" t="s">
        <v>1168</v>
      </c>
      <c r="E614" s="316" t="n">
        <v>2949.54</v>
      </c>
    </row>
    <row r="615" customFormat="false" ht="15" hidden="false" customHeight="false" outlineLevel="0" collapsed="false">
      <c r="A615" s="0" t="n">
        <v>10592</v>
      </c>
      <c r="B615" s="0" t="s">
        <v>1761</v>
      </c>
      <c r="C615" s="0" t="s">
        <v>1167</v>
      </c>
      <c r="D615" s="0" t="s">
        <v>1175</v>
      </c>
      <c r="E615" s="316" t="n">
        <v>3562.65</v>
      </c>
    </row>
    <row r="616" customFormat="false" ht="15" hidden="false" customHeight="false" outlineLevel="0" collapsed="false">
      <c r="A616" s="0" t="n">
        <v>10589</v>
      </c>
      <c r="B616" s="0" t="s">
        <v>1762</v>
      </c>
      <c r="C616" s="0" t="s">
        <v>1167</v>
      </c>
      <c r="D616" s="0" t="s">
        <v>1168</v>
      </c>
      <c r="E616" s="316" t="n">
        <v>4786.19</v>
      </c>
    </row>
    <row r="617" customFormat="false" ht="15" hidden="false" customHeight="false" outlineLevel="0" collapsed="false">
      <c r="A617" s="0" t="n">
        <v>760</v>
      </c>
      <c r="B617" s="0" t="s">
        <v>1763</v>
      </c>
      <c r="C617" s="0" t="s">
        <v>1167</v>
      </c>
      <c r="D617" s="0" t="s">
        <v>1168</v>
      </c>
      <c r="E617" s="316" t="n">
        <v>26719.87</v>
      </c>
    </row>
    <row r="618" customFormat="false" ht="15" hidden="false" customHeight="false" outlineLevel="0" collapsed="false">
      <c r="A618" s="0" t="n">
        <v>751</v>
      </c>
      <c r="B618" s="0" t="s">
        <v>1764</v>
      </c>
      <c r="C618" s="0" t="s">
        <v>1167</v>
      </c>
      <c r="D618" s="0" t="s">
        <v>1168</v>
      </c>
      <c r="E618" s="316" t="n">
        <v>4208.38</v>
      </c>
    </row>
    <row r="619" customFormat="false" ht="15" hidden="false" customHeight="false" outlineLevel="0" collapsed="false">
      <c r="A619" s="0" t="n">
        <v>754</v>
      </c>
      <c r="B619" s="0" t="s">
        <v>1765</v>
      </c>
      <c r="C619" s="0" t="s">
        <v>1167</v>
      </c>
      <c r="D619" s="0" t="s">
        <v>1168</v>
      </c>
      <c r="E619" s="316" t="n">
        <v>6679.96</v>
      </c>
    </row>
    <row r="620" customFormat="false" ht="15" hidden="false" customHeight="false" outlineLevel="0" collapsed="false">
      <c r="A620" s="0" t="n">
        <v>14013</v>
      </c>
      <c r="B620" s="0" t="s">
        <v>1766</v>
      </c>
      <c r="C620" s="0" t="s">
        <v>1167</v>
      </c>
      <c r="D620" s="0" t="s">
        <v>1168</v>
      </c>
      <c r="E620" s="316" t="n">
        <v>148135.5</v>
      </c>
    </row>
    <row r="621" customFormat="false" ht="15" hidden="false" customHeight="false" outlineLevel="0" collapsed="false">
      <c r="A621" s="0" t="n">
        <v>39917</v>
      </c>
      <c r="B621" s="0" t="s">
        <v>1767</v>
      </c>
      <c r="C621" s="0" t="s">
        <v>1167</v>
      </c>
      <c r="D621" s="0" t="s">
        <v>1171</v>
      </c>
      <c r="E621" s="316" t="n">
        <v>55726.16</v>
      </c>
    </row>
    <row r="622" customFormat="false" ht="15" hidden="false" customHeight="false" outlineLevel="0" collapsed="false">
      <c r="A622" s="0" t="n">
        <v>5081</v>
      </c>
      <c r="B622" s="0" t="s">
        <v>1768</v>
      </c>
      <c r="C622" s="0" t="s">
        <v>1611</v>
      </c>
      <c r="D622" s="0" t="s">
        <v>1168</v>
      </c>
      <c r="E622" s="317" t="n">
        <v>17.81</v>
      </c>
    </row>
    <row r="623" customFormat="false" ht="15" hidden="false" customHeight="false" outlineLevel="0" collapsed="false">
      <c r="A623" s="0" t="n">
        <v>38167</v>
      </c>
      <c r="B623" s="0" t="s">
        <v>1769</v>
      </c>
      <c r="C623" s="0" t="s">
        <v>1611</v>
      </c>
      <c r="D623" s="0" t="s">
        <v>1168</v>
      </c>
      <c r="E623" s="317" t="n">
        <v>15.35</v>
      </c>
    </row>
    <row r="624" customFormat="false" ht="15" hidden="false" customHeight="false" outlineLevel="0" collapsed="false">
      <c r="A624" s="0" t="n">
        <v>36145</v>
      </c>
      <c r="B624" s="0" t="s">
        <v>1770</v>
      </c>
      <c r="C624" s="0" t="s">
        <v>1611</v>
      </c>
      <c r="D624" s="0" t="s">
        <v>1168</v>
      </c>
      <c r="E624" s="317" t="n">
        <v>28.8</v>
      </c>
    </row>
    <row r="625" customFormat="false" ht="15" hidden="false" customHeight="false" outlineLevel="0" collapsed="false">
      <c r="A625" s="0" t="n">
        <v>12893</v>
      </c>
      <c r="B625" s="0" t="s">
        <v>629</v>
      </c>
      <c r="C625" s="0" t="s">
        <v>1611</v>
      </c>
      <c r="D625" s="0" t="s">
        <v>1168</v>
      </c>
      <c r="E625" s="317" t="n">
        <v>48</v>
      </c>
    </row>
    <row r="626" customFormat="false" ht="15" hidden="false" customHeight="false" outlineLevel="0" collapsed="false">
      <c r="A626" s="0" t="n">
        <v>11685</v>
      </c>
      <c r="B626" s="0" t="s">
        <v>1771</v>
      </c>
      <c r="C626" s="0" t="s">
        <v>1167</v>
      </c>
      <c r="D626" s="0" t="s">
        <v>1168</v>
      </c>
      <c r="E626" s="317" t="n">
        <v>14.13</v>
      </c>
    </row>
    <row r="627" customFormat="false" ht="15" hidden="false" customHeight="false" outlineLevel="0" collapsed="false">
      <c r="A627" s="0" t="n">
        <v>11679</v>
      </c>
      <c r="B627" s="0" t="s">
        <v>1772</v>
      </c>
      <c r="C627" s="0" t="s">
        <v>1167</v>
      </c>
      <c r="D627" s="0" t="s">
        <v>1168</v>
      </c>
      <c r="E627" s="317" t="n">
        <v>5.03</v>
      </c>
    </row>
    <row r="628" customFormat="false" ht="15" hidden="false" customHeight="false" outlineLevel="0" collapsed="false">
      <c r="A628" s="0" t="n">
        <v>11680</v>
      </c>
      <c r="B628" s="0" t="s">
        <v>1773</v>
      </c>
      <c r="C628" s="0" t="s">
        <v>1167</v>
      </c>
      <c r="D628" s="0" t="s">
        <v>1168</v>
      </c>
      <c r="E628" s="317" t="n">
        <v>4.15</v>
      </c>
    </row>
    <row r="629" customFormat="false" ht="15" hidden="false" customHeight="false" outlineLevel="0" collapsed="false">
      <c r="A629" s="0" t="n">
        <v>2512</v>
      </c>
      <c r="B629" s="0" t="s">
        <v>1774</v>
      </c>
      <c r="C629" s="0" t="s">
        <v>1167</v>
      </c>
      <c r="D629" s="0" t="s">
        <v>1171</v>
      </c>
      <c r="E629" s="317" t="n">
        <v>17.88</v>
      </c>
    </row>
    <row r="630" customFormat="false" ht="15" hidden="false" customHeight="false" outlineLevel="0" collapsed="false">
      <c r="A630" s="0" t="n">
        <v>4374</v>
      </c>
      <c r="B630" s="0" t="s">
        <v>1775</v>
      </c>
      <c r="C630" s="0" t="s">
        <v>1167</v>
      </c>
      <c r="D630" s="0" t="s">
        <v>1168</v>
      </c>
      <c r="E630" s="317" t="n">
        <v>0.29</v>
      </c>
    </row>
    <row r="631" customFormat="false" ht="15" hidden="false" customHeight="false" outlineLevel="0" collapsed="false">
      <c r="A631" s="0" t="n">
        <v>7568</v>
      </c>
      <c r="B631" s="0" t="s">
        <v>747</v>
      </c>
      <c r="C631" s="0" t="s">
        <v>1167</v>
      </c>
      <c r="D631" s="0" t="s">
        <v>1168</v>
      </c>
      <c r="E631" s="317" t="n">
        <v>0.49</v>
      </c>
    </row>
    <row r="632" customFormat="false" ht="15" hidden="false" customHeight="false" outlineLevel="0" collapsed="false">
      <c r="A632" s="0" t="n">
        <v>7584</v>
      </c>
      <c r="B632" s="0" t="s">
        <v>1776</v>
      </c>
      <c r="C632" s="0" t="s">
        <v>1167</v>
      </c>
      <c r="D632" s="0" t="s">
        <v>1168</v>
      </c>
      <c r="E632" s="317" t="n">
        <v>0.74</v>
      </c>
    </row>
    <row r="633" customFormat="false" ht="15" hidden="false" customHeight="false" outlineLevel="0" collapsed="false">
      <c r="A633" s="0" t="n">
        <v>11945</v>
      </c>
      <c r="B633" s="0" t="s">
        <v>1777</v>
      </c>
      <c r="C633" s="0" t="s">
        <v>1167</v>
      </c>
      <c r="D633" s="0" t="s">
        <v>1168</v>
      </c>
      <c r="E633" s="317" t="n">
        <v>0.04</v>
      </c>
    </row>
    <row r="634" customFormat="false" ht="15" hidden="false" customHeight="false" outlineLevel="0" collapsed="false">
      <c r="A634" s="0" t="n">
        <v>11946</v>
      </c>
      <c r="B634" s="0" t="s">
        <v>1778</v>
      </c>
      <c r="C634" s="0" t="s">
        <v>1167</v>
      </c>
      <c r="D634" s="0" t="s">
        <v>1168</v>
      </c>
      <c r="E634" s="317" t="n">
        <v>0.05</v>
      </c>
    </row>
    <row r="635" customFormat="false" ht="15" hidden="false" customHeight="false" outlineLevel="0" collapsed="false">
      <c r="A635" s="0" t="n">
        <v>4375</v>
      </c>
      <c r="B635" s="0" t="s">
        <v>1779</v>
      </c>
      <c r="C635" s="0" t="s">
        <v>1167</v>
      </c>
      <c r="D635" s="0" t="s">
        <v>1175</v>
      </c>
      <c r="E635" s="317" t="n">
        <v>0.08</v>
      </c>
    </row>
    <row r="636" customFormat="false" ht="15" hidden="false" customHeight="false" outlineLevel="0" collapsed="false">
      <c r="A636" s="0" t="n">
        <v>11950</v>
      </c>
      <c r="B636" s="0" t="s">
        <v>1780</v>
      </c>
      <c r="C636" s="0" t="s">
        <v>1167</v>
      </c>
      <c r="D636" s="0" t="s">
        <v>1168</v>
      </c>
      <c r="E636" s="317" t="n">
        <v>0.16</v>
      </c>
    </row>
    <row r="637" customFormat="false" ht="15" hidden="false" customHeight="false" outlineLevel="0" collapsed="false">
      <c r="A637" s="0" t="n">
        <v>4376</v>
      </c>
      <c r="B637" s="0" t="s">
        <v>1781</v>
      </c>
      <c r="C637" s="0" t="s">
        <v>1167</v>
      </c>
      <c r="D637" s="0" t="s">
        <v>1168</v>
      </c>
      <c r="E637" s="317" t="n">
        <v>0.15</v>
      </c>
    </row>
    <row r="638" customFormat="false" ht="15" hidden="false" customHeight="false" outlineLevel="0" collapsed="false">
      <c r="A638" s="0" t="n">
        <v>7583</v>
      </c>
      <c r="B638" s="0" t="s">
        <v>912</v>
      </c>
      <c r="C638" s="0" t="s">
        <v>1167</v>
      </c>
      <c r="D638" s="0" t="s">
        <v>1168</v>
      </c>
      <c r="E638" s="317" t="n">
        <v>0.33</v>
      </c>
    </row>
    <row r="639" customFormat="false" ht="15" hidden="false" customHeight="false" outlineLevel="0" collapsed="false">
      <c r="A639" s="0" t="n">
        <v>4350</v>
      </c>
      <c r="B639" s="0" t="s">
        <v>837</v>
      </c>
      <c r="C639" s="0" t="s">
        <v>1167</v>
      </c>
      <c r="D639" s="0" t="s">
        <v>1171</v>
      </c>
      <c r="E639" s="317" t="n">
        <v>0.41</v>
      </c>
    </row>
    <row r="640" customFormat="false" ht="15" hidden="false" customHeight="false" outlineLevel="0" collapsed="false">
      <c r="A640" s="0" t="n">
        <v>39886</v>
      </c>
      <c r="B640" s="0" t="s">
        <v>1782</v>
      </c>
      <c r="C640" s="0" t="s">
        <v>1167</v>
      </c>
      <c r="D640" s="0" t="s">
        <v>1171</v>
      </c>
      <c r="E640" s="317" t="n">
        <v>3.11</v>
      </c>
    </row>
    <row r="641" customFormat="false" ht="15" hidden="false" customHeight="false" outlineLevel="0" collapsed="false">
      <c r="A641" s="0" t="n">
        <v>39887</v>
      </c>
      <c r="B641" s="0" t="s">
        <v>1783</v>
      </c>
      <c r="C641" s="0" t="s">
        <v>1167</v>
      </c>
      <c r="D641" s="0" t="s">
        <v>1171</v>
      </c>
      <c r="E641" s="317" t="n">
        <v>4.67</v>
      </c>
    </row>
    <row r="642" customFormat="false" ht="15" hidden="false" customHeight="false" outlineLevel="0" collapsed="false">
      <c r="A642" s="0" t="n">
        <v>39888</v>
      </c>
      <c r="B642" s="0" t="s">
        <v>1784</v>
      </c>
      <c r="C642" s="0" t="s">
        <v>1167</v>
      </c>
      <c r="D642" s="0" t="s">
        <v>1171</v>
      </c>
      <c r="E642" s="317" t="n">
        <v>10.67</v>
      </c>
    </row>
    <row r="643" customFormat="false" ht="15" hidden="false" customHeight="false" outlineLevel="0" collapsed="false">
      <c r="A643" s="0" t="n">
        <v>39890</v>
      </c>
      <c r="B643" s="0" t="s">
        <v>1785</v>
      </c>
      <c r="C643" s="0" t="s">
        <v>1167</v>
      </c>
      <c r="D643" s="0" t="s">
        <v>1171</v>
      </c>
      <c r="E643" s="317" t="n">
        <v>18.22</v>
      </c>
    </row>
    <row r="644" customFormat="false" ht="15" hidden="false" customHeight="false" outlineLevel="0" collapsed="false">
      <c r="A644" s="0" t="n">
        <v>39891</v>
      </c>
      <c r="B644" s="0" t="s">
        <v>1786</v>
      </c>
      <c r="C644" s="0" t="s">
        <v>1167</v>
      </c>
      <c r="D644" s="0" t="s">
        <v>1171</v>
      </c>
      <c r="E644" s="317" t="n">
        <v>25.69</v>
      </c>
    </row>
    <row r="645" customFormat="false" ht="15" hidden="false" customHeight="false" outlineLevel="0" collapsed="false">
      <c r="A645" s="0" t="n">
        <v>39892</v>
      </c>
      <c r="B645" s="0" t="s">
        <v>1787</v>
      </c>
      <c r="C645" s="0" t="s">
        <v>1167</v>
      </c>
      <c r="D645" s="0" t="s">
        <v>1171</v>
      </c>
      <c r="E645" s="317" t="n">
        <v>80.1</v>
      </c>
    </row>
    <row r="646" customFormat="false" ht="15" hidden="false" customHeight="false" outlineLevel="0" collapsed="false">
      <c r="A646" s="0" t="n">
        <v>790</v>
      </c>
      <c r="B646" s="0" t="s">
        <v>1788</v>
      </c>
      <c r="C646" s="0" t="s">
        <v>1167</v>
      </c>
      <c r="D646" s="0" t="s">
        <v>1168</v>
      </c>
      <c r="E646" s="317" t="n">
        <v>10.67</v>
      </c>
    </row>
    <row r="647" customFormat="false" ht="15" hidden="false" customHeight="false" outlineLevel="0" collapsed="false">
      <c r="A647" s="0" t="n">
        <v>766</v>
      </c>
      <c r="B647" s="0" t="s">
        <v>1789</v>
      </c>
      <c r="C647" s="0" t="s">
        <v>1167</v>
      </c>
      <c r="D647" s="0" t="s">
        <v>1168</v>
      </c>
      <c r="E647" s="317" t="n">
        <v>10.67</v>
      </c>
    </row>
    <row r="648" customFormat="false" ht="15" hidden="false" customHeight="false" outlineLevel="0" collapsed="false">
      <c r="A648" s="0" t="n">
        <v>791</v>
      </c>
      <c r="B648" s="0" t="s">
        <v>1790</v>
      </c>
      <c r="C648" s="0" t="s">
        <v>1167</v>
      </c>
      <c r="D648" s="0" t="s">
        <v>1168</v>
      </c>
      <c r="E648" s="317" t="n">
        <v>10.67</v>
      </c>
    </row>
    <row r="649" customFormat="false" ht="15" hidden="false" customHeight="false" outlineLevel="0" collapsed="false">
      <c r="A649" s="0" t="n">
        <v>767</v>
      </c>
      <c r="B649" s="0" t="s">
        <v>1791</v>
      </c>
      <c r="C649" s="0" t="s">
        <v>1167</v>
      </c>
      <c r="D649" s="0" t="s">
        <v>1168</v>
      </c>
      <c r="E649" s="317" t="n">
        <v>10.67</v>
      </c>
    </row>
    <row r="650" customFormat="false" ht="15" hidden="false" customHeight="false" outlineLevel="0" collapsed="false">
      <c r="A650" s="0" t="n">
        <v>768</v>
      </c>
      <c r="B650" s="0" t="s">
        <v>1792</v>
      </c>
      <c r="C650" s="0" t="s">
        <v>1167</v>
      </c>
      <c r="D650" s="0" t="s">
        <v>1168</v>
      </c>
      <c r="E650" s="317" t="n">
        <v>8.38</v>
      </c>
    </row>
    <row r="651" customFormat="false" ht="15" hidden="false" customHeight="false" outlineLevel="0" collapsed="false">
      <c r="A651" s="0" t="n">
        <v>789</v>
      </c>
      <c r="B651" s="0" t="s">
        <v>1793</v>
      </c>
      <c r="C651" s="0" t="s">
        <v>1167</v>
      </c>
      <c r="D651" s="0" t="s">
        <v>1168</v>
      </c>
      <c r="E651" s="317" t="n">
        <v>8.2</v>
      </c>
    </row>
    <row r="652" customFormat="false" ht="15" hidden="false" customHeight="false" outlineLevel="0" collapsed="false">
      <c r="A652" s="0" t="n">
        <v>769</v>
      </c>
      <c r="B652" s="0" t="s">
        <v>1794</v>
      </c>
      <c r="C652" s="0" t="s">
        <v>1167</v>
      </c>
      <c r="D652" s="0" t="s">
        <v>1168</v>
      </c>
      <c r="E652" s="317" t="n">
        <v>8.38</v>
      </c>
    </row>
    <row r="653" customFormat="false" ht="15" hidden="false" customHeight="false" outlineLevel="0" collapsed="false">
      <c r="A653" s="0" t="n">
        <v>770</v>
      </c>
      <c r="B653" s="0" t="s">
        <v>1795</v>
      </c>
      <c r="C653" s="0" t="s">
        <v>1167</v>
      </c>
      <c r="D653" s="0" t="s">
        <v>1168</v>
      </c>
      <c r="E653" s="317" t="n">
        <v>2.96</v>
      </c>
    </row>
    <row r="654" customFormat="false" ht="15" hidden="false" customHeight="false" outlineLevel="0" collapsed="false">
      <c r="A654" s="0" t="n">
        <v>12394</v>
      </c>
      <c r="B654" s="0" t="s">
        <v>1796</v>
      </c>
      <c r="C654" s="0" t="s">
        <v>1167</v>
      </c>
      <c r="D654" s="0" t="s">
        <v>1168</v>
      </c>
      <c r="E654" s="317" t="n">
        <v>2.96</v>
      </c>
    </row>
    <row r="655" customFormat="false" ht="15" hidden="false" customHeight="false" outlineLevel="0" collapsed="false">
      <c r="A655" s="0" t="n">
        <v>764</v>
      </c>
      <c r="B655" s="0" t="s">
        <v>1797</v>
      </c>
      <c r="C655" s="0" t="s">
        <v>1167</v>
      </c>
      <c r="D655" s="0" t="s">
        <v>1175</v>
      </c>
      <c r="E655" s="317" t="n">
        <v>5.16</v>
      </c>
    </row>
    <row r="656" customFormat="false" ht="15" hidden="false" customHeight="false" outlineLevel="0" collapsed="false">
      <c r="A656" s="0" t="n">
        <v>765</v>
      </c>
      <c r="B656" s="0" t="s">
        <v>1798</v>
      </c>
      <c r="C656" s="0" t="s">
        <v>1167</v>
      </c>
      <c r="D656" s="0" t="s">
        <v>1168</v>
      </c>
      <c r="E656" s="317" t="n">
        <v>5.16</v>
      </c>
    </row>
    <row r="657" customFormat="false" ht="15" hidden="false" customHeight="false" outlineLevel="0" collapsed="false">
      <c r="A657" s="0" t="n">
        <v>787</v>
      </c>
      <c r="B657" s="0" t="s">
        <v>1799</v>
      </c>
      <c r="C657" s="0" t="s">
        <v>1167</v>
      </c>
      <c r="D657" s="0" t="s">
        <v>1168</v>
      </c>
      <c r="E657" s="317" t="n">
        <v>23.05</v>
      </c>
    </row>
    <row r="658" customFormat="false" ht="15" hidden="false" customHeight="false" outlineLevel="0" collapsed="false">
      <c r="A658" s="0" t="n">
        <v>774</v>
      </c>
      <c r="B658" s="0" t="s">
        <v>1800</v>
      </c>
      <c r="C658" s="0" t="s">
        <v>1167</v>
      </c>
      <c r="D658" s="0" t="s">
        <v>1168</v>
      </c>
      <c r="E658" s="317" t="n">
        <v>23.05</v>
      </c>
    </row>
    <row r="659" customFormat="false" ht="15" hidden="false" customHeight="false" outlineLevel="0" collapsed="false">
      <c r="A659" s="0" t="n">
        <v>773</v>
      </c>
      <c r="B659" s="0" t="s">
        <v>1801</v>
      </c>
      <c r="C659" s="0" t="s">
        <v>1167</v>
      </c>
      <c r="D659" s="0" t="s">
        <v>1168</v>
      </c>
      <c r="E659" s="317" t="n">
        <v>23.05</v>
      </c>
    </row>
    <row r="660" customFormat="false" ht="15" hidden="false" customHeight="false" outlineLevel="0" collapsed="false">
      <c r="A660" s="0" t="n">
        <v>775</v>
      </c>
      <c r="B660" s="0" t="s">
        <v>1802</v>
      </c>
      <c r="C660" s="0" t="s">
        <v>1167</v>
      </c>
      <c r="D660" s="0" t="s">
        <v>1168</v>
      </c>
      <c r="E660" s="317" t="n">
        <v>23.05</v>
      </c>
    </row>
    <row r="661" customFormat="false" ht="15" hidden="false" customHeight="false" outlineLevel="0" collapsed="false">
      <c r="A661" s="0" t="n">
        <v>788</v>
      </c>
      <c r="B661" s="0" t="s">
        <v>1803</v>
      </c>
      <c r="C661" s="0" t="s">
        <v>1167</v>
      </c>
      <c r="D661" s="0" t="s">
        <v>1168</v>
      </c>
      <c r="E661" s="317" t="n">
        <v>14.32</v>
      </c>
    </row>
    <row r="662" customFormat="false" ht="15" hidden="false" customHeight="false" outlineLevel="0" collapsed="false">
      <c r="A662" s="0" t="n">
        <v>772</v>
      </c>
      <c r="B662" s="0" t="s">
        <v>1804</v>
      </c>
      <c r="C662" s="0" t="s">
        <v>1167</v>
      </c>
      <c r="D662" s="0" t="s">
        <v>1168</v>
      </c>
      <c r="E662" s="317" t="n">
        <v>14.32</v>
      </c>
    </row>
    <row r="663" customFormat="false" ht="15" hidden="false" customHeight="false" outlineLevel="0" collapsed="false">
      <c r="A663" s="0" t="n">
        <v>771</v>
      </c>
      <c r="B663" s="0" t="s">
        <v>1805</v>
      </c>
      <c r="C663" s="0" t="s">
        <v>1167</v>
      </c>
      <c r="D663" s="0" t="s">
        <v>1168</v>
      </c>
      <c r="E663" s="317" t="n">
        <v>14.32</v>
      </c>
    </row>
    <row r="664" customFormat="false" ht="15" hidden="false" customHeight="false" outlineLevel="0" collapsed="false">
      <c r="A664" s="0" t="n">
        <v>779</v>
      </c>
      <c r="B664" s="0" t="s">
        <v>1806</v>
      </c>
      <c r="C664" s="0" t="s">
        <v>1167</v>
      </c>
      <c r="D664" s="0" t="s">
        <v>1168</v>
      </c>
      <c r="E664" s="317" t="n">
        <v>3.56</v>
      </c>
    </row>
    <row r="665" customFormat="false" ht="15" hidden="false" customHeight="false" outlineLevel="0" collapsed="false">
      <c r="A665" s="0" t="n">
        <v>776</v>
      </c>
      <c r="B665" s="0" t="s">
        <v>1807</v>
      </c>
      <c r="C665" s="0" t="s">
        <v>1167</v>
      </c>
      <c r="D665" s="0" t="s">
        <v>1168</v>
      </c>
      <c r="E665" s="317" t="n">
        <v>33.98</v>
      </c>
    </row>
    <row r="666" customFormat="false" ht="15" hidden="false" customHeight="false" outlineLevel="0" collapsed="false">
      <c r="A666" s="0" t="n">
        <v>777</v>
      </c>
      <c r="B666" s="0" t="s">
        <v>1808</v>
      </c>
      <c r="C666" s="0" t="s">
        <v>1167</v>
      </c>
      <c r="D666" s="0" t="s">
        <v>1168</v>
      </c>
      <c r="E666" s="317" t="n">
        <v>33.03</v>
      </c>
    </row>
    <row r="667" customFormat="false" ht="15" hidden="false" customHeight="false" outlineLevel="0" collapsed="false">
      <c r="A667" s="0" t="n">
        <v>780</v>
      </c>
      <c r="B667" s="0" t="s">
        <v>1809</v>
      </c>
      <c r="C667" s="0" t="s">
        <v>1167</v>
      </c>
      <c r="D667" s="0" t="s">
        <v>1168</v>
      </c>
      <c r="E667" s="317" t="n">
        <v>33.19</v>
      </c>
    </row>
    <row r="668" customFormat="false" ht="15" hidden="false" customHeight="false" outlineLevel="0" collapsed="false">
      <c r="A668" s="0" t="n">
        <v>778</v>
      </c>
      <c r="B668" s="0" t="s">
        <v>1810</v>
      </c>
      <c r="C668" s="0" t="s">
        <v>1167</v>
      </c>
      <c r="D668" s="0" t="s">
        <v>1168</v>
      </c>
      <c r="E668" s="317" t="n">
        <v>33.98</v>
      </c>
    </row>
    <row r="669" customFormat="false" ht="15" hidden="false" customHeight="false" outlineLevel="0" collapsed="false">
      <c r="A669" s="0" t="n">
        <v>781</v>
      </c>
      <c r="B669" s="0" t="s">
        <v>1811</v>
      </c>
      <c r="C669" s="0" t="s">
        <v>1167</v>
      </c>
      <c r="D669" s="0" t="s">
        <v>1168</v>
      </c>
      <c r="E669" s="317" t="n">
        <v>62.78</v>
      </c>
    </row>
    <row r="670" customFormat="false" ht="15" hidden="false" customHeight="false" outlineLevel="0" collapsed="false">
      <c r="A670" s="0" t="n">
        <v>786</v>
      </c>
      <c r="B670" s="0" t="s">
        <v>1812</v>
      </c>
      <c r="C670" s="0" t="s">
        <v>1167</v>
      </c>
      <c r="D670" s="0" t="s">
        <v>1168</v>
      </c>
      <c r="E670" s="317" t="n">
        <v>62.78</v>
      </c>
    </row>
    <row r="671" customFormat="false" ht="15" hidden="false" customHeight="false" outlineLevel="0" collapsed="false">
      <c r="A671" s="0" t="n">
        <v>782</v>
      </c>
      <c r="B671" s="0" t="s">
        <v>1813</v>
      </c>
      <c r="C671" s="0" t="s">
        <v>1167</v>
      </c>
      <c r="D671" s="0" t="s">
        <v>1168</v>
      </c>
      <c r="E671" s="317" t="n">
        <v>62.78</v>
      </c>
    </row>
    <row r="672" customFormat="false" ht="15" hidden="false" customHeight="false" outlineLevel="0" collapsed="false">
      <c r="A672" s="0" t="n">
        <v>783</v>
      </c>
      <c r="B672" s="0" t="s">
        <v>1814</v>
      </c>
      <c r="C672" s="0" t="s">
        <v>1167</v>
      </c>
      <c r="D672" s="0" t="s">
        <v>1168</v>
      </c>
      <c r="E672" s="317" t="n">
        <v>171.82</v>
      </c>
    </row>
    <row r="673" customFormat="false" ht="15" hidden="false" customHeight="false" outlineLevel="0" collapsed="false">
      <c r="A673" s="0" t="n">
        <v>785</v>
      </c>
      <c r="B673" s="0" t="s">
        <v>1815</v>
      </c>
      <c r="C673" s="0" t="s">
        <v>1167</v>
      </c>
      <c r="D673" s="0" t="s">
        <v>1168</v>
      </c>
      <c r="E673" s="317" t="n">
        <v>181.54</v>
      </c>
    </row>
    <row r="674" customFormat="false" ht="15" hidden="false" customHeight="false" outlineLevel="0" collapsed="false">
      <c r="A674" s="0" t="n">
        <v>784</v>
      </c>
      <c r="B674" s="0" t="s">
        <v>1816</v>
      </c>
      <c r="C674" s="0" t="s">
        <v>1167</v>
      </c>
      <c r="D674" s="0" t="s">
        <v>1168</v>
      </c>
      <c r="E674" s="317" t="n">
        <v>194.75</v>
      </c>
    </row>
    <row r="675" customFormat="false" ht="15" hidden="false" customHeight="false" outlineLevel="0" collapsed="false">
      <c r="A675" s="0" t="n">
        <v>831</v>
      </c>
      <c r="B675" s="0" t="s">
        <v>1817</v>
      </c>
      <c r="C675" s="0" t="s">
        <v>1167</v>
      </c>
      <c r="D675" s="0" t="s">
        <v>1168</v>
      </c>
      <c r="E675" s="317" t="n">
        <v>48.43</v>
      </c>
    </row>
    <row r="676" customFormat="false" ht="15" hidden="false" customHeight="false" outlineLevel="0" collapsed="false">
      <c r="A676" s="0" t="n">
        <v>828</v>
      </c>
      <c r="B676" s="0" t="s">
        <v>1818</v>
      </c>
      <c r="C676" s="0" t="s">
        <v>1167</v>
      </c>
      <c r="D676" s="0" t="s">
        <v>1168</v>
      </c>
      <c r="E676" s="317" t="n">
        <v>0.28</v>
      </c>
    </row>
    <row r="677" customFormat="false" ht="15" hidden="false" customHeight="false" outlineLevel="0" collapsed="false">
      <c r="A677" s="0" t="n">
        <v>829</v>
      </c>
      <c r="B677" s="0" t="s">
        <v>1819</v>
      </c>
      <c r="C677" s="0" t="s">
        <v>1167</v>
      </c>
      <c r="D677" s="0" t="s">
        <v>1168</v>
      </c>
      <c r="E677" s="317" t="n">
        <v>0.58</v>
      </c>
    </row>
    <row r="678" customFormat="false" ht="15" hidden="false" customHeight="false" outlineLevel="0" collapsed="false">
      <c r="A678" s="0" t="n">
        <v>812</v>
      </c>
      <c r="B678" s="0" t="s">
        <v>1820</v>
      </c>
      <c r="C678" s="0" t="s">
        <v>1167</v>
      </c>
      <c r="D678" s="0" t="s">
        <v>1168</v>
      </c>
      <c r="E678" s="317" t="n">
        <v>1.27</v>
      </c>
    </row>
    <row r="679" customFormat="false" ht="15" hidden="false" customHeight="false" outlineLevel="0" collapsed="false">
      <c r="A679" s="0" t="n">
        <v>819</v>
      </c>
      <c r="B679" s="0" t="s">
        <v>1821</v>
      </c>
      <c r="C679" s="0" t="s">
        <v>1167</v>
      </c>
      <c r="D679" s="0" t="s">
        <v>1168</v>
      </c>
      <c r="E679" s="317" t="n">
        <v>2.09</v>
      </c>
    </row>
    <row r="680" customFormat="false" ht="15" hidden="false" customHeight="false" outlineLevel="0" collapsed="false">
      <c r="A680" s="0" t="n">
        <v>818</v>
      </c>
      <c r="B680" s="0" t="s">
        <v>1822</v>
      </c>
      <c r="C680" s="0" t="s">
        <v>1167</v>
      </c>
      <c r="D680" s="0" t="s">
        <v>1168</v>
      </c>
      <c r="E680" s="317" t="n">
        <v>3.51</v>
      </c>
    </row>
    <row r="681" customFormat="false" ht="15" hidden="false" customHeight="false" outlineLevel="0" collapsed="false">
      <c r="A681" s="0" t="n">
        <v>823</v>
      </c>
      <c r="B681" s="0" t="s">
        <v>1823</v>
      </c>
      <c r="C681" s="0" t="s">
        <v>1167</v>
      </c>
      <c r="D681" s="0" t="s">
        <v>1168</v>
      </c>
      <c r="E681" s="317" t="n">
        <v>10.59</v>
      </c>
    </row>
    <row r="682" customFormat="false" ht="15" hidden="false" customHeight="false" outlineLevel="0" collapsed="false">
      <c r="A682" s="0" t="n">
        <v>830</v>
      </c>
      <c r="B682" s="0" t="s">
        <v>1824</v>
      </c>
      <c r="C682" s="0" t="s">
        <v>1167</v>
      </c>
      <c r="D682" s="0" t="s">
        <v>1168</v>
      </c>
      <c r="E682" s="317" t="n">
        <v>8.72</v>
      </c>
    </row>
    <row r="683" customFormat="false" ht="15" hidden="false" customHeight="false" outlineLevel="0" collapsed="false">
      <c r="A683" s="0" t="n">
        <v>826</v>
      </c>
      <c r="B683" s="0" t="s">
        <v>1825</v>
      </c>
      <c r="C683" s="0" t="s">
        <v>1167</v>
      </c>
      <c r="D683" s="0" t="s">
        <v>1168</v>
      </c>
      <c r="E683" s="317" t="n">
        <v>27.16</v>
      </c>
    </row>
    <row r="684" customFormat="false" ht="15" hidden="false" customHeight="false" outlineLevel="0" collapsed="false">
      <c r="A684" s="0" t="n">
        <v>827</v>
      </c>
      <c r="B684" s="0" t="s">
        <v>1826</v>
      </c>
      <c r="C684" s="0" t="s">
        <v>1167</v>
      </c>
      <c r="D684" s="0" t="s">
        <v>1168</v>
      </c>
      <c r="E684" s="317" t="n">
        <v>22.94</v>
      </c>
    </row>
    <row r="685" customFormat="false" ht="15" hidden="false" customHeight="false" outlineLevel="0" collapsed="false">
      <c r="A685" s="0" t="n">
        <v>832</v>
      </c>
      <c r="B685" s="0" t="s">
        <v>1827</v>
      </c>
      <c r="C685" s="0" t="s">
        <v>1167</v>
      </c>
      <c r="D685" s="0" t="s">
        <v>1168</v>
      </c>
      <c r="E685" s="317" t="n">
        <v>1.58</v>
      </c>
    </row>
    <row r="686" customFormat="false" ht="15" hidden="false" customHeight="false" outlineLevel="0" collapsed="false">
      <c r="A686" s="0" t="n">
        <v>833</v>
      </c>
      <c r="B686" s="0" t="s">
        <v>1828</v>
      </c>
      <c r="C686" s="0" t="s">
        <v>1167</v>
      </c>
      <c r="D686" s="0" t="s">
        <v>1168</v>
      </c>
      <c r="E686" s="317" t="n">
        <v>2.25</v>
      </c>
    </row>
    <row r="687" customFormat="false" ht="15" hidden="false" customHeight="false" outlineLevel="0" collapsed="false">
      <c r="A687" s="0" t="n">
        <v>834</v>
      </c>
      <c r="B687" s="0" t="s">
        <v>1829</v>
      </c>
      <c r="C687" s="0" t="s">
        <v>1167</v>
      </c>
      <c r="D687" s="0" t="s">
        <v>1168</v>
      </c>
      <c r="E687" s="317" t="n">
        <v>2.47</v>
      </c>
    </row>
    <row r="688" customFormat="false" ht="15" hidden="false" customHeight="false" outlineLevel="0" collapsed="false">
      <c r="A688" s="0" t="n">
        <v>825</v>
      </c>
      <c r="B688" s="0" t="s">
        <v>1830</v>
      </c>
      <c r="C688" s="0" t="s">
        <v>1167</v>
      </c>
      <c r="D688" s="0" t="s">
        <v>1168</v>
      </c>
      <c r="E688" s="317" t="n">
        <v>2.75</v>
      </c>
    </row>
    <row r="689" customFormat="false" ht="15" hidden="false" customHeight="false" outlineLevel="0" collapsed="false">
      <c r="A689" s="0" t="n">
        <v>813</v>
      </c>
      <c r="B689" s="0" t="s">
        <v>1831</v>
      </c>
      <c r="C689" s="0" t="s">
        <v>1167</v>
      </c>
      <c r="D689" s="0" t="s">
        <v>1168</v>
      </c>
      <c r="E689" s="317" t="n">
        <v>2.7</v>
      </c>
    </row>
    <row r="690" customFormat="false" ht="15" hidden="false" customHeight="false" outlineLevel="0" collapsed="false">
      <c r="A690" s="0" t="n">
        <v>820</v>
      </c>
      <c r="B690" s="0" t="s">
        <v>1832</v>
      </c>
      <c r="C690" s="0" t="s">
        <v>1167</v>
      </c>
      <c r="D690" s="0" t="s">
        <v>1168</v>
      </c>
      <c r="E690" s="317" t="n">
        <v>3.43</v>
      </c>
    </row>
    <row r="691" customFormat="false" ht="15" hidden="false" customHeight="false" outlineLevel="0" collapsed="false">
      <c r="A691" s="0" t="n">
        <v>816</v>
      </c>
      <c r="B691" s="0" t="s">
        <v>1833</v>
      </c>
      <c r="C691" s="0" t="s">
        <v>1167</v>
      </c>
      <c r="D691" s="0" t="s">
        <v>1168</v>
      </c>
      <c r="E691" s="317" t="n">
        <v>5.84</v>
      </c>
    </row>
    <row r="692" customFormat="false" ht="15" hidden="false" customHeight="false" outlineLevel="0" collapsed="false">
      <c r="A692" s="0" t="n">
        <v>814</v>
      </c>
      <c r="B692" s="0" t="s">
        <v>1834</v>
      </c>
      <c r="C692" s="0" t="s">
        <v>1167</v>
      </c>
      <c r="D692" s="0" t="s">
        <v>1168</v>
      </c>
      <c r="E692" s="317" t="n">
        <v>7.06</v>
      </c>
    </row>
    <row r="693" customFormat="false" ht="15" hidden="false" customHeight="false" outlineLevel="0" collapsed="false">
      <c r="A693" s="0" t="n">
        <v>815</v>
      </c>
      <c r="B693" s="0" t="s">
        <v>1835</v>
      </c>
      <c r="C693" s="0" t="s">
        <v>1167</v>
      </c>
      <c r="D693" s="0" t="s">
        <v>1168</v>
      </c>
      <c r="E693" s="317" t="n">
        <v>7.63</v>
      </c>
    </row>
    <row r="694" customFormat="false" ht="15" hidden="false" customHeight="false" outlineLevel="0" collapsed="false">
      <c r="A694" s="0" t="n">
        <v>822</v>
      </c>
      <c r="B694" s="0" t="s">
        <v>1836</v>
      </c>
      <c r="C694" s="0" t="s">
        <v>1167</v>
      </c>
      <c r="D694" s="0" t="s">
        <v>1168</v>
      </c>
      <c r="E694" s="317" t="n">
        <v>9.29</v>
      </c>
    </row>
    <row r="695" customFormat="false" ht="15" hidden="false" customHeight="false" outlineLevel="0" collapsed="false">
      <c r="A695" s="0" t="n">
        <v>821</v>
      </c>
      <c r="B695" s="0" t="s">
        <v>1837</v>
      </c>
      <c r="C695" s="0" t="s">
        <v>1167</v>
      </c>
      <c r="D695" s="0" t="s">
        <v>1168</v>
      </c>
      <c r="E695" s="317" t="n">
        <v>10.87</v>
      </c>
    </row>
    <row r="696" customFormat="false" ht="15" hidden="false" customHeight="false" outlineLevel="0" collapsed="false">
      <c r="A696" s="0" t="n">
        <v>817</v>
      </c>
      <c r="B696" s="0" t="s">
        <v>1838</v>
      </c>
      <c r="C696" s="0" t="s">
        <v>1167</v>
      </c>
      <c r="D696" s="0" t="s">
        <v>1168</v>
      </c>
      <c r="E696" s="317" t="n">
        <v>12.92</v>
      </c>
    </row>
    <row r="697" customFormat="false" ht="15" hidden="false" customHeight="false" outlineLevel="0" collapsed="false">
      <c r="A697" s="0" t="n">
        <v>20086</v>
      </c>
      <c r="B697" s="0" t="s">
        <v>1839</v>
      </c>
      <c r="C697" s="0" t="s">
        <v>1167</v>
      </c>
      <c r="D697" s="0" t="s">
        <v>1168</v>
      </c>
      <c r="E697" s="317" t="n">
        <v>1.45</v>
      </c>
    </row>
    <row r="698" customFormat="false" ht="15" hidden="false" customHeight="false" outlineLevel="0" collapsed="false">
      <c r="A698" s="0" t="n">
        <v>39191</v>
      </c>
      <c r="B698" s="0" t="s">
        <v>1840</v>
      </c>
      <c r="C698" s="0" t="s">
        <v>1167</v>
      </c>
      <c r="D698" s="0" t="s">
        <v>1168</v>
      </c>
      <c r="E698" s="317" t="n">
        <v>10.61</v>
      </c>
    </row>
    <row r="699" customFormat="false" ht="15" hidden="false" customHeight="false" outlineLevel="0" collapsed="false">
      <c r="A699" s="0" t="n">
        <v>39190</v>
      </c>
      <c r="B699" s="0" t="s">
        <v>1841</v>
      </c>
      <c r="C699" s="0" t="s">
        <v>1167</v>
      </c>
      <c r="D699" s="0" t="s">
        <v>1168</v>
      </c>
      <c r="E699" s="317" t="n">
        <v>11.08</v>
      </c>
    </row>
    <row r="700" customFormat="false" ht="15" hidden="false" customHeight="false" outlineLevel="0" collapsed="false">
      <c r="A700" s="0" t="n">
        <v>39189</v>
      </c>
      <c r="B700" s="0" t="s">
        <v>1842</v>
      </c>
      <c r="C700" s="0" t="s">
        <v>1167</v>
      </c>
      <c r="D700" s="0" t="s">
        <v>1168</v>
      </c>
      <c r="E700" s="317" t="n">
        <v>11.73</v>
      </c>
    </row>
    <row r="701" customFormat="false" ht="15" hidden="false" customHeight="false" outlineLevel="0" collapsed="false">
      <c r="A701" s="0" t="n">
        <v>39186</v>
      </c>
      <c r="B701" s="0" t="s">
        <v>1843</v>
      </c>
      <c r="C701" s="0" t="s">
        <v>1167</v>
      </c>
      <c r="D701" s="0" t="s">
        <v>1168</v>
      </c>
      <c r="E701" s="317" t="n">
        <v>10.49</v>
      </c>
    </row>
    <row r="702" customFormat="false" ht="15" hidden="false" customHeight="false" outlineLevel="0" collapsed="false">
      <c r="A702" s="0" t="n">
        <v>39188</v>
      </c>
      <c r="B702" s="0" t="s">
        <v>1844</v>
      </c>
      <c r="C702" s="0" t="s">
        <v>1167</v>
      </c>
      <c r="D702" s="0" t="s">
        <v>1168</v>
      </c>
      <c r="E702" s="317" t="n">
        <v>8.63</v>
      </c>
    </row>
    <row r="703" customFormat="false" ht="15" hidden="false" customHeight="false" outlineLevel="0" collapsed="false">
      <c r="A703" s="0" t="n">
        <v>39187</v>
      </c>
      <c r="B703" s="0" t="s">
        <v>1845</v>
      </c>
      <c r="C703" s="0" t="s">
        <v>1167</v>
      </c>
      <c r="D703" s="0" t="s">
        <v>1168</v>
      </c>
      <c r="E703" s="317" t="n">
        <v>9.05</v>
      </c>
    </row>
    <row r="704" customFormat="false" ht="15" hidden="false" customHeight="false" outlineLevel="0" collapsed="false">
      <c r="A704" s="0" t="n">
        <v>39184</v>
      </c>
      <c r="B704" s="0" t="s">
        <v>1846</v>
      </c>
      <c r="C704" s="0" t="s">
        <v>1167</v>
      </c>
      <c r="D704" s="0" t="s">
        <v>1168</v>
      </c>
      <c r="E704" s="317" t="n">
        <v>3.4</v>
      </c>
    </row>
    <row r="705" customFormat="false" ht="15" hidden="false" customHeight="false" outlineLevel="0" collapsed="false">
      <c r="A705" s="0" t="n">
        <v>39185</v>
      </c>
      <c r="B705" s="0" t="s">
        <v>1847</v>
      </c>
      <c r="C705" s="0" t="s">
        <v>1167</v>
      </c>
      <c r="D705" s="0" t="s">
        <v>1168</v>
      </c>
      <c r="E705" s="317" t="n">
        <v>3.1</v>
      </c>
    </row>
    <row r="706" customFormat="false" ht="15" hidden="false" customHeight="false" outlineLevel="0" collapsed="false">
      <c r="A706" s="0" t="n">
        <v>39198</v>
      </c>
      <c r="B706" s="0" t="s">
        <v>1848</v>
      </c>
      <c r="C706" s="0" t="s">
        <v>1167</v>
      </c>
      <c r="D706" s="0" t="s">
        <v>1168</v>
      </c>
      <c r="E706" s="317" t="n">
        <v>34.81</v>
      </c>
    </row>
    <row r="707" customFormat="false" ht="15" hidden="false" customHeight="false" outlineLevel="0" collapsed="false">
      <c r="A707" s="0" t="n">
        <v>39197</v>
      </c>
      <c r="B707" s="0" t="s">
        <v>1849</v>
      </c>
      <c r="C707" s="0" t="s">
        <v>1167</v>
      </c>
      <c r="D707" s="0" t="s">
        <v>1168</v>
      </c>
      <c r="E707" s="317" t="n">
        <v>36.36</v>
      </c>
    </row>
    <row r="708" customFormat="false" ht="15" hidden="false" customHeight="false" outlineLevel="0" collapsed="false">
      <c r="A708" s="0" t="n">
        <v>39196</v>
      </c>
      <c r="B708" s="0" t="s">
        <v>1850</v>
      </c>
      <c r="C708" s="0" t="s">
        <v>1167</v>
      </c>
      <c r="D708" s="0" t="s">
        <v>1168</v>
      </c>
      <c r="E708" s="317" t="n">
        <v>37.5</v>
      </c>
    </row>
    <row r="709" customFormat="false" ht="15" hidden="false" customHeight="false" outlineLevel="0" collapsed="false">
      <c r="A709" s="0" t="n">
        <v>39199</v>
      </c>
      <c r="B709" s="0" t="s">
        <v>1851</v>
      </c>
      <c r="C709" s="0" t="s">
        <v>1167</v>
      </c>
      <c r="D709" s="0" t="s">
        <v>1168</v>
      </c>
      <c r="E709" s="317" t="n">
        <v>33.5</v>
      </c>
    </row>
    <row r="710" customFormat="false" ht="15" hidden="false" customHeight="false" outlineLevel="0" collapsed="false">
      <c r="A710" s="0" t="n">
        <v>39195</v>
      </c>
      <c r="B710" s="0" t="s">
        <v>1852</v>
      </c>
      <c r="C710" s="0" t="s">
        <v>1167</v>
      </c>
      <c r="D710" s="0" t="s">
        <v>1168</v>
      </c>
      <c r="E710" s="317" t="n">
        <v>19.33</v>
      </c>
    </row>
    <row r="711" customFormat="false" ht="15" hidden="false" customHeight="false" outlineLevel="0" collapsed="false">
      <c r="A711" s="0" t="n">
        <v>39194</v>
      </c>
      <c r="B711" s="0" t="s">
        <v>1853</v>
      </c>
      <c r="C711" s="0" t="s">
        <v>1167</v>
      </c>
      <c r="D711" s="0" t="s">
        <v>1168</v>
      </c>
      <c r="E711" s="317" t="n">
        <v>20.69</v>
      </c>
    </row>
    <row r="712" customFormat="false" ht="15" hidden="false" customHeight="false" outlineLevel="0" collapsed="false">
      <c r="A712" s="0" t="n">
        <v>39193</v>
      </c>
      <c r="B712" s="0" t="s">
        <v>1854</v>
      </c>
      <c r="C712" s="0" t="s">
        <v>1167</v>
      </c>
      <c r="D712" s="0" t="s">
        <v>1168</v>
      </c>
      <c r="E712" s="317" t="n">
        <v>22.68</v>
      </c>
    </row>
    <row r="713" customFormat="false" ht="15" hidden="false" customHeight="false" outlineLevel="0" collapsed="false">
      <c r="A713" s="0" t="n">
        <v>39192</v>
      </c>
      <c r="B713" s="0" t="s">
        <v>1855</v>
      </c>
      <c r="C713" s="0" t="s">
        <v>1167</v>
      </c>
      <c r="D713" s="0" t="s">
        <v>1168</v>
      </c>
      <c r="E713" s="317" t="n">
        <v>23.59</v>
      </c>
    </row>
    <row r="714" customFormat="false" ht="15" hidden="false" customHeight="false" outlineLevel="0" collapsed="false">
      <c r="A714" s="0" t="n">
        <v>39920</v>
      </c>
      <c r="B714" s="0" t="s">
        <v>1856</v>
      </c>
      <c r="C714" s="0" t="s">
        <v>1167</v>
      </c>
      <c r="D714" s="0" t="s">
        <v>1168</v>
      </c>
      <c r="E714" s="317" t="n">
        <v>2.85</v>
      </c>
    </row>
    <row r="715" customFormat="false" ht="15" hidden="false" customHeight="false" outlineLevel="0" collapsed="false">
      <c r="A715" s="0" t="n">
        <v>39201</v>
      </c>
      <c r="B715" s="0" t="s">
        <v>1857</v>
      </c>
      <c r="C715" s="0" t="s">
        <v>1167</v>
      </c>
      <c r="D715" s="0" t="s">
        <v>1168</v>
      </c>
      <c r="E715" s="317" t="n">
        <v>41.61</v>
      </c>
    </row>
    <row r="716" customFormat="false" ht="15" hidden="false" customHeight="false" outlineLevel="0" collapsed="false">
      <c r="A716" s="0" t="n">
        <v>39200</v>
      </c>
      <c r="B716" s="0" t="s">
        <v>1858</v>
      </c>
      <c r="C716" s="0" t="s">
        <v>1167</v>
      </c>
      <c r="D716" s="0" t="s">
        <v>1168</v>
      </c>
      <c r="E716" s="317" t="n">
        <v>41.95</v>
      </c>
    </row>
    <row r="717" customFormat="false" ht="15" hidden="false" customHeight="false" outlineLevel="0" collapsed="false">
      <c r="A717" s="0" t="n">
        <v>39203</v>
      </c>
      <c r="B717" s="0" t="s">
        <v>1859</v>
      </c>
      <c r="C717" s="0" t="s">
        <v>1167</v>
      </c>
      <c r="D717" s="0" t="s">
        <v>1168</v>
      </c>
      <c r="E717" s="317" t="n">
        <v>33.87</v>
      </c>
    </row>
    <row r="718" customFormat="false" ht="15" hidden="false" customHeight="false" outlineLevel="0" collapsed="false">
      <c r="A718" s="0" t="n">
        <v>39202</v>
      </c>
      <c r="B718" s="0" t="s">
        <v>1860</v>
      </c>
      <c r="C718" s="0" t="s">
        <v>1167</v>
      </c>
      <c r="D718" s="0" t="s">
        <v>1168</v>
      </c>
      <c r="E718" s="317" t="n">
        <v>39.79</v>
      </c>
    </row>
    <row r="719" customFormat="false" ht="15" hidden="false" customHeight="false" outlineLevel="0" collapsed="false">
      <c r="A719" s="0" t="n">
        <v>39205</v>
      </c>
      <c r="B719" s="0" t="s">
        <v>1861</v>
      </c>
      <c r="C719" s="0" t="s">
        <v>1167</v>
      </c>
      <c r="D719" s="0" t="s">
        <v>1168</v>
      </c>
      <c r="E719" s="317" t="n">
        <v>66.39</v>
      </c>
    </row>
    <row r="720" customFormat="false" ht="15" hidden="false" customHeight="false" outlineLevel="0" collapsed="false">
      <c r="A720" s="0" t="n">
        <v>39204</v>
      </c>
      <c r="B720" s="0" t="s">
        <v>1862</v>
      </c>
      <c r="C720" s="0" t="s">
        <v>1167</v>
      </c>
      <c r="D720" s="0" t="s">
        <v>1168</v>
      </c>
      <c r="E720" s="317" t="n">
        <v>67.99</v>
      </c>
    </row>
    <row r="721" customFormat="false" ht="15" hidden="false" customHeight="false" outlineLevel="0" collapsed="false">
      <c r="A721" s="0" t="n">
        <v>39206</v>
      </c>
      <c r="B721" s="0" t="s">
        <v>1863</v>
      </c>
      <c r="C721" s="0" t="s">
        <v>1167</v>
      </c>
      <c r="D721" s="0" t="s">
        <v>1168</v>
      </c>
      <c r="E721" s="317" t="n">
        <v>64.5</v>
      </c>
    </row>
    <row r="722" customFormat="false" ht="15" hidden="false" customHeight="false" outlineLevel="0" collapsed="false">
      <c r="A722" s="0" t="n">
        <v>797</v>
      </c>
      <c r="B722" s="0" t="s">
        <v>1864</v>
      </c>
      <c r="C722" s="0" t="s">
        <v>1167</v>
      </c>
      <c r="D722" s="0" t="s">
        <v>1168</v>
      </c>
      <c r="E722" s="317" t="n">
        <v>5.05</v>
      </c>
    </row>
    <row r="723" customFormat="false" ht="15" hidden="false" customHeight="false" outlineLevel="0" collapsed="false">
      <c r="A723" s="0" t="n">
        <v>798</v>
      </c>
      <c r="B723" s="0" t="s">
        <v>1865</v>
      </c>
      <c r="C723" s="0" t="s">
        <v>1167</v>
      </c>
      <c r="D723" s="0" t="s">
        <v>1168</v>
      </c>
      <c r="E723" s="317" t="n">
        <v>0.69</v>
      </c>
    </row>
    <row r="724" customFormat="false" ht="15" hidden="false" customHeight="false" outlineLevel="0" collapsed="false">
      <c r="A724" s="0" t="n">
        <v>796</v>
      </c>
      <c r="B724" s="0" t="s">
        <v>1866</v>
      </c>
      <c r="C724" s="0" t="s">
        <v>1167</v>
      </c>
      <c r="D724" s="0" t="s">
        <v>1168</v>
      </c>
      <c r="E724" s="317" t="n">
        <v>4.84</v>
      </c>
    </row>
    <row r="725" customFormat="false" ht="15" hidden="false" customHeight="false" outlineLevel="0" collapsed="false">
      <c r="A725" s="0" t="n">
        <v>799</v>
      </c>
      <c r="B725" s="0" t="s">
        <v>1867</v>
      </c>
      <c r="C725" s="0" t="s">
        <v>1167</v>
      </c>
      <c r="D725" s="0" t="s">
        <v>1168</v>
      </c>
      <c r="E725" s="317" t="n">
        <v>2.27</v>
      </c>
    </row>
    <row r="726" customFormat="false" ht="15" hidden="false" customHeight="false" outlineLevel="0" collapsed="false">
      <c r="A726" s="0" t="n">
        <v>792</v>
      </c>
      <c r="B726" s="0" t="s">
        <v>1868</v>
      </c>
      <c r="C726" s="0" t="s">
        <v>1167</v>
      </c>
      <c r="D726" s="0" t="s">
        <v>1168</v>
      </c>
      <c r="E726" s="317" t="n">
        <v>2.31</v>
      </c>
    </row>
    <row r="727" customFormat="false" ht="15" hidden="false" customHeight="false" outlineLevel="0" collapsed="false">
      <c r="A727" s="0" t="n">
        <v>804</v>
      </c>
      <c r="B727" s="0" t="s">
        <v>1869</v>
      </c>
      <c r="C727" s="0" t="s">
        <v>1167</v>
      </c>
      <c r="D727" s="0" t="s">
        <v>1168</v>
      </c>
      <c r="E727" s="317" t="n">
        <v>11.47</v>
      </c>
    </row>
    <row r="728" customFormat="false" ht="15" hidden="false" customHeight="false" outlineLevel="0" collapsed="false">
      <c r="A728" s="0" t="n">
        <v>793</v>
      </c>
      <c r="B728" s="0" t="s">
        <v>1870</v>
      </c>
      <c r="C728" s="0" t="s">
        <v>1167</v>
      </c>
      <c r="D728" s="0" t="s">
        <v>1168</v>
      </c>
      <c r="E728" s="317" t="n">
        <v>4.92</v>
      </c>
    </row>
    <row r="729" customFormat="false" ht="15" hidden="false" customHeight="false" outlineLevel="0" collapsed="false">
      <c r="A729" s="0" t="n">
        <v>801</v>
      </c>
      <c r="B729" s="0" t="s">
        <v>1871</v>
      </c>
      <c r="C729" s="0" t="s">
        <v>1167</v>
      </c>
      <c r="D729" s="0" t="s">
        <v>1168</v>
      </c>
      <c r="E729" s="317" t="n">
        <v>3.51</v>
      </c>
    </row>
    <row r="730" customFormat="false" ht="15" hidden="false" customHeight="false" outlineLevel="0" collapsed="false">
      <c r="A730" s="0" t="n">
        <v>794</v>
      </c>
      <c r="B730" s="0" t="s">
        <v>1872</v>
      </c>
      <c r="C730" s="0" t="s">
        <v>1167</v>
      </c>
      <c r="D730" s="0" t="s">
        <v>1168</v>
      </c>
      <c r="E730" s="317" t="n">
        <v>3.63</v>
      </c>
    </row>
    <row r="731" customFormat="false" ht="15" hidden="false" customHeight="false" outlineLevel="0" collapsed="false">
      <c r="A731" s="0" t="n">
        <v>802</v>
      </c>
      <c r="B731" s="0" t="s">
        <v>1873</v>
      </c>
      <c r="C731" s="0" t="s">
        <v>1167</v>
      </c>
      <c r="D731" s="0" t="s">
        <v>1168</v>
      </c>
      <c r="E731" s="317" t="n">
        <v>10.12</v>
      </c>
    </row>
    <row r="732" customFormat="false" ht="15" hidden="false" customHeight="false" outlineLevel="0" collapsed="false">
      <c r="A732" s="0" t="n">
        <v>803</v>
      </c>
      <c r="B732" s="0" t="s">
        <v>1874</v>
      </c>
      <c r="C732" s="0" t="s">
        <v>1167</v>
      </c>
      <c r="D732" s="0" t="s">
        <v>1168</v>
      </c>
      <c r="E732" s="317" t="n">
        <v>8.83</v>
      </c>
    </row>
    <row r="733" customFormat="false" ht="15" hidden="false" customHeight="false" outlineLevel="0" collapsed="false">
      <c r="A733" s="0" t="n">
        <v>38001</v>
      </c>
      <c r="B733" s="0" t="s">
        <v>1875</v>
      </c>
      <c r="C733" s="0" t="s">
        <v>1167</v>
      </c>
      <c r="D733" s="0" t="s">
        <v>1168</v>
      </c>
      <c r="E733" s="317" t="n">
        <v>0.79</v>
      </c>
    </row>
    <row r="734" customFormat="false" ht="15" hidden="false" customHeight="false" outlineLevel="0" collapsed="false">
      <c r="A734" s="0" t="n">
        <v>38002</v>
      </c>
      <c r="B734" s="0" t="s">
        <v>1876</v>
      </c>
      <c r="C734" s="0" t="s">
        <v>1167</v>
      </c>
      <c r="D734" s="0" t="s">
        <v>1168</v>
      </c>
      <c r="E734" s="317" t="n">
        <v>1.47</v>
      </c>
    </row>
    <row r="735" customFormat="false" ht="15" hidden="false" customHeight="false" outlineLevel="0" collapsed="false">
      <c r="A735" s="0" t="n">
        <v>38003</v>
      </c>
      <c r="B735" s="0" t="s">
        <v>1877</v>
      </c>
      <c r="C735" s="0" t="s">
        <v>1167</v>
      </c>
      <c r="D735" s="0" t="s">
        <v>1168</v>
      </c>
      <c r="E735" s="317" t="n">
        <v>17.64</v>
      </c>
    </row>
    <row r="736" customFormat="false" ht="15" hidden="false" customHeight="false" outlineLevel="0" collapsed="false">
      <c r="A736" s="0" t="n">
        <v>38004</v>
      </c>
      <c r="B736" s="0" t="s">
        <v>1878</v>
      </c>
      <c r="C736" s="0" t="s">
        <v>1167</v>
      </c>
      <c r="D736" s="0" t="s">
        <v>1168</v>
      </c>
      <c r="E736" s="317" t="n">
        <v>23.59</v>
      </c>
    </row>
    <row r="737" customFormat="false" ht="15" hidden="false" customHeight="false" outlineLevel="0" collapsed="false">
      <c r="A737" s="0" t="n">
        <v>36327</v>
      </c>
      <c r="B737" s="0" t="s">
        <v>1879</v>
      </c>
      <c r="C737" s="0" t="s">
        <v>1167</v>
      </c>
      <c r="D737" s="0" t="s">
        <v>1171</v>
      </c>
      <c r="E737" s="317" t="n">
        <v>1.3</v>
      </c>
    </row>
    <row r="738" customFormat="false" ht="15" hidden="false" customHeight="false" outlineLevel="0" collapsed="false">
      <c r="A738" s="0" t="n">
        <v>38992</v>
      </c>
      <c r="B738" s="0" t="s">
        <v>1880</v>
      </c>
      <c r="C738" s="0" t="s">
        <v>1167</v>
      </c>
      <c r="D738" s="0" t="s">
        <v>1171</v>
      </c>
      <c r="E738" s="317" t="n">
        <v>2.08</v>
      </c>
    </row>
    <row r="739" customFormat="false" ht="15" hidden="false" customHeight="false" outlineLevel="0" collapsed="false">
      <c r="A739" s="0" t="n">
        <v>38993</v>
      </c>
      <c r="B739" s="0" t="s">
        <v>1881</v>
      </c>
      <c r="C739" s="0" t="s">
        <v>1167</v>
      </c>
      <c r="D739" s="0" t="s">
        <v>1171</v>
      </c>
      <c r="E739" s="317" t="n">
        <v>5.94</v>
      </c>
    </row>
    <row r="740" customFormat="false" ht="15" hidden="false" customHeight="false" outlineLevel="0" collapsed="false">
      <c r="A740" s="0" t="n">
        <v>38418</v>
      </c>
      <c r="B740" s="0" t="s">
        <v>1882</v>
      </c>
      <c r="C740" s="0" t="s">
        <v>1167</v>
      </c>
      <c r="D740" s="0" t="s">
        <v>1168</v>
      </c>
      <c r="E740" s="317" t="n">
        <v>4.21</v>
      </c>
    </row>
    <row r="741" customFormat="false" ht="15" hidden="false" customHeight="false" outlineLevel="0" collapsed="false">
      <c r="A741" s="0" t="n">
        <v>39178</v>
      </c>
      <c r="B741" s="0" t="s">
        <v>1883</v>
      </c>
      <c r="C741" s="0" t="s">
        <v>1167</v>
      </c>
      <c r="D741" s="0" t="s">
        <v>1168</v>
      </c>
      <c r="E741" s="317" t="n">
        <v>1.14</v>
      </c>
    </row>
    <row r="742" customFormat="false" ht="15" hidden="false" customHeight="false" outlineLevel="0" collapsed="false">
      <c r="A742" s="0" t="n">
        <v>39177</v>
      </c>
      <c r="B742" s="0" t="s">
        <v>1884</v>
      </c>
      <c r="C742" s="0" t="s">
        <v>1167</v>
      </c>
      <c r="D742" s="0" t="s">
        <v>1168</v>
      </c>
      <c r="E742" s="317" t="n">
        <v>1.03</v>
      </c>
    </row>
    <row r="743" customFormat="false" ht="15" hidden="false" customHeight="false" outlineLevel="0" collapsed="false">
      <c r="A743" s="0" t="n">
        <v>39174</v>
      </c>
      <c r="B743" s="0" t="s">
        <v>1885</v>
      </c>
      <c r="C743" s="0" t="s">
        <v>1167</v>
      </c>
      <c r="D743" s="0" t="s">
        <v>1168</v>
      </c>
      <c r="E743" s="317" t="n">
        <v>0.51</v>
      </c>
    </row>
    <row r="744" customFormat="false" ht="15" hidden="false" customHeight="false" outlineLevel="0" collapsed="false">
      <c r="A744" s="0" t="n">
        <v>39176</v>
      </c>
      <c r="B744" s="0" t="s">
        <v>1886</v>
      </c>
      <c r="C744" s="0" t="s">
        <v>1167</v>
      </c>
      <c r="D744" s="0" t="s">
        <v>1168</v>
      </c>
      <c r="E744" s="317" t="n">
        <v>0.68</v>
      </c>
    </row>
    <row r="745" customFormat="false" ht="15" hidden="false" customHeight="false" outlineLevel="0" collapsed="false">
      <c r="A745" s="0" t="n">
        <v>39180</v>
      </c>
      <c r="B745" s="0" t="s">
        <v>1887</v>
      </c>
      <c r="C745" s="0" t="s">
        <v>1167</v>
      </c>
      <c r="D745" s="0" t="s">
        <v>1168</v>
      </c>
      <c r="E745" s="317" t="n">
        <v>3.11</v>
      </c>
    </row>
    <row r="746" customFormat="false" ht="15" hidden="false" customHeight="false" outlineLevel="0" collapsed="false">
      <c r="A746" s="0" t="n">
        <v>39179</v>
      </c>
      <c r="B746" s="0" t="s">
        <v>1888</v>
      </c>
      <c r="C746" s="0" t="s">
        <v>1167</v>
      </c>
      <c r="D746" s="0" t="s">
        <v>1168</v>
      </c>
      <c r="E746" s="317" t="n">
        <v>2.76</v>
      </c>
    </row>
    <row r="747" customFormat="false" ht="15" hidden="false" customHeight="false" outlineLevel="0" collapsed="false">
      <c r="A747" s="0" t="n">
        <v>39175</v>
      </c>
      <c r="B747" s="0" t="s">
        <v>1889</v>
      </c>
      <c r="C747" s="0" t="s">
        <v>1167</v>
      </c>
      <c r="D747" s="0" t="s">
        <v>1168</v>
      </c>
      <c r="E747" s="317" t="n">
        <v>0.63</v>
      </c>
    </row>
    <row r="748" customFormat="false" ht="15" hidden="false" customHeight="false" outlineLevel="0" collapsed="false">
      <c r="A748" s="0" t="n">
        <v>39217</v>
      </c>
      <c r="B748" s="0" t="s">
        <v>1890</v>
      </c>
      <c r="C748" s="0" t="s">
        <v>1167</v>
      </c>
      <c r="D748" s="0" t="s">
        <v>1168</v>
      </c>
      <c r="E748" s="317" t="n">
        <v>0.49</v>
      </c>
    </row>
    <row r="749" customFormat="false" ht="15" hidden="false" customHeight="false" outlineLevel="0" collapsed="false">
      <c r="A749" s="0" t="n">
        <v>39181</v>
      </c>
      <c r="B749" s="0" t="s">
        <v>1891</v>
      </c>
      <c r="C749" s="0" t="s">
        <v>1167</v>
      </c>
      <c r="D749" s="0" t="s">
        <v>1168</v>
      </c>
      <c r="E749" s="317" t="n">
        <v>4.18</v>
      </c>
    </row>
    <row r="750" customFormat="false" ht="15" hidden="false" customHeight="false" outlineLevel="0" collapsed="false">
      <c r="A750" s="0" t="n">
        <v>39182</v>
      </c>
      <c r="B750" s="0" t="s">
        <v>1892</v>
      </c>
      <c r="C750" s="0" t="s">
        <v>1167</v>
      </c>
      <c r="D750" s="0" t="s">
        <v>1168</v>
      </c>
      <c r="E750" s="317" t="n">
        <v>5.87</v>
      </c>
    </row>
    <row r="751" customFormat="false" ht="15" hidden="false" customHeight="false" outlineLevel="0" collapsed="false">
      <c r="A751" s="0" t="n">
        <v>12616</v>
      </c>
      <c r="B751" s="0" t="s">
        <v>1893</v>
      </c>
      <c r="C751" s="0" t="s">
        <v>1167</v>
      </c>
      <c r="D751" s="0" t="s">
        <v>1171</v>
      </c>
      <c r="E751" s="317" t="n">
        <v>5.46</v>
      </c>
    </row>
    <row r="752" customFormat="false" ht="15" hidden="false" customHeight="false" outlineLevel="0" collapsed="false">
      <c r="A752" s="0" t="n">
        <v>1049</v>
      </c>
      <c r="B752" s="0" t="s">
        <v>1894</v>
      </c>
      <c r="C752" s="0" t="s">
        <v>1167</v>
      </c>
      <c r="D752" s="0" t="s">
        <v>1168</v>
      </c>
      <c r="E752" s="317" t="n">
        <v>4.91</v>
      </c>
    </row>
    <row r="753" customFormat="false" ht="15" hidden="false" customHeight="false" outlineLevel="0" collapsed="false">
      <c r="A753" s="0" t="n">
        <v>1099</v>
      </c>
      <c r="B753" s="0" t="s">
        <v>1895</v>
      </c>
      <c r="C753" s="0" t="s">
        <v>1167</v>
      </c>
      <c r="D753" s="0" t="s">
        <v>1168</v>
      </c>
      <c r="E753" s="317" t="n">
        <v>3.76</v>
      </c>
    </row>
    <row r="754" customFormat="false" ht="15" hidden="false" customHeight="false" outlineLevel="0" collapsed="false">
      <c r="A754" s="0" t="n">
        <v>39678</v>
      </c>
      <c r="B754" s="0" t="s">
        <v>1896</v>
      </c>
      <c r="C754" s="0" t="s">
        <v>1167</v>
      </c>
      <c r="D754" s="0" t="s">
        <v>1168</v>
      </c>
      <c r="E754" s="317" t="n">
        <v>1.51</v>
      </c>
    </row>
    <row r="755" customFormat="false" ht="15" hidden="false" customHeight="false" outlineLevel="0" collapsed="false">
      <c r="A755" s="0" t="n">
        <v>1050</v>
      </c>
      <c r="B755" s="0" t="s">
        <v>1897</v>
      </c>
      <c r="C755" s="0" t="s">
        <v>1167</v>
      </c>
      <c r="D755" s="0" t="s">
        <v>1168</v>
      </c>
      <c r="E755" s="317" t="n">
        <v>2.57</v>
      </c>
    </row>
    <row r="756" customFormat="false" ht="15" hidden="false" customHeight="false" outlineLevel="0" collapsed="false">
      <c r="A756" s="0" t="n">
        <v>1101</v>
      </c>
      <c r="B756" s="0" t="s">
        <v>1898</v>
      </c>
      <c r="C756" s="0" t="s">
        <v>1167</v>
      </c>
      <c r="D756" s="0" t="s">
        <v>1168</v>
      </c>
      <c r="E756" s="317" t="n">
        <v>16.22</v>
      </c>
    </row>
    <row r="757" customFormat="false" ht="15" hidden="false" customHeight="false" outlineLevel="0" collapsed="false">
      <c r="A757" s="0" t="n">
        <v>1100</v>
      </c>
      <c r="B757" s="0" t="s">
        <v>1899</v>
      </c>
      <c r="C757" s="0" t="s">
        <v>1167</v>
      </c>
      <c r="D757" s="0" t="s">
        <v>1168</v>
      </c>
      <c r="E757" s="317" t="n">
        <v>8.37</v>
      </c>
    </row>
    <row r="758" customFormat="false" ht="15" hidden="false" customHeight="false" outlineLevel="0" collapsed="false">
      <c r="A758" s="0" t="n">
        <v>39679</v>
      </c>
      <c r="B758" s="0" t="s">
        <v>1900</v>
      </c>
      <c r="C758" s="0" t="s">
        <v>1167</v>
      </c>
      <c r="D758" s="0" t="s">
        <v>1168</v>
      </c>
      <c r="E758" s="317" t="n">
        <v>32.33</v>
      </c>
    </row>
    <row r="759" customFormat="false" ht="15" hidden="false" customHeight="false" outlineLevel="0" collapsed="false">
      <c r="A759" s="0" t="n">
        <v>1098</v>
      </c>
      <c r="B759" s="0" t="s">
        <v>1901</v>
      </c>
      <c r="C759" s="0" t="s">
        <v>1167</v>
      </c>
      <c r="D759" s="0" t="s">
        <v>1168</v>
      </c>
      <c r="E759" s="317" t="n">
        <v>2</v>
      </c>
    </row>
    <row r="760" customFormat="false" ht="15" hidden="false" customHeight="false" outlineLevel="0" collapsed="false">
      <c r="A760" s="0" t="n">
        <v>1102</v>
      </c>
      <c r="B760" s="0" t="s">
        <v>1902</v>
      </c>
      <c r="C760" s="0" t="s">
        <v>1167</v>
      </c>
      <c r="D760" s="0" t="s">
        <v>1168</v>
      </c>
      <c r="E760" s="317" t="n">
        <v>24.19</v>
      </c>
    </row>
    <row r="761" customFormat="false" ht="15" hidden="false" customHeight="false" outlineLevel="0" collapsed="false">
      <c r="A761" s="0" t="n">
        <v>1051</v>
      </c>
      <c r="B761" s="0" t="s">
        <v>1903</v>
      </c>
      <c r="C761" s="0" t="s">
        <v>1167</v>
      </c>
      <c r="D761" s="0" t="s">
        <v>1168</v>
      </c>
      <c r="E761" s="317" t="n">
        <v>35.16</v>
      </c>
    </row>
    <row r="762" customFormat="false" ht="15" hidden="false" customHeight="false" outlineLevel="0" collapsed="false">
      <c r="A762" s="0" t="n">
        <v>37399</v>
      </c>
      <c r="B762" s="0" t="s">
        <v>1904</v>
      </c>
      <c r="C762" s="0" t="s">
        <v>1167</v>
      </c>
      <c r="D762" s="0" t="s">
        <v>1168</v>
      </c>
      <c r="E762" s="317" t="n">
        <v>11.67</v>
      </c>
    </row>
    <row r="763" customFormat="false" ht="15" hidden="false" customHeight="false" outlineLevel="0" collapsed="false">
      <c r="A763" s="0" t="n">
        <v>42655</v>
      </c>
      <c r="B763" s="0" t="s">
        <v>1905</v>
      </c>
      <c r="C763" s="0" t="s">
        <v>1234</v>
      </c>
      <c r="D763" s="0" t="s">
        <v>1168</v>
      </c>
      <c r="E763" s="317" t="n">
        <v>9.15</v>
      </c>
    </row>
    <row r="764" customFormat="false" ht="15" hidden="false" customHeight="false" outlineLevel="0" collapsed="false">
      <c r="A764" s="0" t="n">
        <v>25004</v>
      </c>
      <c r="B764" s="0" t="s">
        <v>1906</v>
      </c>
      <c r="C764" s="0" t="s">
        <v>1234</v>
      </c>
      <c r="D764" s="0" t="s">
        <v>1168</v>
      </c>
      <c r="E764" s="317" t="n">
        <v>27.25</v>
      </c>
    </row>
    <row r="765" customFormat="false" ht="15" hidden="false" customHeight="false" outlineLevel="0" collapsed="false">
      <c r="A765" s="0" t="n">
        <v>25002</v>
      </c>
      <c r="B765" s="0" t="s">
        <v>1907</v>
      </c>
      <c r="C765" s="0" t="s">
        <v>1234</v>
      </c>
      <c r="D765" s="0" t="s">
        <v>1168</v>
      </c>
      <c r="E765" s="317" t="n">
        <v>27.48</v>
      </c>
    </row>
    <row r="766" customFormat="false" ht="15" hidden="false" customHeight="false" outlineLevel="0" collapsed="false">
      <c r="A766" s="0" t="n">
        <v>37409</v>
      </c>
      <c r="B766" s="0" t="s">
        <v>1908</v>
      </c>
      <c r="C766" s="0" t="s">
        <v>1234</v>
      </c>
      <c r="D766" s="0" t="s">
        <v>1168</v>
      </c>
      <c r="E766" s="317" t="n">
        <v>27.03</v>
      </c>
    </row>
    <row r="767" customFormat="false" ht="15" hidden="false" customHeight="false" outlineLevel="0" collapsed="false">
      <c r="A767" s="0" t="n">
        <v>841</v>
      </c>
      <c r="B767" s="0" t="s">
        <v>1909</v>
      </c>
      <c r="C767" s="0" t="s">
        <v>1234</v>
      </c>
      <c r="D767" s="0" t="s">
        <v>1175</v>
      </c>
      <c r="E767" s="317" t="n">
        <v>27.92</v>
      </c>
    </row>
    <row r="768" customFormat="false" ht="15" hidden="false" customHeight="false" outlineLevel="0" collapsed="false">
      <c r="A768" s="0" t="n">
        <v>25005</v>
      </c>
      <c r="B768" s="0" t="s">
        <v>1910</v>
      </c>
      <c r="C768" s="0" t="s">
        <v>1234</v>
      </c>
      <c r="D768" s="0" t="s">
        <v>1168</v>
      </c>
      <c r="E768" s="317" t="n">
        <v>30.61</v>
      </c>
    </row>
    <row r="769" customFormat="false" ht="15" hidden="false" customHeight="false" outlineLevel="0" collapsed="false">
      <c r="A769" s="0" t="n">
        <v>25003</v>
      </c>
      <c r="B769" s="0" t="s">
        <v>1911</v>
      </c>
      <c r="C769" s="0" t="s">
        <v>1234</v>
      </c>
      <c r="D769" s="0" t="s">
        <v>1168</v>
      </c>
      <c r="E769" s="317" t="n">
        <v>32.7</v>
      </c>
    </row>
    <row r="770" customFormat="false" ht="15" hidden="false" customHeight="false" outlineLevel="0" collapsed="false">
      <c r="A770" s="0" t="n">
        <v>37410</v>
      </c>
      <c r="B770" s="0" t="s">
        <v>1912</v>
      </c>
      <c r="C770" s="0" t="s">
        <v>1234</v>
      </c>
      <c r="D770" s="0" t="s">
        <v>1168</v>
      </c>
      <c r="E770" s="317" t="n">
        <v>30.61</v>
      </c>
    </row>
    <row r="771" customFormat="false" ht="15" hidden="false" customHeight="false" outlineLevel="0" collapsed="false">
      <c r="A771" s="0" t="n">
        <v>842</v>
      </c>
      <c r="B771" s="0" t="s">
        <v>1913</v>
      </c>
      <c r="C771" s="0" t="s">
        <v>1234</v>
      </c>
      <c r="D771" s="0" t="s">
        <v>1168</v>
      </c>
      <c r="E771" s="317" t="n">
        <v>34.44</v>
      </c>
    </row>
    <row r="772" customFormat="false" ht="15" hidden="false" customHeight="false" outlineLevel="0" collapsed="false">
      <c r="A772" s="0" t="n">
        <v>862</v>
      </c>
      <c r="B772" s="0" t="s">
        <v>1914</v>
      </c>
      <c r="C772" s="0" t="s">
        <v>1185</v>
      </c>
      <c r="D772" s="0" t="s">
        <v>1168</v>
      </c>
      <c r="E772" s="317" t="n">
        <v>4.99</v>
      </c>
    </row>
    <row r="773" customFormat="false" ht="15" hidden="false" customHeight="false" outlineLevel="0" collapsed="false">
      <c r="A773" s="0" t="n">
        <v>866</v>
      </c>
      <c r="B773" s="0" t="s">
        <v>1915</v>
      </c>
      <c r="C773" s="0" t="s">
        <v>1185</v>
      </c>
      <c r="D773" s="0" t="s">
        <v>1168</v>
      </c>
      <c r="E773" s="317" t="n">
        <v>61.41</v>
      </c>
    </row>
    <row r="774" customFormat="false" ht="15" hidden="false" customHeight="false" outlineLevel="0" collapsed="false">
      <c r="A774" s="0" t="n">
        <v>892</v>
      </c>
      <c r="B774" s="0" t="s">
        <v>1916</v>
      </c>
      <c r="C774" s="0" t="s">
        <v>1185</v>
      </c>
      <c r="D774" s="0" t="s">
        <v>1168</v>
      </c>
      <c r="E774" s="317" t="n">
        <v>78.09</v>
      </c>
    </row>
    <row r="775" customFormat="false" ht="15" hidden="false" customHeight="false" outlineLevel="0" collapsed="false">
      <c r="A775" s="0" t="n">
        <v>857</v>
      </c>
      <c r="B775" s="0" t="s">
        <v>1917</v>
      </c>
      <c r="C775" s="0" t="s">
        <v>1185</v>
      </c>
      <c r="D775" s="0" t="s">
        <v>1175</v>
      </c>
      <c r="E775" s="317" t="n">
        <v>7.95</v>
      </c>
    </row>
    <row r="776" customFormat="false" ht="15" hidden="false" customHeight="false" outlineLevel="0" collapsed="false">
      <c r="A776" s="0" t="n">
        <v>37404</v>
      </c>
      <c r="B776" s="0" t="s">
        <v>1918</v>
      </c>
      <c r="C776" s="0" t="s">
        <v>1185</v>
      </c>
      <c r="D776" s="0" t="s">
        <v>1168</v>
      </c>
      <c r="E776" s="317" t="n">
        <v>93.9</v>
      </c>
    </row>
    <row r="777" customFormat="false" ht="15" hidden="false" customHeight="false" outlineLevel="0" collapsed="false">
      <c r="A777" s="0" t="n">
        <v>868</v>
      </c>
      <c r="B777" s="0" t="s">
        <v>1919</v>
      </c>
      <c r="C777" s="0" t="s">
        <v>1185</v>
      </c>
      <c r="D777" s="0" t="s">
        <v>1168</v>
      </c>
      <c r="E777" s="317" t="n">
        <v>12.27</v>
      </c>
    </row>
    <row r="778" customFormat="false" ht="15" hidden="false" customHeight="false" outlineLevel="0" collapsed="false">
      <c r="A778" s="0" t="n">
        <v>870</v>
      </c>
      <c r="B778" s="0" t="s">
        <v>1920</v>
      </c>
      <c r="C778" s="0" t="s">
        <v>1185</v>
      </c>
      <c r="D778" s="0" t="s">
        <v>1168</v>
      </c>
      <c r="E778" s="317" t="n">
        <v>161.81</v>
      </c>
    </row>
    <row r="779" customFormat="false" ht="15" hidden="false" customHeight="false" outlineLevel="0" collapsed="false">
      <c r="A779" s="0" t="n">
        <v>863</v>
      </c>
      <c r="B779" s="0" t="s">
        <v>913</v>
      </c>
      <c r="C779" s="0" t="s">
        <v>1185</v>
      </c>
      <c r="D779" s="0" t="s">
        <v>1168</v>
      </c>
      <c r="E779" s="317" t="n">
        <v>16.96</v>
      </c>
    </row>
    <row r="780" customFormat="false" ht="15" hidden="false" customHeight="false" outlineLevel="0" collapsed="false">
      <c r="A780" s="0" t="n">
        <v>867</v>
      </c>
      <c r="B780" s="0" t="s">
        <v>1921</v>
      </c>
      <c r="C780" s="0" t="s">
        <v>1185</v>
      </c>
      <c r="D780" s="0" t="s">
        <v>1168</v>
      </c>
      <c r="E780" s="317" t="n">
        <v>23.62</v>
      </c>
    </row>
    <row r="781" customFormat="false" ht="15" hidden="false" customHeight="false" outlineLevel="0" collapsed="false">
      <c r="A781" s="0" t="n">
        <v>891</v>
      </c>
      <c r="B781" s="0" t="s">
        <v>1922</v>
      </c>
      <c r="C781" s="0" t="s">
        <v>1185</v>
      </c>
      <c r="D781" s="0" t="s">
        <v>1168</v>
      </c>
      <c r="E781" s="317" t="n">
        <v>271.75</v>
      </c>
    </row>
    <row r="782" customFormat="false" ht="15" hidden="false" customHeight="false" outlineLevel="0" collapsed="false">
      <c r="A782" s="0" t="n">
        <v>864</v>
      </c>
      <c r="B782" s="0" t="s">
        <v>1923</v>
      </c>
      <c r="C782" s="0" t="s">
        <v>1185</v>
      </c>
      <c r="D782" s="0" t="s">
        <v>1168</v>
      </c>
      <c r="E782" s="317" t="n">
        <v>33.28</v>
      </c>
    </row>
    <row r="783" customFormat="false" ht="15" hidden="false" customHeight="false" outlineLevel="0" collapsed="false">
      <c r="A783" s="0" t="n">
        <v>865</v>
      </c>
      <c r="B783" s="0" t="s">
        <v>1924</v>
      </c>
      <c r="C783" s="0" t="s">
        <v>1185</v>
      </c>
      <c r="D783" s="0" t="s">
        <v>1168</v>
      </c>
      <c r="E783" s="317" t="n">
        <v>46.88</v>
      </c>
    </row>
    <row r="784" customFormat="false" ht="15" hidden="false" customHeight="false" outlineLevel="0" collapsed="false">
      <c r="A784" s="0" t="n">
        <v>1006</v>
      </c>
      <c r="B784" s="0" t="s">
        <v>1925</v>
      </c>
      <c r="C784" s="0" t="s">
        <v>1185</v>
      </c>
      <c r="D784" s="0" t="s">
        <v>1168</v>
      </c>
      <c r="E784" s="317" t="n">
        <v>56.6</v>
      </c>
    </row>
    <row r="785" customFormat="false" ht="15" hidden="false" customHeight="false" outlineLevel="0" collapsed="false">
      <c r="A785" s="0" t="n">
        <v>948</v>
      </c>
      <c r="B785" s="0" t="s">
        <v>1926</v>
      </c>
      <c r="C785" s="0" t="s">
        <v>1185</v>
      </c>
      <c r="D785" s="0" t="s">
        <v>1171</v>
      </c>
      <c r="E785" s="317" t="n">
        <v>23.21</v>
      </c>
    </row>
    <row r="786" customFormat="false" ht="15" hidden="false" customHeight="false" outlineLevel="0" collapsed="false">
      <c r="A786" s="0" t="n">
        <v>947</v>
      </c>
      <c r="B786" s="0" t="s">
        <v>1927</v>
      </c>
      <c r="C786" s="0" t="s">
        <v>1185</v>
      </c>
      <c r="D786" s="0" t="s">
        <v>1171</v>
      </c>
      <c r="E786" s="317" t="n">
        <v>23.61</v>
      </c>
    </row>
    <row r="787" customFormat="false" ht="15" hidden="false" customHeight="false" outlineLevel="0" collapsed="false">
      <c r="A787" s="0" t="n">
        <v>911</v>
      </c>
      <c r="B787" s="0" t="s">
        <v>1928</v>
      </c>
      <c r="C787" s="0" t="s">
        <v>1185</v>
      </c>
      <c r="D787" s="0" t="s">
        <v>1171</v>
      </c>
      <c r="E787" s="317" t="n">
        <v>34.33</v>
      </c>
    </row>
    <row r="788" customFormat="false" ht="15" hidden="false" customHeight="false" outlineLevel="0" collapsed="false">
      <c r="A788" s="0" t="n">
        <v>925</v>
      </c>
      <c r="B788" s="0" t="s">
        <v>1929</v>
      </c>
      <c r="C788" s="0" t="s">
        <v>1185</v>
      </c>
      <c r="D788" s="0" t="s">
        <v>1171</v>
      </c>
      <c r="E788" s="317" t="n">
        <v>31.73</v>
      </c>
    </row>
    <row r="789" customFormat="false" ht="15" hidden="false" customHeight="false" outlineLevel="0" collapsed="false">
      <c r="A789" s="0" t="n">
        <v>954</v>
      </c>
      <c r="B789" s="0" t="s">
        <v>1930</v>
      </c>
      <c r="C789" s="0" t="s">
        <v>1185</v>
      </c>
      <c r="D789" s="0" t="s">
        <v>1171</v>
      </c>
      <c r="E789" s="317" t="n">
        <v>35.05</v>
      </c>
    </row>
    <row r="790" customFormat="false" ht="15" hidden="false" customHeight="false" outlineLevel="0" collapsed="false">
      <c r="A790" s="0" t="n">
        <v>901</v>
      </c>
      <c r="B790" s="0" t="s">
        <v>1931</v>
      </c>
      <c r="C790" s="0" t="s">
        <v>1185</v>
      </c>
      <c r="D790" s="0" t="s">
        <v>1171</v>
      </c>
      <c r="E790" s="317" t="n">
        <v>37.52</v>
      </c>
    </row>
    <row r="791" customFormat="false" ht="15" hidden="false" customHeight="false" outlineLevel="0" collapsed="false">
      <c r="A791" s="0" t="n">
        <v>926</v>
      </c>
      <c r="B791" s="0" t="s">
        <v>1932</v>
      </c>
      <c r="C791" s="0" t="s">
        <v>1185</v>
      </c>
      <c r="D791" s="0" t="s">
        <v>1171</v>
      </c>
      <c r="E791" s="317" t="n">
        <v>39.65</v>
      </c>
    </row>
    <row r="792" customFormat="false" ht="15" hidden="false" customHeight="false" outlineLevel="0" collapsed="false">
      <c r="A792" s="0" t="n">
        <v>912</v>
      </c>
      <c r="B792" s="0" t="s">
        <v>1933</v>
      </c>
      <c r="C792" s="0" t="s">
        <v>1185</v>
      </c>
      <c r="D792" s="0" t="s">
        <v>1171</v>
      </c>
      <c r="E792" s="317" t="n">
        <v>39.89</v>
      </c>
    </row>
    <row r="793" customFormat="false" ht="15" hidden="false" customHeight="false" outlineLevel="0" collapsed="false">
      <c r="A793" s="0" t="n">
        <v>955</v>
      </c>
      <c r="B793" s="0" t="s">
        <v>1934</v>
      </c>
      <c r="C793" s="0" t="s">
        <v>1185</v>
      </c>
      <c r="D793" s="0" t="s">
        <v>1171</v>
      </c>
      <c r="E793" s="317" t="n">
        <v>47.62</v>
      </c>
    </row>
    <row r="794" customFormat="false" ht="15" hidden="false" customHeight="false" outlineLevel="0" collapsed="false">
      <c r="A794" s="0" t="n">
        <v>946</v>
      </c>
      <c r="B794" s="0" t="s">
        <v>1935</v>
      </c>
      <c r="C794" s="0" t="s">
        <v>1185</v>
      </c>
      <c r="D794" s="0" t="s">
        <v>1171</v>
      </c>
      <c r="E794" s="317" t="n">
        <v>53.53</v>
      </c>
    </row>
    <row r="795" customFormat="false" ht="15" hidden="false" customHeight="false" outlineLevel="0" collapsed="false">
      <c r="A795" s="0" t="n">
        <v>953</v>
      </c>
      <c r="B795" s="0" t="s">
        <v>1936</v>
      </c>
      <c r="C795" s="0" t="s">
        <v>1185</v>
      </c>
      <c r="D795" s="0" t="s">
        <v>1171</v>
      </c>
      <c r="E795" s="317" t="n">
        <v>48.72</v>
      </c>
    </row>
    <row r="796" customFormat="false" ht="15" hidden="false" customHeight="false" outlineLevel="0" collapsed="false">
      <c r="A796" s="0" t="n">
        <v>902</v>
      </c>
      <c r="B796" s="0" t="s">
        <v>1937</v>
      </c>
      <c r="C796" s="0" t="s">
        <v>1185</v>
      </c>
      <c r="D796" s="0" t="s">
        <v>1171</v>
      </c>
      <c r="E796" s="317" t="n">
        <v>59.22</v>
      </c>
    </row>
    <row r="797" customFormat="false" ht="15" hidden="false" customHeight="false" outlineLevel="0" collapsed="false">
      <c r="A797" s="0" t="n">
        <v>927</v>
      </c>
      <c r="B797" s="0" t="s">
        <v>1938</v>
      </c>
      <c r="C797" s="0" t="s">
        <v>1185</v>
      </c>
      <c r="D797" s="0" t="s">
        <v>1171</v>
      </c>
      <c r="E797" s="317" t="n">
        <v>57.4</v>
      </c>
    </row>
    <row r="798" customFormat="false" ht="15" hidden="false" customHeight="false" outlineLevel="0" collapsed="false">
      <c r="A798" s="0" t="n">
        <v>913</v>
      </c>
      <c r="B798" s="0" t="s">
        <v>1939</v>
      </c>
      <c r="C798" s="0" t="s">
        <v>1185</v>
      </c>
      <c r="D798" s="0" t="s">
        <v>1171</v>
      </c>
      <c r="E798" s="317" t="n">
        <v>64.07</v>
      </c>
    </row>
    <row r="799" customFormat="false" ht="15" hidden="false" customHeight="false" outlineLevel="0" collapsed="false">
      <c r="A799" s="0" t="n">
        <v>903</v>
      </c>
      <c r="B799" s="0" t="s">
        <v>1940</v>
      </c>
      <c r="C799" s="0" t="s">
        <v>1185</v>
      </c>
      <c r="D799" s="0" t="s">
        <v>1171</v>
      </c>
      <c r="E799" s="317" t="n">
        <v>72.51</v>
      </c>
    </row>
    <row r="800" customFormat="false" ht="15" hidden="false" customHeight="false" outlineLevel="0" collapsed="false">
      <c r="A800" s="0" t="n">
        <v>945</v>
      </c>
      <c r="B800" s="0" t="s">
        <v>1941</v>
      </c>
      <c r="C800" s="0" t="s">
        <v>1185</v>
      </c>
      <c r="D800" s="0" t="s">
        <v>1171</v>
      </c>
      <c r="E800" s="317" t="n">
        <v>76.7</v>
      </c>
    </row>
    <row r="801" customFormat="false" ht="15" hidden="false" customHeight="false" outlineLevel="0" collapsed="false">
      <c r="A801" s="0" t="n">
        <v>914</v>
      </c>
      <c r="B801" s="0" t="s">
        <v>1942</v>
      </c>
      <c r="C801" s="0" t="s">
        <v>1185</v>
      </c>
      <c r="D801" s="0" t="s">
        <v>1171</v>
      </c>
      <c r="E801" s="317" t="n">
        <v>78.58</v>
      </c>
    </row>
    <row r="802" customFormat="false" ht="15" hidden="false" customHeight="false" outlineLevel="0" collapsed="false">
      <c r="A802" s="0" t="n">
        <v>993</v>
      </c>
      <c r="B802" s="0" t="s">
        <v>1943</v>
      </c>
      <c r="C802" s="0" t="s">
        <v>1185</v>
      </c>
      <c r="D802" s="0" t="s">
        <v>1168</v>
      </c>
      <c r="E802" s="317" t="n">
        <v>1.22</v>
      </c>
    </row>
    <row r="803" customFormat="false" ht="15" hidden="false" customHeight="false" outlineLevel="0" collapsed="false">
      <c r="A803" s="0" t="n">
        <v>1020</v>
      </c>
      <c r="B803" s="0" t="s">
        <v>856</v>
      </c>
      <c r="C803" s="0" t="s">
        <v>1185</v>
      </c>
      <c r="D803" s="0" t="s">
        <v>1168</v>
      </c>
      <c r="E803" s="317" t="n">
        <v>5.3</v>
      </c>
    </row>
    <row r="804" customFormat="false" ht="15" hidden="false" customHeight="false" outlineLevel="0" collapsed="false">
      <c r="A804" s="0" t="n">
        <v>1017</v>
      </c>
      <c r="B804" s="0" t="s">
        <v>1944</v>
      </c>
      <c r="C804" s="0" t="s">
        <v>1185</v>
      </c>
      <c r="D804" s="0" t="s">
        <v>1168</v>
      </c>
      <c r="E804" s="317" t="n">
        <v>58.31</v>
      </c>
    </row>
    <row r="805" customFormat="false" ht="15" hidden="false" customHeight="false" outlineLevel="0" collapsed="false">
      <c r="A805" s="0" t="n">
        <v>999</v>
      </c>
      <c r="B805" s="0" t="s">
        <v>1945</v>
      </c>
      <c r="C805" s="0" t="s">
        <v>1185</v>
      </c>
      <c r="D805" s="0" t="s">
        <v>1168</v>
      </c>
      <c r="E805" s="317" t="n">
        <v>72.25</v>
      </c>
    </row>
    <row r="806" customFormat="false" ht="15" hidden="false" customHeight="false" outlineLevel="0" collapsed="false">
      <c r="A806" s="0" t="n">
        <v>995</v>
      </c>
      <c r="B806" s="0" t="s">
        <v>1946</v>
      </c>
      <c r="C806" s="0" t="s">
        <v>1185</v>
      </c>
      <c r="D806" s="0" t="s">
        <v>1168</v>
      </c>
      <c r="E806" s="317" t="n">
        <v>8.14</v>
      </c>
    </row>
    <row r="807" customFormat="false" ht="15" hidden="false" customHeight="false" outlineLevel="0" collapsed="false">
      <c r="A807" s="0" t="n">
        <v>1000</v>
      </c>
      <c r="B807" s="0" t="s">
        <v>1947</v>
      </c>
      <c r="C807" s="0" t="s">
        <v>1185</v>
      </c>
      <c r="D807" s="0" t="s">
        <v>1168</v>
      </c>
      <c r="E807" s="317" t="n">
        <v>88.57</v>
      </c>
    </row>
    <row r="808" customFormat="false" ht="15" hidden="false" customHeight="false" outlineLevel="0" collapsed="false">
      <c r="A808" s="0" t="n">
        <v>1022</v>
      </c>
      <c r="B808" s="0" t="s">
        <v>1948</v>
      </c>
      <c r="C808" s="0" t="s">
        <v>1185</v>
      </c>
      <c r="D808" s="0" t="s">
        <v>1168</v>
      </c>
      <c r="E808" s="317" t="n">
        <v>1.69</v>
      </c>
    </row>
    <row r="809" customFormat="false" ht="15" hidden="false" customHeight="false" outlineLevel="0" collapsed="false">
      <c r="A809" s="0" t="n">
        <v>1015</v>
      </c>
      <c r="B809" s="0" t="s">
        <v>1949</v>
      </c>
      <c r="C809" s="0" t="s">
        <v>1185</v>
      </c>
      <c r="D809" s="0" t="s">
        <v>1168</v>
      </c>
      <c r="E809" s="317" t="n">
        <v>116.62</v>
      </c>
    </row>
    <row r="810" customFormat="false" ht="15" hidden="false" customHeight="false" outlineLevel="0" collapsed="false">
      <c r="A810" s="0" t="n">
        <v>996</v>
      </c>
      <c r="B810" s="0" t="s">
        <v>1950</v>
      </c>
      <c r="C810" s="0" t="s">
        <v>1185</v>
      </c>
      <c r="D810" s="0" t="s">
        <v>1168</v>
      </c>
      <c r="E810" s="317" t="n">
        <v>12.39</v>
      </c>
    </row>
    <row r="811" customFormat="false" ht="15" hidden="false" customHeight="false" outlineLevel="0" collapsed="false">
      <c r="A811" s="0" t="n">
        <v>1001</v>
      </c>
      <c r="B811" s="0" t="s">
        <v>1951</v>
      </c>
      <c r="C811" s="0" t="s">
        <v>1185</v>
      </c>
      <c r="D811" s="0" t="s">
        <v>1168</v>
      </c>
      <c r="E811" s="317" t="n">
        <v>145.95</v>
      </c>
    </row>
    <row r="812" customFormat="false" ht="15" hidden="false" customHeight="false" outlineLevel="0" collapsed="false">
      <c r="A812" s="0" t="n">
        <v>1019</v>
      </c>
      <c r="B812" s="0" t="s">
        <v>1952</v>
      </c>
      <c r="C812" s="0" t="s">
        <v>1185</v>
      </c>
      <c r="D812" s="0" t="s">
        <v>1168</v>
      </c>
      <c r="E812" s="317" t="n">
        <v>17.08</v>
      </c>
    </row>
    <row r="813" customFormat="false" ht="15" hidden="false" customHeight="false" outlineLevel="0" collapsed="false">
      <c r="A813" s="0" t="n">
        <v>1021</v>
      </c>
      <c r="B813" s="0" t="s">
        <v>1953</v>
      </c>
      <c r="C813" s="0" t="s">
        <v>1185</v>
      </c>
      <c r="D813" s="0" t="s">
        <v>1168</v>
      </c>
      <c r="E813" s="317" t="n">
        <v>2.42</v>
      </c>
    </row>
    <row r="814" customFormat="false" ht="15" hidden="false" customHeight="false" outlineLevel="0" collapsed="false">
      <c r="A814" s="0" t="n">
        <v>39249</v>
      </c>
      <c r="B814" s="0" t="s">
        <v>1954</v>
      </c>
      <c r="C814" s="0" t="s">
        <v>1185</v>
      </c>
      <c r="D814" s="0" t="s">
        <v>1168</v>
      </c>
      <c r="E814" s="317" t="n">
        <v>190.39</v>
      </c>
    </row>
    <row r="815" customFormat="false" ht="15" hidden="false" customHeight="false" outlineLevel="0" collapsed="false">
      <c r="A815" s="0" t="n">
        <v>1018</v>
      </c>
      <c r="B815" s="0" t="s">
        <v>1955</v>
      </c>
      <c r="C815" s="0" t="s">
        <v>1185</v>
      </c>
      <c r="D815" s="0" t="s">
        <v>1168</v>
      </c>
      <c r="E815" s="317" t="n">
        <v>24.34</v>
      </c>
    </row>
    <row r="816" customFormat="false" ht="15" hidden="false" customHeight="false" outlineLevel="0" collapsed="false">
      <c r="A816" s="0" t="n">
        <v>39250</v>
      </c>
      <c r="B816" s="0" t="s">
        <v>1956</v>
      </c>
      <c r="C816" s="0" t="s">
        <v>1185</v>
      </c>
      <c r="D816" s="0" t="s">
        <v>1168</v>
      </c>
      <c r="E816" s="317" t="n">
        <v>244.58</v>
      </c>
    </row>
    <row r="817" customFormat="false" ht="15" hidden="false" customHeight="false" outlineLevel="0" collapsed="false">
      <c r="A817" s="0" t="n">
        <v>994</v>
      </c>
      <c r="B817" s="0" t="s">
        <v>1957</v>
      </c>
      <c r="C817" s="0" t="s">
        <v>1185</v>
      </c>
      <c r="D817" s="0" t="s">
        <v>1168</v>
      </c>
      <c r="E817" s="317" t="n">
        <v>3.31</v>
      </c>
    </row>
    <row r="818" customFormat="false" ht="15" hidden="false" customHeight="false" outlineLevel="0" collapsed="false">
      <c r="A818" s="0" t="n">
        <v>977</v>
      </c>
      <c r="B818" s="0" t="s">
        <v>1958</v>
      </c>
      <c r="C818" s="0" t="s">
        <v>1185</v>
      </c>
      <c r="D818" s="0" t="s">
        <v>1168</v>
      </c>
      <c r="E818" s="317" t="n">
        <v>33.72</v>
      </c>
    </row>
    <row r="819" customFormat="false" ht="15" hidden="false" customHeight="false" outlineLevel="0" collapsed="false">
      <c r="A819" s="0" t="n">
        <v>998</v>
      </c>
      <c r="B819" s="0" t="s">
        <v>1959</v>
      </c>
      <c r="C819" s="0" t="s">
        <v>1185</v>
      </c>
      <c r="D819" s="0" t="s">
        <v>1168</v>
      </c>
      <c r="E819" s="317" t="n">
        <v>44.79</v>
      </c>
    </row>
    <row r="820" customFormat="false" ht="15" hidden="false" customHeight="false" outlineLevel="0" collapsed="false">
      <c r="A820" s="0" t="n">
        <v>39251</v>
      </c>
      <c r="B820" s="0" t="s">
        <v>1960</v>
      </c>
      <c r="C820" s="0" t="s">
        <v>1185</v>
      </c>
      <c r="D820" s="0" t="s">
        <v>1168</v>
      </c>
      <c r="E820" s="317" t="n">
        <v>0.32</v>
      </c>
    </row>
    <row r="821" customFormat="false" ht="15" hidden="false" customHeight="false" outlineLevel="0" collapsed="false">
      <c r="A821" s="0" t="n">
        <v>1011</v>
      </c>
      <c r="B821" s="0" t="s">
        <v>1961</v>
      </c>
      <c r="C821" s="0" t="s">
        <v>1185</v>
      </c>
      <c r="D821" s="0" t="s">
        <v>1168</v>
      </c>
      <c r="E821" s="317" t="n">
        <v>0.45</v>
      </c>
    </row>
    <row r="822" customFormat="false" ht="15" hidden="false" customHeight="false" outlineLevel="0" collapsed="false">
      <c r="A822" s="0" t="n">
        <v>39252</v>
      </c>
      <c r="B822" s="0" t="s">
        <v>1962</v>
      </c>
      <c r="C822" s="0" t="s">
        <v>1185</v>
      </c>
      <c r="D822" s="0" t="s">
        <v>1168</v>
      </c>
      <c r="E822" s="317" t="n">
        <v>0.54</v>
      </c>
    </row>
    <row r="823" customFormat="false" ht="15" hidden="false" customHeight="false" outlineLevel="0" collapsed="false">
      <c r="A823" s="0" t="n">
        <v>1013</v>
      </c>
      <c r="B823" s="0" t="s">
        <v>1963</v>
      </c>
      <c r="C823" s="0" t="s">
        <v>1185</v>
      </c>
      <c r="D823" s="0" t="s">
        <v>1168</v>
      </c>
      <c r="E823" s="317" t="n">
        <v>0.71</v>
      </c>
    </row>
    <row r="824" customFormat="false" ht="15" hidden="false" customHeight="false" outlineLevel="0" collapsed="false">
      <c r="A824" s="0" t="n">
        <v>980</v>
      </c>
      <c r="B824" s="0" t="s">
        <v>1964</v>
      </c>
      <c r="C824" s="0" t="s">
        <v>1185</v>
      </c>
      <c r="D824" s="0" t="s">
        <v>1168</v>
      </c>
      <c r="E824" s="317" t="n">
        <v>4.86</v>
      </c>
    </row>
    <row r="825" customFormat="false" ht="15" hidden="false" customHeight="false" outlineLevel="0" collapsed="false">
      <c r="A825" s="0" t="n">
        <v>39237</v>
      </c>
      <c r="B825" s="0" t="s">
        <v>1965</v>
      </c>
      <c r="C825" s="0" t="s">
        <v>1185</v>
      </c>
      <c r="D825" s="0" t="s">
        <v>1168</v>
      </c>
      <c r="E825" s="317" t="n">
        <v>57.7</v>
      </c>
    </row>
    <row r="826" customFormat="false" ht="15" hidden="false" customHeight="false" outlineLevel="0" collapsed="false">
      <c r="A826" s="0" t="n">
        <v>39238</v>
      </c>
      <c r="B826" s="0" t="s">
        <v>1966</v>
      </c>
      <c r="C826" s="0" t="s">
        <v>1185</v>
      </c>
      <c r="D826" s="0" t="s">
        <v>1168</v>
      </c>
      <c r="E826" s="317" t="n">
        <v>72.04</v>
      </c>
    </row>
    <row r="827" customFormat="false" ht="15" hidden="false" customHeight="false" outlineLevel="0" collapsed="false">
      <c r="A827" s="0" t="n">
        <v>979</v>
      </c>
      <c r="B827" s="0" t="s">
        <v>1967</v>
      </c>
      <c r="C827" s="0" t="s">
        <v>1185</v>
      </c>
      <c r="D827" s="0" t="s">
        <v>1175</v>
      </c>
      <c r="E827" s="317" t="n">
        <v>7.5</v>
      </c>
    </row>
    <row r="828" customFormat="false" ht="15" hidden="false" customHeight="false" outlineLevel="0" collapsed="false">
      <c r="A828" s="0" t="n">
        <v>39239</v>
      </c>
      <c r="B828" s="0" t="s">
        <v>1968</v>
      </c>
      <c r="C828" s="0" t="s">
        <v>1185</v>
      </c>
      <c r="D828" s="0" t="s">
        <v>1168</v>
      </c>
      <c r="E828" s="317" t="n">
        <v>87.67</v>
      </c>
    </row>
    <row r="829" customFormat="false" ht="15" hidden="false" customHeight="false" outlineLevel="0" collapsed="false">
      <c r="A829" s="0" t="n">
        <v>1014</v>
      </c>
      <c r="B829" s="0" t="s">
        <v>867</v>
      </c>
      <c r="C829" s="0" t="s">
        <v>1185</v>
      </c>
      <c r="D829" s="0" t="s">
        <v>1168</v>
      </c>
      <c r="E829" s="317" t="n">
        <v>1.13</v>
      </c>
    </row>
    <row r="830" customFormat="false" ht="15" hidden="false" customHeight="false" outlineLevel="0" collapsed="false">
      <c r="A830" s="0" t="n">
        <v>39240</v>
      </c>
      <c r="B830" s="0" t="s">
        <v>1969</v>
      </c>
      <c r="C830" s="0" t="s">
        <v>1185</v>
      </c>
      <c r="D830" s="0" t="s">
        <v>1168</v>
      </c>
      <c r="E830" s="317" t="n">
        <v>115.87</v>
      </c>
    </row>
    <row r="831" customFormat="false" ht="15" hidden="false" customHeight="false" outlineLevel="0" collapsed="false">
      <c r="A831" s="0" t="n">
        <v>39232</v>
      </c>
      <c r="B831" s="0" t="s">
        <v>1970</v>
      </c>
      <c r="C831" s="0" t="s">
        <v>1185</v>
      </c>
      <c r="D831" s="0" t="s">
        <v>1168</v>
      </c>
      <c r="E831" s="317" t="n">
        <v>12.03</v>
      </c>
    </row>
    <row r="832" customFormat="false" ht="15" hidden="false" customHeight="false" outlineLevel="0" collapsed="false">
      <c r="A832" s="0" t="n">
        <v>39233</v>
      </c>
      <c r="B832" s="0" t="s">
        <v>1971</v>
      </c>
      <c r="C832" s="0" t="s">
        <v>1185</v>
      </c>
      <c r="D832" s="0" t="s">
        <v>1168</v>
      </c>
      <c r="E832" s="317" t="n">
        <v>16.54</v>
      </c>
    </row>
    <row r="833" customFormat="false" ht="15" hidden="false" customHeight="false" outlineLevel="0" collapsed="false">
      <c r="A833" s="0" t="n">
        <v>981</v>
      </c>
      <c r="B833" s="0" t="s">
        <v>886</v>
      </c>
      <c r="C833" s="0" t="s">
        <v>1185</v>
      </c>
      <c r="D833" s="0" t="s">
        <v>1168</v>
      </c>
      <c r="E833" s="317" t="n">
        <v>2.03</v>
      </c>
    </row>
    <row r="834" customFormat="false" ht="15" hidden="false" customHeight="false" outlineLevel="0" collapsed="false">
      <c r="A834" s="0" t="n">
        <v>39234</v>
      </c>
      <c r="B834" s="0" t="s">
        <v>1972</v>
      </c>
      <c r="C834" s="0" t="s">
        <v>1185</v>
      </c>
      <c r="D834" s="0" t="s">
        <v>1168</v>
      </c>
      <c r="E834" s="317" t="n">
        <v>24.27</v>
      </c>
    </row>
    <row r="835" customFormat="false" ht="15" hidden="false" customHeight="false" outlineLevel="0" collapsed="false">
      <c r="A835" s="0" t="n">
        <v>982</v>
      </c>
      <c r="B835" s="0" t="s">
        <v>1973</v>
      </c>
      <c r="C835" s="0" t="s">
        <v>1185</v>
      </c>
      <c r="D835" s="0" t="s">
        <v>1168</v>
      </c>
      <c r="E835" s="317" t="n">
        <v>2.84</v>
      </c>
    </row>
    <row r="836" customFormat="false" ht="15" hidden="false" customHeight="false" outlineLevel="0" collapsed="false">
      <c r="A836" s="0" t="n">
        <v>39235</v>
      </c>
      <c r="B836" s="0" t="s">
        <v>1974</v>
      </c>
      <c r="C836" s="0" t="s">
        <v>1185</v>
      </c>
      <c r="D836" s="0" t="s">
        <v>1168</v>
      </c>
      <c r="E836" s="317" t="n">
        <v>34.14</v>
      </c>
    </row>
    <row r="837" customFormat="false" ht="15" hidden="false" customHeight="false" outlineLevel="0" collapsed="false">
      <c r="A837" s="0" t="n">
        <v>39236</v>
      </c>
      <c r="B837" s="0" t="s">
        <v>1975</v>
      </c>
      <c r="C837" s="0" t="s">
        <v>1185</v>
      </c>
      <c r="D837" s="0" t="s">
        <v>1168</v>
      </c>
      <c r="E837" s="317" t="n">
        <v>44.76</v>
      </c>
    </row>
    <row r="838" customFormat="false" ht="15" hidden="false" customHeight="false" outlineLevel="0" collapsed="false">
      <c r="A838" s="0" t="n">
        <v>876</v>
      </c>
      <c r="B838" s="0" t="s">
        <v>1976</v>
      </c>
      <c r="C838" s="0" t="s">
        <v>1185</v>
      </c>
      <c r="D838" s="0" t="s">
        <v>1168</v>
      </c>
      <c r="E838" s="317" t="n">
        <v>115.55</v>
      </c>
    </row>
    <row r="839" customFormat="false" ht="15" hidden="false" customHeight="false" outlineLevel="0" collapsed="false">
      <c r="A839" s="0" t="n">
        <v>877</v>
      </c>
      <c r="B839" s="0" t="s">
        <v>1977</v>
      </c>
      <c r="C839" s="0" t="s">
        <v>1185</v>
      </c>
      <c r="D839" s="0" t="s">
        <v>1168</v>
      </c>
      <c r="E839" s="317" t="n">
        <v>135.84</v>
      </c>
    </row>
    <row r="840" customFormat="false" ht="15" hidden="false" customHeight="false" outlineLevel="0" collapsed="false">
      <c r="A840" s="0" t="n">
        <v>882</v>
      </c>
      <c r="B840" s="0" t="s">
        <v>1978</v>
      </c>
      <c r="C840" s="0" t="s">
        <v>1185</v>
      </c>
      <c r="D840" s="0" t="s">
        <v>1168</v>
      </c>
      <c r="E840" s="317" t="n">
        <v>148.02</v>
      </c>
    </row>
    <row r="841" customFormat="false" ht="15" hidden="false" customHeight="false" outlineLevel="0" collapsed="false">
      <c r="A841" s="0" t="n">
        <v>878</v>
      </c>
      <c r="B841" s="0" t="s">
        <v>1979</v>
      </c>
      <c r="C841" s="0" t="s">
        <v>1185</v>
      </c>
      <c r="D841" s="0" t="s">
        <v>1168</v>
      </c>
      <c r="E841" s="317" t="n">
        <v>184.02</v>
      </c>
    </row>
    <row r="842" customFormat="false" ht="15" hidden="false" customHeight="false" outlineLevel="0" collapsed="false">
      <c r="A842" s="0" t="n">
        <v>879</v>
      </c>
      <c r="B842" s="0" t="s">
        <v>1980</v>
      </c>
      <c r="C842" s="0" t="s">
        <v>1185</v>
      </c>
      <c r="D842" s="0" t="s">
        <v>1168</v>
      </c>
      <c r="E842" s="317" t="n">
        <v>216.9</v>
      </c>
    </row>
    <row r="843" customFormat="false" ht="15" hidden="false" customHeight="false" outlineLevel="0" collapsed="false">
      <c r="A843" s="0" t="n">
        <v>880</v>
      </c>
      <c r="B843" s="0" t="s">
        <v>1981</v>
      </c>
      <c r="C843" s="0" t="s">
        <v>1185</v>
      </c>
      <c r="D843" s="0" t="s">
        <v>1168</v>
      </c>
      <c r="E843" s="317" t="n">
        <v>255.21</v>
      </c>
    </row>
    <row r="844" customFormat="false" ht="15" hidden="false" customHeight="false" outlineLevel="0" collapsed="false">
      <c r="A844" s="0" t="n">
        <v>873</v>
      </c>
      <c r="B844" s="0" t="s">
        <v>1982</v>
      </c>
      <c r="C844" s="0" t="s">
        <v>1185</v>
      </c>
      <c r="D844" s="0" t="s">
        <v>1168</v>
      </c>
      <c r="E844" s="317" t="n">
        <v>77.6</v>
      </c>
    </row>
    <row r="845" customFormat="false" ht="15" hidden="false" customHeight="false" outlineLevel="0" collapsed="false">
      <c r="A845" s="0" t="n">
        <v>881</v>
      </c>
      <c r="B845" s="0" t="s">
        <v>1983</v>
      </c>
      <c r="C845" s="0" t="s">
        <v>1185</v>
      </c>
      <c r="D845" s="0" t="s">
        <v>1168</v>
      </c>
      <c r="E845" s="317" t="n">
        <v>348.83</v>
      </c>
    </row>
    <row r="846" customFormat="false" ht="15" hidden="false" customHeight="false" outlineLevel="0" collapsed="false">
      <c r="A846" s="0" t="n">
        <v>874</v>
      </c>
      <c r="B846" s="0" t="s">
        <v>1984</v>
      </c>
      <c r="C846" s="0" t="s">
        <v>1185</v>
      </c>
      <c r="D846" s="0" t="s">
        <v>1168</v>
      </c>
      <c r="E846" s="317" t="n">
        <v>92.09</v>
      </c>
    </row>
    <row r="847" customFormat="false" ht="15" hidden="false" customHeight="false" outlineLevel="0" collapsed="false">
      <c r="A847" s="0" t="n">
        <v>875</v>
      </c>
      <c r="B847" s="0" t="s">
        <v>1985</v>
      </c>
      <c r="C847" s="0" t="s">
        <v>1185</v>
      </c>
      <c r="D847" s="0" t="s">
        <v>1168</v>
      </c>
      <c r="E847" s="317" t="n">
        <v>109.87</v>
      </c>
    </row>
    <row r="848" customFormat="false" ht="15" hidden="false" customHeight="false" outlineLevel="0" collapsed="false">
      <c r="A848" s="0" t="n">
        <v>983</v>
      </c>
      <c r="B848" s="0" t="s">
        <v>1986</v>
      </c>
      <c r="C848" s="0" t="s">
        <v>1185</v>
      </c>
      <c r="D848" s="0" t="s">
        <v>1168</v>
      </c>
      <c r="E848" s="317" t="n">
        <v>0.68</v>
      </c>
    </row>
    <row r="849" customFormat="false" ht="15" hidden="false" customHeight="false" outlineLevel="0" collapsed="false">
      <c r="A849" s="0" t="n">
        <v>985</v>
      </c>
      <c r="B849" s="0" t="s">
        <v>1987</v>
      </c>
      <c r="C849" s="0" t="s">
        <v>1185</v>
      </c>
      <c r="D849" s="0" t="s">
        <v>1168</v>
      </c>
      <c r="E849" s="317" t="n">
        <v>5.16</v>
      </c>
    </row>
    <row r="850" customFormat="false" ht="15" hidden="false" customHeight="false" outlineLevel="0" collapsed="false">
      <c r="A850" s="0" t="n">
        <v>990</v>
      </c>
      <c r="B850" s="0" t="s">
        <v>1988</v>
      </c>
      <c r="C850" s="0" t="s">
        <v>1185</v>
      </c>
      <c r="D850" s="0" t="s">
        <v>1168</v>
      </c>
      <c r="E850" s="317" t="n">
        <v>70.63</v>
      </c>
    </row>
    <row r="851" customFormat="false" ht="15" hidden="false" customHeight="false" outlineLevel="0" collapsed="false">
      <c r="A851" s="0" t="n">
        <v>39241</v>
      </c>
      <c r="B851" s="0" t="s">
        <v>1989</v>
      </c>
      <c r="C851" s="0" t="s">
        <v>1185</v>
      </c>
      <c r="D851" s="0" t="s">
        <v>1168</v>
      </c>
      <c r="E851" s="317" t="n">
        <v>8.07</v>
      </c>
    </row>
    <row r="852" customFormat="false" ht="15" hidden="false" customHeight="false" outlineLevel="0" collapsed="false">
      <c r="A852" s="0" t="n">
        <v>1005</v>
      </c>
      <c r="B852" s="0" t="s">
        <v>1990</v>
      </c>
      <c r="C852" s="0" t="s">
        <v>1185</v>
      </c>
      <c r="D852" s="0" t="s">
        <v>1168</v>
      </c>
      <c r="E852" s="317" t="n">
        <v>86.69</v>
      </c>
    </row>
    <row r="853" customFormat="false" ht="15" hidden="false" customHeight="false" outlineLevel="0" collapsed="false">
      <c r="A853" s="0" t="n">
        <v>984</v>
      </c>
      <c r="B853" s="0" t="s">
        <v>1991</v>
      </c>
      <c r="C853" s="0" t="s">
        <v>1185</v>
      </c>
      <c r="D853" s="0" t="s">
        <v>1168</v>
      </c>
      <c r="E853" s="317" t="n">
        <v>1.78</v>
      </c>
    </row>
    <row r="854" customFormat="false" ht="15" hidden="false" customHeight="false" outlineLevel="0" collapsed="false">
      <c r="A854" s="0" t="n">
        <v>991</v>
      </c>
      <c r="B854" s="0" t="s">
        <v>1992</v>
      </c>
      <c r="C854" s="0" t="s">
        <v>1185</v>
      </c>
      <c r="D854" s="0" t="s">
        <v>1168</v>
      </c>
      <c r="E854" s="317" t="n">
        <v>114.55</v>
      </c>
    </row>
    <row r="855" customFormat="false" ht="15" hidden="false" customHeight="false" outlineLevel="0" collapsed="false">
      <c r="A855" s="0" t="n">
        <v>986</v>
      </c>
      <c r="B855" s="0" t="s">
        <v>1993</v>
      </c>
      <c r="C855" s="0" t="s">
        <v>1185</v>
      </c>
      <c r="D855" s="0" t="s">
        <v>1168</v>
      </c>
      <c r="E855" s="317" t="n">
        <v>12.34</v>
      </c>
    </row>
    <row r="856" customFormat="false" ht="15" hidden="false" customHeight="false" outlineLevel="0" collapsed="false">
      <c r="A856" s="0" t="n">
        <v>1024</v>
      </c>
      <c r="B856" s="0" t="s">
        <v>1994</v>
      </c>
      <c r="C856" s="0" t="s">
        <v>1185</v>
      </c>
      <c r="D856" s="0" t="s">
        <v>1168</v>
      </c>
      <c r="E856" s="317" t="n">
        <v>141.78</v>
      </c>
    </row>
    <row r="857" customFormat="false" ht="15" hidden="false" customHeight="false" outlineLevel="0" collapsed="false">
      <c r="A857" s="0" t="n">
        <v>987</v>
      </c>
      <c r="B857" s="0" t="s">
        <v>1995</v>
      </c>
      <c r="C857" s="0" t="s">
        <v>1185</v>
      </c>
      <c r="D857" s="0" t="s">
        <v>1168</v>
      </c>
      <c r="E857" s="317" t="n">
        <v>16.77</v>
      </c>
    </row>
    <row r="858" customFormat="false" ht="15" hidden="false" customHeight="false" outlineLevel="0" collapsed="false">
      <c r="A858" s="0" t="n">
        <v>1003</v>
      </c>
      <c r="B858" s="0" t="s">
        <v>1996</v>
      </c>
      <c r="C858" s="0" t="s">
        <v>1185</v>
      </c>
      <c r="D858" s="0" t="s">
        <v>1168</v>
      </c>
      <c r="E858" s="317" t="n">
        <v>2.61</v>
      </c>
    </row>
    <row r="859" customFormat="false" ht="15" hidden="false" customHeight="false" outlineLevel="0" collapsed="false">
      <c r="A859" s="0" t="n">
        <v>992</v>
      </c>
      <c r="B859" s="0" t="s">
        <v>1997</v>
      </c>
      <c r="C859" s="0" t="s">
        <v>1185</v>
      </c>
      <c r="D859" s="0" t="s">
        <v>1168</v>
      </c>
      <c r="E859" s="317" t="n">
        <v>183.44</v>
      </c>
    </row>
    <row r="860" customFormat="false" ht="15" hidden="false" customHeight="false" outlineLevel="0" collapsed="false">
      <c r="A860" s="0" t="n">
        <v>1007</v>
      </c>
      <c r="B860" s="0" t="s">
        <v>1998</v>
      </c>
      <c r="C860" s="0" t="s">
        <v>1185</v>
      </c>
      <c r="D860" s="0" t="s">
        <v>1168</v>
      </c>
      <c r="E860" s="317" t="n">
        <v>23.79</v>
      </c>
    </row>
    <row r="861" customFormat="false" ht="15" hidden="false" customHeight="false" outlineLevel="0" collapsed="false">
      <c r="A861" s="0" t="n">
        <v>39242</v>
      </c>
      <c r="B861" s="0" t="s">
        <v>1999</v>
      </c>
      <c r="C861" s="0" t="s">
        <v>1185</v>
      </c>
      <c r="D861" s="0" t="s">
        <v>1168</v>
      </c>
      <c r="E861" s="317" t="n">
        <v>227.28</v>
      </c>
    </row>
    <row r="862" customFormat="false" ht="15" hidden="false" customHeight="false" outlineLevel="0" collapsed="false">
      <c r="A862" s="0" t="n">
        <v>1008</v>
      </c>
      <c r="B862" s="0" t="s">
        <v>2000</v>
      </c>
      <c r="C862" s="0" t="s">
        <v>1185</v>
      </c>
      <c r="D862" s="0" t="s">
        <v>1168</v>
      </c>
      <c r="E862" s="317" t="n">
        <v>2.96</v>
      </c>
    </row>
    <row r="863" customFormat="false" ht="15" hidden="false" customHeight="false" outlineLevel="0" collapsed="false">
      <c r="A863" s="0" t="n">
        <v>988</v>
      </c>
      <c r="B863" s="0" t="s">
        <v>2001</v>
      </c>
      <c r="C863" s="0" t="s">
        <v>1185</v>
      </c>
      <c r="D863" s="0" t="s">
        <v>1168</v>
      </c>
      <c r="E863" s="317" t="n">
        <v>32.86</v>
      </c>
    </row>
    <row r="864" customFormat="false" ht="15" hidden="false" customHeight="false" outlineLevel="0" collapsed="false">
      <c r="A864" s="0" t="n">
        <v>989</v>
      </c>
      <c r="B864" s="0" t="s">
        <v>2002</v>
      </c>
      <c r="C864" s="0" t="s">
        <v>1185</v>
      </c>
      <c r="D864" s="0" t="s">
        <v>1168</v>
      </c>
      <c r="E864" s="317" t="n">
        <v>44.51</v>
      </c>
    </row>
    <row r="865" customFormat="false" ht="15" hidden="false" customHeight="false" outlineLevel="0" collapsed="false">
      <c r="A865" s="0" t="n">
        <v>39598</v>
      </c>
      <c r="B865" s="0" t="s">
        <v>2003</v>
      </c>
      <c r="C865" s="0" t="s">
        <v>1185</v>
      </c>
      <c r="D865" s="0" t="s">
        <v>1171</v>
      </c>
      <c r="E865" s="317" t="n">
        <v>1.41</v>
      </c>
    </row>
    <row r="866" customFormat="false" ht="15" hidden="false" customHeight="false" outlineLevel="0" collapsed="false">
      <c r="A866" s="0" t="n">
        <v>39599</v>
      </c>
      <c r="B866" s="0" t="s">
        <v>917</v>
      </c>
      <c r="C866" s="0" t="s">
        <v>1185</v>
      </c>
      <c r="D866" s="0" t="s">
        <v>1171</v>
      </c>
      <c r="E866" s="317" t="n">
        <v>2.12</v>
      </c>
    </row>
    <row r="867" customFormat="false" ht="15" hidden="false" customHeight="false" outlineLevel="0" collapsed="false">
      <c r="A867" s="0" t="n">
        <v>34602</v>
      </c>
      <c r="B867" s="0" t="s">
        <v>2004</v>
      </c>
      <c r="C867" s="0" t="s">
        <v>1185</v>
      </c>
      <c r="D867" s="0" t="s">
        <v>1171</v>
      </c>
      <c r="E867" s="317" t="n">
        <v>2.18</v>
      </c>
    </row>
    <row r="868" customFormat="false" ht="15" hidden="false" customHeight="false" outlineLevel="0" collapsed="false">
      <c r="A868" s="0" t="n">
        <v>34603</v>
      </c>
      <c r="B868" s="0" t="s">
        <v>2005</v>
      </c>
      <c r="C868" s="0" t="s">
        <v>1185</v>
      </c>
      <c r="D868" s="0" t="s">
        <v>1171</v>
      </c>
      <c r="E868" s="317" t="n">
        <v>10.51</v>
      </c>
    </row>
    <row r="869" customFormat="false" ht="15" hidden="false" customHeight="false" outlineLevel="0" collapsed="false">
      <c r="A869" s="0" t="n">
        <v>34607</v>
      </c>
      <c r="B869" s="0" t="s">
        <v>2006</v>
      </c>
      <c r="C869" s="0" t="s">
        <v>1185</v>
      </c>
      <c r="D869" s="0" t="s">
        <v>1171</v>
      </c>
      <c r="E869" s="317" t="n">
        <v>4.69</v>
      </c>
    </row>
    <row r="870" customFormat="false" ht="15" hidden="false" customHeight="false" outlineLevel="0" collapsed="false">
      <c r="A870" s="0" t="n">
        <v>34609</v>
      </c>
      <c r="B870" s="0" t="s">
        <v>2007</v>
      </c>
      <c r="C870" s="0" t="s">
        <v>1185</v>
      </c>
      <c r="D870" s="0" t="s">
        <v>1171</v>
      </c>
      <c r="E870" s="317" t="n">
        <v>7.03</v>
      </c>
    </row>
    <row r="871" customFormat="false" ht="15" hidden="false" customHeight="false" outlineLevel="0" collapsed="false">
      <c r="A871" s="0" t="n">
        <v>34618</v>
      </c>
      <c r="B871" s="0" t="s">
        <v>2008</v>
      </c>
      <c r="C871" s="0" t="s">
        <v>1185</v>
      </c>
      <c r="D871" s="0" t="s">
        <v>1171</v>
      </c>
      <c r="E871" s="317" t="n">
        <v>2.9</v>
      </c>
    </row>
    <row r="872" customFormat="false" ht="15" hidden="false" customHeight="false" outlineLevel="0" collapsed="false">
      <c r="A872" s="0" t="n">
        <v>34620</v>
      </c>
      <c r="B872" s="0" t="s">
        <v>2009</v>
      </c>
      <c r="C872" s="0" t="s">
        <v>1185</v>
      </c>
      <c r="D872" s="0" t="s">
        <v>1171</v>
      </c>
      <c r="E872" s="317" t="n">
        <v>14.51</v>
      </c>
    </row>
    <row r="873" customFormat="false" ht="15" hidden="false" customHeight="false" outlineLevel="0" collapsed="false">
      <c r="A873" s="0" t="n">
        <v>34621</v>
      </c>
      <c r="B873" s="0" t="s">
        <v>949</v>
      </c>
      <c r="C873" s="0" t="s">
        <v>1185</v>
      </c>
      <c r="D873" s="0" t="s">
        <v>1171</v>
      </c>
      <c r="E873" s="317" t="n">
        <v>6.73</v>
      </c>
    </row>
    <row r="874" customFormat="false" ht="15" hidden="false" customHeight="false" outlineLevel="0" collapsed="false">
      <c r="A874" s="0" t="n">
        <v>34622</v>
      </c>
      <c r="B874" s="0" t="s">
        <v>2010</v>
      </c>
      <c r="C874" s="0" t="s">
        <v>1185</v>
      </c>
      <c r="D874" s="0" t="s">
        <v>1171</v>
      </c>
      <c r="E874" s="317" t="n">
        <v>9.53</v>
      </c>
    </row>
    <row r="875" customFormat="false" ht="15" hidden="false" customHeight="false" outlineLevel="0" collapsed="false">
      <c r="A875" s="0" t="n">
        <v>34624</v>
      </c>
      <c r="B875" s="0" t="s">
        <v>2011</v>
      </c>
      <c r="C875" s="0" t="s">
        <v>1185</v>
      </c>
      <c r="D875" s="0" t="s">
        <v>1171</v>
      </c>
      <c r="E875" s="317" t="n">
        <v>3.7</v>
      </c>
    </row>
    <row r="876" customFormat="false" ht="15" hidden="false" customHeight="false" outlineLevel="0" collapsed="false">
      <c r="A876" s="0" t="n">
        <v>34626</v>
      </c>
      <c r="B876" s="0" t="s">
        <v>2012</v>
      </c>
      <c r="C876" s="0" t="s">
        <v>1185</v>
      </c>
      <c r="D876" s="0" t="s">
        <v>1171</v>
      </c>
      <c r="E876" s="317" t="n">
        <v>19.94</v>
      </c>
    </row>
    <row r="877" customFormat="false" ht="15" hidden="false" customHeight="false" outlineLevel="0" collapsed="false">
      <c r="A877" s="0" t="n">
        <v>34627</v>
      </c>
      <c r="B877" s="0" t="s">
        <v>936</v>
      </c>
      <c r="C877" s="0" t="s">
        <v>1185</v>
      </c>
      <c r="D877" s="0" t="s">
        <v>1171</v>
      </c>
      <c r="E877" s="317" t="n">
        <v>8.59</v>
      </c>
    </row>
    <row r="878" customFormat="false" ht="15" hidden="false" customHeight="false" outlineLevel="0" collapsed="false">
      <c r="A878" s="0" t="n">
        <v>34629</v>
      </c>
      <c r="B878" s="0" t="s">
        <v>2013</v>
      </c>
      <c r="C878" s="0" t="s">
        <v>1185</v>
      </c>
      <c r="D878" s="0" t="s">
        <v>1171</v>
      </c>
      <c r="E878" s="317" t="n">
        <v>12.58</v>
      </c>
    </row>
    <row r="879" customFormat="false" ht="15" hidden="false" customHeight="false" outlineLevel="0" collapsed="false">
      <c r="A879" s="0" t="n">
        <v>39257</v>
      </c>
      <c r="B879" s="0" t="s">
        <v>2014</v>
      </c>
      <c r="C879" s="0" t="s">
        <v>1185</v>
      </c>
      <c r="D879" s="0" t="s">
        <v>1168</v>
      </c>
      <c r="E879" s="317" t="n">
        <v>3.11</v>
      </c>
    </row>
    <row r="880" customFormat="false" ht="15" hidden="false" customHeight="false" outlineLevel="0" collapsed="false">
      <c r="A880" s="0" t="n">
        <v>39261</v>
      </c>
      <c r="B880" s="0" t="s">
        <v>2015</v>
      </c>
      <c r="C880" s="0" t="s">
        <v>1185</v>
      </c>
      <c r="D880" s="0" t="s">
        <v>1168</v>
      </c>
      <c r="E880" s="317" t="n">
        <v>16.56</v>
      </c>
    </row>
    <row r="881" customFormat="false" ht="15" hidden="false" customHeight="false" outlineLevel="0" collapsed="false">
      <c r="A881" s="0" t="n">
        <v>39268</v>
      </c>
      <c r="B881" s="0" t="s">
        <v>2016</v>
      </c>
      <c r="C881" s="0" t="s">
        <v>1185</v>
      </c>
      <c r="D881" s="0" t="s">
        <v>1168</v>
      </c>
      <c r="E881" s="317" t="n">
        <v>191.04</v>
      </c>
    </row>
    <row r="882" customFormat="false" ht="15" hidden="false" customHeight="false" outlineLevel="0" collapsed="false">
      <c r="A882" s="0" t="n">
        <v>39262</v>
      </c>
      <c r="B882" s="0" t="s">
        <v>2017</v>
      </c>
      <c r="C882" s="0" t="s">
        <v>1185</v>
      </c>
      <c r="D882" s="0" t="s">
        <v>1168</v>
      </c>
      <c r="E882" s="317" t="n">
        <v>25.89</v>
      </c>
    </row>
    <row r="883" customFormat="false" ht="15" hidden="false" customHeight="false" outlineLevel="0" collapsed="false">
      <c r="A883" s="0" t="n">
        <v>39258</v>
      </c>
      <c r="B883" s="0" t="s">
        <v>2018</v>
      </c>
      <c r="C883" s="0" t="s">
        <v>1185</v>
      </c>
      <c r="D883" s="0" t="s">
        <v>1168</v>
      </c>
      <c r="E883" s="317" t="n">
        <v>4.6</v>
      </c>
    </row>
    <row r="884" customFormat="false" ht="15" hidden="false" customHeight="false" outlineLevel="0" collapsed="false">
      <c r="A884" s="0" t="n">
        <v>39263</v>
      </c>
      <c r="B884" s="0" t="s">
        <v>2019</v>
      </c>
      <c r="C884" s="0" t="s">
        <v>1185</v>
      </c>
      <c r="D884" s="0" t="s">
        <v>1168</v>
      </c>
      <c r="E884" s="317" t="n">
        <v>40.05</v>
      </c>
    </row>
    <row r="885" customFormat="false" ht="15" hidden="false" customHeight="false" outlineLevel="0" collapsed="false">
      <c r="A885" s="0" t="n">
        <v>39264</v>
      </c>
      <c r="B885" s="0" t="s">
        <v>2020</v>
      </c>
      <c r="C885" s="0" t="s">
        <v>1185</v>
      </c>
      <c r="D885" s="0" t="s">
        <v>1168</v>
      </c>
      <c r="E885" s="317" t="n">
        <v>54.24</v>
      </c>
    </row>
    <row r="886" customFormat="false" ht="15" hidden="false" customHeight="false" outlineLevel="0" collapsed="false">
      <c r="A886" s="0" t="n">
        <v>39259</v>
      </c>
      <c r="B886" s="0" t="s">
        <v>2021</v>
      </c>
      <c r="C886" s="0" t="s">
        <v>1185</v>
      </c>
      <c r="D886" s="0" t="s">
        <v>1168</v>
      </c>
      <c r="E886" s="317" t="n">
        <v>7.01</v>
      </c>
    </row>
    <row r="887" customFormat="false" ht="15" hidden="false" customHeight="false" outlineLevel="0" collapsed="false">
      <c r="A887" s="0" t="n">
        <v>39265</v>
      </c>
      <c r="B887" s="0" t="s">
        <v>2022</v>
      </c>
      <c r="C887" s="0" t="s">
        <v>1185</v>
      </c>
      <c r="D887" s="0" t="s">
        <v>1168</v>
      </c>
      <c r="E887" s="317" t="n">
        <v>79.9</v>
      </c>
    </row>
    <row r="888" customFormat="false" ht="15" hidden="false" customHeight="false" outlineLevel="0" collapsed="false">
      <c r="A888" s="0" t="n">
        <v>39260</v>
      </c>
      <c r="B888" s="0" t="s">
        <v>2023</v>
      </c>
      <c r="C888" s="0" t="s">
        <v>1185</v>
      </c>
      <c r="D888" s="0" t="s">
        <v>1168</v>
      </c>
      <c r="E888" s="317" t="n">
        <v>9.99</v>
      </c>
    </row>
    <row r="889" customFormat="false" ht="15" hidden="false" customHeight="false" outlineLevel="0" collapsed="false">
      <c r="A889" s="0" t="n">
        <v>39266</v>
      </c>
      <c r="B889" s="0" t="s">
        <v>2024</v>
      </c>
      <c r="C889" s="0" t="s">
        <v>1185</v>
      </c>
      <c r="D889" s="0" t="s">
        <v>1168</v>
      </c>
      <c r="E889" s="317" t="n">
        <v>112.11</v>
      </c>
    </row>
    <row r="890" customFormat="false" ht="15" hidden="false" customHeight="false" outlineLevel="0" collapsed="false">
      <c r="A890" s="0" t="n">
        <v>39267</v>
      </c>
      <c r="B890" s="0" t="s">
        <v>2025</v>
      </c>
      <c r="C890" s="0" t="s">
        <v>1185</v>
      </c>
      <c r="D890" s="0" t="s">
        <v>1168</v>
      </c>
      <c r="E890" s="317" t="n">
        <v>146.96</v>
      </c>
    </row>
    <row r="891" customFormat="false" ht="15" hidden="false" customHeight="false" outlineLevel="0" collapsed="false">
      <c r="A891" s="0" t="n">
        <v>11901</v>
      </c>
      <c r="B891" s="0" t="s">
        <v>2026</v>
      </c>
      <c r="C891" s="0" t="s">
        <v>1185</v>
      </c>
      <c r="D891" s="0" t="s">
        <v>1175</v>
      </c>
      <c r="E891" s="317" t="n">
        <v>0.4</v>
      </c>
    </row>
    <row r="892" customFormat="false" ht="15" hidden="false" customHeight="false" outlineLevel="0" collapsed="false">
      <c r="A892" s="0" t="n">
        <v>11902</v>
      </c>
      <c r="B892" s="0" t="s">
        <v>2027</v>
      </c>
      <c r="C892" s="0" t="s">
        <v>1185</v>
      </c>
      <c r="D892" s="0" t="s">
        <v>1168</v>
      </c>
      <c r="E892" s="317" t="n">
        <v>0.69</v>
      </c>
    </row>
    <row r="893" customFormat="false" ht="15" hidden="false" customHeight="false" outlineLevel="0" collapsed="false">
      <c r="A893" s="0" t="n">
        <v>11903</v>
      </c>
      <c r="B893" s="0" t="s">
        <v>2028</v>
      </c>
      <c r="C893" s="0" t="s">
        <v>1185</v>
      </c>
      <c r="D893" s="0" t="s">
        <v>1168</v>
      </c>
      <c r="E893" s="317" t="n">
        <v>1.07</v>
      </c>
    </row>
    <row r="894" customFormat="false" ht="15" hidden="false" customHeight="false" outlineLevel="0" collapsed="false">
      <c r="A894" s="0" t="n">
        <v>11904</v>
      </c>
      <c r="B894" s="0" t="s">
        <v>2029</v>
      </c>
      <c r="C894" s="0" t="s">
        <v>1185</v>
      </c>
      <c r="D894" s="0" t="s">
        <v>1168</v>
      </c>
      <c r="E894" s="317" t="n">
        <v>1.37</v>
      </c>
    </row>
    <row r="895" customFormat="false" ht="15" hidden="false" customHeight="false" outlineLevel="0" collapsed="false">
      <c r="A895" s="0" t="n">
        <v>11905</v>
      </c>
      <c r="B895" s="0" t="s">
        <v>2030</v>
      </c>
      <c r="C895" s="0" t="s">
        <v>1185</v>
      </c>
      <c r="D895" s="0" t="s">
        <v>1168</v>
      </c>
      <c r="E895" s="317" t="n">
        <v>1.84</v>
      </c>
    </row>
    <row r="896" customFormat="false" ht="15" hidden="false" customHeight="false" outlineLevel="0" collapsed="false">
      <c r="A896" s="0" t="n">
        <v>11906</v>
      </c>
      <c r="B896" s="0" t="s">
        <v>2031</v>
      </c>
      <c r="C896" s="0" t="s">
        <v>1185</v>
      </c>
      <c r="D896" s="0" t="s">
        <v>1168</v>
      </c>
      <c r="E896" s="317" t="n">
        <v>2.12</v>
      </c>
    </row>
    <row r="897" customFormat="false" ht="15" hidden="false" customHeight="false" outlineLevel="0" collapsed="false">
      <c r="A897" s="0" t="n">
        <v>11919</v>
      </c>
      <c r="B897" s="0" t="s">
        <v>2032</v>
      </c>
      <c r="C897" s="0" t="s">
        <v>1185</v>
      </c>
      <c r="D897" s="0" t="s">
        <v>1168</v>
      </c>
      <c r="E897" s="317" t="n">
        <v>4.16</v>
      </c>
    </row>
    <row r="898" customFormat="false" ht="15" hidden="false" customHeight="false" outlineLevel="0" collapsed="false">
      <c r="A898" s="0" t="n">
        <v>11920</v>
      </c>
      <c r="B898" s="0" t="s">
        <v>2033</v>
      </c>
      <c r="C898" s="0" t="s">
        <v>1185</v>
      </c>
      <c r="D898" s="0" t="s">
        <v>1168</v>
      </c>
      <c r="E898" s="317" t="n">
        <v>8.07</v>
      </c>
    </row>
    <row r="899" customFormat="false" ht="15" hidden="false" customHeight="false" outlineLevel="0" collapsed="false">
      <c r="A899" s="0" t="n">
        <v>11924</v>
      </c>
      <c r="B899" s="0" t="s">
        <v>2034</v>
      </c>
      <c r="C899" s="0" t="s">
        <v>1185</v>
      </c>
      <c r="D899" s="0" t="s">
        <v>1168</v>
      </c>
      <c r="E899" s="317" t="n">
        <v>78.49</v>
      </c>
    </row>
    <row r="900" customFormat="false" ht="15" hidden="false" customHeight="false" outlineLevel="0" collapsed="false">
      <c r="A900" s="0" t="n">
        <v>11921</v>
      </c>
      <c r="B900" s="0" t="s">
        <v>2035</v>
      </c>
      <c r="C900" s="0" t="s">
        <v>1185</v>
      </c>
      <c r="D900" s="0" t="s">
        <v>1168</v>
      </c>
      <c r="E900" s="317" t="n">
        <v>10.99</v>
      </c>
    </row>
    <row r="901" customFormat="false" ht="15" hidden="false" customHeight="false" outlineLevel="0" collapsed="false">
      <c r="A901" s="0" t="n">
        <v>11922</v>
      </c>
      <c r="B901" s="0" t="s">
        <v>2036</v>
      </c>
      <c r="C901" s="0" t="s">
        <v>1185</v>
      </c>
      <c r="D901" s="0" t="s">
        <v>1168</v>
      </c>
      <c r="E901" s="317" t="n">
        <v>19.51</v>
      </c>
    </row>
    <row r="902" customFormat="false" ht="15" hidden="false" customHeight="false" outlineLevel="0" collapsed="false">
      <c r="A902" s="0" t="n">
        <v>11923</v>
      </c>
      <c r="B902" s="0" t="s">
        <v>2037</v>
      </c>
      <c r="C902" s="0" t="s">
        <v>1185</v>
      </c>
      <c r="D902" s="0" t="s">
        <v>1168</v>
      </c>
      <c r="E902" s="317" t="n">
        <v>31.86</v>
      </c>
    </row>
    <row r="903" customFormat="false" ht="15" hidden="false" customHeight="false" outlineLevel="0" collapsed="false">
      <c r="A903" s="0" t="n">
        <v>11916</v>
      </c>
      <c r="B903" s="0" t="s">
        <v>2038</v>
      </c>
      <c r="C903" s="0" t="s">
        <v>1185</v>
      </c>
      <c r="D903" s="0" t="s">
        <v>1168</v>
      </c>
      <c r="E903" s="317" t="n">
        <v>5.4</v>
      </c>
    </row>
    <row r="904" customFormat="false" ht="15" hidden="false" customHeight="false" outlineLevel="0" collapsed="false">
      <c r="A904" s="0" t="n">
        <v>11914</v>
      </c>
      <c r="B904" s="0" t="s">
        <v>2039</v>
      </c>
      <c r="C904" s="0" t="s">
        <v>1185</v>
      </c>
      <c r="D904" s="0" t="s">
        <v>1168</v>
      </c>
      <c r="E904" s="317" t="n">
        <v>39.26</v>
      </c>
    </row>
    <row r="905" customFormat="false" ht="15" hidden="false" customHeight="false" outlineLevel="0" collapsed="false">
      <c r="A905" s="0" t="n">
        <v>11917</v>
      </c>
      <c r="B905" s="0" t="s">
        <v>2040</v>
      </c>
      <c r="C905" s="0" t="s">
        <v>1185</v>
      </c>
      <c r="D905" s="0" t="s">
        <v>1168</v>
      </c>
      <c r="E905" s="317" t="n">
        <v>9.41</v>
      </c>
    </row>
    <row r="906" customFormat="false" ht="15" hidden="false" customHeight="false" outlineLevel="0" collapsed="false">
      <c r="A906" s="0" t="n">
        <v>11918</v>
      </c>
      <c r="B906" s="0" t="s">
        <v>2041</v>
      </c>
      <c r="C906" s="0" t="s">
        <v>1185</v>
      </c>
      <c r="D906" s="0" t="s">
        <v>1168</v>
      </c>
      <c r="E906" s="317" t="n">
        <v>12.76</v>
      </c>
    </row>
    <row r="907" customFormat="false" ht="15" hidden="false" customHeight="false" outlineLevel="0" collapsed="false">
      <c r="A907" s="0" t="n">
        <v>37734</v>
      </c>
      <c r="B907" s="0" t="s">
        <v>2042</v>
      </c>
      <c r="C907" s="0" t="s">
        <v>1167</v>
      </c>
      <c r="D907" s="0" t="s">
        <v>1171</v>
      </c>
      <c r="E907" s="316" t="n">
        <v>40756.99</v>
      </c>
    </row>
    <row r="908" customFormat="false" ht="15" hidden="false" customHeight="false" outlineLevel="0" collapsed="false">
      <c r="A908" s="0" t="n">
        <v>42251</v>
      </c>
      <c r="B908" s="0" t="s">
        <v>2043</v>
      </c>
      <c r="C908" s="0" t="s">
        <v>1167</v>
      </c>
      <c r="D908" s="0" t="s">
        <v>1171</v>
      </c>
      <c r="E908" s="316" t="n">
        <v>46282.05</v>
      </c>
    </row>
    <row r="909" customFormat="false" ht="15" hidden="false" customHeight="false" outlineLevel="0" collapsed="false">
      <c r="A909" s="0" t="n">
        <v>37733</v>
      </c>
      <c r="B909" s="0" t="s">
        <v>691</v>
      </c>
      <c r="C909" s="0" t="s">
        <v>1167</v>
      </c>
      <c r="D909" s="0" t="s">
        <v>1171</v>
      </c>
      <c r="E909" s="316" t="n">
        <v>30559.44</v>
      </c>
    </row>
    <row r="910" customFormat="false" ht="15" hidden="false" customHeight="false" outlineLevel="0" collapsed="false">
      <c r="A910" s="0" t="n">
        <v>37735</v>
      </c>
      <c r="B910" s="0" t="s">
        <v>2044</v>
      </c>
      <c r="C910" s="0" t="s">
        <v>1167</v>
      </c>
      <c r="D910" s="0" t="s">
        <v>1171</v>
      </c>
      <c r="E910" s="316" t="n">
        <v>36824.12</v>
      </c>
    </row>
    <row r="911" customFormat="false" ht="15" hidden="false" customHeight="false" outlineLevel="0" collapsed="false">
      <c r="A911" s="0" t="n">
        <v>41758</v>
      </c>
      <c r="B911" s="0" t="s">
        <v>2045</v>
      </c>
      <c r="C911" s="0" t="s">
        <v>1167</v>
      </c>
      <c r="D911" s="0" t="s">
        <v>1168</v>
      </c>
      <c r="E911" s="317" t="n">
        <v>123.69</v>
      </c>
    </row>
    <row r="912" customFormat="false" ht="15" hidden="false" customHeight="false" outlineLevel="0" collapsed="false">
      <c r="A912" s="0" t="n">
        <v>5090</v>
      </c>
      <c r="B912" s="0" t="s">
        <v>2046</v>
      </c>
      <c r="C912" s="0" t="s">
        <v>1167</v>
      </c>
      <c r="D912" s="0" t="s">
        <v>1175</v>
      </c>
      <c r="E912" s="317" t="n">
        <v>14.17</v>
      </c>
    </row>
    <row r="913" customFormat="false" ht="15" hidden="false" customHeight="false" outlineLevel="0" collapsed="false">
      <c r="A913" s="0" t="n">
        <v>5085</v>
      </c>
      <c r="B913" s="0" t="s">
        <v>2047</v>
      </c>
      <c r="C913" s="0" t="s">
        <v>1167</v>
      </c>
      <c r="D913" s="0" t="s">
        <v>1168</v>
      </c>
      <c r="E913" s="317" t="n">
        <v>15.8</v>
      </c>
    </row>
    <row r="914" customFormat="false" ht="15" hidden="false" customHeight="false" outlineLevel="0" collapsed="false">
      <c r="A914" s="0" t="n">
        <v>38374</v>
      </c>
      <c r="B914" s="0" t="s">
        <v>2048</v>
      </c>
      <c r="C914" s="0" t="s">
        <v>1167</v>
      </c>
      <c r="D914" s="0" t="s">
        <v>1168</v>
      </c>
      <c r="E914" s="317" t="n">
        <v>721.95</v>
      </c>
    </row>
    <row r="915" customFormat="false" ht="15" hidden="false" customHeight="false" outlineLevel="0" collapsed="false">
      <c r="A915" s="0" t="n">
        <v>20212</v>
      </c>
      <c r="B915" s="0" t="s">
        <v>2049</v>
      </c>
      <c r="C915" s="0" t="s">
        <v>1185</v>
      </c>
      <c r="D915" s="0" t="s">
        <v>1168</v>
      </c>
      <c r="E915" s="317" t="n">
        <v>9.41</v>
      </c>
    </row>
    <row r="916" customFormat="false" ht="15" hidden="false" customHeight="false" outlineLevel="0" collapsed="false">
      <c r="A916" s="0" t="n">
        <v>4430</v>
      </c>
      <c r="B916" s="0" t="s">
        <v>2050</v>
      </c>
      <c r="C916" s="0" t="s">
        <v>1185</v>
      </c>
      <c r="D916" s="0" t="s">
        <v>1175</v>
      </c>
      <c r="E916" s="317" t="n">
        <v>5.97</v>
      </c>
    </row>
    <row r="917" customFormat="false" ht="15" hidden="false" customHeight="false" outlineLevel="0" collapsed="false">
      <c r="A917" s="0" t="n">
        <v>4400</v>
      </c>
      <c r="B917" s="0" t="s">
        <v>2051</v>
      </c>
      <c r="C917" s="0" t="s">
        <v>1185</v>
      </c>
      <c r="D917" s="0" t="s">
        <v>1168</v>
      </c>
      <c r="E917" s="317" t="n">
        <v>7.54</v>
      </c>
    </row>
    <row r="918" customFormat="false" ht="15" hidden="false" customHeight="false" outlineLevel="0" collapsed="false">
      <c r="A918" s="0" t="n">
        <v>4500</v>
      </c>
      <c r="B918" s="0" t="s">
        <v>2052</v>
      </c>
      <c r="C918" s="0" t="s">
        <v>1185</v>
      </c>
      <c r="D918" s="0" t="s">
        <v>1168</v>
      </c>
      <c r="E918" s="317" t="n">
        <v>12.72</v>
      </c>
    </row>
    <row r="919" customFormat="false" ht="15" hidden="false" customHeight="false" outlineLevel="0" collapsed="false">
      <c r="A919" s="0" t="n">
        <v>4513</v>
      </c>
      <c r="B919" s="0" t="s">
        <v>2053</v>
      </c>
      <c r="C919" s="0" t="s">
        <v>1185</v>
      </c>
      <c r="D919" s="0" t="s">
        <v>1168</v>
      </c>
      <c r="E919" s="317" t="n">
        <v>3.41</v>
      </c>
    </row>
    <row r="920" customFormat="false" ht="15" hidden="false" customHeight="false" outlineLevel="0" collapsed="false">
      <c r="A920" s="0" t="n">
        <v>4496</v>
      </c>
      <c r="B920" s="0" t="s">
        <v>2054</v>
      </c>
      <c r="C920" s="0" t="s">
        <v>1185</v>
      </c>
      <c r="D920" s="0" t="s">
        <v>1168</v>
      </c>
      <c r="E920" s="317" t="n">
        <v>4.04</v>
      </c>
    </row>
    <row r="921" customFormat="false" ht="15" hidden="false" customHeight="false" outlineLevel="0" collapsed="false">
      <c r="A921" s="0" t="n">
        <v>11871</v>
      </c>
      <c r="B921" s="0" t="s">
        <v>2055</v>
      </c>
      <c r="C921" s="0" t="s">
        <v>1167</v>
      </c>
      <c r="D921" s="0" t="s">
        <v>1171</v>
      </c>
      <c r="E921" s="317" t="n">
        <v>263</v>
      </c>
    </row>
    <row r="922" customFormat="false" ht="15" hidden="false" customHeight="false" outlineLevel="0" collapsed="false">
      <c r="A922" s="0" t="n">
        <v>34636</v>
      </c>
      <c r="B922" s="0" t="s">
        <v>2056</v>
      </c>
      <c r="C922" s="0" t="s">
        <v>1167</v>
      </c>
      <c r="D922" s="0" t="s">
        <v>1175</v>
      </c>
      <c r="E922" s="317" t="n">
        <v>292.8</v>
      </c>
    </row>
    <row r="923" customFormat="false" ht="15" hidden="false" customHeight="false" outlineLevel="0" collapsed="false">
      <c r="A923" s="0" t="n">
        <v>34639</v>
      </c>
      <c r="B923" s="0" t="s">
        <v>2057</v>
      </c>
      <c r="C923" s="0" t="s">
        <v>1167</v>
      </c>
      <c r="D923" s="0" t="s">
        <v>1168</v>
      </c>
      <c r="E923" s="317" t="n">
        <v>594.67</v>
      </c>
    </row>
    <row r="924" customFormat="false" ht="15" hidden="false" customHeight="false" outlineLevel="0" collapsed="false">
      <c r="A924" s="0" t="n">
        <v>34640</v>
      </c>
      <c r="B924" s="0" t="s">
        <v>2058</v>
      </c>
      <c r="C924" s="0" t="s">
        <v>1167</v>
      </c>
      <c r="D924" s="0" t="s">
        <v>1168</v>
      </c>
      <c r="E924" s="317" t="n">
        <v>667.97</v>
      </c>
    </row>
    <row r="925" customFormat="false" ht="15" hidden="false" customHeight="false" outlineLevel="0" collapsed="false">
      <c r="A925" s="0" t="n">
        <v>34637</v>
      </c>
      <c r="B925" s="0" t="s">
        <v>2059</v>
      </c>
      <c r="C925" s="0" t="s">
        <v>1167</v>
      </c>
      <c r="D925" s="0" t="s">
        <v>1168</v>
      </c>
      <c r="E925" s="317" t="n">
        <v>168.11</v>
      </c>
    </row>
    <row r="926" customFormat="false" ht="15" hidden="false" customHeight="false" outlineLevel="0" collapsed="false">
      <c r="A926" s="0" t="n">
        <v>34638</v>
      </c>
      <c r="B926" s="0" t="s">
        <v>2060</v>
      </c>
      <c r="C926" s="0" t="s">
        <v>1167</v>
      </c>
      <c r="D926" s="0" t="s">
        <v>1168</v>
      </c>
      <c r="E926" s="317" t="n">
        <v>288.28</v>
      </c>
    </row>
    <row r="927" customFormat="false" ht="15" hidden="false" customHeight="false" outlineLevel="0" collapsed="false">
      <c r="A927" s="0" t="n">
        <v>11868</v>
      </c>
      <c r="B927" s="0" t="s">
        <v>2061</v>
      </c>
      <c r="C927" s="0" t="s">
        <v>1167</v>
      </c>
      <c r="D927" s="0" t="s">
        <v>1171</v>
      </c>
      <c r="E927" s="317" t="n">
        <v>361.46</v>
      </c>
    </row>
    <row r="928" customFormat="false" ht="15" hidden="false" customHeight="false" outlineLevel="0" collapsed="false">
      <c r="A928" s="0" t="n">
        <v>37106</v>
      </c>
      <c r="B928" s="0" t="s">
        <v>2062</v>
      </c>
      <c r="C928" s="0" t="s">
        <v>1167</v>
      </c>
      <c r="D928" s="0" t="s">
        <v>1171</v>
      </c>
      <c r="E928" s="316" t="n">
        <v>3491.27</v>
      </c>
    </row>
    <row r="929" customFormat="false" ht="15" hidden="false" customHeight="false" outlineLevel="0" collapsed="false">
      <c r="A929" s="0" t="n">
        <v>11869</v>
      </c>
      <c r="B929" s="0" t="s">
        <v>2063</v>
      </c>
      <c r="C929" s="0" t="s">
        <v>1167</v>
      </c>
      <c r="D929" s="0" t="s">
        <v>1171</v>
      </c>
      <c r="E929" s="317" t="n">
        <v>586.46</v>
      </c>
    </row>
    <row r="930" customFormat="false" ht="15" hidden="false" customHeight="false" outlineLevel="0" collapsed="false">
      <c r="A930" s="0" t="n">
        <v>37104</v>
      </c>
      <c r="B930" s="0" t="s">
        <v>2064</v>
      </c>
      <c r="C930" s="0" t="s">
        <v>1167</v>
      </c>
      <c r="D930" s="0" t="s">
        <v>1171</v>
      </c>
      <c r="E930" s="317" t="n">
        <v>755.98</v>
      </c>
    </row>
    <row r="931" customFormat="false" ht="15" hidden="false" customHeight="false" outlineLevel="0" collapsed="false">
      <c r="A931" s="0" t="n">
        <v>37105</v>
      </c>
      <c r="B931" s="0" t="s">
        <v>2065</v>
      </c>
      <c r="C931" s="0" t="s">
        <v>1167</v>
      </c>
      <c r="D931" s="0" t="s">
        <v>1171</v>
      </c>
      <c r="E931" s="316" t="n">
        <v>1683.69</v>
      </c>
    </row>
    <row r="932" customFormat="false" ht="15" hidden="false" customHeight="false" outlineLevel="0" collapsed="false">
      <c r="A932" s="0" t="n">
        <v>11638</v>
      </c>
      <c r="B932" s="0" t="s">
        <v>2066</v>
      </c>
      <c r="C932" s="0" t="s">
        <v>1167</v>
      </c>
      <c r="D932" s="0" t="s">
        <v>1168</v>
      </c>
      <c r="E932" s="317" t="n">
        <v>113.63</v>
      </c>
    </row>
    <row r="933" customFormat="false" ht="15" hidden="false" customHeight="false" outlineLevel="0" collapsed="false">
      <c r="A933" s="0" t="n">
        <v>1030</v>
      </c>
      <c r="B933" s="0" t="s">
        <v>2067</v>
      </c>
      <c r="C933" s="0" t="s">
        <v>1167</v>
      </c>
      <c r="D933" s="0" t="s">
        <v>1175</v>
      </c>
      <c r="E933" s="317" t="n">
        <v>31</v>
      </c>
    </row>
    <row r="934" customFormat="false" ht="15" hidden="false" customHeight="false" outlineLevel="0" collapsed="false">
      <c r="A934" s="0" t="n">
        <v>11694</v>
      </c>
      <c r="B934" s="0" t="s">
        <v>2068</v>
      </c>
      <c r="C934" s="0" t="s">
        <v>1167</v>
      </c>
      <c r="D934" s="0" t="s">
        <v>1168</v>
      </c>
      <c r="E934" s="317" t="n">
        <v>685.26</v>
      </c>
    </row>
    <row r="935" customFormat="false" ht="15" hidden="false" customHeight="false" outlineLevel="0" collapsed="false">
      <c r="A935" s="0" t="n">
        <v>35277</v>
      </c>
      <c r="B935" s="0" t="s">
        <v>2069</v>
      </c>
      <c r="C935" s="0" t="s">
        <v>1167</v>
      </c>
      <c r="D935" s="0" t="s">
        <v>1168</v>
      </c>
      <c r="E935" s="317" t="n">
        <v>292.94</v>
      </c>
    </row>
    <row r="936" customFormat="false" ht="15" hidden="false" customHeight="false" outlineLevel="0" collapsed="false">
      <c r="A936" s="0" t="n">
        <v>10521</v>
      </c>
      <c r="B936" s="0" t="s">
        <v>2070</v>
      </c>
      <c r="C936" s="0" t="s">
        <v>1167</v>
      </c>
      <c r="D936" s="0" t="s">
        <v>1168</v>
      </c>
      <c r="E936" s="317" t="n">
        <v>248.1</v>
      </c>
    </row>
    <row r="937" customFormat="false" ht="15" hidden="false" customHeight="false" outlineLevel="0" collapsed="false">
      <c r="A937" s="0" t="n">
        <v>10885</v>
      </c>
      <c r="B937" s="0" t="s">
        <v>2071</v>
      </c>
      <c r="C937" s="0" t="s">
        <v>1167</v>
      </c>
      <c r="D937" s="0" t="s">
        <v>1168</v>
      </c>
      <c r="E937" s="317" t="n">
        <v>313.82</v>
      </c>
    </row>
    <row r="938" customFormat="false" ht="15" hidden="false" customHeight="false" outlineLevel="0" collapsed="false">
      <c r="A938" s="0" t="n">
        <v>20962</v>
      </c>
      <c r="B938" s="0" t="s">
        <v>2072</v>
      </c>
      <c r="C938" s="0" t="s">
        <v>1167</v>
      </c>
      <c r="D938" s="0" t="s">
        <v>1175</v>
      </c>
      <c r="E938" s="317" t="n">
        <v>259.92</v>
      </c>
    </row>
    <row r="939" customFormat="false" ht="15" hidden="false" customHeight="false" outlineLevel="0" collapsed="false">
      <c r="A939" s="0" t="n">
        <v>20963</v>
      </c>
      <c r="B939" s="0" t="s">
        <v>2073</v>
      </c>
      <c r="C939" s="0" t="s">
        <v>1167</v>
      </c>
      <c r="D939" s="0" t="s">
        <v>1168</v>
      </c>
      <c r="E939" s="317" t="n">
        <v>317.51</v>
      </c>
    </row>
    <row r="940" customFormat="false" ht="15" hidden="false" customHeight="false" outlineLevel="0" collapsed="false">
      <c r="A940" s="0" t="n">
        <v>2555</v>
      </c>
      <c r="B940" s="0" t="s">
        <v>2074</v>
      </c>
      <c r="C940" s="0" t="s">
        <v>1167</v>
      </c>
      <c r="D940" s="0" t="s">
        <v>1168</v>
      </c>
      <c r="E940" s="317" t="n">
        <v>1.17</v>
      </c>
    </row>
    <row r="941" customFormat="false" ht="15" hidden="false" customHeight="false" outlineLevel="0" collapsed="false">
      <c r="A941" s="0" t="n">
        <v>2556</v>
      </c>
      <c r="B941" s="0" t="s">
        <v>2075</v>
      </c>
      <c r="C941" s="0" t="s">
        <v>1167</v>
      </c>
      <c r="D941" s="0" t="s">
        <v>1168</v>
      </c>
      <c r="E941" s="317" t="n">
        <v>1.09</v>
      </c>
    </row>
    <row r="942" customFormat="false" ht="15" hidden="false" customHeight="false" outlineLevel="0" collapsed="false">
      <c r="A942" s="0" t="n">
        <v>2557</v>
      </c>
      <c r="B942" s="0" t="s">
        <v>2076</v>
      </c>
      <c r="C942" s="0" t="s">
        <v>1167</v>
      </c>
      <c r="D942" s="0" t="s">
        <v>1168</v>
      </c>
      <c r="E942" s="317" t="n">
        <v>2.29</v>
      </c>
    </row>
    <row r="943" customFormat="false" ht="15" hidden="false" customHeight="false" outlineLevel="0" collapsed="false">
      <c r="A943" s="0" t="n">
        <v>39810</v>
      </c>
      <c r="B943" s="0" t="s">
        <v>2077</v>
      </c>
      <c r="C943" s="0" t="s">
        <v>1167</v>
      </c>
      <c r="D943" s="0" t="s">
        <v>1168</v>
      </c>
      <c r="E943" s="317" t="n">
        <v>17.78</v>
      </c>
    </row>
    <row r="944" customFormat="false" ht="15" hidden="false" customHeight="false" outlineLevel="0" collapsed="false">
      <c r="A944" s="0" t="n">
        <v>39811</v>
      </c>
      <c r="B944" s="0" t="s">
        <v>2078</v>
      </c>
      <c r="C944" s="0" t="s">
        <v>1167</v>
      </c>
      <c r="D944" s="0" t="s">
        <v>1168</v>
      </c>
      <c r="E944" s="317" t="n">
        <v>22.51</v>
      </c>
    </row>
    <row r="945" customFormat="false" ht="15" hidden="false" customHeight="false" outlineLevel="0" collapsed="false">
      <c r="A945" s="0" t="n">
        <v>39812</v>
      </c>
      <c r="B945" s="0" t="s">
        <v>2079</v>
      </c>
      <c r="C945" s="0" t="s">
        <v>1167</v>
      </c>
      <c r="D945" s="0" t="s">
        <v>1168</v>
      </c>
      <c r="E945" s="317" t="n">
        <v>34.34</v>
      </c>
    </row>
    <row r="946" customFormat="false" ht="15" hidden="false" customHeight="false" outlineLevel="0" collapsed="false">
      <c r="A946" s="0" t="n">
        <v>20254</v>
      </c>
      <c r="B946" s="0" t="s">
        <v>2080</v>
      </c>
      <c r="C946" s="0" t="s">
        <v>1167</v>
      </c>
      <c r="D946" s="0" t="s">
        <v>1168</v>
      </c>
      <c r="E946" s="317" t="n">
        <v>12.66</v>
      </c>
    </row>
    <row r="947" customFormat="false" ht="15" hidden="false" customHeight="false" outlineLevel="0" collapsed="false">
      <c r="A947" s="0" t="n">
        <v>39771</v>
      </c>
      <c r="B947" s="0" t="s">
        <v>2081</v>
      </c>
      <c r="C947" s="0" t="s">
        <v>1167</v>
      </c>
      <c r="D947" s="0" t="s">
        <v>1168</v>
      </c>
      <c r="E947" s="317" t="n">
        <v>20.97</v>
      </c>
    </row>
    <row r="948" customFormat="false" ht="15" hidden="false" customHeight="false" outlineLevel="0" collapsed="false">
      <c r="A948" s="0" t="n">
        <v>20255</v>
      </c>
      <c r="B948" s="0" t="s">
        <v>2082</v>
      </c>
      <c r="C948" s="0" t="s">
        <v>1167</v>
      </c>
      <c r="D948" s="0" t="s">
        <v>1168</v>
      </c>
      <c r="E948" s="317" t="n">
        <v>34.65</v>
      </c>
    </row>
    <row r="949" customFormat="false" ht="15" hidden="false" customHeight="false" outlineLevel="0" collapsed="false">
      <c r="A949" s="0" t="n">
        <v>39772</v>
      </c>
      <c r="B949" s="0" t="s">
        <v>2083</v>
      </c>
      <c r="C949" s="0" t="s">
        <v>1167</v>
      </c>
      <c r="D949" s="0" t="s">
        <v>1168</v>
      </c>
      <c r="E949" s="317" t="n">
        <v>41.54</v>
      </c>
    </row>
    <row r="950" customFormat="false" ht="15" hidden="false" customHeight="false" outlineLevel="0" collapsed="false">
      <c r="A950" s="0" t="n">
        <v>20253</v>
      </c>
      <c r="B950" s="0" t="s">
        <v>2084</v>
      </c>
      <c r="C950" s="0" t="s">
        <v>1167</v>
      </c>
      <c r="D950" s="0" t="s">
        <v>1168</v>
      </c>
      <c r="E950" s="317" t="n">
        <v>72.41</v>
      </c>
    </row>
    <row r="951" customFormat="false" ht="15" hidden="false" customHeight="false" outlineLevel="0" collapsed="false">
      <c r="A951" s="0" t="n">
        <v>39773</v>
      </c>
      <c r="B951" s="0" t="s">
        <v>2085</v>
      </c>
      <c r="C951" s="0" t="s">
        <v>1167</v>
      </c>
      <c r="D951" s="0" t="s">
        <v>1168</v>
      </c>
      <c r="E951" s="317" t="n">
        <v>75.22</v>
      </c>
    </row>
    <row r="952" customFormat="false" ht="15" hidden="false" customHeight="false" outlineLevel="0" collapsed="false">
      <c r="A952" s="0" t="n">
        <v>39774</v>
      </c>
      <c r="B952" s="0" t="s">
        <v>2086</v>
      </c>
      <c r="C952" s="0" t="s">
        <v>1167</v>
      </c>
      <c r="D952" s="0" t="s">
        <v>1168</v>
      </c>
      <c r="E952" s="317" t="n">
        <v>97.73</v>
      </c>
    </row>
    <row r="953" customFormat="false" ht="15" hidden="false" customHeight="false" outlineLevel="0" collapsed="false">
      <c r="A953" s="0" t="n">
        <v>39775</v>
      </c>
      <c r="B953" s="0" t="s">
        <v>2087</v>
      </c>
      <c r="C953" s="0" t="s">
        <v>1167</v>
      </c>
      <c r="D953" s="0" t="s">
        <v>1168</v>
      </c>
      <c r="E953" s="317" t="n">
        <v>171.16</v>
      </c>
    </row>
    <row r="954" customFormat="false" ht="15" hidden="false" customHeight="false" outlineLevel="0" collapsed="false">
      <c r="A954" s="0" t="n">
        <v>39776</v>
      </c>
      <c r="B954" s="0" t="s">
        <v>2088</v>
      </c>
      <c r="C954" s="0" t="s">
        <v>1167</v>
      </c>
      <c r="D954" s="0" t="s">
        <v>1168</v>
      </c>
      <c r="E954" s="317" t="n">
        <v>210.66</v>
      </c>
    </row>
    <row r="955" customFormat="false" ht="15" hidden="false" customHeight="false" outlineLevel="0" collapsed="false">
      <c r="A955" s="0" t="n">
        <v>39777</v>
      </c>
      <c r="B955" s="0" t="s">
        <v>2089</v>
      </c>
      <c r="C955" s="0" t="s">
        <v>1167</v>
      </c>
      <c r="D955" s="0" t="s">
        <v>1168</v>
      </c>
      <c r="E955" s="317" t="n">
        <v>252.79</v>
      </c>
    </row>
    <row r="956" customFormat="false" ht="15" hidden="false" customHeight="false" outlineLevel="0" collapsed="false">
      <c r="A956" s="0" t="n">
        <v>11250</v>
      </c>
      <c r="B956" s="0" t="s">
        <v>2090</v>
      </c>
      <c r="C956" s="0" t="s">
        <v>1167</v>
      </c>
      <c r="D956" s="0" t="s">
        <v>1168</v>
      </c>
      <c r="E956" s="317" t="n">
        <v>37.54</v>
      </c>
    </row>
    <row r="957" customFormat="false" ht="15" hidden="false" customHeight="false" outlineLevel="0" collapsed="false">
      <c r="A957" s="0" t="n">
        <v>39766</v>
      </c>
      <c r="B957" s="0" t="s">
        <v>2091</v>
      </c>
      <c r="C957" s="0" t="s">
        <v>1167</v>
      </c>
      <c r="D957" s="0" t="s">
        <v>1168</v>
      </c>
      <c r="E957" s="317" t="n">
        <v>45.82</v>
      </c>
    </row>
    <row r="958" customFormat="false" ht="15" hidden="false" customHeight="false" outlineLevel="0" collapsed="false">
      <c r="A958" s="0" t="n">
        <v>11251</v>
      </c>
      <c r="B958" s="0" t="s">
        <v>2092</v>
      </c>
      <c r="C958" s="0" t="s">
        <v>1167</v>
      </c>
      <c r="D958" s="0" t="s">
        <v>1168</v>
      </c>
      <c r="E958" s="317" t="n">
        <v>79</v>
      </c>
    </row>
    <row r="959" customFormat="false" ht="15" hidden="false" customHeight="false" outlineLevel="0" collapsed="false">
      <c r="A959" s="0" t="n">
        <v>39767</v>
      </c>
      <c r="B959" s="0" t="s">
        <v>2093</v>
      </c>
      <c r="C959" s="0" t="s">
        <v>1167</v>
      </c>
      <c r="D959" s="0" t="s">
        <v>1168</v>
      </c>
      <c r="E959" s="317" t="n">
        <v>104.01</v>
      </c>
    </row>
    <row r="960" customFormat="false" ht="15" hidden="false" customHeight="false" outlineLevel="0" collapsed="false">
      <c r="A960" s="0" t="n">
        <v>11253</v>
      </c>
      <c r="B960" s="0" t="s">
        <v>2094</v>
      </c>
      <c r="C960" s="0" t="s">
        <v>1167</v>
      </c>
      <c r="D960" s="0" t="s">
        <v>1168</v>
      </c>
      <c r="E960" s="317" t="n">
        <v>155.36</v>
      </c>
    </row>
    <row r="961" customFormat="false" ht="15" hidden="false" customHeight="false" outlineLevel="0" collapsed="false">
      <c r="A961" s="0" t="n">
        <v>11254</v>
      </c>
      <c r="B961" s="0" t="s">
        <v>2095</v>
      </c>
      <c r="C961" s="0" t="s">
        <v>1167</v>
      </c>
      <c r="D961" s="0" t="s">
        <v>1168</v>
      </c>
      <c r="E961" s="317" t="n">
        <v>166.92</v>
      </c>
    </row>
    <row r="962" customFormat="false" ht="15" hidden="false" customHeight="false" outlineLevel="0" collapsed="false">
      <c r="A962" s="0" t="n">
        <v>11255</v>
      </c>
      <c r="B962" s="0" t="s">
        <v>2096</v>
      </c>
      <c r="C962" s="0" t="s">
        <v>1167</v>
      </c>
      <c r="D962" s="0" t="s">
        <v>1168</v>
      </c>
      <c r="E962" s="317" t="n">
        <v>252.79</v>
      </c>
    </row>
    <row r="963" customFormat="false" ht="15" hidden="false" customHeight="false" outlineLevel="0" collapsed="false">
      <c r="A963" s="0" t="n">
        <v>11256</v>
      </c>
      <c r="B963" s="0" t="s">
        <v>2097</v>
      </c>
      <c r="C963" s="0" t="s">
        <v>1167</v>
      </c>
      <c r="D963" s="0" t="s">
        <v>1168</v>
      </c>
      <c r="E963" s="317" t="n">
        <v>289.28</v>
      </c>
    </row>
    <row r="964" customFormat="false" ht="15" hidden="false" customHeight="false" outlineLevel="0" collapsed="false">
      <c r="A964" s="0" t="n">
        <v>14055</v>
      </c>
      <c r="B964" s="0" t="s">
        <v>2098</v>
      </c>
      <c r="C964" s="0" t="s">
        <v>1167</v>
      </c>
      <c r="D964" s="0" t="s">
        <v>1168</v>
      </c>
      <c r="E964" s="317" t="n">
        <v>513.18</v>
      </c>
    </row>
    <row r="965" customFormat="false" ht="15" hidden="false" customHeight="false" outlineLevel="0" collapsed="false">
      <c r="A965" s="0" t="n">
        <v>39768</v>
      </c>
      <c r="B965" s="0" t="s">
        <v>2099</v>
      </c>
      <c r="C965" s="0" t="s">
        <v>1167</v>
      </c>
      <c r="D965" s="0" t="s">
        <v>1168</v>
      </c>
      <c r="E965" s="317" t="n">
        <v>547.57</v>
      </c>
    </row>
    <row r="966" customFormat="false" ht="15" hidden="false" customHeight="false" outlineLevel="0" collapsed="false">
      <c r="A966" s="0" t="n">
        <v>11247</v>
      </c>
      <c r="B966" s="0" t="s">
        <v>2100</v>
      </c>
      <c r="C966" s="0" t="s">
        <v>1167</v>
      </c>
      <c r="D966" s="0" t="s">
        <v>1168</v>
      </c>
      <c r="E966" s="317" t="n">
        <v>735.19</v>
      </c>
    </row>
    <row r="967" customFormat="false" ht="15" hidden="false" customHeight="false" outlineLevel="0" collapsed="false">
      <c r="A967" s="0" t="n">
        <v>39769</v>
      </c>
      <c r="B967" s="0" t="s">
        <v>2101</v>
      </c>
      <c r="C967" s="0" t="s">
        <v>1167</v>
      </c>
      <c r="D967" s="0" t="s">
        <v>1168</v>
      </c>
      <c r="E967" s="317" t="n">
        <v>891.27</v>
      </c>
    </row>
    <row r="968" customFormat="false" ht="15" hidden="false" customHeight="false" outlineLevel="0" collapsed="false">
      <c r="A968" s="0" t="n">
        <v>11249</v>
      </c>
      <c r="B968" s="0" t="s">
        <v>2102</v>
      </c>
      <c r="C968" s="0" t="s">
        <v>1167</v>
      </c>
      <c r="D968" s="0" t="s">
        <v>1168</v>
      </c>
      <c r="E968" s="316" t="n">
        <v>2403.07</v>
      </c>
    </row>
    <row r="969" customFormat="false" ht="15" hidden="false" customHeight="false" outlineLevel="0" collapsed="false">
      <c r="A969" s="0" t="n">
        <v>39770</v>
      </c>
      <c r="B969" s="0" t="s">
        <v>2103</v>
      </c>
      <c r="C969" s="0" t="s">
        <v>1167</v>
      </c>
      <c r="D969" s="0" t="s">
        <v>1168</v>
      </c>
      <c r="E969" s="316" t="n">
        <v>3124.71</v>
      </c>
    </row>
    <row r="970" customFormat="false" ht="15" hidden="false" customHeight="false" outlineLevel="0" collapsed="false">
      <c r="A970" s="0" t="n">
        <v>10569</v>
      </c>
      <c r="B970" s="0" t="s">
        <v>2104</v>
      </c>
      <c r="C970" s="0" t="s">
        <v>1167</v>
      </c>
      <c r="D970" s="0" t="s">
        <v>1168</v>
      </c>
      <c r="E970" s="317" t="n">
        <v>2.28</v>
      </c>
    </row>
    <row r="971" customFormat="false" ht="15" hidden="false" customHeight="false" outlineLevel="0" collapsed="false">
      <c r="A971" s="0" t="n">
        <v>1872</v>
      </c>
      <c r="B971" s="0" t="s">
        <v>2105</v>
      </c>
      <c r="C971" s="0" t="s">
        <v>1167</v>
      </c>
      <c r="D971" s="0" t="s">
        <v>1168</v>
      </c>
      <c r="E971" s="317" t="n">
        <v>1.3</v>
      </c>
    </row>
    <row r="972" customFormat="false" ht="15" hidden="false" customHeight="false" outlineLevel="0" collapsed="false">
      <c r="A972" s="0" t="n">
        <v>1873</v>
      </c>
      <c r="B972" s="0" t="s">
        <v>2106</v>
      </c>
      <c r="C972" s="0" t="s">
        <v>1167</v>
      </c>
      <c r="D972" s="0" t="s">
        <v>1168</v>
      </c>
      <c r="E972" s="317" t="n">
        <v>2.59</v>
      </c>
    </row>
    <row r="973" customFormat="false" ht="15" hidden="false" customHeight="false" outlineLevel="0" collapsed="false">
      <c r="A973" s="0" t="n">
        <v>39693</v>
      </c>
      <c r="B973" s="0" t="s">
        <v>2107</v>
      </c>
      <c r="C973" s="0" t="s">
        <v>1167</v>
      </c>
      <c r="D973" s="0" t="s">
        <v>1168</v>
      </c>
      <c r="E973" s="316" t="n">
        <v>1371.33</v>
      </c>
    </row>
    <row r="974" customFormat="false" ht="15" hidden="false" customHeight="false" outlineLevel="0" collapsed="false">
      <c r="A974" s="0" t="n">
        <v>39692</v>
      </c>
      <c r="B974" s="0" t="s">
        <v>2108</v>
      </c>
      <c r="C974" s="0" t="s">
        <v>1167</v>
      </c>
      <c r="D974" s="0" t="s">
        <v>1168</v>
      </c>
      <c r="E974" s="317" t="n">
        <v>230.84</v>
      </c>
    </row>
    <row r="975" customFormat="false" ht="15" hidden="false" customHeight="false" outlineLevel="0" collapsed="false">
      <c r="A975" s="0" t="n">
        <v>39681</v>
      </c>
      <c r="B975" s="0" t="s">
        <v>2109</v>
      </c>
      <c r="C975" s="0" t="s">
        <v>1167</v>
      </c>
      <c r="D975" s="0" t="s">
        <v>1168</v>
      </c>
      <c r="E975" s="317" t="n">
        <v>130.35</v>
      </c>
    </row>
    <row r="976" customFormat="false" ht="15" hidden="false" customHeight="false" outlineLevel="0" collapsed="false">
      <c r="A976" s="0" t="n">
        <v>39680</v>
      </c>
      <c r="B976" s="0" t="s">
        <v>2110</v>
      </c>
      <c r="C976" s="0" t="s">
        <v>1167</v>
      </c>
      <c r="D976" s="0" t="s">
        <v>1168</v>
      </c>
      <c r="E976" s="317" t="n">
        <v>67.15</v>
      </c>
    </row>
    <row r="977" customFormat="false" ht="15" hidden="false" customHeight="false" outlineLevel="0" collapsed="false">
      <c r="A977" s="0" t="n">
        <v>39682</v>
      </c>
      <c r="B977" s="0" t="s">
        <v>2111</v>
      </c>
      <c r="C977" s="0" t="s">
        <v>1167</v>
      </c>
      <c r="D977" s="0" t="s">
        <v>1168</v>
      </c>
      <c r="E977" s="317" t="n">
        <v>131.66</v>
      </c>
    </row>
    <row r="978" customFormat="false" ht="15" hidden="false" customHeight="false" outlineLevel="0" collapsed="false">
      <c r="A978" s="0" t="n">
        <v>39685</v>
      </c>
      <c r="B978" s="0" t="s">
        <v>2112</v>
      </c>
      <c r="C978" s="0" t="s">
        <v>1167</v>
      </c>
      <c r="D978" s="0" t="s">
        <v>1168</v>
      </c>
      <c r="E978" s="317" t="n">
        <v>111.69</v>
      </c>
    </row>
    <row r="979" customFormat="false" ht="15" hidden="false" customHeight="false" outlineLevel="0" collapsed="false">
      <c r="A979" s="0" t="n">
        <v>39687</v>
      </c>
      <c r="B979" s="0" t="s">
        <v>2113</v>
      </c>
      <c r="C979" s="0" t="s">
        <v>1167</v>
      </c>
      <c r="D979" s="0" t="s">
        <v>1168</v>
      </c>
      <c r="E979" s="317" t="n">
        <v>210.56</v>
      </c>
    </row>
    <row r="980" customFormat="false" ht="15" hidden="false" customHeight="false" outlineLevel="0" collapsed="false">
      <c r="A980" s="0" t="n">
        <v>3280</v>
      </c>
      <c r="B980" s="0" t="s">
        <v>2114</v>
      </c>
      <c r="C980" s="0" t="s">
        <v>1167</v>
      </c>
      <c r="D980" s="0" t="s">
        <v>1171</v>
      </c>
      <c r="E980" s="317" t="n">
        <v>106.55</v>
      </c>
    </row>
    <row r="981" customFormat="false" ht="15" hidden="false" customHeight="false" outlineLevel="0" collapsed="false">
      <c r="A981" s="0" t="n">
        <v>11881</v>
      </c>
      <c r="B981" s="0" t="s">
        <v>2115</v>
      </c>
      <c r="C981" s="0" t="s">
        <v>1167</v>
      </c>
      <c r="D981" s="0" t="s">
        <v>1171</v>
      </c>
      <c r="E981" s="317" t="n">
        <v>49.48</v>
      </c>
    </row>
    <row r="982" customFormat="false" ht="15" hidden="false" customHeight="false" outlineLevel="0" collapsed="false">
      <c r="A982" s="0" t="n">
        <v>34641</v>
      </c>
      <c r="B982" s="0" t="s">
        <v>2116</v>
      </c>
      <c r="C982" s="0" t="s">
        <v>1167</v>
      </c>
      <c r="D982" s="0" t="s">
        <v>1171</v>
      </c>
      <c r="E982" s="317" t="n">
        <v>39.9</v>
      </c>
    </row>
    <row r="983" customFormat="false" ht="15" hidden="false" customHeight="false" outlineLevel="0" collapsed="false">
      <c r="A983" s="0" t="n">
        <v>34643</v>
      </c>
      <c r="B983" s="0" t="s">
        <v>2117</v>
      </c>
      <c r="C983" s="0" t="s">
        <v>1167</v>
      </c>
      <c r="D983" s="0" t="s">
        <v>1168</v>
      </c>
      <c r="E983" s="317" t="n">
        <v>9.48</v>
      </c>
    </row>
    <row r="984" customFormat="false" ht="15" hidden="false" customHeight="false" outlineLevel="0" collapsed="false">
      <c r="A984" s="0" t="n">
        <v>3278</v>
      </c>
      <c r="B984" s="0" t="s">
        <v>2118</v>
      </c>
      <c r="C984" s="0" t="s">
        <v>1167</v>
      </c>
      <c r="D984" s="0" t="s">
        <v>1171</v>
      </c>
      <c r="E984" s="317" t="n">
        <v>55.87</v>
      </c>
    </row>
    <row r="985" customFormat="false" ht="15" hidden="false" customHeight="false" outlineLevel="0" collapsed="false">
      <c r="A985" s="0" t="n">
        <v>3279</v>
      </c>
      <c r="B985" s="0" t="s">
        <v>2119</v>
      </c>
      <c r="C985" s="0" t="s">
        <v>1167</v>
      </c>
      <c r="D985" s="0" t="s">
        <v>1171</v>
      </c>
      <c r="E985" s="317" t="n">
        <v>92.18</v>
      </c>
    </row>
    <row r="986" customFormat="false" ht="15" hidden="false" customHeight="false" outlineLevel="0" collapsed="false">
      <c r="A986" s="0" t="n">
        <v>1062</v>
      </c>
      <c r="B986" s="0" t="s">
        <v>2120</v>
      </c>
      <c r="C986" s="0" t="s">
        <v>1167</v>
      </c>
      <c r="D986" s="0" t="s">
        <v>1175</v>
      </c>
      <c r="E986" s="317" t="n">
        <v>118.5</v>
      </c>
    </row>
    <row r="987" customFormat="false" ht="15" hidden="false" customHeight="false" outlineLevel="0" collapsed="false">
      <c r="A987" s="0" t="n">
        <v>39686</v>
      </c>
      <c r="B987" s="0" t="s">
        <v>2121</v>
      </c>
      <c r="C987" s="0" t="s">
        <v>1167</v>
      </c>
      <c r="D987" s="0" t="s">
        <v>1168</v>
      </c>
      <c r="E987" s="317" t="n">
        <v>202.13</v>
      </c>
    </row>
    <row r="988" customFormat="false" ht="15" hidden="false" customHeight="false" outlineLevel="0" collapsed="false">
      <c r="A988" s="0" t="n">
        <v>39683</v>
      </c>
      <c r="B988" s="0" t="s">
        <v>2122</v>
      </c>
      <c r="C988" s="0" t="s">
        <v>1167</v>
      </c>
      <c r="D988" s="0" t="s">
        <v>1168</v>
      </c>
      <c r="E988" s="317" t="n">
        <v>41.1</v>
      </c>
    </row>
    <row r="989" customFormat="false" ht="15" hidden="false" customHeight="false" outlineLevel="0" collapsed="false">
      <c r="A989" s="0" t="n">
        <v>1871</v>
      </c>
      <c r="B989" s="0" t="s">
        <v>2123</v>
      </c>
      <c r="C989" s="0" t="s">
        <v>1167</v>
      </c>
      <c r="D989" s="0" t="s">
        <v>1168</v>
      </c>
      <c r="E989" s="317" t="n">
        <v>2.33</v>
      </c>
    </row>
    <row r="990" customFormat="false" ht="15" hidden="false" customHeight="false" outlineLevel="0" collapsed="false">
      <c r="A990" s="0" t="n">
        <v>12001</v>
      </c>
      <c r="B990" s="0" t="s">
        <v>2124</v>
      </c>
      <c r="C990" s="0" t="s">
        <v>1167</v>
      </c>
      <c r="D990" s="0" t="s">
        <v>1168</v>
      </c>
      <c r="E990" s="317" t="n">
        <v>3.36</v>
      </c>
    </row>
    <row r="991" customFormat="false" ht="15" hidden="false" customHeight="false" outlineLevel="0" collapsed="false">
      <c r="A991" s="0" t="n">
        <v>11882</v>
      </c>
      <c r="B991" s="0" t="s">
        <v>2125</v>
      </c>
      <c r="C991" s="0" t="s">
        <v>1167</v>
      </c>
      <c r="D991" s="0" t="s">
        <v>1171</v>
      </c>
      <c r="E991" s="317" t="n">
        <v>55.87</v>
      </c>
    </row>
    <row r="992" customFormat="false" ht="15" hidden="false" customHeight="false" outlineLevel="0" collapsed="false">
      <c r="A992" s="0" t="n">
        <v>39689</v>
      </c>
      <c r="B992" s="0" t="s">
        <v>2126</v>
      </c>
      <c r="C992" s="0" t="s">
        <v>1167</v>
      </c>
      <c r="D992" s="0" t="s">
        <v>1168</v>
      </c>
      <c r="E992" s="316" t="n">
        <v>2633.33</v>
      </c>
    </row>
    <row r="993" customFormat="false" ht="15" hidden="false" customHeight="false" outlineLevel="0" collapsed="false">
      <c r="A993" s="0" t="n">
        <v>39688</v>
      </c>
      <c r="B993" s="0" t="s">
        <v>2127</v>
      </c>
      <c r="C993" s="0" t="s">
        <v>1167</v>
      </c>
      <c r="D993" s="0" t="s">
        <v>1168</v>
      </c>
      <c r="E993" s="317" t="n">
        <v>380.51</v>
      </c>
    </row>
    <row r="994" customFormat="false" ht="15" hidden="false" customHeight="false" outlineLevel="0" collapsed="false">
      <c r="A994" s="0" t="n">
        <v>1068</v>
      </c>
      <c r="B994" s="0" t="s">
        <v>2128</v>
      </c>
      <c r="C994" s="0" t="s">
        <v>1167</v>
      </c>
      <c r="D994" s="0" t="s">
        <v>1168</v>
      </c>
      <c r="E994" s="316" t="n">
        <v>1589.21</v>
      </c>
    </row>
    <row r="995" customFormat="false" ht="15" hidden="false" customHeight="false" outlineLevel="0" collapsed="false">
      <c r="A995" s="0" t="n">
        <v>39690</v>
      </c>
      <c r="B995" s="0" t="s">
        <v>2129</v>
      </c>
      <c r="C995" s="0" t="s">
        <v>1167</v>
      </c>
      <c r="D995" s="0" t="s">
        <v>1168</v>
      </c>
      <c r="E995" s="316" t="n">
        <v>3574.75</v>
      </c>
    </row>
    <row r="996" customFormat="false" ht="15" hidden="false" customHeight="false" outlineLevel="0" collapsed="false">
      <c r="A996" s="0" t="n">
        <v>39691</v>
      </c>
      <c r="B996" s="0" t="s">
        <v>2130</v>
      </c>
      <c r="C996" s="0" t="s">
        <v>1167</v>
      </c>
      <c r="D996" s="0" t="s">
        <v>1168</v>
      </c>
      <c r="E996" s="316" t="n">
        <v>3996.08</v>
      </c>
    </row>
    <row r="997" customFormat="false" ht="15" hidden="false" customHeight="false" outlineLevel="0" collapsed="false">
      <c r="A997" s="0" t="n">
        <v>39808</v>
      </c>
      <c r="B997" s="0" t="s">
        <v>2131</v>
      </c>
      <c r="C997" s="0" t="s">
        <v>1167</v>
      </c>
      <c r="D997" s="0" t="s">
        <v>1168</v>
      </c>
      <c r="E997" s="317" t="n">
        <v>65.62</v>
      </c>
    </row>
    <row r="998" customFormat="false" ht="15" hidden="false" customHeight="false" outlineLevel="0" collapsed="false">
      <c r="A998" s="0" t="n">
        <v>39809</v>
      </c>
      <c r="B998" s="0" t="s">
        <v>2132</v>
      </c>
      <c r="C998" s="0" t="s">
        <v>1167</v>
      </c>
      <c r="D998" s="0" t="s">
        <v>1168</v>
      </c>
      <c r="E998" s="317" t="n">
        <v>181.14</v>
      </c>
    </row>
    <row r="999" customFormat="false" ht="15" hidden="false" customHeight="false" outlineLevel="0" collapsed="false">
      <c r="A999" s="0" t="n">
        <v>11713</v>
      </c>
      <c r="B999" s="0" t="s">
        <v>2133</v>
      </c>
      <c r="C999" s="0" t="s">
        <v>1167</v>
      </c>
      <c r="D999" s="0" t="s">
        <v>1168</v>
      </c>
      <c r="E999" s="317" t="n">
        <v>20.58</v>
      </c>
    </row>
    <row r="1000" customFormat="false" ht="15" hidden="false" customHeight="false" outlineLevel="0" collapsed="false">
      <c r="A1000" s="0" t="n">
        <v>11716</v>
      </c>
      <c r="B1000" s="0" t="s">
        <v>2134</v>
      </c>
      <c r="C1000" s="0" t="s">
        <v>1167</v>
      </c>
      <c r="D1000" s="0" t="s">
        <v>1168</v>
      </c>
      <c r="E1000" s="317" t="n">
        <v>8.79</v>
      </c>
    </row>
    <row r="1001" customFormat="false" ht="15" hidden="false" customHeight="false" outlineLevel="0" collapsed="false">
      <c r="A1001" s="0" t="n">
        <v>5103</v>
      </c>
      <c r="B1001" s="0" t="s">
        <v>2135</v>
      </c>
      <c r="C1001" s="0" t="s">
        <v>1167</v>
      </c>
      <c r="D1001" s="0" t="s">
        <v>1168</v>
      </c>
      <c r="E1001" s="317" t="n">
        <v>8.91</v>
      </c>
    </row>
    <row r="1002" customFormat="false" ht="15" hidden="false" customHeight="false" outlineLevel="0" collapsed="false">
      <c r="A1002" s="0" t="n">
        <v>11712</v>
      </c>
      <c r="B1002" s="0" t="s">
        <v>2136</v>
      </c>
      <c r="C1002" s="0" t="s">
        <v>1167</v>
      </c>
      <c r="D1002" s="0" t="s">
        <v>1175</v>
      </c>
      <c r="E1002" s="317" t="n">
        <v>20.75</v>
      </c>
    </row>
    <row r="1003" customFormat="false" ht="15" hidden="false" customHeight="false" outlineLevel="0" collapsed="false">
      <c r="A1003" s="0" t="n">
        <v>11717</v>
      </c>
      <c r="B1003" s="0" t="s">
        <v>2137</v>
      </c>
      <c r="C1003" s="0" t="s">
        <v>1167</v>
      </c>
      <c r="D1003" s="0" t="s">
        <v>1168</v>
      </c>
      <c r="E1003" s="317" t="n">
        <v>22.54</v>
      </c>
    </row>
    <row r="1004" customFormat="false" ht="15" hidden="false" customHeight="false" outlineLevel="0" collapsed="false">
      <c r="A1004" s="0" t="n">
        <v>11714</v>
      </c>
      <c r="B1004" s="0" t="s">
        <v>2138</v>
      </c>
      <c r="C1004" s="0" t="s">
        <v>1167</v>
      </c>
      <c r="D1004" s="0" t="s">
        <v>1168</v>
      </c>
      <c r="E1004" s="317" t="n">
        <v>28.05</v>
      </c>
    </row>
    <row r="1005" customFormat="false" ht="15" hidden="false" customHeight="false" outlineLevel="0" collapsed="false">
      <c r="A1005" s="0" t="n">
        <v>11715</v>
      </c>
      <c r="B1005" s="0" t="s">
        <v>2139</v>
      </c>
      <c r="C1005" s="0" t="s">
        <v>1167</v>
      </c>
      <c r="D1005" s="0" t="s">
        <v>1168</v>
      </c>
      <c r="E1005" s="317" t="n">
        <v>32.28</v>
      </c>
    </row>
    <row r="1006" customFormat="false" ht="15" hidden="false" customHeight="false" outlineLevel="0" collapsed="false">
      <c r="A1006" s="0" t="n">
        <v>11880</v>
      </c>
      <c r="B1006" s="0" t="s">
        <v>2140</v>
      </c>
      <c r="C1006" s="0" t="s">
        <v>1167</v>
      </c>
      <c r="D1006" s="0" t="s">
        <v>1168</v>
      </c>
      <c r="E1006" s="317" t="n">
        <v>58.02</v>
      </c>
    </row>
    <row r="1007" customFormat="false" ht="15" hidden="false" customHeight="false" outlineLevel="0" collapsed="false">
      <c r="A1007" s="0" t="n">
        <v>1106</v>
      </c>
      <c r="B1007" s="0" t="s">
        <v>742</v>
      </c>
      <c r="C1007" s="0" t="s">
        <v>1234</v>
      </c>
      <c r="D1007" s="0" t="s">
        <v>1175</v>
      </c>
      <c r="E1007" s="317" t="n">
        <v>0.6</v>
      </c>
    </row>
    <row r="1008" customFormat="false" ht="15" hidden="false" customHeight="false" outlineLevel="0" collapsed="false">
      <c r="A1008" s="0" t="n">
        <v>11161</v>
      </c>
      <c r="B1008" s="0" t="s">
        <v>2141</v>
      </c>
      <c r="C1008" s="0" t="s">
        <v>1234</v>
      </c>
      <c r="D1008" s="0" t="s">
        <v>1168</v>
      </c>
      <c r="E1008" s="317" t="n">
        <v>1</v>
      </c>
    </row>
    <row r="1009" customFormat="false" ht="15" hidden="false" customHeight="false" outlineLevel="0" collapsed="false">
      <c r="A1009" s="0" t="n">
        <v>1107</v>
      </c>
      <c r="B1009" s="0" t="s">
        <v>968</v>
      </c>
      <c r="C1009" s="0" t="s">
        <v>1234</v>
      </c>
      <c r="D1009" s="0" t="s">
        <v>1168</v>
      </c>
      <c r="E1009" s="317" t="n">
        <v>0.69</v>
      </c>
    </row>
    <row r="1010" customFormat="false" ht="15" hidden="false" customHeight="false" outlineLevel="0" collapsed="false">
      <c r="A1010" s="0" t="n">
        <v>4758</v>
      </c>
      <c r="B1010" s="0" t="s">
        <v>2142</v>
      </c>
      <c r="C1010" s="0" t="s">
        <v>1173</v>
      </c>
      <c r="D1010" s="0" t="s">
        <v>1168</v>
      </c>
      <c r="E1010" s="317" t="n">
        <v>16.18</v>
      </c>
    </row>
    <row r="1011" customFormat="false" ht="15" hidden="false" customHeight="false" outlineLevel="0" collapsed="false">
      <c r="A1011" s="0" t="n">
        <v>41080</v>
      </c>
      <c r="B1011" s="0" t="s">
        <v>2143</v>
      </c>
      <c r="C1011" s="0" t="s">
        <v>1360</v>
      </c>
      <c r="D1011" s="0" t="s">
        <v>1168</v>
      </c>
      <c r="E1011" s="316" t="n">
        <v>2859.29</v>
      </c>
    </row>
    <row r="1012" customFormat="false" ht="15" hidden="false" customHeight="false" outlineLevel="0" collapsed="false">
      <c r="A1012" s="0" t="n">
        <v>25963</v>
      </c>
      <c r="B1012" s="0" t="s">
        <v>2144</v>
      </c>
      <c r="C1012" s="0" t="s">
        <v>1234</v>
      </c>
      <c r="D1012" s="0" t="s">
        <v>1168</v>
      </c>
      <c r="E1012" s="317" t="n">
        <v>0.07</v>
      </c>
    </row>
    <row r="1013" customFormat="false" ht="15" hidden="false" customHeight="false" outlineLevel="0" collapsed="false">
      <c r="A1013" s="0" t="n">
        <v>4759</v>
      </c>
      <c r="B1013" s="0" t="s">
        <v>2145</v>
      </c>
      <c r="C1013" s="0" t="s">
        <v>1173</v>
      </c>
      <c r="D1013" s="0" t="s">
        <v>1168</v>
      </c>
      <c r="E1013" s="317" t="n">
        <v>12.58</v>
      </c>
    </row>
    <row r="1014" customFormat="false" ht="15" hidden="false" customHeight="false" outlineLevel="0" collapsed="false">
      <c r="A1014" s="0" t="n">
        <v>41068</v>
      </c>
      <c r="B1014" s="0" t="s">
        <v>2146</v>
      </c>
      <c r="C1014" s="0" t="s">
        <v>1360</v>
      </c>
      <c r="D1014" s="0" t="s">
        <v>1168</v>
      </c>
      <c r="E1014" s="316" t="n">
        <v>2221.28</v>
      </c>
    </row>
    <row r="1015" customFormat="false" ht="15" hidden="false" customHeight="false" outlineLevel="0" collapsed="false">
      <c r="A1015" s="0" t="n">
        <v>1108</v>
      </c>
      <c r="B1015" s="0" t="s">
        <v>2147</v>
      </c>
      <c r="C1015" s="0" t="s">
        <v>1185</v>
      </c>
      <c r="D1015" s="0" t="s">
        <v>1171</v>
      </c>
      <c r="E1015" s="317" t="n">
        <v>21.65</v>
      </c>
    </row>
    <row r="1016" customFormat="false" ht="15" hidden="false" customHeight="false" outlineLevel="0" collapsed="false">
      <c r="A1016" s="0" t="n">
        <v>1117</v>
      </c>
      <c r="B1016" s="0" t="s">
        <v>2148</v>
      </c>
      <c r="C1016" s="0" t="s">
        <v>1185</v>
      </c>
      <c r="D1016" s="0" t="s">
        <v>1171</v>
      </c>
      <c r="E1016" s="317" t="n">
        <v>25.13</v>
      </c>
    </row>
    <row r="1017" customFormat="false" ht="15" hidden="false" customHeight="false" outlineLevel="0" collapsed="false">
      <c r="A1017" s="0" t="n">
        <v>1118</v>
      </c>
      <c r="B1017" s="0" t="s">
        <v>2149</v>
      </c>
      <c r="C1017" s="0" t="s">
        <v>1185</v>
      </c>
      <c r="D1017" s="0" t="s">
        <v>1171</v>
      </c>
      <c r="E1017" s="317" t="n">
        <v>32.32</v>
      </c>
    </row>
    <row r="1018" customFormat="false" ht="15" hidden="false" customHeight="false" outlineLevel="0" collapsed="false">
      <c r="A1018" s="0" t="n">
        <v>1110</v>
      </c>
      <c r="B1018" s="0" t="s">
        <v>2150</v>
      </c>
      <c r="C1018" s="0" t="s">
        <v>1185</v>
      </c>
      <c r="D1018" s="0" t="s">
        <v>1171</v>
      </c>
      <c r="E1018" s="317" t="n">
        <v>32.32</v>
      </c>
    </row>
    <row r="1019" customFormat="false" ht="15" hidden="false" customHeight="false" outlineLevel="0" collapsed="false">
      <c r="A1019" s="0" t="n">
        <v>12618</v>
      </c>
      <c r="B1019" s="0" t="s">
        <v>2151</v>
      </c>
      <c r="C1019" s="0" t="s">
        <v>1167</v>
      </c>
      <c r="D1019" s="0" t="s">
        <v>1171</v>
      </c>
      <c r="E1019" s="317" t="n">
        <v>43.89</v>
      </c>
    </row>
    <row r="1020" customFormat="false" ht="15" hidden="false" customHeight="false" outlineLevel="0" collapsed="false">
      <c r="A1020" s="0" t="n">
        <v>40871</v>
      </c>
      <c r="B1020" s="0" t="s">
        <v>2152</v>
      </c>
      <c r="C1020" s="0" t="s">
        <v>1185</v>
      </c>
      <c r="D1020" s="0" t="s">
        <v>1171</v>
      </c>
      <c r="E1020" s="317" t="n">
        <v>57.15</v>
      </c>
    </row>
    <row r="1021" customFormat="false" ht="15" hidden="false" customHeight="false" outlineLevel="0" collapsed="false">
      <c r="A1021" s="0" t="n">
        <v>40869</v>
      </c>
      <c r="B1021" s="0" t="s">
        <v>2153</v>
      </c>
      <c r="C1021" s="0" t="s">
        <v>1185</v>
      </c>
      <c r="D1021" s="0" t="s">
        <v>1171</v>
      </c>
      <c r="E1021" s="317" t="n">
        <v>21.23</v>
      </c>
    </row>
    <row r="1022" customFormat="false" ht="15" hidden="false" customHeight="false" outlineLevel="0" collapsed="false">
      <c r="A1022" s="0" t="n">
        <v>40870</v>
      </c>
      <c r="B1022" s="0" t="s">
        <v>2154</v>
      </c>
      <c r="C1022" s="0" t="s">
        <v>1185</v>
      </c>
      <c r="D1022" s="0" t="s">
        <v>1171</v>
      </c>
      <c r="E1022" s="317" t="n">
        <v>28.77</v>
      </c>
    </row>
    <row r="1023" customFormat="false" ht="15" hidden="false" customHeight="false" outlineLevel="0" collapsed="false">
      <c r="A1023" s="0" t="n">
        <v>1109</v>
      </c>
      <c r="B1023" s="0" t="s">
        <v>2155</v>
      </c>
      <c r="C1023" s="0" t="s">
        <v>1185</v>
      </c>
      <c r="D1023" s="0" t="s">
        <v>1171</v>
      </c>
      <c r="E1023" s="317" t="n">
        <v>21.54</v>
      </c>
    </row>
    <row r="1024" customFormat="false" ht="15" hidden="false" customHeight="false" outlineLevel="0" collapsed="false">
      <c r="A1024" s="0" t="n">
        <v>1119</v>
      </c>
      <c r="B1024" s="0" t="s">
        <v>2156</v>
      </c>
      <c r="C1024" s="0" t="s">
        <v>1185</v>
      </c>
      <c r="D1024" s="0" t="s">
        <v>1171</v>
      </c>
      <c r="E1024" s="317" t="n">
        <v>16.16</v>
      </c>
    </row>
    <row r="1025" customFormat="false" ht="15" hidden="false" customHeight="false" outlineLevel="0" collapsed="false">
      <c r="A1025" s="0" t="n">
        <v>13115</v>
      </c>
      <c r="B1025" s="0" t="s">
        <v>2157</v>
      </c>
      <c r="C1025" s="0" t="s">
        <v>1185</v>
      </c>
      <c r="D1025" s="0" t="s">
        <v>1168</v>
      </c>
      <c r="E1025" s="317" t="n">
        <v>13</v>
      </c>
    </row>
    <row r="1026" customFormat="false" ht="15" hidden="false" customHeight="false" outlineLevel="0" collapsed="false">
      <c r="A1026" s="0" t="n">
        <v>10541</v>
      </c>
      <c r="B1026" s="0" t="s">
        <v>2158</v>
      </c>
      <c r="C1026" s="0" t="s">
        <v>1185</v>
      </c>
      <c r="D1026" s="0" t="s">
        <v>1168</v>
      </c>
      <c r="E1026" s="317" t="n">
        <v>15.1</v>
      </c>
    </row>
    <row r="1027" customFormat="false" ht="15" hidden="false" customHeight="false" outlineLevel="0" collapsed="false">
      <c r="A1027" s="0" t="n">
        <v>10543</v>
      </c>
      <c r="B1027" s="0" t="s">
        <v>2159</v>
      </c>
      <c r="C1027" s="0" t="s">
        <v>1185</v>
      </c>
      <c r="D1027" s="0" t="s">
        <v>1168</v>
      </c>
      <c r="E1027" s="317" t="n">
        <v>29.3</v>
      </c>
    </row>
    <row r="1028" customFormat="false" ht="15" hidden="false" customHeight="false" outlineLevel="0" collapsed="false">
      <c r="A1028" s="0" t="n">
        <v>10544</v>
      </c>
      <c r="B1028" s="0" t="s">
        <v>2160</v>
      </c>
      <c r="C1028" s="0" t="s">
        <v>1185</v>
      </c>
      <c r="D1028" s="0" t="s">
        <v>1168</v>
      </c>
      <c r="E1028" s="317" t="n">
        <v>35.23</v>
      </c>
    </row>
    <row r="1029" customFormat="false" ht="15" hidden="false" customHeight="false" outlineLevel="0" collapsed="false">
      <c r="A1029" s="0" t="n">
        <v>10545</v>
      </c>
      <c r="B1029" s="0" t="s">
        <v>2161</v>
      </c>
      <c r="C1029" s="0" t="s">
        <v>1185</v>
      </c>
      <c r="D1029" s="0" t="s">
        <v>1168</v>
      </c>
      <c r="E1029" s="317" t="n">
        <v>54.04</v>
      </c>
    </row>
    <row r="1030" customFormat="false" ht="15" hidden="false" customHeight="false" outlineLevel="0" collapsed="false">
      <c r="A1030" s="0" t="n">
        <v>10542</v>
      </c>
      <c r="B1030" s="0" t="s">
        <v>2162</v>
      </c>
      <c r="C1030" s="0" t="s">
        <v>1185</v>
      </c>
      <c r="D1030" s="0" t="s">
        <v>1168</v>
      </c>
      <c r="E1030" s="317" t="n">
        <v>20.8</v>
      </c>
    </row>
    <row r="1031" customFormat="false" ht="15" hidden="false" customHeight="false" outlineLevel="0" collapsed="false">
      <c r="A1031" s="0" t="n">
        <v>38365</v>
      </c>
      <c r="B1031" s="0" t="s">
        <v>2163</v>
      </c>
      <c r="C1031" s="0" t="s">
        <v>1170</v>
      </c>
      <c r="D1031" s="0" t="s">
        <v>1168</v>
      </c>
      <c r="E1031" s="317" t="n">
        <v>1.16</v>
      </c>
    </row>
    <row r="1032" customFormat="false" ht="15" hidden="false" customHeight="false" outlineLevel="0" collapsed="false">
      <c r="A1032" s="0" t="n">
        <v>37745</v>
      </c>
      <c r="B1032" s="0" t="s">
        <v>2164</v>
      </c>
      <c r="C1032" s="0" t="s">
        <v>1167</v>
      </c>
      <c r="D1032" s="0" t="s">
        <v>1175</v>
      </c>
      <c r="E1032" s="316" t="n">
        <v>200150</v>
      </c>
    </row>
    <row r="1033" customFormat="false" ht="15" hidden="false" customHeight="false" outlineLevel="0" collapsed="false">
      <c r="A1033" s="0" t="n">
        <v>37754</v>
      </c>
      <c r="B1033" s="0" t="s">
        <v>2165</v>
      </c>
      <c r="C1033" s="0" t="s">
        <v>1167</v>
      </c>
      <c r="D1033" s="0" t="s">
        <v>1168</v>
      </c>
      <c r="E1033" s="316" t="n">
        <v>209017.4</v>
      </c>
    </row>
    <row r="1034" customFormat="false" ht="15" hidden="false" customHeight="false" outlineLevel="0" collapsed="false">
      <c r="A1034" s="0" t="n">
        <v>37748</v>
      </c>
      <c r="B1034" s="0" t="s">
        <v>2166</v>
      </c>
      <c r="C1034" s="0" t="s">
        <v>1167</v>
      </c>
      <c r="D1034" s="0" t="s">
        <v>1168</v>
      </c>
      <c r="E1034" s="316" t="n">
        <v>212786.04</v>
      </c>
    </row>
    <row r="1035" customFormat="false" ht="15" hidden="false" customHeight="false" outlineLevel="0" collapsed="false">
      <c r="A1035" s="0" t="n">
        <v>37761</v>
      </c>
      <c r="B1035" s="0" t="s">
        <v>2167</v>
      </c>
      <c r="C1035" s="0" t="s">
        <v>1167</v>
      </c>
      <c r="D1035" s="0" t="s">
        <v>1168</v>
      </c>
      <c r="E1035" s="316" t="n">
        <v>176081.32</v>
      </c>
    </row>
    <row r="1036" customFormat="false" ht="15" hidden="false" customHeight="false" outlineLevel="0" collapsed="false">
      <c r="A1036" s="0" t="n">
        <v>37757</v>
      </c>
      <c r="B1036" s="0" t="s">
        <v>2168</v>
      </c>
      <c r="C1036" s="0" t="s">
        <v>1167</v>
      </c>
      <c r="D1036" s="0" t="s">
        <v>1168</v>
      </c>
      <c r="E1036" s="316" t="n">
        <v>245120.4</v>
      </c>
    </row>
    <row r="1037" customFormat="false" ht="15" hidden="false" customHeight="false" outlineLevel="0" collapsed="false">
      <c r="A1037" s="0" t="n">
        <v>37759</v>
      </c>
      <c r="B1037" s="0" t="s">
        <v>2169</v>
      </c>
      <c r="C1037" s="0" t="s">
        <v>1167</v>
      </c>
      <c r="D1037" s="0" t="s">
        <v>1168</v>
      </c>
      <c r="E1037" s="316" t="n">
        <v>246070.49</v>
      </c>
    </row>
    <row r="1038" customFormat="false" ht="15" hidden="false" customHeight="false" outlineLevel="0" collapsed="false">
      <c r="A1038" s="0" t="n">
        <v>37766</v>
      </c>
      <c r="B1038" s="0" t="s">
        <v>2170</v>
      </c>
      <c r="C1038" s="0" t="s">
        <v>1167</v>
      </c>
      <c r="D1038" s="0" t="s">
        <v>1168</v>
      </c>
      <c r="E1038" s="316" t="n">
        <v>246070.47</v>
      </c>
    </row>
    <row r="1039" customFormat="false" ht="15" hidden="false" customHeight="false" outlineLevel="0" collapsed="false">
      <c r="A1039" s="0" t="n">
        <v>37752</v>
      </c>
      <c r="B1039" s="0" t="s">
        <v>2171</v>
      </c>
      <c r="C1039" s="0" t="s">
        <v>1167</v>
      </c>
      <c r="D1039" s="0" t="s">
        <v>1168</v>
      </c>
      <c r="E1039" s="316" t="n">
        <v>223141.91</v>
      </c>
    </row>
    <row r="1040" customFormat="false" ht="15" hidden="false" customHeight="false" outlineLevel="0" collapsed="false">
      <c r="A1040" s="0" t="n">
        <v>37760</v>
      </c>
      <c r="B1040" s="0" t="s">
        <v>692</v>
      </c>
      <c r="C1040" s="0" t="s">
        <v>1167</v>
      </c>
      <c r="D1040" s="0" t="s">
        <v>1168</v>
      </c>
      <c r="E1040" s="316" t="n">
        <v>234986.22</v>
      </c>
    </row>
    <row r="1041" customFormat="false" ht="15" hidden="false" customHeight="false" outlineLevel="0" collapsed="false">
      <c r="A1041" s="0" t="n">
        <v>37765</v>
      </c>
      <c r="B1041" s="0" t="s">
        <v>2172</v>
      </c>
      <c r="C1041" s="0" t="s">
        <v>1167</v>
      </c>
      <c r="D1041" s="0" t="s">
        <v>1168</v>
      </c>
      <c r="E1041" s="316" t="n">
        <v>164047</v>
      </c>
    </row>
    <row r="1042" customFormat="false" ht="15" hidden="false" customHeight="false" outlineLevel="0" collapsed="false">
      <c r="A1042" s="0" t="n">
        <v>37746</v>
      </c>
      <c r="B1042" s="0" t="s">
        <v>2173</v>
      </c>
      <c r="C1042" s="0" t="s">
        <v>1167</v>
      </c>
      <c r="D1042" s="0" t="s">
        <v>1168</v>
      </c>
      <c r="E1042" s="316" t="n">
        <v>179849.96</v>
      </c>
    </row>
    <row r="1043" customFormat="false" ht="15" hidden="false" customHeight="false" outlineLevel="0" collapsed="false">
      <c r="A1043" s="0" t="n">
        <v>37750</v>
      </c>
      <c r="B1043" s="0" t="s">
        <v>2174</v>
      </c>
      <c r="C1043" s="0" t="s">
        <v>1167</v>
      </c>
      <c r="D1043" s="0" t="s">
        <v>1168</v>
      </c>
      <c r="E1043" s="316" t="n">
        <v>179216.59</v>
      </c>
    </row>
    <row r="1044" customFormat="false" ht="15" hidden="false" customHeight="false" outlineLevel="0" collapsed="false">
      <c r="A1044" s="0" t="n">
        <v>37753</v>
      </c>
      <c r="B1044" s="0" t="s">
        <v>2175</v>
      </c>
      <c r="C1044" s="0" t="s">
        <v>1167</v>
      </c>
      <c r="D1044" s="0" t="s">
        <v>1168</v>
      </c>
      <c r="E1044" s="316" t="n">
        <v>178583.19</v>
      </c>
    </row>
    <row r="1045" customFormat="false" ht="15" hidden="false" customHeight="false" outlineLevel="0" collapsed="false">
      <c r="A1045" s="0" t="n">
        <v>37756</v>
      </c>
      <c r="B1045" s="0" t="s">
        <v>2176</v>
      </c>
      <c r="C1045" s="0" t="s">
        <v>1167</v>
      </c>
      <c r="D1045" s="0" t="s">
        <v>1168</v>
      </c>
      <c r="E1045" s="316" t="n">
        <v>176081.32</v>
      </c>
    </row>
    <row r="1046" customFormat="false" ht="15" hidden="false" customHeight="false" outlineLevel="0" collapsed="false">
      <c r="A1046" s="0" t="n">
        <v>37755</v>
      </c>
      <c r="B1046" s="0" t="s">
        <v>2177</v>
      </c>
      <c r="C1046" s="0" t="s">
        <v>1167</v>
      </c>
      <c r="D1046" s="0" t="s">
        <v>1168</v>
      </c>
      <c r="E1046" s="316" t="n">
        <v>255887.97</v>
      </c>
    </row>
    <row r="1047" customFormat="false" ht="15" hidden="false" customHeight="false" outlineLevel="0" collapsed="false">
      <c r="A1047" s="0" t="n">
        <v>37758</v>
      </c>
      <c r="B1047" s="0" t="s">
        <v>2178</v>
      </c>
      <c r="C1047" s="0" t="s">
        <v>1167</v>
      </c>
      <c r="D1047" s="0" t="s">
        <v>1168</v>
      </c>
      <c r="E1047" s="316" t="n">
        <v>288824.05</v>
      </c>
    </row>
    <row r="1048" customFormat="false" ht="15" hidden="false" customHeight="false" outlineLevel="0" collapsed="false">
      <c r="A1048" s="0" t="n">
        <v>37747</v>
      </c>
      <c r="B1048" s="0" t="s">
        <v>2179</v>
      </c>
      <c r="C1048" s="0" t="s">
        <v>1167</v>
      </c>
      <c r="D1048" s="0" t="s">
        <v>1168</v>
      </c>
      <c r="E1048" s="316" t="n">
        <v>259878.3</v>
      </c>
    </row>
    <row r="1049" customFormat="false" ht="15" hidden="false" customHeight="false" outlineLevel="0" collapsed="false">
      <c r="A1049" s="0" t="n">
        <v>37767</v>
      </c>
      <c r="B1049" s="0" t="s">
        <v>2180</v>
      </c>
      <c r="C1049" s="0" t="s">
        <v>1167</v>
      </c>
      <c r="D1049" s="0" t="s">
        <v>1168</v>
      </c>
      <c r="E1049" s="316" t="n">
        <v>274256.17</v>
      </c>
    </row>
    <row r="1050" customFormat="false" ht="15" hidden="false" customHeight="false" outlineLevel="0" collapsed="false">
      <c r="A1050" s="0" t="n">
        <v>37751</v>
      </c>
      <c r="B1050" s="0" t="s">
        <v>2181</v>
      </c>
      <c r="C1050" s="0" t="s">
        <v>1167</v>
      </c>
      <c r="D1050" s="0" t="s">
        <v>1168</v>
      </c>
      <c r="E1050" s="316" t="n">
        <v>274256.17</v>
      </c>
    </row>
    <row r="1051" customFormat="false" ht="15" hidden="false" customHeight="false" outlineLevel="0" collapsed="false">
      <c r="A1051" s="0" t="n">
        <v>37749</v>
      </c>
      <c r="B1051" s="0" t="s">
        <v>2182</v>
      </c>
      <c r="C1051" s="0" t="s">
        <v>1167</v>
      </c>
      <c r="D1051" s="0" t="s">
        <v>1168</v>
      </c>
      <c r="E1051" s="316" t="n">
        <v>271089.24</v>
      </c>
    </row>
    <row r="1052" customFormat="false" ht="15" hidden="false" customHeight="false" outlineLevel="0" collapsed="false">
      <c r="A1052" s="0" t="n">
        <v>13617</v>
      </c>
      <c r="B1052" s="0" t="s">
        <v>2183</v>
      </c>
      <c r="C1052" s="0" t="s">
        <v>1167</v>
      </c>
      <c r="D1052" s="0" t="s">
        <v>1168</v>
      </c>
      <c r="E1052" s="316" t="n">
        <v>46736.11</v>
      </c>
    </row>
    <row r="1053" customFormat="false" ht="15" hidden="false" customHeight="false" outlineLevel="0" collapsed="false">
      <c r="A1053" s="0" t="n">
        <v>1159</v>
      </c>
      <c r="B1053" s="0" t="s">
        <v>2184</v>
      </c>
      <c r="C1053" s="0" t="s">
        <v>1167</v>
      </c>
      <c r="D1053" s="0" t="s">
        <v>1168</v>
      </c>
      <c r="E1053" s="316" t="n">
        <v>153250.01</v>
      </c>
    </row>
    <row r="1054" customFormat="false" ht="15" hidden="false" customHeight="false" outlineLevel="0" collapsed="false">
      <c r="A1054" s="0" t="n">
        <v>12114</v>
      </c>
      <c r="B1054" s="0" t="s">
        <v>2185</v>
      </c>
      <c r="C1054" s="0" t="s">
        <v>1167</v>
      </c>
      <c r="D1054" s="0" t="s">
        <v>1168</v>
      </c>
      <c r="E1054" s="317" t="n">
        <v>89.21</v>
      </c>
    </row>
    <row r="1055" customFormat="false" ht="15" hidden="false" customHeight="false" outlineLevel="0" collapsed="false">
      <c r="A1055" s="0" t="n">
        <v>38106</v>
      </c>
      <c r="B1055" s="0" t="s">
        <v>2186</v>
      </c>
      <c r="C1055" s="0" t="s">
        <v>1167</v>
      </c>
      <c r="D1055" s="0" t="s">
        <v>1168</v>
      </c>
      <c r="E1055" s="317" t="n">
        <v>12.12</v>
      </c>
    </row>
    <row r="1056" customFormat="false" ht="15" hidden="false" customHeight="false" outlineLevel="0" collapsed="false">
      <c r="A1056" s="0" t="n">
        <v>38085</v>
      </c>
      <c r="B1056" s="0" t="s">
        <v>2187</v>
      </c>
      <c r="C1056" s="0" t="s">
        <v>1167</v>
      </c>
      <c r="D1056" s="0" t="s">
        <v>1168</v>
      </c>
      <c r="E1056" s="317" t="n">
        <v>14.32</v>
      </c>
    </row>
    <row r="1057" customFormat="false" ht="15" hidden="false" customHeight="false" outlineLevel="0" collapsed="false">
      <c r="A1057" s="0" t="n">
        <v>38599</v>
      </c>
      <c r="B1057" s="0" t="s">
        <v>2188</v>
      </c>
      <c r="C1057" s="0" t="s">
        <v>1167</v>
      </c>
      <c r="D1057" s="0" t="s">
        <v>1168</v>
      </c>
      <c r="E1057" s="317" t="n">
        <v>3.24</v>
      </c>
    </row>
    <row r="1058" customFormat="false" ht="15" hidden="false" customHeight="false" outlineLevel="0" collapsed="false">
      <c r="A1058" s="0" t="n">
        <v>38596</v>
      </c>
      <c r="B1058" s="0" t="s">
        <v>2189</v>
      </c>
      <c r="C1058" s="0" t="s">
        <v>1167</v>
      </c>
      <c r="D1058" s="0" t="s">
        <v>1168</v>
      </c>
      <c r="E1058" s="317" t="n">
        <v>2.21</v>
      </c>
    </row>
    <row r="1059" customFormat="false" ht="15" hidden="false" customHeight="false" outlineLevel="0" collapsed="false">
      <c r="A1059" s="0" t="n">
        <v>38600</v>
      </c>
      <c r="B1059" s="0" t="s">
        <v>2190</v>
      </c>
      <c r="C1059" s="0" t="s">
        <v>1167</v>
      </c>
      <c r="D1059" s="0" t="s">
        <v>1168</v>
      </c>
      <c r="E1059" s="317" t="n">
        <v>3.82</v>
      </c>
    </row>
    <row r="1060" customFormat="false" ht="15" hidden="false" customHeight="false" outlineLevel="0" collapsed="false">
      <c r="A1060" s="0" t="n">
        <v>38597</v>
      </c>
      <c r="B1060" s="0" t="s">
        <v>2191</v>
      </c>
      <c r="C1060" s="0" t="s">
        <v>1167</v>
      </c>
      <c r="D1060" s="0" t="s">
        <v>1168</v>
      </c>
      <c r="E1060" s="317" t="n">
        <v>2.71</v>
      </c>
    </row>
    <row r="1061" customFormat="false" ht="15" hidden="false" customHeight="false" outlineLevel="0" collapsed="false">
      <c r="A1061" s="0" t="n">
        <v>659</v>
      </c>
      <c r="B1061" s="0" t="s">
        <v>2192</v>
      </c>
      <c r="C1061" s="0" t="s">
        <v>1167</v>
      </c>
      <c r="D1061" s="0" t="s">
        <v>1168</v>
      </c>
      <c r="E1061" s="317" t="n">
        <v>1.32</v>
      </c>
    </row>
    <row r="1062" customFormat="false" ht="15" hidden="false" customHeight="false" outlineLevel="0" collapsed="false">
      <c r="A1062" s="0" t="n">
        <v>660</v>
      </c>
      <c r="B1062" s="0" t="s">
        <v>2193</v>
      </c>
      <c r="C1062" s="0" t="s">
        <v>1167</v>
      </c>
      <c r="D1062" s="0" t="s">
        <v>1168</v>
      </c>
      <c r="E1062" s="317" t="n">
        <v>1.93</v>
      </c>
    </row>
    <row r="1063" customFormat="false" ht="15" hidden="false" customHeight="false" outlineLevel="0" collapsed="false">
      <c r="A1063" s="0" t="n">
        <v>658</v>
      </c>
      <c r="B1063" s="0" t="s">
        <v>2194</v>
      </c>
      <c r="C1063" s="0" t="s">
        <v>1167</v>
      </c>
      <c r="D1063" s="0" t="s">
        <v>1168</v>
      </c>
      <c r="E1063" s="317" t="n">
        <v>1.06</v>
      </c>
    </row>
    <row r="1064" customFormat="false" ht="15" hidden="false" customHeight="false" outlineLevel="0" collapsed="false">
      <c r="A1064" s="0" t="n">
        <v>38548</v>
      </c>
      <c r="B1064" s="0" t="s">
        <v>2195</v>
      </c>
      <c r="C1064" s="0" t="s">
        <v>1167</v>
      </c>
      <c r="D1064" s="0" t="s">
        <v>1168</v>
      </c>
      <c r="E1064" s="317" t="n">
        <v>1.08</v>
      </c>
    </row>
    <row r="1065" customFormat="false" ht="15" hidden="false" customHeight="false" outlineLevel="0" collapsed="false">
      <c r="A1065" s="0" t="n">
        <v>34647</v>
      </c>
      <c r="B1065" s="0" t="s">
        <v>2196</v>
      </c>
      <c r="C1065" s="0" t="s">
        <v>1167</v>
      </c>
      <c r="D1065" s="0" t="s">
        <v>1168</v>
      </c>
      <c r="E1065" s="317" t="n">
        <v>1.87</v>
      </c>
    </row>
    <row r="1066" customFormat="false" ht="15" hidden="false" customHeight="false" outlineLevel="0" collapsed="false">
      <c r="A1066" s="0" t="n">
        <v>34649</v>
      </c>
      <c r="B1066" s="0" t="s">
        <v>2197</v>
      </c>
      <c r="C1066" s="0" t="s">
        <v>1167</v>
      </c>
      <c r="D1066" s="0" t="s">
        <v>1168</v>
      </c>
      <c r="E1066" s="317" t="n">
        <v>1.93</v>
      </c>
    </row>
    <row r="1067" customFormat="false" ht="15" hidden="false" customHeight="false" outlineLevel="0" collapsed="false">
      <c r="A1067" s="0" t="n">
        <v>34652</v>
      </c>
      <c r="B1067" s="0" t="s">
        <v>2198</v>
      </c>
      <c r="C1067" s="0" t="s">
        <v>1167</v>
      </c>
      <c r="D1067" s="0" t="s">
        <v>1168</v>
      </c>
      <c r="E1067" s="317" t="n">
        <v>2.63</v>
      </c>
    </row>
    <row r="1068" customFormat="false" ht="15" hidden="false" customHeight="false" outlineLevel="0" collapsed="false">
      <c r="A1068" s="0" t="n">
        <v>34655</v>
      </c>
      <c r="B1068" s="0" t="s">
        <v>2199</v>
      </c>
      <c r="C1068" s="0" t="s">
        <v>1167</v>
      </c>
      <c r="D1068" s="0" t="s">
        <v>1168</v>
      </c>
      <c r="E1068" s="317" t="n">
        <v>2.54</v>
      </c>
    </row>
    <row r="1069" customFormat="false" ht="15" hidden="false" customHeight="false" outlineLevel="0" collapsed="false">
      <c r="A1069" s="0" t="n">
        <v>40607</v>
      </c>
      <c r="B1069" s="0" t="s">
        <v>2200</v>
      </c>
      <c r="C1069" s="0" t="s">
        <v>1167</v>
      </c>
      <c r="D1069" s="0" t="s">
        <v>1168</v>
      </c>
      <c r="E1069" s="317" t="n">
        <v>3.59</v>
      </c>
    </row>
    <row r="1070" customFormat="false" ht="15" hidden="false" customHeight="false" outlineLevel="0" collapsed="false">
      <c r="A1070" s="0" t="n">
        <v>585</v>
      </c>
      <c r="B1070" s="0" t="s">
        <v>2201</v>
      </c>
      <c r="C1070" s="0" t="s">
        <v>1234</v>
      </c>
      <c r="D1070" s="0" t="s">
        <v>1171</v>
      </c>
      <c r="E1070" s="317" t="n">
        <v>17.19</v>
      </c>
    </row>
    <row r="1071" customFormat="false" ht="15" hidden="false" customHeight="false" outlineLevel="0" collapsed="false">
      <c r="A1071" s="0" t="n">
        <v>4777</v>
      </c>
      <c r="B1071" s="0" t="s">
        <v>2202</v>
      </c>
      <c r="C1071" s="0" t="s">
        <v>1234</v>
      </c>
      <c r="D1071" s="0" t="s">
        <v>1171</v>
      </c>
      <c r="E1071" s="317" t="n">
        <v>4.27</v>
      </c>
    </row>
    <row r="1072" customFormat="false" ht="15" hidden="false" customHeight="false" outlineLevel="0" collapsed="false">
      <c r="A1072" s="0" t="n">
        <v>587</v>
      </c>
      <c r="B1072" s="0" t="s">
        <v>2203</v>
      </c>
      <c r="C1072" s="0" t="s">
        <v>1234</v>
      </c>
      <c r="D1072" s="0" t="s">
        <v>1171</v>
      </c>
      <c r="E1072" s="317" t="n">
        <v>18.42</v>
      </c>
    </row>
    <row r="1073" customFormat="false" ht="15" hidden="false" customHeight="false" outlineLevel="0" collapsed="false">
      <c r="A1073" s="0" t="n">
        <v>590</v>
      </c>
      <c r="B1073" s="0" t="s">
        <v>2204</v>
      </c>
      <c r="C1073" s="0" t="s">
        <v>1234</v>
      </c>
      <c r="D1073" s="0" t="s">
        <v>1171</v>
      </c>
      <c r="E1073" s="317" t="n">
        <v>17.8</v>
      </c>
    </row>
    <row r="1074" customFormat="false" ht="15" hidden="false" customHeight="false" outlineLevel="0" collapsed="false">
      <c r="A1074" s="0" t="n">
        <v>592</v>
      </c>
      <c r="B1074" s="0" t="s">
        <v>2205</v>
      </c>
      <c r="C1074" s="0" t="s">
        <v>1234</v>
      </c>
      <c r="D1074" s="0" t="s">
        <v>1171</v>
      </c>
      <c r="E1074" s="317" t="n">
        <v>18.42</v>
      </c>
    </row>
    <row r="1075" customFormat="false" ht="15" hidden="false" customHeight="false" outlineLevel="0" collapsed="false">
      <c r="A1075" s="0" t="n">
        <v>586</v>
      </c>
      <c r="B1075" s="0" t="s">
        <v>2206</v>
      </c>
      <c r="C1075" s="0" t="s">
        <v>1185</v>
      </c>
      <c r="D1075" s="0" t="s">
        <v>1171</v>
      </c>
      <c r="E1075" s="317" t="n">
        <v>10.83</v>
      </c>
    </row>
    <row r="1076" customFormat="false" ht="15" hidden="false" customHeight="false" outlineLevel="0" collapsed="false">
      <c r="A1076" s="0" t="n">
        <v>591</v>
      </c>
      <c r="B1076" s="0" t="s">
        <v>2207</v>
      </c>
      <c r="C1076" s="0" t="s">
        <v>1234</v>
      </c>
      <c r="D1076" s="0" t="s">
        <v>1171</v>
      </c>
      <c r="E1076" s="317" t="n">
        <v>17.19</v>
      </c>
    </row>
    <row r="1077" customFormat="false" ht="15" hidden="false" customHeight="false" outlineLevel="0" collapsed="false">
      <c r="A1077" s="0" t="n">
        <v>588</v>
      </c>
      <c r="B1077" s="0" t="s">
        <v>2208</v>
      </c>
      <c r="C1077" s="0" t="s">
        <v>1185</v>
      </c>
      <c r="D1077" s="0" t="s">
        <v>1171</v>
      </c>
      <c r="E1077" s="317" t="n">
        <v>17.13</v>
      </c>
    </row>
    <row r="1078" customFormat="false" ht="15" hidden="false" customHeight="false" outlineLevel="0" collapsed="false">
      <c r="A1078" s="0" t="n">
        <v>589</v>
      </c>
      <c r="B1078" s="0" t="s">
        <v>943</v>
      </c>
      <c r="C1078" s="0" t="s">
        <v>1185</v>
      </c>
      <c r="D1078" s="0" t="s">
        <v>1171</v>
      </c>
      <c r="E1078" s="317" t="n">
        <v>28.95</v>
      </c>
    </row>
    <row r="1079" customFormat="false" ht="15" hidden="false" customHeight="false" outlineLevel="0" collapsed="false">
      <c r="A1079" s="0" t="n">
        <v>584</v>
      </c>
      <c r="B1079" s="0" t="s">
        <v>2209</v>
      </c>
      <c r="C1079" s="0" t="s">
        <v>1185</v>
      </c>
      <c r="D1079" s="0" t="s">
        <v>1171</v>
      </c>
      <c r="E1079" s="317" t="n">
        <v>18.29</v>
      </c>
    </row>
    <row r="1080" customFormat="false" ht="15" hidden="false" customHeight="false" outlineLevel="0" collapsed="false">
      <c r="A1080" s="0" t="n">
        <v>4912</v>
      </c>
      <c r="B1080" s="0" t="s">
        <v>2210</v>
      </c>
      <c r="C1080" s="0" t="s">
        <v>1234</v>
      </c>
      <c r="D1080" s="0" t="s">
        <v>1171</v>
      </c>
      <c r="E1080" s="317" t="n">
        <v>4.96</v>
      </c>
    </row>
    <row r="1081" customFormat="false" ht="15" hidden="false" customHeight="false" outlineLevel="0" collapsed="false">
      <c r="A1081" s="0" t="n">
        <v>574</v>
      </c>
      <c r="B1081" s="0" t="s">
        <v>2211</v>
      </c>
      <c r="C1081" s="0" t="s">
        <v>1185</v>
      </c>
      <c r="D1081" s="0" t="s">
        <v>1168</v>
      </c>
      <c r="E1081" s="317" t="n">
        <v>19.24</v>
      </c>
    </row>
    <row r="1082" customFormat="false" ht="15" hidden="false" customHeight="false" outlineLevel="0" collapsed="false">
      <c r="A1082" s="0" t="n">
        <v>567</v>
      </c>
      <c r="B1082" s="0" t="s">
        <v>2212</v>
      </c>
      <c r="C1082" s="0" t="s">
        <v>1185</v>
      </c>
      <c r="D1082" s="0" t="s">
        <v>1168</v>
      </c>
      <c r="E1082" s="317" t="n">
        <v>7.13</v>
      </c>
    </row>
    <row r="1083" customFormat="false" ht="15" hidden="false" customHeight="false" outlineLevel="0" collapsed="false">
      <c r="A1083" s="0" t="n">
        <v>568</v>
      </c>
      <c r="B1083" s="0" t="s">
        <v>2213</v>
      </c>
      <c r="C1083" s="0" t="s">
        <v>1185</v>
      </c>
      <c r="D1083" s="0" t="s">
        <v>1168</v>
      </c>
      <c r="E1083" s="317" t="n">
        <v>43.16</v>
      </c>
    </row>
    <row r="1084" customFormat="false" ht="15" hidden="false" customHeight="false" outlineLevel="0" collapsed="false">
      <c r="A1084" s="0" t="n">
        <v>569</v>
      </c>
      <c r="B1084" s="0" t="s">
        <v>2214</v>
      </c>
      <c r="C1084" s="0" t="s">
        <v>1234</v>
      </c>
      <c r="D1084" s="0" t="s">
        <v>1168</v>
      </c>
      <c r="E1084" s="317" t="n">
        <v>6</v>
      </c>
    </row>
    <row r="1085" customFormat="false" ht="15" hidden="false" customHeight="false" outlineLevel="0" collapsed="false">
      <c r="A1085" s="0" t="n">
        <v>1165</v>
      </c>
      <c r="B1085" s="0" t="s">
        <v>2215</v>
      </c>
      <c r="C1085" s="0" t="s">
        <v>1167</v>
      </c>
      <c r="D1085" s="0" t="s">
        <v>1168</v>
      </c>
      <c r="E1085" s="317" t="n">
        <v>9.89</v>
      </c>
    </row>
    <row r="1086" customFormat="false" ht="15" hidden="false" customHeight="false" outlineLevel="0" collapsed="false">
      <c r="A1086" s="0" t="n">
        <v>1164</v>
      </c>
      <c r="B1086" s="0" t="s">
        <v>2216</v>
      </c>
      <c r="C1086" s="0" t="s">
        <v>1167</v>
      </c>
      <c r="D1086" s="0" t="s">
        <v>1168</v>
      </c>
      <c r="E1086" s="317" t="n">
        <v>8.01</v>
      </c>
    </row>
    <row r="1087" customFormat="false" ht="15" hidden="false" customHeight="false" outlineLevel="0" collapsed="false">
      <c r="A1087" s="0" t="n">
        <v>1162</v>
      </c>
      <c r="B1087" s="0" t="s">
        <v>2217</v>
      </c>
      <c r="C1087" s="0" t="s">
        <v>1167</v>
      </c>
      <c r="D1087" s="0" t="s">
        <v>1168</v>
      </c>
      <c r="E1087" s="317" t="n">
        <v>2.78</v>
      </c>
    </row>
    <row r="1088" customFormat="false" ht="15" hidden="false" customHeight="false" outlineLevel="0" collapsed="false">
      <c r="A1088" s="0" t="n">
        <v>12395</v>
      </c>
      <c r="B1088" s="0" t="s">
        <v>2218</v>
      </c>
      <c r="C1088" s="0" t="s">
        <v>1167</v>
      </c>
      <c r="D1088" s="0" t="s">
        <v>1168</v>
      </c>
      <c r="E1088" s="317" t="n">
        <v>2.7</v>
      </c>
    </row>
    <row r="1089" customFormat="false" ht="15" hidden="false" customHeight="false" outlineLevel="0" collapsed="false">
      <c r="A1089" s="0" t="n">
        <v>1170</v>
      </c>
      <c r="B1089" s="0" t="s">
        <v>2219</v>
      </c>
      <c r="C1089" s="0" t="s">
        <v>1167</v>
      </c>
      <c r="D1089" s="0" t="s">
        <v>1168</v>
      </c>
      <c r="E1089" s="317" t="n">
        <v>5.25</v>
      </c>
    </row>
    <row r="1090" customFormat="false" ht="15" hidden="false" customHeight="false" outlineLevel="0" collapsed="false">
      <c r="A1090" s="0" t="n">
        <v>1169</v>
      </c>
      <c r="B1090" s="0" t="s">
        <v>2220</v>
      </c>
      <c r="C1090" s="0" t="s">
        <v>1167</v>
      </c>
      <c r="D1090" s="0" t="s">
        <v>1168</v>
      </c>
      <c r="E1090" s="317" t="n">
        <v>25.78</v>
      </c>
    </row>
    <row r="1091" customFormat="false" ht="15" hidden="false" customHeight="false" outlineLevel="0" collapsed="false">
      <c r="A1091" s="0" t="n">
        <v>1166</v>
      </c>
      <c r="B1091" s="0" t="s">
        <v>2221</v>
      </c>
      <c r="C1091" s="0" t="s">
        <v>1167</v>
      </c>
      <c r="D1091" s="0" t="s">
        <v>1168</v>
      </c>
      <c r="E1091" s="317" t="n">
        <v>14.29</v>
      </c>
    </row>
    <row r="1092" customFormat="false" ht="15" hidden="false" customHeight="false" outlineLevel="0" collapsed="false">
      <c r="A1092" s="0" t="n">
        <v>1163</v>
      </c>
      <c r="B1092" s="0" t="s">
        <v>2222</v>
      </c>
      <c r="C1092" s="0" t="s">
        <v>1167</v>
      </c>
      <c r="D1092" s="0" t="s">
        <v>1168</v>
      </c>
      <c r="E1092" s="317" t="n">
        <v>3.6</v>
      </c>
    </row>
    <row r="1093" customFormat="false" ht="15" hidden="false" customHeight="false" outlineLevel="0" collapsed="false">
      <c r="A1093" s="0" t="n">
        <v>12396</v>
      </c>
      <c r="B1093" s="0" t="s">
        <v>2223</v>
      </c>
      <c r="C1093" s="0" t="s">
        <v>1167</v>
      </c>
      <c r="D1093" s="0" t="s">
        <v>1168</v>
      </c>
      <c r="E1093" s="317" t="n">
        <v>2.7</v>
      </c>
    </row>
    <row r="1094" customFormat="false" ht="15" hidden="false" customHeight="false" outlineLevel="0" collapsed="false">
      <c r="A1094" s="0" t="n">
        <v>1168</v>
      </c>
      <c r="B1094" s="0" t="s">
        <v>2224</v>
      </c>
      <c r="C1094" s="0" t="s">
        <v>1167</v>
      </c>
      <c r="D1094" s="0" t="s">
        <v>1168</v>
      </c>
      <c r="E1094" s="317" t="n">
        <v>36.74</v>
      </c>
    </row>
    <row r="1095" customFormat="false" ht="15" hidden="false" customHeight="false" outlineLevel="0" collapsed="false">
      <c r="A1095" s="0" t="n">
        <v>1167</v>
      </c>
      <c r="B1095" s="0" t="s">
        <v>2225</v>
      </c>
      <c r="C1095" s="0" t="s">
        <v>1167</v>
      </c>
      <c r="D1095" s="0" t="s">
        <v>1168</v>
      </c>
      <c r="E1095" s="317" t="n">
        <v>61.46</v>
      </c>
    </row>
    <row r="1096" customFormat="false" ht="15" hidden="false" customHeight="false" outlineLevel="0" collapsed="false">
      <c r="A1096" s="0" t="n">
        <v>36331</v>
      </c>
      <c r="B1096" s="0" t="s">
        <v>2226</v>
      </c>
      <c r="C1096" s="0" t="s">
        <v>1167</v>
      </c>
      <c r="D1096" s="0" t="s">
        <v>1171</v>
      </c>
      <c r="E1096" s="317" t="n">
        <v>1</v>
      </c>
    </row>
    <row r="1097" customFormat="false" ht="15" hidden="false" customHeight="false" outlineLevel="0" collapsed="false">
      <c r="A1097" s="0" t="n">
        <v>36346</v>
      </c>
      <c r="B1097" s="0" t="s">
        <v>2227</v>
      </c>
      <c r="C1097" s="0" t="s">
        <v>1167</v>
      </c>
      <c r="D1097" s="0" t="s">
        <v>1171</v>
      </c>
      <c r="E1097" s="317" t="n">
        <v>1.73</v>
      </c>
    </row>
    <row r="1098" customFormat="false" ht="15" hidden="false" customHeight="false" outlineLevel="0" collapsed="false">
      <c r="A1098" s="0" t="n">
        <v>1210</v>
      </c>
      <c r="B1098" s="0" t="s">
        <v>2228</v>
      </c>
      <c r="C1098" s="0" t="s">
        <v>1167</v>
      </c>
      <c r="D1098" s="0" t="s">
        <v>1168</v>
      </c>
      <c r="E1098" s="317" t="n">
        <v>7.82</v>
      </c>
    </row>
    <row r="1099" customFormat="false" ht="15" hidden="false" customHeight="false" outlineLevel="0" collapsed="false">
      <c r="A1099" s="0" t="n">
        <v>1203</v>
      </c>
      <c r="B1099" s="0" t="s">
        <v>2229</v>
      </c>
      <c r="C1099" s="0" t="s">
        <v>1167</v>
      </c>
      <c r="D1099" s="0" t="s">
        <v>1168</v>
      </c>
      <c r="E1099" s="317" t="n">
        <v>7.58</v>
      </c>
    </row>
    <row r="1100" customFormat="false" ht="15" hidden="false" customHeight="false" outlineLevel="0" collapsed="false">
      <c r="A1100" s="0" t="n">
        <v>1197</v>
      </c>
      <c r="B1100" s="0" t="s">
        <v>2230</v>
      </c>
      <c r="C1100" s="0" t="s">
        <v>1167</v>
      </c>
      <c r="D1100" s="0" t="s">
        <v>1168</v>
      </c>
      <c r="E1100" s="317" t="n">
        <v>0.97</v>
      </c>
    </row>
    <row r="1101" customFormat="false" ht="15" hidden="false" customHeight="false" outlineLevel="0" collapsed="false">
      <c r="A1101" s="0" t="n">
        <v>1202</v>
      </c>
      <c r="B1101" s="0" t="s">
        <v>2231</v>
      </c>
      <c r="C1101" s="0" t="s">
        <v>1167</v>
      </c>
      <c r="D1101" s="0" t="s">
        <v>1168</v>
      </c>
      <c r="E1101" s="317" t="n">
        <v>2.6</v>
      </c>
    </row>
    <row r="1102" customFormat="false" ht="15" hidden="false" customHeight="false" outlineLevel="0" collapsed="false">
      <c r="A1102" s="0" t="n">
        <v>1188</v>
      </c>
      <c r="B1102" s="0" t="s">
        <v>2232</v>
      </c>
      <c r="C1102" s="0" t="s">
        <v>1167</v>
      </c>
      <c r="D1102" s="0" t="s">
        <v>1168</v>
      </c>
      <c r="E1102" s="317" t="n">
        <v>15.41</v>
      </c>
    </row>
    <row r="1103" customFormat="false" ht="15" hidden="false" customHeight="false" outlineLevel="0" collapsed="false">
      <c r="A1103" s="0" t="n">
        <v>1211</v>
      </c>
      <c r="B1103" s="0" t="s">
        <v>2233</v>
      </c>
      <c r="C1103" s="0" t="s">
        <v>1167</v>
      </c>
      <c r="D1103" s="0" t="s">
        <v>1168</v>
      </c>
      <c r="E1103" s="317" t="n">
        <v>7.95</v>
      </c>
    </row>
    <row r="1104" customFormat="false" ht="15" hidden="false" customHeight="false" outlineLevel="0" collapsed="false">
      <c r="A1104" s="0" t="n">
        <v>1198</v>
      </c>
      <c r="B1104" s="0" t="s">
        <v>2234</v>
      </c>
      <c r="C1104" s="0" t="s">
        <v>1167</v>
      </c>
      <c r="D1104" s="0" t="s">
        <v>1168</v>
      </c>
      <c r="E1104" s="317" t="n">
        <v>1.43</v>
      </c>
    </row>
    <row r="1105" customFormat="false" ht="15" hidden="false" customHeight="false" outlineLevel="0" collapsed="false">
      <c r="A1105" s="0" t="n">
        <v>1199</v>
      </c>
      <c r="B1105" s="0" t="s">
        <v>2235</v>
      </c>
      <c r="C1105" s="0" t="s">
        <v>1167</v>
      </c>
      <c r="D1105" s="0" t="s">
        <v>1168</v>
      </c>
      <c r="E1105" s="317" t="n">
        <v>20.13</v>
      </c>
    </row>
    <row r="1106" customFormat="false" ht="15" hidden="false" customHeight="false" outlineLevel="0" collapsed="false">
      <c r="A1106" s="0" t="n">
        <v>20088</v>
      </c>
      <c r="B1106" s="0" t="s">
        <v>2236</v>
      </c>
      <c r="C1106" s="0" t="s">
        <v>1167</v>
      </c>
      <c r="D1106" s="0" t="s">
        <v>1168</v>
      </c>
      <c r="E1106" s="317" t="n">
        <v>9.69</v>
      </c>
    </row>
    <row r="1107" customFormat="false" ht="15" hidden="false" customHeight="false" outlineLevel="0" collapsed="false">
      <c r="A1107" s="0" t="n">
        <v>20089</v>
      </c>
      <c r="B1107" s="0" t="s">
        <v>2237</v>
      </c>
      <c r="C1107" s="0" t="s">
        <v>1167</v>
      </c>
      <c r="D1107" s="0" t="s">
        <v>1168</v>
      </c>
      <c r="E1107" s="317" t="n">
        <v>46.19</v>
      </c>
    </row>
    <row r="1108" customFormat="false" ht="15" hidden="false" customHeight="false" outlineLevel="0" collapsed="false">
      <c r="A1108" s="0" t="n">
        <v>20087</v>
      </c>
      <c r="B1108" s="0" t="s">
        <v>2238</v>
      </c>
      <c r="C1108" s="0" t="s">
        <v>1167</v>
      </c>
      <c r="D1108" s="0" t="s">
        <v>1168</v>
      </c>
      <c r="E1108" s="317" t="n">
        <v>6.98</v>
      </c>
    </row>
    <row r="1109" customFormat="false" ht="15" hidden="false" customHeight="false" outlineLevel="0" collapsed="false">
      <c r="A1109" s="0" t="n">
        <v>1200</v>
      </c>
      <c r="B1109" s="0" t="s">
        <v>2239</v>
      </c>
      <c r="C1109" s="0" t="s">
        <v>1167</v>
      </c>
      <c r="D1109" s="0" t="s">
        <v>1168</v>
      </c>
      <c r="E1109" s="317" t="n">
        <v>5.67</v>
      </c>
    </row>
    <row r="1110" customFormat="false" ht="15" hidden="false" customHeight="false" outlineLevel="0" collapsed="false">
      <c r="A1110" s="0" t="n">
        <v>12909</v>
      </c>
      <c r="B1110" s="0" t="s">
        <v>2240</v>
      </c>
      <c r="C1110" s="0" t="s">
        <v>1167</v>
      </c>
      <c r="D1110" s="0" t="s">
        <v>1168</v>
      </c>
      <c r="E1110" s="317" t="n">
        <v>2.57</v>
      </c>
    </row>
    <row r="1111" customFormat="false" ht="15" hidden="false" customHeight="false" outlineLevel="0" collapsed="false">
      <c r="A1111" s="0" t="n">
        <v>12910</v>
      </c>
      <c r="B1111" s="0" t="s">
        <v>2241</v>
      </c>
      <c r="C1111" s="0" t="s">
        <v>1167</v>
      </c>
      <c r="D1111" s="0" t="s">
        <v>1168</v>
      </c>
      <c r="E1111" s="317" t="n">
        <v>4.29</v>
      </c>
    </row>
    <row r="1112" customFormat="false" ht="15" hidden="false" customHeight="false" outlineLevel="0" collapsed="false">
      <c r="A1112" s="0" t="n">
        <v>1184</v>
      </c>
      <c r="B1112" s="0" t="s">
        <v>2242</v>
      </c>
      <c r="C1112" s="0" t="s">
        <v>1167</v>
      </c>
      <c r="D1112" s="0" t="s">
        <v>1168</v>
      </c>
      <c r="E1112" s="317" t="n">
        <v>49.5</v>
      </c>
    </row>
    <row r="1113" customFormat="false" ht="15" hidden="false" customHeight="false" outlineLevel="0" collapsed="false">
      <c r="A1113" s="0" t="n">
        <v>1191</v>
      </c>
      <c r="B1113" s="0" t="s">
        <v>2243</v>
      </c>
      <c r="C1113" s="0" t="s">
        <v>1167</v>
      </c>
      <c r="D1113" s="0" t="s">
        <v>1168</v>
      </c>
      <c r="E1113" s="317" t="n">
        <v>0.7</v>
      </c>
    </row>
    <row r="1114" customFormat="false" ht="15" hidden="false" customHeight="false" outlineLevel="0" collapsed="false">
      <c r="A1114" s="0" t="n">
        <v>1185</v>
      </c>
      <c r="B1114" s="0" t="s">
        <v>2244</v>
      </c>
      <c r="C1114" s="0" t="s">
        <v>1167</v>
      </c>
      <c r="D1114" s="0" t="s">
        <v>1168</v>
      </c>
      <c r="E1114" s="317" t="n">
        <v>0.8</v>
      </c>
    </row>
    <row r="1115" customFormat="false" ht="15" hidden="false" customHeight="false" outlineLevel="0" collapsed="false">
      <c r="A1115" s="0" t="n">
        <v>1189</v>
      </c>
      <c r="B1115" s="0" t="s">
        <v>2245</v>
      </c>
      <c r="C1115" s="0" t="s">
        <v>1167</v>
      </c>
      <c r="D1115" s="0" t="s">
        <v>1168</v>
      </c>
      <c r="E1115" s="317" t="n">
        <v>1.39</v>
      </c>
    </row>
    <row r="1116" customFormat="false" ht="15" hidden="false" customHeight="false" outlineLevel="0" collapsed="false">
      <c r="A1116" s="0" t="n">
        <v>1193</v>
      </c>
      <c r="B1116" s="0" t="s">
        <v>2246</v>
      </c>
      <c r="C1116" s="0" t="s">
        <v>1167</v>
      </c>
      <c r="D1116" s="0" t="s">
        <v>1168</v>
      </c>
      <c r="E1116" s="317" t="n">
        <v>2.68</v>
      </c>
    </row>
    <row r="1117" customFormat="false" ht="15" hidden="false" customHeight="false" outlineLevel="0" collapsed="false">
      <c r="A1117" s="0" t="n">
        <v>1194</v>
      </c>
      <c r="B1117" s="0" t="s">
        <v>2247</v>
      </c>
      <c r="C1117" s="0" t="s">
        <v>1167</v>
      </c>
      <c r="D1117" s="0" t="s">
        <v>1168</v>
      </c>
      <c r="E1117" s="317" t="n">
        <v>5.07</v>
      </c>
    </row>
    <row r="1118" customFormat="false" ht="15" hidden="false" customHeight="false" outlineLevel="0" collapsed="false">
      <c r="A1118" s="0" t="n">
        <v>1195</v>
      </c>
      <c r="B1118" s="0" t="s">
        <v>2248</v>
      </c>
      <c r="C1118" s="0" t="s">
        <v>1167</v>
      </c>
      <c r="D1118" s="0" t="s">
        <v>1168</v>
      </c>
      <c r="E1118" s="317" t="n">
        <v>7.63</v>
      </c>
    </row>
    <row r="1119" customFormat="false" ht="15" hidden="false" customHeight="false" outlineLevel="0" collapsed="false">
      <c r="A1119" s="0" t="n">
        <v>1204</v>
      </c>
      <c r="B1119" s="0" t="s">
        <v>2249</v>
      </c>
      <c r="C1119" s="0" t="s">
        <v>1167</v>
      </c>
      <c r="D1119" s="0" t="s">
        <v>1168</v>
      </c>
      <c r="E1119" s="317" t="n">
        <v>13.88</v>
      </c>
    </row>
    <row r="1120" customFormat="false" ht="15" hidden="false" customHeight="false" outlineLevel="0" collapsed="false">
      <c r="A1120" s="0" t="n">
        <v>1205</v>
      </c>
      <c r="B1120" s="0" t="s">
        <v>2250</v>
      </c>
      <c r="C1120" s="0" t="s">
        <v>1167</v>
      </c>
      <c r="D1120" s="0" t="s">
        <v>1168</v>
      </c>
      <c r="E1120" s="317" t="n">
        <v>32.93</v>
      </c>
    </row>
    <row r="1121" customFormat="false" ht="15" hidden="false" customHeight="false" outlineLevel="0" collapsed="false">
      <c r="A1121" s="0" t="n">
        <v>1207</v>
      </c>
      <c r="B1121" s="0" t="s">
        <v>2251</v>
      </c>
      <c r="C1121" s="0" t="s">
        <v>1167</v>
      </c>
      <c r="D1121" s="0" t="s">
        <v>1171</v>
      </c>
      <c r="E1121" s="317" t="n">
        <v>23.68</v>
      </c>
    </row>
    <row r="1122" customFormat="false" ht="15" hidden="false" customHeight="false" outlineLevel="0" collapsed="false">
      <c r="A1122" s="0" t="n">
        <v>1206</v>
      </c>
      <c r="B1122" s="0" t="s">
        <v>2252</v>
      </c>
      <c r="C1122" s="0" t="s">
        <v>1167</v>
      </c>
      <c r="D1122" s="0" t="s">
        <v>1171</v>
      </c>
      <c r="E1122" s="317" t="n">
        <v>5.94</v>
      </c>
    </row>
    <row r="1123" customFormat="false" ht="15" hidden="false" customHeight="false" outlineLevel="0" collapsed="false">
      <c r="A1123" s="0" t="n">
        <v>1183</v>
      </c>
      <c r="B1123" s="0" t="s">
        <v>2253</v>
      </c>
      <c r="C1123" s="0" t="s">
        <v>1167</v>
      </c>
      <c r="D1123" s="0" t="s">
        <v>1171</v>
      </c>
      <c r="E1123" s="317" t="n">
        <v>15.47</v>
      </c>
    </row>
    <row r="1124" customFormat="false" ht="15" hidden="false" customHeight="false" outlineLevel="0" collapsed="false">
      <c r="A1124" s="0" t="n">
        <v>42685</v>
      </c>
      <c r="B1124" s="0" t="s">
        <v>2254</v>
      </c>
      <c r="C1124" s="0" t="s">
        <v>1167</v>
      </c>
      <c r="D1124" s="0" t="s">
        <v>1171</v>
      </c>
      <c r="E1124" s="317" t="n">
        <v>45.9</v>
      </c>
    </row>
    <row r="1125" customFormat="false" ht="15" hidden="false" customHeight="false" outlineLevel="0" collapsed="false">
      <c r="A1125" s="0" t="n">
        <v>42686</v>
      </c>
      <c r="B1125" s="0" t="s">
        <v>2255</v>
      </c>
      <c r="C1125" s="0" t="s">
        <v>1167</v>
      </c>
      <c r="D1125" s="0" t="s">
        <v>1171</v>
      </c>
      <c r="E1125" s="317" t="n">
        <v>71.46</v>
      </c>
    </row>
    <row r="1126" customFormat="false" ht="15" hidden="false" customHeight="false" outlineLevel="0" collapsed="false">
      <c r="A1126" s="0" t="n">
        <v>12894</v>
      </c>
      <c r="B1126" s="0" t="s">
        <v>2256</v>
      </c>
      <c r="C1126" s="0" t="s">
        <v>1167</v>
      </c>
      <c r="D1126" s="0" t="s">
        <v>1168</v>
      </c>
      <c r="E1126" s="317" t="n">
        <v>13</v>
      </c>
    </row>
    <row r="1127" customFormat="false" ht="15" hidden="false" customHeight="false" outlineLevel="0" collapsed="false">
      <c r="A1127" s="0" t="n">
        <v>12895</v>
      </c>
      <c r="B1127" s="0" t="s">
        <v>2257</v>
      </c>
      <c r="C1127" s="0" t="s">
        <v>1167</v>
      </c>
      <c r="D1127" s="0" t="s">
        <v>1175</v>
      </c>
      <c r="E1127" s="317" t="n">
        <v>10</v>
      </c>
    </row>
    <row r="1128" customFormat="false" ht="15" hidden="false" customHeight="false" outlineLevel="0" collapsed="false">
      <c r="A1128" s="0" t="n">
        <v>1631</v>
      </c>
      <c r="B1128" s="0" t="s">
        <v>2258</v>
      </c>
      <c r="C1128" s="0" t="s">
        <v>1167</v>
      </c>
      <c r="D1128" s="0" t="s">
        <v>1168</v>
      </c>
      <c r="E1128" s="317" t="n">
        <v>98.7</v>
      </c>
    </row>
    <row r="1129" customFormat="false" ht="15" hidden="false" customHeight="false" outlineLevel="0" collapsed="false">
      <c r="A1129" s="0" t="n">
        <v>1633</v>
      </c>
      <c r="B1129" s="0" t="s">
        <v>2259</v>
      </c>
      <c r="C1129" s="0" t="s">
        <v>1167</v>
      </c>
      <c r="D1129" s="0" t="s">
        <v>1168</v>
      </c>
      <c r="E1129" s="317" t="n">
        <v>167.7</v>
      </c>
    </row>
    <row r="1130" customFormat="false" ht="15" hidden="false" customHeight="false" outlineLevel="0" collapsed="false">
      <c r="A1130" s="0" t="n">
        <v>10818</v>
      </c>
      <c r="B1130" s="0" t="s">
        <v>2260</v>
      </c>
      <c r="C1130" s="0" t="s">
        <v>1234</v>
      </c>
      <c r="D1130" s="0" t="s">
        <v>1168</v>
      </c>
      <c r="E1130" s="317" t="n">
        <v>19.71</v>
      </c>
    </row>
    <row r="1131" customFormat="false" ht="15" hidden="false" customHeight="false" outlineLevel="0" collapsed="false">
      <c r="A1131" s="0" t="n">
        <v>39359</v>
      </c>
      <c r="B1131" s="0" t="s">
        <v>2261</v>
      </c>
      <c r="C1131" s="0" t="s">
        <v>1167</v>
      </c>
      <c r="D1131" s="0" t="s">
        <v>1171</v>
      </c>
      <c r="E1131" s="317" t="n">
        <v>19.09</v>
      </c>
    </row>
    <row r="1132" customFormat="false" ht="15" hidden="false" customHeight="false" outlineLevel="0" collapsed="false">
      <c r="A1132" s="0" t="n">
        <v>39360</v>
      </c>
      <c r="B1132" s="0" t="s">
        <v>2262</v>
      </c>
      <c r="C1132" s="0" t="s">
        <v>1167</v>
      </c>
      <c r="D1132" s="0" t="s">
        <v>1171</v>
      </c>
      <c r="E1132" s="317" t="n">
        <v>17.35</v>
      </c>
    </row>
    <row r="1133" customFormat="false" ht="15" hidden="false" customHeight="false" outlineLevel="0" collapsed="false">
      <c r="A1133" s="0" t="n">
        <v>10710</v>
      </c>
      <c r="B1133" s="0" t="s">
        <v>2263</v>
      </c>
      <c r="C1133" s="0" t="s">
        <v>1170</v>
      </c>
      <c r="D1133" s="0" t="s">
        <v>1175</v>
      </c>
      <c r="E1133" s="317" t="n">
        <v>90</v>
      </c>
    </row>
    <row r="1134" customFormat="false" ht="15" hidden="false" customHeight="false" outlineLevel="0" collapsed="false">
      <c r="A1134" s="0" t="n">
        <v>10709</v>
      </c>
      <c r="B1134" s="0" t="s">
        <v>2264</v>
      </c>
      <c r="C1134" s="0" t="s">
        <v>1170</v>
      </c>
      <c r="D1134" s="0" t="s">
        <v>1168</v>
      </c>
      <c r="E1134" s="317" t="n">
        <v>110.57</v>
      </c>
    </row>
    <row r="1135" customFormat="false" ht="15" hidden="false" customHeight="false" outlineLevel="0" collapsed="false">
      <c r="A1135" s="0" t="n">
        <v>39636</v>
      </c>
      <c r="B1135" s="0" t="s">
        <v>2265</v>
      </c>
      <c r="C1135" s="0" t="s">
        <v>1170</v>
      </c>
      <c r="D1135" s="0" t="s">
        <v>1168</v>
      </c>
      <c r="E1135" s="317" t="n">
        <v>112.9</v>
      </c>
    </row>
    <row r="1136" customFormat="false" ht="15" hidden="false" customHeight="false" outlineLevel="0" collapsed="false">
      <c r="A1136" s="0" t="n">
        <v>10708</v>
      </c>
      <c r="B1136" s="0" t="s">
        <v>2266</v>
      </c>
      <c r="C1136" s="0" t="s">
        <v>1170</v>
      </c>
      <c r="D1136" s="0" t="s">
        <v>1168</v>
      </c>
      <c r="E1136" s="317" t="n">
        <v>34.84</v>
      </c>
    </row>
    <row r="1137" customFormat="false" ht="15" hidden="false" customHeight="false" outlineLevel="0" collapsed="false">
      <c r="A1137" s="0" t="n">
        <v>39635</v>
      </c>
      <c r="B1137" s="0" t="s">
        <v>2267</v>
      </c>
      <c r="C1137" s="0" t="s">
        <v>1170</v>
      </c>
      <c r="D1137" s="0" t="s">
        <v>1168</v>
      </c>
      <c r="E1137" s="317" t="n">
        <v>59.31</v>
      </c>
    </row>
    <row r="1138" customFormat="false" ht="15" hidden="false" customHeight="false" outlineLevel="0" collapsed="false">
      <c r="A1138" s="0" t="n">
        <v>6117</v>
      </c>
      <c r="B1138" s="0" t="s">
        <v>686</v>
      </c>
      <c r="C1138" s="0" t="s">
        <v>1173</v>
      </c>
      <c r="D1138" s="0" t="s">
        <v>1168</v>
      </c>
      <c r="E1138" s="317" t="n">
        <v>10.46</v>
      </c>
    </row>
    <row r="1139" customFormat="false" ht="15" hidden="false" customHeight="false" outlineLevel="0" collapsed="false">
      <c r="A1139" s="0" t="n">
        <v>40913</v>
      </c>
      <c r="B1139" s="0" t="s">
        <v>2268</v>
      </c>
      <c r="C1139" s="0" t="s">
        <v>1360</v>
      </c>
      <c r="D1139" s="0" t="s">
        <v>1168</v>
      </c>
      <c r="E1139" s="316" t="n">
        <v>1849.11</v>
      </c>
    </row>
    <row r="1140" customFormat="false" ht="15" hidden="false" customHeight="false" outlineLevel="0" collapsed="false">
      <c r="A1140" s="0" t="n">
        <v>1214</v>
      </c>
      <c r="B1140" s="0" t="s">
        <v>684</v>
      </c>
      <c r="C1140" s="0" t="s">
        <v>1173</v>
      </c>
      <c r="D1140" s="0" t="s">
        <v>1168</v>
      </c>
      <c r="E1140" s="317" t="n">
        <v>17.7</v>
      </c>
    </row>
    <row r="1141" customFormat="false" ht="15" hidden="false" customHeight="false" outlineLevel="0" collapsed="false">
      <c r="A1141" s="0" t="n">
        <v>40915</v>
      </c>
      <c r="B1141" s="0" t="s">
        <v>2269</v>
      </c>
      <c r="C1141" s="0" t="s">
        <v>1360</v>
      </c>
      <c r="D1141" s="0" t="s">
        <v>1168</v>
      </c>
      <c r="E1141" s="316" t="n">
        <v>3125.96</v>
      </c>
    </row>
    <row r="1142" customFormat="false" ht="15" hidden="false" customHeight="false" outlineLevel="0" collapsed="false">
      <c r="A1142" s="0" t="n">
        <v>1213</v>
      </c>
      <c r="B1142" s="0" t="s">
        <v>650</v>
      </c>
      <c r="C1142" s="0" t="s">
        <v>1173</v>
      </c>
      <c r="D1142" s="0" t="s">
        <v>1175</v>
      </c>
      <c r="E1142" s="317" t="n">
        <v>13.3</v>
      </c>
    </row>
    <row r="1143" customFormat="false" ht="15" hidden="false" customHeight="false" outlineLevel="0" collapsed="false">
      <c r="A1143" s="0" t="n">
        <v>40914</v>
      </c>
      <c r="B1143" s="0" t="s">
        <v>2270</v>
      </c>
      <c r="C1143" s="0" t="s">
        <v>1360</v>
      </c>
      <c r="D1143" s="0" t="s">
        <v>1168</v>
      </c>
      <c r="E1143" s="316" t="n">
        <v>2347.03</v>
      </c>
    </row>
    <row r="1144" customFormat="false" ht="15" hidden="false" customHeight="false" outlineLevel="0" collapsed="false">
      <c r="A1144" s="0" t="n">
        <v>5091</v>
      </c>
      <c r="B1144" s="0" t="s">
        <v>2271</v>
      </c>
      <c r="C1144" s="0" t="s">
        <v>1167</v>
      </c>
      <c r="D1144" s="0" t="s">
        <v>1168</v>
      </c>
      <c r="E1144" s="317" t="n">
        <v>13.83</v>
      </c>
    </row>
    <row r="1145" customFormat="false" ht="15" hidden="false" customHeight="false" outlineLevel="0" collapsed="false">
      <c r="A1145" s="0" t="n">
        <v>14615</v>
      </c>
      <c r="B1145" s="0" t="s">
        <v>2272</v>
      </c>
      <c r="C1145" s="0" t="s">
        <v>1167</v>
      </c>
      <c r="D1145" s="0" t="s">
        <v>1168</v>
      </c>
      <c r="E1145" s="316" t="n">
        <v>3463.98</v>
      </c>
    </row>
    <row r="1146" customFormat="false" ht="15" hidden="false" customHeight="false" outlineLevel="0" collapsed="false">
      <c r="A1146" s="0" t="n">
        <v>2711</v>
      </c>
      <c r="B1146" s="0" t="s">
        <v>657</v>
      </c>
      <c r="C1146" s="0" t="s">
        <v>1167</v>
      </c>
      <c r="D1146" s="0" t="s">
        <v>1175</v>
      </c>
      <c r="E1146" s="317" t="n">
        <v>109.45</v>
      </c>
    </row>
    <row r="1147" customFormat="false" ht="15" hidden="false" customHeight="false" outlineLevel="0" collapsed="false">
      <c r="A1147" s="0" t="n">
        <v>37727</v>
      </c>
      <c r="B1147" s="0" t="s">
        <v>2273</v>
      </c>
      <c r="C1147" s="0" t="s">
        <v>1167</v>
      </c>
      <c r="D1147" s="0" t="s">
        <v>1171</v>
      </c>
      <c r="E1147" s="316" t="n">
        <v>9500</v>
      </c>
    </row>
    <row r="1148" customFormat="false" ht="15" hidden="false" customHeight="false" outlineLevel="0" collapsed="false">
      <c r="A1148" s="0" t="n">
        <v>37728</v>
      </c>
      <c r="B1148" s="0" t="s">
        <v>2274</v>
      </c>
      <c r="C1148" s="0" t="s">
        <v>1167</v>
      </c>
      <c r="D1148" s="0" t="s">
        <v>1171</v>
      </c>
      <c r="E1148" s="316" t="n">
        <v>12888.11</v>
      </c>
    </row>
    <row r="1149" customFormat="false" ht="15" hidden="false" customHeight="false" outlineLevel="0" collapsed="false">
      <c r="A1149" s="0" t="n">
        <v>37729</v>
      </c>
      <c r="B1149" s="0" t="s">
        <v>2275</v>
      </c>
      <c r="C1149" s="0" t="s">
        <v>1167</v>
      </c>
      <c r="D1149" s="0" t="s">
        <v>1171</v>
      </c>
      <c r="E1149" s="316" t="n">
        <v>13951.04</v>
      </c>
    </row>
    <row r="1150" customFormat="false" ht="15" hidden="false" customHeight="false" outlineLevel="0" collapsed="false">
      <c r="A1150" s="0" t="n">
        <v>37730</v>
      </c>
      <c r="B1150" s="0" t="s">
        <v>2276</v>
      </c>
      <c r="C1150" s="0" t="s">
        <v>1167</v>
      </c>
      <c r="D1150" s="0" t="s">
        <v>1171</v>
      </c>
      <c r="E1150" s="316" t="n">
        <v>15013.98</v>
      </c>
    </row>
    <row r="1151" customFormat="false" ht="15" hidden="false" customHeight="false" outlineLevel="0" collapsed="false">
      <c r="A1151" s="0" t="n">
        <v>37731</v>
      </c>
      <c r="B1151" s="0" t="s">
        <v>2277</v>
      </c>
      <c r="C1151" s="0" t="s">
        <v>1167</v>
      </c>
      <c r="D1151" s="0" t="s">
        <v>1171</v>
      </c>
      <c r="E1151" s="316" t="n">
        <v>16076.92</v>
      </c>
    </row>
    <row r="1152" customFormat="false" ht="15" hidden="false" customHeight="false" outlineLevel="0" collapsed="false">
      <c r="A1152" s="0" t="n">
        <v>37732</v>
      </c>
      <c r="B1152" s="0" t="s">
        <v>2278</v>
      </c>
      <c r="C1152" s="0" t="s">
        <v>1167</v>
      </c>
      <c r="D1152" s="0" t="s">
        <v>1171</v>
      </c>
      <c r="E1152" s="316" t="n">
        <v>18335.66</v>
      </c>
    </row>
    <row r="1153" customFormat="false" ht="15" hidden="false" customHeight="false" outlineLevel="0" collapsed="false">
      <c r="A1153" s="0" t="n">
        <v>42250</v>
      </c>
      <c r="B1153" s="0" t="s">
        <v>2279</v>
      </c>
      <c r="C1153" s="0" t="s">
        <v>2280</v>
      </c>
      <c r="D1153" s="0" t="s">
        <v>1168</v>
      </c>
      <c r="E1153" s="316" t="n">
        <v>1414.26</v>
      </c>
    </row>
    <row r="1154" customFormat="false" ht="15" hidden="false" customHeight="false" outlineLevel="0" collapsed="false">
      <c r="A1154" s="0" t="n">
        <v>42256</v>
      </c>
      <c r="B1154" s="0" t="s">
        <v>2281</v>
      </c>
      <c r="C1154" s="0" t="s">
        <v>1234</v>
      </c>
      <c r="D1154" s="0" t="s">
        <v>1168</v>
      </c>
      <c r="E1154" s="317" t="n">
        <v>2.96</v>
      </c>
    </row>
    <row r="1155" customFormat="false" ht="15" hidden="false" customHeight="false" outlineLevel="0" collapsed="false">
      <c r="A1155" s="0" t="n">
        <v>4743</v>
      </c>
      <c r="B1155" s="0" t="s">
        <v>2282</v>
      </c>
      <c r="C1155" s="0" t="s">
        <v>1357</v>
      </c>
      <c r="D1155" s="0" t="s">
        <v>1168</v>
      </c>
      <c r="E1155" s="317" t="n">
        <v>24.52</v>
      </c>
    </row>
    <row r="1156" customFormat="false" ht="15" hidden="false" customHeight="false" outlineLevel="0" collapsed="false">
      <c r="A1156" s="0" t="n">
        <v>4744</v>
      </c>
      <c r="B1156" s="0" t="s">
        <v>2283</v>
      </c>
      <c r="C1156" s="0" t="s">
        <v>1357</v>
      </c>
      <c r="D1156" s="0" t="s">
        <v>1168</v>
      </c>
      <c r="E1156" s="317" t="n">
        <v>32.06</v>
      </c>
    </row>
    <row r="1157" customFormat="false" ht="15" hidden="false" customHeight="false" outlineLevel="0" collapsed="false">
      <c r="A1157" s="0" t="n">
        <v>4745</v>
      </c>
      <c r="B1157" s="0" t="s">
        <v>2284</v>
      </c>
      <c r="C1157" s="0" t="s">
        <v>1357</v>
      </c>
      <c r="D1157" s="0" t="s">
        <v>1168</v>
      </c>
      <c r="E1157" s="317" t="n">
        <v>42.95</v>
      </c>
    </row>
    <row r="1158" customFormat="false" ht="15" hidden="false" customHeight="false" outlineLevel="0" collapsed="false">
      <c r="A1158" s="0" t="n">
        <v>36496</v>
      </c>
      <c r="B1158" s="0" t="s">
        <v>2285</v>
      </c>
      <c r="C1158" s="0" t="s">
        <v>1167</v>
      </c>
      <c r="D1158" s="0" t="s">
        <v>1168</v>
      </c>
      <c r="E1158" s="316" t="n">
        <v>8794.99</v>
      </c>
    </row>
    <row r="1159" customFormat="false" ht="15" hidden="false" customHeight="false" outlineLevel="0" collapsed="false">
      <c r="A1159" s="0" t="n">
        <v>10630</v>
      </c>
      <c r="B1159" s="0" t="s">
        <v>2286</v>
      </c>
      <c r="C1159" s="0" t="s">
        <v>1167</v>
      </c>
      <c r="D1159" s="0" t="s">
        <v>1168</v>
      </c>
      <c r="E1159" s="316" t="n">
        <v>385080.86</v>
      </c>
    </row>
    <row r="1160" customFormat="false" ht="15" hidden="false" customHeight="false" outlineLevel="0" collapsed="false">
      <c r="A1160" s="0" t="n">
        <v>37762</v>
      </c>
      <c r="B1160" s="0" t="s">
        <v>2287</v>
      </c>
      <c r="C1160" s="0" t="s">
        <v>1167</v>
      </c>
      <c r="D1160" s="0" t="s">
        <v>1168</v>
      </c>
      <c r="E1160" s="316" t="n">
        <v>330260.39</v>
      </c>
    </row>
    <row r="1161" customFormat="false" ht="15" hidden="false" customHeight="false" outlineLevel="0" collapsed="false">
      <c r="A1161" s="0" t="n">
        <v>37763</v>
      </c>
      <c r="B1161" s="0" t="s">
        <v>2288</v>
      </c>
      <c r="C1161" s="0" t="s">
        <v>1167</v>
      </c>
      <c r="D1161" s="0" t="s">
        <v>1168</v>
      </c>
      <c r="E1161" s="316" t="n">
        <v>334271.59</v>
      </c>
    </row>
    <row r="1162" customFormat="false" ht="15" hidden="false" customHeight="false" outlineLevel="0" collapsed="false">
      <c r="A1162" s="0" t="n">
        <v>41992</v>
      </c>
      <c r="B1162" s="0" t="s">
        <v>2289</v>
      </c>
      <c r="C1162" s="0" t="s">
        <v>1167</v>
      </c>
      <c r="D1162" s="0" t="s">
        <v>1175</v>
      </c>
      <c r="E1162" s="316" t="n">
        <v>380000</v>
      </c>
    </row>
    <row r="1163" customFormat="false" ht="15" hidden="false" customHeight="false" outlineLevel="0" collapsed="false">
      <c r="A1163" s="0" t="n">
        <v>13215</v>
      </c>
      <c r="B1163" s="0" t="s">
        <v>2290</v>
      </c>
      <c r="C1163" s="0" t="s">
        <v>1167</v>
      </c>
      <c r="D1163" s="0" t="s">
        <v>1168</v>
      </c>
      <c r="E1163" s="316" t="n">
        <v>465974.62</v>
      </c>
    </row>
    <row r="1164" customFormat="false" ht="15" hidden="false" customHeight="false" outlineLevel="0" collapsed="false">
      <c r="A1164" s="0" t="n">
        <v>4235</v>
      </c>
      <c r="B1164" s="0" t="s">
        <v>2291</v>
      </c>
      <c r="C1164" s="0" t="s">
        <v>1173</v>
      </c>
      <c r="D1164" s="0" t="s">
        <v>1168</v>
      </c>
      <c r="E1164" s="317" t="n">
        <v>16.13</v>
      </c>
    </row>
    <row r="1165" customFormat="false" ht="15" hidden="false" customHeight="false" outlineLevel="0" collapsed="false">
      <c r="A1165" s="0" t="n">
        <v>40976</v>
      </c>
      <c r="B1165" s="0" t="s">
        <v>2292</v>
      </c>
      <c r="C1165" s="0" t="s">
        <v>1360</v>
      </c>
      <c r="D1165" s="0" t="s">
        <v>1168</v>
      </c>
      <c r="E1165" s="316" t="n">
        <v>2848.53</v>
      </c>
    </row>
    <row r="1166" customFormat="false" ht="15" hidden="false" customHeight="false" outlineLevel="0" collapsed="false">
      <c r="A1166" s="0" t="n">
        <v>39013</v>
      </c>
      <c r="B1166" s="0" t="s">
        <v>2293</v>
      </c>
      <c r="C1166" s="0" t="s">
        <v>1167</v>
      </c>
      <c r="D1166" s="0" t="s">
        <v>1168</v>
      </c>
      <c r="E1166" s="317" t="n">
        <v>0.53</v>
      </c>
    </row>
    <row r="1167" customFormat="false" ht="15" hidden="false" customHeight="false" outlineLevel="0" collapsed="false">
      <c r="A1167" s="0" t="n">
        <v>41967</v>
      </c>
      <c r="B1167" s="0" t="s">
        <v>2294</v>
      </c>
      <c r="C1167" s="0" t="s">
        <v>1235</v>
      </c>
      <c r="D1167" s="0" t="s">
        <v>1168</v>
      </c>
      <c r="E1167" s="317" t="n">
        <v>4.98</v>
      </c>
    </row>
    <row r="1168" customFormat="false" ht="15" hidden="false" customHeight="false" outlineLevel="0" collapsed="false">
      <c r="A1168" s="0" t="n">
        <v>12760</v>
      </c>
      <c r="B1168" s="0" t="s">
        <v>2295</v>
      </c>
      <c r="C1168" s="0" t="s">
        <v>1170</v>
      </c>
      <c r="D1168" s="0" t="s">
        <v>1168</v>
      </c>
      <c r="E1168" s="317" t="n">
        <v>798.98</v>
      </c>
    </row>
    <row r="1169" customFormat="false" ht="15" hidden="false" customHeight="false" outlineLevel="0" collapsed="false">
      <c r="A1169" s="0" t="n">
        <v>12759</v>
      </c>
      <c r="B1169" s="0" t="s">
        <v>2296</v>
      </c>
      <c r="C1169" s="0" t="s">
        <v>1170</v>
      </c>
      <c r="D1169" s="0" t="s">
        <v>1168</v>
      </c>
      <c r="E1169" s="317" t="n">
        <v>532.64</v>
      </c>
    </row>
    <row r="1170" customFormat="false" ht="15" hidden="false" customHeight="false" outlineLevel="0" collapsed="false">
      <c r="A1170" s="0" t="n">
        <v>40424</v>
      </c>
      <c r="B1170" s="0" t="s">
        <v>2297</v>
      </c>
      <c r="C1170" s="0" t="s">
        <v>1234</v>
      </c>
      <c r="D1170" s="0" t="s">
        <v>1171</v>
      </c>
      <c r="E1170" s="317" t="n">
        <v>5.19</v>
      </c>
    </row>
    <row r="1171" customFormat="false" ht="15" hidden="false" customHeight="false" outlineLevel="0" collapsed="false">
      <c r="A1171" s="0" t="n">
        <v>1325</v>
      </c>
      <c r="B1171" s="0" t="s">
        <v>2298</v>
      </c>
      <c r="C1171" s="0" t="s">
        <v>1234</v>
      </c>
      <c r="D1171" s="0" t="s">
        <v>1171</v>
      </c>
      <c r="E1171" s="317" t="n">
        <v>6.33</v>
      </c>
    </row>
    <row r="1172" customFormat="false" ht="15" hidden="false" customHeight="false" outlineLevel="0" collapsed="false">
      <c r="A1172" s="0" t="n">
        <v>1327</v>
      </c>
      <c r="B1172" s="0" t="s">
        <v>2299</v>
      </c>
      <c r="C1172" s="0" t="s">
        <v>1234</v>
      </c>
      <c r="D1172" s="0" t="s">
        <v>1171</v>
      </c>
      <c r="E1172" s="317" t="n">
        <v>5.67</v>
      </c>
    </row>
    <row r="1173" customFormat="false" ht="15" hidden="false" customHeight="false" outlineLevel="0" collapsed="false">
      <c r="A1173" s="0" t="n">
        <v>1328</v>
      </c>
      <c r="B1173" s="0" t="s">
        <v>2300</v>
      </c>
      <c r="C1173" s="0" t="s">
        <v>1234</v>
      </c>
      <c r="D1173" s="0" t="s">
        <v>1171</v>
      </c>
      <c r="E1173" s="317" t="n">
        <v>5.93</v>
      </c>
    </row>
    <row r="1174" customFormat="false" ht="15" hidden="false" customHeight="false" outlineLevel="0" collapsed="false">
      <c r="A1174" s="0" t="n">
        <v>1321</v>
      </c>
      <c r="B1174" s="0" t="s">
        <v>733</v>
      </c>
      <c r="C1174" s="0" t="s">
        <v>1234</v>
      </c>
      <c r="D1174" s="0" t="s">
        <v>1171</v>
      </c>
      <c r="E1174" s="317" t="n">
        <v>6.35</v>
      </c>
    </row>
    <row r="1175" customFormat="false" ht="15" hidden="false" customHeight="false" outlineLevel="0" collapsed="false">
      <c r="A1175" s="0" t="n">
        <v>1318</v>
      </c>
      <c r="B1175" s="0" t="s">
        <v>2301</v>
      </c>
      <c r="C1175" s="0" t="s">
        <v>1234</v>
      </c>
      <c r="D1175" s="0" t="s">
        <v>1171</v>
      </c>
      <c r="E1175" s="317" t="n">
        <v>6.11</v>
      </c>
    </row>
    <row r="1176" customFormat="false" ht="15" hidden="false" customHeight="false" outlineLevel="0" collapsed="false">
      <c r="A1176" s="0" t="n">
        <v>1322</v>
      </c>
      <c r="B1176" s="0" t="s">
        <v>2302</v>
      </c>
      <c r="C1176" s="0" t="s">
        <v>1234</v>
      </c>
      <c r="D1176" s="0" t="s">
        <v>1171</v>
      </c>
      <c r="E1176" s="317" t="n">
        <v>6.74</v>
      </c>
    </row>
    <row r="1177" customFormat="false" ht="15" hidden="false" customHeight="false" outlineLevel="0" collapsed="false">
      <c r="A1177" s="0" t="n">
        <v>1323</v>
      </c>
      <c r="B1177" s="0" t="s">
        <v>2303</v>
      </c>
      <c r="C1177" s="0" t="s">
        <v>1234</v>
      </c>
      <c r="D1177" s="0" t="s">
        <v>1171</v>
      </c>
      <c r="E1177" s="317" t="n">
        <v>6.59</v>
      </c>
    </row>
    <row r="1178" customFormat="false" ht="15" hidden="false" customHeight="false" outlineLevel="0" collapsed="false">
      <c r="A1178" s="0" t="n">
        <v>1319</v>
      </c>
      <c r="B1178" s="0" t="s">
        <v>2304</v>
      </c>
      <c r="C1178" s="0" t="s">
        <v>1234</v>
      </c>
      <c r="D1178" s="0" t="s">
        <v>1171</v>
      </c>
      <c r="E1178" s="317" t="n">
        <v>5.83</v>
      </c>
    </row>
    <row r="1179" customFormat="false" ht="15" hidden="false" customHeight="false" outlineLevel="0" collapsed="false">
      <c r="A1179" s="0" t="n">
        <v>11026</v>
      </c>
      <c r="B1179" s="0" t="s">
        <v>2305</v>
      </c>
      <c r="C1179" s="0" t="s">
        <v>1234</v>
      </c>
      <c r="D1179" s="0" t="s">
        <v>1171</v>
      </c>
      <c r="E1179" s="317" t="n">
        <v>7.81</v>
      </c>
    </row>
    <row r="1180" customFormat="false" ht="15" hidden="false" customHeight="false" outlineLevel="0" collapsed="false">
      <c r="A1180" s="0" t="n">
        <v>11027</v>
      </c>
      <c r="B1180" s="0" t="s">
        <v>2306</v>
      </c>
      <c r="C1180" s="0" t="s">
        <v>1234</v>
      </c>
      <c r="D1180" s="0" t="s">
        <v>1171</v>
      </c>
      <c r="E1180" s="317" t="n">
        <v>8.29</v>
      </c>
    </row>
    <row r="1181" customFormat="false" ht="15" hidden="false" customHeight="false" outlineLevel="0" collapsed="false">
      <c r="A1181" s="0" t="n">
        <v>11046</v>
      </c>
      <c r="B1181" s="0" t="s">
        <v>2307</v>
      </c>
      <c r="C1181" s="0" t="s">
        <v>1234</v>
      </c>
      <c r="D1181" s="0" t="s">
        <v>1171</v>
      </c>
      <c r="E1181" s="317" t="n">
        <v>8.05</v>
      </c>
    </row>
    <row r="1182" customFormat="false" ht="15" hidden="false" customHeight="false" outlineLevel="0" collapsed="false">
      <c r="A1182" s="0" t="n">
        <v>11047</v>
      </c>
      <c r="B1182" s="0" t="s">
        <v>2308</v>
      </c>
      <c r="C1182" s="0" t="s">
        <v>1234</v>
      </c>
      <c r="D1182" s="0" t="s">
        <v>1171</v>
      </c>
      <c r="E1182" s="317" t="n">
        <v>6.08</v>
      </c>
    </row>
    <row r="1183" customFormat="false" ht="15" hidden="false" customHeight="false" outlineLevel="0" collapsed="false">
      <c r="A1183" s="0" t="n">
        <v>39630</v>
      </c>
      <c r="B1183" s="0" t="s">
        <v>2309</v>
      </c>
      <c r="C1183" s="0" t="s">
        <v>1170</v>
      </c>
      <c r="D1183" s="0" t="s">
        <v>1171</v>
      </c>
      <c r="E1183" s="317" t="n">
        <v>56.53</v>
      </c>
    </row>
    <row r="1184" customFormat="false" ht="15" hidden="false" customHeight="false" outlineLevel="0" collapsed="false">
      <c r="A1184" s="0" t="n">
        <v>11049</v>
      </c>
      <c r="B1184" s="0" t="s">
        <v>2310</v>
      </c>
      <c r="C1184" s="0" t="s">
        <v>1234</v>
      </c>
      <c r="D1184" s="0" t="s">
        <v>1171</v>
      </c>
      <c r="E1184" s="317" t="n">
        <v>7.5</v>
      </c>
    </row>
    <row r="1185" customFormat="false" ht="15" hidden="false" customHeight="false" outlineLevel="0" collapsed="false">
      <c r="A1185" s="0" t="n">
        <v>39632</v>
      </c>
      <c r="B1185" s="0" t="s">
        <v>2311</v>
      </c>
      <c r="C1185" s="0" t="s">
        <v>1170</v>
      </c>
      <c r="D1185" s="0" t="s">
        <v>1171</v>
      </c>
      <c r="E1185" s="317" t="n">
        <v>39.45</v>
      </c>
    </row>
    <row r="1186" customFormat="false" ht="15" hidden="false" customHeight="false" outlineLevel="0" collapsed="false">
      <c r="A1186" s="0" t="n">
        <v>11051</v>
      </c>
      <c r="B1186" s="0" t="s">
        <v>2312</v>
      </c>
      <c r="C1186" s="0" t="s">
        <v>1234</v>
      </c>
      <c r="D1186" s="0" t="s">
        <v>1171</v>
      </c>
      <c r="E1186" s="317" t="n">
        <v>8.06</v>
      </c>
    </row>
    <row r="1187" customFormat="false" ht="15" hidden="false" customHeight="false" outlineLevel="0" collapsed="false">
      <c r="A1187" s="0" t="n">
        <v>11061</v>
      </c>
      <c r="B1187" s="0" t="s">
        <v>2313</v>
      </c>
      <c r="C1187" s="0" t="s">
        <v>1234</v>
      </c>
      <c r="D1187" s="0" t="s">
        <v>1171</v>
      </c>
      <c r="E1187" s="317" t="n">
        <v>5.63</v>
      </c>
    </row>
    <row r="1188" customFormat="false" ht="15" hidden="false" customHeight="false" outlineLevel="0" collapsed="false">
      <c r="A1188" s="0" t="n">
        <v>1336</v>
      </c>
      <c r="B1188" s="0" t="s">
        <v>2314</v>
      </c>
      <c r="C1188" s="0" t="s">
        <v>1170</v>
      </c>
      <c r="D1188" s="0" t="s">
        <v>1171</v>
      </c>
      <c r="E1188" s="316" t="n">
        <v>1508.37</v>
      </c>
    </row>
    <row r="1189" customFormat="false" ht="15" hidden="false" customHeight="false" outlineLevel="0" collapsed="false">
      <c r="A1189" s="0" t="n">
        <v>1333</v>
      </c>
      <c r="B1189" s="0" t="s">
        <v>2315</v>
      </c>
      <c r="C1189" s="0" t="s">
        <v>1234</v>
      </c>
      <c r="D1189" s="0" t="s">
        <v>1171</v>
      </c>
      <c r="E1189" s="317" t="n">
        <v>5.86</v>
      </c>
    </row>
    <row r="1190" customFormat="false" ht="15" hidden="false" customHeight="false" outlineLevel="0" collapsed="false">
      <c r="A1190" s="0" t="n">
        <v>1330</v>
      </c>
      <c r="B1190" s="0" t="s">
        <v>2316</v>
      </c>
      <c r="C1190" s="0" t="s">
        <v>1234</v>
      </c>
      <c r="D1190" s="0" t="s">
        <v>1171</v>
      </c>
      <c r="E1190" s="317" t="n">
        <v>6.01</v>
      </c>
    </row>
    <row r="1191" customFormat="false" ht="15" hidden="false" customHeight="false" outlineLevel="0" collapsed="false">
      <c r="A1191" s="0" t="n">
        <v>10957</v>
      </c>
      <c r="B1191" s="0" t="s">
        <v>2317</v>
      </c>
      <c r="C1191" s="0" t="s">
        <v>1234</v>
      </c>
      <c r="D1191" s="0" t="s">
        <v>1171</v>
      </c>
      <c r="E1191" s="317" t="n">
        <v>7.5</v>
      </c>
    </row>
    <row r="1192" customFormat="false" ht="15" hidden="false" customHeight="false" outlineLevel="0" collapsed="false">
      <c r="A1192" s="0" t="n">
        <v>1332</v>
      </c>
      <c r="B1192" s="0" t="s">
        <v>2318</v>
      </c>
      <c r="C1192" s="0" t="s">
        <v>1234</v>
      </c>
      <c r="D1192" s="0" t="s">
        <v>1171</v>
      </c>
      <c r="E1192" s="317" t="n">
        <v>6.25</v>
      </c>
    </row>
    <row r="1193" customFormat="false" ht="15" hidden="false" customHeight="false" outlineLevel="0" collapsed="false">
      <c r="A1193" s="0" t="n">
        <v>1334</v>
      </c>
      <c r="B1193" s="0" t="s">
        <v>2319</v>
      </c>
      <c r="C1193" s="0" t="s">
        <v>1234</v>
      </c>
      <c r="D1193" s="0" t="s">
        <v>1171</v>
      </c>
      <c r="E1193" s="317" t="n">
        <v>6.92</v>
      </c>
    </row>
    <row r="1194" customFormat="false" ht="15" hidden="false" customHeight="false" outlineLevel="0" collapsed="false">
      <c r="A1194" s="0" t="n">
        <v>1335</v>
      </c>
      <c r="B1194" s="0" t="s">
        <v>2320</v>
      </c>
      <c r="C1194" s="0" t="s">
        <v>1234</v>
      </c>
      <c r="D1194" s="0" t="s">
        <v>1171</v>
      </c>
      <c r="E1194" s="317" t="n">
        <v>7.02</v>
      </c>
    </row>
    <row r="1195" customFormat="false" ht="15" hidden="false" customHeight="false" outlineLevel="0" collapsed="false">
      <c r="A1195" s="0" t="n">
        <v>40425</v>
      </c>
      <c r="B1195" s="0" t="s">
        <v>2321</v>
      </c>
      <c r="C1195" s="0" t="s">
        <v>1234</v>
      </c>
      <c r="D1195" s="0" t="s">
        <v>1171</v>
      </c>
      <c r="E1195" s="317" t="n">
        <v>5.22</v>
      </c>
    </row>
    <row r="1196" customFormat="false" ht="15" hidden="false" customHeight="false" outlineLevel="0" collapsed="false">
      <c r="A1196" s="0" t="n">
        <v>1337</v>
      </c>
      <c r="B1196" s="0" t="s">
        <v>2322</v>
      </c>
      <c r="C1196" s="0" t="s">
        <v>1234</v>
      </c>
      <c r="D1196" s="0" t="s">
        <v>1171</v>
      </c>
      <c r="E1196" s="317" t="n">
        <v>7.39</v>
      </c>
    </row>
    <row r="1197" customFormat="false" ht="15" hidden="false" customHeight="false" outlineLevel="0" collapsed="false">
      <c r="A1197" s="0" t="n">
        <v>11122</v>
      </c>
      <c r="B1197" s="0" t="s">
        <v>2323</v>
      </c>
      <c r="C1197" s="0" t="s">
        <v>1234</v>
      </c>
      <c r="D1197" s="0" t="s">
        <v>1171</v>
      </c>
      <c r="E1197" s="317" t="n">
        <v>18.19</v>
      </c>
    </row>
    <row r="1198" customFormat="false" ht="15" hidden="false" customHeight="false" outlineLevel="0" collapsed="false">
      <c r="A1198" s="0" t="n">
        <v>11123</v>
      </c>
      <c r="B1198" s="0" t="s">
        <v>2324</v>
      </c>
      <c r="C1198" s="0" t="s">
        <v>1234</v>
      </c>
      <c r="D1198" s="0" t="s">
        <v>1171</v>
      </c>
      <c r="E1198" s="317" t="n">
        <v>18.19</v>
      </c>
    </row>
    <row r="1199" customFormat="false" ht="15" hidden="false" customHeight="false" outlineLevel="0" collapsed="false">
      <c r="A1199" s="0" t="n">
        <v>11125</v>
      </c>
      <c r="B1199" s="0" t="s">
        <v>2325</v>
      </c>
      <c r="C1199" s="0" t="s">
        <v>1234</v>
      </c>
      <c r="D1199" s="0" t="s">
        <v>1171</v>
      </c>
      <c r="E1199" s="317" t="n">
        <v>18.19</v>
      </c>
    </row>
    <row r="1200" customFormat="false" ht="15" hidden="false" customHeight="false" outlineLevel="0" collapsed="false">
      <c r="A1200" s="0" t="n">
        <v>39416</v>
      </c>
      <c r="B1200" s="0" t="s">
        <v>2326</v>
      </c>
      <c r="C1200" s="0" t="s">
        <v>1170</v>
      </c>
      <c r="D1200" s="0" t="s">
        <v>1168</v>
      </c>
      <c r="E1200" s="317" t="n">
        <v>21.99</v>
      </c>
    </row>
    <row r="1201" customFormat="false" ht="15" hidden="false" customHeight="false" outlineLevel="0" collapsed="false">
      <c r="A1201" s="0" t="n">
        <v>39417</v>
      </c>
      <c r="B1201" s="0" t="s">
        <v>2327</v>
      </c>
      <c r="C1201" s="0" t="s">
        <v>1170</v>
      </c>
      <c r="D1201" s="0" t="s">
        <v>1168</v>
      </c>
      <c r="E1201" s="317" t="n">
        <v>23.05</v>
      </c>
    </row>
    <row r="1202" customFormat="false" ht="15" hidden="false" customHeight="false" outlineLevel="0" collapsed="false">
      <c r="A1202" s="0" t="n">
        <v>39414</v>
      </c>
      <c r="B1202" s="0" t="s">
        <v>2328</v>
      </c>
      <c r="C1202" s="0" t="s">
        <v>1170</v>
      </c>
      <c r="D1202" s="0" t="s">
        <v>1168</v>
      </c>
      <c r="E1202" s="317" t="n">
        <v>20.65</v>
      </c>
    </row>
    <row r="1203" customFormat="false" ht="15" hidden="false" customHeight="false" outlineLevel="0" collapsed="false">
      <c r="A1203" s="0" t="n">
        <v>39415</v>
      </c>
      <c r="B1203" s="0" t="s">
        <v>2329</v>
      </c>
      <c r="C1203" s="0" t="s">
        <v>1170</v>
      </c>
      <c r="D1203" s="0" t="s">
        <v>1168</v>
      </c>
      <c r="E1203" s="317" t="n">
        <v>21.88</v>
      </c>
    </row>
    <row r="1204" customFormat="false" ht="15" hidden="false" customHeight="false" outlineLevel="0" collapsed="false">
      <c r="A1204" s="0" t="n">
        <v>39412</v>
      </c>
      <c r="B1204" s="0" t="s">
        <v>2330</v>
      </c>
      <c r="C1204" s="0" t="s">
        <v>1170</v>
      </c>
      <c r="D1204" s="0" t="s">
        <v>1168</v>
      </c>
      <c r="E1204" s="317" t="n">
        <v>15.55</v>
      </c>
    </row>
    <row r="1205" customFormat="false" ht="15" hidden="false" customHeight="false" outlineLevel="0" collapsed="false">
      <c r="A1205" s="0" t="n">
        <v>39413</v>
      </c>
      <c r="B1205" s="0" t="s">
        <v>711</v>
      </c>
      <c r="C1205" s="0" t="s">
        <v>1170</v>
      </c>
      <c r="D1205" s="0" t="s">
        <v>1168</v>
      </c>
      <c r="E1205" s="317" t="n">
        <v>15.4</v>
      </c>
    </row>
    <row r="1206" customFormat="false" ht="15" hidden="false" customHeight="false" outlineLevel="0" collapsed="false">
      <c r="A1206" s="0" t="n">
        <v>1338</v>
      </c>
      <c r="B1206" s="0" t="s">
        <v>2331</v>
      </c>
      <c r="C1206" s="0" t="s">
        <v>1170</v>
      </c>
      <c r="D1206" s="0" t="s">
        <v>1175</v>
      </c>
      <c r="E1206" s="317" t="n">
        <v>25.22</v>
      </c>
    </row>
    <row r="1207" customFormat="false" ht="15" hidden="false" customHeight="false" outlineLevel="0" collapsed="false">
      <c r="A1207" s="0" t="n">
        <v>1340</v>
      </c>
      <c r="B1207" s="0" t="s">
        <v>2332</v>
      </c>
      <c r="C1207" s="0" t="s">
        <v>1170</v>
      </c>
      <c r="D1207" s="0" t="s">
        <v>1168</v>
      </c>
      <c r="E1207" s="317" t="n">
        <v>29.15</v>
      </c>
    </row>
    <row r="1208" customFormat="false" ht="15" hidden="false" customHeight="false" outlineLevel="0" collapsed="false">
      <c r="A1208" s="0" t="n">
        <v>1341</v>
      </c>
      <c r="B1208" s="0" t="s">
        <v>2333</v>
      </c>
      <c r="C1208" s="0" t="s">
        <v>1170</v>
      </c>
      <c r="D1208" s="0" t="s">
        <v>1168</v>
      </c>
      <c r="E1208" s="317" t="n">
        <v>28.08</v>
      </c>
    </row>
    <row r="1209" customFormat="false" ht="15" hidden="false" customHeight="false" outlineLevel="0" collapsed="false">
      <c r="A1209" s="0" t="n">
        <v>1364</v>
      </c>
      <c r="B1209" s="0" t="s">
        <v>2334</v>
      </c>
      <c r="C1209" s="0" t="s">
        <v>1170</v>
      </c>
      <c r="D1209" s="0" t="s">
        <v>1168</v>
      </c>
      <c r="E1209" s="317" t="n">
        <v>28.14</v>
      </c>
    </row>
    <row r="1210" customFormat="false" ht="15" hidden="false" customHeight="false" outlineLevel="0" collapsed="false">
      <c r="A1210" s="0" t="n">
        <v>1361</v>
      </c>
      <c r="B1210" s="0" t="s">
        <v>2335</v>
      </c>
      <c r="C1210" s="0" t="s">
        <v>1167</v>
      </c>
      <c r="D1210" s="0" t="s">
        <v>1168</v>
      </c>
      <c r="E1210" s="317" t="n">
        <v>117.35</v>
      </c>
    </row>
    <row r="1211" customFormat="false" ht="15" hidden="false" customHeight="false" outlineLevel="0" collapsed="false">
      <c r="A1211" s="0" t="n">
        <v>1362</v>
      </c>
      <c r="B1211" s="0" t="s">
        <v>2336</v>
      </c>
      <c r="C1211" s="0" t="s">
        <v>1170</v>
      </c>
      <c r="D1211" s="0" t="s">
        <v>1168</v>
      </c>
      <c r="E1211" s="317" t="n">
        <v>39.17</v>
      </c>
    </row>
    <row r="1212" customFormat="false" ht="15" hidden="false" customHeight="false" outlineLevel="0" collapsed="false">
      <c r="A1212" s="0" t="n">
        <v>11131</v>
      </c>
      <c r="B1212" s="0" t="s">
        <v>2337</v>
      </c>
      <c r="C1212" s="0" t="s">
        <v>1170</v>
      </c>
      <c r="D1212" s="0" t="s">
        <v>1168</v>
      </c>
      <c r="E1212" s="317" t="n">
        <v>50.13</v>
      </c>
    </row>
    <row r="1213" customFormat="false" ht="15" hidden="false" customHeight="false" outlineLevel="0" collapsed="false">
      <c r="A1213" s="0" t="n">
        <v>11132</v>
      </c>
      <c r="B1213" s="0" t="s">
        <v>2338</v>
      </c>
      <c r="C1213" s="0" t="s">
        <v>1170</v>
      </c>
      <c r="D1213" s="0" t="s">
        <v>1168</v>
      </c>
      <c r="E1213" s="317" t="n">
        <v>59.27</v>
      </c>
    </row>
    <row r="1214" customFormat="false" ht="15" hidden="false" customHeight="false" outlineLevel="0" collapsed="false">
      <c r="A1214" s="0" t="n">
        <v>1363</v>
      </c>
      <c r="B1214" s="0" t="s">
        <v>2339</v>
      </c>
      <c r="C1214" s="0" t="s">
        <v>1170</v>
      </c>
      <c r="D1214" s="0" t="s">
        <v>1175</v>
      </c>
      <c r="E1214" s="317" t="n">
        <v>19.93</v>
      </c>
    </row>
    <row r="1215" customFormat="false" ht="15" hidden="false" customHeight="false" outlineLevel="0" collapsed="false">
      <c r="A1215" s="0" t="n">
        <v>11130</v>
      </c>
      <c r="B1215" s="0" t="s">
        <v>2340</v>
      </c>
      <c r="C1215" s="0" t="s">
        <v>1170</v>
      </c>
      <c r="D1215" s="0" t="s">
        <v>1168</v>
      </c>
      <c r="E1215" s="317" t="n">
        <v>25.24</v>
      </c>
    </row>
    <row r="1216" customFormat="false" ht="15" hidden="false" customHeight="false" outlineLevel="0" collapsed="false">
      <c r="A1216" s="0" t="n">
        <v>11134</v>
      </c>
      <c r="B1216" s="0" t="s">
        <v>2341</v>
      </c>
      <c r="C1216" s="0" t="s">
        <v>1170</v>
      </c>
      <c r="D1216" s="0" t="s">
        <v>1175</v>
      </c>
      <c r="E1216" s="317" t="n">
        <v>31.25</v>
      </c>
    </row>
    <row r="1217" customFormat="false" ht="15" hidden="false" customHeight="false" outlineLevel="0" collapsed="false">
      <c r="A1217" s="0" t="n">
        <v>11135</v>
      </c>
      <c r="B1217" s="0" t="s">
        <v>2342</v>
      </c>
      <c r="C1217" s="0" t="s">
        <v>1170</v>
      </c>
      <c r="D1217" s="0" t="s">
        <v>1168</v>
      </c>
      <c r="E1217" s="317" t="n">
        <v>38.09</v>
      </c>
    </row>
    <row r="1218" customFormat="false" ht="15" hidden="false" customHeight="false" outlineLevel="0" collapsed="false">
      <c r="A1218" s="0" t="n">
        <v>11136</v>
      </c>
      <c r="B1218" s="0" t="s">
        <v>2343</v>
      </c>
      <c r="C1218" s="0" t="s">
        <v>1170</v>
      </c>
      <c r="D1218" s="0" t="s">
        <v>1168</v>
      </c>
      <c r="E1218" s="317" t="n">
        <v>41.2</v>
      </c>
    </row>
    <row r="1219" customFormat="false" ht="15" hidden="false" customHeight="false" outlineLevel="0" collapsed="false">
      <c r="A1219" s="0" t="n">
        <v>34743</v>
      </c>
      <c r="B1219" s="0" t="s">
        <v>2344</v>
      </c>
      <c r="C1219" s="0" t="s">
        <v>1170</v>
      </c>
      <c r="D1219" s="0" t="s">
        <v>1168</v>
      </c>
      <c r="E1219" s="317" t="n">
        <v>52.45</v>
      </c>
    </row>
    <row r="1220" customFormat="false" ht="15" hidden="false" customHeight="false" outlineLevel="0" collapsed="false">
      <c r="A1220" s="0" t="n">
        <v>11137</v>
      </c>
      <c r="B1220" s="0" t="s">
        <v>2345</v>
      </c>
      <c r="C1220" s="0" t="s">
        <v>1170</v>
      </c>
      <c r="D1220" s="0" t="s">
        <v>1168</v>
      </c>
      <c r="E1220" s="317" t="n">
        <v>58.5</v>
      </c>
    </row>
    <row r="1221" customFormat="false" ht="15" hidden="false" customHeight="false" outlineLevel="0" collapsed="false">
      <c r="A1221" s="0" t="n">
        <v>34745</v>
      </c>
      <c r="B1221" s="0" t="s">
        <v>2346</v>
      </c>
      <c r="C1221" s="0" t="s">
        <v>1170</v>
      </c>
      <c r="D1221" s="0" t="s">
        <v>1168</v>
      </c>
      <c r="E1221" s="317" t="n">
        <v>66.66</v>
      </c>
    </row>
    <row r="1222" customFormat="false" ht="15" hidden="false" customHeight="false" outlineLevel="0" collapsed="false">
      <c r="A1222" s="0" t="n">
        <v>34746</v>
      </c>
      <c r="B1222" s="0" t="s">
        <v>2347</v>
      </c>
      <c r="C1222" s="0" t="s">
        <v>1170</v>
      </c>
      <c r="D1222" s="0" t="s">
        <v>1168</v>
      </c>
      <c r="E1222" s="317" t="n">
        <v>17.17</v>
      </c>
    </row>
    <row r="1223" customFormat="false" ht="15" hidden="false" customHeight="false" outlineLevel="0" collapsed="false">
      <c r="A1223" s="0" t="n">
        <v>1360</v>
      </c>
      <c r="B1223" s="0" t="s">
        <v>2348</v>
      </c>
      <c r="C1223" s="0" t="s">
        <v>1170</v>
      </c>
      <c r="D1223" s="0" t="s">
        <v>1168</v>
      </c>
      <c r="E1223" s="317" t="n">
        <v>21.2</v>
      </c>
    </row>
    <row r="1224" customFormat="false" ht="15" hidden="false" customHeight="false" outlineLevel="0" collapsed="false">
      <c r="A1224" s="0" t="n">
        <v>1346</v>
      </c>
      <c r="B1224" s="0" t="s">
        <v>707</v>
      </c>
      <c r="C1224" s="0" t="s">
        <v>1170</v>
      </c>
      <c r="D1224" s="0" t="s">
        <v>1168</v>
      </c>
      <c r="E1224" s="317" t="n">
        <v>23.62</v>
      </c>
    </row>
    <row r="1225" customFormat="false" ht="15" hidden="false" customHeight="false" outlineLevel="0" collapsed="false">
      <c r="A1225" s="0" t="n">
        <v>1345</v>
      </c>
      <c r="B1225" s="0" t="s">
        <v>2349</v>
      </c>
      <c r="C1225" s="0" t="s">
        <v>1170</v>
      </c>
      <c r="D1225" s="0" t="s">
        <v>1168</v>
      </c>
      <c r="E1225" s="317" t="n">
        <v>38.28</v>
      </c>
    </row>
    <row r="1226" customFormat="false" ht="15" hidden="false" customHeight="false" outlineLevel="0" collapsed="false">
      <c r="A1226" s="0" t="n">
        <v>1344</v>
      </c>
      <c r="B1226" s="0" t="s">
        <v>2350</v>
      </c>
      <c r="C1226" s="0" t="s">
        <v>1167</v>
      </c>
      <c r="D1226" s="0" t="s">
        <v>1168</v>
      </c>
      <c r="E1226" s="317" t="n">
        <v>41.16</v>
      </c>
    </row>
    <row r="1227" customFormat="false" ht="15" hidden="false" customHeight="false" outlineLevel="0" collapsed="false">
      <c r="A1227" s="0" t="n">
        <v>1342</v>
      </c>
      <c r="B1227" s="0" t="s">
        <v>2351</v>
      </c>
      <c r="C1227" s="0" t="s">
        <v>1167</v>
      </c>
      <c r="D1227" s="0" t="s">
        <v>1168</v>
      </c>
      <c r="E1227" s="317" t="n">
        <v>72.77</v>
      </c>
    </row>
    <row r="1228" customFormat="false" ht="15" hidden="false" customHeight="false" outlineLevel="0" collapsed="false">
      <c r="A1228" s="0" t="n">
        <v>1347</v>
      </c>
      <c r="B1228" s="0" t="s">
        <v>2352</v>
      </c>
      <c r="C1228" s="0" t="s">
        <v>1170</v>
      </c>
      <c r="D1228" s="0" t="s">
        <v>1175</v>
      </c>
      <c r="E1228" s="317" t="n">
        <v>28.23</v>
      </c>
    </row>
    <row r="1229" customFormat="false" ht="15" hidden="false" customHeight="false" outlineLevel="0" collapsed="false">
      <c r="A1229" s="0" t="n">
        <v>1349</v>
      </c>
      <c r="B1229" s="0" t="s">
        <v>2353</v>
      </c>
      <c r="C1229" s="0" t="s">
        <v>1167</v>
      </c>
      <c r="D1229" s="0" t="s">
        <v>1168</v>
      </c>
      <c r="E1229" s="317" t="n">
        <v>103.78</v>
      </c>
    </row>
    <row r="1230" customFormat="false" ht="15" hidden="false" customHeight="false" outlineLevel="0" collapsed="false">
      <c r="A1230" s="0" t="n">
        <v>1350</v>
      </c>
      <c r="B1230" s="0" t="s">
        <v>2354</v>
      </c>
      <c r="C1230" s="0" t="s">
        <v>1167</v>
      </c>
      <c r="D1230" s="0" t="s">
        <v>1175</v>
      </c>
      <c r="E1230" s="317" t="n">
        <v>32</v>
      </c>
    </row>
    <row r="1231" customFormat="false" ht="15" hidden="false" customHeight="false" outlineLevel="0" collapsed="false">
      <c r="A1231" s="0" t="n">
        <v>1357</v>
      </c>
      <c r="B1231" s="0" t="s">
        <v>2355</v>
      </c>
      <c r="C1231" s="0" t="s">
        <v>1167</v>
      </c>
      <c r="D1231" s="0" t="s">
        <v>1168</v>
      </c>
      <c r="E1231" s="317" t="n">
        <v>40.76</v>
      </c>
    </row>
    <row r="1232" customFormat="false" ht="15" hidden="false" customHeight="false" outlineLevel="0" collapsed="false">
      <c r="A1232" s="0" t="n">
        <v>1355</v>
      </c>
      <c r="B1232" s="0" t="s">
        <v>2356</v>
      </c>
      <c r="C1232" s="0" t="s">
        <v>1170</v>
      </c>
      <c r="D1232" s="0" t="s">
        <v>1168</v>
      </c>
      <c r="E1232" s="317" t="n">
        <v>18.76</v>
      </c>
    </row>
    <row r="1233" customFormat="false" ht="15" hidden="false" customHeight="false" outlineLevel="0" collapsed="false">
      <c r="A1233" s="0" t="n">
        <v>1358</v>
      </c>
      <c r="B1233" s="0" t="s">
        <v>749</v>
      </c>
      <c r="C1233" s="0" t="s">
        <v>1170</v>
      </c>
      <c r="D1233" s="0" t="s">
        <v>1168</v>
      </c>
      <c r="E1233" s="317" t="n">
        <v>21.73</v>
      </c>
    </row>
    <row r="1234" customFormat="false" ht="15" hidden="false" customHeight="false" outlineLevel="0" collapsed="false">
      <c r="A1234" s="0" t="n">
        <v>1359</v>
      </c>
      <c r="B1234" s="0" t="s">
        <v>2357</v>
      </c>
      <c r="C1234" s="0" t="s">
        <v>1167</v>
      </c>
      <c r="D1234" s="0" t="s">
        <v>1168</v>
      </c>
      <c r="E1234" s="317" t="n">
        <v>62.97</v>
      </c>
    </row>
    <row r="1235" customFormat="false" ht="15" hidden="false" customHeight="false" outlineLevel="0" collapsed="false">
      <c r="A1235" s="0" t="n">
        <v>1351</v>
      </c>
      <c r="B1235" s="0" t="s">
        <v>2358</v>
      </c>
      <c r="C1235" s="0" t="s">
        <v>1167</v>
      </c>
      <c r="D1235" s="0" t="s">
        <v>1168</v>
      </c>
      <c r="E1235" s="317" t="n">
        <v>20.29</v>
      </c>
    </row>
    <row r="1236" customFormat="false" ht="15" hidden="false" customHeight="false" outlineLevel="0" collapsed="false">
      <c r="A1236" s="0" t="n">
        <v>34659</v>
      </c>
      <c r="B1236" s="0" t="s">
        <v>2359</v>
      </c>
      <c r="C1236" s="0" t="s">
        <v>1170</v>
      </c>
      <c r="D1236" s="0" t="s">
        <v>1168</v>
      </c>
      <c r="E1236" s="317" t="n">
        <v>23.1</v>
      </c>
    </row>
    <row r="1237" customFormat="false" ht="15" hidden="false" customHeight="false" outlineLevel="0" collapsed="false">
      <c r="A1237" s="0" t="n">
        <v>34514</v>
      </c>
      <c r="B1237" s="0" t="s">
        <v>2360</v>
      </c>
      <c r="C1237" s="0" t="s">
        <v>1170</v>
      </c>
      <c r="D1237" s="0" t="s">
        <v>1175</v>
      </c>
      <c r="E1237" s="317" t="n">
        <v>25.59</v>
      </c>
    </row>
    <row r="1238" customFormat="false" ht="15" hidden="false" customHeight="false" outlineLevel="0" collapsed="false">
      <c r="A1238" s="0" t="n">
        <v>34660</v>
      </c>
      <c r="B1238" s="0" t="s">
        <v>2361</v>
      </c>
      <c r="C1238" s="0" t="s">
        <v>1170</v>
      </c>
      <c r="D1238" s="0" t="s">
        <v>1168</v>
      </c>
      <c r="E1238" s="317" t="n">
        <v>32.47</v>
      </c>
    </row>
    <row r="1239" customFormat="false" ht="15" hidden="false" customHeight="false" outlineLevel="0" collapsed="false">
      <c r="A1239" s="0" t="n">
        <v>34661</v>
      </c>
      <c r="B1239" s="0" t="s">
        <v>2362</v>
      </c>
      <c r="C1239" s="0" t="s">
        <v>1170</v>
      </c>
      <c r="D1239" s="0" t="s">
        <v>1168</v>
      </c>
      <c r="E1239" s="317" t="n">
        <v>46.64</v>
      </c>
    </row>
    <row r="1240" customFormat="false" ht="15" hidden="false" customHeight="false" outlineLevel="0" collapsed="false">
      <c r="A1240" s="0" t="n">
        <v>34667</v>
      </c>
      <c r="B1240" s="0" t="s">
        <v>2363</v>
      </c>
      <c r="C1240" s="0" t="s">
        <v>1170</v>
      </c>
      <c r="D1240" s="0" t="s">
        <v>1168</v>
      </c>
      <c r="E1240" s="317" t="n">
        <v>16.89</v>
      </c>
    </row>
    <row r="1241" customFormat="false" ht="15" hidden="false" customHeight="false" outlineLevel="0" collapsed="false">
      <c r="A1241" s="0" t="n">
        <v>34668</v>
      </c>
      <c r="B1241" s="0" t="s">
        <v>2364</v>
      </c>
      <c r="C1241" s="0" t="s">
        <v>1170</v>
      </c>
      <c r="D1241" s="0" t="s">
        <v>1168</v>
      </c>
      <c r="E1241" s="317" t="n">
        <v>22.07</v>
      </c>
    </row>
    <row r="1242" customFormat="false" ht="15" hidden="false" customHeight="false" outlineLevel="0" collapsed="false">
      <c r="A1242" s="0" t="n">
        <v>34741</v>
      </c>
      <c r="B1242" s="0" t="s">
        <v>2365</v>
      </c>
      <c r="C1242" s="0" t="s">
        <v>1170</v>
      </c>
      <c r="D1242" s="0" t="s">
        <v>1168</v>
      </c>
      <c r="E1242" s="317" t="n">
        <v>24.28</v>
      </c>
    </row>
    <row r="1243" customFormat="false" ht="15" hidden="false" customHeight="false" outlineLevel="0" collapsed="false">
      <c r="A1243" s="0" t="n">
        <v>34664</v>
      </c>
      <c r="B1243" s="0" t="s">
        <v>2366</v>
      </c>
      <c r="C1243" s="0" t="s">
        <v>1170</v>
      </c>
      <c r="D1243" s="0" t="s">
        <v>1168</v>
      </c>
      <c r="E1243" s="317" t="n">
        <v>26.5</v>
      </c>
    </row>
    <row r="1244" customFormat="false" ht="15" hidden="false" customHeight="false" outlineLevel="0" collapsed="false">
      <c r="A1244" s="0" t="n">
        <v>34665</v>
      </c>
      <c r="B1244" s="0" t="s">
        <v>2367</v>
      </c>
      <c r="C1244" s="0" t="s">
        <v>1170</v>
      </c>
      <c r="D1244" s="0" t="s">
        <v>1168</v>
      </c>
      <c r="E1244" s="317" t="n">
        <v>32.9</v>
      </c>
    </row>
    <row r="1245" customFormat="false" ht="15" hidden="false" customHeight="false" outlineLevel="0" collapsed="false">
      <c r="A1245" s="0" t="n">
        <v>34666</v>
      </c>
      <c r="B1245" s="0" t="s">
        <v>2368</v>
      </c>
      <c r="C1245" s="0" t="s">
        <v>1170</v>
      </c>
      <c r="D1245" s="0" t="s">
        <v>1168</v>
      </c>
      <c r="E1245" s="317" t="n">
        <v>49.69</v>
      </c>
    </row>
    <row r="1246" customFormat="false" ht="15" hidden="false" customHeight="false" outlineLevel="0" collapsed="false">
      <c r="A1246" s="0" t="n">
        <v>34669</v>
      </c>
      <c r="B1246" s="0" t="s">
        <v>2369</v>
      </c>
      <c r="C1246" s="0" t="s">
        <v>1170</v>
      </c>
      <c r="D1246" s="0" t="s">
        <v>1168</v>
      </c>
      <c r="E1246" s="317" t="n">
        <v>18.22</v>
      </c>
    </row>
    <row r="1247" customFormat="false" ht="15" hidden="false" customHeight="false" outlineLevel="0" collapsed="false">
      <c r="A1247" s="0" t="n">
        <v>34670</v>
      </c>
      <c r="B1247" s="0" t="s">
        <v>2370</v>
      </c>
      <c r="C1247" s="0" t="s">
        <v>1170</v>
      </c>
      <c r="D1247" s="0" t="s">
        <v>1168</v>
      </c>
      <c r="E1247" s="317" t="n">
        <v>22.28</v>
      </c>
    </row>
    <row r="1248" customFormat="false" ht="15" hidden="false" customHeight="false" outlineLevel="0" collapsed="false">
      <c r="A1248" s="0" t="n">
        <v>34671</v>
      </c>
      <c r="B1248" s="0" t="s">
        <v>2371</v>
      </c>
      <c r="C1248" s="0" t="s">
        <v>1170</v>
      </c>
      <c r="D1248" s="0" t="s">
        <v>1168</v>
      </c>
      <c r="E1248" s="317" t="n">
        <v>18.6</v>
      </c>
    </row>
    <row r="1249" customFormat="false" ht="15" hidden="false" customHeight="false" outlineLevel="0" collapsed="false">
      <c r="A1249" s="0" t="n">
        <v>34672</v>
      </c>
      <c r="B1249" s="0" t="s">
        <v>2372</v>
      </c>
      <c r="C1249" s="0" t="s">
        <v>1170</v>
      </c>
      <c r="D1249" s="0" t="s">
        <v>1168</v>
      </c>
      <c r="E1249" s="317" t="n">
        <v>19.61</v>
      </c>
    </row>
    <row r="1250" customFormat="false" ht="15" hidden="false" customHeight="false" outlineLevel="0" collapsed="false">
      <c r="A1250" s="0" t="n">
        <v>34673</v>
      </c>
      <c r="B1250" s="0" t="s">
        <v>2373</v>
      </c>
      <c r="C1250" s="0" t="s">
        <v>1170</v>
      </c>
      <c r="D1250" s="0" t="s">
        <v>1168</v>
      </c>
      <c r="E1250" s="317" t="n">
        <v>23.93</v>
      </c>
    </row>
    <row r="1251" customFormat="false" ht="15" hidden="false" customHeight="false" outlineLevel="0" collapsed="false">
      <c r="A1251" s="0" t="n">
        <v>34674</v>
      </c>
      <c r="B1251" s="0" t="s">
        <v>2374</v>
      </c>
      <c r="C1251" s="0" t="s">
        <v>1170</v>
      </c>
      <c r="D1251" s="0" t="s">
        <v>1168</v>
      </c>
      <c r="E1251" s="317" t="n">
        <v>31.82</v>
      </c>
    </row>
    <row r="1252" customFormat="false" ht="15" hidden="false" customHeight="false" outlineLevel="0" collapsed="false">
      <c r="A1252" s="0" t="n">
        <v>34675</v>
      </c>
      <c r="B1252" s="0" t="s">
        <v>2375</v>
      </c>
      <c r="C1252" s="0" t="s">
        <v>1170</v>
      </c>
      <c r="D1252" s="0" t="s">
        <v>1168</v>
      </c>
      <c r="E1252" s="317" t="n">
        <v>38.79</v>
      </c>
    </row>
    <row r="1253" customFormat="false" ht="15" hidden="false" customHeight="false" outlineLevel="0" collapsed="false">
      <c r="A1253" s="0" t="n">
        <v>34676</v>
      </c>
      <c r="B1253" s="0" t="s">
        <v>2376</v>
      </c>
      <c r="C1253" s="0" t="s">
        <v>1170</v>
      </c>
      <c r="D1253" s="0" t="s">
        <v>1168</v>
      </c>
      <c r="E1253" s="317" t="n">
        <v>11.17</v>
      </c>
    </row>
    <row r="1254" customFormat="false" ht="15" hidden="false" customHeight="false" outlineLevel="0" collapsed="false">
      <c r="A1254" s="0" t="n">
        <v>34677</v>
      </c>
      <c r="B1254" s="0" t="s">
        <v>2377</v>
      </c>
      <c r="C1254" s="0" t="s">
        <v>1170</v>
      </c>
      <c r="D1254" s="0" t="s">
        <v>1168</v>
      </c>
      <c r="E1254" s="317" t="n">
        <v>15.01</v>
      </c>
    </row>
    <row r="1255" customFormat="false" ht="15" hidden="false" customHeight="false" outlineLevel="0" collapsed="false">
      <c r="A1255" s="0" t="n">
        <v>40623</v>
      </c>
      <c r="B1255" s="0" t="s">
        <v>2378</v>
      </c>
      <c r="C1255" s="0" t="s">
        <v>1611</v>
      </c>
      <c r="D1255" s="0" t="s">
        <v>1171</v>
      </c>
      <c r="E1255" s="317" t="n">
        <v>32.96</v>
      </c>
    </row>
    <row r="1256" customFormat="false" ht="15" hidden="false" customHeight="false" outlineLevel="0" collapsed="false">
      <c r="A1256" s="0" t="n">
        <v>11112</v>
      </c>
      <c r="B1256" s="0" t="s">
        <v>2379</v>
      </c>
      <c r="C1256" s="0" t="s">
        <v>1234</v>
      </c>
      <c r="D1256" s="0" t="s">
        <v>1171</v>
      </c>
      <c r="E1256" s="317" t="n">
        <v>18.19</v>
      </c>
    </row>
    <row r="1257" customFormat="false" ht="15" hidden="false" customHeight="false" outlineLevel="0" collapsed="false">
      <c r="A1257" s="0" t="n">
        <v>11115</v>
      </c>
      <c r="B1257" s="0" t="s">
        <v>2380</v>
      </c>
      <c r="C1257" s="0" t="s">
        <v>1185</v>
      </c>
      <c r="D1257" s="0" t="s">
        <v>1171</v>
      </c>
      <c r="E1257" s="317" t="n">
        <v>8.42</v>
      </c>
    </row>
    <row r="1258" customFormat="false" ht="15" hidden="false" customHeight="false" outlineLevel="0" collapsed="false">
      <c r="A1258" s="0" t="n">
        <v>11113</v>
      </c>
      <c r="B1258" s="0" t="s">
        <v>2381</v>
      </c>
      <c r="C1258" s="0" t="s">
        <v>1234</v>
      </c>
      <c r="D1258" s="0" t="s">
        <v>1171</v>
      </c>
      <c r="E1258" s="317" t="n">
        <v>18.19</v>
      </c>
    </row>
    <row r="1259" customFormat="false" ht="15" hidden="false" customHeight="false" outlineLevel="0" collapsed="false">
      <c r="A1259" s="0" t="n">
        <v>11114</v>
      </c>
      <c r="B1259" s="0" t="s">
        <v>2382</v>
      </c>
      <c r="C1259" s="0" t="s">
        <v>1185</v>
      </c>
      <c r="D1259" s="0" t="s">
        <v>1171</v>
      </c>
      <c r="E1259" s="317" t="n">
        <v>13.99</v>
      </c>
    </row>
    <row r="1260" customFormat="false" ht="15" hidden="false" customHeight="false" outlineLevel="0" collapsed="false">
      <c r="A1260" s="0" t="n">
        <v>12083</v>
      </c>
      <c r="B1260" s="0" t="s">
        <v>2383</v>
      </c>
      <c r="C1260" s="0" t="s">
        <v>1167</v>
      </c>
      <c r="D1260" s="0" t="s">
        <v>1168</v>
      </c>
      <c r="E1260" s="317" t="n">
        <v>606.2</v>
      </c>
    </row>
    <row r="1261" customFormat="false" ht="15" hidden="false" customHeight="false" outlineLevel="0" collapsed="false">
      <c r="A1261" s="0" t="n">
        <v>12081</v>
      </c>
      <c r="B1261" s="0" t="s">
        <v>2384</v>
      </c>
      <c r="C1261" s="0" t="s">
        <v>1167</v>
      </c>
      <c r="D1261" s="0" t="s">
        <v>1175</v>
      </c>
      <c r="E1261" s="317" t="n">
        <v>205</v>
      </c>
    </row>
    <row r="1262" customFormat="false" ht="15" hidden="false" customHeight="false" outlineLevel="0" collapsed="false">
      <c r="A1262" s="0" t="n">
        <v>12082</v>
      </c>
      <c r="B1262" s="0" t="s">
        <v>2385</v>
      </c>
      <c r="C1262" s="0" t="s">
        <v>1167</v>
      </c>
      <c r="D1262" s="0" t="s">
        <v>1168</v>
      </c>
      <c r="E1262" s="317" t="n">
        <v>322.18</v>
      </c>
    </row>
    <row r="1263" customFormat="false" ht="15" hidden="false" customHeight="false" outlineLevel="0" collapsed="false">
      <c r="A1263" s="0" t="n">
        <v>13354</v>
      </c>
      <c r="B1263" s="0" t="s">
        <v>2386</v>
      </c>
      <c r="C1263" s="0" t="s">
        <v>1167</v>
      </c>
      <c r="D1263" s="0" t="s">
        <v>1168</v>
      </c>
      <c r="E1263" s="317" t="n">
        <v>481.18</v>
      </c>
    </row>
    <row r="1264" customFormat="false" ht="15" hidden="false" customHeight="false" outlineLevel="0" collapsed="false">
      <c r="A1264" s="0" t="n">
        <v>14057</v>
      </c>
      <c r="B1264" s="0" t="s">
        <v>2387</v>
      </c>
      <c r="C1264" s="0" t="s">
        <v>1167</v>
      </c>
      <c r="D1264" s="0" t="s">
        <v>1168</v>
      </c>
      <c r="E1264" s="317" t="n">
        <v>268.65</v>
      </c>
    </row>
    <row r="1265" customFormat="false" ht="15" hidden="false" customHeight="false" outlineLevel="0" collapsed="false">
      <c r="A1265" s="0" t="n">
        <v>14058</v>
      </c>
      <c r="B1265" s="0" t="s">
        <v>2388</v>
      </c>
      <c r="C1265" s="0" t="s">
        <v>1167</v>
      </c>
      <c r="D1265" s="0" t="s">
        <v>1168</v>
      </c>
      <c r="E1265" s="317" t="n">
        <v>423.79</v>
      </c>
    </row>
    <row r="1266" customFormat="false" ht="15" hidden="false" customHeight="false" outlineLevel="0" collapsed="false">
      <c r="A1266" s="0" t="n">
        <v>20971</v>
      </c>
      <c r="B1266" s="0" t="s">
        <v>2389</v>
      </c>
      <c r="C1266" s="0" t="s">
        <v>1167</v>
      </c>
      <c r="D1266" s="0" t="s">
        <v>1168</v>
      </c>
      <c r="E1266" s="317" t="n">
        <v>11.79</v>
      </c>
    </row>
    <row r="1267" customFormat="false" ht="15" hidden="false" customHeight="false" outlineLevel="0" collapsed="false">
      <c r="A1267" s="0" t="n">
        <v>5047</v>
      </c>
      <c r="B1267" s="0" t="s">
        <v>2390</v>
      </c>
      <c r="C1267" s="0" t="s">
        <v>1167</v>
      </c>
      <c r="D1267" s="0" t="s">
        <v>1168</v>
      </c>
      <c r="E1267" s="317" t="n">
        <v>288.73</v>
      </c>
    </row>
    <row r="1268" customFormat="false" ht="15" hidden="false" customHeight="false" outlineLevel="0" collapsed="false">
      <c r="A1268" s="0" t="n">
        <v>13369</v>
      </c>
      <c r="B1268" s="0" t="s">
        <v>2391</v>
      </c>
      <c r="C1268" s="0" t="s">
        <v>1167</v>
      </c>
      <c r="D1268" s="0" t="s">
        <v>1168</v>
      </c>
      <c r="E1268" s="317" t="n">
        <v>313.2</v>
      </c>
    </row>
    <row r="1269" customFormat="false" ht="15" hidden="false" customHeight="false" outlineLevel="0" collapsed="false">
      <c r="A1269" s="0" t="n">
        <v>13370</v>
      </c>
      <c r="B1269" s="0" t="s">
        <v>2392</v>
      </c>
      <c r="C1269" s="0" t="s">
        <v>1167</v>
      </c>
      <c r="D1269" s="0" t="s">
        <v>1168</v>
      </c>
      <c r="E1269" s="317" t="n">
        <v>434.17</v>
      </c>
    </row>
    <row r="1270" customFormat="false" ht="15" hidden="false" customHeight="false" outlineLevel="0" collapsed="false">
      <c r="A1270" s="0" t="n">
        <v>13279</v>
      </c>
      <c r="B1270" s="0" t="s">
        <v>2393</v>
      </c>
      <c r="C1270" s="0" t="s">
        <v>1234</v>
      </c>
      <c r="D1270" s="0" t="s">
        <v>1171</v>
      </c>
      <c r="E1270" s="317" t="n">
        <v>13.39</v>
      </c>
    </row>
    <row r="1271" customFormat="false" ht="15" hidden="false" customHeight="false" outlineLevel="0" collapsed="false">
      <c r="A1271" s="0" t="n">
        <v>11977</v>
      </c>
      <c r="B1271" s="0" t="s">
        <v>2394</v>
      </c>
      <c r="C1271" s="0" t="s">
        <v>1167</v>
      </c>
      <c r="D1271" s="0" t="s">
        <v>1171</v>
      </c>
      <c r="E1271" s="317" t="n">
        <v>6.93</v>
      </c>
    </row>
    <row r="1272" customFormat="false" ht="15" hidden="false" customHeight="false" outlineLevel="0" collapsed="false">
      <c r="A1272" s="0" t="n">
        <v>11975</v>
      </c>
      <c r="B1272" s="0" t="s">
        <v>2395</v>
      </c>
      <c r="C1272" s="0" t="s">
        <v>1167</v>
      </c>
      <c r="D1272" s="0" t="s">
        <v>1171</v>
      </c>
      <c r="E1272" s="317" t="n">
        <v>15.2</v>
      </c>
    </row>
    <row r="1273" customFormat="false" ht="15" hidden="false" customHeight="false" outlineLevel="0" collapsed="false">
      <c r="A1273" s="0" t="n">
        <v>39746</v>
      </c>
      <c r="B1273" s="0" t="s">
        <v>2396</v>
      </c>
      <c r="C1273" s="0" t="s">
        <v>1167</v>
      </c>
      <c r="D1273" s="0" t="s">
        <v>1171</v>
      </c>
      <c r="E1273" s="317" t="n">
        <v>169.18</v>
      </c>
    </row>
    <row r="1274" customFormat="false" ht="15" hidden="false" customHeight="false" outlineLevel="0" collapsed="false">
      <c r="A1274" s="0" t="n">
        <v>11976</v>
      </c>
      <c r="B1274" s="0" t="s">
        <v>2397</v>
      </c>
      <c r="C1274" s="0" t="s">
        <v>1167</v>
      </c>
      <c r="D1274" s="0" t="s">
        <v>1171</v>
      </c>
      <c r="E1274" s="317" t="n">
        <v>0.77</v>
      </c>
    </row>
    <row r="1275" customFormat="false" ht="15" hidden="false" customHeight="false" outlineLevel="0" collapsed="false">
      <c r="A1275" s="0" t="n">
        <v>1368</v>
      </c>
      <c r="B1275" s="0" t="s">
        <v>2398</v>
      </c>
      <c r="C1275" s="0" t="s">
        <v>1167</v>
      </c>
      <c r="D1275" s="0" t="s">
        <v>1175</v>
      </c>
      <c r="E1275" s="317" t="n">
        <v>48.9</v>
      </c>
    </row>
    <row r="1276" customFormat="false" ht="15" hidden="false" customHeight="false" outlineLevel="0" collapsed="false">
      <c r="A1276" s="0" t="n">
        <v>1367</v>
      </c>
      <c r="B1276" s="0" t="s">
        <v>2399</v>
      </c>
      <c r="C1276" s="0" t="s">
        <v>1167</v>
      </c>
      <c r="D1276" s="0" t="s">
        <v>1168</v>
      </c>
      <c r="E1276" s="317" t="n">
        <v>158.17</v>
      </c>
    </row>
    <row r="1277" customFormat="false" ht="15" hidden="false" customHeight="false" outlineLevel="0" collapsed="false">
      <c r="A1277" s="0" t="n">
        <v>7608</v>
      </c>
      <c r="B1277" s="0" t="s">
        <v>2400</v>
      </c>
      <c r="C1277" s="0" t="s">
        <v>1167</v>
      </c>
      <c r="D1277" s="0" t="s">
        <v>1168</v>
      </c>
      <c r="E1277" s="317" t="n">
        <v>3.56</v>
      </c>
    </row>
    <row r="1278" customFormat="false" ht="15" hidden="false" customHeight="false" outlineLevel="0" collapsed="false">
      <c r="A1278" s="0" t="n">
        <v>41900</v>
      </c>
      <c r="B1278" s="0" t="s">
        <v>2401</v>
      </c>
      <c r="C1278" s="0" t="s">
        <v>1234</v>
      </c>
      <c r="D1278" s="0" t="s">
        <v>1175</v>
      </c>
      <c r="E1278" s="317" t="n">
        <v>2.89</v>
      </c>
    </row>
    <row r="1279" customFormat="false" ht="15" hidden="false" customHeight="false" outlineLevel="0" collapsed="false">
      <c r="A1279" s="0" t="n">
        <v>41899</v>
      </c>
      <c r="B1279" s="0" t="s">
        <v>2402</v>
      </c>
      <c r="C1279" s="0" t="s">
        <v>2280</v>
      </c>
      <c r="D1279" s="0" t="s">
        <v>1175</v>
      </c>
      <c r="E1279" s="316" t="n">
        <v>3035.74</v>
      </c>
    </row>
    <row r="1280" customFormat="false" ht="15" hidden="false" customHeight="false" outlineLevel="0" collapsed="false">
      <c r="A1280" s="0" t="n">
        <v>1380</v>
      </c>
      <c r="B1280" s="0" t="s">
        <v>2403</v>
      </c>
      <c r="C1280" s="0" t="s">
        <v>1234</v>
      </c>
      <c r="D1280" s="0" t="s">
        <v>1168</v>
      </c>
      <c r="E1280" s="317" t="n">
        <v>2.46</v>
      </c>
    </row>
    <row r="1281" customFormat="false" ht="15" hidden="false" customHeight="false" outlineLevel="0" collapsed="false">
      <c r="A1281" s="0" t="n">
        <v>1375</v>
      </c>
      <c r="B1281" s="0" t="s">
        <v>2404</v>
      </c>
      <c r="C1281" s="0" t="s">
        <v>1234</v>
      </c>
      <c r="D1281" s="0" t="s">
        <v>1168</v>
      </c>
      <c r="E1281" s="317" t="n">
        <v>10.14</v>
      </c>
    </row>
    <row r="1282" customFormat="false" ht="15" hidden="false" customHeight="false" outlineLevel="0" collapsed="false">
      <c r="A1282" s="0" t="n">
        <v>1379</v>
      </c>
      <c r="B1282" s="0" t="s">
        <v>652</v>
      </c>
      <c r="C1282" s="0" t="s">
        <v>1234</v>
      </c>
      <c r="D1282" s="0" t="s">
        <v>1168</v>
      </c>
      <c r="E1282" s="317" t="n">
        <v>0.42</v>
      </c>
    </row>
    <row r="1283" customFormat="false" ht="15" hidden="false" customHeight="false" outlineLevel="0" collapsed="false">
      <c r="A1283" s="0" t="n">
        <v>10511</v>
      </c>
      <c r="B1283" s="0" t="s">
        <v>2405</v>
      </c>
      <c r="C1283" s="0" t="s">
        <v>2406</v>
      </c>
      <c r="D1283" s="0" t="s">
        <v>1175</v>
      </c>
      <c r="E1283" s="317" t="n">
        <v>21</v>
      </c>
    </row>
    <row r="1284" customFormat="false" ht="15" hidden="false" customHeight="false" outlineLevel="0" collapsed="false">
      <c r="A1284" s="0" t="n">
        <v>13284</v>
      </c>
      <c r="B1284" s="0" t="s">
        <v>2407</v>
      </c>
      <c r="C1284" s="0" t="s">
        <v>1234</v>
      </c>
      <c r="D1284" s="0" t="s">
        <v>1168</v>
      </c>
      <c r="E1284" s="317" t="n">
        <v>0.35</v>
      </c>
    </row>
    <row r="1285" customFormat="false" ht="15" hidden="false" customHeight="false" outlineLevel="0" collapsed="false">
      <c r="A1285" s="0" t="n">
        <v>25974</v>
      </c>
      <c r="B1285" s="0" t="s">
        <v>2408</v>
      </c>
      <c r="C1285" s="0" t="s">
        <v>1234</v>
      </c>
      <c r="D1285" s="0" t="s">
        <v>1168</v>
      </c>
      <c r="E1285" s="317" t="n">
        <v>1.4</v>
      </c>
    </row>
    <row r="1286" customFormat="false" ht="15" hidden="false" customHeight="false" outlineLevel="0" collapsed="false">
      <c r="A1286" s="0" t="n">
        <v>1382</v>
      </c>
      <c r="B1286" s="0" t="s">
        <v>2409</v>
      </c>
      <c r="C1286" s="0" t="s">
        <v>2406</v>
      </c>
      <c r="D1286" s="0" t="s">
        <v>1168</v>
      </c>
      <c r="E1286" s="317" t="n">
        <v>20.23</v>
      </c>
    </row>
    <row r="1287" customFormat="false" ht="15" hidden="false" customHeight="false" outlineLevel="0" collapsed="false">
      <c r="A1287" s="0" t="n">
        <v>34753</v>
      </c>
      <c r="B1287" s="0" t="s">
        <v>2410</v>
      </c>
      <c r="C1287" s="0" t="s">
        <v>1234</v>
      </c>
      <c r="D1287" s="0" t="s">
        <v>1168</v>
      </c>
      <c r="E1287" s="317" t="n">
        <v>0.4</v>
      </c>
    </row>
    <row r="1288" customFormat="false" ht="15" hidden="false" customHeight="false" outlineLevel="0" collapsed="false">
      <c r="A1288" s="0" t="n">
        <v>420</v>
      </c>
      <c r="B1288" s="0" t="s">
        <v>2411</v>
      </c>
      <c r="C1288" s="0" t="s">
        <v>1167</v>
      </c>
      <c r="D1288" s="0" t="s">
        <v>1171</v>
      </c>
      <c r="E1288" s="317" t="n">
        <v>21.48</v>
      </c>
    </row>
    <row r="1289" customFormat="false" ht="15" hidden="false" customHeight="false" outlineLevel="0" collapsed="false">
      <c r="A1289" s="0" t="n">
        <v>12327</v>
      </c>
      <c r="B1289" s="0" t="s">
        <v>2412</v>
      </c>
      <c r="C1289" s="0" t="s">
        <v>1167</v>
      </c>
      <c r="D1289" s="0" t="s">
        <v>1171</v>
      </c>
      <c r="E1289" s="317" t="n">
        <v>25.59</v>
      </c>
    </row>
    <row r="1290" customFormat="false" ht="15" hidden="false" customHeight="false" outlineLevel="0" collapsed="false">
      <c r="A1290" s="0" t="n">
        <v>36148</v>
      </c>
      <c r="B1290" s="0" t="s">
        <v>2413</v>
      </c>
      <c r="C1290" s="0" t="s">
        <v>1167</v>
      </c>
      <c r="D1290" s="0" t="s">
        <v>1168</v>
      </c>
      <c r="E1290" s="317" t="n">
        <v>48</v>
      </c>
    </row>
    <row r="1291" customFormat="false" ht="15" hidden="false" customHeight="false" outlineLevel="0" collapsed="false">
      <c r="A1291" s="0" t="n">
        <v>12329</v>
      </c>
      <c r="B1291" s="0" t="s">
        <v>2414</v>
      </c>
      <c r="C1291" s="0" t="s">
        <v>1234</v>
      </c>
      <c r="D1291" s="0" t="s">
        <v>1168</v>
      </c>
      <c r="E1291" s="317" t="n">
        <v>72.91</v>
      </c>
    </row>
    <row r="1292" customFormat="false" ht="15" hidden="false" customHeight="false" outlineLevel="0" collapsed="false">
      <c r="A1292" s="0" t="n">
        <v>1339</v>
      </c>
      <c r="B1292" s="0" t="s">
        <v>2415</v>
      </c>
      <c r="C1292" s="0" t="s">
        <v>1234</v>
      </c>
      <c r="D1292" s="0" t="s">
        <v>1168</v>
      </c>
      <c r="E1292" s="317" t="n">
        <v>25.28</v>
      </c>
    </row>
    <row r="1293" customFormat="false" ht="15" hidden="false" customHeight="false" outlineLevel="0" collapsed="false">
      <c r="A1293" s="0" t="n">
        <v>11849</v>
      </c>
      <c r="B1293" s="0" t="s">
        <v>2416</v>
      </c>
      <c r="C1293" s="0" t="s">
        <v>1235</v>
      </c>
      <c r="D1293" s="0" t="s">
        <v>1168</v>
      </c>
      <c r="E1293" s="317" t="n">
        <v>13.11</v>
      </c>
    </row>
    <row r="1294" customFormat="false" ht="15" hidden="false" customHeight="false" outlineLevel="0" collapsed="false">
      <c r="A1294" s="0" t="n">
        <v>37418</v>
      </c>
      <c r="B1294" s="0" t="s">
        <v>2417</v>
      </c>
      <c r="C1294" s="0" t="s">
        <v>1167</v>
      </c>
      <c r="D1294" s="0" t="s">
        <v>1171</v>
      </c>
      <c r="E1294" s="317" t="n">
        <v>13.41</v>
      </c>
    </row>
    <row r="1295" customFormat="false" ht="15" hidden="false" customHeight="false" outlineLevel="0" collapsed="false">
      <c r="A1295" s="0" t="n">
        <v>37419</v>
      </c>
      <c r="B1295" s="0" t="s">
        <v>2418</v>
      </c>
      <c r="C1295" s="0" t="s">
        <v>1167</v>
      </c>
      <c r="D1295" s="0" t="s">
        <v>1171</v>
      </c>
      <c r="E1295" s="317" t="n">
        <v>13.77</v>
      </c>
    </row>
    <row r="1296" customFormat="false" ht="15" hidden="false" customHeight="false" outlineLevel="0" collapsed="false">
      <c r="A1296" s="0" t="n">
        <v>1427</v>
      </c>
      <c r="B1296" s="0" t="s">
        <v>2419</v>
      </c>
      <c r="C1296" s="0" t="s">
        <v>1167</v>
      </c>
      <c r="D1296" s="0" t="s">
        <v>1171</v>
      </c>
      <c r="E1296" s="317" t="n">
        <v>13.93</v>
      </c>
    </row>
    <row r="1297" customFormat="false" ht="15" hidden="false" customHeight="false" outlineLevel="0" collapsed="false">
      <c r="A1297" s="0" t="n">
        <v>1402</v>
      </c>
      <c r="B1297" s="0" t="s">
        <v>2420</v>
      </c>
      <c r="C1297" s="0" t="s">
        <v>1167</v>
      </c>
      <c r="D1297" s="0" t="s">
        <v>1171</v>
      </c>
      <c r="E1297" s="317" t="n">
        <v>4.82</v>
      </c>
    </row>
    <row r="1298" customFormat="false" ht="15" hidden="false" customHeight="false" outlineLevel="0" collapsed="false">
      <c r="A1298" s="0" t="n">
        <v>1420</v>
      </c>
      <c r="B1298" s="0" t="s">
        <v>2421</v>
      </c>
      <c r="C1298" s="0" t="s">
        <v>1167</v>
      </c>
      <c r="D1298" s="0" t="s">
        <v>1171</v>
      </c>
      <c r="E1298" s="317" t="n">
        <v>6.2</v>
      </c>
    </row>
    <row r="1299" customFormat="false" ht="15" hidden="false" customHeight="false" outlineLevel="0" collapsed="false">
      <c r="A1299" s="0" t="n">
        <v>1419</v>
      </c>
      <c r="B1299" s="0" t="s">
        <v>2422</v>
      </c>
      <c r="C1299" s="0" t="s">
        <v>1167</v>
      </c>
      <c r="D1299" s="0" t="s">
        <v>1171</v>
      </c>
      <c r="E1299" s="317" t="n">
        <v>7.49</v>
      </c>
    </row>
    <row r="1300" customFormat="false" ht="15" hidden="false" customHeight="false" outlineLevel="0" collapsed="false">
      <c r="A1300" s="0" t="n">
        <v>1414</v>
      </c>
      <c r="B1300" s="0" t="s">
        <v>2423</v>
      </c>
      <c r="C1300" s="0" t="s">
        <v>1167</v>
      </c>
      <c r="D1300" s="0" t="s">
        <v>1171</v>
      </c>
      <c r="E1300" s="317" t="n">
        <v>7.32</v>
      </c>
    </row>
    <row r="1301" customFormat="false" ht="15" hidden="false" customHeight="false" outlineLevel="0" collapsed="false">
      <c r="A1301" s="0" t="n">
        <v>1413</v>
      </c>
      <c r="B1301" s="0" t="s">
        <v>2424</v>
      </c>
      <c r="C1301" s="0" t="s">
        <v>1167</v>
      </c>
      <c r="D1301" s="0" t="s">
        <v>1171</v>
      </c>
      <c r="E1301" s="317" t="n">
        <v>10.82</v>
      </c>
    </row>
    <row r="1302" customFormat="false" ht="15" hidden="false" customHeight="false" outlineLevel="0" collapsed="false">
      <c r="A1302" s="0" t="n">
        <v>1412</v>
      </c>
      <c r="B1302" s="0" t="s">
        <v>2425</v>
      </c>
      <c r="C1302" s="0" t="s">
        <v>1167</v>
      </c>
      <c r="D1302" s="0" t="s">
        <v>1171</v>
      </c>
      <c r="E1302" s="317" t="n">
        <v>9.17</v>
      </c>
    </row>
    <row r="1303" customFormat="false" ht="15" hidden="false" customHeight="false" outlineLevel="0" collapsed="false">
      <c r="A1303" s="0" t="n">
        <v>1411</v>
      </c>
      <c r="B1303" s="0" t="s">
        <v>2426</v>
      </c>
      <c r="C1303" s="0" t="s">
        <v>1167</v>
      </c>
      <c r="D1303" s="0" t="s">
        <v>1171</v>
      </c>
      <c r="E1303" s="317" t="n">
        <v>16.68</v>
      </c>
    </row>
    <row r="1304" customFormat="false" ht="15" hidden="false" customHeight="false" outlineLevel="0" collapsed="false">
      <c r="A1304" s="0" t="n">
        <v>1406</v>
      </c>
      <c r="B1304" s="0" t="s">
        <v>2427</v>
      </c>
      <c r="C1304" s="0" t="s">
        <v>1167</v>
      </c>
      <c r="D1304" s="0" t="s">
        <v>1171</v>
      </c>
      <c r="E1304" s="317" t="n">
        <v>11.06</v>
      </c>
    </row>
    <row r="1305" customFormat="false" ht="15" hidden="false" customHeight="false" outlineLevel="0" collapsed="false">
      <c r="A1305" s="0" t="n">
        <v>1407</v>
      </c>
      <c r="B1305" s="0" t="s">
        <v>2428</v>
      </c>
      <c r="C1305" s="0" t="s">
        <v>1167</v>
      </c>
      <c r="D1305" s="0" t="s">
        <v>1171</v>
      </c>
      <c r="E1305" s="317" t="n">
        <v>13.79</v>
      </c>
    </row>
    <row r="1306" customFormat="false" ht="15" hidden="false" customHeight="false" outlineLevel="0" collapsed="false">
      <c r="A1306" s="0" t="n">
        <v>1404</v>
      </c>
      <c r="B1306" s="0" t="s">
        <v>2429</v>
      </c>
      <c r="C1306" s="0" t="s">
        <v>1167</v>
      </c>
      <c r="D1306" s="0" t="s">
        <v>1171</v>
      </c>
      <c r="E1306" s="317" t="n">
        <v>14.66</v>
      </c>
    </row>
    <row r="1307" customFormat="false" ht="15" hidden="false" customHeight="false" outlineLevel="0" collapsed="false">
      <c r="A1307" s="0" t="n">
        <v>11281</v>
      </c>
      <c r="B1307" s="0" t="s">
        <v>2430</v>
      </c>
      <c r="C1307" s="0" t="s">
        <v>1167</v>
      </c>
      <c r="D1307" s="0" t="s">
        <v>1171</v>
      </c>
      <c r="E1307" s="316" t="n">
        <v>10550</v>
      </c>
    </row>
    <row r="1308" customFormat="false" ht="15" hidden="false" customHeight="false" outlineLevel="0" collapsed="false">
      <c r="A1308" s="0" t="n">
        <v>40699</v>
      </c>
      <c r="B1308" s="0" t="s">
        <v>2431</v>
      </c>
      <c r="C1308" s="0" t="s">
        <v>1167</v>
      </c>
      <c r="D1308" s="0" t="s">
        <v>1171</v>
      </c>
      <c r="E1308" s="316" t="n">
        <v>5909.82</v>
      </c>
    </row>
    <row r="1309" customFormat="false" ht="15" hidden="false" customHeight="false" outlineLevel="0" collapsed="false">
      <c r="A1309" s="0" t="n">
        <v>40701</v>
      </c>
      <c r="B1309" s="0" t="s">
        <v>2432</v>
      </c>
      <c r="C1309" s="0" t="s">
        <v>1167</v>
      </c>
      <c r="D1309" s="0" t="s">
        <v>1171</v>
      </c>
      <c r="E1309" s="316" t="n">
        <v>104493.69</v>
      </c>
    </row>
    <row r="1310" customFormat="false" ht="15" hidden="false" customHeight="false" outlineLevel="0" collapsed="false">
      <c r="A1310" s="0" t="n">
        <v>1442</v>
      </c>
      <c r="B1310" s="0" t="s">
        <v>2433</v>
      </c>
      <c r="C1310" s="0" t="s">
        <v>1167</v>
      </c>
      <c r="D1310" s="0" t="s">
        <v>1171</v>
      </c>
      <c r="E1310" s="316" t="n">
        <v>8856.64</v>
      </c>
    </row>
    <row r="1311" customFormat="false" ht="15" hidden="false" customHeight="false" outlineLevel="0" collapsed="false">
      <c r="A1311" s="0" t="n">
        <v>13457</v>
      </c>
      <c r="B1311" s="0" t="s">
        <v>2434</v>
      </c>
      <c r="C1311" s="0" t="s">
        <v>1167</v>
      </c>
      <c r="D1311" s="0" t="s">
        <v>1171</v>
      </c>
      <c r="E1311" s="316" t="n">
        <v>7644.92</v>
      </c>
    </row>
    <row r="1312" customFormat="false" ht="15" hidden="false" customHeight="false" outlineLevel="0" collapsed="false">
      <c r="A1312" s="0" t="n">
        <v>40700</v>
      </c>
      <c r="B1312" s="0" t="s">
        <v>2435</v>
      </c>
      <c r="C1312" s="0" t="s">
        <v>1167</v>
      </c>
      <c r="D1312" s="0" t="s">
        <v>1171</v>
      </c>
      <c r="E1312" s="316" t="n">
        <v>13757.28</v>
      </c>
    </row>
    <row r="1313" customFormat="false" ht="15" hidden="false" customHeight="false" outlineLevel="0" collapsed="false">
      <c r="A1313" s="0" t="n">
        <v>13458</v>
      </c>
      <c r="B1313" s="0" t="s">
        <v>748</v>
      </c>
      <c r="C1313" s="0" t="s">
        <v>1167</v>
      </c>
      <c r="D1313" s="0" t="s">
        <v>1171</v>
      </c>
      <c r="E1313" s="316" t="n">
        <v>13072.82</v>
      </c>
    </row>
    <row r="1314" customFormat="false" ht="15" hidden="false" customHeight="false" outlineLevel="0" collapsed="false">
      <c r="A1314" s="0" t="n">
        <v>36524</v>
      </c>
      <c r="B1314" s="0" t="s">
        <v>2436</v>
      </c>
      <c r="C1314" s="0" t="s">
        <v>1167</v>
      </c>
      <c r="D1314" s="0" t="s">
        <v>1171</v>
      </c>
      <c r="E1314" s="316" t="n">
        <v>71727.46</v>
      </c>
    </row>
    <row r="1315" customFormat="false" ht="15" hidden="false" customHeight="false" outlineLevel="0" collapsed="false">
      <c r="A1315" s="0" t="n">
        <v>36526</v>
      </c>
      <c r="B1315" s="0" t="s">
        <v>2437</v>
      </c>
      <c r="C1315" s="0" t="s">
        <v>1167</v>
      </c>
      <c r="D1315" s="0" t="s">
        <v>1171</v>
      </c>
      <c r="E1315" s="316" t="n">
        <v>57800.91</v>
      </c>
    </row>
    <row r="1316" customFormat="false" ht="15" hidden="false" customHeight="false" outlineLevel="0" collapsed="false">
      <c r="A1316" s="0" t="n">
        <v>36523</v>
      </c>
      <c r="B1316" s="0" t="s">
        <v>2438</v>
      </c>
      <c r="C1316" s="0" t="s">
        <v>1167</v>
      </c>
      <c r="D1316" s="0" t="s">
        <v>1171</v>
      </c>
      <c r="E1316" s="316" t="n">
        <v>123743.95</v>
      </c>
    </row>
    <row r="1317" customFormat="false" ht="15" hidden="false" customHeight="false" outlineLevel="0" collapsed="false">
      <c r="A1317" s="0" t="n">
        <v>36527</v>
      </c>
      <c r="B1317" s="0" t="s">
        <v>2439</v>
      </c>
      <c r="C1317" s="0" t="s">
        <v>1167</v>
      </c>
      <c r="D1317" s="0" t="s">
        <v>1171</v>
      </c>
      <c r="E1317" s="316" t="n">
        <v>134411.42</v>
      </c>
    </row>
    <row r="1318" customFormat="false" ht="15" hidden="false" customHeight="false" outlineLevel="0" collapsed="false">
      <c r="A1318" s="0" t="n">
        <v>13803</v>
      </c>
      <c r="B1318" s="0" t="s">
        <v>2440</v>
      </c>
      <c r="C1318" s="0" t="s">
        <v>1167</v>
      </c>
      <c r="D1318" s="0" t="s">
        <v>1171</v>
      </c>
      <c r="E1318" s="316" t="n">
        <v>48602</v>
      </c>
    </row>
    <row r="1319" customFormat="false" ht="15" hidden="false" customHeight="false" outlineLevel="0" collapsed="false">
      <c r="A1319" s="0" t="n">
        <v>38642</v>
      </c>
      <c r="B1319" s="0" t="s">
        <v>2441</v>
      </c>
      <c r="C1319" s="0" t="s">
        <v>1167</v>
      </c>
      <c r="D1319" s="0" t="s">
        <v>1171</v>
      </c>
      <c r="E1319" s="316" t="n">
        <v>31294.42</v>
      </c>
    </row>
    <row r="1320" customFormat="false" ht="15" hidden="false" customHeight="false" outlineLevel="0" collapsed="false">
      <c r="A1320" s="0" t="n">
        <v>36522</v>
      </c>
      <c r="B1320" s="0" t="s">
        <v>819</v>
      </c>
      <c r="C1320" s="0" t="s">
        <v>1167</v>
      </c>
      <c r="D1320" s="0" t="s">
        <v>1171</v>
      </c>
      <c r="E1320" s="316" t="n">
        <v>36395.04</v>
      </c>
    </row>
    <row r="1321" customFormat="false" ht="15" hidden="false" customHeight="false" outlineLevel="0" collapsed="false">
      <c r="A1321" s="0" t="n">
        <v>36525</v>
      </c>
      <c r="B1321" s="0" t="s">
        <v>2442</v>
      </c>
      <c r="C1321" s="0" t="s">
        <v>1167</v>
      </c>
      <c r="D1321" s="0" t="s">
        <v>1171</v>
      </c>
      <c r="E1321" s="316" t="n">
        <v>48741.46</v>
      </c>
    </row>
    <row r="1322" customFormat="false" ht="15" hidden="false" customHeight="false" outlineLevel="0" collapsed="false">
      <c r="A1322" s="0" t="n">
        <v>41991</v>
      </c>
      <c r="B1322" s="0" t="s">
        <v>2443</v>
      </c>
      <c r="C1322" s="0" t="s">
        <v>1167</v>
      </c>
      <c r="D1322" s="0" t="s">
        <v>1171</v>
      </c>
      <c r="E1322" s="316" t="n">
        <v>1801.06</v>
      </c>
    </row>
    <row r="1323" customFormat="false" ht="15" hidden="false" customHeight="false" outlineLevel="0" collapsed="false">
      <c r="A1323" s="0" t="n">
        <v>34348</v>
      </c>
      <c r="B1323" s="0" t="s">
        <v>2444</v>
      </c>
      <c r="C1323" s="0" t="s">
        <v>1185</v>
      </c>
      <c r="D1323" s="0" t="s">
        <v>1168</v>
      </c>
      <c r="E1323" s="317" t="n">
        <v>27.59</v>
      </c>
    </row>
    <row r="1324" customFormat="false" ht="15" hidden="false" customHeight="false" outlineLevel="0" collapsed="false">
      <c r="A1324" s="0" t="n">
        <v>34347</v>
      </c>
      <c r="B1324" s="0" t="s">
        <v>2445</v>
      </c>
      <c r="C1324" s="0" t="s">
        <v>1185</v>
      </c>
      <c r="D1324" s="0" t="s">
        <v>1168</v>
      </c>
      <c r="E1324" s="317" t="n">
        <v>14.25</v>
      </c>
    </row>
    <row r="1325" customFormat="false" ht="15" hidden="false" customHeight="false" outlineLevel="0" collapsed="false">
      <c r="A1325" s="0" t="n">
        <v>11146</v>
      </c>
      <c r="B1325" s="0" t="s">
        <v>2446</v>
      </c>
      <c r="C1325" s="0" t="s">
        <v>1357</v>
      </c>
      <c r="D1325" s="0" t="s">
        <v>1168</v>
      </c>
      <c r="E1325" s="317" t="n">
        <v>284.21</v>
      </c>
    </row>
    <row r="1326" customFormat="false" ht="15" hidden="false" customHeight="false" outlineLevel="0" collapsed="false">
      <c r="A1326" s="0" t="n">
        <v>11147</v>
      </c>
      <c r="B1326" s="0" t="s">
        <v>2447</v>
      </c>
      <c r="C1326" s="0" t="s">
        <v>1357</v>
      </c>
      <c r="D1326" s="0" t="s">
        <v>1168</v>
      </c>
      <c r="E1326" s="317" t="n">
        <v>294.73</v>
      </c>
    </row>
    <row r="1327" customFormat="false" ht="15" hidden="false" customHeight="false" outlineLevel="0" collapsed="false">
      <c r="A1327" s="0" t="n">
        <v>34872</v>
      </c>
      <c r="B1327" s="0" t="s">
        <v>2448</v>
      </c>
      <c r="C1327" s="0" t="s">
        <v>1357</v>
      </c>
      <c r="D1327" s="0" t="s">
        <v>1168</v>
      </c>
      <c r="E1327" s="317" t="n">
        <v>305.26</v>
      </c>
    </row>
    <row r="1328" customFormat="false" ht="15" hidden="false" customHeight="false" outlineLevel="0" collapsed="false">
      <c r="A1328" s="0" t="n">
        <v>34491</v>
      </c>
      <c r="B1328" s="0" t="s">
        <v>2449</v>
      </c>
      <c r="C1328" s="0" t="s">
        <v>1357</v>
      </c>
      <c r="D1328" s="0" t="s">
        <v>1168</v>
      </c>
      <c r="E1328" s="317" t="n">
        <v>311.44</v>
      </c>
    </row>
    <row r="1329" customFormat="false" ht="15" hidden="false" customHeight="false" outlineLevel="0" collapsed="false">
      <c r="A1329" s="0" t="n">
        <v>34770</v>
      </c>
      <c r="B1329" s="0" t="s">
        <v>2450</v>
      </c>
      <c r="C1329" s="0" t="s">
        <v>2280</v>
      </c>
      <c r="D1329" s="0" t="s">
        <v>1168</v>
      </c>
      <c r="E1329" s="317" t="n">
        <v>277.98</v>
      </c>
    </row>
    <row r="1330" customFormat="false" ht="15" hidden="false" customHeight="false" outlineLevel="0" collapsed="false">
      <c r="A1330" s="0" t="n">
        <v>1518</v>
      </c>
      <c r="B1330" s="0" t="s">
        <v>2451</v>
      </c>
      <c r="C1330" s="0" t="s">
        <v>2280</v>
      </c>
      <c r="D1330" s="0" t="s">
        <v>1175</v>
      </c>
      <c r="E1330" s="317" t="n">
        <v>300</v>
      </c>
    </row>
    <row r="1331" customFormat="false" ht="15" hidden="false" customHeight="false" outlineLevel="0" collapsed="false">
      <c r="A1331" s="0" t="n">
        <v>41965</v>
      </c>
      <c r="B1331" s="0" t="s">
        <v>2452</v>
      </c>
      <c r="C1331" s="0" t="s">
        <v>2280</v>
      </c>
      <c r="D1331" s="0" t="s">
        <v>1168</v>
      </c>
      <c r="E1331" s="317" t="n">
        <v>290.64</v>
      </c>
    </row>
    <row r="1332" customFormat="false" ht="15" hidden="false" customHeight="false" outlineLevel="0" collapsed="false">
      <c r="A1332" s="0" t="n">
        <v>34492</v>
      </c>
      <c r="B1332" s="0" t="s">
        <v>2453</v>
      </c>
      <c r="C1332" s="0" t="s">
        <v>1357</v>
      </c>
      <c r="D1332" s="0" t="s">
        <v>1168</v>
      </c>
      <c r="E1332" s="317" t="n">
        <v>257.89</v>
      </c>
    </row>
    <row r="1333" customFormat="false" ht="15" hidden="false" customHeight="false" outlineLevel="0" collapsed="false">
      <c r="A1333" s="0" t="n">
        <v>1524</v>
      </c>
      <c r="B1333" s="0" t="s">
        <v>2454</v>
      </c>
      <c r="C1333" s="0" t="s">
        <v>1357</v>
      </c>
      <c r="D1333" s="0" t="s">
        <v>1175</v>
      </c>
      <c r="E1333" s="317" t="n">
        <v>300</v>
      </c>
    </row>
    <row r="1334" customFormat="false" ht="15" hidden="false" customHeight="false" outlineLevel="0" collapsed="false">
      <c r="A1334" s="0" t="n">
        <v>38404</v>
      </c>
      <c r="B1334" s="0" t="s">
        <v>2455</v>
      </c>
      <c r="C1334" s="0" t="s">
        <v>1357</v>
      </c>
      <c r="D1334" s="0" t="s">
        <v>1168</v>
      </c>
      <c r="E1334" s="317" t="n">
        <v>316.64</v>
      </c>
    </row>
    <row r="1335" customFormat="false" ht="15" hidden="false" customHeight="false" outlineLevel="0" collapsed="false">
      <c r="A1335" s="0" t="n">
        <v>39849</v>
      </c>
      <c r="B1335" s="0" t="s">
        <v>2456</v>
      </c>
      <c r="C1335" s="0" t="s">
        <v>1357</v>
      </c>
      <c r="D1335" s="0" t="s">
        <v>1168</v>
      </c>
      <c r="E1335" s="317" t="n">
        <v>315.96</v>
      </c>
    </row>
    <row r="1336" customFormat="false" ht="15" hidden="false" customHeight="false" outlineLevel="0" collapsed="false">
      <c r="A1336" s="0" t="n">
        <v>38464</v>
      </c>
      <c r="B1336" s="0" t="s">
        <v>2457</v>
      </c>
      <c r="C1336" s="0" t="s">
        <v>1357</v>
      </c>
      <c r="D1336" s="0" t="s">
        <v>1168</v>
      </c>
      <c r="E1336" s="317" t="n">
        <v>382.5</v>
      </c>
    </row>
    <row r="1337" customFormat="false" ht="15" hidden="false" customHeight="false" outlineLevel="0" collapsed="false">
      <c r="A1337" s="0" t="n">
        <v>34493</v>
      </c>
      <c r="B1337" s="0" t="s">
        <v>2458</v>
      </c>
      <c r="C1337" s="0" t="s">
        <v>1357</v>
      </c>
      <c r="D1337" s="0" t="s">
        <v>1168</v>
      </c>
      <c r="E1337" s="317" t="n">
        <v>267.89</v>
      </c>
    </row>
    <row r="1338" customFormat="false" ht="15" hidden="false" customHeight="false" outlineLevel="0" collapsed="false">
      <c r="A1338" s="0" t="n">
        <v>1527</v>
      </c>
      <c r="B1338" s="0" t="s">
        <v>2459</v>
      </c>
      <c r="C1338" s="0" t="s">
        <v>1357</v>
      </c>
      <c r="D1338" s="0" t="s">
        <v>1168</v>
      </c>
      <c r="E1338" s="317" t="n">
        <v>312.63</v>
      </c>
    </row>
    <row r="1339" customFormat="false" ht="15" hidden="false" customHeight="false" outlineLevel="0" collapsed="false">
      <c r="A1339" s="0" t="n">
        <v>38405</v>
      </c>
      <c r="B1339" s="0" t="s">
        <v>2460</v>
      </c>
      <c r="C1339" s="0" t="s">
        <v>1357</v>
      </c>
      <c r="D1339" s="0" t="s">
        <v>1168</v>
      </c>
      <c r="E1339" s="317" t="n">
        <v>335.64</v>
      </c>
    </row>
    <row r="1340" customFormat="false" ht="15" hidden="false" customHeight="false" outlineLevel="0" collapsed="false">
      <c r="A1340" s="0" t="n">
        <v>38408</v>
      </c>
      <c r="B1340" s="0" t="s">
        <v>2461</v>
      </c>
      <c r="C1340" s="0" t="s">
        <v>1357</v>
      </c>
      <c r="D1340" s="0" t="s">
        <v>1168</v>
      </c>
      <c r="E1340" s="317" t="n">
        <v>349.01</v>
      </c>
    </row>
    <row r="1341" customFormat="false" ht="15" hidden="false" customHeight="false" outlineLevel="0" collapsed="false">
      <c r="A1341" s="0" t="n">
        <v>34494</v>
      </c>
      <c r="B1341" s="0" t="s">
        <v>2462</v>
      </c>
      <c r="C1341" s="0" t="s">
        <v>1357</v>
      </c>
      <c r="D1341" s="0" t="s">
        <v>1168</v>
      </c>
      <c r="E1341" s="317" t="n">
        <v>279.78</v>
      </c>
    </row>
    <row r="1342" customFormat="false" ht="15" hidden="false" customHeight="false" outlineLevel="0" collapsed="false">
      <c r="A1342" s="0" t="n">
        <v>1525</v>
      </c>
      <c r="B1342" s="0" t="s">
        <v>2463</v>
      </c>
      <c r="C1342" s="0" t="s">
        <v>1357</v>
      </c>
      <c r="D1342" s="0" t="s">
        <v>1168</v>
      </c>
      <c r="E1342" s="317" t="n">
        <v>323.15</v>
      </c>
    </row>
    <row r="1343" customFormat="false" ht="15" hidden="false" customHeight="false" outlineLevel="0" collapsed="false">
      <c r="A1343" s="0" t="n">
        <v>38406</v>
      </c>
      <c r="B1343" s="0" t="s">
        <v>2464</v>
      </c>
      <c r="C1343" s="0" t="s">
        <v>1357</v>
      </c>
      <c r="D1343" s="0" t="s">
        <v>1168</v>
      </c>
      <c r="E1343" s="317" t="n">
        <v>352.65</v>
      </c>
    </row>
    <row r="1344" customFormat="false" ht="15" hidden="false" customHeight="false" outlineLevel="0" collapsed="false">
      <c r="A1344" s="0" t="n">
        <v>38409</v>
      </c>
      <c r="B1344" s="0" t="s">
        <v>2465</v>
      </c>
      <c r="C1344" s="0" t="s">
        <v>1357</v>
      </c>
      <c r="D1344" s="0" t="s">
        <v>1168</v>
      </c>
      <c r="E1344" s="317" t="n">
        <v>376.2</v>
      </c>
    </row>
    <row r="1345" customFormat="false" ht="15" hidden="false" customHeight="false" outlineLevel="0" collapsed="false">
      <c r="A1345" s="0" t="n">
        <v>34495</v>
      </c>
      <c r="B1345" s="0" t="s">
        <v>2466</v>
      </c>
      <c r="C1345" s="0" t="s">
        <v>1357</v>
      </c>
      <c r="D1345" s="0" t="s">
        <v>1168</v>
      </c>
      <c r="E1345" s="317" t="n">
        <v>291.73</v>
      </c>
    </row>
    <row r="1346" customFormat="false" ht="15" hidden="false" customHeight="false" outlineLevel="0" collapsed="false">
      <c r="A1346" s="0" t="n">
        <v>11145</v>
      </c>
      <c r="B1346" s="0" t="s">
        <v>2467</v>
      </c>
      <c r="C1346" s="0" t="s">
        <v>1357</v>
      </c>
      <c r="D1346" s="0" t="s">
        <v>1168</v>
      </c>
      <c r="E1346" s="317" t="n">
        <v>334.73</v>
      </c>
    </row>
    <row r="1347" customFormat="false" ht="15" hidden="false" customHeight="false" outlineLevel="0" collapsed="false">
      <c r="A1347" s="0" t="n">
        <v>34496</v>
      </c>
      <c r="B1347" s="0" t="s">
        <v>2468</v>
      </c>
      <c r="C1347" s="0" t="s">
        <v>1357</v>
      </c>
      <c r="D1347" s="0" t="s">
        <v>1168</v>
      </c>
      <c r="E1347" s="317" t="n">
        <v>304.73</v>
      </c>
    </row>
    <row r="1348" customFormat="false" ht="15" hidden="false" customHeight="false" outlineLevel="0" collapsed="false">
      <c r="A1348" s="0" t="n">
        <v>34479</v>
      </c>
      <c r="B1348" s="0" t="s">
        <v>2469</v>
      </c>
      <c r="C1348" s="0" t="s">
        <v>1357</v>
      </c>
      <c r="D1348" s="0" t="s">
        <v>1168</v>
      </c>
      <c r="E1348" s="317" t="n">
        <v>347.36</v>
      </c>
    </row>
    <row r="1349" customFormat="false" ht="15" hidden="false" customHeight="false" outlineLevel="0" collapsed="false">
      <c r="A1349" s="0" t="n">
        <v>34481</v>
      </c>
      <c r="B1349" s="0" t="s">
        <v>2470</v>
      </c>
      <c r="C1349" s="0" t="s">
        <v>1357</v>
      </c>
      <c r="D1349" s="0" t="s">
        <v>1168</v>
      </c>
      <c r="E1349" s="317" t="n">
        <v>390.52</v>
      </c>
    </row>
    <row r="1350" customFormat="false" ht="15" hidden="false" customHeight="false" outlineLevel="0" collapsed="false">
      <c r="A1350" s="0" t="n">
        <v>34483</v>
      </c>
      <c r="B1350" s="0" t="s">
        <v>2471</v>
      </c>
      <c r="C1350" s="0" t="s">
        <v>1357</v>
      </c>
      <c r="D1350" s="0" t="s">
        <v>1168</v>
      </c>
      <c r="E1350" s="317" t="n">
        <v>463.15</v>
      </c>
    </row>
    <row r="1351" customFormat="false" ht="15" hidden="false" customHeight="false" outlineLevel="0" collapsed="false">
      <c r="A1351" s="0" t="n">
        <v>34485</v>
      </c>
      <c r="B1351" s="0" t="s">
        <v>2472</v>
      </c>
      <c r="C1351" s="0" t="s">
        <v>1357</v>
      </c>
      <c r="D1351" s="0" t="s">
        <v>1168</v>
      </c>
      <c r="E1351" s="317" t="n">
        <v>594.73</v>
      </c>
    </row>
    <row r="1352" customFormat="false" ht="15" hidden="false" customHeight="false" outlineLevel="0" collapsed="false">
      <c r="A1352" s="0" t="n">
        <v>34497</v>
      </c>
      <c r="B1352" s="0" t="s">
        <v>2473</v>
      </c>
      <c r="C1352" s="0" t="s">
        <v>1357</v>
      </c>
      <c r="D1352" s="0" t="s">
        <v>1168</v>
      </c>
      <c r="E1352" s="317" t="n">
        <v>821.05</v>
      </c>
    </row>
    <row r="1353" customFormat="false" ht="15" hidden="false" customHeight="false" outlineLevel="0" collapsed="false">
      <c r="A1353" s="0" t="n">
        <v>14041</v>
      </c>
      <c r="B1353" s="0" t="s">
        <v>2474</v>
      </c>
      <c r="C1353" s="0" t="s">
        <v>1357</v>
      </c>
      <c r="D1353" s="0" t="s">
        <v>1168</v>
      </c>
      <c r="E1353" s="317" t="n">
        <v>257.32</v>
      </c>
    </row>
    <row r="1354" customFormat="false" ht="15" hidden="false" customHeight="false" outlineLevel="0" collapsed="false">
      <c r="A1354" s="0" t="n">
        <v>1523</v>
      </c>
      <c r="B1354" s="0" t="s">
        <v>2475</v>
      </c>
      <c r="C1354" s="0" t="s">
        <v>1357</v>
      </c>
      <c r="D1354" s="0" t="s">
        <v>1168</v>
      </c>
      <c r="E1354" s="317" t="n">
        <v>259.78</v>
      </c>
    </row>
    <row r="1355" customFormat="false" ht="15" hidden="false" customHeight="false" outlineLevel="0" collapsed="false">
      <c r="A1355" s="0" t="n">
        <v>14052</v>
      </c>
      <c r="B1355" s="0" t="s">
        <v>2476</v>
      </c>
      <c r="C1355" s="0" t="s">
        <v>1167</v>
      </c>
      <c r="D1355" s="0" t="s">
        <v>1168</v>
      </c>
      <c r="E1355" s="317" t="n">
        <v>6.79</v>
      </c>
    </row>
    <row r="1356" customFormat="false" ht="15" hidden="false" customHeight="false" outlineLevel="0" collapsed="false">
      <c r="A1356" s="0" t="n">
        <v>14054</v>
      </c>
      <c r="B1356" s="0" t="s">
        <v>2477</v>
      </c>
      <c r="C1356" s="0" t="s">
        <v>1167</v>
      </c>
      <c r="D1356" s="0" t="s">
        <v>1168</v>
      </c>
      <c r="E1356" s="317" t="n">
        <v>8.83</v>
      </c>
    </row>
    <row r="1357" customFormat="false" ht="15" hidden="false" customHeight="false" outlineLevel="0" collapsed="false">
      <c r="A1357" s="0" t="n">
        <v>14053</v>
      </c>
      <c r="B1357" s="0" t="s">
        <v>2478</v>
      </c>
      <c r="C1357" s="0" t="s">
        <v>1167</v>
      </c>
      <c r="D1357" s="0" t="s">
        <v>1168</v>
      </c>
      <c r="E1357" s="317" t="n">
        <v>6.89</v>
      </c>
    </row>
    <row r="1358" customFormat="false" ht="15" hidden="false" customHeight="false" outlineLevel="0" collapsed="false">
      <c r="A1358" s="0" t="n">
        <v>2558</v>
      </c>
      <c r="B1358" s="0" t="s">
        <v>2479</v>
      </c>
      <c r="C1358" s="0" t="s">
        <v>1167</v>
      </c>
      <c r="D1358" s="0" t="s">
        <v>1168</v>
      </c>
      <c r="E1358" s="317" t="n">
        <v>5.19</v>
      </c>
    </row>
    <row r="1359" customFormat="false" ht="15" hidden="false" customHeight="false" outlineLevel="0" collapsed="false">
      <c r="A1359" s="0" t="n">
        <v>2560</v>
      </c>
      <c r="B1359" s="0" t="s">
        <v>2480</v>
      </c>
      <c r="C1359" s="0" t="s">
        <v>1167</v>
      </c>
      <c r="D1359" s="0" t="s">
        <v>1168</v>
      </c>
      <c r="E1359" s="317" t="n">
        <v>9.14</v>
      </c>
    </row>
    <row r="1360" customFormat="false" ht="15" hidden="false" customHeight="false" outlineLevel="0" collapsed="false">
      <c r="A1360" s="0" t="n">
        <v>2559</v>
      </c>
      <c r="B1360" s="0" t="s">
        <v>2481</v>
      </c>
      <c r="C1360" s="0" t="s">
        <v>1167</v>
      </c>
      <c r="D1360" s="0" t="s">
        <v>1175</v>
      </c>
      <c r="E1360" s="317" t="n">
        <v>7.31</v>
      </c>
    </row>
    <row r="1361" customFormat="false" ht="15" hidden="false" customHeight="false" outlineLevel="0" collapsed="false">
      <c r="A1361" s="0" t="n">
        <v>2592</v>
      </c>
      <c r="B1361" s="0" t="s">
        <v>2482</v>
      </c>
      <c r="C1361" s="0" t="s">
        <v>1167</v>
      </c>
      <c r="D1361" s="0" t="s">
        <v>1168</v>
      </c>
      <c r="E1361" s="317" t="n">
        <v>121.18</v>
      </c>
    </row>
    <row r="1362" customFormat="false" ht="15" hidden="false" customHeight="false" outlineLevel="0" collapsed="false">
      <c r="A1362" s="0" t="n">
        <v>2566</v>
      </c>
      <c r="B1362" s="0" t="s">
        <v>2483</v>
      </c>
      <c r="C1362" s="0" t="s">
        <v>1167</v>
      </c>
      <c r="D1362" s="0" t="s">
        <v>1168</v>
      </c>
      <c r="E1362" s="317" t="n">
        <v>12.19</v>
      </c>
    </row>
    <row r="1363" customFormat="false" ht="15" hidden="false" customHeight="false" outlineLevel="0" collapsed="false">
      <c r="A1363" s="0" t="n">
        <v>2589</v>
      </c>
      <c r="B1363" s="0" t="s">
        <v>2484</v>
      </c>
      <c r="C1363" s="0" t="s">
        <v>1167</v>
      </c>
      <c r="D1363" s="0" t="s">
        <v>1168</v>
      </c>
      <c r="E1363" s="317" t="n">
        <v>16.21</v>
      </c>
    </row>
    <row r="1364" customFormat="false" ht="15" hidden="false" customHeight="false" outlineLevel="0" collapsed="false">
      <c r="A1364" s="0" t="n">
        <v>2591</v>
      </c>
      <c r="B1364" s="0" t="s">
        <v>2485</v>
      </c>
      <c r="C1364" s="0" t="s">
        <v>1167</v>
      </c>
      <c r="D1364" s="0" t="s">
        <v>1168</v>
      </c>
      <c r="E1364" s="317" t="n">
        <v>5.91</v>
      </c>
    </row>
    <row r="1365" customFormat="false" ht="15" hidden="false" customHeight="false" outlineLevel="0" collapsed="false">
      <c r="A1365" s="0" t="n">
        <v>2590</v>
      </c>
      <c r="B1365" s="0" t="s">
        <v>2486</v>
      </c>
      <c r="C1365" s="0" t="s">
        <v>1167</v>
      </c>
      <c r="D1365" s="0" t="s">
        <v>1168</v>
      </c>
      <c r="E1365" s="317" t="n">
        <v>9.94</v>
      </c>
    </row>
    <row r="1366" customFormat="false" ht="15" hidden="false" customHeight="false" outlineLevel="0" collapsed="false">
      <c r="A1366" s="0" t="n">
        <v>2567</v>
      </c>
      <c r="B1366" s="0" t="s">
        <v>2487</v>
      </c>
      <c r="C1366" s="0" t="s">
        <v>1167</v>
      </c>
      <c r="D1366" s="0" t="s">
        <v>1168</v>
      </c>
      <c r="E1366" s="317" t="n">
        <v>23.77</v>
      </c>
    </row>
    <row r="1367" customFormat="false" ht="15" hidden="false" customHeight="false" outlineLevel="0" collapsed="false">
      <c r="A1367" s="0" t="n">
        <v>2565</v>
      </c>
      <c r="B1367" s="0" t="s">
        <v>2488</v>
      </c>
      <c r="C1367" s="0" t="s">
        <v>1167</v>
      </c>
      <c r="D1367" s="0" t="s">
        <v>1168</v>
      </c>
      <c r="E1367" s="317" t="n">
        <v>5.92</v>
      </c>
    </row>
    <row r="1368" customFormat="false" ht="15" hidden="false" customHeight="false" outlineLevel="0" collapsed="false">
      <c r="A1368" s="0" t="n">
        <v>2568</v>
      </c>
      <c r="B1368" s="0" t="s">
        <v>2489</v>
      </c>
      <c r="C1368" s="0" t="s">
        <v>1167</v>
      </c>
      <c r="D1368" s="0" t="s">
        <v>1168</v>
      </c>
      <c r="E1368" s="317" t="n">
        <v>66.02</v>
      </c>
    </row>
    <row r="1369" customFormat="false" ht="15" hidden="false" customHeight="false" outlineLevel="0" collapsed="false">
      <c r="A1369" s="0" t="n">
        <v>2594</v>
      </c>
      <c r="B1369" s="0" t="s">
        <v>2490</v>
      </c>
      <c r="C1369" s="0" t="s">
        <v>1167</v>
      </c>
      <c r="D1369" s="0" t="s">
        <v>1168</v>
      </c>
      <c r="E1369" s="317" t="n">
        <v>109.99</v>
      </c>
    </row>
    <row r="1370" customFormat="false" ht="15" hidden="false" customHeight="false" outlineLevel="0" collapsed="false">
      <c r="A1370" s="0" t="n">
        <v>2587</v>
      </c>
      <c r="B1370" s="0" t="s">
        <v>2491</v>
      </c>
      <c r="C1370" s="0" t="s">
        <v>1167</v>
      </c>
      <c r="D1370" s="0" t="s">
        <v>1168</v>
      </c>
      <c r="E1370" s="317" t="n">
        <v>18.74</v>
      </c>
    </row>
    <row r="1371" customFormat="false" ht="15" hidden="false" customHeight="false" outlineLevel="0" collapsed="false">
      <c r="A1371" s="0" t="n">
        <v>2588</v>
      </c>
      <c r="B1371" s="0" t="s">
        <v>2492</v>
      </c>
      <c r="C1371" s="0" t="s">
        <v>1167</v>
      </c>
      <c r="D1371" s="0" t="s">
        <v>1168</v>
      </c>
      <c r="E1371" s="317" t="n">
        <v>14.89</v>
      </c>
    </row>
    <row r="1372" customFormat="false" ht="15" hidden="false" customHeight="false" outlineLevel="0" collapsed="false">
      <c r="A1372" s="0" t="n">
        <v>2569</v>
      </c>
      <c r="B1372" s="0" t="s">
        <v>2493</v>
      </c>
      <c r="C1372" s="0" t="s">
        <v>1167</v>
      </c>
      <c r="D1372" s="0" t="s">
        <v>1168</v>
      </c>
      <c r="E1372" s="317" t="n">
        <v>5.73</v>
      </c>
    </row>
    <row r="1373" customFormat="false" ht="15" hidden="false" customHeight="false" outlineLevel="0" collapsed="false">
      <c r="A1373" s="0" t="n">
        <v>2570</v>
      </c>
      <c r="B1373" s="0" t="s">
        <v>2494</v>
      </c>
      <c r="C1373" s="0" t="s">
        <v>1167</v>
      </c>
      <c r="D1373" s="0" t="s">
        <v>1168</v>
      </c>
      <c r="E1373" s="317" t="n">
        <v>9.62</v>
      </c>
    </row>
    <row r="1374" customFormat="false" ht="15" hidden="false" customHeight="false" outlineLevel="0" collapsed="false">
      <c r="A1374" s="0" t="n">
        <v>2571</v>
      </c>
      <c r="B1374" s="0" t="s">
        <v>2495</v>
      </c>
      <c r="C1374" s="0" t="s">
        <v>1167</v>
      </c>
      <c r="D1374" s="0" t="s">
        <v>1168</v>
      </c>
      <c r="E1374" s="317" t="n">
        <v>28.55</v>
      </c>
    </row>
    <row r="1375" customFormat="false" ht="15" hidden="false" customHeight="false" outlineLevel="0" collapsed="false">
      <c r="A1375" s="0" t="n">
        <v>2593</v>
      </c>
      <c r="B1375" s="0" t="s">
        <v>2496</v>
      </c>
      <c r="C1375" s="0" t="s">
        <v>1167</v>
      </c>
      <c r="D1375" s="0" t="s">
        <v>1168</v>
      </c>
      <c r="E1375" s="317" t="n">
        <v>6.11</v>
      </c>
    </row>
    <row r="1376" customFormat="false" ht="15" hidden="false" customHeight="false" outlineLevel="0" collapsed="false">
      <c r="A1376" s="0" t="n">
        <v>2572</v>
      </c>
      <c r="B1376" s="0" t="s">
        <v>2497</v>
      </c>
      <c r="C1376" s="0" t="s">
        <v>1167</v>
      </c>
      <c r="D1376" s="0" t="s">
        <v>1168</v>
      </c>
      <c r="E1376" s="317" t="n">
        <v>84.43</v>
      </c>
    </row>
    <row r="1377" customFormat="false" ht="15" hidden="false" customHeight="false" outlineLevel="0" collapsed="false">
      <c r="A1377" s="0" t="n">
        <v>2595</v>
      </c>
      <c r="B1377" s="0" t="s">
        <v>2498</v>
      </c>
      <c r="C1377" s="0" t="s">
        <v>1167</v>
      </c>
      <c r="D1377" s="0" t="s">
        <v>1168</v>
      </c>
      <c r="E1377" s="317" t="n">
        <v>131.73</v>
      </c>
    </row>
    <row r="1378" customFormat="false" ht="15" hidden="false" customHeight="false" outlineLevel="0" collapsed="false">
      <c r="A1378" s="0" t="n">
        <v>2576</v>
      </c>
      <c r="B1378" s="0" t="s">
        <v>2499</v>
      </c>
      <c r="C1378" s="0" t="s">
        <v>1167</v>
      </c>
      <c r="D1378" s="0" t="s">
        <v>1168</v>
      </c>
      <c r="E1378" s="317" t="n">
        <v>22.45</v>
      </c>
    </row>
    <row r="1379" customFormat="false" ht="15" hidden="false" customHeight="false" outlineLevel="0" collapsed="false">
      <c r="A1379" s="0" t="n">
        <v>2575</v>
      </c>
      <c r="B1379" s="0" t="s">
        <v>2500</v>
      </c>
      <c r="C1379" s="0" t="s">
        <v>1167</v>
      </c>
      <c r="D1379" s="0" t="s">
        <v>1168</v>
      </c>
      <c r="E1379" s="317" t="n">
        <v>16.88</v>
      </c>
    </row>
    <row r="1380" customFormat="false" ht="15" hidden="false" customHeight="false" outlineLevel="0" collapsed="false">
      <c r="A1380" s="0" t="n">
        <v>2573</v>
      </c>
      <c r="B1380" s="0" t="s">
        <v>2501</v>
      </c>
      <c r="C1380" s="0" t="s">
        <v>1167</v>
      </c>
      <c r="D1380" s="0" t="s">
        <v>1168</v>
      </c>
      <c r="E1380" s="317" t="n">
        <v>7.01</v>
      </c>
    </row>
    <row r="1381" customFormat="false" ht="15" hidden="false" customHeight="false" outlineLevel="0" collapsed="false">
      <c r="A1381" s="0" t="n">
        <v>2586</v>
      </c>
      <c r="B1381" s="0" t="s">
        <v>2502</v>
      </c>
      <c r="C1381" s="0" t="s">
        <v>1167</v>
      </c>
      <c r="D1381" s="0" t="s">
        <v>1168</v>
      </c>
      <c r="E1381" s="317" t="n">
        <v>11.36</v>
      </c>
    </row>
    <row r="1382" customFormat="false" ht="15" hidden="false" customHeight="false" outlineLevel="0" collapsed="false">
      <c r="A1382" s="0" t="n">
        <v>2577</v>
      </c>
      <c r="B1382" s="0" t="s">
        <v>2503</v>
      </c>
      <c r="C1382" s="0" t="s">
        <v>1167</v>
      </c>
      <c r="D1382" s="0" t="s">
        <v>1168</v>
      </c>
      <c r="E1382" s="317" t="n">
        <v>30.43</v>
      </c>
    </row>
    <row r="1383" customFormat="false" ht="15" hidden="false" customHeight="false" outlineLevel="0" collapsed="false">
      <c r="A1383" s="0" t="n">
        <v>2574</v>
      </c>
      <c r="B1383" s="0" t="s">
        <v>2504</v>
      </c>
      <c r="C1383" s="0" t="s">
        <v>1167</v>
      </c>
      <c r="D1383" s="0" t="s">
        <v>1168</v>
      </c>
      <c r="E1383" s="317" t="n">
        <v>7.05</v>
      </c>
    </row>
    <row r="1384" customFormat="false" ht="15" hidden="false" customHeight="false" outlineLevel="0" collapsed="false">
      <c r="A1384" s="0" t="n">
        <v>2578</v>
      </c>
      <c r="B1384" s="0" t="s">
        <v>2505</v>
      </c>
      <c r="C1384" s="0" t="s">
        <v>1167</v>
      </c>
      <c r="D1384" s="0" t="s">
        <v>1168</v>
      </c>
      <c r="E1384" s="317" t="n">
        <v>95</v>
      </c>
    </row>
    <row r="1385" customFormat="false" ht="15" hidden="false" customHeight="false" outlineLevel="0" collapsed="false">
      <c r="A1385" s="0" t="n">
        <v>2585</v>
      </c>
      <c r="B1385" s="0" t="s">
        <v>2506</v>
      </c>
      <c r="C1385" s="0" t="s">
        <v>1167</v>
      </c>
      <c r="D1385" s="0" t="s">
        <v>1168</v>
      </c>
      <c r="E1385" s="317" t="n">
        <v>130.36</v>
      </c>
    </row>
    <row r="1386" customFormat="false" ht="15" hidden="false" customHeight="false" outlineLevel="0" collapsed="false">
      <c r="A1386" s="0" t="n">
        <v>12008</v>
      </c>
      <c r="B1386" s="0" t="s">
        <v>2507</v>
      </c>
      <c r="C1386" s="0" t="s">
        <v>1167</v>
      </c>
      <c r="D1386" s="0" t="s">
        <v>1168</v>
      </c>
      <c r="E1386" s="317" t="n">
        <v>69.94</v>
      </c>
    </row>
    <row r="1387" customFormat="false" ht="15" hidden="false" customHeight="false" outlineLevel="0" collapsed="false">
      <c r="A1387" s="0" t="n">
        <v>2582</v>
      </c>
      <c r="B1387" s="0" t="s">
        <v>2508</v>
      </c>
      <c r="C1387" s="0" t="s">
        <v>1167</v>
      </c>
      <c r="D1387" s="0" t="s">
        <v>1168</v>
      </c>
      <c r="E1387" s="317" t="n">
        <v>20.83</v>
      </c>
    </row>
    <row r="1388" customFormat="false" ht="15" hidden="false" customHeight="false" outlineLevel="0" collapsed="false">
      <c r="A1388" s="0" t="n">
        <v>2597</v>
      </c>
      <c r="B1388" s="0" t="s">
        <v>2509</v>
      </c>
      <c r="C1388" s="0" t="s">
        <v>1167</v>
      </c>
      <c r="D1388" s="0" t="s">
        <v>1168</v>
      </c>
      <c r="E1388" s="317" t="n">
        <v>17.85</v>
      </c>
    </row>
    <row r="1389" customFormat="false" ht="15" hidden="false" customHeight="false" outlineLevel="0" collapsed="false">
      <c r="A1389" s="0" t="n">
        <v>2579</v>
      </c>
      <c r="B1389" s="0" t="s">
        <v>2510</v>
      </c>
      <c r="C1389" s="0" t="s">
        <v>1167</v>
      </c>
      <c r="D1389" s="0" t="s">
        <v>1168</v>
      </c>
      <c r="E1389" s="317" t="n">
        <v>8.5</v>
      </c>
    </row>
    <row r="1390" customFormat="false" ht="15" hidden="false" customHeight="false" outlineLevel="0" collapsed="false">
      <c r="A1390" s="0" t="n">
        <v>2581</v>
      </c>
      <c r="B1390" s="0" t="s">
        <v>2511</v>
      </c>
      <c r="C1390" s="0" t="s">
        <v>1167</v>
      </c>
      <c r="D1390" s="0" t="s">
        <v>1168</v>
      </c>
      <c r="E1390" s="317" t="n">
        <v>10.87</v>
      </c>
    </row>
    <row r="1391" customFormat="false" ht="15" hidden="false" customHeight="false" outlineLevel="0" collapsed="false">
      <c r="A1391" s="0" t="n">
        <v>2596</v>
      </c>
      <c r="B1391" s="0" t="s">
        <v>2512</v>
      </c>
      <c r="C1391" s="0" t="s">
        <v>1167</v>
      </c>
      <c r="D1391" s="0" t="s">
        <v>1168</v>
      </c>
      <c r="E1391" s="317" t="n">
        <v>32.16</v>
      </c>
    </row>
    <row r="1392" customFormat="false" ht="15" hidden="false" customHeight="false" outlineLevel="0" collapsed="false">
      <c r="A1392" s="0" t="n">
        <v>2580</v>
      </c>
      <c r="B1392" s="0" t="s">
        <v>2513</v>
      </c>
      <c r="C1392" s="0" t="s">
        <v>1167</v>
      </c>
      <c r="D1392" s="0" t="s">
        <v>1168</v>
      </c>
      <c r="E1392" s="317" t="n">
        <v>9.31</v>
      </c>
    </row>
    <row r="1393" customFormat="false" ht="15" hidden="false" customHeight="false" outlineLevel="0" collapsed="false">
      <c r="A1393" s="0" t="n">
        <v>2583</v>
      </c>
      <c r="B1393" s="0" t="s">
        <v>2514</v>
      </c>
      <c r="C1393" s="0" t="s">
        <v>1167</v>
      </c>
      <c r="D1393" s="0" t="s">
        <v>1168</v>
      </c>
      <c r="E1393" s="317" t="n">
        <v>78.23</v>
      </c>
    </row>
    <row r="1394" customFormat="false" ht="15" hidden="false" customHeight="false" outlineLevel="0" collapsed="false">
      <c r="A1394" s="0" t="n">
        <v>2584</v>
      </c>
      <c r="B1394" s="0" t="s">
        <v>2515</v>
      </c>
      <c r="C1394" s="0" t="s">
        <v>1167</v>
      </c>
      <c r="D1394" s="0" t="s">
        <v>1168</v>
      </c>
      <c r="E1394" s="317" t="n">
        <v>130.23</v>
      </c>
    </row>
    <row r="1395" customFormat="false" ht="15" hidden="false" customHeight="false" outlineLevel="0" collapsed="false">
      <c r="A1395" s="0" t="n">
        <v>12010</v>
      </c>
      <c r="B1395" s="0" t="s">
        <v>2516</v>
      </c>
      <c r="C1395" s="0" t="s">
        <v>1167</v>
      </c>
      <c r="D1395" s="0" t="s">
        <v>1168</v>
      </c>
      <c r="E1395" s="317" t="n">
        <v>5.47</v>
      </c>
    </row>
    <row r="1396" customFormat="false" ht="15" hidden="false" customHeight="false" outlineLevel="0" collapsed="false">
      <c r="A1396" s="0" t="n">
        <v>39329</v>
      </c>
      <c r="B1396" s="0" t="s">
        <v>2517</v>
      </c>
      <c r="C1396" s="0" t="s">
        <v>1167</v>
      </c>
      <c r="D1396" s="0" t="s">
        <v>1168</v>
      </c>
      <c r="E1396" s="317" t="n">
        <v>5.72</v>
      </c>
    </row>
    <row r="1397" customFormat="false" ht="15" hidden="false" customHeight="false" outlineLevel="0" collapsed="false">
      <c r="A1397" s="0" t="n">
        <v>39330</v>
      </c>
      <c r="B1397" s="0" t="s">
        <v>2518</v>
      </c>
      <c r="C1397" s="0" t="s">
        <v>1167</v>
      </c>
      <c r="D1397" s="0" t="s">
        <v>1168</v>
      </c>
      <c r="E1397" s="317" t="n">
        <v>6.02</v>
      </c>
    </row>
    <row r="1398" customFormat="false" ht="15" hidden="false" customHeight="false" outlineLevel="0" collapsed="false">
      <c r="A1398" s="0" t="n">
        <v>39332</v>
      </c>
      <c r="B1398" s="0" t="s">
        <v>2519</v>
      </c>
      <c r="C1398" s="0" t="s">
        <v>1167</v>
      </c>
      <c r="D1398" s="0" t="s">
        <v>1168</v>
      </c>
      <c r="E1398" s="317" t="n">
        <v>6.73</v>
      </c>
    </row>
    <row r="1399" customFormat="false" ht="15" hidden="false" customHeight="false" outlineLevel="0" collapsed="false">
      <c r="A1399" s="0" t="n">
        <v>39331</v>
      </c>
      <c r="B1399" s="0" t="s">
        <v>2520</v>
      </c>
      <c r="C1399" s="0" t="s">
        <v>1167</v>
      </c>
      <c r="D1399" s="0" t="s">
        <v>1168</v>
      </c>
      <c r="E1399" s="317" t="n">
        <v>5.35</v>
      </c>
    </row>
    <row r="1400" customFormat="false" ht="15" hidden="false" customHeight="false" outlineLevel="0" collapsed="false">
      <c r="A1400" s="0" t="n">
        <v>39333</v>
      </c>
      <c r="B1400" s="0" t="s">
        <v>2521</v>
      </c>
      <c r="C1400" s="0" t="s">
        <v>1167</v>
      </c>
      <c r="D1400" s="0" t="s">
        <v>1168</v>
      </c>
      <c r="E1400" s="317" t="n">
        <v>5.22</v>
      </c>
    </row>
    <row r="1401" customFormat="false" ht="15" hidden="false" customHeight="false" outlineLevel="0" collapsed="false">
      <c r="A1401" s="0" t="n">
        <v>39335</v>
      </c>
      <c r="B1401" s="0" t="s">
        <v>2522</v>
      </c>
      <c r="C1401" s="0" t="s">
        <v>1167</v>
      </c>
      <c r="D1401" s="0" t="s">
        <v>1168</v>
      </c>
      <c r="E1401" s="317" t="n">
        <v>6.04</v>
      </c>
    </row>
    <row r="1402" customFormat="false" ht="15" hidden="false" customHeight="false" outlineLevel="0" collapsed="false">
      <c r="A1402" s="0" t="n">
        <v>39334</v>
      </c>
      <c r="B1402" s="0" t="s">
        <v>2523</v>
      </c>
      <c r="C1402" s="0" t="s">
        <v>1167</v>
      </c>
      <c r="D1402" s="0" t="s">
        <v>1168</v>
      </c>
      <c r="E1402" s="317" t="n">
        <v>4.8</v>
      </c>
    </row>
    <row r="1403" customFormat="false" ht="15" hidden="false" customHeight="false" outlineLevel="0" collapsed="false">
      <c r="A1403" s="0" t="n">
        <v>12016</v>
      </c>
      <c r="B1403" s="0" t="s">
        <v>2524</v>
      </c>
      <c r="C1403" s="0" t="s">
        <v>1167</v>
      </c>
      <c r="D1403" s="0" t="s">
        <v>1168</v>
      </c>
      <c r="E1403" s="317" t="n">
        <v>6.03</v>
      </c>
    </row>
    <row r="1404" customFormat="false" ht="15" hidden="false" customHeight="false" outlineLevel="0" collapsed="false">
      <c r="A1404" s="0" t="n">
        <v>12015</v>
      </c>
      <c r="B1404" s="0" t="s">
        <v>2525</v>
      </c>
      <c r="C1404" s="0" t="s">
        <v>1167</v>
      </c>
      <c r="D1404" s="0" t="s">
        <v>1168</v>
      </c>
      <c r="E1404" s="317" t="n">
        <v>7.02</v>
      </c>
    </row>
    <row r="1405" customFormat="false" ht="15" hidden="false" customHeight="false" outlineLevel="0" collapsed="false">
      <c r="A1405" s="0" t="n">
        <v>12020</v>
      </c>
      <c r="B1405" s="0" t="s">
        <v>2526</v>
      </c>
      <c r="C1405" s="0" t="s">
        <v>1167</v>
      </c>
      <c r="D1405" s="0" t="s">
        <v>1168</v>
      </c>
      <c r="E1405" s="317" t="n">
        <v>6.03</v>
      </c>
    </row>
    <row r="1406" customFormat="false" ht="15" hidden="false" customHeight="false" outlineLevel="0" collapsed="false">
      <c r="A1406" s="0" t="n">
        <v>12019</v>
      </c>
      <c r="B1406" s="0" t="s">
        <v>2527</v>
      </c>
      <c r="C1406" s="0" t="s">
        <v>1167</v>
      </c>
      <c r="D1406" s="0" t="s">
        <v>1168</v>
      </c>
      <c r="E1406" s="317" t="n">
        <v>7.02</v>
      </c>
    </row>
    <row r="1407" customFormat="false" ht="15" hidden="false" customHeight="false" outlineLevel="0" collapsed="false">
      <c r="A1407" s="0" t="n">
        <v>39336</v>
      </c>
      <c r="B1407" s="0" t="s">
        <v>2528</v>
      </c>
      <c r="C1407" s="0" t="s">
        <v>1167</v>
      </c>
      <c r="D1407" s="0" t="s">
        <v>1168</v>
      </c>
      <c r="E1407" s="317" t="n">
        <v>6.02</v>
      </c>
    </row>
    <row r="1408" customFormat="false" ht="15" hidden="false" customHeight="false" outlineLevel="0" collapsed="false">
      <c r="A1408" s="0" t="n">
        <v>39338</v>
      </c>
      <c r="B1408" s="0" t="s">
        <v>2529</v>
      </c>
      <c r="C1408" s="0" t="s">
        <v>1167</v>
      </c>
      <c r="D1408" s="0" t="s">
        <v>1168</v>
      </c>
      <c r="E1408" s="317" t="n">
        <v>6.73</v>
      </c>
    </row>
    <row r="1409" customFormat="false" ht="15" hidden="false" customHeight="false" outlineLevel="0" collapsed="false">
      <c r="A1409" s="0" t="n">
        <v>39337</v>
      </c>
      <c r="B1409" s="0" t="s">
        <v>2530</v>
      </c>
      <c r="C1409" s="0" t="s">
        <v>1167</v>
      </c>
      <c r="D1409" s="0" t="s">
        <v>1168</v>
      </c>
      <c r="E1409" s="317" t="n">
        <v>5.35</v>
      </c>
    </row>
    <row r="1410" customFormat="false" ht="15" hidden="false" customHeight="false" outlineLevel="0" collapsed="false">
      <c r="A1410" s="0" t="n">
        <v>39341</v>
      </c>
      <c r="B1410" s="0" t="s">
        <v>2531</v>
      </c>
      <c r="C1410" s="0" t="s">
        <v>1167</v>
      </c>
      <c r="D1410" s="0" t="s">
        <v>1168</v>
      </c>
      <c r="E1410" s="317" t="n">
        <v>8.77</v>
      </c>
    </row>
    <row r="1411" customFormat="false" ht="15" hidden="false" customHeight="false" outlineLevel="0" collapsed="false">
      <c r="A1411" s="0" t="n">
        <v>39340</v>
      </c>
      <c r="B1411" s="0" t="s">
        <v>2532</v>
      </c>
      <c r="C1411" s="0" t="s">
        <v>1167</v>
      </c>
      <c r="D1411" s="0" t="s">
        <v>1168</v>
      </c>
      <c r="E1411" s="317" t="n">
        <v>6.44</v>
      </c>
    </row>
    <row r="1412" customFormat="false" ht="15" hidden="false" customHeight="false" outlineLevel="0" collapsed="false">
      <c r="A1412" s="0" t="n">
        <v>12025</v>
      </c>
      <c r="B1412" s="0" t="s">
        <v>2533</v>
      </c>
      <c r="C1412" s="0" t="s">
        <v>1167</v>
      </c>
      <c r="D1412" s="0" t="s">
        <v>1168</v>
      </c>
      <c r="E1412" s="317" t="n">
        <v>6.65</v>
      </c>
    </row>
    <row r="1413" customFormat="false" ht="15" hidden="false" customHeight="false" outlineLevel="0" collapsed="false">
      <c r="A1413" s="0" t="n">
        <v>39342</v>
      </c>
      <c r="B1413" s="0" t="s">
        <v>2534</v>
      </c>
      <c r="C1413" s="0" t="s">
        <v>1167</v>
      </c>
      <c r="D1413" s="0" t="s">
        <v>1168</v>
      </c>
      <c r="E1413" s="317" t="n">
        <v>8.77</v>
      </c>
    </row>
    <row r="1414" customFormat="false" ht="15" hidden="false" customHeight="false" outlineLevel="0" collapsed="false">
      <c r="A1414" s="0" t="n">
        <v>39343</v>
      </c>
      <c r="B1414" s="0" t="s">
        <v>2535</v>
      </c>
      <c r="C1414" s="0" t="s">
        <v>1167</v>
      </c>
      <c r="D1414" s="0" t="s">
        <v>1168</v>
      </c>
      <c r="E1414" s="317" t="n">
        <v>7.41</v>
      </c>
    </row>
    <row r="1415" customFormat="false" ht="15" hidden="false" customHeight="false" outlineLevel="0" collapsed="false">
      <c r="A1415" s="0" t="n">
        <v>39345</v>
      </c>
      <c r="B1415" s="0" t="s">
        <v>2536</v>
      </c>
      <c r="C1415" s="0" t="s">
        <v>1167</v>
      </c>
      <c r="D1415" s="0" t="s">
        <v>1168</v>
      </c>
      <c r="E1415" s="317" t="n">
        <v>10.02</v>
      </c>
    </row>
    <row r="1416" customFormat="false" ht="15" hidden="false" customHeight="false" outlineLevel="0" collapsed="false">
      <c r="A1416" s="0" t="n">
        <v>39344</v>
      </c>
      <c r="B1416" s="0" t="s">
        <v>2537</v>
      </c>
      <c r="C1416" s="0" t="s">
        <v>1167</v>
      </c>
      <c r="D1416" s="0" t="s">
        <v>1168</v>
      </c>
      <c r="E1416" s="317" t="n">
        <v>7.16</v>
      </c>
    </row>
    <row r="1417" customFormat="false" ht="15" hidden="false" customHeight="false" outlineLevel="0" collapsed="false">
      <c r="A1417" s="0" t="n">
        <v>12623</v>
      </c>
      <c r="B1417" s="0" t="s">
        <v>2538</v>
      </c>
      <c r="C1417" s="0" t="s">
        <v>1185</v>
      </c>
      <c r="D1417" s="0" t="s">
        <v>1171</v>
      </c>
      <c r="E1417" s="317" t="n">
        <v>11.43</v>
      </c>
    </row>
    <row r="1418" customFormat="false" ht="15" hidden="false" customHeight="false" outlineLevel="0" collapsed="false">
      <c r="A1418" s="0" t="n">
        <v>34498</v>
      </c>
      <c r="B1418" s="0" t="s">
        <v>2539</v>
      </c>
      <c r="C1418" s="0" t="s">
        <v>1167</v>
      </c>
      <c r="D1418" s="0" t="s">
        <v>1168</v>
      </c>
      <c r="E1418" s="317" t="n">
        <v>64.14</v>
      </c>
    </row>
    <row r="1419" customFormat="false" ht="15" hidden="false" customHeight="false" outlineLevel="0" collapsed="false">
      <c r="A1419" s="0" t="n">
        <v>13244</v>
      </c>
      <c r="B1419" s="0" t="s">
        <v>2540</v>
      </c>
      <c r="C1419" s="0" t="s">
        <v>1167</v>
      </c>
      <c r="D1419" s="0" t="s">
        <v>1175</v>
      </c>
      <c r="E1419" s="317" t="n">
        <v>27</v>
      </c>
    </row>
    <row r="1420" customFormat="false" ht="15" hidden="false" customHeight="false" outlineLevel="0" collapsed="false">
      <c r="A1420" s="0" t="n">
        <v>38998</v>
      </c>
      <c r="B1420" s="0" t="s">
        <v>2541</v>
      </c>
      <c r="C1420" s="0" t="s">
        <v>1167</v>
      </c>
      <c r="D1420" s="0" t="s">
        <v>1171</v>
      </c>
      <c r="E1420" s="317" t="n">
        <v>7.31</v>
      </c>
    </row>
    <row r="1421" customFormat="false" ht="15" hidden="false" customHeight="false" outlineLevel="0" collapsed="false">
      <c r="A1421" s="0" t="n">
        <v>38999</v>
      </c>
      <c r="B1421" s="0" t="s">
        <v>2542</v>
      </c>
      <c r="C1421" s="0" t="s">
        <v>1167</v>
      </c>
      <c r="D1421" s="0" t="s">
        <v>1171</v>
      </c>
      <c r="E1421" s="317" t="n">
        <v>12.09</v>
      </c>
    </row>
    <row r="1422" customFormat="false" ht="15" hidden="false" customHeight="false" outlineLevel="0" collapsed="false">
      <c r="A1422" s="0" t="n">
        <v>38996</v>
      </c>
      <c r="B1422" s="0" t="s">
        <v>2543</v>
      </c>
      <c r="C1422" s="0" t="s">
        <v>1167</v>
      </c>
      <c r="D1422" s="0" t="s">
        <v>1171</v>
      </c>
      <c r="E1422" s="317" t="n">
        <v>10.56</v>
      </c>
    </row>
    <row r="1423" customFormat="false" ht="15" hidden="false" customHeight="false" outlineLevel="0" collapsed="false">
      <c r="A1423" s="0" t="n">
        <v>38997</v>
      </c>
      <c r="B1423" s="0" t="s">
        <v>2544</v>
      </c>
      <c r="C1423" s="0" t="s">
        <v>1167</v>
      </c>
      <c r="D1423" s="0" t="s">
        <v>1171</v>
      </c>
      <c r="E1423" s="317" t="n">
        <v>17.09</v>
      </c>
    </row>
    <row r="1424" customFormat="false" ht="15" hidden="false" customHeight="false" outlineLevel="0" collapsed="false">
      <c r="A1424" s="0" t="n">
        <v>39862</v>
      </c>
      <c r="B1424" s="0" t="s">
        <v>2545</v>
      </c>
      <c r="C1424" s="0" t="s">
        <v>1167</v>
      </c>
      <c r="D1424" s="0" t="s">
        <v>1171</v>
      </c>
      <c r="E1424" s="317" t="n">
        <v>7.27</v>
      </c>
    </row>
    <row r="1425" customFormat="false" ht="15" hidden="false" customHeight="false" outlineLevel="0" collapsed="false">
      <c r="A1425" s="0" t="n">
        <v>39863</v>
      </c>
      <c r="B1425" s="0" t="s">
        <v>2546</v>
      </c>
      <c r="C1425" s="0" t="s">
        <v>1167</v>
      </c>
      <c r="D1425" s="0" t="s">
        <v>1171</v>
      </c>
      <c r="E1425" s="317" t="n">
        <v>7.37</v>
      </c>
    </row>
    <row r="1426" customFormat="false" ht="15" hidden="false" customHeight="false" outlineLevel="0" collapsed="false">
      <c r="A1426" s="0" t="n">
        <v>39864</v>
      </c>
      <c r="B1426" s="0" t="s">
        <v>2547</v>
      </c>
      <c r="C1426" s="0" t="s">
        <v>1167</v>
      </c>
      <c r="D1426" s="0" t="s">
        <v>1171</v>
      </c>
      <c r="E1426" s="317" t="n">
        <v>9.15</v>
      </c>
    </row>
    <row r="1427" customFormat="false" ht="15" hidden="false" customHeight="false" outlineLevel="0" collapsed="false">
      <c r="A1427" s="0" t="n">
        <v>39865</v>
      </c>
      <c r="B1427" s="0" t="s">
        <v>2548</v>
      </c>
      <c r="C1427" s="0" t="s">
        <v>1167</v>
      </c>
      <c r="D1427" s="0" t="s">
        <v>1171</v>
      </c>
      <c r="E1427" s="317" t="n">
        <v>12.9</v>
      </c>
    </row>
    <row r="1428" customFormat="false" ht="15" hidden="false" customHeight="false" outlineLevel="0" collapsed="false">
      <c r="A1428" s="0" t="n">
        <v>2517</v>
      </c>
      <c r="B1428" s="0" t="s">
        <v>2549</v>
      </c>
      <c r="C1428" s="0" t="s">
        <v>1167</v>
      </c>
      <c r="D1428" s="0" t="s">
        <v>1168</v>
      </c>
      <c r="E1428" s="317" t="n">
        <v>12.97</v>
      </c>
    </row>
    <row r="1429" customFormat="false" ht="15" hidden="false" customHeight="false" outlineLevel="0" collapsed="false">
      <c r="A1429" s="0" t="n">
        <v>2522</v>
      </c>
      <c r="B1429" s="0" t="s">
        <v>2550</v>
      </c>
      <c r="C1429" s="0" t="s">
        <v>1167</v>
      </c>
      <c r="D1429" s="0" t="s">
        <v>1168</v>
      </c>
      <c r="E1429" s="317" t="n">
        <v>8.38</v>
      </c>
    </row>
    <row r="1430" customFormat="false" ht="15" hidden="false" customHeight="false" outlineLevel="0" collapsed="false">
      <c r="A1430" s="0" t="n">
        <v>2548</v>
      </c>
      <c r="B1430" s="0" t="s">
        <v>2551</v>
      </c>
      <c r="C1430" s="0" t="s">
        <v>1167</v>
      </c>
      <c r="D1430" s="0" t="s">
        <v>1168</v>
      </c>
      <c r="E1430" s="317" t="n">
        <v>5.15</v>
      </c>
    </row>
    <row r="1431" customFormat="false" ht="15" hidden="false" customHeight="false" outlineLevel="0" collapsed="false">
      <c r="A1431" s="0" t="n">
        <v>2516</v>
      </c>
      <c r="B1431" s="0" t="s">
        <v>2552</v>
      </c>
      <c r="C1431" s="0" t="s">
        <v>1167</v>
      </c>
      <c r="D1431" s="0" t="s">
        <v>1168</v>
      </c>
      <c r="E1431" s="317" t="n">
        <v>6.73</v>
      </c>
    </row>
    <row r="1432" customFormat="false" ht="15" hidden="false" customHeight="false" outlineLevel="0" collapsed="false">
      <c r="A1432" s="0" t="n">
        <v>2518</v>
      </c>
      <c r="B1432" s="0" t="s">
        <v>2553</v>
      </c>
      <c r="C1432" s="0" t="s">
        <v>1167</v>
      </c>
      <c r="D1432" s="0" t="s">
        <v>1168</v>
      </c>
      <c r="E1432" s="317" t="n">
        <v>61.76</v>
      </c>
    </row>
    <row r="1433" customFormat="false" ht="15" hidden="false" customHeight="false" outlineLevel="0" collapsed="false">
      <c r="A1433" s="0" t="n">
        <v>2521</v>
      </c>
      <c r="B1433" s="0" t="s">
        <v>2554</v>
      </c>
      <c r="C1433" s="0" t="s">
        <v>1167</v>
      </c>
      <c r="D1433" s="0" t="s">
        <v>1168</v>
      </c>
      <c r="E1433" s="317" t="n">
        <v>26.29</v>
      </c>
    </row>
    <row r="1434" customFormat="false" ht="15" hidden="false" customHeight="false" outlineLevel="0" collapsed="false">
      <c r="A1434" s="0" t="n">
        <v>2515</v>
      </c>
      <c r="B1434" s="0" t="s">
        <v>2555</v>
      </c>
      <c r="C1434" s="0" t="s">
        <v>1167</v>
      </c>
      <c r="D1434" s="0" t="s">
        <v>1168</v>
      </c>
      <c r="E1434" s="317" t="n">
        <v>5.6</v>
      </c>
    </row>
    <row r="1435" customFormat="false" ht="15" hidden="false" customHeight="false" outlineLevel="0" collapsed="false">
      <c r="A1435" s="0" t="n">
        <v>2519</v>
      </c>
      <c r="B1435" s="0" t="s">
        <v>2556</v>
      </c>
      <c r="C1435" s="0" t="s">
        <v>1167</v>
      </c>
      <c r="D1435" s="0" t="s">
        <v>1168</v>
      </c>
      <c r="E1435" s="317" t="n">
        <v>74.47</v>
      </c>
    </row>
    <row r="1436" customFormat="false" ht="15" hidden="false" customHeight="false" outlineLevel="0" collapsed="false">
      <c r="A1436" s="0" t="n">
        <v>2520</v>
      </c>
      <c r="B1436" s="0" t="s">
        <v>2557</v>
      </c>
      <c r="C1436" s="0" t="s">
        <v>1167</v>
      </c>
      <c r="D1436" s="0" t="s">
        <v>1168</v>
      </c>
      <c r="E1436" s="317" t="n">
        <v>137.07</v>
      </c>
    </row>
    <row r="1437" customFormat="false" ht="15" hidden="false" customHeight="false" outlineLevel="0" collapsed="false">
      <c r="A1437" s="0" t="n">
        <v>1602</v>
      </c>
      <c r="B1437" s="0" t="s">
        <v>2558</v>
      </c>
      <c r="C1437" s="0" t="s">
        <v>1167</v>
      </c>
      <c r="D1437" s="0" t="s">
        <v>1168</v>
      </c>
      <c r="E1437" s="317" t="n">
        <v>25.48</v>
      </c>
    </row>
    <row r="1438" customFormat="false" ht="15" hidden="false" customHeight="false" outlineLevel="0" collapsed="false">
      <c r="A1438" s="0" t="n">
        <v>1601</v>
      </c>
      <c r="B1438" s="0" t="s">
        <v>2559</v>
      </c>
      <c r="C1438" s="0" t="s">
        <v>1167</v>
      </c>
      <c r="D1438" s="0" t="s">
        <v>1168</v>
      </c>
      <c r="E1438" s="317" t="n">
        <v>22.7</v>
      </c>
    </row>
    <row r="1439" customFormat="false" ht="15" hidden="false" customHeight="false" outlineLevel="0" collapsed="false">
      <c r="A1439" s="0" t="n">
        <v>1598</v>
      </c>
      <c r="B1439" s="0" t="s">
        <v>2560</v>
      </c>
      <c r="C1439" s="0" t="s">
        <v>1167</v>
      </c>
      <c r="D1439" s="0" t="s">
        <v>1168</v>
      </c>
      <c r="E1439" s="317" t="n">
        <v>6.72</v>
      </c>
    </row>
    <row r="1440" customFormat="false" ht="15" hidden="false" customHeight="false" outlineLevel="0" collapsed="false">
      <c r="A1440" s="0" t="n">
        <v>1600</v>
      </c>
      <c r="B1440" s="0" t="s">
        <v>2561</v>
      </c>
      <c r="C1440" s="0" t="s">
        <v>1167</v>
      </c>
      <c r="D1440" s="0" t="s">
        <v>1168</v>
      </c>
      <c r="E1440" s="317" t="n">
        <v>9.92</v>
      </c>
    </row>
    <row r="1441" customFormat="false" ht="15" hidden="false" customHeight="false" outlineLevel="0" collapsed="false">
      <c r="A1441" s="0" t="n">
        <v>1603</v>
      </c>
      <c r="B1441" s="0" t="s">
        <v>2562</v>
      </c>
      <c r="C1441" s="0" t="s">
        <v>1167</v>
      </c>
      <c r="D1441" s="0" t="s">
        <v>1168</v>
      </c>
      <c r="E1441" s="317" t="n">
        <v>38.47</v>
      </c>
    </row>
    <row r="1442" customFormat="false" ht="15" hidden="false" customHeight="false" outlineLevel="0" collapsed="false">
      <c r="A1442" s="0" t="n">
        <v>1599</v>
      </c>
      <c r="B1442" s="0" t="s">
        <v>2563</v>
      </c>
      <c r="C1442" s="0" t="s">
        <v>1167</v>
      </c>
      <c r="D1442" s="0" t="s">
        <v>1168</v>
      </c>
      <c r="E1442" s="317" t="n">
        <v>7.79</v>
      </c>
    </row>
    <row r="1443" customFormat="false" ht="15" hidden="false" customHeight="false" outlineLevel="0" collapsed="false">
      <c r="A1443" s="0" t="n">
        <v>1597</v>
      </c>
      <c r="B1443" s="0" t="s">
        <v>2564</v>
      </c>
      <c r="C1443" s="0" t="s">
        <v>1167</v>
      </c>
      <c r="D1443" s="0" t="s">
        <v>1168</v>
      </c>
      <c r="E1443" s="317" t="n">
        <v>6.31</v>
      </c>
    </row>
    <row r="1444" customFormat="false" ht="15" hidden="false" customHeight="false" outlineLevel="0" collapsed="false">
      <c r="A1444" s="0" t="n">
        <v>39600</v>
      </c>
      <c r="B1444" s="0" t="s">
        <v>2565</v>
      </c>
      <c r="C1444" s="0" t="s">
        <v>1167</v>
      </c>
      <c r="D1444" s="0" t="s">
        <v>1171</v>
      </c>
      <c r="E1444" s="317" t="n">
        <v>12.02</v>
      </c>
    </row>
    <row r="1445" customFormat="false" ht="15" hidden="false" customHeight="false" outlineLevel="0" collapsed="false">
      <c r="A1445" s="0" t="n">
        <v>39601</v>
      </c>
      <c r="B1445" s="0" t="s">
        <v>2566</v>
      </c>
      <c r="C1445" s="0" t="s">
        <v>1167</v>
      </c>
      <c r="D1445" s="0" t="s">
        <v>1171</v>
      </c>
      <c r="E1445" s="317" t="n">
        <v>20.91</v>
      </c>
    </row>
    <row r="1446" customFormat="false" ht="15" hidden="false" customHeight="false" outlineLevel="0" collapsed="false">
      <c r="A1446" s="0" t="n">
        <v>39602</v>
      </c>
      <c r="B1446" s="0" t="s">
        <v>2567</v>
      </c>
      <c r="C1446" s="0" t="s">
        <v>1167</v>
      </c>
      <c r="D1446" s="0" t="s">
        <v>1171</v>
      </c>
      <c r="E1446" s="317" t="n">
        <v>1.37</v>
      </c>
    </row>
    <row r="1447" customFormat="false" ht="15" hidden="false" customHeight="false" outlineLevel="0" collapsed="false">
      <c r="A1447" s="0" t="n">
        <v>39603</v>
      </c>
      <c r="B1447" s="0" t="s">
        <v>2568</v>
      </c>
      <c r="C1447" s="0" t="s">
        <v>1167</v>
      </c>
      <c r="D1447" s="0" t="s">
        <v>1171</v>
      </c>
      <c r="E1447" s="317" t="n">
        <v>2.35</v>
      </c>
    </row>
    <row r="1448" customFormat="false" ht="15" hidden="false" customHeight="false" outlineLevel="0" collapsed="false">
      <c r="A1448" s="0" t="n">
        <v>11821</v>
      </c>
      <c r="B1448" s="0" t="s">
        <v>2569</v>
      </c>
      <c r="C1448" s="0" t="s">
        <v>1167</v>
      </c>
      <c r="D1448" s="0" t="s">
        <v>1168</v>
      </c>
      <c r="E1448" s="317" t="n">
        <v>5.19</v>
      </c>
    </row>
    <row r="1449" customFormat="false" ht="15" hidden="false" customHeight="false" outlineLevel="0" collapsed="false">
      <c r="A1449" s="0" t="n">
        <v>1562</v>
      </c>
      <c r="B1449" s="0" t="s">
        <v>2570</v>
      </c>
      <c r="C1449" s="0" t="s">
        <v>1167</v>
      </c>
      <c r="D1449" s="0" t="s">
        <v>1168</v>
      </c>
      <c r="E1449" s="317" t="n">
        <v>8.5</v>
      </c>
    </row>
    <row r="1450" customFormat="false" ht="15" hidden="false" customHeight="false" outlineLevel="0" collapsed="false">
      <c r="A1450" s="0" t="n">
        <v>1563</v>
      </c>
      <c r="B1450" s="0" t="s">
        <v>2571</v>
      </c>
      <c r="C1450" s="0" t="s">
        <v>1167</v>
      </c>
      <c r="D1450" s="0" t="s">
        <v>1168</v>
      </c>
      <c r="E1450" s="317" t="n">
        <v>11.4</v>
      </c>
    </row>
    <row r="1451" customFormat="false" ht="15" hidden="false" customHeight="false" outlineLevel="0" collapsed="false">
      <c r="A1451" s="0" t="n">
        <v>11856</v>
      </c>
      <c r="B1451" s="0" t="s">
        <v>2572</v>
      </c>
      <c r="C1451" s="0" t="s">
        <v>1167</v>
      </c>
      <c r="D1451" s="0" t="s">
        <v>1175</v>
      </c>
      <c r="E1451" s="317" t="n">
        <v>3.4</v>
      </c>
    </row>
    <row r="1452" customFormat="false" ht="15" hidden="false" customHeight="false" outlineLevel="0" collapsed="false">
      <c r="A1452" s="0" t="n">
        <v>11857</v>
      </c>
      <c r="B1452" s="0" t="s">
        <v>2573</v>
      </c>
      <c r="C1452" s="0" t="s">
        <v>1167</v>
      </c>
      <c r="D1452" s="0" t="s">
        <v>1168</v>
      </c>
      <c r="E1452" s="317" t="n">
        <v>17.89</v>
      </c>
    </row>
    <row r="1453" customFormat="false" ht="15" hidden="false" customHeight="false" outlineLevel="0" collapsed="false">
      <c r="A1453" s="0" t="n">
        <v>11858</v>
      </c>
      <c r="B1453" s="0" t="s">
        <v>2574</v>
      </c>
      <c r="C1453" s="0" t="s">
        <v>1167</v>
      </c>
      <c r="D1453" s="0" t="s">
        <v>1168</v>
      </c>
      <c r="E1453" s="317" t="n">
        <v>22.21</v>
      </c>
    </row>
    <row r="1454" customFormat="false" ht="15" hidden="false" customHeight="false" outlineLevel="0" collapsed="false">
      <c r="A1454" s="0" t="n">
        <v>1539</v>
      </c>
      <c r="B1454" s="0" t="s">
        <v>2575</v>
      </c>
      <c r="C1454" s="0" t="s">
        <v>1167</v>
      </c>
      <c r="D1454" s="0" t="s">
        <v>1168</v>
      </c>
      <c r="E1454" s="317" t="n">
        <v>3.99</v>
      </c>
    </row>
    <row r="1455" customFormat="false" ht="15" hidden="false" customHeight="false" outlineLevel="0" collapsed="false">
      <c r="A1455" s="0" t="n">
        <v>11859</v>
      </c>
      <c r="B1455" s="0" t="s">
        <v>2576</v>
      </c>
      <c r="C1455" s="0" t="s">
        <v>1167</v>
      </c>
      <c r="D1455" s="0" t="s">
        <v>1168</v>
      </c>
      <c r="E1455" s="317" t="n">
        <v>30.21</v>
      </c>
    </row>
    <row r="1456" customFormat="false" ht="15" hidden="false" customHeight="false" outlineLevel="0" collapsed="false">
      <c r="A1456" s="0" t="n">
        <v>1550</v>
      </c>
      <c r="B1456" s="0" t="s">
        <v>2577</v>
      </c>
      <c r="C1456" s="0" t="s">
        <v>1167</v>
      </c>
      <c r="D1456" s="0" t="s">
        <v>1168</v>
      </c>
      <c r="E1456" s="317" t="n">
        <v>4.21</v>
      </c>
    </row>
    <row r="1457" customFormat="false" ht="15" hidden="false" customHeight="false" outlineLevel="0" collapsed="false">
      <c r="A1457" s="0" t="n">
        <v>11854</v>
      </c>
      <c r="B1457" s="0" t="s">
        <v>2578</v>
      </c>
      <c r="C1457" s="0" t="s">
        <v>1167</v>
      </c>
      <c r="D1457" s="0" t="s">
        <v>1168</v>
      </c>
      <c r="E1457" s="317" t="n">
        <v>5.26</v>
      </c>
    </row>
    <row r="1458" customFormat="false" ht="15" hidden="false" customHeight="false" outlineLevel="0" collapsed="false">
      <c r="A1458" s="0" t="n">
        <v>11862</v>
      </c>
      <c r="B1458" s="0" t="s">
        <v>2579</v>
      </c>
      <c r="C1458" s="0" t="s">
        <v>1167</v>
      </c>
      <c r="D1458" s="0" t="s">
        <v>1168</v>
      </c>
      <c r="E1458" s="317" t="n">
        <v>7.39</v>
      </c>
    </row>
    <row r="1459" customFormat="false" ht="15" hidden="false" customHeight="false" outlineLevel="0" collapsed="false">
      <c r="A1459" s="0" t="n">
        <v>11863</v>
      </c>
      <c r="B1459" s="0" t="s">
        <v>2580</v>
      </c>
      <c r="C1459" s="0" t="s">
        <v>1167</v>
      </c>
      <c r="D1459" s="0" t="s">
        <v>1168</v>
      </c>
      <c r="E1459" s="317" t="n">
        <v>2.98</v>
      </c>
    </row>
    <row r="1460" customFormat="false" ht="15" hidden="false" customHeight="false" outlineLevel="0" collapsed="false">
      <c r="A1460" s="0" t="n">
        <v>11855</v>
      </c>
      <c r="B1460" s="0" t="s">
        <v>2581</v>
      </c>
      <c r="C1460" s="0" t="s">
        <v>1167</v>
      </c>
      <c r="D1460" s="0" t="s">
        <v>1168</v>
      </c>
      <c r="E1460" s="317" t="n">
        <v>11.03</v>
      </c>
    </row>
    <row r="1461" customFormat="false" ht="15" hidden="false" customHeight="false" outlineLevel="0" collapsed="false">
      <c r="A1461" s="0" t="n">
        <v>11864</v>
      </c>
      <c r="B1461" s="0" t="s">
        <v>2582</v>
      </c>
      <c r="C1461" s="0" t="s">
        <v>1167</v>
      </c>
      <c r="D1461" s="0" t="s">
        <v>1168</v>
      </c>
      <c r="E1461" s="317" t="n">
        <v>16.67</v>
      </c>
    </row>
    <row r="1462" customFormat="false" ht="15" hidden="false" customHeight="false" outlineLevel="0" collapsed="false">
      <c r="A1462" s="0" t="n">
        <v>2527</v>
      </c>
      <c r="B1462" s="0" t="s">
        <v>2583</v>
      </c>
      <c r="C1462" s="0" t="s">
        <v>1167</v>
      </c>
      <c r="D1462" s="0" t="s">
        <v>1168</v>
      </c>
      <c r="E1462" s="317" t="n">
        <v>4.64</v>
      </c>
    </row>
    <row r="1463" customFormat="false" ht="15" hidden="false" customHeight="false" outlineLevel="0" collapsed="false">
      <c r="A1463" s="0" t="n">
        <v>2526</v>
      </c>
      <c r="B1463" s="0" t="s">
        <v>2584</v>
      </c>
      <c r="C1463" s="0" t="s">
        <v>1167</v>
      </c>
      <c r="D1463" s="0" t="s">
        <v>1168</v>
      </c>
      <c r="E1463" s="317" t="n">
        <v>2.97</v>
      </c>
    </row>
    <row r="1464" customFormat="false" ht="15" hidden="false" customHeight="false" outlineLevel="0" collapsed="false">
      <c r="A1464" s="0" t="n">
        <v>2487</v>
      </c>
      <c r="B1464" s="0" t="s">
        <v>2585</v>
      </c>
      <c r="C1464" s="0" t="s">
        <v>1167</v>
      </c>
      <c r="D1464" s="0" t="s">
        <v>1168</v>
      </c>
      <c r="E1464" s="317" t="n">
        <v>1.01</v>
      </c>
    </row>
    <row r="1465" customFormat="false" ht="15" hidden="false" customHeight="false" outlineLevel="0" collapsed="false">
      <c r="A1465" s="0" t="n">
        <v>2483</v>
      </c>
      <c r="B1465" s="0" t="s">
        <v>2586</v>
      </c>
      <c r="C1465" s="0" t="s">
        <v>1167</v>
      </c>
      <c r="D1465" s="0" t="s">
        <v>1168</v>
      </c>
      <c r="E1465" s="317" t="n">
        <v>2.12</v>
      </c>
    </row>
    <row r="1466" customFormat="false" ht="15" hidden="false" customHeight="false" outlineLevel="0" collapsed="false">
      <c r="A1466" s="0" t="n">
        <v>2528</v>
      </c>
      <c r="B1466" s="0" t="s">
        <v>2587</v>
      </c>
      <c r="C1466" s="0" t="s">
        <v>1167</v>
      </c>
      <c r="D1466" s="0" t="s">
        <v>1168</v>
      </c>
      <c r="E1466" s="317" t="n">
        <v>11.68</v>
      </c>
    </row>
    <row r="1467" customFormat="false" ht="15" hidden="false" customHeight="false" outlineLevel="0" collapsed="false">
      <c r="A1467" s="0" t="n">
        <v>2489</v>
      </c>
      <c r="B1467" s="0" t="s">
        <v>2588</v>
      </c>
      <c r="C1467" s="0" t="s">
        <v>1167</v>
      </c>
      <c r="D1467" s="0" t="s">
        <v>1168</v>
      </c>
      <c r="E1467" s="317" t="n">
        <v>5.14</v>
      </c>
    </row>
    <row r="1468" customFormat="false" ht="15" hidden="false" customHeight="false" outlineLevel="0" collapsed="false">
      <c r="A1468" s="0" t="n">
        <v>2488</v>
      </c>
      <c r="B1468" s="0" t="s">
        <v>2589</v>
      </c>
      <c r="C1468" s="0" t="s">
        <v>1167</v>
      </c>
      <c r="D1468" s="0" t="s">
        <v>1168</v>
      </c>
      <c r="E1468" s="317" t="n">
        <v>1.19</v>
      </c>
    </row>
    <row r="1469" customFormat="false" ht="15" hidden="false" customHeight="false" outlineLevel="0" collapsed="false">
      <c r="A1469" s="0" t="n">
        <v>2484</v>
      </c>
      <c r="B1469" s="0" t="s">
        <v>2590</v>
      </c>
      <c r="C1469" s="0" t="s">
        <v>1167</v>
      </c>
      <c r="D1469" s="0" t="s">
        <v>1168</v>
      </c>
      <c r="E1469" s="317" t="n">
        <v>16.97</v>
      </c>
    </row>
    <row r="1470" customFormat="false" ht="15" hidden="false" customHeight="false" outlineLevel="0" collapsed="false">
      <c r="A1470" s="0" t="n">
        <v>2485</v>
      </c>
      <c r="B1470" s="0" t="s">
        <v>2591</v>
      </c>
      <c r="C1470" s="0" t="s">
        <v>1167</v>
      </c>
      <c r="D1470" s="0" t="s">
        <v>1168</v>
      </c>
      <c r="E1470" s="317" t="n">
        <v>26.6</v>
      </c>
    </row>
    <row r="1471" customFormat="false" ht="15" hidden="false" customHeight="false" outlineLevel="0" collapsed="false">
      <c r="A1471" s="0" t="n">
        <v>38005</v>
      </c>
      <c r="B1471" s="0" t="s">
        <v>2592</v>
      </c>
      <c r="C1471" s="0" t="s">
        <v>1167</v>
      </c>
      <c r="D1471" s="0" t="s">
        <v>1168</v>
      </c>
      <c r="E1471" s="317" t="n">
        <v>14.48</v>
      </c>
    </row>
    <row r="1472" customFormat="false" ht="15" hidden="false" customHeight="false" outlineLevel="0" collapsed="false">
      <c r="A1472" s="0" t="n">
        <v>38006</v>
      </c>
      <c r="B1472" s="0" t="s">
        <v>2593</v>
      </c>
      <c r="C1472" s="0" t="s">
        <v>1167</v>
      </c>
      <c r="D1472" s="0" t="s">
        <v>1168</v>
      </c>
      <c r="E1472" s="317" t="n">
        <v>17.78</v>
      </c>
    </row>
    <row r="1473" customFormat="false" ht="15" hidden="false" customHeight="false" outlineLevel="0" collapsed="false">
      <c r="A1473" s="0" t="n">
        <v>38428</v>
      </c>
      <c r="B1473" s="0" t="s">
        <v>2594</v>
      </c>
      <c r="C1473" s="0" t="s">
        <v>1167</v>
      </c>
      <c r="D1473" s="0" t="s">
        <v>1168</v>
      </c>
      <c r="E1473" s="317" t="n">
        <v>16.65</v>
      </c>
    </row>
    <row r="1474" customFormat="false" ht="15" hidden="false" customHeight="false" outlineLevel="0" collapsed="false">
      <c r="A1474" s="0" t="n">
        <v>38007</v>
      </c>
      <c r="B1474" s="0" t="s">
        <v>2595</v>
      </c>
      <c r="C1474" s="0" t="s">
        <v>1167</v>
      </c>
      <c r="D1474" s="0" t="s">
        <v>1168</v>
      </c>
      <c r="E1474" s="317" t="n">
        <v>27.21</v>
      </c>
    </row>
    <row r="1475" customFormat="false" ht="15" hidden="false" customHeight="false" outlineLevel="0" collapsed="false">
      <c r="A1475" s="0" t="n">
        <v>38008</v>
      </c>
      <c r="B1475" s="0" t="s">
        <v>2596</v>
      </c>
      <c r="C1475" s="0" t="s">
        <v>1167</v>
      </c>
      <c r="D1475" s="0" t="s">
        <v>1168</v>
      </c>
      <c r="E1475" s="317" t="n">
        <v>109.59</v>
      </c>
    </row>
    <row r="1476" customFormat="false" ht="15" hidden="false" customHeight="false" outlineLevel="0" collapsed="false">
      <c r="A1476" s="0" t="n">
        <v>38009</v>
      </c>
      <c r="B1476" s="0" t="s">
        <v>2597</v>
      </c>
      <c r="C1476" s="0" t="s">
        <v>1167</v>
      </c>
      <c r="D1476" s="0" t="s">
        <v>1168</v>
      </c>
      <c r="E1476" s="317" t="n">
        <v>133.93</v>
      </c>
    </row>
    <row r="1477" customFormat="false" ht="15" hidden="false" customHeight="false" outlineLevel="0" collapsed="false">
      <c r="A1477" s="0" t="n">
        <v>39279</v>
      </c>
      <c r="B1477" s="0" t="s">
        <v>2598</v>
      </c>
      <c r="C1477" s="0" t="s">
        <v>1167</v>
      </c>
      <c r="D1477" s="0" t="s">
        <v>1171</v>
      </c>
      <c r="E1477" s="317" t="n">
        <v>8.48</v>
      </c>
    </row>
    <row r="1478" customFormat="false" ht="15" hidden="false" customHeight="false" outlineLevel="0" collapsed="false">
      <c r="A1478" s="0" t="n">
        <v>38845</v>
      </c>
      <c r="B1478" s="0" t="s">
        <v>2599</v>
      </c>
      <c r="C1478" s="0" t="s">
        <v>1167</v>
      </c>
      <c r="D1478" s="0" t="s">
        <v>1171</v>
      </c>
      <c r="E1478" s="317" t="n">
        <v>12.28</v>
      </c>
    </row>
    <row r="1479" customFormat="false" ht="15" hidden="false" customHeight="false" outlineLevel="0" collapsed="false">
      <c r="A1479" s="0" t="n">
        <v>39280</v>
      </c>
      <c r="B1479" s="0" t="s">
        <v>2600</v>
      </c>
      <c r="C1479" s="0" t="s">
        <v>1167</v>
      </c>
      <c r="D1479" s="0" t="s">
        <v>1171</v>
      </c>
      <c r="E1479" s="317" t="n">
        <v>11</v>
      </c>
    </row>
    <row r="1480" customFormat="false" ht="15" hidden="false" customHeight="false" outlineLevel="0" collapsed="false">
      <c r="A1480" s="0" t="n">
        <v>39281</v>
      </c>
      <c r="B1480" s="0" t="s">
        <v>2601</v>
      </c>
      <c r="C1480" s="0" t="s">
        <v>1167</v>
      </c>
      <c r="D1480" s="0" t="s">
        <v>1171</v>
      </c>
      <c r="E1480" s="317" t="n">
        <v>14.48</v>
      </c>
    </row>
    <row r="1481" customFormat="false" ht="15" hidden="false" customHeight="false" outlineLevel="0" collapsed="false">
      <c r="A1481" s="0" t="n">
        <v>38849</v>
      </c>
      <c r="B1481" s="0" t="s">
        <v>2602</v>
      </c>
      <c r="C1481" s="0" t="s">
        <v>1167</v>
      </c>
      <c r="D1481" s="0" t="s">
        <v>1171</v>
      </c>
      <c r="E1481" s="317" t="n">
        <v>12.41</v>
      </c>
    </row>
    <row r="1482" customFormat="false" ht="15" hidden="false" customHeight="false" outlineLevel="0" collapsed="false">
      <c r="A1482" s="0" t="n">
        <v>39282</v>
      </c>
      <c r="B1482" s="0" t="s">
        <v>2603</v>
      </c>
      <c r="C1482" s="0" t="s">
        <v>1167</v>
      </c>
      <c r="D1482" s="0" t="s">
        <v>1171</v>
      </c>
      <c r="E1482" s="317" t="n">
        <v>14.83</v>
      </c>
    </row>
    <row r="1483" customFormat="false" ht="15" hidden="false" customHeight="false" outlineLevel="0" collapsed="false">
      <c r="A1483" s="0" t="n">
        <v>38852</v>
      </c>
      <c r="B1483" s="0" t="s">
        <v>2604</v>
      </c>
      <c r="C1483" s="0" t="s">
        <v>1167</v>
      </c>
      <c r="D1483" s="0" t="s">
        <v>1171</v>
      </c>
      <c r="E1483" s="317" t="n">
        <v>20.17</v>
      </c>
    </row>
    <row r="1484" customFormat="false" ht="15" hidden="false" customHeight="false" outlineLevel="0" collapsed="false">
      <c r="A1484" s="0" t="n">
        <v>38844</v>
      </c>
      <c r="B1484" s="0" t="s">
        <v>2605</v>
      </c>
      <c r="C1484" s="0" t="s">
        <v>1167</v>
      </c>
      <c r="D1484" s="0" t="s">
        <v>1171</v>
      </c>
      <c r="E1484" s="317" t="n">
        <v>6.2</v>
      </c>
    </row>
    <row r="1485" customFormat="false" ht="15" hidden="false" customHeight="false" outlineLevel="0" collapsed="false">
      <c r="A1485" s="0" t="n">
        <v>38846</v>
      </c>
      <c r="B1485" s="0" t="s">
        <v>2606</v>
      </c>
      <c r="C1485" s="0" t="s">
        <v>1167</v>
      </c>
      <c r="D1485" s="0" t="s">
        <v>1171</v>
      </c>
      <c r="E1485" s="317" t="n">
        <v>6.78</v>
      </c>
    </row>
    <row r="1486" customFormat="false" ht="15" hidden="false" customHeight="false" outlineLevel="0" collapsed="false">
      <c r="A1486" s="0" t="n">
        <v>38847</v>
      </c>
      <c r="B1486" s="0" t="s">
        <v>2607</v>
      </c>
      <c r="C1486" s="0" t="s">
        <v>1167</v>
      </c>
      <c r="D1486" s="0" t="s">
        <v>1171</v>
      </c>
      <c r="E1486" s="317" t="n">
        <v>8.34</v>
      </c>
    </row>
    <row r="1487" customFormat="false" ht="15" hidden="false" customHeight="false" outlineLevel="0" collapsed="false">
      <c r="A1487" s="0" t="n">
        <v>38850</v>
      </c>
      <c r="B1487" s="0" t="s">
        <v>2608</v>
      </c>
      <c r="C1487" s="0" t="s">
        <v>1167</v>
      </c>
      <c r="D1487" s="0" t="s">
        <v>1171</v>
      </c>
      <c r="E1487" s="317" t="n">
        <v>11.59</v>
      </c>
    </row>
    <row r="1488" customFormat="false" ht="15" hidden="false" customHeight="false" outlineLevel="0" collapsed="false">
      <c r="A1488" s="0" t="n">
        <v>38848</v>
      </c>
      <c r="B1488" s="0" t="s">
        <v>2609</v>
      </c>
      <c r="C1488" s="0" t="s">
        <v>1167</v>
      </c>
      <c r="D1488" s="0" t="s">
        <v>1171</v>
      </c>
      <c r="E1488" s="317" t="n">
        <v>9.7</v>
      </c>
    </row>
    <row r="1489" customFormat="false" ht="15" hidden="false" customHeight="false" outlineLevel="0" collapsed="false">
      <c r="A1489" s="0" t="n">
        <v>38851</v>
      </c>
      <c r="B1489" s="0" t="s">
        <v>2610</v>
      </c>
      <c r="C1489" s="0" t="s">
        <v>1167</v>
      </c>
      <c r="D1489" s="0" t="s">
        <v>1171</v>
      </c>
      <c r="E1489" s="317" t="n">
        <v>17.63</v>
      </c>
    </row>
    <row r="1490" customFormat="false" ht="15" hidden="false" customHeight="false" outlineLevel="0" collapsed="false">
      <c r="A1490" s="0" t="n">
        <v>38860</v>
      </c>
      <c r="B1490" s="0" t="s">
        <v>2611</v>
      </c>
      <c r="C1490" s="0" t="s">
        <v>1167</v>
      </c>
      <c r="D1490" s="0" t="s">
        <v>1171</v>
      </c>
      <c r="E1490" s="317" t="n">
        <v>4.98</v>
      </c>
    </row>
    <row r="1491" customFormat="false" ht="15" hidden="false" customHeight="false" outlineLevel="0" collapsed="false">
      <c r="A1491" s="0" t="n">
        <v>38861</v>
      </c>
      <c r="B1491" s="0" t="s">
        <v>2612</v>
      </c>
      <c r="C1491" s="0" t="s">
        <v>1167</v>
      </c>
      <c r="D1491" s="0" t="s">
        <v>1171</v>
      </c>
      <c r="E1491" s="317" t="n">
        <v>6.7</v>
      </c>
    </row>
    <row r="1492" customFormat="false" ht="15" hidden="false" customHeight="false" outlineLevel="0" collapsed="false">
      <c r="A1492" s="0" t="n">
        <v>38862</v>
      </c>
      <c r="B1492" s="0" t="s">
        <v>2613</v>
      </c>
      <c r="C1492" s="0" t="s">
        <v>1167</v>
      </c>
      <c r="D1492" s="0" t="s">
        <v>1171</v>
      </c>
      <c r="E1492" s="317" t="n">
        <v>5.65</v>
      </c>
    </row>
    <row r="1493" customFormat="false" ht="15" hidden="false" customHeight="false" outlineLevel="0" collapsed="false">
      <c r="A1493" s="0" t="n">
        <v>38863</v>
      </c>
      <c r="B1493" s="0" t="s">
        <v>2614</v>
      </c>
      <c r="C1493" s="0" t="s">
        <v>1167</v>
      </c>
      <c r="D1493" s="0" t="s">
        <v>1171</v>
      </c>
      <c r="E1493" s="317" t="n">
        <v>6.49</v>
      </c>
    </row>
    <row r="1494" customFormat="false" ht="15" hidden="false" customHeight="false" outlineLevel="0" collapsed="false">
      <c r="A1494" s="0" t="n">
        <v>38865</v>
      </c>
      <c r="B1494" s="0" t="s">
        <v>2615</v>
      </c>
      <c r="C1494" s="0" t="s">
        <v>1167</v>
      </c>
      <c r="D1494" s="0" t="s">
        <v>1171</v>
      </c>
      <c r="E1494" s="317" t="n">
        <v>8.82</v>
      </c>
    </row>
    <row r="1495" customFormat="false" ht="15" hidden="false" customHeight="false" outlineLevel="0" collapsed="false">
      <c r="A1495" s="0" t="n">
        <v>38864</v>
      </c>
      <c r="B1495" s="0" t="s">
        <v>2616</v>
      </c>
      <c r="C1495" s="0" t="s">
        <v>1167</v>
      </c>
      <c r="D1495" s="0" t="s">
        <v>1171</v>
      </c>
      <c r="E1495" s="317" t="n">
        <v>13.48</v>
      </c>
    </row>
    <row r="1496" customFormat="false" ht="15" hidden="false" customHeight="false" outlineLevel="0" collapsed="false">
      <c r="A1496" s="0" t="n">
        <v>38866</v>
      </c>
      <c r="B1496" s="0" t="s">
        <v>2617</v>
      </c>
      <c r="C1496" s="0" t="s">
        <v>1167</v>
      </c>
      <c r="D1496" s="0" t="s">
        <v>1171</v>
      </c>
      <c r="E1496" s="317" t="n">
        <v>9.49</v>
      </c>
    </row>
    <row r="1497" customFormat="false" ht="15" hidden="false" customHeight="false" outlineLevel="0" collapsed="false">
      <c r="A1497" s="0" t="n">
        <v>38868</v>
      </c>
      <c r="B1497" s="0" t="s">
        <v>2618</v>
      </c>
      <c r="C1497" s="0" t="s">
        <v>1167</v>
      </c>
      <c r="D1497" s="0" t="s">
        <v>1171</v>
      </c>
      <c r="E1497" s="317" t="n">
        <v>15.82</v>
      </c>
    </row>
    <row r="1498" customFormat="false" ht="15" hidden="false" customHeight="false" outlineLevel="0" collapsed="false">
      <c r="A1498" s="0" t="n">
        <v>38853</v>
      </c>
      <c r="B1498" s="0" t="s">
        <v>2619</v>
      </c>
      <c r="C1498" s="0" t="s">
        <v>1167</v>
      </c>
      <c r="D1498" s="0" t="s">
        <v>1171</v>
      </c>
      <c r="E1498" s="317" t="n">
        <v>5.11</v>
      </c>
    </row>
    <row r="1499" customFormat="false" ht="15" hidden="false" customHeight="false" outlineLevel="0" collapsed="false">
      <c r="A1499" s="0" t="n">
        <v>38854</v>
      </c>
      <c r="B1499" s="0" t="s">
        <v>2620</v>
      </c>
      <c r="C1499" s="0" t="s">
        <v>1167</v>
      </c>
      <c r="D1499" s="0" t="s">
        <v>1171</v>
      </c>
      <c r="E1499" s="317" t="n">
        <v>6.98</v>
      </c>
    </row>
    <row r="1500" customFormat="false" ht="15" hidden="false" customHeight="false" outlineLevel="0" collapsed="false">
      <c r="A1500" s="0" t="n">
        <v>38855</v>
      </c>
      <c r="B1500" s="0" t="s">
        <v>2621</v>
      </c>
      <c r="C1500" s="0" t="s">
        <v>1167</v>
      </c>
      <c r="D1500" s="0" t="s">
        <v>1171</v>
      </c>
      <c r="E1500" s="317" t="n">
        <v>5.18</v>
      </c>
    </row>
    <row r="1501" customFormat="false" ht="15" hidden="false" customHeight="false" outlineLevel="0" collapsed="false">
      <c r="A1501" s="0" t="n">
        <v>38856</v>
      </c>
      <c r="B1501" s="0" t="s">
        <v>2622</v>
      </c>
      <c r="C1501" s="0" t="s">
        <v>1167</v>
      </c>
      <c r="D1501" s="0" t="s">
        <v>1171</v>
      </c>
      <c r="E1501" s="317" t="n">
        <v>8.32</v>
      </c>
    </row>
    <row r="1502" customFormat="false" ht="15" hidden="false" customHeight="false" outlineLevel="0" collapsed="false">
      <c r="A1502" s="0" t="n">
        <v>38857</v>
      </c>
      <c r="B1502" s="0" t="s">
        <v>2623</v>
      </c>
      <c r="C1502" s="0" t="s">
        <v>1167</v>
      </c>
      <c r="D1502" s="0" t="s">
        <v>1171</v>
      </c>
      <c r="E1502" s="317" t="n">
        <v>11.01</v>
      </c>
    </row>
    <row r="1503" customFormat="false" ht="15" hidden="false" customHeight="false" outlineLevel="0" collapsed="false">
      <c r="A1503" s="0" t="n">
        <v>38858</v>
      </c>
      <c r="B1503" s="0" t="s">
        <v>2624</v>
      </c>
      <c r="C1503" s="0" t="s">
        <v>1167</v>
      </c>
      <c r="D1503" s="0" t="s">
        <v>1171</v>
      </c>
      <c r="E1503" s="317" t="n">
        <v>10.01</v>
      </c>
    </row>
    <row r="1504" customFormat="false" ht="15" hidden="false" customHeight="false" outlineLevel="0" collapsed="false">
      <c r="A1504" s="0" t="n">
        <v>38859</v>
      </c>
      <c r="B1504" s="0" t="s">
        <v>2625</v>
      </c>
      <c r="C1504" s="0" t="s">
        <v>1167</v>
      </c>
      <c r="D1504" s="0" t="s">
        <v>1171</v>
      </c>
      <c r="E1504" s="317" t="n">
        <v>16.21</v>
      </c>
    </row>
    <row r="1505" customFormat="false" ht="15" hidden="false" customHeight="false" outlineLevel="0" collapsed="false">
      <c r="A1505" s="0" t="n">
        <v>1607</v>
      </c>
      <c r="B1505" s="0" t="s">
        <v>2626</v>
      </c>
      <c r="C1505" s="0" t="s">
        <v>2627</v>
      </c>
      <c r="D1505" s="0" t="s">
        <v>1168</v>
      </c>
      <c r="E1505" s="317" t="n">
        <v>0.15</v>
      </c>
    </row>
    <row r="1506" customFormat="false" ht="15" hidden="false" customHeight="false" outlineLevel="0" collapsed="false">
      <c r="A1506" s="0" t="n">
        <v>11467</v>
      </c>
      <c r="B1506" s="0" t="s">
        <v>831</v>
      </c>
      <c r="C1506" s="0" t="s">
        <v>1167</v>
      </c>
      <c r="D1506" s="0" t="s">
        <v>1168</v>
      </c>
      <c r="E1506" s="317" t="n">
        <v>14.97</v>
      </c>
    </row>
    <row r="1507" customFormat="false" ht="15" hidden="false" customHeight="false" outlineLevel="0" collapsed="false">
      <c r="A1507" s="0" t="n">
        <v>38169</v>
      </c>
      <c r="B1507" s="0" t="s">
        <v>2628</v>
      </c>
      <c r="C1507" s="0" t="s">
        <v>2627</v>
      </c>
      <c r="D1507" s="0" t="s">
        <v>1168</v>
      </c>
      <c r="E1507" s="317" t="n">
        <v>56</v>
      </c>
    </row>
    <row r="1508" customFormat="false" ht="15" hidden="false" customHeight="false" outlineLevel="0" collapsed="false">
      <c r="A1508" s="0" t="n">
        <v>6142</v>
      </c>
      <c r="B1508" s="0" t="s">
        <v>2629</v>
      </c>
      <c r="C1508" s="0" t="s">
        <v>1167</v>
      </c>
      <c r="D1508" s="0" t="s">
        <v>1168</v>
      </c>
      <c r="E1508" s="317" t="n">
        <v>5.86</v>
      </c>
    </row>
    <row r="1509" customFormat="false" ht="15" hidden="false" customHeight="false" outlineLevel="0" collapsed="false">
      <c r="A1509" s="0" t="n">
        <v>11686</v>
      </c>
      <c r="B1509" s="0" t="s">
        <v>2630</v>
      </c>
      <c r="C1509" s="0" t="s">
        <v>1167</v>
      </c>
      <c r="D1509" s="0" t="s">
        <v>1168</v>
      </c>
      <c r="E1509" s="317" t="n">
        <v>8.14</v>
      </c>
    </row>
    <row r="1510" customFormat="false" ht="15" hidden="false" customHeight="false" outlineLevel="0" collapsed="false">
      <c r="A1510" s="0" t="n">
        <v>37598</v>
      </c>
      <c r="B1510" s="0" t="s">
        <v>2631</v>
      </c>
      <c r="C1510" s="0" t="s">
        <v>1167</v>
      </c>
      <c r="D1510" s="0" t="s">
        <v>1171</v>
      </c>
      <c r="E1510" s="317" t="n">
        <v>17.36</v>
      </c>
    </row>
    <row r="1511" customFormat="false" ht="15" hidden="false" customHeight="false" outlineLevel="0" collapsed="false">
      <c r="A1511" s="0" t="n">
        <v>25398</v>
      </c>
      <c r="B1511" s="0" t="s">
        <v>2632</v>
      </c>
      <c r="C1511" s="0" t="s">
        <v>1167</v>
      </c>
      <c r="D1511" s="0" t="s">
        <v>1171</v>
      </c>
      <c r="E1511" s="316" t="n">
        <v>2310.16</v>
      </c>
    </row>
    <row r="1512" customFormat="false" ht="15" hidden="false" customHeight="false" outlineLevel="0" collapsed="false">
      <c r="A1512" s="0" t="n">
        <v>25399</v>
      </c>
      <c r="B1512" s="0" t="s">
        <v>2633</v>
      </c>
      <c r="C1512" s="0" t="s">
        <v>1167</v>
      </c>
      <c r="D1512" s="0" t="s">
        <v>1171</v>
      </c>
      <c r="E1512" s="316" t="n">
        <v>1402.47</v>
      </c>
    </row>
    <row r="1513" customFormat="false" ht="15" hidden="false" customHeight="false" outlineLevel="0" collapsed="false">
      <c r="A1513" s="0" t="n">
        <v>10667</v>
      </c>
      <c r="B1513" s="0" t="s">
        <v>2634</v>
      </c>
      <c r="C1513" s="0" t="s">
        <v>1167</v>
      </c>
      <c r="D1513" s="0" t="s">
        <v>1171</v>
      </c>
      <c r="E1513" s="316" t="n">
        <v>10343.5</v>
      </c>
    </row>
    <row r="1514" customFormat="false" ht="15" hidden="false" customHeight="false" outlineLevel="0" collapsed="false">
      <c r="A1514" s="0" t="n">
        <v>1613</v>
      </c>
      <c r="B1514" s="0" t="s">
        <v>2635</v>
      </c>
      <c r="C1514" s="0" t="s">
        <v>1167</v>
      </c>
      <c r="D1514" s="0" t="s">
        <v>1168</v>
      </c>
      <c r="E1514" s="317" t="n">
        <v>990.66</v>
      </c>
    </row>
    <row r="1515" customFormat="false" ht="15" hidden="false" customHeight="false" outlineLevel="0" collapsed="false">
      <c r="A1515" s="0" t="n">
        <v>1626</v>
      </c>
      <c r="B1515" s="0" t="s">
        <v>2636</v>
      </c>
      <c r="C1515" s="0" t="s">
        <v>1167</v>
      </c>
      <c r="D1515" s="0" t="s">
        <v>1168</v>
      </c>
      <c r="E1515" s="316" t="n">
        <v>1481.65</v>
      </c>
    </row>
    <row r="1516" customFormat="false" ht="15" hidden="false" customHeight="false" outlineLevel="0" collapsed="false">
      <c r="A1516" s="0" t="n">
        <v>1625</v>
      </c>
      <c r="B1516" s="0" t="s">
        <v>2637</v>
      </c>
      <c r="C1516" s="0" t="s">
        <v>1167</v>
      </c>
      <c r="D1516" s="0" t="s">
        <v>1168</v>
      </c>
      <c r="E1516" s="317" t="n">
        <v>103.48</v>
      </c>
    </row>
    <row r="1517" customFormat="false" ht="15" hidden="false" customHeight="false" outlineLevel="0" collapsed="false">
      <c r="A1517" s="0" t="n">
        <v>1622</v>
      </c>
      <c r="B1517" s="0" t="s">
        <v>2638</v>
      </c>
      <c r="C1517" s="0" t="s">
        <v>1167</v>
      </c>
      <c r="D1517" s="0" t="s">
        <v>1168</v>
      </c>
      <c r="E1517" s="316" t="n">
        <v>3343.48</v>
      </c>
    </row>
    <row r="1518" customFormat="false" ht="15" hidden="false" customHeight="false" outlineLevel="0" collapsed="false">
      <c r="A1518" s="0" t="n">
        <v>1620</v>
      </c>
      <c r="B1518" s="0" t="s">
        <v>2639</v>
      </c>
      <c r="C1518" s="0" t="s">
        <v>1167</v>
      </c>
      <c r="D1518" s="0" t="s">
        <v>1168</v>
      </c>
      <c r="E1518" s="317" t="n">
        <v>218</v>
      </c>
    </row>
    <row r="1519" customFormat="false" ht="15" hidden="false" customHeight="false" outlineLevel="0" collapsed="false">
      <c r="A1519" s="0" t="n">
        <v>1629</v>
      </c>
      <c r="B1519" s="0" t="s">
        <v>2640</v>
      </c>
      <c r="C1519" s="0" t="s">
        <v>1167</v>
      </c>
      <c r="D1519" s="0" t="s">
        <v>1168</v>
      </c>
      <c r="E1519" s="316" t="n">
        <v>8137.23</v>
      </c>
    </row>
    <row r="1520" customFormat="false" ht="15" hidden="false" customHeight="false" outlineLevel="0" collapsed="false">
      <c r="A1520" s="0" t="n">
        <v>1627</v>
      </c>
      <c r="B1520" s="0" t="s">
        <v>2641</v>
      </c>
      <c r="C1520" s="0" t="s">
        <v>1167</v>
      </c>
      <c r="D1520" s="0" t="s">
        <v>1168</v>
      </c>
      <c r="E1520" s="317" t="n">
        <v>416.7</v>
      </c>
    </row>
    <row r="1521" customFormat="false" ht="15" hidden="false" customHeight="false" outlineLevel="0" collapsed="false">
      <c r="A1521" s="0" t="n">
        <v>1623</v>
      </c>
      <c r="B1521" s="0" t="s">
        <v>2642</v>
      </c>
      <c r="C1521" s="0" t="s">
        <v>1167</v>
      </c>
      <c r="D1521" s="0" t="s">
        <v>1168</v>
      </c>
      <c r="E1521" s="317" t="n">
        <v>84.4</v>
      </c>
    </row>
    <row r="1522" customFormat="false" ht="15" hidden="false" customHeight="false" outlineLevel="0" collapsed="false">
      <c r="A1522" s="0" t="n">
        <v>1619</v>
      </c>
      <c r="B1522" s="0" t="s">
        <v>2643</v>
      </c>
      <c r="C1522" s="0" t="s">
        <v>1167</v>
      </c>
      <c r="D1522" s="0" t="s">
        <v>1168</v>
      </c>
      <c r="E1522" s="317" t="n">
        <v>116.09</v>
      </c>
    </row>
    <row r="1523" customFormat="false" ht="15" hidden="false" customHeight="false" outlineLevel="0" collapsed="false">
      <c r="A1523" s="0" t="n">
        <v>1630</v>
      </c>
      <c r="B1523" s="0" t="s">
        <v>2644</v>
      </c>
      <c r="C1523" s="0" t="s">
        <v>1167</v>
      </c>
      <c r="D1523" s="0" t="s">
        <v>1168</v>
      </c>
      <c r="E1523" s="316" t="n">
        <v>2556.16</v>
      </c>
    </row>
    <row r="1524" customFormat="false" ht="15" hidden="false" customHeight="false" outlineLevel="0" collapsed="false">
      <c r="A1524" s="0" t="n">
        <v>1616</v>
      </c>
      <c r="B1524" s="0" t="s">
        <v>2645</v>
      </c>
      <c r="C1524" s="0" t="s">
        <v>1167</v>
      </c>
      <c r="D1524" s="0" t="s">
        <v>1168</v>
      </c>
      <c r="E1524" s="316" t="n">
        <v>3931.42</v>
      </c>
    </row>
    <row r="1525" customFormat="false" ht="15" hidden="false" customHeight="false" outlineLevel="0" collapsed="false">
      <c r="A1525" s="0" t="n">
        <v>1614</v>
      </c>
      <c r="B1525" s="0" t="s">
        <v>2646</v>
      </c>
      <c r="C1525" s="0" t="s">
        <v>1167</v>
      </c>
      <c r="D1525" s="0" t="s">
        <v>1168</v>
      </c>
      <c r="E1525" s="317" t="n">
        <v>179.68</v>
      </c>
    </row>
    <row r="1526" customFormat="false" ht="15" hidden="false" customHeight="false" outlineLevel="0" collapsed="false">
      <c r="A1526" s="0" t="n">
        <v>1617</v>
      </c>
      <c r="B1526" s="0" t="s">
        <v>2647</v>
      </c>
      <c r="C1526" s="0" t="s">
        <v>1167</v>
      </c>
      <c r="D1526" s="0" t="s">
        <v>1168</v>
      </c>
      <c r="E1526" s="316" t="n">
        <v>4693.26</v>
      </c>
    </row>
    <row r="1527" customFormat="false" ht="15" hidden="false" customHeight="false" outlineLevel="0" collapsed="false">
      <c r="A1527" s="0" t="n">
        <v>1621</v>
      </c>
      <c r="B1527" s="0" t="s">
        <v>2648</v>
      </c>
      <c r="C1527" s="0" t="s">
        <v>1167</v>
      </c>
      <c r="D1527" s="0" t="s">
        <v>1168</v>
      </c>
      <c r="E1527" s="317" t="n">
        <v>321.35</v>
      </c>
    </row>
    <row r="1528" customFormat="false" ht="15" hidden="false" customHeight="false" outlineLevel="0" collapsed="false">
      <c r="A1528" s="0" t="n">
        <v>1624</v>
      </c>
      <c r="B1528" s="0" t="s">
        <v>2649</v>
      </c>
      <c r="C1528" s="0" t="s">
        <v>1167</v>
      </c>
      <c r="D1528" s="0" t="s">
        <v>1168</v>
      </c>
      <c r="E1528" s="316" t="n">
        <v>11536.27</v>
      </c>
    </row>
    <row r="1529" customFormat="false" ht="15" hidden="false" customHeight="false" outlineLevel="0" collapsed="false">
      <c r="A1529" s="0" t="n">
        <v>1615</v>
      </c>
      <c r="B1529" s="0" t="s">
        <v>2650</v>
      </c>
      <c r="C1529" s="0" t="s">
        <v>1167</v>
      </c>
      <c r="D1529" s="0" t="s">
        <v>1168</v>
      </c>
      <c r="E1529" s="317" t="n">
        <v>603.45</v>
      </c>
    </row>
    <row r="1530" customFormat="false" ht="15" hidden="false" customHeight="false" outlineLevel="0" collapsed="false">
      <c r="A1530" s="0" t="n">
        <v>1612</v>
      </c>
      <c r="B1530" s="0" t="s">
        <v>2651</v>
      </c>
      <c r="C1530" s="0" t="s">
        <v>1167</v>
      </c>
      <c r="D1530" s="0" t="s">
        <v>1175</v>
      </c>
      <c r="E1530" s="317" t="n">
        <v>79.48</v>
      </c>
    </row>
    <row r="1531" customFormat="false" ht="15" hidden="false" customHeight="false" outlineLevel="0" collapsed="false">
      <c r="A1531" s="0" t="n">
        <v>1618</v>
      </c>
      <c r="B1531" s="0" t="s">
        <v>2652</v>
      </c>
      <c r="C1531" s="0" t="s">
        <v>1167</v>
      </c>
      <c r="D1531" s="0" t="s">
        <v>1168</v>
      </c>
      <c r="E1531" s="317" t="n">
        <v>829.23</v>
      </c>
    </row>
    <row r="1532" customFormat="false" ht="15" hidden="false" customHeight="false" outlineLevel="0" collapsed="false">
      <c r="A1532" s="0" t="n">
        <v>14211</v>
      </c>
      <c r="B1532" s="0" t="s">
        <v>2653</v>
      </c>
      <c r="C1532" s="0" t="s">
        <v>1167</v>
      </c>
      <c r="D1532" s="0" t="s">
        <v>1171</v>
      </c>
      <c r="E1532" s="317" t="n">
        <v>28.97</v>
      </c>
    </row>
    <row r="1533" customFormat="false" ht="15" hidden="false" customHeight="false" outlineLevel="0" collapsed="false">
      <c r="A1533" s="0" t="n">
        <v>34500</v>
      </c>
      <c r="B1533" s="0" t="s">
        <v>2654</v>
      </c>
      <c r="C1533" s="0" t="s">
        <v>1173</v>
      </c>
      <c r="D1533" s="0" t="s">
        <v>1168</v>
      </c>
      <c r="E1533" s="317" t="n">
        <v>106.03</v>
      </c>
    </row>
    <row r="1534" customFormat="false" ht="15" hidden="false" customHeight="false" outlineLevel="0" collapsed="false">
      <c r="A1534" s="0" t="n">
        <v>40934</v>
      </c>
      <c r="B1534" s="0" t="s">
        <v>2655</v>
      </c>
      <c r="C1534" s="0" t="s">
        <v>1360</v>
      </c>
      <c r="D1534" s="0" t="s">
        <v>1168</v>
      </c>
      <c r="E1534" s="316" t="n">
        <v>18711.84</v>
      </c>
    </row>
    <row r="1535" customFormat="false" ht="15" hidden="false" customHeight="false" outlineLevel="0" collapsed="false">
      <c r="A1535" s="0" t="n">
        <v>5328</v>
      </c>
      <c r="B1535" s="0" t="s">
        <v>2656</v>
      </c>
      <c r="C1535" s="0" t="s">
        <v>1167</v>
      </c>
      <c r="D1535" s="0" t="s">
        <v>1168</v>
      </c>
      <c r="E1535" s="317" t="n">
        <v>3.9</v>
      </c>
    </row>
    <row r="1536" customFormat="false" ht="15" hidden="false" customHeight="false" outlineLevel="0" collapsed="false">
      <c r="A1536" s="0" t="n">
        <v>38200</v>
      </c>
      <c r="B1536" s="0" t="s">
        <v>2657</v>
      </c>
      <c r="C1536" s="0" t="s">
        <v>2658</v>
      </c>
      <c r="D1536" s="0" t="s">
        <v>1168</v>
      </c>
      <c r="E1536" s="317" t="n">
        <v>426.82</v>
      </c>
    </row>
    <row r="1537" customFormat="false" ht="15" hidden="false" customHeight="false" outlineLevel="0" collapsed="false">
      <c r="A1537" s="0" t="n">
        <v>39269</v>
      </c>
      <c r="B1537" s="0" t="s">
        <v>2659</v>
      </c>
      <c r="C1537" s="0" t="s">
        <v>1185</v>
      </c>
      <c r="D1537" s="0" t="s">
        <v>1168</v>
      </c>
      <c r="E1537" s="317" t="n">
        <v>0.68</v>
      </c>
    </row>
    <row r="1538" customFormat="false" ht="15" hidden="false" customHeight="false" outlineLevel="0" collapsed="false">
      <c r="A1538" s="0" t="n">
        <v>11889</v>
      </c>
      <c r="B1538" s="0" t="s">
        <v>2660</v>
      </c>
      <c r="C1538" s="0" t="s">
        <v>1185</v>
      </c>
      <c r="D1538" s="0" t="s">
        <v>1168</v>
      </c>
      <c r="E1538" s="317" t="n">
        <v>0.95</v>
      </c>
    </row>
    <row r="1539" customFormat="false" ht="15" hidden="false" customHeight="false" outlineLevel="0" collapsed="false">
      <c r="A1539" s="0" t="n">
        <v>39270</v>
      </c>
      <c r="B1539" s="0" t="s">
        <v>2661</v>
      </c>
      <c r="C1539" s="0" t="s">
        <v>1185</v>
      </c>
      <c r="D1539" s="0" t="s">
        <v>1168</v>
      </c>
      <c r="E1539" s="317" t="n">
        <v>1.13</v>
      </c>
    </row>
    <row r="1540" customFormat="false" ht="15" hidden="false" customHeight="false" outlineLevel="0" collapsed="false">
      <c r="A1540" s="0" t="n">
        <v>11890</v>
      </c>
      <c r="B1540" s="0" t="s">
        <v>2662</v>
      </c>
      <c r="C1540" s="0" t="s">
        <v>1185</v>
      </c>
      <c r="D1540" s="0" t="s">
        <v>1168</v>
      </c>
      <c r="E1540" s="317" t="n">
        <v>1.48</v>
      </c>
    </row>
    <row r="1541" customFormat="false" ht="15" hidden="false" customHeight="false" outlineLevel="0" collapsed="false">
      <c r="A1541" s="0" t="n">
        <v>11891</v>
      </c>
      <c r="B1541" s="0" t="s">
        <v>2663</v>
      </c>
      <c r="C1541" s="0" t="s">
        <v>1185</v>
      </c>
      <c r="D1541" s="0" t="s">
        <v>1168</v>
      </c>
      <c r="E1541" s="317" t="n">
        <v>2.44</v>
      </c>
    </row>
    <row r="1542" customFormat="false" ht="15" hidden="false" customHeight="false" outlineLevel="0" collapsed="false">
      <c r="A1542" s="0" t="n">
        <v>11892</v>
      </c>
      <c r="B1542" s="0" t="s">
        <v>2664</v>
      </c>
      <c r="C1542" s="0" t="s">
        <v>1185</v>
      </c>
      <c r="D1542" s="0" t="s">
        <v>1168</v>
      </c>
      <c r="E1542" s="317" t="n">
        <v>3.76</v>
      </c>
    </row>
    <row r="1543" customFormat="false" ht="15" hidden="false" customHeight="false" outlineLevel="0" collapsed="false">
      <c r="A1543" s="0" t="n">
        <v>37601</v>
      </c>
      <c r="B1543" s="0" t="s">
        <v>2665</v>
      </c>
      <c r="C1543" s="0" t="s">
        <v>1185</v>
      </c>
      <c r="D1543" s="0" t="s">
        <v>1171</v>
      </c>
      <c r="E1543" s="317" t="n">
        <v>3.85</v>
      </c>
    </row>
    <row r="1544" customFormat="false" ht="15" hidden="false" customHeight="false" outlineLevel="0" collapsed="false">
      <c r="A1544" s="0" t="n">
        <v>1634</v>
      </c>
      <c r="B1544" s="0" t="s">
        <v>2666</v>
      </c>
      <c r="C1544" s="0" t="s">
        <v>1185</v>
      </c>
      <c r="D1544" s="0" t="s">
        <v>1171</v>
      </c>
      <c r="E1544" s="317" t="n">
        <v>3.98</v>
      </c>
    </row>
    <row r="1545" customFormat="false" ht="15" hidden="false" customHeight="false" outlineLevel="0" collapsed="false">
      <c r="A1545" s="0" t="n">
        <v>5086</v>
      </c>
      <c r="B1545" s="0" t="s">
        <v>2667</v>
      </c>
      <c r="C1545" s="0" t="s">
        <v>1234</v>
      </c>
      <c r="D1545" s="0" t="s">
        <v>1168</v>
      </c>
      <c r="E1545" s="317" t="n">
        <v>23.18</v>
      </c>
    </row>
    <row r="1546" customFormat="false" ht="15" hidden="false" customHeight="false" outlineLevel="0" collapsed="false">
      <c r="A1546" s="0" t="n">
        <v>11280</v>
      </c>
      <c r="B1546" s="0" t="s">
        <v>2668</v>
      </c>
      <c r="C1546" s="0" t="s">
        <v>1167</v>
      </c>
      <c r="D1546" s="0" t="s">
        <v>1168</v>
      </c>
      <c r="E1546" s="316" t="n">
        <v>7899.32</v>
      </c>
    </row>
    <row r="1547" customFormat="false" ht="15" hidden="false" customHeight="false" outlineLevel="0" collapsed="false">
      <c r="A1547" s="0" t="n">
        <v>40519</v>
      </c>
      <c r="B1547" s="0" t="s">
        <v>2669</v>
      </c>
      <c r="C1547" s="0" t="s">
        <v>1167</v>
      </c>
      <c r="D1547" s="0" t="s">
        <v>1168</v>
      </c>
      <c r="E1547" s="316" t="n">
        <v>65119.31</v>
      </c>
    </row>
    <row r="1548" customFormat="false" ht="15" hidden="false" customHeight="false" outlineLevel="0" collapsed="false">
      <c r="A1548" s="0" t="n">
        <v>39869</v>
      </c>
      <c r="B1548" s="0" t="s">
        <v>2670</v>
      </c>
      <c r="C1548" s="0" t="s">
        <v>1167</v>
      </c>
      <c r="D1548" s="0" t="s">
        <v>1171</v>
      </c>
      <c r="E1548" s="317" t="n">
        <v>7.22</v>
      </c>
    </row>
    <row r="1549" customFormat="false" ht="15" hidden="false" customHeight="false" outlineLevel="0" collapsed="false">
      <c r="A1549" s="0" t="n">
        <v>39870</v>
      </c>
      <c r="B1549" s="0" t="s">
        <v>2671</v>
      </c>
      <c r="C1549" s="0" t="s">
        <v>1167</v>
      </c>
      <c r="D1549" s="0" t="s">
        <v>1171</v>
      </c>
      <c r="E1549" s="317" t="n">
        <v>11.05</v>
      </c>
    </row>
    <row r="1550" customFormat="false" ht="15" hidden="false" customHeight="false" outlineLevel="0" collapsed="false">
      <c r="A1550" s="0" t="n">
        <v>39871</v>
      </c>
      <c r="B1550" s="0" t="s">
        <v>2672</v>
      </c>
      <c r="C1550" s="0" t="s">
        <v>1167</v>
      </c>
      <c r="D1550" s="0" t="s">
        <v>1171</v>
      </c>
      <c r="E1550" s="317" t="n">
        <v>12.38</v>
      </c>
    </row>
    <row r="1551" customFormat="false" ht="15" hidden="false" customHeight="false" outlineLevel="0" collapsed="false">
      <c r="A1551" s="0" t="n">
        <v>12722</v>
      </c>
      <c r="B1551" s="0" t="s">
        <v>2673</v>
      </c>
      <c r="C1551" s="0" t="s">
        <v>1167</v>
      </c>
      <c r="D1551" s="0" t="s">
        <v>1171</v>
      </c>
      <c r="E1551" s="317" t="n">
        <v>414.48</v>
      </c>
    </row>
    <row r="1552" customFormat="false" ht="15" hidden="false" customHeight="false" outlineLevel="0" collapsed="false">
      <c r="A1552" s="0" t="n">
        <v>12714</v>
      </c>
      <c r="B1552" s="0" t="s">
        <v>2674</v>
      </c>
      <c r="C1552" s="0" t="s">
        <v>1167</v>
      </c>
      <c r="D1552" s="0" t="s">
        <v>1171</v>
      </c>
      <c r="E1552" s="317" t="n">
        <v>2.7</v>
      </c>
    </row>
    <row r="1553" customFormat="false" ht="15" hidden="false" customHeight="false" outlineLevel="0" collapsed="false">
      <c r="A1553" s="0" t="n">
        <v>12715</v>
      </c>
      <c r="B1553" s="0" t="s">
        <v>2675</v>
      </c>
      <c r="C1553" s="0" t="s">
        <v>1167</v>
      </c>
      <c r="D1553" s="0" t="s">
        <v>1171</v>
      </c>
      <c r="E1553" s="317" t="n">
        <v>6.1</v>
      </c>
    </row>
    <row r="1554" customFormat="false" ht="15" hidden="false" customHeight="false" outlineLevel="0" collapsed="false">
      <c r="A1554" s="0" t="n">
        <v>12716</v>
      </c>
      <c r="B1554" s="0" t="s">
        <v>2676</v>
      </c>
      <c r="C1554" s="0" t="s">
        <v>1167</v>
      </c>
      <c r="D1554" s="0" t="s">
        <v>1171</v>
      </c>
      <c r="E1554" s="317" t="n">
        <v>10.49</v>
      </c>
    </row>
    <row r="1555" customFormat="false" ht="15" hidden="false" customHeight="false" outlineLevel="0" collapsed="false">
      <c r="A1555" s="0" t="n">
        <v>12717</v>
      </c>
      <c r="B1555" s="0" t="s">
        <v>2677</v>
      </c>
      <c r="C1555" s="0" t="s">
        <v>1167</v>
      </c>
      <c r="D1555" s="0" t="s">
        <v>1171</v>
      </c>
      <c r="E1555" s="317" t="n">
        <v>20.62</v>
      </c>
    </row>
    <row r="1556" customFormat="false" ht="15" hidden="false" customHeight="false" outlineLevel="0" collapsed="false">
      <c r="A1556" s="0" t="n">
        <v>12718</v>
      </c>
      <c r="B1556" s="0" t="s">
        <v>2678</v>
      </c>
      <c r="C1556" s="0" t="s">
        <v>1167</v>
      </c>
      <c r="D1556" s="0" t="s">
        <v>1171</v>
      </c>
      <c r="E1556" s="317" t="n">
        <v>31.64</v>
      </c>
    </row>
    <row r="1557" customFormat="false" ht="15" hidden="false" customHeight="false" outlineLevel="0" collapsed="false">
      <c r="A1557" s="0" t="n">
        <v>12719</v>
      </c>
      <c r="B1557" s="0" t="s">
        <v>2679</v>
      </c>
      <c r="C1557" s="0" t="s">
        <v>1167</v>
      </c>
      <c r="D1557" s="0" t="s">
        <v>1171</v>
      </c>
      <c r="E1557" s="317" t="n">
        <v>50.23</v>
      </c>
    </row>
    <row r="1558" customFormat="false" ht="15" hidden="false" customHeight="false" outlineLevel="0" collapsed="false">
      <c r="A1558" s="0" t="n">
        <v>12720</v>
      </c>
      <c r="B1558" s="0" t="s">
        <v>2680</v>
      </c>
      <c r="C1558" s="0" t="s">
        <v>1167</v>
      </c>
      <c r="D1558" s="0" t="s">
        <v>1171</v>
      </c>
      <c r="E1558" s="317" t="n">
        <v>174.92</v>
      </c>
    </row>
    <row r="1559" customFormat="false" ht="15" hidden="false" customHeight="false" outlineLevel="0" collapsed="false">
      <c r="A1559" s="0" t="n">
        <v>12721</v>
      </c>
      <c r="B1559" s="0" t="s">
        <v>2681</v>
      </c>
      <c r="C1559" s="0" t="s">
        <v>1167</v>
      </c>
      <c r="D1559" s="0" t="s">
        <v>1171</v>
      </c>
      <c r="E1559" s="317" t="n">
        <v>167.74</v>
      </c>
    </row>
    <row r="1560" customFormat="false" ht="15" hidden="false" customHeight="false" outlineLevel="0" collapsed="false">
      <c r="A1560" s="0" t="n">
        <v>3468</v>
      </c>
      <c r="B1560" s="0" t="s">
        <v>2682</v>
      </c>
      <c r="C1560" s="0" t="s">
        <v>1167</v>
      </c>
      <c r="D1560" s="0" t="s">
        <v>1168</v>
      </c>
      <c r="E1560" s="317" t="n">
        <v>21.89</v>
      </c>
    </row>
    <row r="1561" customFormat="false" ht="15" hidden="false" customHeight="false" outlineLevel="0" collapsed="false">
      <c r="A1561" s="0" t="n">
        <v>3465</v>
      </c>
      <c r="B1561" s="0" t="s">
        <v>2683</v>
      </c>
      <c r="C1561" s="0" t="s">
        <v>1167</v>
      </c>
      <c r="D1561" s="0" t="s">
        <v>1168</v>
      </c>
      <c r="E1561" s="317" t="n">
        <v>21.88</v>
      </c>
    </row>
    <row r="1562" customFormat="false" ht="15" hidden="false" customHeight="false" outlineLevel="0" collapsed="false">
      <c r="A1562" s="0" t="n">
        <v>12403</v>
      </c>
      <c r="B1562" s="0" t="s">
        <v>2684</v>
      </c>
      <c r="C1562" s="0" t="s">
        <v>1167</v>
      </c>
      <c r="D1562" s="0" t="s">
        <v>1168</v>
      </c>
      <c r="E1562" s="317" t="n">
        <v>15.59</v>
      </c>
    </row>
    <row r="1563" customFormat="false" ht="15" hidden="false" customHeight="false" outlineLevel="0" collapsed="false">
      <c r="A1563" s="0" t="n">
        <v>3463</v>
      </c>
      <c r="B1563" s="0" t="s">
        <v>2685</v>
      </c>
      <c r="C1563" s="0" t="s">
        <v>1167</v>
      </c>
      <c r="D1563" s="0" t="s">
        <v>1168</v>
      </c>
      <c r="E1563" s="317" t="n">
        <v>9.11</v>
      </c>
    </row>
    <row r="1564" customFormat="false" ht="15" hidden="false" customHeight="false" outlineLevel="0" collapsed="false">
      <c r="A1564" s="0" t="n">
        <v>3464</v>
      </c>
      <c r="B1564" s="0" t="s">
        <v>2686</v>
      </c>
      <c r="C1564" s="0" t="s">
        <v>1167</v>
      </c>
      <c r="D1564" s="0" t="s">
        <v>1168</v>
      </c>
      <c r="E1564" s="317" t="n">
        <v>9.11</v>
      </c>
    </row>
    <row r="1565" customFormat="false" ht="15" hidden="false" customHeight="false" outlineLevel="0" collapsed="false">
      <c r="A1565" s="0" t="n">
        <v>3466</v>
      </c>
      <c r="B1565" s="0" t="s">
        <v>2687</v>
      </c>
      <c r="C1565" s="0" t="s">
        <v>1167</v>
      </c>
      <c r="D1565" s="0" t="s">
        <v>1168</v>
      </c>
      <c r="E1565" s="317" t="n">
        <v>55.58</v>
      </c>
    </row>
    <row r="1566" customFormat="false" ht="15" hidden="false" customHeight="false" outlineLevel="0" collapsed="false">
      <c r="A1566" s="0" t="n">
        <v>3467</v>
      </c>
      <c r="B1566" s="0" t="s">
        <v>2688</v>
      </c>
      <c r="C1566" s="0" t="s">
        <v>1167</v>
      </c>
      <c r="D1566" s="0" t="s">
        <v>1168</v>
      </c>
      <c r="E1566" s="317" t="n">
        <v>31.39</v>
      </c>
    </row>
    <row r="1567" customFormat="false" ht="15" hidden="false" customHeight="false" outlineLevel="0" collapsed="false">
      <c r="A1567" s="0" t="n">
        <v>3462</v>
      </c>
      <c r="B1567" s="0" t="s">
        <v>2689</v>
      </c>
      <c r="C1567" s="0" t="s">
        <v>1167</v>
      </c>
      <c r="D1567" s="0" t="s">
        <v>1168</v>
      </c>
      <c r="E1567" s="317" t="n">
        <v>6.01</v>
      </c>
    </row>
    <row r="1568" customFormat="false" ht="15" hidden="false" customHeight="false" outlineLevel="0" collapsed="false">
      <c r="A1568" s="0" t="n">
        <v>3446</v>
      </c>
      <c r="B1568" s="0" t="s">
        <v>2690</v>
      </c>
      <c r="C1568" s="0" t="s">
        <v>1167</v>
      </c>
      <c r="D1568" s="0" t="s">
        <v>1168</v>
      </c>
      <c r="E1568" s="317" t="n">
        <v>18.5</v>
      </c>
    </row>
    <row r="1569" customFormat="false" ht="15" hidden="false" customHeight="false" outlineLevel="0" collapsed="false">
      <c r="A1569" s="0" t="n">
        <v>3445</v>
      </c>
      <c r="B1569" s="0" t="s">
        <v>2691</v>
      </c>
      <c r="C1569" s="0" t="s">
        <v>1167</v>
      </c>
      <c r="D1569" s="0" t="s">
        <v>1168</v>
      </c>
      <c r="E1569" s="317" t="n">
        <v>15.1</v>
      </c>
    </row>
    <row r="1570" customFormat="false" ht="15" hidden="false" customHeight="false" outlineLevel="0" collapsed="false">
      <c r="A1570" s="0" t="n">
        <v>3441</v>
      </c>
      <c r="B1570" s="0" t="s">
        <v>2692</v>
      </c>
      <c r="C1570" s="0" t="s">
        <v>1167</v>
      </c>
      <c r="D1570" s="0" t="s">
        <v>1168</v>
      </c>
      <c r="E1570" s="317" t="n">
        <v>4.26</v>
      </c>
    </row>
    <row r="1571" customFormat="false" ht="15" hidden="false" customHeight="false" outlineLevel="0" collapsed="false">
      <c r="A1571" s="0" t="n">
        <v>3444</v>
      </c>
      <c r="B1571" s="0" t="s">
        <v>2693</v>
      </c>
      <c r="C1571" s="0" t="s">
        <v>1167</v>
      </c>
      <c r="D1571" s="0" t="s">
        <v>1168</v>
      </c>
      <c r="E1571" s="317" t="n">
        <v>9.29</v>
      </c>
    </row>
    <row r="1572" customFormat="false" ht="15" hidden="false" customHeight="false" outlineLevel="0" collapsed="false">
      <c r="A1572" s="0" t="n">
        <v>12402</v>
      </c>
      <c r="B1572" s="0" t="s">
        <v>2694</v>
      </c>
      <c r="C1572" s="0" t="s">
        <v>1167</v>
      </c>
      <c r="D1572" s="0" t="s">
        <v>1168</v>
      </c>
      <c r="E1572" s="317" t="n">
        <v>52.01</v>
      </c>
    </row>
    <row r="1573" customFormat="false" ht="15" hidden="false" customHeight="false" outlineLevel="0" collapsed="false">
      <c r="A1573" s="0" t="n">
        <v>3447</v>
      </c>
      <c r="B1573" s="0" t="s">
        <v>2695</v>
      </c>
      <c r="C1573" s="0" t="s">
        <v>1167</v>
      </c>
      <c r="D1573" s="0" t="s">
        <v>1168</v>
      </c>
      <c r="E1573" s="317" t="n">
        <v>26.91</v>
      </c>
    </row>
    <row r="1574" customFormat="false" ht="15" hidden="false" customHeight="false" outlineLevel="0" collapsed="false">
      <c r="A1574" s="0" t="n">
        <v>3442</v>
      </c>
      <c r="B1574" s="0" t="s">
        <v>2696</v>
      </c>
      <c r="C1574" s="0" t="s">
        <v>1167</v>
      </c>
      <c r="D1574" s="0" t="s">
        <v>1168</v>
      </c>
      <c r="E1574" s="317" t="n">
        <v>6.37</v>
      </c>
    </row>
    <row r="1575" customFormat="false" ht="15" hidden="false" customHeight="false" outlineLevel="0" collapsed="false">
      <c r="A1575" s="0" t="n">
        <v>3448</v>
      </c>
      <c r="B1575" s="0" t="s">
        <v>2697</v>
      </c>
      <c r="C1575" s="0" t="s">
        <v>1167</v>
      </c>
      <c r="D1575" s="0" t="s">
        <v>1168</v>
      </c>
      <c r="E1575" s="317" t="n">
        <v>76.04</v>
      </c>
    </row>
    <row r="1576" customFormat="false" ht="15" hidden="false" customHeight="false" outlineLevel="0" collapsed="false">
      <c r="A1576" s="0" t="n">
        <v>3449</v>
      </c>
      <c r="B1576" s="0" t="s">
        <v>2698</v>
      </c>
      <c r="C1576" s="0" t="s">
        <v>1167</v>
      </c>
      <c r="D1576" s="0" t="s">
        <v>1168</v>
      </c>
      <c r="E1576" s="317" t="n">
        <v>133.25</v>
      </c>
    </row>
    <row r="1577" customFormat="false" ht="15" hidden="false" customHeight="false" outlineLevel="0" collapsed="false">
      <c r="A1577" s="0" t="n">
        <v>37438</v>
      </c>
      <c r="B1577" s="0" t="s">
        <v>2699</v>
      </c>
      <c r="C1577" s="0" t="s">
        <v>1167</v>
      </c>
      <c r="D1577" s="0" t="s">
        <v>1171</v>
      </c>
      <c r="E1577" s="317" t="n">
        <v>157.2</v>
      </c>
    </row>
    <row r="1578" customFormat="false" ht="15" hidden="false" customHeight="false" outlineLevel="0" collapsed="false">
      <c r="A1578" s="0" t="n">
        <v>37439</v>
      </c>
      <c r="B1578" s="0" t="s">
        <v>2700</v>
      </c>
      <c r="C1578" s="0" t="s">
        <v>1167</v>
      </c>
      <c r="D1578" s="0" t="s">
        <v>1171</v>
      </c>
      <c r="E1578" s="316" t="n">
        <v>1027.79</v>
      </c>
    </row>
    <row r="1579" customFormat="false" ht="15" hidden="false" customHeight="false" outlineLevel="0" collapsed="false">
      <c r="A1579" s="0" t="n">
        <v>37435</v>
      </c>
      <c r="B1579" s="0" t="s">
        <v>2701</v>
      </c>
      <c r="C1579" s="0" t="s">
        <v>1167</v>
      </c>
      <c r="D1579" s="0" t="s">
        <v>1171</v>
      </c>
      <c r="E1579" s="317" t="n">
        <v>18.47</v>
      </c>
    </row>
    <row r="1580" customFormat="false" ht="15" hidden="false" customHeight="false" outlineLevel="0" collapsed="false">
      <c r="A1580" s="0" t="n">
        <v>37436</v>
      </c>
      <c r="B1580" s="0" t="s">
        <v>2702</v>
      </c>
      <c r="C1580" s="0" t="s">
        <v>1167</v>
      </c>
      <c r="D1580" s="0" t="s">
        <v>1171</v>
      </c>
      <c r="E1580" s="317" t="n">
        <v>21.8</v>
      </c>
    </row>
    <row r="1581" customFormat="false" ht="15" hidden="false" customHeight="false" outlineLevel="0" collapsed="false">
      <c r="A1581" s="0" t="n">
        <v>37437</v>
      </c>
      <c r="B1581" s="0" t="s">
        <v>2703</v>
      </c>
      <c r="C1581" s="0" t="s">
        <v>1167</v>
      </c>
      <c r="D1581" s="0" t="s">
        <v>1171</v>
      </c>
      <c r="E1581" s="317" t="n">
        <v>31.53</v>
      </c>
    </row>
    <row r="1582" customFormat="false" ht="15" hidden="false" customHeight="false" outlineLevel="0" collapsed="false">
      <c r="A1582" s="0" t="n">
        <v>3473</v>
      </c>
      <c r="B1582" s="0" t="s">
        <v>2704</v>
      </c>
      <c r="C1582" s="0" t="s">
        <v>1167</v>
      </c>
      <c r="D1582" s="0" t="s">
        <v>1168</v>
      </c>
      <c r="E1582" s="317" t="n">
        <v>20.92</v>
      </c>
    </row>
    <row r="1583" customFormat="false" ht="15" hidden="false" customHeight="false" outlineLevel="0" collapsed="false">
      <c r="A1583" s="0" t="n">
        <v>3474</v>
      </c>
      <c r="B1583" s="0" t="s">
        <v>2705</v>
      </c>
      <c r="C1583" s="0" t="s">
        <v>1167</v>
      </c>
      <c r="D1583" s="0" t="s">
        <v>1168</v>
      </c>
      <c r="E1583" s="317" t="n">
        <v>17.24</v>
      </c>
    </row>
    <row r="1584" customFormat="false" ht="15" hidden="false" customHeight="false" outlineLevel="0" collapsed="false">
      <c r="A1584" s="0" t="n">
        <v>3450</v>
      </c>
      <c r="B1584" s="0" t="s">
        <v>2706</v>
      </c>
      <c r="C1584" s="0" t="s">
        <v>1167</v>
      </c>
      <c r="D1584" s="0" t="s">
        <v>1168</v>
      </c>
      <c r="E1584" s="317" t="n">
        <v>5</v>
      </c>
    </row>
    <row r="1585" customFormat="false" ht="15" hidden="false" customHeight="false" outlineLevel="0" collapsed="false">
      <c r="A1585" s="0" t="n">
        <v>3443</v>
      </c>
      <c r="B1585" s="0" t="s">
        <v>2707</v>
      </c>
      <c r="C1585" s="0" t="s">
        <v>1167</v>
      </c>
      <c r="D1585" s="0" t="s">
        <v>1168</v>
      </c>
      <c r="E1585" s="317" t="n">
        <v>10.73</v>
      </c>
    </row>
    <row r="1586" customFormat="false" ht="15" hidden="false" customHeight="false" outlineLevel="0" collapsed="false">
      <c r="A1586" s="0" t="n">
        <v>3453</v>
      </c>
      <c r="B1586" s="0" t="s">
        <v>2708</v>
      </c>
      <c r="C1586" s="0" t="s">
        <v>1167</v>
      </c>
      <c r="D1586" s="0" t="s">
        <v>1168</v>
      </c>
      <c r="E1586" s="317" t="n">
        <v>61.07</v>
      </c>
    </row>
    <row r="1587" customFormat="false" ht="15" hidden="false" customHeight="false" outlineLevel="0" collapsed="false">
      <c r="A1587" s="0" t="n">
        <v>3452</v>
      </c>
      <c r="B1587" s="0" t="s">
        <v>2709</v>
      </c>
      <c r="C1587" s="0" t="s">
        <v>1167</v>
      </c>
      <c r="D1587" s="0" t="s">
        <v>1168</v>
      </c>
      <c r="E1587" s="317" t="n">
        <v>30.14</v>
      </c>
    </row>
    <row r="1588" customFormat="false" ht="15" hidden="false" customHeight="false" outlineLevel="0" collapsed="false">
      <c r="A1588" s="0" t="n">
        <v>3451</v>
      </c>
      <c r="B1588" s="0" t="s">
        <v>2710</v>
      </c>
      <c r="C1588" s="0" t="s">
        <v>1167</v>
      </c>
      <c r="D1588" s="0" t="s">
        <v>1168</v>
      </c>
      <c r="E1588" s="317" t="n">
        <v>5.98</v>
      </c>
    </row>
    <row r="1589" customFormat="false" ht="15" hidden="false" customHeight="false" outlineLevel="0" collapsed="false">
      <c r="A1589" s="0" t="n">
        <v>3454</v>
      </c>
      <c r="B1589" s="0" t="s">
        <v>2711</v>
      </c>
      <c r="C1589" s="0" t="s">
        <v>1167</v>
      </c>
      <c r="D1589" s="0" t="s">
        <v>1168</v>
      </c>
      <c r="E1589" s="317" t="n">
        <v>92.88</v>
      </c>
    </row>
    <row r="1590" customFormat="false" ht="15" hidden="false" customHeight="false" outlineLevel="0" collapsed="false">
      <c r="A1590" s="0" t="n">
        <v>3458</v>
      </c>
      <c r="B1590" s="0" t="s">
        <v>2712</v>
      </c>
      <c r="C1590" s="0" t="s">
        <v>1167</v>
      </c>
      <c r="D1590" s="0" t="s">
        <v>1168</v>
      </c>
      <c r="E1590" s="317" t="n">
        <v>16.77</v>
      </c>
    </row>
    <row r="1591" customFormat="false" ht="15" hidden="false" customHeight="false" outlineLevel="0" collapsed="false">
      <c r="A1591" s="0" t="n">
        <v>3457</v>
      </c>
      <c r="B1591" s="0" t="s">
        <v>2713</v>
      </c>
      <c r="C1591" s="0" t="s">
        <v>1167</v>
      </c>
      <c r="D1591" s="0" t="s">
        <v>1168</v>
      </c>
      <c r="E1591" s="317" t="n">
        <v>12.59</v>
      </c>
    </row>
    <row r="1592" customFormat="false" ht="15" hidden="false" customHeight="false" outlineLevel="0" collapsed="false">
      <c r="A1592" s="0" t="n">
        <v>3455</v>
      </c>
      <c r="B1592" s="0" t="s">
        <v>2714</v>
      </c>
      <c r="C1592" s="0" t="s">
        <v>1167</v>
      </c>
      <c r="D1592" s="0" t="s">
        <v>1168</v>
      </c>
      <c r="E1592" s="317" t="n">
        <v>3.57</v>
      </c>
    </row>
    <row r="1593" customFormat="false" ht="15" hidden="false" customHeight="false" outlineLevel="0" collapsed="false">
      <c r="A1593" s="0" t="n">
        <v>3472</v>
      </c>
      <c r="B1593" s="0" t="s">
        <v>2715</v>
      </c>
      <c r="C1593" s="0" t="s">
        <v>1167</v>
      </c>
      <c r="D1593" s="0" t="s">
        <v>1168</v>
      </c>
      <c r="E1593" s="317" t="n">
        <v>8.03</v>
      </c>
    </row>
    <row r="1594" customFormat="false" ht="15" hidden="false" customHeight="false" outlineLevel="0" collapsed="false">
      <c r="A1594" s="0" t="n">
        <v>3470</v>
      </c>
      <c r="B1594" s="0" t="s">
        <v>2716</v>
      </c>
      <c r="C1594" s="0" t="s">
        <v>1167</v>
      </c>
      <c r="D1594" s="0" t="s">
        <v>1168</v>
      </c>
      <c r="E1594" s="317" t="n">
        <v>46.83</v>
      </c>
    </row>
    <row r="1595" customFormat="false" ht="15" hidden="false" customHeight="false" outlineLevel="0" collapsed="false">
      <c r="A1595" s="0" t="n">
        <v>3471</v>
      </c>
      <c r="B1595" s="0" t="s">
        <v>2717</v>
      </c>
      <c r="C1595" s="0" t="s">
        <v>1167</v>
      </c>
      <c r="D1595" s="0" t="s">
        <v>1168</v>
      </c>
      <c r="E1595" s="317" t="n">
        <v>25.73</v>
      </c>
    </row>
    <row r="1596" customFormat="false" ht="15" hidden="false" customHeight="false" outlineLevel="0" collapsed="false">
      <c r="A1596" s="0" t="n">
        <v>3456</v>
      </c>
      <c r="B1596" s="0" t="s">
        <v>2718</v>
      </c>
      <c r="C1596" s="0" t="s">
        <v>1167</v>
      </c>
      <c r="D1596" s="0" t="s">
        <v>1168</v>
      </c>
      <c r="E1596" s="317" t="n">
        <v>5.35</v>
      </c>
    </row>
    <row r="1597" customFormat="false" ht="15" hidden="false" customHeight="false" outlineLevel="0" collapsed="false">
      <c r="A1597" s="0" t="n">
        <v>3459</v>
      </c>
      <c r="B1597" s="0" t="s">
        <v>2719</v>
      </c>
      <c r="C1597" s="0" t="s">
        <v>1167</v>
      </c>
      <c r="D1597" s="0" t="s">
        <v>1168</v>
      </c>
      <c r="E1597" s="317" t="n">
        <v>66.05</v>
      </c>
    </row>
    <row r="1598" customFormat="false" ht="15" hidden="false" customHeight="false" outlineLevel="0" collapsed="false">
      <c r="A1598" s="0" t="n">
        <v>3469</v>
      </c>
      <c r="B1598" s="0" t="s">
        <v>2720</v>
      </c>
      <c r="C1598" s="0" t="s">
        <v>1167</v>
      </c>
      <c r="D1598" s="0" t="s">
        <v>1168</v>
      </c>
      <c r="E1598" s="317" t="n">
        <v>125.61</v>
      </c>
    </row>
    <row r="1599" customFormat="false" ht="15" hidden="false" customHeight="false" outlineLevel="0" collapsed="false">
      <c r="A1599" s="0" t="n">
        <v>3460</v>
      </c>
      <c r="B1599" s="0" t="s">
        <v>2721</v>
      </c>
      <c r="C1599" s="0" t="s">
        <v>1167</v>
      </c>
      <c r="D1599" s="0" t="s">
        <v>1168</v>
      </c>
      <c r="E1599" s="317" t="n">
        <v>183.28</v>
      </c>
    </row>
    <row r="1600" customFormat="false" ht="15" hidden="false" customHeight="false" outlineLevel="0" collapsed="false">
      <c r="A1600" s="0" t="n">
        <v>3461</v>
      </c>
      <c r="B1600" s="0" t="s">
        <v>2722</v>
      </c>
      <c r="C1600" s="0" t="s">
        <v>1167</v>
      </c>
      <c r="D1600" s="0" t="s">
        <v>1168</v>
      </c>
      <c r="E1600" s="317" t="n">
        <v>468.47</v>
      </c>
    </row>
    <row r="1601" customFormat="false" ht="15" hidden="false" customHeight="false" outlineLevel="0" collapsed="false">
      <c r="A1601" s="0" t="n">
        <v>37433</v>
      </c>
      <c r="B1601" s="0" t="s">
        <v>2723</v>
      </c>
      <c r="C1601" s="0" t="s">
        <v>1167</v>
      </c>
      <c r="D1601" s="0" t="s">
        <v>1171</v>
      </c>
      <c r="E1601" s="317" t="n">
        <v>157.2</v>
      </c>
    </row>
    <row r="1602" customFormat="false" ht="15" hidden="false" customHeight="false" outlineLevel="0" collapsed="false">
      <c r="A1602" s="0" t="n">
        <v>37430</v>
      </c>
      <c r="B1602" s="0" t="s">
        <v>2724</v>
      </c>
      <c r="C1602" s="0" t="s">
        <v>1167</v>
      </c>
      <c r="D1602" s="0" t="s">
        <v>1171</v>
      </c>
      <c r="E1602" s="317" t="n">
        <v>19.7</v>
      </c>
    </row>
    <row r="1603" customFormat="false" ht="15" hidden="false" customHeight="false" outlineLevel="0" collapsed="false">
      <c r="A1603" s="0" t="n">
        <v>37434</v>
      </c>
      <c r="B1603" s="0" t="s">
        <v>2725</v>
      </c>
      <c r="C1603" s="0" t="s">
        <v>1167</v>
      </c>
      <c r="D1603" s="0" t="s">
        <v>1171</v>
      </c>
      <c r="E1603" s="316" t="n">
        <v>1465.76</v>
      </c>
    </row>
    <row r="1604" customFormat="false" ht="15" hidden="false" customHeight="false" outlineLevel="0" collapsed="false">
      <c r="A1604" s="0" t="n">
        <v>37431</v>
      </c>
      <c r="B1604" s="0" t="s">
        <v>2726</v>
      </c>
      <c r="C1604" s="0" t="s">
        <v>1167</v>
      </c>
      <c r="D1604" s="0" t="s">
        <v>1171</v>
      </c>
      <c r="E1604" s="317" t="n">
        <v>26.72</v>
      </c>
    </row>
    <row r="1605" customFormat="false" ht="15" hidden="false" customHeight="false" outlineLevel="0" collapsed="false">
      <c r="A1605" s="0" t="n">
        <v>37432</v>
      </c>
      <c r="B1605" s="0" t="s">
        <v>2727</v>
      </c>
      <c r="C1605" s="0" t="s">
        <v>1167</v>
      </c>
      <c r="D1605" s="0" t="s">
        <v>1171</v>
      </c>
      <c r="E1605" s="317" t="n">
        <v>49.29</v>
      </c>
    </row>
    <row r="1606" customFormat="false" ht="15" hidden="false" customHeight="false" outlineLevel="0" collapsed="false">
      <c r="A1606" s="0" t="n">
        <v>37413</v>
      </c>
      <c r="B1606" s="0" t="s">
        <v>2728</v>
      </c>
      <c r="C1606" s="0" t="s">
        <v>1167</v>
      </c>
      <c r="D1606" s="0" t="s">
        <v>1171</v>
      </c>
      <c r="E1606" s="317" t="n">
        <v>3.07</v>
      </c>
    </row>
    <row r="1607" customFormat="false" ht="15" hidden="false" customHeight="false" outlineLevel="0" collapsed="false">
      <c r="A1607" s="0" t="n">
        <v>37414</v>
      </c>
      <c r="B1607" s="0" t="s">
        <v>2729</v>
      </c>
      <c r="C1607" s="0" t="s">
        <v>1167</v>
      </c>
      <c r="D1607" s="0" t="s">
        <v>1171</v>
      </c>
      <c r="E1607" s="317" t="n">
        <v>3.49</v>
      </c>
    </row>
    <row r="1608" customFormat="false" ht="15" hidden="false" customHeight="false" outlineLevel="0" collapsed="false">
      <c r="A1608" s="0" t="n">
        <v>37415</v>
      </c>
      <c r="B1608" s="0" t="s">
        <v>2730</v>
      </c>
      <c r="C1608" s="0" t="s">
        <v>1167</v>
      </c>
      <c r="D1608" s="0" t="s">
        <v>1171</v>
      </c>
      <c r="E1608" s="317" t="n">
        <v>6.34</v>
      </c>
    </row>
    <row r="1609" customFormat="false" ht="15" hidden="false" customHeight="false" outlineLevel="0" collapsed="false">
      <c r="A1609" s="0" t="n">
        <v>37416</v>
      </c>
      <c r="B1609" s="0" t="s">
        <v>2731</v>
      </c>
      <c r="C1609" s="0" t="s">
        <v>1167</v>
      </c>
      <c r="D1609" s="0" t="s">
        <v>1171</v>
      </c>
      <c r="E1609" s="317" t="n">
        <v>2.87</v>
      </c>
    </row>
    <row r="1610" customFormat="false" ht="15" hidden="false" customHeight="false" outlineLevel="0" collapsed="false">
      <c r="A1610" s="0" t="n">
        <v>37417</v>
      </c>
      <c r="B1610" s="0" t="s">
        <v>2732</v>
      </c>
      <c r="C1610" s="0" t="s">
        <v>1167</v>
      </c>
      <c r="D1610" s="0" t="s">
        <v>1171</v>
      </c>
      <c r="E1610" s="317" t="n">
        <v>4.13</v>
      </c>
    </row>
    <row r="1611" customFormat="false" ht="15" hidden="false" customHeight="false" outlineLevel="0" collapsed="false">
      <c r="A1611" s="0" t="n">
        <v>3112</v>
      </c>
      <c r="B1611" s="0" t="s">
        <v>2733</v>
      </c>
      <c r="C1611" s="0" t="s">
        <v>2627</v>
      </c>
      <c r="D1611" s="0" t="s">
        <v>1168</v>
      </c>
      <c r="E1611" s="317" t="n">
        <v>46.84</v>
      </c>
    </row>
    <row r="1612" customFormat="false" ht="15" hidden="false" customHeight="false" outlineLevel="0" collapsed="false">
      <c r="A1612" s="0" t="n">
        <v>3113</v>
      </c>
      <c r="B1612" s="0" t="s">
        <v>2734</v>
      </c>
      <c r="C1612" s="0" t="s">
        <v>2627</v>
      </c>
      <c r="D1612" s="0" t="s">
        <v>1168</v>
      </c>
      <c r="E1612" s="317" t="n">
        <v>53.96</v>
      </c>
    </row>
    <row r="1613" customFormat="false" ht="15" hidden="false" customHeight="false" outlineLevel="0" collapsed="false">
      <c r="A1613" s="0" t="n">
        <v>3114</v>
      </c>
      <c r="B1613" s="0" t="s">
        <v>2735</v>
      </c>
      <c r="C1613" s="0" t="s">
        <v>1167</v>
      </c>
      <c r="D1613" s="0" t="s">
        <v>1168</v>
      </c>
      <c r="E1613" s="317" t="n">
        <v>24.38</v>
      </c>
    </row>
    <row r="1614" customFormat="false" ht="15" hidden="false" customHeight="false" outlineLevel="0" collapsed="false">
      <c r="A1614" s="0" t="n">
        <v>34519</v>
      </c>
      <c r="B1614" s="0" t="s">
        <v>2736</v>
      </c>
      <c r="C1614" s="0" t="s">
        <v>1167</v>
      </c>
      <c r="D1614" s="0" t="s">
        <v>1168</v>
      </c>
      <c r="E1614" s="317" t="n">
        <v>57.92</v>
      </c>
    </row>
    <row r="1615" customFormat="false" ht="15" hidden="false" customHeight="false" outlineLevel="0" collapsed="false">
      <c r="A1615" s="0" t="n">
        <v>10510</v>
      </c>
      <c r="B1615" s="0" t="s">
        <v>2737</v>
      </c>
      <c r="C1615" s="0" t="s">
        <v>1167</v>
      </c>
      <c r="D1615" s="0" t="s">
        <v>1168</v>
      </c>
      <c r="E1615" s="317" t="n">
        <v>92.47</v>
      </c>
    </row>
    <row r="1616" customFormat="false" ht="15" hidden="false" customHeight="false" outlineLevel="0" collapsed="false">
      <c r="A1616" s="0" t="n">
        <v>1649</v>
      </c>
      <c r="B1616" s="0" t="s">
        <v>2738</v>
      </c>
      <c r="C1616" s="0" t="s">
        <v>1167</v>
      </c>
      <c r="D1616" s="0" t="s">
        <v>1168</v>
      </c>
      <c r="E1616" s="317" t="n">
        <v>39.55</v>
      </c>
    </row>
    <row r="1617" customFormat="false" ht="15" hidden="false" customHeight="false" outlineLevel="0" collapsed="false">
      <c r="A1617" s="0" t="n">
        <v>1653</v>
      </c>
      <c r="B1617" s="0" t="s">
        <v>2739</v>
      </c>
      <c r="C1617" s="0" t="s">
        <v>1167</v>
      </c>
      <c r="D1617" s="0" t="s">
        <v>1168</v>
      </c>
      <c r="E1617" s="317" t="n">
        <v>30.97</v>
      </c>
    </row>
    <row r="1618" customFormat="false" ht="15" hidden="false" customHeight="false" outlineLevel="0" collapsed="false">
      <c r="A1618" s="0" t="n">
        <v>1647</v>
      </c>
      <c r="B1618" s="0" t="s">
        <v>2740</v>
      </c>
      <c r="C1618" s="0" t="s">
        <v>1167</v>
      </c>
      <c r="D1618" s="0" t="s">
        <v>1168</v>
      </c>
      <c r="E1618" s="317" t="n">
        <v>11.09</v>
      </c>
    </row>
    <row r="1619" customFormat="false" ht="15" hidden="false" customHeight="false" outlineLevel="0" collapsed="false">
      <c r="A1619" s="0" t="n">
        <v>1648</v>
      </c>
      <c r="B1619" s="0" t="s">
        <v>2741</v>
      </c>
      <c r="C1619" s="0" t="s">
        <v>1167</v>
      </c>
      <c r="D1619" s="0" t="s">
        <v>1168</v>
      </c>
      <c r="E1619" s="317" t="n">
        <v>21.3</v>
      </c>
    </row>
    <row r="1620" customFormat="false" ht="15" hidden="false" customHeight="false" outlineLevel="0" collapsed="false">
      <c r="A1620" s="0" t="n">
        <v>1651</v>
      </c>
      <c r="B1620" s="0" t="s">
        <v>2742</v>
      </c>
      <c r="C1620" s="0" t="s">
        <v>1167</v>
      </c>
      <c r="D1620" s="0" t="s">
        <v>1168</v>
      </c>
      <c r="E1620" s="317" t="n">
        <v>98.81</v>
      </c>
    </row>
    <row r="1621" customFormat="false" ht="15" hidden="false" customHeight="false" outlineLevel="0" collapsed="false">
      <c r="A1621" s="0" t="n">
        <v>1650</v>
      </c>
      <c r="B1621" s="0" t="s">
        <v>2743</v>
      </c>
      <c r="C1621" s="0" t="s">
        <v>1167</v>
      </c>
      <c r="D1621" s="0" t="s">
        <v>1168</v>
      </c>
      <c r="E1621" s="317" t="n">
        <v>54.62</v>
      </c>
    </row>
    <row r="1622" customFormat="false" ht="15" hidden="false" customHeight="false" outlineLevel="0" collapsed="false">
      <c r="A1622" s="0" t="n">
        <v>1654</v>
      </c>
      <c r="B1622" s="0" t="s">
        <v>2744</v>
      </c>
      <c r="C1622" s="0" t="s">
        <v>1167</v>
      </c>
      <c r="D1622" s="0" t="s">
        <v>1168</v>
      </c>
      <c r="E1622" s="317" t="n">
        <v>15.22</v>
      </c>
    </row>
    <row r="1623" customFormat="false" ht="15" hidden="false" customHeight="false" outlineLevel="0" collapsed="false">
      <c r="A1623" s="0" t="n">
        <v>1652</v>
      </c>
      <c r="B1623" s="0" t="s">
        <v>2745</v>
      </c>
      <c r="C1623" s="0" t="s">
        <v>1167</v>
      </c>
      <c r="D1623" s="0" t="s">
        <v>1168</v>
      </c>
      <c r="E1623" s="317" t="n">
        <v>141.82</v>
      </c>
    </row>
    <row r="1624" customFormat="false" ht="15" hidden="false" customHeight="false" outlineLevel="0" collapsed="false">
      <c r="A1624" s="0" t="n">
        <v>1747</v>
      </c>
      <c r="B1624" s="0" t="s">
        <v>2746</v>
      </c>
      <c r="C1624" s="0" t="s">
        <v>1167</v>
      </c>
      <c r="D1624" s="0" t="s">
        <v>1168</v>
      </c>
      <c r="E1624" s="317" t="n">
        <v>109.6</v>
      </c>
    </row>
    <row r="1625" customFormat="false" ht="15" hidden="false" customHeight="false" outlineLevel="0" collapsed="false">
      <c r="A1625" s="0" t="n">
        <v>1744</v>
      </c>
      <c r="B1625" s="0" t="s">
        <v>2747</v>
      </c>
      <c r="C1625" s="0" t="s">
        <v>1167</v>
      </c>
      <c r="D1625" s="0" t="s">
        <v>1168</v>
      </c>
      <c r="E1625" s="317" t="n">
        <v>75.91</v>
      </c>
    </row>
    <row r="1626" customFormat="false" ht="15" hidden="false" customHeight="false" outlineLevel="0" collapsed="false">
      <c r="A1626" s="0" t="n">
        <v>1743</v>
      </c>
      <c r="B1626" s="0" t="s">
        <v>2748</v>
      </c>
      <c r="C1626" s="0" t="s">
        <v>1167</v>
      </c>
      <c r="D1626" s="0" t="s">
        <v>1168</v>
      </c>
      <c r="E1626" s="317" t="n">
        <v>99.69</v>
      </c>
    </row>
    <row r="1627" customFormat="false" ht="15" hidden="false" customHeight="false" outlineLevel="0" collapsed="false">
      <c r="A1627" s="0" t="n">
        <v>7241</v>
      </c>
      <c r="B1627" s="0" t="s">
        <v>2749</v>
      </c>
      <c r="C1627" s="0" t="s">
        <v>1170</v>
      </c>
      <c r="D1627" s="0" t="s">
        <v>1171</v>
      </c>
      <c r="E1627" s="317" t="n">
        <v>42.33</v>
      </c>
    </row>
    <row r="1628" customFormat="false" ht="15" hidden="false" customHeight="false" outlineLevel="0" collapsed="false">
      <c r="A1628" s="0" t="n">
        <v>39640</v>
      </c>
      <c r="B1628" s="0" t="s">
        <v>2750</v>
      </c>
      <c r="C1628" s="0" t="s">
        <v>1167</v>
      </c>
      <c r="D1628" s="0" t="s">
        <v>1168</v>
      </c>
      <c r="E1628" s="317" t="n">
        <v>6.25</v>
      </c>
    </row>
    <row r="1629" customFormat="false" ht="15" hidden="false" customHeight="false" outlineLevel="0" collapsed="false">
      <c r="A1629" s="0" t="n">
        <v>11013</v>
      </c>
      <c r="B1629" s="0" t="s">
        <v>2751</v>
      </c>
      <c r="C1629" s="0" t="s">
        <v>1167</v>
      </c>
      <c r="D1629" s="0" t="s">
        <v>1168</v>
      </c>
      <c r="E1629" s="317" t="n">
        <v>12.86</v>
      </c>
    </row>
    <row r="1630" customFormat="false" ht="15" hidden="false" customHeight="false" outlineLevel="0" collapsed="false">
      <c r="A1630" s="0" t="n">
        <v>11017</v>
      </c>
      <c r="B1630" s="0" t="s">
        <v>2752</v>
      </c>
      <c r="C1630" s="0" t="s">
        <v>1167</v>
      </c>
      <c r="D1630" s="0" t="s">
        <v>1168</v>
      </c>
      <c r="E1630" s="317" t="n">
        <v>5.49</v>
      </c>
    </row>
    <row r="1631" customFormat="false" ht="15" hidden="false" customHeight="false" outlineLevel="0" collapsed="false">
      <c r="A1631" s="0" t="n">
        <v>20236</v>
      </c>
      <c r="B1631" s="0" t="s">
        <v>2753</v>
      </c>
      <c r="C1631" s="0" t="s">
        <v>1167</v>
      </c>
      <c r="D1631" s="0" t="s">
        <v>1168</v>
      </c>
      <c r="E1631" s="317" t="n">
        <v>24.17</v>
      </c>
    </row>
    <row r="1632" customFormat="false" ht="15" hidden="false" customHeight="false" outlineLevel="0" collapsed="false">
      <c r="A1632" s="0" t="n">
        <v>7215</v>
      </c>
      <c r="B1632" s="0" t="s">
        <v>2754</v>
      </c>
      <c r="C1632" s="0" t="s">
        <v>1167</v>
      </c>
      <c r="D1632" s="0" t="s">
        <v>1168</v>
      </c>
      <c r="E1632" s="317" t="n">
        <v>20.7</v>
      </c>
    </row>
    <row r="1633" customFormat="false" ht="15" hidden="false" customHeight="false" outlineLevel="0" collapsed="false">
      <c r="A1633" s="0" t="n">
        <v>7216</v>
      </c>
      <c r="B1633" s="0" t="s">
        <v>2755</v>
      </c>
      <c r="C1633" s="0" t="s">
        <v>1167</v>
      </c>
      <c r="D1633" s="0" t="s">
        <v>1168</v>
      </c>
      <c r="E1633" s="317" t="n">
        <v>86.51</v>
      </c>
    </row>
    <row r="1634" customFormat="false" ht="15" hidden="false" customHeight="false" outlineLevel="0" collapsed="false">
      <c r="A1634" s="0" t="n">
        <v>20235</v>
      </c>
      <c r="B1634" s="0" t="s">
        <v>2756</v>
      </c>
      <c r="C1634" s="0" t="s">
        <v>1167</v>
      </c>
      <c r="D1634" s="0" t="s">
        <v>1168</v>
      </c>
      <c r="E1634" s="317" t="n">
        <v>43.74</v>
      </c>
    </row>
    <row r="1635" customFormat="false" ht="15" hidden="false" customHeight="false" outlineLevel="0" collapsed="false">
      <c r="A1635" s="0" t="n">
        <v>7181</v>
      </c>
      <c r="B1635" s="0" t="s">
        <v>2757</v>
      </c>
      <c r="C1635" s="0" t="s">
        <v>1167</v>
      </c>
      <c r="D1635" s="0" t="s">
        <v>1168</v>
      </c>
      <c r="E1635" s="317" t="n">
        <v>2.24</v>
      </c>
    </row>
    <row r="1636" customFormat="false" ht="15" hidden="false" customHeight="false" outlineLevel="0" collapsed="false">
      <c r="A1636" s="0" t="n">
        <v>40866</v>
      </c>
      <c r="B1636" s="0" t="s">
        <v>2758</v>
      </c>
      <c r="C1636" s="0" t="s">
        <v>1167</v>
      </c>
      <c r="D1636" s="0" t="s">
        <v>1168</v>
      </c>
      <c r="E1636" s="317" t="n">
        <v>8.55</v>
      </c>
    </row>
    <row r="1637" customFormat="false" ht="15" hidden="false" customHeight="false" outlineLevel="0" collapsed="false">
      <c r="A1637" s="0" t="n">
        <v>7214</v>
      </c>
      <c r="B1637" s="0" t="s">
        <v>2759</v>
      </c>
      <c r="C1637" s="0" t="s">
        <v>1167</v>
      </c>
      <c r="D1637" s="0" t="s">
        <v>1168</v>
      </c>
      <c r="E1637" s="317" t="n">
        <v>29.64</v>
      </c>
    </row>
    <row r="1638" customFormat="false" ht="15" hidden="false" customHeight="false" outlineLevel="0" collapsed="false">
      <c r="A1638" s="0" t="n">
        <v>7219</v>
      </c>
      <c r="B1638" s="0" t="s">
        <v>2760</v>
      </c>
      <c r="C1638" s="0" t="s">
        <v>1167</v>
      </c>
      <c r="D1638" s="0" t="s">
        <v>1168</v>
      </c>
      <c r="E1638" s="317" t="n">
        <v>30.68</v>
      </c>
    </row>
    <row r="1639" customFormat="false" ht="15" hidden="false" customHeight="false" outlineLevel="0" collapsed="false">
      <c r="A1639" s="0" t="n">
        <v>37972</v>
      </c>
      <c r="B1639" s="0" t="s">
        <v>2761</v>
      </c>
      <c r="C1639" s="0" t="s">
        <v>1167</v>
      </c>
      <c r="D1639" s="0" t="s">
        <v>1168</v>
      </c>
      <c r="E1639" s="317" t="n">
        <v>5.19</v>
      </c>
    </row>
    <row r="1640" customFormat="false" ht="15" hidden="false" customHeight="false" outlineLevel="0" collapsed="false">
      <c r="A1640" s="0" t="n">
        <v>37973</v>
      </c>
      <c r="B1640" s="0" t="s">
        <v>2762</v>
      </c>
      <c r="C1640" s="0" t="s">
        <v>1167</v>
      </c>
      <c r="D1640" s="0" t="s">
        <v>1168</v>
      </c>
      <c r="E1640" s="317" t="n">
        <v>8.3</v>
      </c>
    </row>
    <row r="1641" customFormat="false" ht="15" hidden="false" customHeight="false" outlineLevel="0" collapsed="false">
      <c r="A1641" s="0" t="n">
        <v>37971</v>
      </c>
      <c r="B1641" s="0" t="s">
        <v>2763</v>
      </c>
      <c r="C1641" s="0" t="s">
        <v>1167</v>
      </c>
      <c r="D1641" s="0" t="s">
        <v>1168</v>
      </c>
      <c r="E1641" s="317" t="n">
        <v>3.11</v>
      </c>
    </row>
    <row r="1642" customFormat="false" ht="15" hidden="false" customHeight="false" outlineLevel="0" collapsed="false">
      <c r="A1642" s="0" t="n">
        <v>20094</v>
      </c>
      <c r="B1642" s="0" t="s">
        <v>2764</v>
      </c>
      <c r="C1642" s="0" t="s">
        <v>1167</v>
      </c>
      <c r="D1642" s="0" t="s">
        <v>1171</v>
      </c>
      <c r="E1642" s="317" t="n">
        <v>14.83</v>
      </c>
    </row>
    <row r="1643" customFormat="false" ht="15" hidden="false" customHeight="false" outlineLevel="0" collapsed="false">
      <c r="A1643" s="0" t="n">
        <v>20095</v>
      </c>
      <c r="B1643" s="0" t="s">
        <v>2765</v>
      </c>
      <c r="C1643" s="0" t="s">
        <v>1167</v>
      </c>
      <c r="D1643" s="0" t="s">
        <v>1171</v>
      </c>
      <c r="E1643" s="317" t="n">
        <v>18.89</v>
      </c>
    </row>
    <row r="1644" customFormat="false" ht="15" hidden="false" customHeight="false" outlineLevel="0" collapsed="false">
      <c r="A1644" s="0" t="n">
        <v>1954</v>
      </c>
      <c r="B1644" s="0" t="s">
        <v>2766</v>
      </c>
      <c r="C1644" s="0" t="s">
        <v>1167</v>
      </c>
      <c r="D1644" s="0" t="s">
        <v>1168</v>
      </c>
      <c r="E1644" s="317" t="n">
        <v>88.28</v>
      </c>
    </row>
    <row r="1645" customFormat="false" ht="15" hidden="false" customHeight="false" outlineLevel="0" collapsed="false">
      <c r="A1645" s="0" t="n">
        <v>1926</v>
      </c>
      <c r="B1645" s="0" t="s">
        <v>2767</v>
      </c>
      <c r="C1645" s="0" t="s">
        <v>1167</v>
      </c>
      <c r="D1645" s="0" t="s">
        <v>1168</v>
      </c>
      <c r="E1645" s="317" t="n">
        <v>1.16</v>
      </c>
    </row>
    <row r="1646" customFormat="false" ht="15" hidden="false" customHeight="false" outlineLevel="0" collapsed="false">
      <c r="A1646" s="0" t="n">
        <v>1927</v>
      </c>
      <c r="B1646" s="0" t="s">
        <v>2768</v>
      </c>
      <c r="C1646" s="0" t="s">
        <v>1167</v>
      </c>
      <c r="D1646" s="0" t="s">
        <v>1168</v>
      </c>
      <c r="E1646" s="317" t="n">
        <v>1.53</v>
      </c>
    </row>
    <row r="1647" customFormat="false" ht="15" hidden="false" customHeight="false" outlineLevel="0" collapsed="false">
      <c r="A1647" s="0" t="n">
        <v>1923</v>
      </c>
      <c r="B1647" s="0" t="s">
        <v>2769</v>
      </c>
      <c r="C1647" s="0" t="s">
        <v>1167</v>
      </c>
      <c r="D1647" s="0" t="s">
        <v>1168</v>
      </c>
      <c r="E1647" s="317" t="n">
        <v>2.52</v>
      </c>
    </row>
    <row r="1648" customFormat="false" ht="15" hidden="false" customHeight="false" outlineLevel="0" collapsed="false">
      <c r="A1648" s="0" t="n">
        <v>1929</v>
      </c>
      <c r="B1648" s="0" t="s">
        <v>2770</v>
      </c>
      <c r="C1648" s="0" t="s">
        <v>1167</v>
      </c>
      <c r="D1648" s="0" t="s">
        <v>1168</v>
      </c>
      <c r="E1648" s="317" t="n">
        <v>4.12</v>
      </c>
    </row>
    <row r="1649" customFormat="false" ht="15" hidden="false" customHeight="false" outlineLevel="0" collapsed="false">
      <c r="A1649" s="0" t="n">
        <v>1930</v>
      </c>
      <c r="B1649" s="0" t="s">
        <v>2771</v>
      </c>
      <c r="C1649" s="0" t="s">
        <v>1167</v>
      </c>
      <c r="D1649" s="0" t="s">
        <v>1168</v>
      </c>
      <c r="E1649" s="317" t="n">
        <v>7.99</v>
      </c>
    </row>
    <row r="1650" customFormat="false" ht="15" hidden="false" customHeight="false" outlineLevel="0" collapsed="false">
      <c r="A1650" s="0" t="n">
        <v>1924</v>
      </c>
      <c r="B1650" s="0" t="s">
        <v>2772</v>
      </c>
      <c r="C1650" s="0" t="s">
        <v>1167</v>
      </c>
      <c r="D1650" s="0" t="s">
        <v>1168</v>
      </c>
      <c r="E1650" s="317" t="n">
        <v>13.78</v>
      </c>
    </row>
    <row r="1651" customFormat="false" ht="15" hidden="false" customHeight="false" outlineLevel="0" collapsed="false">
      <c r="A1651" s="0" t="n">
        <v>1922</v>
      </c>
      <c r="B1651" s="0" t="s">
        <v>2773</v>
      </c>
      <c r="C1651" s="0" t="s">
        <v>1167</v>
      </c>
      <c r="D1651" s="0" t="s">
        <v>1168</v>
      </c>
      <c r="E1651" s="317" t="n">
        <v>20.47</v>
      </c>
    </row>
    <row r="1652" customFormat="false" ht="15" hidden="false" customHeight="false" outlineLevel="0" collapsed="false">
      <c r="A1652" s="0" t="n">
        <v>1953</v>
      </c>
      <c r="B1652" s="0" t="s">
        <v>2774</v>
      </c>
      <c r="C1652" s="0" t="s">
        <v>1167</v>
      </c>
      <c r="D1652" s="0" t="s">
        <v>1168</v>
      </c>
      <c r="E1652" s="317" t="n">
        <v>35.76</v>
      </c>
    </row>
    <row r="1653" customFormat="false" ht="15" hidden="false" customHeight="false" outlineLevel="0" collapsed="false">
      <c r="A1653" s="0" t="n">
        <v>1962</v>
      </c>
      <c r="B1653" s="0" t="s">
        <v>2775</v>
      </c>
      <c r="C1653" s="0" t="s">
        <v>1167</v>
      </c>
      <c r="D1653" s="0" t="s">
        <v>1168</v>
      </c>
      <c r="E1653" s="317" t="n">
        <v>117.02</v>
      </c>
    </row>
    <row r="1654" customFormat="false" ht="15" hidden="false" customHeight="false" outlineLevel="0" collapsed="false">
      <c r="A1654" s="0" t="n">
        <v>1955</v>
      </c>
      <c r="B1654" s="0" t="s">
        <v>2776</v>
      </c>
      <c r="C1654" s="0" t="s">
        <v>1167</v>
      </c>
      <c r="D1654" s="0" t="s">
        <v>1168</v>
      </c>
      <c r="E1654" s="317" t="n">
        <v>1.54</v>
      </c>
    </row>
    <row r="1655" customFormat="false" ht="15" hidden="false" customHeight="false" outlineLevel="0" collapsed="false">
      <c r="A1655" s="0" t="n">
        <v>1956</v>
      </c>
      <c r="B1655" s="0" t="s">
        <v>2777</v>
      </c>
      <c r="C1655" s="0" t="s">
        <v>1167</v>
      </c>
      <c r="D1655" s="0" t="s">
        <v>1168</v>
      </c>
      <c r="E1655" s="317" t="n">
        <v>1.99</v>
      </c>
    </row>
    <row r="1656" customFormat="false" ht="15" hidden="false" customHeight="false" outlineLevel="0" collapsed="false">
      <c r="A1656" s="0" t="n">
        <v>1957</v>
      </c>
      <c r="B1656" s="0" t="s">
        <v>2778</v>
      </c>
      <c r="C1656" s="0" t="s">
        <v>1167</v>
      </c>
      <c r="D1656" s="0" t="s">
        <v>1168</v>
      </c>
      <c r="E1656" s="317" t="n">
        <v>4.53</v>
      </c>
    </row>
    <row r="1657" customFormat="false" ht="15" hidden="false" customHeight="false" outlineLevel="0" collapsed="false">
      <c r="A1657" s="0" t="n">
        <v>1958</v>
      </c>
      <c r="B1657" s="0" t="s">
        <v>2779</v>
      </c>
      <c r="C1657" s="0" t="s">
        <v>1167</v>
      </c>
      <c r="D1657" s="0" t="s">
        <v>1168</v>
      </c>
      <c r="E1657" s="317" t="n">
        <v>8.05</v>
      </c>
    </row>
    <row r="1658" customFormat="false" ht="15" hidden="false" customHeight="false" outlineLevel="0" collapsed="false">
      <c r="A1658" s="0" t="n">
        <v>1959</v>
      </c>
      <c r="B1658" s="0" t="s">
        <v>2780</v>
      </c>
      <c r="C1658" s="0" t="s">
        <v>1167</v>
      </c>
      <c r="D1658" s="0" t="s">
        <v>1168</v>
      </c>
      <c r="E1658" s="317" t="n">
        <v>9.81</v>
      </c>
    </row>
    <row r="1659" customFormat="false" ht="15" hidden="false" customHeight="false" outlineLevel="0" collapsed="false">
      <c r="A1659" s="0" t="n">
        <v>1925</v>
      </c>
      <c r="B1659" s="0" t="s">
        <v>2781</v>
      </c>
      <c r="C1659" s="0" t="s">
        <v>1167</v>
      </c>
      <c r="D1659" s="0" t="s">
        <v>1168</v>
      </c>
      <c r="E1659" s="317" t="n">
        <v>24.26</v>
      </c>
    </row>
    <row r="1660" customFormat="false" ht="15" hidden="false" customHeight="false" outlineLevel="0" collapsed="false">
      <c r="A1660" s="0" t="n">
        <v>1960</v>
      </c>
      <c r="B1660" s="0" t="s">
        <v>2782</v>
      </c>
      <c r="C1660" s="0" t="s">
        <v>1167</v>
      </c>
      <c r="D1660" s="0" t="s">
        <v>1168</v>
      </c>
      <c r="E1660" s="317" t="n">
        <v>34.49</v>
      </c>
    </row>
    <row r="1661" customFormat="false" ht="15" hidden="false" customHeight="false" outlineLevel="0" collapsed="false">
      <c r="A1661" s="0" t="n">
        <v>1961</v>
      </c>
      <c r="B1661" s="0" t="s">
        <v>2783</v>
      </c>
      <c r="C1661" s="0" t="s">
        <v>1167</v>
      </c>
      <c r="D1661" s="0" t="s">
        <v>1168</v>
      </c>
      <c r="E1661" s="317" t="n">
        <v>49.57</v>
      </c>
    </row>
    <row r="1662" customFormat="false" ht="15" hidden="false" customHeight="false" outlineLevel="0" collapsed="false">
      <c r="A1662" s="0" t="n">
        <v>38426</v>
      </c>
      <c r="B1662" s="0" t="s">
        <v>2784</v>
      </c>
      <c r="C1662" s="0" t="s">
        <v>1167</v>
      </c>
      <c r="D1662" s="0" t="s">
        <v>1168</v>
      </c>
      <c r="E1662" s="317" t="n">
        <v>15.87</v>
      </c>
    </row>
    <row r="1663" customFormat="false" ht="15" hidden="false" customHeight="false" outlineLevel="0" collapsed="false">
      <c r="A1663" s="0" t="n">
        <v>38423</v>
      </c>
      <c r="B1663" s="0" t="s">
        <v>2785</v>
      </c>
      <c r="C1663" s="0" t="s">
        <v>1167</v>
      </c>
      <c r="D1663" s="0" t="s">
        <v>1168</v>
      </c>
      <c r="E1663" s="317" t="n">
        <v>36</v>
      </c>
    </row>
    <row r="1664" customFormat="false" ht="15" hidden="false" customHeight="false" outlineLevel="0" collapsed="false">
      <c r="A1664" s="0" t="n">
        <v>38421</v>
      </c>
      <c r="B1664" s="0" t="s">
        <v>2786</v>
      </c>
      <c r="C1664" s="0" t="s">
        <v>1167</v>
      </c>
      <c r="D1664" s="0" t="s">
        <v>1168</v>
      </c>
      <c r="E1664" s="317" t="n">
        <v>16.99</v>
      </c>
    </row>
    <row r="1665" customFormat="false" ht="15" hidden="false" customHeight="false" outlineLevel="0" collapsed="false">
      <c r="A1665" s="0" t="n">
        <v>38422</v>
      </c>
      <c r="B1665" s="0" t="s">
        <v>2787</v>
      </c>
      <c r="C1665" s="0" t="s">
        <v>1167</v>
      </c>
      <c r="D1665" s="0" t="s">
        <v>1168</v>
      </c>
      <c r="E1665" s="317" t="n">
        <v>24.84</v>
      </c>
    </row>
    <row r="1666" customFormat="false" ht="15" hidden="false" customHeight="false" outlineLevel="0" collapsed="false">
      <c r="A1666" s="0" t="n">
        <v>39866</v>
      </c>
      <c r="B1666" s="0" t="s">
        <v>2788</v>
      </c>
      <c r="C1666" s="0" t="s">
        <v>1167</v>
      </c>
      <c r="D1666" s="0" t="s">
        <v>1171</v>
      </c>
      <c r="E1666" s="317" t="n">
        <v>9.57</v>
      </c>
    </row>
    <row r="1667" customFormat="false" ht="15" hidden="false" customHeight="false" outlineLevel="0" collapsed="false">
      <c r="A1667" s="0" t="n">
        <v>39867</v>
      </c>
      <c r="B1667" s="0" t="s">
        <v>2789</v>
      </c>
      <c r="C1667" s="0" t="s">
        <v>1167</v>
      </c>
      <c r="D1667" s="0" t="s">
        <v>1171</v>
      </c>
      <c r="E1667" s="317" t="n">
        <v>21.27</v>
      </c>
    </row>
    <row r="1668" customFormat="false" ht="15" hidden="false" customHeight="false" outlineLevel="0" collapsed="false">
      <c r="A1668" s="0" t="n">
        <v>39868</v>
      </c>
      <c r="B1668" s="0" t="s">
        <v>2790</v>
      </c>
      <c r="C1668" s="0" t="s">
        <v>1167</v>
      </c>
      <c r="D1668" s="0" t="s">
        <v>1171</v>
      </c>
      <c r="E1668" s="317" t="n">
        <v>38.32</v>
      </c>
    </row>
    <row r="1669" customFormat="false" ht="15" hidden="false" customHeight="false" outlineLevel="0" collapsed="false">
      <c r="A1669" s="0" t="n">
        <v>37999</v>
      </c>
      <c r="B1669" s="0" t="s">
        <v>2791</v>
      </c>
      <c r="C1669" s="0" t="s">
        <v>1167</v>
      </c>
      <c r="D1669" s="0" t="s">
        <v>1168</v>
      </c>
      <c r="E1669" s="317" t="n">
        <v>4.97</v>
      </c>
    </row>
    <row r="1670" customFormat="false" ht="15" hidden="false" customHeight="false" outlineLevel="0" collapsed="false">
      <c r="A1670" s="0" t="n">
        <v>38000</v>
      </c>
      <c r="B1670" s="0" t="s">
        <v>2792</v>
      </c>
      <c r="C1670" s="0" t="s">
        <v>1167</v>
      </c>
      <c r="D1670" s="0" t="s">
        <v>1168</v>
      </c>
      <c r="E1670" s="317" t="n">
        <v>6.58</v>
      </c>
    </row>
    <row r="1671" customFormat="false" ht="15" hidden="false" customHeight="false" outlineLevel="0" collapsed="false">
      <c r="A1671" s="0" t="n">
        <v>38129</v>
      </c>
      <c r="B1671" s="0" t="s">
        <v>2793</v>
      </c>
      <c r="C1671" s="0" t="s">
        <v>1167</v>
      </c>
      <c r="D1671" s="0" t="s">
        <v>1168</v>
      </c>
      <c r="E1671" s="317" t="n">
        <v>2.68</v>
      </c>
    </row>
    <row r="1672" customFormat="false" ht="15" hidden="false" customHeight="false" outlineLevel="0" collapsed="false">
      <c r="A1672" s="0" t="n">
        <v>38025</v>
      </c>
      <c r="B1672" s="0" t="s">
        <v>2794</v>
      </c>
      <c r="C1672" s="0" t="s">
        <v>1167</v>
      </c>
      <c r="D1672" s="0" t="s">
        <v>1168</v>
      </c>
      <c r="E1672" s="317" t="n">
        <v>4.48</v>
      </c>
    </row>
    <row r="1673" customFormat="false" ht="15" hidden="false" customHeight="false" outlineLevel="0" collapsed="false">
      <c r="A1673" s="0" t="n">
        <v>38026</v>
      </c>
      <c r="B1673" s="0" t="s">
        <v>2795</v>
      </c>
      <c r="C1673" s="0" t="s">
        <v>1167</v>
      </c>
      <c r="D1673" s="0" t="s">
        <v>1168</v>
      </c>
      <c r="E1673" s="317" t="n">
        <v>11.99</v>
      </c>
    </row>
    <row r="1674" customFormat="false" ht="15" hidden="false" customHeight="false" outlineLevel="0" collapsed="false">
      <c r="A1674" s="0" t="n">
        <v>1858</v>
      </c>
      <c r="B1674" s="0" t="s">
        <v>2796</v>
      </c>
      <c r="C1674" s="0" t="s">
        <v>1167</v>
      </c>
      <c r="D1674" s="0" t="s">
        <v>1171</v>
      </c>
      <c r="E1674" s="317" t="n">
        <v>20.77</v>
      </c>
    </row>
    <row r="1675" customFormat="false" ht="15" hidden="false" customHeight="false" outlineLevel="0" collapsed="false">
      <c r="A1675" s="0" t="n">
        <v>1844</v>
      </c>
      <c r="B1675" s="0" t="s">
        <v>2797</v>
      </c>
      <c r="C1675" s="0" t="s">
        <v>1167</v>
      </c>
      <c r="D1675" s="0" t="s">
        <v>1171</v>
      </c>
      <c r="E1675" s="317" t="n">
        <v>76.58</v>
      </c>
    </row>
    <row r="1676" customFormat="false" ht="15" hidden="false" customHeight="false" outlineLevel="0" collapsed="false">
      <c r="A1676" s="0" t="n">
        <v>1863</v>
      </c>
      <c r="B1676" s="0" t="s">
        <v>2798</v>
      </c>
      <c r="C1676" s="0" t="s">
        <v>1167</v>
      </c>
      <c r="D1676" s="0" t="s">
        <v>1171</v>
      </c>
      <c r="E1676" s="317" t="n">
        <v>30.14</v>
      </c>
    </row>
    <row r="1677" customFormat="false" ht="15" hidden="false" customHeight="false" outlineLevel="0" collapsed="false">
      <c r="A1677" s="0" t="n">
        <v>1865</v>
      </c>
      <c r="B1677" s="0" t="s">
        <v>2799</v>
      </c>
      <c r="C1677" s="0" t="s">
        <v>1167</v>
      </c>
      <c r="D1677" s="0" t="s">
        <v>1171</v>
      </c>
      <c r="E1677" s="317" t="n">
        <v>109.97</v>
      </c>
    </row>
    <row r="1678" customFormat="false" ht="15" hidden="false" customHeight="false" outlineLevel="0" collapsed="false">
      <c r="A1678" s="0" t="n">
        <v>36355</v>
      </c>
      <c r="B1678" s="0" t="s">
        <v>2800</v>
      </c>
      <c r="C1678" s="0" t="s">
        <v>1167</v>
      </c>
      <c r="D1678" s="0" t="s">
        <v>1171</v>
      </c>
      <c r="E1678" s="317" t="n">
        <v>4.04</v>
      </c>
    </row>
    <row r="1679" customFormat="false" ht="15" hidden="false" customHeight="false" outlineLevel="0" collapsed="false">
      <c r="A1679" s="0" t="n">
        <v>36356</v>
      </c>
      <c r="B1679" s="0" t="s">
        <v>2801</v>
      </c>
      <c r="C1679" s="0" t="s">
        <v>1167</v>
      </c>
      <c r="D1679" s="0" t="s">
        <v>1171</v>
      </c>
      <c r="E1679" s="317" t="n">
        <v>6.8</v>
      </c>
    </row>
    <row r="1680" customFormat="false" ht="15" hidden="false" customHeight="false" outlineLevel="0" collapsed="false">
      <c r="A1680" s="0" t="n">
        <v>1932</v>
      </c>
      <c r="B1680" s="0" t="s">
        <v>2802</v>
      </c>
      <c r="C1680" s="0" t="s">
        <v>1167</v>
      </c>
      <c r="D1680" s="0" t="s">
        <v>1168</v>
      </c>
      <c r="E1680" s="317" t="n">
        <v>6.13</v>
      </c>
    </row>
    <row r="1681" customFormat="false" ht="15" hidden="false" customHeight="false" outlineLevel="0" collapsed="false">
      <c r="A1681" s="0" t="n">
        <v>1933</v>
      </c>
      <c r="B1681" s="0" t="s">
        <v>2803</v>
      </c>
      <c r="C1681" s="0" t="s">
        <v>1167</v>
      </c>
      <c r="D1681" s="0" t="s">
        <v>1168</v>
      </c>
      <c r="E1681" s="317" t="n">
        <v>2.7</v>
      </c>
    </row>
    <row r="1682" customFormat="false" ht="15" hidden="false" customHeight="false" outlineLevel="0" collapsed="false">
      <c r="A1682" s="0" t="n">
        <v>1951</v>
      </c>
      <c r="B1682" s="0" t="s">
        <v>2804</v>
      </c>
      <c r="C1682" s="0" t="s">
        <v>1167</v>
      </c>
      <c r="D1682" s="0" t="s">
        <v>1168</v>
      </c>
      <c r="E1682" s="317" t="n">
        <v>11.99</v>
      </c>
    </row>
    <row r="1683" customFormat="false" ht="15" hidden="false" customHeight="false" outlineLevel="0" collapsed="false">
      <c r="A1683" s="0" t="n">
        <v>1966</v>
      </c>
      <c r="B1683" s="0" t="s">
        <v>2805</v>
      </c>
      <c r="C1683" s="0" t="s">
        <v>1167</v>
      </c>
      <c r="D1683" s="0" t="s">
        <v>1168</v>
      </c>
      <c r="E1683" s="317" t="n">
        <v>13.8</v>
      </c>
    </row>
    <row r="1684" customFormat="false" ht="15" hidden="false" customHeight="false" outlineLevel="0" collapsed="false">
      <c r="A1684" s="0" t="n">
        <v>1952</v>
      </c>
      <c r="B1684" s="0" t="s">
        <v>2806</v>
      </c>
      <c r="C1684" s="0" t="s">
        <v>1167</v>
      </c>
      <c r="D1684" s="0" t="s">
        <v>1168</v>
      </c>
      <c r="E1684" s="317" t="n">
        <v>51.83</v>
      </c>
    </row>
    <row r="1685" customFormat="false" ht="15" hidden="false" customHeight="false" outlineLevel="0" collapsed="false">
      <c r="A1685" s="0" t="n">
        <v>20104</v>
      </c>
      <c r="B1685" s="0" t="s">
        <v>2807</v>
      </c>
      <c r="C1685" s="0" t="s">
        <v>1167</v>
      </c>
      <c r="D1685" s="0" t="s">
        <v>1168</v>
      </c>
      <c r="E1685" s="317" t="n">
        <v>382.98</v>
      </c>
    </row>
    <row r="1686" customFormat="false" ht="15" hidden="false" customHeight="false" outlineLevel="0" collapsed="false">
      <c r="A1686" s="0" t="n">
        <v>20105</v>
      </c>
      <c r="B1686" s="0" t="s">
        <v>2808</v>
      </c>
      <c r="C1686" s="0" t="s">
        <v>1167</v>
      </c>
      <c r="D1686" s="0" t="s">
        <v>1168</v>
      </c>
      <c r="E1686" s="317" t="n">
        <v>596.52</v>
      </c>
    </row>
    <row r="1687" customFormat="false" ht="15" hidden="false" customHeight="false" outlineLevel="0" collapsed="false">
      <c r="A1687" s="0" t="n">
        <v>1965</v>
      </c>
      <c r="B1687" s="0" t="s">
        <v>2809</v>
      </c>
      <c r="C1687" s="0" t="s">
        <v>1167</v>
      </c>
      <c r="D1687" s="0" t="s">
        <v>1168</v>
      </c>
      <c r="E1687" s="317" t="n">
        <v>27.98</v>
      </c>
    </row>
    <row r="1688" customFormat="false" ht="15" hidden="false" customHeight="false" outlineLevel="0" collapsed="false">
      <c r="A1688" s="0" t="n">
        <v>10765</v>
      </c>
      <c r="B1688" s="0" t="s">
        <v>2810</v>
      </c>
      <c r="C1688" s="0" t="s">
        <v>1167</v>
      </c>
      <c r="D1688" s="0" t="s">
        <v>1168</v>
      </c>
      <c r="E1688" s="317" t="n">
        <v>7.07</v>
      </c>
    </row>
    <row r="1689" customFormat="false" ht="15" hidden="false" customHeight="false" outlineLevel="0" collapsed="false">
      <c r="A1689" s="0" t="n">
        <v>10767</v>
      </c>
      <c r="B1689" s="0" t="s">
        <v>2811</v>
      </c>
      <c r="C1689" s="0" t="s">
        <v>1167</v>
      </c>
      <c r="D1689" s="0" t="s">
        <v>1168</v>
      </c>
      <c r="E1689" s="317" t="n">
        <v>23.17</v>
      </c>
    </row>
    <row r="1690" customFormat="false" ht="15" hidden="false" customHeight="false" outlineLevel="0" collapsed="false">
      <c r="A1690" s="0" t="n">
        <v>1970</v>
      </c>
      <c r="B1690" s="0" t="s">
        <v>2812</v>
      </c>
      <c r="C1690" s="0" t="s">
        <v>1167</v>
      </c>
      <c r="D1690" s="0" t="s">
        <v>1168</v>
      </c>
      <c r="E1690" s="317" t="n">
        <v>29.04</v>
      </c>
    </row>
    <row r="1691" customFormat="false" ht="15" hidden="false" customHeight="false" outlineLevel="0" collapsed="false">
      <c r="A1691" s="0" t="n">
        <v>1967</v>
      </c>
      <c r="B1691" s="0" t="s">
        <v>2813</v>
      </c>
      <c r="C1691" s="0" t="s">
        <v>1167</v>
      </c>
      <c r="D1691" s="0" t="s">
        <v>1168</v>
      </c>
      <c r="E1691" s="317" t="n">
        <v>3.23</v>
      </c>
    </row>
    <row r="1692" customFormat="false" ht="15" hidden="false" customHeight="false" outlineLevel="0" collapsed="false">
      <c r="A1692" s="0" t="n">
        <v>1968</v>
      </c>
      <c r="B1692" s="0" t="s">
        <v>2814</v>
      </c>
      <c r="C1692" s="0" t="s">
        <v>1167</v>
      </c>
      <c r="D1692" s="0" t="s">
        <v>1168</v>
      </c>
      <c r="E1692" s="317" t="n">
        <v>6.77</v>
      </c>
    </row>
    <row r="1693" customFormat="false" ht="15" hidden="false" customHeight="false" outlineLevel="0" collapsed="false">
      <c r="A1693" s="0" t="n">
        <v>1969</v>
      </c>
      <c r="B1693" s="0" t="s">
        <v>2815</v>
      </c>
      <c r="C1693" s="0" t="s">
        <v>1167</v>
      </c>
      <c r="D1693" s="0" t="s">
        <v>1168</v>
      </c>
      <c r="E1693" s="317" t="n">
        <v>19.92</v>
      </c>
    </row>
    <row r="1694" customFormat="false" ht="15" hidden="false" customHeight="false" outlineLevel="0" collapsed="false">
      <c r="A1694" s="0" t="n">
        <v>1839</v>
      </c>
      <c r="B1694" s="0" t="s">
        <v>2816</v>
      </c>
      <c r="C1694" s="0" t="s">
        <v>1167</v>
      </c>
      <c r="D1694" s="0" t="s">
        <v>1171</v>
      </c>
      <c r="E1694" s="317" t="n">
        <v>99.82</v>
      </c>
    </row>
    <row r="1695" customFormat="false" ht="15" hidden="false" customHeight="false" outlineLevel="0" collapsed="false">
      <c r="A1695" s="0" t="n">
        <v>1835</v>
      </c>
      <c r="B1695" s="0" t="s">
        <v>2817</v>
      </c>
      <c r="C1695" s="0" t="s">
        <v>1167</v>
      </c>
      <c r="D1695" s="0" t="s">
        <v>1171</v>
      </c>
      <c r="E1695" s="317" t="n">
        <v>21.22</v>
      </c>
    </row>
    <row r="1696" customFormat="false" ht="15" hidden="false" customHeight="false" outlineLevel="0" collapsed="false">
      <c r="A1696" s="0" t="n">
        <v>1823</v>
      </c>
      <c r="B1696" s="0" t="s">
        <v>2818</v>
      </c>
      <c r="C1696" s="0" t="s">
        <v>1167</v>
      </c>
      <c r="D1696" s="0" t="s">
        <v>1171</v>
      </c>
      <c r="E1696" s="317" t="n">
        <v>41.03</v>
      </c>
    </row>
    <row r="1697" customFormat="false" ht="15" hidden="false" customHeight="false" outlineLevel="0" collapsed="false">
      <c r="A1697" s="0" t="n">
        <v>1827</v>
      </c>
      <c r="B1697" s="0" t="s">
        <v>2819</v>
      </c>
      <c r="C1697" s="0" t="s">
        <v>1167</v>
      </c>
      <c r="D1697" s="0" t="s">
        <v>1171</v>
      </c>
      <c r="E1697" s="317" t="n">
        <v>98.85</v>
      </c>
    </row>
    <row r="1698" customFormat="false" ht="15" hidden="false" customHeight="false" outlineLevel="0" collapsed="false">
      <c r="A1698" s="0" t="n">
        <v>1831</v>
      </c>
      <c r="B1698" s="0" t="s">
        <v>2820</v>
      </c>
      <c r="C1698" s="0" t="s">
        <v>1167</v>
      </c>
      <c r="D1698" s="0" t="s">
        <v>1171</v>
      </c>
      <c r="E1698" s="317" t="n">
        <v>21.58</v>
      </c>
    </row>
    <row r="1699" customFormat="false" ht="15" hidden="false" customHeight="false" outlineLevel="0" collapsed="false">
      <c r="A1699" s="0" t="n">
        <v>1825</v>
      </c>
      <c r="B1699" s="0" t="s">
        <v>2821</v>
      </c>
      <c r="C1699" s="0" t="s">
        <v>1167</v>
      </c>
      <c r="D1699" s="0" t="s">
        <v>1171</v>
      </c>
      <c r="E1699" s="317" t="n">
        <v>53.26</v>
      </c>
    </row>
    <row r="1700" customFormat="false" ht="15" hidden="false" customHeight="false" outlineLevel="0" collapsed="false">
      <c r="A1700" s="0" t="n">
        <v>1828</v>
      </c>
      <c r="B1700" s="0" t="s">
        <v>2822</v>
      </c>
      <c r="C1700" s="0" t="s">
        <v>1167</v>
      </c>
      <c r="D1700" s="0" t="s">
        <v>1171</v>
      </c>
      <c r="E1700" s="317" t="n">
        <v>120.63</v>
      </c>
    </row>
    <row r="1701" customFormat="false" ht="15" hidden="false" customHeight="false" outlineLevel="0" collapsed="false">
      <c r="A1701" s="0" t="n">
        <v>1845</v>
      </c>
      <c r="B1701" s="0" t="s">
        <v>2823</v>
      </c>
      <c r="C1701" s="0" t="s">
        <v>1167</v>
      </c>
      <c r="D1701" s="0" t="s">
        <v>1171</v>
      </c>
      <c r="E1701" s="317" t="n">
        <v>27.04</v>
      </c>
    </row>
    <row r="1702" customFormat="false" ht="15" hidden="false" customHeight="false" outlineLevel="0" collapsed="false">
      <c r="A1702" s="0" t="n">
        <v>1824</v>
      </c>
      <c r="B1702" s="0" t="s">
        <v>2824</v>
      </c>
      <c r="C1702" s="0" t="s">
        <v>1167</v>
      </c>
      <c r="D1702" s="0" t="s">
        <v>1171</v>
      </c>
      <c r="E1702" s="317" t="n">
        <v>63.84</v>
      </c>
    </row>
    <row r="1703" customFormat="false" ht="15" hidden="false" customHeight="false" outlineLevel="0" collapsed="false">
      <c r="A1703" s="0" t="n">
        <v>1941</v>
      </c>
      <c r="B1703" s="0" t="s">
        <v>2825</v>
      </c>
      <c r="C1703" s="0" t="s">
        <v>1167</v>
      </c>
      <c r="D1703" s="0" t="s">
        <v>1168</v>
      </c>
      <c r="E1703" s="317" t="n">
        <v>17.29</v>
      </c>
    </row>
    <row r="1704" customFormat="false" ht="15" hidden="false" customHeight="false" outlineLevel="0" collapsed="false">
      <c r="A1704" s="0" t="n">
        <v>1940</v>
      </c>
      <c r="B1704" s="0" t="s">
        <v>2826</v>
      </c>
      <c r="C1704" s="0" t="s">
        <v>1167</v>
      </c>
      <c r="D1704" s="0" t="s">
        <v>1168</v>
      </c>
      <c r="E1704" s="317" t="n">
        <v>13.07</v>
      </c>
    </row>
    <row r="1705" customFormat="false" ht="15" hidden="false" customHeight="false" outlineLevel="0" collapsed="false">
      <c r="A1705" s="0" t="n">
        <v>1937</v>
      </c>
      <c r="B1705" s="0" t="s">
        <v>2827</v>
      </c>
      <c r="C1705" s="0" t="s">
        <v>1167</v>
      </c>
      <c r="D1705" s="0" t="s">
        <v>1168</v>
      </c>
      <c r="E1705" s="317" t="n">
        <v>2.71</v>
      </c>
    </row>
    <row r="1706" customFormat="false" ht="15" hidden="false" customHeight="false" outlineLevel="0" collapsed="false">
      <c r="A1706" s="0" t="n">
        <v>1939</v>
      </c>
      <c r="B1706" s="0" t="s">
        <v>2828</v>
      </c>
      <c r="C1706" s="0" t="s">
        <v>1167</v>
      </c>
      <c r="D1706" s="0" t="s">
        <v>1168</v>
      </c>
      <c r="E1706" s="317" t="n">
        <v>5.37</v>
      </c>
    </row>
    <row r="1707" customFormat="false" ht="15" hidden="false" customHeight="false" outlineLevel="0" collapsed="false">
      <c r="A1707" s="0" t="n">
        <v>1942</v>
      </c>
      <c r="B1707" s="0" t="s">
        <v>2829</v>
      </c>
      <c r="C1707" s="0" t="s">
        <v>1167</v>
      </c>
      <c r="D1707" s="0" t="s">
        <v>1168</v>
      </c>
      <c r="E1707" s="317" t="n">
        <v>24.68</v>
      </c>
    </row>
    <row r="1708" customFormat="false" ht="15" hidden="false" customHeight="false" outlineLevel="0" collapsed="false">
      <c r="A1708" s="0" t="n">
        <v>1938</v>
      </c>
      <c r="B1708" s="0" t="s">
        <v>2830</v>
      </c>
      <c r="C1708" s="0" t="s">
        <v>1167</v>
      </c>
      <c r="D1708" s="0" t="s">
        <v>1168</v>
      </c>
      <c r="E1708" s="317" t="n">
        <v>3.43</v>
      </c>
    </row>
    <row r="1709" customFormat="false" ht="15" hidden="false" customHeight="false" outlineLevel="0" collapsed="false">
      <c r="A1709" s="0" t="n">
        <v>42692</v>
      </c>
      <c r="B1709" s="0" t="s">
        <v>2831</v>
      </c>
      <c r="C1709" s="0" t="s">
        <v>1167</v>
      </c>
      <c r="D1709" s="0" t="s">
        <v>1171</v>
      </c>
      <c r="E1709" s="317" t="n">
        <v>243.99</v>
      </c>
    </row>
    <row r="1710" customFormat="false" ht="15" hidden="false" customHeight="false" outlineLevel="0" collapsed="false">
      <c r="A1710" s="0" t="n">
        <v>42693</v>
      </c>
      <c r="B1710" s="0" t="s">
        <v>2832</v>
      </c>
      <c r="C1710" s="0" t="s">
        <v>1167</v>
      </c>
      <c r="D1710" s="0" t="s">
        <v>1171</v>
      </c>
      <c r="E1710" s="317" t="n">
        <v>401.35</v>
      </c>
    </row>
    <row r="1711" customFormat="false" ht="15" hidden="false" customHeight="false" outlineLevel="0" collapsed="false">
      <c r="A1711" s="0" t="n">
        <v>42695</v>
      </c>
      <c r="B1711" s="0" t="s">
        <v>2833</v>
      </c>
      <c r="C1711" s="0" t="s">
        <v>1167</v>
      </c>
      <c r="D1711" s="0" t="s">
        <v>1171</v>
      </c>
      <c r="E1711" s="317" t="n">
        <v>305.16</v>
      </c>
    </row>
    <row r="1712" customFormat="false" ht="15" hidden="false" customHeight="false" outlineLevel="0" collapsed="false">
      <c r="A1712" s="0" t="n">
        <v>42694</v>
      </c>
      <c r="B1712" s="0" t="s">
        <v>2834</v>
      </c>
      <c r="C1712" s="0" t="s">
        <v>1167</v>
      </c>
      <c r="D1712" s="0" t="s">
        <v>1171</v>
      </c>
      <c r="E1712" s="317" t="n">
        <v>451.15</v>
      </c>
    </row>
    <row r="1713" customFormat="false" ht="15" hidden="false" customHeight="false" outlineLevel="0" collapsed="false">
      <c r="A1713" s="0" t="n">
        <v>20097</v>
      </c>
      <c r="B1713" s="0" t="s">
        <v>2835</v>
      </c>
      <c r="C1713" s="0" t="s">
        <v>1167</v>
      </c>
      <c r="D1713" s="0" t="s">
        <v>1168</v>
      </c>
      <c r="E1713" s="317" t="n">
        <v>27.43</v>
      </c>
    </row>
    <row r="1714" customFormat="false" ht="15" hidden="false" customHeight="false" outlineLevel="0" collapsed="false">
      <c r="A1714" s="0" t="n">
        <v>20098</v>
      </c>
      <c r="B1714" s="0" t="s">
        <v>2836</v>
      </c>
      <c r="C1714" s="0" t="s">
        <v>1167</v>
      </c>
      <c r="D1714" s="0" t="s">
        <v>1168</v>
      </c>
      <c r="E1714" s="317" t="n">
        <v>92.51</v>
      </c>
    </row>
    <row r="1715" customFormat="false" ht="15" hidden="false" customHeight="false" outlineLevel="0" collapsed="false">
      <c r="A1715" s="0" t="n">
        <v>20096</v>
      </c>
      <c r="B1715" s="0" t="s">
        <v>2837</v>
      </c>
      <c r="C1715" s="0" t="s">
        <v>1167</v>
      </c>
      <c r="D1715" s="0" t="s">
        <v>1168</v>
      </c>
      <c r="E1715" s="317" t="n">
        <v>17.95</v>
      </c>
    </row>
    <row r="1716" customFormat="false" ht="15" hidden="false" customHeight="false" outlineLevel="0" collapsed="false">
      <c r="A1716" s="0" t="n">
        <v>1964</v>
      </c>
      <c r="B1716" s="0" t="s">
        <v>2838</v>
      </c>
      <c r="C1716" s="0" t="s">
        <v>1167</v>
      </c>
      <c r="D1716" s="0" t="s">
        <v>1168</v>
      </c>
      <c r="E1716" s="317" t="n">
        <v>16.59</v>
      </c>
    </row>
    <row r="1717" customFormat="false" ht="15" hidden="false" customHeight="false" outlineLevel="0" collapsed="false">
      <c r="A1717" s="0" t="n">
        <v>1880</v>
      </c>
      <c r="B1717" s="0" t="s">
        <v>2839</v>
      </c>
      <c r="C1717" s="0" t="s">
        <v>1167</v>
      </c>
      <c r="D1717" s="0" t="s">
        <v>1168</v>
      </c>
      <c r="E1717" s="317" t="n">
        <v>1.79</v>
      </c>
    </row>
    <row r="1718" customFormat="false" ht="15" hidden="false" customHeight="false" outlineLevel="0" collapsed="false">
      <c r="A1718" s="0" t="n">
        <v>39274</v>
      </c>
      <c r="B1718" s="0" t="s">
        <v>2840</v>
      </c>
      <c r="C1718" s="0" t="s">
        <v>1167</v>
      </c>
      <c r="D1718" s="0" t="s">
        <v>1168</v>
      </c>
      <c r="E1718" s="317" t="n">
        <v>1.39</v>
      </c>
    </row>
    <row r="1719" customFormat="false" ht="15" hidden="false" customHeight="false" outlineLevel="0" collapsed="false">
      <c r="A1719" s="0" t="n">
        <v>2628</v>
      </c>
      <c r="B1719" s="0" t="s">
        <v>2841</v>
      </c>
      <c r="C1719" s="0" t="s">
        <v>1167</v>
      </c>
      <c r="D1719" s="0" t="s">
        <v>1168</v>
      </c>
      <c r="E1719" s="317" t="n">
        <v>117.96</v>
      </c>
    </row>
    <row r="1720" customFormat="false" ht="15" hidden="false" customHeight="false" outlineLevel="0" collapsed="false">
      <c r="A1720" s="0" t="n">
        <v>2622</v>
      </c>
      <c r="B1720" s="0" t="s">
        <v>2842</v>
      </c>
      <c r="C1720" s="0" t="s">
        <v>1167</v>
      </c>
      <c r="D1720" s="0" t="s">
        <v>1168</v>
      </c>
      <c r="E1720" s="317" t="n">
        <v>2.8</v>
      </c>
    </row>
    <row r="1721" customFormat="false" ht="15" hidden="false" customHeight="false" outlineLevel="0" collapsed="false">
      <c r="A1721" s="0" t="n">
        <v>2623</v>
      </c>
      <c r="B1721" s="0" t="s">
        <v>2843</v>
      </c>
      <c r="C1721" s="0" t="s">
        <v>1167</v>
      </c>
      <c r="D1721" s="0" t="s">
        <v>1168</v>
      </c>
      <c r="E1721" s="317" t="n">
        <v>3.37</v>
      </c>
    </row>
    <row r="1722" customFormat="false" ht="15" hidden="false" customHeight="false" outlineLevel="0" collapsed="false">
      <c r="A1722" s="0" t="n">
        <v>2624</v>
      </c>
      <c r="B1722" s="0" t="s">
        <v>2844</v>
      </c>
      <c r="C1722" s="0" t="s">
        <v>1167</v>
      </c>
      <c r="D1722" s="0" t="s">
        <v>1168</v>
      </c>
      <c r="E1722" s="317" t="n">
        <v>5.36</v>
      </c>
    </row>
    <row r="1723" customFormat="false" ht="15" hidden="false" customHeight="false" outlineLevel="0" collapsed="false">
      <c r="A1723" s="0" t="n">
        <v>2625</v>
      </c>
      <c r="B1723" s="0" t="s">
        <v>2845</v>
      </c>
      <c r="C1723" s="0" t="s">
        <v>1167</v>
      </c>
      <c r="D1723" s="0" t="s">
        <v>1168</v>
      </c>
      <c r="E1723" s="317" t="n">
        <v>11.32</v>
      </c>
    </row>
    <row r="1724" customFormat="false" ht="15" hidden="false" customHeight="false" outlineLevel="0" collapsed="false">
      <c r="A1724" s="0" t="n">
        <v>2626</v>
      </c>
      <c r="B1724" s="0" t="s">
        <v>2846</v>
      </c>
      <c r="C1724" s="0" t="s">
        <v>1167</v>
      </c>
      <c r="D1724" s="0" t="s">
        <v>1168</v>
      </c>
      <c r="E1724" s="317" t="n">
        <v>16.58</v>
      </c>
    </row>
    <row r="1725" customFormat="false" ht="15" hidden="false" customHeight="false" outlineLevel="0" collapsed="false">
      <c r="A1725" s="0" t="n">
        <v>2630</v>
      </c>
      <c r="B1725" s="0" t="s">
        <v>2847</v>
      </c>
      <c r="C1725" s="0" t="s">
        <v>1167</v>
      </c>
      <c r="D1725" s="0" t="s">
        <v>1168</v>
      </c>
      <c r="E1725" s="317" t="n">
        <v>25.22</v>
      </c>
    </row>
    <row r="1726" customFormat="false" ht="15" hidden="false" customHeight="false" outlineLevel="0" collapsed="false">
      <c r="A1726" s="0" t="n">
        <v>2627</v>
      </c>
      <c r="B1726" s="0" t="s">
        <v>2848</v>
      </c>
      <c r="C1726" s="0" t="s">
        <v>1167</v>
      </c>
      <c r="D1726" s="0" t="s">
        <v>1168</v>
      </c>
      <c r="E1726" s="317" t="n">
        <v>44.43</v>
      </c>
    </row>
    <row r="1727" customFormat="false" ht="15" hidden="false" customHeight="false" outlineLevel="0" collapsed="false">
      <c r="A1727" s="0" t="n">
        <v>2629</v>
      </c>
      <c r="B1727" s="0" t="s">
        <v>2849</v>
      </c>
      <c r="C1727" s="0" t="s">
        <v>1167</v>
      </c>
      <c r="D1727" s="0" t="s">
        <v>1168</v>
      </c>
      <c r="E1727" s="317" t="n">
        <v>60.09</v>
      </c>
    </row>
    <row r="1728" customFormat="false" ht="15" hidden="false" customHeight="false" outlineLevel="0" collapsed="false">
      <c r="A1728" s="0" t="n">
        <v>12033</v>
      </c>
      <c r="B1728" s="0" t="s">
        <v>2850</v>
      </c>
      <c r="C1728" s="0" t="s">
        <v>1167</v>
      </c>
      <c r="D1728" s="0" t="s">
        <v>1168</v>
      </c>
      <c r="E1728" s="317" t="n">
        <v>5.71</v>
      </c>
    </row>
    <row r="1729" customFormat="false" ht="15" hidden="false" customHeight="false" outlineLevel="0" collapsed="false">
      <c r="A1729" s="0" t="n">
        <v>40408</v>
      </c>
      <c r="B1729" s="0" t="s">
        <v>2851</v>
      </c>
      <c r="C1729" s="0" t="s">
        <v>1167</v>
      </c>
      <c r="D1729" s="0" t="s">
        <v>1168</v>
      </c>
      <c r="E1729" s="317" t="n">
        <v>3.75</v>
      </c>
    </row>
    <row r="1730" customFormat="false" ht="15" hidden="false" customHeight="false" outlineLevel="0" collapsed="false">
      <c r="A1730" s="0" t="n">
        <v>40409</v>
      </c>
      <c r="B1730" s="0" t="s">
        <v>2852</v>
      </c>
      <c r="C1730" s="0" t="s">
        <v>1167</v>
      </c>
      <c r="D1730" s="0" t="s">
        <v>1168</v>
      </c>
      <c r="E1730" s="317" t="n">
        <v>1.33</v>
      </c>
    </row>
    <row r="1731" customFormat="false" ht="15" hidden="false" customHeight="false" outlineLevel="0" collapsed="false">
      <c r="A1731" s="0" t="n">
        <v>39276</v>
      </c>
      <c r="B1731" s="0" t="s">
        <v>2853</v>
      </c>
      <c r="C1731" s="0" t="s">
        <v>1167</v>
      </c>
      <c r="D1731" s="0" t="s">
        <v>1168</v>
      </c>
      <c r="E1731" s="317" t="n">
        <v>3.38</v>
      </c>
    </row>
    <row r="1732" customFormat="false" ht="15" hidden="false" customHeight="false" outlineLevel="0" collapsed="false">
      <c r="A1732" s="0" t="n">
        <v>39277</v>
      </c>
      <c r="B1732" s="0" t="s">
        <v>2854</v>
      </c>
      <c r="C1732" s="0" t="s">
        <v>1167</v>
      </c>
      <c r="D1732" s="0" t="s">
        <v>1168</v>
      </c>
      <c r="E1732" s="317" t="n">
        <v>9.13</v>
      </c>
    </row>
    <row r="1733" customFormat="false" ht="15" hidden="false" customHeight="false" outlineLevel="0" collapsed="false">
      <c r="A1733" s="0" t="n">
        <v>12034</v>
      </c>
      <c r="B1733" s="0" t="s">
        <v>2855</v>
      </c>
      <c r="C1733" s="0" t="s">
        <v>1167</v>
      </c>
      <c r="D1733" s="0" t="s">
        <v>1168</v>
      </c>
      <c r="E1733" s="317" t="n">
        <v>2.59</v>
      </c>
    </row>
    <row r="1734" customFormat="false" ht="15" hidden="false" customHeight="false" outlineLevel="0" collapsed="false">
      <c r="A1734" s="0" t="n">
        <v>39879</v>
      </c>
      <c r="B1734" s="0" t="s">
        <v>2856</v>
      </c>
      <c r="C1734" s="0" t="s">
        <v>1167</v>
      </c>
      <c r="D1734" s="0" t="s">
        <v>1171</v>
      </c>
      <c r="E1734" s="317" t="n">
        <v>2.69</v>
      </c>
    </row>
    <row r="1735" customFormat="false" ht="15" hidden="false" customHeight="false" outlineLevel="0" collapsed="false">
      <c r="A1735" s="0" t="n">
        <v>39880</v>
      </c>
      <c r="B1735" s="0" t="s">
        <v>2857</v>
      </c>
      <c r="C1735" s="0" t="s">
        <v>1167</v>
      </c>
      <c r="D1735" s="0" t="s">
        <v>1171</v>
      </c>
      <c r="E1735" s="317" t="n">
        <v>5.95</v>
      </c>
    </row>
    <row r="1736" customFormat="false" ht="15" hidden="false" customHeight="false" outlineLevel="0" collapsed="false">
      <c r="A1736" s="0" t="n">
        <v>39881</v>
      </c>
      <c r="B1736" s="0" t="s">
        <v>2858</v>
      </c>
      <c r="C1736" s="0" t="s">
        <v>1167</v>
      </c>
      <c r="D1736" s="0" t="s">
        <v>1171</v>
      </c>
      <c r="E1736" s="317" t="n">
        <v>9.56</v>
      </c>
    </row>
    <row r="1737" customFormat="false" ht="15" hidden="false" customHeight="false" outlineLevel="0" collapsed="false">
      <c r="A1737" s="0" t="n">
        <v>39882</v>
      </c>
      <c r="B1737" s="0" t="s">
        <v>2859</v>
      </c>
      <c r="C1737" s="0" t="s">
        <v>1167</v>
      </c>
      <c r="D1737" s="0" t="s">
        <v>1171</v>
      </c>
      <c r="E1737" s="317" t="n">
        <v>25.18</v>
      </c>
    </row>
    <row r="1738" customFormat="false" ht="15" hidden="false" customHeight="false" outlineLevel="0" collapsed="false">
      <c r="A1738" s="0" t="n">
        <v>39883</v>
      </c>
      <c r="B1738" s="0" t="s">
        <v>2860</v>
      </c>
      <c r="C1738" s="0" t="s">
        <v>1167</v>
      </c>
      <c r="D1738" s="0" t="s">
        <v>1171</v>
      </c>
      <c r="E1738" s="317" t="n">
        <v>40.21</v>
      </c>
    </row>
    <row r="1739" customFormat="false" ht="15" hidden="false" customHeight="false" outlineLevel="0" collapsed="false">
      <c r="A1739" s="0" t="n">
        <v>39884</v>
      </c>
      <c r="B1739" s="0" t="s">
        <v>2861</v>
      </c>
      <c r="C1739" s="0" t="s">
        <v>1167</v>
      </c>
      <c r="D1739" s="0" t="s">
        <v>1171</v>
      </c>
      <c r="E1739" s="317" t="n">
        <v>59.72</v>
      </c>
    </row>
    <row r="1740" customFormat="false" ht="15" hidden="false" customHeight="false" outlineLevel="0" collapsed="false">
      <c r="A1740" s="0" t="n">
        <v>39885</v>
      </c>
      <c r="B1740" s="0" t="s">
        <v>2862</v>
      </c>
      <c r="C1740" s="0" t="s">
        <v>1167</v>
      </c>
      <c r="D1740" s="0" t="s">
        <v>1171</v>
      </c>
      <c r="E1740" s="317" t="n">
        <v>141.94</v>
      </c>
    </row>
    <row r="1741" customFormat="false" ht="15" hidden="false" customHeight="false" outlineLevel="0" collapsed="false">
      <c r="A1741" s="0" t="n">
        <v>1777</v>
      </c>
      <c r="B1741" s="0" t="s">
        <v>2863</v>
      </c>
      <c r="C1741" s="0" t="s">
        <v>1167</v>
      </c>
      <c r="D1741" s="0" t="s">
        <v>1168</v>
      </c>
      <c r="E1741" s="317" t="n">
        <v>42.64</v>
      </c>
    </row>
    <row r="1742" customFormat="false" ht="15" hidden="false" customHeight="false" outlineLevel="0" collapsed="false">
      <c r="A1742" s="0" t="n">
        <v>1819</v>
      </c>
      <c r="B1742" s="0" t="s">
        <v>2864</v>
      </c>
      <c r="C1742" s="0" t="s">
        <v>1167</v>
      </c>
      <c r="D1742" s="0" t="s">
        <v>1168</v>
      </c>
      <c r="E1742" s="317" t="n">
        <v>31.02</v>
      </c>
    </row>
    <row r="1743" customFormat="false" ht="15" hidden="false" customHeight="false" outlineLevel="0" collapsed="false">
      <c r="A1743" s="0" t="n">
        <v>1775</v>
      </c>
      <c r="B1743" s="0" t="s">
        <v>2865</v>
      </c>
      <c r="C1743" s="0" t="s">
        <v>1167</v>
      </c>
      <c r="D1743" s="0" t="s">
        <v>1168</v>
      </c>
      <c r="E1743" s="317" t="n">
        <v>9.28</v>
      </c>
    </row>
    <row r="1744" customFormat="false" ht="15" hidden="false" customHeight="false" outlineLevel="0" collapsed="false">
      <c r="A1744" s="0" t="n">
        <v>1776</v>
      </c>
      <c r="B1744" s="0" t="s">
        <v>2866</v>
      </c>
      <c r="C1744" s="0" t="s">
        <v>1167</v>
      </c>
      <c r="D1744" s="0" t="s">
        <v>1168</v>
      </c>
      <c r="E1744" s="317" t="n">
        <v>25.24</v>
      </c>
    </row>
    <row r="1745" customFormat="false" ht="15" hidden="false" customHeight="false" outlineLevel="0" collapsed="false">
      <c r="A1745" s="0" t="n">
        <v>1778</v>
      </c>
      <c r="B1745" s="0" t="s">
        <v>2867</v>
      </c>
      <c r="C1745" s="0" t="s">
        <v>1167</v>
      </c>
      <c r="D1745" s="0" t="s">
        <v>1168</v>
      </c>
      <c r="E1745" s="317" t="n">
        <v>103.21</v>
      </c>
    </row>
    <row r="1746" customFormat="false" ht="15" hidden="false" customHeight="false" outlineLevel="0" collapsed="false">
      <c r="A1746" s="0" t="n">
        <v>1818</v>
      </c>
      <c r="B1746" s="0" t="s">
        <v>2868</v>
      </c>
      <c r="C1746" s="0" t="s">
        <v>1167</v>
      </c>
      <c r="D1746" s="0" t="s">
        <v>1168</v>
      </c>
      <c r="E1746" s="317" t="n">
        <v>68.51</v>
      </c>
    </row>
    <row r="1747" customFormat="false" ht="15" hidden="false" customHeight="false" outlineLevel="0" collapsed="false">
      <c r="A1747" s="0" t="n">
        <v>1820</v>
      </c>
      <c r="B1747" s="0" t="s">
        <v>2869</v>
      </c>
      <c r="C1747" s="0" t="s">
        <v>1167</v>
      </c>
      <c r="D1747" s="0" t="s">
        <v>1168</v>
      </c>
      <c r="E1747" s="317" t="n">
        <v>13.4</v>
      </c>
    </row>
    <row r="1748" customFormat="false" ht="15" hidden="false" customHeight="false" outlineLevel="0" collapsed="false">
      <c r="A1748" s="0" t="n">
        <v>1779</v>
      </c>
      <c r="B1748" s="0" t="s">
        <v>2870</v>
      </c>
      <c r="C1748" s="0" t="s">
        <v>1167</v>
      </c>
      <c r="D1748" s="0" t="s">
        <v>1168</v>
      </c>
      <c r="E1748" s="317" t="n">
        <v>150.11</v>
      </c>
    </row>
    <row r="1749" customFormat="false" ht="15" hidden="false" customHeight="false" outlineLevel="0" collapsed="false">
      <c r="A1749" s="0" t="n">
        <v>1780</v>
      </c>
      <c r="B1749" s="0" t="s">
        <v>2871</v>
      </c>
      <c r="C1749" s="0" t="s">
        <v>1167</v>
      </c>
      <c r="D1749" s="0" t="s">
        <v>1168</v>
      </c>
      <c r="E1749" s="317" t="n">
        <v>309.46</v>
      </c>
    </row>
    <row r="1750" customFormat="false" ht="15" hidden="false" customHeight="false" outlineLevel="0" collapsed="false">
      <c r="A1750" s="0" t="n">
        <v>1783</v>
      </c>
      <c r="B1750" s="0" t="s">
        <v>2872</v>
      </c>
      <c r="C1750" s="0" t="s">
        <v>1167</v>
      </c>
      <c r="D1750" s="0" t="s">
        <v>1168</v>
      </c>
      <c r="E1750" s="317" t="n">
        <v>32.72</v>
      </c>
    </row>
    <row r="1751" customFormat="false" ht="15" hidden="false" customHeight="false" outlineLevel="0" collapsed="false">
      <c r="A1751" s="0" t="n">
        <v>1782</v>
      </c>
      <c r="B1751" s="0" t="s">
        <v>2873</v>
      </c>
      <c r="C1751" s="0" t="s">
        <v>1167</v>
      </c>
      <c r="D1751" s="0" t="s">
        <v>1168</v>
      </c>
      <c r="E1751" s="317" t="n">
        <v>25.87</v>
      </c>
    </row>
    <row r="1752" customFormat="false" ht="15" hidden="false" customHeight="false" outlineLevel="0" collapsed="false">
      <c r="A1752" s="0" t="n">
        <v>1817</v>
      </c>
      <c r="B1752" s="0" t="s">
        <v>2874</v>
      </c>
      <c r="C1752" s="0" t="s">
        <v>1167</v>
      </c>
      <c r="D1752" s="0" t="s">
        <v>1168</v>
      </c>
      <c r="E1752" s="317" t="n">
        <v>7.71</v>
      </c>
    </row>
    <row r="1753" customFormat="false" ht="15" hidden="false" customHeight="false" outlineLevel="0" collapsed="false">
      <c r="A1753" s="0" t="n">
        <v>1781</v>
      </c>
      <c r="B1753" s="0" t="s">
        <v>2875</v>
      </c>
      <c r="C1753" s="0" t="s">
        <v>1167</v>
      </c>
      <c r="D1753" s="0" t="s">
        <v>1168</v>
      </c>
      <c r="E1753" s="317" t="n">
        <v>16.85</v>
      </c>
    </row>
    <row r="1754" customFormat="false" ht="15" hidden="false" customHeight="false" outlineLevel="0" collapsed="false">
      <c r="A1754" s="0" t="n">
        <v>1784</v>
      </c>
      <c r="B1754" s="0" t="s">
        <v>2876</v>
      </c>
      <c r="C1754" s="0" t="s">
        <v>1167</v>
      </c>
      <c r="D1754" s="0" t="s">
        <v>1168</v>
      </c>
      <c r="E1754" s="317" t="n">
        <v>92.39</v>
      </c>
    </row>
    <row r="1755" customFormat="false" ht="15" hidden="false" customHeight="false" outlineLevel="0" collapsed="false">
      <c r="A1755" s="0" t="n">
        <v>1810</v>
      </c>
      <c r="B1755" s="0" t="s">
        <v>2877</v>
      </c>
      <c r="C1755" s="0" t="s">
        <v>1167</v>
      </c>
      <c r="D1755" s="0" t="s">
        <v>1168</v>
      </c>
      <c r="E1755" s="317" t="n">
        <v>51.24</v>
      </c>
    </row>
    <row r="1756" customFormat="false" ht="15" hidden="false" customHeight="false" outlineLevel="0" collapsed="false">
      <c r="A1756" s="0" t="n">
        <v>1811</v>
      </c>
      <c r="B1756" s="0" t="s">
        <v>2878</v>
      </c>
      <c r="C1756" s="0" t="s">
        <v>1167</v>
      </c>
      <c r="D1756" s="0" t="s">
        <v>1168</v>
      </c>
      <c r="E1756" s="317" t="n">
        <v>11.08</v>
      </c>
    </row>
    <row r="1757" customFormat="false" ht="15" hidden="false" customHeight="false" outlineLevel="0" collapsed="false">
      <c r="A1757" s="0" t="n">
        <v>1812</v>
      </c>
      <c r="B1757" s="0" t="s">
        <v>2879</v>
      </c>
      <c r="C1757" s="0" t="s">
        <v>1167</v>
      </c>
      <c r="D1757" s="0" t="s">
        <v>1168</v>
      </c>
      <c r="E1757" s="317" t="n">
        <v>129.37</v>
      </c>
    </row>
    <row r="1758" customFormat="false" ht="15" hidden="false" customHeight="false" outlineLevel="0" collapsed="false">
      <c r="A1758" s="0" t="n">
        <v>40386</v>
      </c>
      <c r="B1758" s="0" t="s">
        <v>2880</v>
      </c>
      <c r="C1758" s="0" t="s">
        <v>1167</v>
      </c>
      <c r="D1758" s="0" t="s">
        <v>1171</v>
      </c>
      <c r="E1758" s="317" t="n">
        <v>38.83</v>
      </c>
    </row>
    <row r="1759" customFormat="false" ht="15" hidden="false" customHeight="false" outlineLevel="0" collapsed="false">
      <c r="A1759" s="0" t="n">
        <v>40384</v>
      </c>
      <c r="B1759" s="0" t="s">
        <v>2881</v>
      </c>
      <c r="C1759" s="0" t="s">
        <v>1167</v>
      </c>
      <c r="D1759" s="0" t="s">
        <v>1171</v>
      </c>
      <c r="E1759" s="317" t="n">
        <v>26.58</v>
      </c>
    </row>
    <row r="1760" customFormat="false" ht="15" hidden="false" customHeight="false" outlineLevel="0" collapsed="false">
      <c r="A1760" s="0" t="n">
        <v>40379</v>
      </c>
      <c r="B1760" s="0" t="s">
        <v>2882</v>
      </c>
      <c r="C1760" s="0" t="s">
        <v>1167</v>
      </c>
      <c r="D1760" s="0" t="s">
        <v>1171</v>
      </c>
      <c r="E1760" s="317" t="n">
        <v>9.19</v>
      </c>
    </row>
    <row r="1761" customFormat="false" ht="15" hidden="false" customHeight="false" outlineLevel="0" collapsed="false">
      <c r="A1761" s="0" t="n">
        <v>40423</v>
      </c>
      <c r="B1761" s="0" t="s">
        <v>2883</v>
      </c>
      <c r="C1761" s="0" t="s">
        <v>1167</v>
      </c>
      <c r="D1761" s="0" t="s">
        <v>1171</v>
      </c>
      <c r="E1761" s="317" t="n">
        <v>17.39</v>
      </c>
    </row>
    <row r="1762" customFormat="false" ht="15" hidden="false" customHeight="false" outlineLevel="0" collapsed="false">
      <c r="A1762" s="0" t="n">
        <v>40389</v>
      </c>
      <c r="B1762" s="0" t="s">
        <v>2884</v>
      </c>
      <c r="C1762" s="0" t="s">
        <v>1167</v>
      </c>
      <c r="D1762" s="0" t="s">
        <v>1171</v>
      </c>
      <c r="E1762" s="317" t="n">
        <v>110.29</v>
      </c>
    </row>
    <row r="1763" customFormat="false" ht="15" hidden="false" customHeight="false" outlineLevel="0" collapsed="false">
      <c r="A1763" s="0" t="n">
        <v>40388</v>
      </c>
      <c r="B1763" s="0" t="s">
        <v>2885</v>
      </c>
      <c r="C1763" s="0" t="s">
        <v>1167</v>
      </c>
      <c r="D1763" s="0" t="s">
        <v>1171</v>
      </c>
      <c r="E1763" s="317" t="n">
        <v>55.2</v>
      </c>
    </row>
    <row r="1764" customFormat="false" ht="15" hidden="false" customHeight="false" outlineLevel="0" collapsed="false">
      <c r="A1764" s="0" t="n">
        <v>40381</v>
      </c>
      <c r="B1764" s="0" t="s">
        <v>2886</v>
      </c>
      <c r="C1764" s="0" t="s">
        <v>1167</v>
      </c>
      <c r="D1764" s="0" t="s">
        <v>1171</v>
      </c>
      <c r="E1764" s="317" t="n">
        <v>12.25</v>
      </c>
    </row>
    <row r="1765" customFormat="false" ht="15" hidden="false" customHeight="false" outlineLevel="0" collapsed="false">
      <c r="A1765" s="0" t="n">
        <v>40391</v>
      </c>
      <c r="B1765" s="0" t="s">
        <v>2887</v>
      </c>
      <c r="C1765" s="0" t="s">
        <v>1167</v>
      </c>
      <c r="D1765" s="0" t="s">
        <v>1171</v>
      </c>
      <c r="E1765" s="317" t="n">
        <v>286.26</v>
      </c>
    </row>
    <row r="1766" customFormat="false" ht="15" hidden="false" customHeight="false" outlineLevel="0" collapsed="false">
      <c r="A1766" s="0" t="n">
        <v>40414</v>
      </c>
      <c r="B1766" s="0" t="s">
        <v>2888</v>
      </c>
      <c r="C1766" s="0" t="s">
        <v>1167</v>
      </c>
      <c r="D1766" s="0" t="s">
        <v>1171</v>
      </c>
      <c r="E1766" s="317" t="n">
        <v>11.38</v>
      </c>
    </row>
    <row r="1767" customFormat="false" ht="15" hidden="false" customHeight="false" outlineLevel="0" collapsed="false">
      <c r="A1767" s="0" t="n">
        <v>40416</v>
      </c>
      <c r="B1767" s="0" t="s">
        <v>2889</v>
      </c>
      <c r="C1767" s="0" t="s">
        <v>1167</v>
      </c>
      <c r="D1767" s="0" t="s">
        <v>1171</v>
      </c>
      <c r="E1767" s="317" t="n">
        <v>15.73</v>
      </c>
    </row>
    <row r="1768" customFormat="false" ht="15" hidden="false" customHeight="false" outlineLevel="0" collapsed="false">
      <c r="A1768" s="0" t="n">
        <v>40418</v>
      </c>
      <c r="B1768" s="0" t="s">
        <v>2890</v>
      </c>
      <c r="C1768" s="0" t="s">
        <v>1167</v>
      </c>
      <c r="D1768" s="0" t="s">
        <v>1171</v>
      </c>
      <c r="E1768" s="317" t="n">
        <v>18.76</v>
      </c>
    </row>
    <row r="1769" customFormat="false" ht="15" hidden="false" customHeight="false" outlineLevel="0" collapsed="false">
      <c r="A1769" s="0" t="n">
        <v>2615</v>
      </c>
      <c r="B1769" s="0" t="s">
        <v>2891</v>
      </c>
      <c r="C1769" s="0" t="s">
        <v>1167</v>
      </c>
      <c r="D1769" s="0" t="s">
        <v>1168</v>
      </c>
      <c r="E1769" s="317" t="n">
        <v>78.35</v>
      </c>
    </row>
    <row r="1770" customFormat="false" ht="15" hidden="false" customHeight="false" outlineLevel="0" collapsed="false">
      <c r="A1770" s="0" t="n">
        <v>2635</v>
      </c>
      <c r="B1770" s="0" t="s">
        <v>2892</v>
      </c>
      <c r="C1770" s="0" t="s">
        <v>1167</v>
      </c>
      <c r="D1770" s="0" t="s">
        <v>1168</v>
      </c>
      <c r="E1770" s="317" t="n">
        <v>2.34</v>
      </c>
    </row>
    <row r="1771" customFormat="false" ht="15" hidden="false" customHeight="false" outlineLevel="0" collapsed="false">
      <c r="A1771" s="0" t="n">
        <v>2609</v>
      </c>
      <c r="B1771" s="0" t="s">
        <v>2893</v>
      </c>
      <c r="C1771" s="0" t="s">
        <v>1167</v>
      </c>
      <c r="D1771" s="0" t="s">
        <v>1168</v>
      </c>
      <c r="E1771" s="317" t="n">
        <v>2.63</v>
      </c>
    </row>
    <row r="1772" customFormat="false" ht="15" hidden="false" customHeight="false" outlineLevel="0" collapsed="false">
      <c r="A1772" s="0" t="n">
        <v>2634</v>
      </c>
      <c r="B1772" s="0" t="s">
        <v>2894</v>
      </c>
      <c r="C1772" s="0" t="s">
        <v>1167</v>
      </c>
      <c r="D1772" s="0" t="s">
        <v>1168</v>
      </c>
      <c r="E1772" s="317" t="n">
        <v>3.45</v>
      </c>
    </row>
    <row r="1773" customFormat="false" ht="15" hidden="false" customHeight="false" outlineLevel="0" collapsed="false">
      <c r="A1773" s="0" t="n">
        <v>2611</v>
      </c>
      <c r="B1773" s="0" t="s">
        <v>2895</v>
      </c>
      <c r="C1773" s="0" t="s">
        <v>1167</v>
      </c>
      <c r="D1773" s="0" t="s">
        <v>1168</v>
      </c>
      <c r="E1773" s="317" t="n">
        <v>9.74</v>
      </c>
    </row>
    <row r="1774" customFormat="false" ht="15" hidden="false" customHeight="false" outlineLevel="0" collapsed="false">
      <c r="A1774" s="0" t="n">
        <v>2612</v>
      </c>
      <c r="B1774" s="0" t="s">
        <v>2896</v>
      </c>
      <c r="C1774" s="0" t="s">
        <v>1167</v>
      </c>
      <c r="D1774" s="0" t="s">
        <v>1168</v>
      </c>
      <c r="E1774" s="317" t="n">
        <v>14.17</v>
      </c>
    </row>
    <row r="1775" customFormat="false" ht="15" hidden="false" customHeight="false" outlineLevel="0" collapsed="false">
      <c r="A1775" s="0" t="n">
        <v>2613</v>
      </c>
      <c r="B1775" s="0" t="s">
        <v>2897</v>
      </c>
      <c r="C1775" s="0" t="s">
        <v>1167</v>
      </c>
      <c r="D1775" s="0" t="s">
        <v>1168</v>
      </c>
      <c r="E1775" s="317" t="n">
        <v>34.2</v>
      </c>
    </row>
    <row r="1776" customFormat="false" ht="15" hidden="false" customHeight="false" outlineLevel="0" collapsed="false">
      <c r="A1776" s="0" t="n">
        <v>2614</v>
      </c>
      <c r="B1776" s="0" t="s">
        <v>2898</v>
      </c>
      <c r="C1776" s="0" t="s">
        <v>1167</v>
      </c>
      <c r="D1776" s="0" t="s">
        <v>1168</v>
      </c>
      <c r="E1776" s="317" t="n">
        <v>47.56</v>
      </c>
    </row>
    <row r="1777" customFormat="false" ht="15" hidden="false" customHeight="false" outlineLevel="0" collapsed="false">
      <c r="A1777" s="0" t="n">
        <v>34359</v>
      </c>
      <c r="B1777" s="0" t="s">
        <v>2899</v>
      </c>
      <c r="C1777" s="0" t="s">
        <v>1167</v>
      </c>
      <c r="D1777" s="0" t="s">
        <v>1171</v>
      </c>
      <c r="E1777" s="317" t="n">
        <v>5.46</v>
      </c>
    </row>
    <row r="1778" customFormat="false" ht="15" hidden="false" customHeight="false" outlineLevel="0" collapsed="false">
      <c r="A1778" s="0" t="n">
        <v>1789</v>
      </c>
      <c r="B1778" s="0" t="s">
        <v>2900</v>
      </c>
      <c r="C1778" s="0" t="s">
        <v>1167</v>
      </c>
      <c r="D1778" s="0" t="s">
        <v>1168</v>
      </c>
      <c r="E1778" s="317" t="n">
        <v>40.92</v>
      </c>
    </row>
    <row r="1779" customFormat="false" ht="15" hidden="false" customHeight="false" outlineLevel="0" collapsed="false">
      <c r="A1779" s="0" t="n">
        <v>1788</v>
      </c>
      <c r="B1779" s="0" t="s">
        <v>2901</v>
      </c>
      <c r="C1779" s="0" t="s">
        <v>1167</v>
      </c>
      <c r="D1779" s="0" t="s">
        <v>1168</v>
      </c>
      <c r="E1779" s="317" t="n">
        <v>32.8</v>
      </c>
    </row>
    <row r="1780" customFormat="false" ht="15" hidden="false" customHeight="false" outlineLevel="0" collapsed="false">
      <c r="A1780" s="0" t="n">
        <v>1786</v>
      </c>
      <c r="B1780" s="0" t="s">
        <v>2902</v>
      </c>
      <c r="C1780" s="0" t="s">
        <v>1167</v>
      </c>
      <c r="D1780" s="0" t="s">
        <v>1168</v>
      </c>
      <c r="E1780" s="317" t="n">
        <v>8.14</v>
      </c>
    </row>
    <row r="1781" customFormat="false" ht="15" hidden="false" customHeight="false" outlineLevel="0" collapsed="false">
      <c r="A1781" s="0" t="n">
        <v>1787</v>
      </c>
      <c r="B1781" s="0" t="s">
        <v>2903</v>
      </c>
      <c r="C1781" s="0" t="s">
        <v>1167</v>
      </c>
      <c r="D1781" s="0" t="s">
        <v>1168</v>
      </c>
      <c r="E1781" s="317" t="n">
        <v>19.5</v>
      </c>
    </row>
    <row r="1782" customFormat="false" ht="15" hidden="false" customHeight="false" outlineLevel="0" collapsed="false">
      <c r="A1782" s="0" t="n">
        <v>1791</v>
      </c>
      <c r="B1782" s="0" t="s">
        <v>2904</v>
      </c>
      <c r="C1782" s="0" t="s">
        <v>1167</v>
      </c>
      <c r="D1782" s="0" t="s">
        <v>1168</v>
      </c>
      <c r="E1782" s="317" t="n">
        <v>118.28</v>
      </c>
    </row>
    <row r="1783" customFormat="false" ht="15" hidden="false" customHeight="false" outlineLevel="0" collapsed="false">
      <c r="A1783" s="0" t="n">
        <v>1790</v>
      </c>
      <c r="B1783" s="0" t="s">
        <v>2905</v>
      </c>
      <c r="C1783" s="0" t="s">
        <v>1167</v>
      </c>
      <c r="D1783" s="0" t="s">
        <v>1168</v>
      </c>
      <c r="E1783" s="317" t="n">
        <v>68.15</v>
      </c>
    </row>
    <row r="1784" customFormat="false" ht="15" hidden="false" customHeight="false" outlineLevel="0" collapsed="false">
      <c r="A1784" s="0" t="n">
        <v>1813</v>
      </c>
      <c r="B1784" s="0" t="s">
        <v>2906</v>
      </c>
      <c r="C1784" s="0" t="s">
        <v>1167</v>
      </c>
      <c r="D1784" s="0" t="s">
        <v>1168</v>
      </c>
      <c r="E1784" s="317" t="n">
        <v>12.92</v>
      </c>
    </row>
    <row r="1785" customFormat="false" ht="15" hidden="false" customHeight="false" outlineLevel="0" collapsed="false">
      <c r="A1785" s="0" t="n">
        <v>1792</v>
      </c>
      <c r="B1785" s="0" t="s">
        <v>2907</v>
      </c>
      <c r="C1785" s="0" t="s">
        <v>1167</v>
      </c>
      <c r="D1785" s="0" t="s">
        <v>1168</v>
      </c>
      <c r="E1785" s="317" t="n">
        <v>159.66</v>
      </c>
    </row>
    <row r="1786" customFormat="false" ht="15" hidden="false" customHeight="false" outlineLevel="0" collapsed="false">
      <c r="A1786" s="0" t="n">
        <v>1793</v>
      </c>
      <c r="B1786" s="0" t="s">
        <v>2908</v>
      </c>
      <c r="C1786" s="0" t="s">
        <v>1167</v>
      </c>
      <c r="D1786" s="0" t="s">
        <v>1168</v>
      </c>
      <c r="E1786" s="317" t="n">
        <v>322.62</v>
      </c>
    </row>
    <row r="1787" customFormat="false" ht="15" hidden="false" customHeight="false" outlineLevel="0" collapsed="false">
      <c r="A1787" s="0" t="n">
        <v>1809</v>
      </c>
      <c r="B1787" s="0" t="s">
        <v>2909</v>
      </c>
      <c r="C1787" s="0" t="s">
        <v>1167</v>
      </c>
      <c r="D1787" s="0" t="s">
        <v>1168</v>
      </c>
      <c r="E1787" s="317" t="n">
        <v>38.37</v>
      </c>
    </row>
    <row r="1788" customFormat="false" ht="15" hidden="false" customHeight="false" outlineLevel="0" collapsed="false">
      <c r="A1788" s="0" t="n">
        <v>1814</v>
      </c>
      <c r="B1788" s="0" t="s">
        <v>2910</v>
      </c>
      <c r="C1788" s="0" t="s">
        <v>1167</v>
      </c>
      <c r="D1788" s="0" t="s">
        <v>1168</v>
      </c>
      <c r="E1788" s="317" t="n">
        <v>31.52</v>
      </c>
    </row>
    <row r="1789" customFormat="false" ht="15" hidden="false" customHeight="false" outlineLevel="0" collapsed="false">
      <c r="A1789" s="0" t="n">
        <v>1803</v>
      </c>
      <c r="B1789" s="0" t="s">
        <v>2911</v>
      </c>
      <c r="C1789" s="0" t="s">
        <v>1167</v>
      </c>
      <c r="D1789" s="0" t="s">
        <v>1168</v>
      </c>
      <c r="E1789" s="317" t="n">
        <v>7.96</v>
      </c>
    </row>
    <row r="1790" customFormat="false" ht="15" hidden="false" customHeight="false" outlineLevel="0" collapsed="false">
      <c r="A1790" s="0" t="n">
        <v>1805</v>
      </c>
      <c r="B1790" s="0" t="s">
        <v>2912</v>
      </c>
      <c r="C1790" s="0" t="s">
        <v>1167</v>
      </c>
      <c r="D1790" s="0" t="s">
        <v>1168</v>
      </c>
      <c r="E1790" s="317" t="n">
        <v>18.29</v>
      </c>
    </row>
    <row r="1791" customFormat="false" ht="15" hidden="false" customHeight="false" outlineLevel="0" collapsed="false">
      <c r="A1791" s="0" t="n">
        <v>1821</v>
      </c>
      <c r="B1791" s="0" t="s">
        <v>2913</v>
      </c>
      <c r="C1791" s="0" t="s">
        <v>1167</v>
      </c>
      <c r="D1791" s="0" t="s">
        <v>1168</v>
      </c>
      <c r="E1791" s="317" t="n">
        <v>108.06</v>
      </c>
    </row>
    <row r="1792" customFormat="false" ht="15" hidden="false" customHeight="false" outlineLevel="0" collapsed="false">
      <c r="A1792" s="0" t="n">
        <v>1806</v>
      </c>
      <c r="B1792" s="0" t="s">
        <v>2914</v>
      </c>
      <c r="C1792" s="0" t="s">
        <v>1167</v>
      </c>
      <c r="D1792" s="0" t="s">
        <v>1168</v>
      </c>
      <c r="E1792" s="317" t="n">
        <v>64.32</v>
      </c>
    </row>
    <row r="1793" customFormat="false" ht="15" hidden="false" customHeight="false" outlineLevel="0" collapsed="false">
      <c r="A1793" s="0" t="n">
        <v>1804</v>
      </c>
      <c r="B1793" s="0" t="s">
        <v>2915</v>
      </c>
      <c r="C1793" s="0" t="s">
        <v>1167</v>
      </c>
      <c r="D1793" s="0" t="s">
        <v>1168</v>
      </c>
      <c r="E1793" s="317" t="n">
        <v>11.34</v>
      </c>
    </row>
    <row r="1794" customFormat="false" ht="15" hidden="false" customHeight="false" outlineLevel="0" collapsed="false">
      <c r="A1794" s="0" t="n">
        <v>1807</v>
      </c>
      <c r="B1794" s="0" t="s">
        <v>2916</v>
      </c>
      <c r="C1794" s="0" t="s">
        <v>1167</v>
      </c>
      <c r="D1794" s="0" t="s">
        <v>1168</v>
      </c>
      <c r="E1794" s="317" t="n">
        <v>154.55</v>
      </c>
    </row>
    <row r="1795" customFormat="false" ht="15" hidden="false" customHeight="false" outlineLevel="0" collapsed="false">
      <c r="A1795" s="0" t="n">
        <v>1808</v>
      </c>
      <c r="B1795" s="0" t="s">
        <v>2917</v>
      </c>
      <c r="C1795" s="0" t="s">
        <v>1167</v>
      </c>
      <c r="D1795" s="0" t="s">
        <v>1168</v>
      </c>
      <c r="E1795" s="317" t="n">
        <v>309.85</v>
      </c>
    </row>
    <row r="1796" customFormat="false" ht="15" hidden="false" customHeight="false" outlineLevel="0" collapsed="false">
      <c r="A1796" s="0" t="n">
        <v>1797</v>
      </c>
      <c r="B1796" s="0" t="s">
        <v>2918</v>
      </c>
      <c r="C1796" s="0" t="s">
        <v>1167</v>
      </c>
      <c r="D1796" s="0" t="s">
        <v>1168</v>
      </c>
      <c r="E1796" s="317" t="n">
        <v>46.47</v>
      </c>
    </row>
    <row r="1797" customFormat="false" ht="15" hidden="false" customHeight="false" outlineLevel="0" collapsed="false">
      <c r="A1797" s="0" t="n">
        <v>1796</v>
      </c>
      <c r="B1797" s="0" t="s">
        <v>2919</v>
      </c>
      <c r="C1797" s="0" t="s">
        <v>1167</v>
      </c>
      <c r="D1797" s="0" t="s">
        <v>1168</v>
      </c>
      <c r="E1797" s="317" t="n">
        <v>35.64</v>
      </c>
    </row>
    <row r="1798" customFormat="false" ht="15" hidden="false" customHeight="false" outlineLevel="0" collapsed="false">
      <c r="A1798" s="0" t="n">
        <v>1794</v>
      </c>
      <c r="B1798" s="0" t="s">
        <v>2920</v>
      </c>
      <c r="C1798" s="0" t="s">
        <v>1167</v>
      </c>
      <c r="D1798" s="0" t="s">
        <v>1168</v>
      </c>
      <c r="E1798" s="317" t="n">
        <v>8.51</v>
      </c>
    </row>
    <row r="1799" customFormat="false" ht="15" hidden="false" customHeight="false" outlineLevel="0" collapsed="false">
      <c r="A1799" s="0" t="n">
        <v>1816</v>
      </c>
      <c r="B1799" s="0" t="s">
        <v>2921</v>
      </c>
      <c r="C1799" s="0" t="s">
        <v>1167</v>
      </c>
      <c r="D1799" s="0" t="s">
        <v>1168</v>
      </c>
      <c r="E1799" s="317" t="n">
        <v>19.18</v>
      </c>
    </row>
    <row r="1800" customFormat="false" ht="15" hidden="false" customHeight="false" outlineLevel="0" collapsed="false">
      <c r="A1800" s="0" t="n">
        <v>1815</v>
      </c>
      <c r="B1800" s="0" t="s">
        <v>2922</v>
      </c>
      <c r="C1800" s="0" t="s">
        <v>1167</v>
      </c>
      <c r="D1800" s="0" t="s">
        <v>1168</v>
      </c>
      <c r="E1800" s="317" t="n">
        <v>147.34</v>
      </c>
    </row>
    <row r="1801" customFormat="false" ht="15" hidden="false" customHeight="false" outlineLevel="0" collapsed="false">
      <c r="A1801" s="0" t="n">
        <v>1798</v>
      </c>
      <c r="B1801" s="0" t="s">
        <v>2923</v>
      </c>
      <c r="C1801" s="0" t="s">
        <v>1167</v>
      </c>
      <c r="D1801" s="0" t="s">
        <v>1168</v>
      </c>
      <c r="E1801" s="317" t="n">
        <v>65.93</v>
      </c>
    </row>
    <row r="1802" customFormat="false" ht="15" hidden="false" customHeight="false" outlineLevel="0" collapsed="false">
      <c r="A1802" s="0" t="n">
        <v>1795</v>
      </c>
      <c r="B1802" s="0" t="s">
        <v>2924</v>
      </c>
      <c r="C1802" s="0" t="s">
        <v>1167</v>
      </c>
      <c r="D1802" s="0" t="s">
        <v>1168</v>
      </c>
      <c r="E1802" s="317" t="n">
        <v>11.79</v>
      </c>
    </row>
    <row r="1803" customFormat="false" ht="15" hidden="false" customHeight="false" outlineLevel="0" collapsed="false">
      <c r="A1803" s="0" t="n">
        <v>1799</v>
      </c>
      <c r="B1803" s="0" t="s">
        <v>2925</v>
      </c>
      <c r="C1803" s="0" t="s">
        <v>1167</v>
      </c>
      <c r="D1803" s="0" t="s">
        <v>1168</v>
      </c>
      <c r="E1803" s="317" t="n">
        <v>191.9</v>
      </c>
    </row>
    <row r="1804" customFormat="false" ht="15" hidden="false" customHeight="false" outlineLevel="0" collapsed="false">
      <c r="A1804" s="0" t="n">
        <v>1800</v>
      </c>
      <c r="B1804" s="0" t="s">
        <v>2926</v>
      </c>
      <c r="C1804" s="0" t="s">
        <v>1167</v>
      </c>
      <c r="D1804" s="0" t="s">
        <v>1168</v>
      </c>
      <c r="E1804" s="317" t="n">
        <v>366.37</v>
      </c>
    </row>
    <row r="1805" customFormat="false" ht="15" hidden="false" customHeight="false" outlineLevel="0" collapsed="false">
      <c r="A1805" s="0" t="n">
        <v>1802</v>
      </c>
      <c r="B1805" s="0" t="s">
        <v>2927</v>
      </c>
      <c r="C1805" s="0" t="s">
        <v>1167</v>
      </c>
      <c r="D1805" s="0" t="s">
        <v>1168</v>
      </c>
      <c r="E1805" s="317" t="n">
        <v>916.45</v>
      </c>
    </row>
    <row r="1806" customFormat="false" ht="15" hidden="false" customHeight="false" outlineLevel="0" collapsed="false">
      <c r="A1806" s="0" t="n">
        <v>40385</v>
      </c>
      <c r="B1806" s="0" t="s">
        <v>2928</v>
      </c>
      <c r="C1806" s="0" t="s">
        <v>1167</v>
      </c>
      <c r="D1806" s="0" t="s">
        <v>1171</v>
      </c>
      <c r="E1806" s="317" t="n">
        <v>38.83</v>
      </c>
    </row>
    <row r="1807" customFormat="false" ht="15" hidden="false" customHeight="false" outlineLevel="0" collapsed="false">
      <c r="A1807" s="0" t="n">
        <v>40383</v>
      </c>
      <c r="B1807" s="0" t="s">
        <v>2929</v>
      </c>
      <c r="C1807" s="0" t="s">
        <v>1167</v>
      </c>
      <c r="D1807" s="0" t="s">
        <v>1171</v>
      </c>
      <c r="E1807" s="317" t="n">
        <v>26.58</v>
      </c>
    </row>
    <row r="1808" customFormat="false" ht="15" hidden="false" customHeight="false" outlineLevel="0" collapsed="false">
      <c r="A1808" s="0" t="n">
        <v>40378</v>
      </c>
      <c r="B1808" s="0" t="s">
        <v>2930</v>
      </c>
      <c r="C1808" s="0" t="s">
        <v>1167</v>
      </c>
      <c r="D1808" s="0" t="s">
        <v>1171</v>
      </c>
      <c r="E1808" s="317" t="n">
        <v>9.19</v>
      </c>
    </row>
    <row r="1809" customFormat="false" ht="15" hidden="false" customHeight="false" outlineLevel="0" collapsed="false">
      <c r="A1809" s="0" t="n">
        <v>40382</v>
      </c>
      <c r="B1809" s="0" t="s">
        <v>2931</v>
      </c>
      <c r="C1809" s="0" t="s">
        <v>1167</v>
      </c>
      <c r="D1809" s="0" t="s">
        <v>1171</v>
      </c>
      <c r="E1809" s="317" t="n">
        <v>17.39</v>
      </c>
    </row>
    <row r="1810" customFormat="false" ht="15" hidden="false" customHeight="false" outlineLevel="0" collapsed="false">
      <c r="A1810" s="0" t="n">
        <v>40422</v>
      </c>
      <c r="B1810" s="0" t="s">
        <v>2932</v>
      </c>
      <c r="C1810" s="0" t="s">
        <v>1167</v>
      </c>
      <c r="D1810" s="0" t="s">
        <v>1171</v>
      </c>
      <c r="E1810" s="317" t="n">
        <v>118.48</v>
      </c>
    </row>
    <row r="1811" customFormat="false" ht="15" hidden="false" customHeight="false" outlineLevel="0" collapsed="false">
      <c r="A1811" s="0" t="n">
        <v>40387</v>
      </c>
      <c r="B1811" s="0" t="s">
        <v>2933</v>
      </c>
      <c r="C1811" s="0" t="s">
        <v>1167</v>
      </c>
      <c r="D1811" s="0" t="s">
        <v>1171</v>
      </c>
      <c r="E1811" s="317" t="n">
        <v>60.32</v>
      </c>
    </row>
    <row r="1812" customFormat="false" ht="15" hidden="false" customHeight="false" outlineLevel="0" collapsed="false">
      <c r="A1812" s="0" t="n">
        <v>40380</v>
      </c>
      <c r="B1812" s="0" t="s">
        <v>2934</v>
      </c>
      <c r="C1812" s="0" t="s">
        <v>1167</v>
      </c>
      <c r="D1812" s="0" t="s">
        <v>1171</v>
      </c>
      <c r="E1812" s="317" t="n">
        <v>12.25</v>
      </c>
    </row>
    <row r="1813" customFormat="false" ht="15" hidden="false" customHeight="false" outlineLevel="0" collapsed="false">
      <c r="A1813" s="0" t="n">
        <v>40390</v>
      </c>
      <c r="B1813" s="0" t="s">
        <v>2935</v>
      </c>
      <c r="C1813" s="0" t="s">
        <v>1167</v>
      </c>
      <c r="D1813" s="0" t="s">
        <v>1171</v>
      </c>
      <c r="E1813" s="317" t="n">
        <v>249.53</v>
      </c>
    </row>
    <row r="1814" customFormat="false" ht="15" hidden="false" customHeight="false" outlineLevel="0" collapsed="false">
      <c r="A1814" s="0" t="n">
        <v>40413</v>
      </c>
      <c r="B1814" s="0" t="s">
        <v>2936</v>
      </c>
      <c r="C1814" s="0" t="s">
        <v>1167</v>
      </c>
      <c r="D1814" s="0" t="s">
        <v>1171</v>
      </c>
      <c r="E1814" s="317" t="n">
        <v>12.36</v>
      </c>
    </row>
    <row r="1815" customFormat="false" ht="15" hidden="false" customHeight="false" outlineLevel="0" collapsed="false">
      <c r="A1815" s="0" t="n">
        <v>40415</v>
      </c>
      <c r="B1815" s="0" t="s">
        <v>2937</v>
      </c>
      <c r="C1815" s="0" t="s">
        <v>1167</v>
      </c>
      <c r="D1815" s="0" t="s">
        <v>1171</v>
      </c>
      <c r="E1815" s="317" t="n">
        <v>17.61</v>
      </c>
    </row>
    <row r="1816" customFormat="false" ht="15" hidden="false" customHeight="false" outlineLevel="0" collapsed="false">
      <c r="A1816" s="0" t="n">
        <v>40417</v>
      </c>
      <c r="B1816" s="0" t="s">
        <v>2938</v>
      </c>
      <c r="C1816" s="0" t="s">
        <v>1167</v>
      </c>
      <c r="D1816" s="0" t="s">
        <v>1171</v>
      </c>
      <c r="E1816" s="317" t="n">
        <v>20.78</v>
      </c>
    </row>
    <row r="1817" customFormat="false" ht="15" hidden="false" customHeight="false" outlineLevel="0" collapsed="false">
      <c r="A1817" s="0" t="n">
        <v>39271</v>
      </c>
      <c r="B1817" s="0" t="s">
        <v>2939</v>
      </c>
      <c r="C1817" s="0" t="s">
        <v>1167</v>
      </c>
      <c r="D1817" s="0" t="s">
        <v>1168</v>
      </c>
      <c r="E1817" s="317" t="n">
        <v>1.15</v>
      </c>
    </row>
    <row r="1818" customFormat="false" ht="15" hidden="false" customHeight="false" outlineLevel="0" collapsed="false">
      <c r="A1818" s="0" t="n">
        <v>39273</v>
      </c>
      <c r="B1818" s="0" t="s">
        <v>2940</v>
      </c>
      <c r="C1818" s="0" t="s">
        <v>1167</v>
      </c>
      <c r="D1818" s="0" t="s">
        <v>1168</v>
      </c>
      <c r="E1818" s="317" t="n">
        <v>1.95</v>
      </c>
    </row>
    <row r="1819" customFormat="false" ht="15" hidden="false" customHeight="false" outlineLevel="0" collapsed="false">
      <c r="A1819" s="0" t="n">
        <v>39272</v>
      </c>
      <c r="B1819" s="0" t="s">
        <v>2941</v>
      </c>
      <c r="C1819" s="0" t="s">
        <v>1167</v>
      </c>
      <c r="D1819" s="0" t="s">
        <v>1168</v>
      </c>
      <c r="E1819" s="317" t="n">
        <v>1.41</v>
      </c>
    </row>
    <row r="1820" customFormat="false" ht="15" hidden="false" customHeight="false" outlineLevel="0" collapsed="false">
      <c r="A1820" s="0" t="n">
        <v>1875</v>
      </c>
      <c r="B1820" s="0" t="s">
        <v>2942</v>
      </c>
      <c r="C1820" s="0" t="s">
        <v>1167</v>
      </c>
      <c r="D1820" s="0" t="s">
        <v>1168</v>
      </c>
      <c r="E1820" s="317" t="n">
        <v>3.12</v>
      </c>
    </row>
    <row r="1821" customFormat="false" ht="15" hidden="false" customHeight="false" outlineLevel="0" collapsed="false">
      <c r="A1821" s="0" t="n">
        <v>1874</v>
      </c>
      <c r="B1821" s="0" t="s">
        <v>2943</v>
      </c>
      <c r="C1821" s="0" t="s">
        <v>1167</v>
      </c>
      <c r="D1821" s="0" t="s">
        <v>1168</v>
      </c>
      <c r="E1821" s="317" t="n">
        <v>2.58</v>
      </c>
    </row>
    <row r="1822" customFormat="false" ht="15" hidden="false" customHeight="false" outlineLevel="0" collapsed="false">
      <c r="A1822" s="0" t="n">
        <v>1870</v>
      </c>
      <c r="B1822" s="0" t="s">
        <v>2944</v>
      </c>
      <c r="C1822" s="0" t="s">
        <v>1167</v>
      </c>
      <c r="D1822" s="0" t="s">
        <v>1175</v>
      </c>
      <c r="E1822" s="317" t="n">
        <v>1.49</v>
      </c>
    </row>
    <row r="1823" customFormat="false" ht="15" hidden="false" customHeight="false" outlineLevel="0" collapsed="false">
      <c r="A1823" s="0" t="n">
        <v>1884</v>
      </c>
      <c r="B1823" s="0" t="s">
        <v>2945</v>
      </c>
      <c r="C1823" s="0" t="s">
        <v>1167</v>
      </c>
      <c r="D1823" s="0" t="s">
        <v>1168</v>
      </c>
      <c r="E1823" s="317" t="n">
        <v>2.28</v>
      </c>
    </row>
    <row r="1824" customFormat="false" ht="15" hidden="false" customHeight="false" outlineLevel="0" collapsed="false">
      <c r="A1824" s="0" t="n">
        <v>1887</v>
      </c>
      <c r="B1824" s="0" t="s">
        <v>2946</v>
      </c>
      <c r="C1824" s="0" t="s">
        <v>1167</v>
      </c>
      <c r="D1824" s="0" t="s">
        <v>1168</v>
      </c>
      <c r="E1824" s="317" t="n">
        <v>12.95</v>
      </c>
    </row>
    <row r="1825" customFormat="false" ht="15" hidden="false" customHeight="false" outlineLevel="0" collapsed="false">
      <c r="A1825" s="0" t="n">
        <v>1876</v>
      </c>
      <c r="B1825" s="0" t="s">
        <v>2947</v>
      </c>
      <c r="C1825" s="0" t="s">
        <v>1167</v>
      </c>
      <c r="D1825" s="0" t="s">
        <v>1168</v>
      </c>
      <c r="E1825" s="317" t="n">
        <v>5.07</v>
      </c>
    </row>
    <row r="1826" customFormat="false" ht="15" hidden="false" customHeight="false" outlineLevel="0" collapsed="false">
      <c r="A1826" s="0" t="n">
        <v>1879</v>
      </c>
      <c r="B1826" s="0" t="s">
        <v>2948</v>
      </c>
      <c r="C1826" s="0" t="s">
        <v>1167</v>
      </c>
      <c r="D1826" s="0" t="s">
        <v>1168</v>
      </c>
      <c r="E1826" s="317" t="n">
        <v>1.51</v>
      </c>
    </row>
    <row r="1827" customFormat="false" ht="15" hidden="false" customHeight="false" outlineLevel="0" collapsed="false">
      <c r="A1827" s="0" t="n">
        <v>1877</v>
      </c>
      <c r="B1827" s="0" t="s">
        <v>2949</v>
      </c>
      <c r="C1827" s="0" t="s">
        <v>1167</v>
      </c>
      <c r="D1827" s="0" t="s">
        <v>1168</v>
      </c>
      <c r="E1827" s="317" t="n">
        <v>12.97</v>
      </c>
    </row>
    <row r="1828" customFormat="false" ht="15" hidden="false" customHeight="false" outlineLevel="0" collapsed="false">
      <c r="A1828" s="0" t="n">
        <v>1878</v>
      </c>
      <c r="B1828" s="0" t="s">
        <v>2950</v>
      </c>
      <c r="C1828" s="0" t="s">
        <v>1167</v>
      </c>
      <c r="D1828" s="0" t="s">
        <v>1168</v>
      </c>
      <c r="E1828" s="317" t="n">
        <v>26.06</v>
      </c>
    </row>
    <row r="1829" customFormat="false" ht="15" hidden="false" customHeight="false" outlineLevel="0" collapsed="false">
      <c r="A1829" s="0" t="n">
        <v>2621</v>
      </c>
      <c r="B1829" s="0" t="s">
        <v>2951</v>
      </c>
      <c r="C1829" s="0" t="s">
        <v>1167</v>
      </c>
      <c r="D1829" s="0" t="s">
        <v>1168</v>
      </c>
      <c r="E1829" s="317" t="n">
        <v>83.34</v>
      </c>
    </row>
    <row r="1830" customFormat="false" ht="15" hidden="false" customHeight="false" outlineLevel="0" collapsed="false">
      <c r="A1830" s="0" t="n">
        <v>2616</v>
      </c>
      <c r="B1830" s="0" t="s">
        <v>2952</v>
      </c>
      <c r="C1830" s="0" t="s">
        <v>1167</v>
      </c>
      <c r="D1830" s="0" t="s">
        <v>1168</v>
      </c>
      <c r="E1830" s="317" t="n">
        <v>2.35</v>
      </c>
    </row>
    <row r="1831" customFormat="false" ht="15" hidden="false" customHeight="false" outlineLevel="0" collapsed="false">
      <c r="A1831" s="0" t="n">
        <v>2633</v>
      </c>
      <c r="B1831" s="0" t="s">
        <v>2953</v>
      </c>
      <c r="C1831" s="0" t="s">
        <v>1167</v>
      </c>
      <c r="D1831" s="0" t="s">
        <v>1168</v>
      </c>
      <c r="E1831" s="317" t="n">
        <v>2.66</v>
      </c>
    </row>
    <row r="1832" customFormat="false" ht="15" hidden="false" customHeight="false" outlineLevel="0" collapsed="false">
      <c r="A1832" s="0" t="n">
        <v>2617</v>
      </c>
      <c r="B1832" s="0" t="s">
        <v>2954</v>
      </c>
      <c r="C1832" s="0" t="s">
        <v>1167</v>
      </c>
      <c r="D1832" s="0" t="s">
        <v>1168</v>
      </c>
      <c r="E1832" s="317" t="n">
        <v>3.62</v>
      </c>
    </row>
    <row r="1833" customFormat="false" ht="15" hidden="false" customHeight="false" outlineLevel="0" collapsed="false">
      <c r="A1833" s="0" t="n">
        <v>2618</v>
      </c>
      <c r="B1833" s="0" t="s">
        <v>2955</v>
      </c>
      <c r="C1833" s="0" t="s">
        <v>1167</v>
      </c>
      <c r="D1833" s="0" t="s">
        <v>1168</v>
      </c>
      <c r="E1833" s="317" t="n">
        <v>8.25</v>
      </c>
    </row>
    <row r="1834" customFormat="false" ht="15" hidden="false" customHeight="false" outlineLevel="0" collapsed="false">
      <c r="A1834" s="0" t="n">
        <v>2632</v>
      </c>
      <c r="B1834" s="0" t="s">
        <v>2956</v>
      </c>
      <c r="C1834" s="0" t="s">
        <v>1167</v>
      </c>
      <c r="D1834" s="0" t="s">
        <v>1168</v>
      </c>
      <c r="E1834" s="317" t="n">
        <v>10.07</v>
      </c>
    </row>
    <row r="1835" customFormat="false" ht="15" hidden="false" customHeight="false" outlineLevel="0" collapsed="false">
      <c r="A1835" s="0" t="n">
        <v>2631</v>
      </c>
      <c r="B1835" s="0" t="s">
        <v>2957</v>
      </c>
      <c r="C1835" s="0" t="s">
        <v>1167</v>
      </c>
      <c r="D1835" s="0" t="s">
        <v>1168</v>
      </c>
      <c r="E1835" s="317" t="n">
        <v>14.78</v>
      </c>
    </row>
    <row r="1836" customFormat="false" ht="15" hidden="false" customHeight="false" outlineLevel="0" collapsed="false">
      <c r="A1836" s="0" t="n">
        <v>2619</v>
      </c>
      <c r="B1836" s="0" t="s">
        <v>2958</v>
      </c>
      <c r="C1836" s="0" t="s">
        <v>1167</v>
      </c>
      <c r="D1836" s="0" t="s">
        <v>1168</v>
      </c>
      <c r="E1836" s="317" t="n">
        <v>37.43</v>
      </c>
    </row>
    <row r="1837" customFormat="false" ht="15" hidden="false" customHeight="false" outlineLevel="0" collapsed="false">
      <c r="A1837" s="0" t="n">
        <v>2620</v>
      </c>
      <c r="B1837" s="0" t="s">
        <v>2959</v>
      </c>
      <c r="C1837" s="0" t="s">
        <v>1167</v>
      </c>
      <c r="D1837" s="0" t="s">
        <v>1168</v>
      </c>
      <c r="E1837" s="317" t="n">
        <v>49.14</v>
      </c>
    </row>
    <row r="1838" customFormat="false" ht="15" hidden="false" customHeight="false" outlineLevel="0" collapsed="false">
      <c r="A1838" s="0" t="n">
        <v>25968</v>
      </c>
      <c r="B1838" s="0" t="s">
        <v>2960</v>
      </c>
      <c r="C1838" s="0" t="s">
        <v>1167</v>
      </c>
      <c r="D1838" s="0" t="s">
        <v>1171</v>
      </c>
      <c r="E1838" s="317" t="n">
        <v>32.75</v>
      </c>
    </row>
    <row r="1839" customFormat="false" ht="15" hidden="false" customHeight="false" outlineLevel="0" collapsed="false">
      <c r="A1839" s="0" t="n">
        <v>38369</v>
      </c>
      <c r="B1839" s="0" t="s">
        <v>2961</v>
      </c>
      <c r="C1839" s="0" t="s">
        <v>1167</v>
      </c>
      <c r="D1839" s="0" t="s">
        <v>1168</v>
      </c>
      <c r="E1839" s="317" t="n">
        <v>10.95</v>
      </c>
    </row>
    <row r="1840" customFormat="false" ht="15" hidden="false" customHeight="false" outlineLevel="0" collapsed="false">
      <c r="A1840" s="0" t="n">
        <v>38370</v>
      </c>
      <c r="B1840" s="0" t="s">
        <v>2962</v>
      </c>
      <c r="C1840" s="0" t="s">
        <v>1167</v>
      </c>
      <c r="D1840" s="0" t="s">
        <v>1168</v>
      </c>
      <c r="E1840" s="317" t="n">
        <v>10.95</v>
      </c>
    </row>
    <row r="1841" customFormat="false" ht="15" hidden="false" customHeight="false" outlineLevel="0" collapsed="false">
      <c r="A1841" s="0" t="n">
        <v>38372</v>
      </c>
      <c r="B1841" s="0" t="s">
        <v>2963</v>
      </c>
      <c r="C1841" s="0" t="s">
        <v>1167</v>
      </c>
      <c r="D1841" s="0" t="s">
        <v>1168</v>
      </c>
      <c r="E1841" s="317" t="n">
        <v>13.17</v>
      </c>
    </row>
    <row r="1842" customFormat="false" ht="15" hidden="false" customHeight="false" outlineLevel="0" collapsed="false">
      <c r="A1842" s="0" t="n">
        <v>2357</v>
      </c>
      <c r="B1842" s="0" t="s">
        <v>2964</v>
      </c>
      <c r="C1842" s="0" t="s">
        <v>1173</v>
      </c>
      <c r="D1842" s="0" t="s">
        <v>1168</v>
      </c>
      <c r="E1842" s="317" t="n">
        <v>16.82</v>
      </c>
    </row>
    <row r="1843" customFormat="false" ht="15" hidden="false" customHeight="false" outlineLevel="0" collapsed="false">
      <c r="A1843" s="0" t="n">
        <v>40806</v>
      </c>
      <c r="B1843" s="0" t="s">
        <v>2965</v>
      </c>
      <c r="C1843" s="0" t="s">
        <v>1360</v>
      </c>
      <c r="D1843" s="0" t="s">
        <v>1168</v>
      </c>
      <c r="E1843" s="316" t="n">
        <v>2233.03</v>
      </c>
    </row>
    <row r="1844" customFormat="false" ht="15" hidden="false" customHeight="false" outlineLevel="0" collapsed="false">
      <c r="A1844" s="0" t="n">
        <v>2355</v>
      </c>
      <c r="B1844" s="0" t="s">
        <v>975</v>
      </c>
      <c r="C1844" s="0" t="s">
        <v>1173</v>
      </c>
      <c r="D1844" s="0" t="s">
        <v>1168</v>
      </c>
      <c r="E1844" s="317" t="n">
        <v>22.11</v>
      </c>
    </row>
    <row r="1845" customFormat="false" ht="15" hidden="false" customHeight="false" outlineLevel="0" collapsed="false">
      <c r="A1845" s="0" t="n">
        <v>40805</v>
      </c>
      <c r="B1845" s="0" t="s">
        <v>2966</v>
      </c>
      <c r="C1845" s="0" t="s">
        <v>1360</v>
      </c>
      <c r="D1845" s="0" t="s">
        <v>1168</v>
      </c>
      <c r="E1845" s="316" t="n">
        <v>2936.22</v>
      </c>
    </row>
    <row r="1846" customFormat="false" ht="15" hidden="false" customHeight="false" outlineLevel="0" collapsed="false">
      <c r="A1846" s="0" t="n">
        <v>2358</v>
      </c>
      <c r="B1846" s="0" t="s">
        <v>976</v>
      </c>
      <c r="C1846" s="0" t="s">
        <v>1173</v>
      </c>
      <c r="D1846" s="0" t="s">
        <v>1168</v>
      </c>
      <c r="E1846" s="317" t="n">
        <v>17.67</v>
      </c>
    </row>
    <row r="1847" customFormat="false" ht="15" hidden="false" customHeight="false" outlineLevel="0" collapsed="false">
      <c r="A1847" s="0" t="n">
        <v>40807</v>
      </c>
      <c r="B1847" s="0" t="s">
        <v>2967</v>
      </c>
      <c r="C1847" s="0" t="s">
        <v>1360</v>
      </c>
      <c r="D1847" s="0" t="s">
        <v>1168</v>
      </c>
      <c r="E1847" s="316" t="n">
        <v>2347.03</v>
      </c>
    </row>
    <row r="1848" customFormat="false" ht="15" hidden="false" customHeight="false" outlineLevel="0" collapsed="false">
      <c r="A1848" s="0" t="n">
        <v>2359</v>
      </c>
      <c r="B1848" s="0" t="s">
        <v>2968</v>
      </c>
      <c r="C1848" s="0" t="s">
        <v>1173</v>
      </c>
      <c r="D1848" s="0" t="s">
        <v>1168</v>
      </c>
      <c r="E1848" s="317" t="n">
        <v>18.14</v>
      </c>
    </row>
    <row r="1849" customFormat="false" ht="15" hidden="false" customHeight="false" outlineLevel="0" collapsed="false">
      <c r="A1849" s="0" t="n">
        <v>40808</v>
      </c>
      <c r="B1849" s="0" t="s">
        <v>2969</v>
      </c>
      <c r="C1849" s="0" t="s">
        <v>1360</v>
      </c>
      <c r="D1849" s="0" t="s">
        <v>1168</v>
      </c>
      <c r="E1849" s="316" t="n">
        <v>2408.28</v>
      </c>
    </row>
    <row r="1850" customFormat="false" ht="15" hidden="false" customHeight="false" outlineLevel="0" collapsed="false">
      <c r="A1850" s="0" t="n">
        <v>39397</v>
      </c>
      <c r="B1850" s="0" t="s">
        <v>2970</v>
      </c>
      <c r="C1850" s="0" t="s">
        <v>1235</v>
      </c>
      <c r="D1850" s="0" t="s">
        <v>1168</v>
      </c>
      <c r="E1850" s="317" t="n">
        <v>12.65</v>
      </c>
    </row>
    <row r="1851" customFormat="false" ht="15" hidden="false" customHeight="false" outlineLevel="0" collapsed="false">
      <c r="A1851" s="0" t="n">
        <v>2692</v>
      </c>
      <c r="B1851" s="0" t="s">
        <v>753</v>
      </c>
      <c r="C1851" s="0" t="s">
        <v>1235</v>
      </c>
      <c r="D1851" s="0" t="s">
        <v>1168</v>
      </c>
      <c r="E1851" s="317" t="n">
        <v>5.99</v>
      </c>
    </row>
    <row r="1852" customFormat="false" ht="15" hidden="false" customHeight="false" outlineLevel="0" collapsed="false">
      <c r="A1852" s="0" t="n">
        <v>6</v>
      </c>
      <c r="B1852" s="0" t="s">
        <v>2971</v>
      </c>
      <c r="C1852" s="0" t="s">
        <v>1235</v>
      </c>
      <c r="D1852" s="0" t="s">
        <v>1168</v>
      </c>
      <c r="E1852" s="317" t="n">
        <v>2.4</v>
      </c>
    </row>
    <row r="1853" customFormat="false" ht="15" hidden="false" customHeight="false" outlineLevel="0" collapsed="false">
      <c r="A1853" s="0" t="n">
        <v>5330</v>
      </c>
      <c r="B1853" s="0" t="s">
        <v>2972</v>
      </c>
      <c r="C1853" s="0" t="s">
        <v>1235</v>
      </c>
      <c r="D1853" s="0" t="s">
        <v>1168</v>
      </c>
      <c r="E1853" s="317" t="n">
        <v>33.06</v>
      </c>
    </row>
    <row r="1854" customFormat="false" ht="15" hidden="false" customHeight="false" outlineLevel="0" collapsed="false">
      <c r="A1854" s="0" t="n">
        <v>26017</v>
      </c>
      <c r="B1854" s="0" t="s">
        <v>2973</v>
      </c>
      <c r="C1854" s="0" t="s">
        <v>1167</v>
      </c>
      <c r="D1854" s="0" t="s">
        <v>1168</v>
      </c>
      <c r="E1854" s="317" t="n">
        <v>32.43</v>
      </c>
    </row>
    <row r="1855" customFormat="false" ht="15" hidden="false" customHeight="false" outlineLevel="0" collapsed="false">
      <c r="A1855" s="0" t="n">
        <v>25931</v>
      </c>
      <c r="B1855" s="0" t="s">
        <v>734</v>
      </c>
      <c r="C1855" s="0" t="s">
        <v>1167</v>
      </c>
      <c r="D1855" s="0" t="s">
        <v>1168</v>
      </c>
      <c r="E1855" s="317" t="n">
        <v>103.09</v>
      </c>
    </row>
    <row r="1856" customFormat="false" ht="15" hidden="false" customHeight="false" outlineLevel="0" collapsed="false">
      <c r="A1856" s="0" t="n">
        <v>38140</v>
      </c>
      <c r="B1856" s="0" t="s">
        <v>820</v>
      </c>
      <c r="C1856" s="0" t="s">
        <v>1167</v>
      </c>
      <c r="D1856" s="0" t="s">
        <v>1175</v>
      </c>
      <c r="E1856" s="317" t="n">
        <v>25</v>
      </c>
    </row>
    <row r="1857" customFormat="false" ht="15" hidden="false" customHeight="false" outlineLevel="0" collapsed="false">
      <c r="A1857" s="0" t="n">
        <v>13887</v>
      </c>
      <c r="B1857" s="0" t="s">
        <v>2974</v>
      </c>
      <c r="C1857" s="0" t="s">
        <v>1167</v>
      </c>
      <c r="D1857" s="0" t="s">
        <v>1168</v>
      </c>
      <c r="E1857" s="317" t="n">
        <v>591.89</v>
      </c>
    </row>
    <row r="1858" customFormat="false" ht="15" hidden="false" customHeight="false" outlineLevel="0" collapsed="false">
      <c r="A1858" s="0" t="n">
        <v>26018</v>
      </c>
      <c r="B1858" s="0" t="s">
        <v>2975</v>
      </c>
      <c r="C1858" s="0" t="s">
        <v>1167</v>
      </c>
      <c r="D1858" s="0" t="s">
        <v>1168</v>
      </c>
      <c r="E1858" s="317" t="n">
        <v>26.35</v>
      </c>
    </row>
    <row r="1859" customFormat="false" ht="15" hidden="false" customHeight="false" outlineLevel="0" collapsed="false">
      <c r="A1859" s="0" t="n">
        <v>26019</v>
      </c>
      <c r="B1859" s="0" t="s">
        <v>2976</v>
      </c>
      <c r="C1859" s="0" t="s">
        <v>1167</v>
      </c>
      <c r="D1859" s="0" t="s">
        <v>1168</v>
      </c>
      <c r="E1859" s="317" t="n">
        <v>24.88</v>
      </c>
    </row>
    <row r="1860" customFormat="false" ht="15" hidden="false" customHeight="false" outlineLevel="0" collapsed="false">
      <c r="A1860" s="0" t="n">
        <v>26020</v>
      </c>
      <c r="B1860" s="0" t="s">
        <v>2977</v>
      </c>
      <c r="C1860" s="0" t="s">
        <v>1167</v>
      </c>
      <c r="D1860" s="0" t="s">
        <v>1168</v>
      </c>
      <c r="E1860" s="317" t="n">
        <v>6.48</v>
      </c>
    </row>
    <row r="1861" customFormat="false" ht="15" hidden="false" customHeight="false" outlineLevel="0" collapsed="false">
      <c r="A1861" s="0" t="n">
        <v>34544</v>
      </c>
      <c r="B1861" s="0" t="s">
        <v>2978</v>
      </c>
      <c r="C1861" s="0" t="s">
        <v>1167</v>
      </c>
      <c r="D1861" s="0" t="s">
        <v>1168</v>
      </c>
      <c r="E1861" s="316" t="n">
        <v>1380.21</v>
      </c>
    </row>
    <row r="1862" customFormat="false" ht="15" hidden="false" customHeight="false" outlineLevel="0" collapsed="false">
      <c r="A1862" s="0" t="n">
        <v>34729</v>
      </c>
      <c r="B1862" s="0" t="s">
        <v>2979</v>
      </c>
      <c r="C1862" s="0" t="s">
        <v>1167</v>
      </c>
      <c r="D1862" s="0" t="s">
        <v>1168</v>
      </c>
      <c r="E1862" s="316" t="n">
        <v>1085.75</v>
      </c>
    </row>
    <row r="1863" customFormat="false" ht="15" hidden="false" customHeight="false" outlineLevel="0" collapsed="false">
      <c r="A1863" s="0" t="n">
        <v>34734</v>
      </c>
      <c r="B1863" s="0" t="s">
        <v>2980</v>
      </c>
      <c r="C1863" s="0" t="s">
        <v>1167</v>
      </c>
      <c r="D1863" s="0" t="s">
        <v>1168</v>
      </c>
      <c r="E1863" s="316" t="n">
        <v>1681.08</v>
      </c>
    </row>
    <row r="1864" customFormat="false" ht="15" hidden="false" customHeight="false" outlineLevel="0" collapsed="false">
      <c r="A1864" s="0" t="n">
        <v>34738</v>
      </c>
      <c r="B1864" s="0" t="s">
        <v>2981</v>
      </c>
      <c r="C1864" s="0" t="s">
        <v>1167</v>
      </c>
      <c r="D1864" s="0" t="s">
        <v>1168</v>
      </c>
      <c r="E1864" s="316" t="n">
        <v>3927.54</v>
      </c>
    </row>
    <row r="1865" customFormat="false" ht="15" hidden="false" customHeight="false" outlineLevel="0" collapsed="false">
      <c r="A1865" s="0" t="n">
        <v>2391</v>
      </c>
      <c r="B1865" s="0" t="s">
        <v>2982</v>
      </c>
      <c r="C1865" s="0" t="s">
        <v>1167</v>
      </c>
      <c r="D1865" s="0" t="s">
        <v>1168</v>
      </c>
      <c r="E1865" s="317" t="n">
        <v>319.44</v>
      </c>
    </row>
    <row r="1866" customFormat="false" ht="15" hidden="false" customHeight="false" outlineLevel="0" collapsed="false">
      <c r="A1866" s="0" t="n">
        <v>2374</v>
      </c>
      <c r="B1866" s="0" t="s">
        <v>2983</v>
      </c>
      <c r="C1866" s="0" t="s">
        <v>1167</v>
      </c>
      <c r="D1866" s="0" t="s">
        <v>1168</v>
      </c>
      <c r="E1866" s="317" t="n">
        <v>362.39</v>
      </c>
    </row>
    <row r="1867" customFormat="false" ht="15" hidden="false" customHeight="false" outlineLevel="0" collapsed="false">
      <c r="A1867" s="0" t="n">
        <v>2377</v>
      </c>
      <c r="B1867" s="0" t="s">
        <v>2984</v>
      </c>
      <c r="C1867" s="0" t="s">
        <v>1167</v>
      </c>
      <c r="D1867" s="0" t="s">
        <v>1168</v>
      </c>
      <c r="E1867" s="317" t="n">
        <v>508.58</v>
      </c>
    </row>
    <row r="1868" customFormat="false" ht="15" hidden="false" customHeight="false" outlineLevel="0" collapsed="false">
      <c r="A1868" s="0" t="n">
        <v>2393</v>
      </c>
      <c r="B1868" s="0" t="s">
        <v>2985</v>
      </c>
      <c r="C1868" s="0" t="s">
        <v>1167</v>
      </c>
      <c r="D1868" s="0" t="s">
        <v>1168</v>
      </c>
      <c r="E1868" s="317" t="n">
        <v>851.69</v>
      </c>
    </row>
    <row r="1869" customFormat="false" ht="15" hidden="false" customHeight="false" outlineLevel="0" collapsed="false">
      <c r="A1869" s="0" t="n">
        <v>34705</v>
      </c>
      <c r="B1869" s="0" t="s">
        <v>2986</v>
      </c>
      <c r="C1869" s="0" t="s">
        <v>1167</v>
      </c>
      <c r="D1869" s="0" t="s">
        <v>1168</v>
      </c>
      <c r="E1869" s="317" t="n">
        <v>744.92</v>
      </c>
    </row>
    <row r="1870" customFormat="false" ht="15" hidden="false" customHeight="false" outlineLevel="0" collapsed="false">
      <c r="A1870" s="0" t="n">
        <v>34707</v>
      </c>
      <c r="B1870" s="0" t="s">
        <v>2987</v>
      </c>
      <c r="C1870" s="0" t="s">
        <v>1167</v>
      </c>
      <c r="D1870" s="0" t="s">
        <v>1168</v>
      </c>
      <c r="E1870" s="316" t="n">
        <v>1380.35</v>
      </c>
    </row>
    <row r="1871" customFormat="false" ht="15" hidden="false" customHeight="false" outlineLevel="0" collapsed="false">
      <c r="A1871" s="0" t="n">
        <v>2378</v>
      </c>
      <c r="B1871" s="0" t="s">
        <v>2988</v>
      </c>
      <c r="C1871" s="0" t="s">
        <v>1167</v>
      </c>
      <c r="D1871" s="0" t="s">
        <v>1168</v>
      </c>
      <c r="E1871" s="316" t="n">
        <v>1169.9</v>
      </c>
    </row>
    <row r="1872" customFormat="false" ht="15" hidden="false" customHeight="false" outlineLevel="0" collapsed="false">
      <c r="A1872" s="0" t="n">
        <v>2379</v>
      </c>
      <c r="B1872" s="0" t="s">
        <v>2989</v>
      </c>
      <c r="C1872" s="0" t="s">
        <v>1167</v>
      </c>
      <c r="D1872" s="0" t="s">
        <v>1168</v>
      </c>
      <c r="E1872" s="316" t="n">
        <v>1169.9</v>
      </c>
    </row>
    <row r="1873" customFormat="false" ht="15" hidden="false" customHeight="false" outlineLevel="0" collapsed="false">
      <c r="A1873" s="0" t="n">
        <v>2376</v>
      </c>
      <c r="B1873" s="0" t="s">
        <v>2990</v>
      </c>
      <c r="C1873" s="0" t="s">
        <v>1167</v>
      </c>
      <c r="D1873" s="0" t="s">
        <v>1168</v>
      </c>
      <c r="E1873" s="316" t="n">
        <v>1926.82</v>
      </c>
    </row>
    <row r="1874" customFormat="false" ht="15" hidden="false" customHeight="false" outlineLevel="0" collapsed="false">
      <c r="A1874" s="0" t="n">
        <v>2394</v>
      </c>
      <c r="B1874" s="0" t="s">
        <v>2991</v>
      </c>
      <c r="C1874" s="0" t="s">
        <v>1167</v>
      </c>
      <c r="D1874" s="0" t="s">
        <v>1168</v>
      </c>
      <c r="E1874" s="316" t="n">
        <v>4119.2</v>
      </c>
    </row>
    <row r="1875" customFormat="false" ht="15" hidden="false" customHeight="false" outlineLevel="0" collapsed="false">
      <c r="A1875" s="0" t="n">
        <v>34686</v>
      </c>
      <c r="B1875" s="0" t="s">
        <v>2992</v>
      </c>
      <c r="C1875" s="0" t="s">
        <v>1167</v>
      </c>
      <c r="D1875" s="0" t="s">
        <v>1168</v>
      </c>
      <c r="E1875" s="317" t="n">
        <v>12.36</v>
      </c>
    </row>
    <row r="1876" customFormat="false" ht="15" hidden="false" customHeight="false" outlineLevel="0" collapsed="false">
      <c r="A1876" s="0" t="n">
        <v>34616</v>
      </c>
      <c r="B1876" s="0" t="s">
        <v>2993</v>
      </c>
      <c r="C1876" s="0" t="s">
        <v>1167</v>
      </c>
      <c r="D1876" s="0" t="s">
        <v>1168</v>
      </c>
      <c r="E1876" s="317" t="n">
        <v>47.8</v>
      </c>
    </row>
    <row r="1877" customFormat="false" ht="15" hidden="false" customHeight="false" outlineLevel="0" collapsed="false">
      <c r="A1877" s="0" t="n">
        <v>34623</v>
      </c>
      <c r="B1877" s="0" t="s">
        <v>2994</v>
      </c>
      <c r="C1877" s="0" t="s">
        <v>1167</v>
      </c>
      <c r="D1877" s="0" t="s">
        <v>1168</v>
      </c>
      <c r="E1877" s="317" t="n">
        <v>47.06</v>
      </c>
    </row>
    <row r="1878" customFormat="false" ht="15" hidden="false" customHeight="false" outlineLevel="0" collapsed="false">
      <c r="A1878" s="0" t="n">
        <v>34628</v>
      </c>
      <c r="B1878" s="0" t="s">
        <v>2995</v>
      </c>
      <c r="C1878" s="0" t="s">
        <v>1167</v>
      </c>
      <c r="D1878" s="0" t="s">
        <v>1168</v>
      </c>
      <c r="E1878" s="317" t="n">
        <v>67.41</v>
      </c>
    </row>
    <row r="1879" customFormat="false" ht="15" hidden="false" customHeight="false" outlineLevel="0" collapsed="false">
      <c r="A1879" s="0" t="n">
        <v>34653</v>
      </c>
      <c r="B1879" s="0" t="s">
        <v>2996</v>
      </c>
      <c r="C1879" s="0" t="s">
        <v>1167</v>
      </c>
      <c r="D1879" s="0" t="s">
        <v>1168</v>
      </c>
      <c r="E1879" s="317" t="n">
        <v>8.34</v>
      </c>
    </row>
    <row r="1880" customFormat="false" ht="15" hidden="false" customHeight="false" outlineLevel="0" collapsed="false">
      <c r="A1880" s="0" t="n">
        <v>34688</v>
      </c>
      <c r="B1880" s="0" t="s">
        <v>2997</v>
      </c>
      <c r="C1880" s="0" t="s">
        <v>1167</v>
      </c>
      <c r="D1880" s="0" t="s">
        <v>1168</v>
      </c>
      <c r="E1880" s="317" t="n">
        <v>15.11</v>
      </c>
    </row>
    <row r="1881" customFormat="false" ht="15" hidden="false" customHeight="false" outlineLevel="0" collapsed="false">
      <c r="A1881" s="0" t="n">
        <v>34709</v>
      </c>
      <c r="B1881" s="0" t="s">
        <v>892</v>
      </c>
      <c r="C1881" s="0" t="s">
        <v>1167</v>
      </c>
      <c r="D1881" s="0" t="s">
        <v>1168</v>
      </c>
      <c r="E1881" s="317" t="n">
        <v>58.56</v>
      </c>
    </row>
    <row r="1882" customFormat="false" ht="15" hidden="false" customHeight="false" outlineLevel="0" collapsed="false">
      <c r="A1882" s="0" t="n">
        <v>34714</v>
      </c>
      <c r="B1882" s="0" t="s">
        <v>2998</v>
      </c>
      <c r="C1882" s="0" t="s">
        <v>1167</v>
      </c>
      <c r="D1882" s="0" t="s">
        <v>1168</v>
      </c>
      <c r="E1882" s="317" t="n">
        <v>69.94</v>
      </c>
    </row>
    <row r="1883" customFormat="false" ht="15" hidden="false" customHeight="false" outlineLevel="0" collapsed="false">
      <c r="A1883" s="0" t="n">
        <v>2388</v>
      </c>
      <c r="B1883" s="0" t="s">
        <v>2999</v>
      </c>
      <c r="C1883" s="0" t="s">
        <v>1167</v>
      </c>
      <c r="D1883" s="0" t="s">
        <v>1168</v>
      </c>
      <c r="E1883" s="317" t="n">
        <v>58.12</v>
      </c>
    </row>
    <row r="1884" customFormat="false" ht="15" hidden="false" customHeight="false" outlineLevel="0" collapsed="false">
      <c r="A1884" s="0" t="n">
        <v>34606</v>
      </c>
      <c r="B1884" s="0" t="s">
        <v>3000</v>
      </c>
      <c r="C1884" s="0" t="s">
        <v>1167</v>
      </c>
      <c r="D1884" s="0" t="s">
        <v>1168</v>
      </c>
      <c r="E1884" s="317" t="n">
        <v>89.16</v>
      </c>
    </row>
    <row r="1885" customFormat="false" ht="15" hidden="false" customHeight="false" outlineLevel="0" collapsed="false">
      <c r="A1885" s="0" t="n">
        <v>34689</v>
      </c>
      <c r="B1885" s="0" t="s">
        <v>3001</v>
      </c>
      <c r="C1885" s="0" t="s">
        <v>1167</v>
      </c>
      <c r="D1885" s="0" t="s">
        <v>1168</v>
      </c>
      <c r="E1885" s="317" t="n">
        <v>28.38</v>
      </c>
    </row>
    <row r="1886" customFormat="false" ht="15" hidden="false" customHeight="false" outlineLevel="0" collapsed="false">
      <c r="A1886" s="0" t="n">
        <v>2370</v>
      </c>
      <c r="B1886" s="0" t="s">
        <v>3002</v>
      </c>
      <c r="C1886" s="0" t="s">
        <v>1167</v>
      </c>
      <c r="D1886" s="0" t="s">
        <v>1175</v>
      </c>
      <c r="E1886" s="317" t="n">
        <v>10.8</v>
      </c>
    </row>
    <row r="1887" customFormat="false" ht="15" hidden="false" customHeight="false" outlineLevel="0" collapsed="false">
      <c r="A1887" s="0" t="n">
        <v>2386</v>
      </c>
      <c r="B1887" s="0" t="s">
        <v>3003</v>
      </c>
      <c r="C1887" s="0" t="s">
        <v>1167</v>
      </c>
      <c r="D1887" s="0" t="s">
        <v>1168</v>
      </c>
      <c r="E1887" s="317" t="n">
        <v>18.11</v>
      </c>
    </row>
    <row r="1888" customFormat="false" ht="15" hidden="false" customHeight="false" outlineLevel="0" collapsed="false">
      <c r="A1888" s="0" t="n">
        <v>2392</v>
      </c>
      <c r="B1888" s="0" t="s">
        <v>3004</v>
      </c>
      <c r="C1888" s="0" t="s">
        <v>1167</v>
      </c>
      <c r="D1888" s="0" t="s">
        <v>1168</v>
      </c>
      <c r="E1888" s="317" t="n">
        <v>72.5</v>
      </c>
    </row>
    <row r="1889" customFormat="false" ht="15" hidden="false" customHeight="false" outlineLevel="0" collapsed="false">
      <c r="A1889" s="0" t="n">
        <v>2373</v>
      </c>
      <c r="B1889" s="0" t="s">
        <v>3005</v>
      </c>
      <c r="C1889" s="0" t="s">
        <v>1167</v>
      </c>
      <c r="D1889" s="0" t="s">
        <v>1168</v>
      </c>
      <c r="E1889" s="317" t="n">
        <v>102.14</v>
      </c>
    </row>
    <row r="1890" customFormat="false" ht="15" hidden="false" customHeight="false" outlineLevel="0" collapsed="false">
      <c r="A1890" s="0" t="n">
        <v>39465</v>
      </c>
      <c r="B1890" s="0" t="s">
        <v>3006</v>
      </c>
      <c r="C1890" s="0" t="s">
        <v>1167</v>
      </c>
      <c r="D1890" s="0" t="s">
        <v>1168</v>
      </c>
      <c r="E1890" s="317" t="n">
        <v>62.4</v>
      </c>
    </row>
    <row r="1891" customFormat="false" ht="15" hidden="false" customHeight="false" outlineLevel="0" collapsed="false">
      <c r="A1891" s="0" t="n">
        <v>39466</v>
      </c>
      <c r="B1891" s="0" t="s">
        <v>3007</v>
      </c>
      <c r="C1891" s="0" t="s">
        <v>1167</v>
      </c>
      <c r="D1891" s="0" t="s">
        <v>1168</v>
      </c>
      <c r="E1891" s="317" t="n">
        <v>70.2</v>
      </c>
    </row>
    <row r="1892" customFormat="false" ht="15" hidden="false" customHeight="false" outlineLevel="0" collapsed="false">
      <c r="A1892" s="0" t="n">
        <v>39467</v>
      </c>
      <c r="B1892" s="0" t="s">
        <v>3008</v>
      </c>
      <c r="C1892" s="0" t="s">
        <v>1167</v>
      </c>
      <c r="D1892" s="0" t="s">
        <v>1168</v>
      </c>
      <c r="E1892" s="317" t="n">
        <v>89.79</v>
      </c>
    </row>
    <row r="1893" customFormat="false" ht="15" hidden="false" customHeight="false" outlineLevel="0" collapsed="false">
      <c r="A1893" s="0" t="n">
        <v>39468</v>
      </c>
      <c r="B1893" s="0" t="s">
        <v>3009</v>
      </c>
      <c r="C1893" s="0" t="s">
        <v>1167</v>
      </c>
      <c r="D1893" s="0" t="s">
        <v>1168</v>
      </c>
      <c r="E1893" s="317" t="n">
        <v>159.6</v>
      </c>
    </row>
    <row r="1894" customFormat="false" ht="15" hidden="false" customHeight="false" outlineLevel="0" collapsed="false">
      <c r="A1894" s="0" t="n">
        <v>39469</v>
      </c>
      <c r="B1894" s="0" t="s">
        <v>3010</v>
      </c>
      <c r="C1894" s="0" t="s">
        <v>1167</v>
      </c>
      <c r="D1894" s="0" t="s">
        <v>1168</v>
      </c>
      <c r="E1894" s="317" t="n">
        <v>65.01</v>
      </c>
    </row>
    <row r="1895" customFormat="false" ht="15" hidden="false" customHeight="false" outlineLevel="0" collapsed="false">
      <c r="A1895" s="0" t="n">
        <v>39470</v>
      </c>
      <c r="B1895" s="0" t="s">
        <v>3011</v>
      </c>
      <c r="C1895" s="0" t="s">
        <v>1167</v>
      </c>
      <c r="D1895" s="0" t="s">
        <v>1168</v>
      </c>
      <c r="E1895" s="317" t="n">
        <v>79.88</v>
      </c>
    </row>
    <row r="1896" customFormat="false" ht="15" hidden="false" customHeight="false" outlineLevel="0" collapsed="false">
      <c r="A1896" s="0" t="n">
        <v>39471</v>
      </c>
      <c r="B1896" s="0" t="s">
        <v>3012</v>
      </c>
      <c r="C1896" s="0" t="s">
        <v>1167</v>
      </c>
      <c r="D1896" s="0" t="s">
        <v>1168</v>
      </c>
      <c r="E1896" s="317" t="n">
        <v>96</v>
      </c>
    </row>
    <row r="1897" customFormat="false" ht="15" hidden="false" customHeight="false" outlineLevel="0" collapsed="false">
      <c r="A1897" s="0" t="n">
        <v>39472</v>
      </c>
      <c r="B1897" s="0" t="s">
        <v>3013</v>
      </c>
      <c r="C1897" s="0" t="s">
        <v>1167</v>
      </c>
      <c r="D1897" s="0" t="s">
        <v>1168</v>
      </c>
      <c r="E1897" s="317" t="n">
        <v>166.79</v>
      </c>
    </row>
    <row r="1898" customFormat="false" ht="15" hidden="false" customHeight="false" outlineLevel="0" collapsed="false">
      <c r="A1898" s="0" t="n">
        <v>39473</v>
      </c>
      <c r="B1898" s="0" t="s">
        <v>3014</v>
      </c>
      <c r="C1898" s="0" t="s">
        <v>1167</v>
      </c>
      <c r="D1898" s="0" t="s">
        <v>1168</v>
      </c>
      <c r="E1898" s="317" t="n">
        <v>107.75</v>
      </c>
    </row>
    <row r="1899" customFormat="false" ht="15" hidden="false" customHeight="false" outlineLevel="0" collapsed="false">
      <c r="A1899" s="0" t="n">
        <v>39474</v>
      </c>
      <c r="B1899" s="0" t="s">
        <v>3015</v>
      </c>
      <c r="C1899" s="0" t="s">
        <v>1167</v>
      </c>
      <c r="D1899" s="0" t="s">
        <v>1168</v>
      </c>
      <c r="E1899" s="317" t="n">
        <v>114.86</v>
      </c>
    </row>
    <row r="1900" customFormat="false" ht="15" hidden="false" customHeight="false" outlineLevel="0" collapsed="false">
      <c r="A1900" s="0" t="n">
        <v>39475</v>
      </c>
      <c r="B1900" s="0" t="s">
        <v>3016</v>
      </c>
      <c r="C1900" s="0" t="s">
        <v>1167</v>
      </c>
      <c r="D1900" s="0" t="s">
        <v>1168</v>
      </c>
      <c r="E1900" s="317" t="n">
        <v>130.33</v>
      </c>
    </row>
    <row r="1901" customFormat="false" ht="15" hidden="false" customHeight="false" outlineLevel="0" collapsed="false">
      <c r="A1901" s="0" t="n">
        <v>39476</v>
      </c>
      <c r="B1901" s="0" t="s">
        <v>3017</v>
      </c>
      <c r="C1901" s="0" t="s">
        <v>1167</v>
      </c>
      <c r="D1901" s="0" t="s">
        <v>1168</v>
      </c>
      <c r="E1901" s="317" t="n">
        <v>245.34</v>
      </c>
    </row>
    <row r="1902" customFormat="false" ht="15" hidden="false" customHeight="false" outlineLevel="0" collapsed="false">
      <c r="A1902" s="0" t="n">
        <v>39477</v>
      </c>
      <c r="B1902" s="0" t="s">
        <v>3018</v>
      </c>
      <c r="C1902" s="0" t="s">
        <v>1167</v>
      </c>
      <c r="D1902" s="0" t="s">
        <v>1168</v>
      </c>
      <c r="E1902" s="317" t="n">
        <v>120.21</v>
      </c>
    </row>
    <row r="1903" customFormat="false" ht="15" hidden="false" customHeight="false" outlineLevel="0" collapsed="false">
      <c r="A1903" s="0" t="n">
        <v>39478</v>
      </c>
      <c r="B1903" s="0" t="s">
        <v>3019</v>
      </c>
      <c r="C1903" s="0" t="s">
        <v>1167</v>
      </c>
      <c r="D1903" s="0" t="s">
        <v>1168</v>
      </c>
      <c r="E1903" s="317" t="n">
        <v>123.93</v>
      </c>
    </row>
    <row r="1904" customFormat="false" ht="15" hidden="false" customHeight="false" outlineLevel="0" collapsed="false">
      <c r="A1904" s="0" t="n">
        <v>39479</v>
      </c>
      <c r="B1904" s="0" t="s">
        <v>3020</v>
      </c>
      <c r="C1904" s="0" t="s">
        <v>1167</v>
      </c>
      <c r="D1904" s="0" t="s">
        <v>1168</v>
      </c>
      <c r="E1904" s="317" t="n">
        <v>146.01</v>
      </c>
    </row>
    <row r="1905" customFormat="false" ht="15" hidden="false" customHeight="false" outlineLevel="0" collapsed="false">
      <c r="A1905" s="0" t="n">
        <v>39480</v>
      </c>
      <c r="B1905" s="0" t="s">
        <v>3021</v>
      </c>
      <c r="C1905" s="0" t="s">
        <v>1167</v>
      </c>
      <c r="D1905" s="0" t="s">
        <v>1168</v>
      </c>
      <c r="E1905" s="317" t="n">
        <v>301.29</v>
      </c>
    </row>
    <row r="1906" customFormat="false" ht="15" hidden="false" customHeight="false" outlineLevel="0" collapsed="false">
      <c r="A1906" s="0" t="n">
        <v>39459</v>
      </c>
      <c r="B1906" s="0" t="s">
        <v>3022</v>
      </c>
      <c r="C1906" s="0" t="s">
        <v>1167</v>
      </c>
      <c r="D1906" s="0" t="s">
        <v>1168</v>
      </c>
      <c r="E1906" s="317" t="n">
        <v>255.72</v>
      </c>
    </row>
    <row r="1907" customFormat="false" ht="15" hidden="false" customHeight="false" outlineLevel="0" collapsed="false">
      <c r="A1907" s="0" t="n">
        <v>39445</v>
      </c>
      <c r="B1907" s="0" t="s">
        <v>3023</v>
      </c>
      <c r="C1907" s="0" t="s">
        <v>1167</v>
      </c>
      <c r="D1907" s="0" t="s">
        <v>1168</v>
      </c>
      <c r="E1907" s="317" t="n">
        <v>128.4</v>
      </c>
    </row>
    <row r="1908" customFormat="false" ht="15" hidden="false" customHeight="false" outlineLevel="0" collapsed="false">
      <c r="A1908" s="0" t="n">
        <v>39446</v>
      </c>
      <c r="B1908" s="0" t="s">
        <v>3024</v>
      </c>
      <c r="C1908" s="0" t="s">
        <v>1167</v>
      </c>
      <c r="D1908" s="0" t="s">
        <v>1168</v>
      </c>
      <c r="E1908" s="317" t="n">
        <v>130.68</v>
      </c>
    </row>
    <row r="1909" customFormat="false" ht="15" hidden="false" customHeight="false" outlineLevel="0" collapsed="false">
      <c r="A1909" s="0" t="n">
        <v>39447</v>
      </c>
      <c r="B1909" s="0" t="s">
        <v>3025</v>
      </c>
      <c r="C1909" s="0" t="s">
        <v>1167</v>
      </c>
      <c r="D1909" s="0" t="s">
        <v>1168</v>
      </c>
      <c r="E1909" s="317" t="n">
        <v>139.75</v>
      </c>
    </row>
    <row r="1910" customFormat="false" ht="15" hidden="false" customHeight="false" outlineLevel="0" collapsed="false">
      <c r="A1910" s="0" t="n">
        <v>39448</v>
      </c>
      <c r="B1910" s="0" t="s">
        <v>3026</v>
      </c>
      <c r="C1910" s="0" t="s">
        <v>1167</v>
      </c>
      <c r="D1910" s="0" t="s">
        <v>1168</v>
      </c>
      <c r="E1910" s="317" t="n">
        <v>238.3</v>
      </c>
    </row>
    <row r="1911" customFormat="false" ht="15" hidden="false" customHeight="false" outlineLevel="0" collapsed="false">
      <c r="A1911" s="0" t="n">
        <v>39450</v>
      </c>
      <c r="B1911" s="0" t="s">
        <v>3027</v>
      </c>
      <c r="C1911" s="0" t="s">
        <v>1167</v>
      </c>
      <c r="D1911" s="0" t="s">
        <v>1168</v>
      </c>
      <c r="E1911" s="317" t="n">
        <v>145.39</v>
      </c>
    </row>
    <row r="1912" customFormat="false" ht="15" hidden="false" customHeight="false" outlineLevel="0" collapsed="false">
      <c r="A1912" s="0" t="n">
        <v>39451</v>
      </c>
      <c r="B1912" s="0" t="s">
        <v>3028</v>
      </c>
      <c r="C1912" s="0" t="s">
        <v>1167</v>
      </c>
      <c r="D1912" s="0" t="s">
        <v>1168</v>
      </c>
      <c r="E1912" s="317" t="n">
        <v>158.57</v>
      </c>
    </row>
    <row r="1913" customFormat="false" ht="15" hidden="false" customHeight="false" outlineLevel="0" collapsed="false">
      <c r="A1913" s="0" t="n">
        <v>39452</v>
      </c>
      <c r="B1913" s="0" t="s">
        <v>3029</v>
      </c>
      <c r="C1913" s="0" t="s">
        <v>1167</v>
      </c>
      <c r="D1913" s="0" t="s">
        <v>1168</v>
      </c>
      <c r="E1913" s="317" t="n">
        <v>159.52</v>
      </c>
    </row>
    <row r="1914" customFormat="false" ht="15" hidden="false" customHeight="false" outlineLevel="0" collapsed="false">
      <c r="A1914" s="0" t="n">
        <v>39523</v>
      </c>
      <c r="B1914" s="0" t="s">
        <v>3030</v>
      </c>
      <c r="C1914" s="0" t="s">
        <v>1167</v>
      </c>
      <c r="D1914" s="0" t="s">
        <v>1168</v>
      </c>
      <c r="E1914" s="317" t="n">
        <v>266.96</v>
      </c>
    </row>
    <row r="1915" customFormat="false" ht="15" hidden="false" customHeight="false" outlineLevel="0" collapsed="false">
      <c r="A1915" s="0" t="n">
        <v>39449</v>
      </c>
      <c r="B1915" s="0" t="s">
        <v>3031</v>
      </c>
      <c r="C1915" s="0" t="s">
        <v>1167</v>
      </c>
      <c r="D1915" s="0" t="s">
        <v>1168</v>
      </c>
      <c r="E1915" s="317" t="n">
        <v>295.64</v>
      </c>
    </row>
    <row r="1916" customFormat="false" ht="15" hidden="false" customHeight="false" outlineLevel="0" collapsed="false">
      <c r="A1916" s="0" t="n">
        <v>39455</v>
      </c>
      <c r="B1916" s="0" t="s">
        <v>3032</v>
      </c>
      <c r="C1916" s="0" t="s">
        <v>1167</v>
      </c>
      <c r="D1916" s="0" t="s">
        <v>1168</v>
      </c>
      <c r="E1916" s="317" t="n">
        <v>146.29</v>
      </c>
    </row>
    <row r="1917" customFormat="false" ht="15" hidden="false" customHeight="false" outlineLevel="0" collapsed="false">
      <c r="A1917" s="0" t="n">
        <v>39456</v>
      </c>
      <c r="B1917" s="0" t="s">
        <v>3033</v>
      </c>
      <c r="C1917" s="0" t="s">
        <v>1167</v>
      </c>
      <c r="D1917" s="0" t="s">
        <v>1168</v>
      </c>
      <c r="E1917" s="317" t="n">
        <v>146.4</v>
      </c>
    </row>
    <row r="1918" customFormat="false" ht="15" hidden="false" customHeight="false" outlineLevel="0" collapsed="false">
      <c r="A1918" s="0" t="n">
        <v>39457</v>
      </c>
      <c r="B1918" s="0" t="s">
        <v>3034</v>
      </c>
      <c r="C1918" s="0" t="s">
        <v>1167</v>
      </c>
      <c r="D1918" s="0" t="s">
        <v>1168</v>
      </c>
      <c r="E1918" s="317" t="n">
        <v>159.6</v>
      </c>
    </row>
    <row r="1919" customFormat="false" ht="15" hidden="false" customHeight="false" outlineLevel="0" collapsed="false">
      <c r="A1919" s="0" t="n">
        <v>39458</v>
      </c>
      <c r="B1919" s="0" t="s">
        <v>3035</v>
      </c>
      <c r="C1919" s="0" t="s">
        <v>1167</v>
      </c>
      <c r="D1919" s="0" t="s">
        <v>1168</v>
      </c>
      <c r="E1919" s="317" t="n">
        <v>297.82</v>
      </c>
    </row>
    <row r="1920" customFormat="false" ht="15" hidden="false" customHeight="false" outlineLevel="0" collapsed="false">
      <c r="A1920" s="0" t="n">
        <v>39464</v>
      </c>
      <c r="B1920" s="0" t="s">
        <v>3036</v>
      </c>
      <c r="C1920" s="0" t="s">
        <v>1167</v>
      </c>
      <c r="D1920" s="0" t="s">
        <v>1168</v>
      </c>
      <c r="E1920" s="317" t="n">
        <v>478.91</v>
      </c>
    </row>
    <row r="1921" customFormat="false" ht="15" hidden="false" customHeight="false" outlineLevel="0" collapsed="false">
      <c r="A1921" s="0" t="n">
        <v>39460</v>
      </c>
      <c r="B1921" s="0" t="s">
        <v>3037</v>
      </c>
      <c r="C1921" s="0" t="s">
        <v>1167</v>
      </c>
      <c r="D1921" s="0" t="s">
        <v>1168</v>
      </c>
      <c r="E1921" s="317" t="n">
        <v>181.64</v>
      </c>
    </row>
    <row r="1922" customFormat="false" ht="15" hidden="false" customHeight="false" outlineLevel="0" collapsed="false">
      <c r="A1922" s="0" t="n">
        <v>39461</v>
      </c>
      <c r="B1922" s="0" t="s">
        <v>3038</v>
      </c>
      <c r="C1922" s="0" t="s">
        <v>1167</v>
      </c>
      <c r="D1922" s="0" t="s">
        <v>1168</v>
      </c>
      <c r="E1922" s="317" t="n">
        <v>212.84</v>
      </c>
    </row>
    <row r="1923" customFormat="false" ht="15" hidden="false" customHeight="false" outlineLevel="0" collapsed="false">
      <c r="A1923" s="0" t="n">
        <v>39462</v>
      </c>
      <c r="B1923" s="0" t="s">
        <v>3039</v>
      </c>
      <c r="C1923" s="0" t="s">
        <v>1167</v>
      </c>
      <c r="D1923" s="0" t="s">
        <v>1168</v>
      </c>
      <c r="E1923" s="317" t="n">
        <v>205.12</v>
      </c>
    </row>
    <row r="1924" customFormat="false" ht="15" hidden="false" customHeight="false" outlineLevel="0" collapsed="false">
      <c r="A1924" s="0" t="n">
        <v>39463</v>
      </c>
      <c r="B1924" s="0" t="s">
        <v>3040</v>
      </c>
      <c r="C1924" s="0" t="s">
        <v>1167</v>
      </c>
      <c r="D1924" s="0" t="s">
        <v>1168</v>
      </c>
      <c r="E1924" s="317" t="n">
        <v>475.2</v>
      </c>
    </row>
    <row r="1925" customFormat="false" ht="15" hidden="false" customHeight="false" outlineLevel="0" collapsed="false">
      <c r="A1925" s="0" t="n">
        <v>26039</v>
      </c>
      <c r="B1925" s="0" t="s">
        <v>3041</v>
      </c>
      <c r="C1925" s="0" t="s">
        <v>1167</v>
      </c>
      <c r="D1925" s="0" t="s">
        <v>1171</v>
      </c>
      <c r="E1925" s="316" t="n">
        <v>249588.52</v>
      </c>
    </row>
    <row r="1926" customFormat="false" ht="15" hidden="false" customHeight="false" outlineLevel="0" collapsed="false">
      <c r="A1926" s="0" t="n">
        <v>2401</v>
      </c>
      <c r="B1926" s="0" t="s">
        <v>3042</v>
      </c>
      <c r="C1926" s="0" t="s">
        <v>1167</v>
      </c>
      <c r="D1926" s="0" t="s">
        <v>1171</v>
      </c>
      <c r="E1926" s="316" t="n">
        <v>57408.12</v>
      </c>
    </row>
    <row r="1927" customFormat="false" ht="15" hidden="false" customHeight="false" outlineLevel="0" collapsed="false">
      <c r="A1927" s="0" t="n">
        <v>38870</v>
      </c>
      <c r="B1927" s="0" t="s">
        <v>3043</v>
      </c>
      <c r="C1927" s="0" t="s">
        <v>1167</v>
      </c>
      <c r="D1927" s="0" t="s">
        <v>1171</v>
      </c>
      <c r="E1927" s="317" t="n">
        <v>29.01</v>
      </c>
    </row>
    <row r="1928" customFormat="false" ht="15" hidden="false" customHeight="false" outlineLevel="0" collapsed="false">
      <c r="A1928" s="0" t="n">
        <v>38869</v>
      </c>
      <c r="B1928" s="0" t="s">
        <v>3044</v>
      </c>
      <c r="C1928" s="0" t="s">
        <v>1167</v>
      </c>
      <c r="D1928" s="0" t="s">
        <v>1171</v>
      </c>
      <c r="E1928" s="317" t="n">
        <v>25.59</v>
      </c>
    </row>
    <row r="1929" customFormat="false" ht="15" hidden="false" customHeight="false" outlineLevel="0" collapsed="false">
      <c r="A1929" s="0" t="n">
        <v>38872</v>
      </c>
      <c r="B1929" s="0" t="s">
        <v>3045</v>
      </c>
      <c r="C1929" s="0" t="s">
        <v>1167</v>
      </c>
      <c r="D1929" s="0" t="s">
        <v>1171</v>
      </c>
      <c r="E1929" s="317" t="n">
        <v>39.63</v>
      </c>
    </row>
    <row r="1930" customFormat="false" ht="15" hidden="false" customHeight="false" outlineLevel="0" collapsed="false">
      <c r="A1930" s="0" t="n">
        <v>38871</v>
      </c>
      <c r="B1930" s="0" t="s">
        <v>3046</v>
      </c>
      <c r="C1930" s="0" t="s">
        <v>1167</v>
      </c>
      <c r="D1930" s="0" t="s">
        <v>1171</v>
      </c>
      <c r="E1930" s="317" t="n">
        <v>31.88</v>
      </c>
    </row>
    <row r="1931" customFormat="false" ht="15" hidden="false" customHeight="false" outlineLevel="0" collapsed="false">
      <c r="A1931" s="0" t="n">
        <v>39283</v>
      </c>
      <c r="B1931" s="0" t="s">
        <v>3047</v>
      </c>
      <c r="C1931" s="0" t="s">
        <v>1167</v>
      </c>
      <c r="D1931" s="0" t="s">
        <v>1171</v>
      </c>
      <c r="E1931" s="317" t="n">
        <v>99.29</v>
      </c>
    </row>
    <row r="1932" customFormat="false" ht="15" hidden="false" customHeight="false" outlineLevel="0" collapsed="false">
      <c r="A1932" s="0" t="n">
        <v>39284</v>
      </c>
      <c r="B1932" s="0" t="s">
        <v>3048</v>
      </c>
      <c r="C1932" s="0" t="s">
        <v>1167</v>
      </c>
      <c r="D1932" s="0" t="s">
        <v>1171</v>
      </c>
      <c r="E1932" s="317" t="n">
        <v>107.6</v>
      </c>
    </row>
    <row r="1933" customFormat="false" ht="15" hidden="false" customHeight="false" outlineLevel="0" collapsed="false">
      <c r="A1933" s="0" t="n">
        <v>39285</v>
      </c>
      <c r="B1933" s="0" t="s">
        <v>3049</v>
      </c>
      <c r="C1933" s="0" t="s">
        <v>1167</v>
      </c>
      <c r="D1933" s="0" t="s">
        <v>1171</v>
      </c>
      <c r="E1933" s="317" t="n">
        <v>109.15</v>
      </c>
    </row>
    <row r="1934" customFormat="false" ht="15" hidden="false" customHeight="false" outlineLevel="0" collapsed="false">
      <c r="A1934" s="0" t="n">
        <v>39286</v>
      </c>
      <c r="B1934" s="0" t="s">
        <v>3050</v>
      </c>
      <c r="C1934" s="0" t="s">
        <v>1167</v>
      </c>
      <c r="D1934" s="0" t="s">
        <v>1171</v>
      </c>
      <c r="E1934" s="317" t="n">
        <v>106.77</v>
      </c>
    </row>
    <row r="1935" customFormat="false" ht="15" hidden="false" customHeight="false" outlineLevel="0" collapsed="false">
      <c r="A1935" s="0" t="n">
        <v>39287</v>
      </c>
      <c r="B1935" s="0" t="s">
        <v>3051</v>
      </c>
      <c r="C1935" s="0" t="s">
        <v>1167</v>
      </c>
      <c r="D1935" s="0" t="s">
        <v>1171</v>
      </c>
      <c r="E1935" s="317" t="n">
        <v>125.37</v>
      </c>
    </row>
    <row r="1936" customFormat="false" ht="15" hidden="false" customHeight="false" outlineLevel="0" collapsed="false">
      <c r="A1936" s="0" t="n">
        <v>39288</v>
      </c>
      <c r="B1936" s="0" t="s">
        <v>3052</v>
      </c>
      <c r="C1936" s="0" t="s">
        <v>1167</v>
      </c>
      <c r="D1936" s="0" t="s">
        <v>1171</v>
      </c>
      <c r="E1936" s="317" t="n">
        <v>133.8</v>
      </c>
    </row>
    <row r="1937" customFormat="false" ht="15" hidden="false" customHeight="false" outlineLevel="0" collapsed="false">
      <c r="A1937" s="0" t="n">
        <v>2414</v>
      </c>
      <c r="B1937" s="0" t="s">
        <v>3053</v>
      </c>
      <c r="C1937" s="0" t="s">
        <v>1170</v>
      </c>
      <c r="D1937" s="0" t="s">
        <v>1171</v>
      </c>
      <c r="E1937" s="317" t="n">
        <v>91.58</v>
      </c>
    </row>
    <row r="1938" customFormat="false" ht="15" hidden="false" customHeight="false" outlineLevel="0" collapsed="false">
      <c r="A1938" s="0" t="n">
        <v>2413</v>
      </c>
      <c r="B1938" s="0" t="s">
        <v>3054</v>
      </c>
      <c r="C1938" s="0" t="s">
        <v>1170</v>
      </c>
      <c r="D1938" s="0" t="s">
        <v>1171</v>
      </c>
      <c r="E1938" s="317" t="n">
        <v>88.1</v>
      </c>
    </row>
    <row r="1939" customFormat="false" ht="15" hidden="false" customHeight="false" outlineLevel="0" collapsed="false">
      <c r="A1939" s="0" t="n">
        <v>2405</v>
      </c>
      <c r="B1939" s="0" t="s">
        <v>3055</v>
      </c>
      <c r="C1939" s="0" t="s">
        <v>1170</v>
      </c>
      <c r="D1939" s="0" t="s">
        <v>1171</v>
      </c>
      <c r="E1939" s="317" t="n">
        <v>102.55</v>
      </c>
    </row>
    <row r="1940" customFormat="false" ht="15" hidden="false" customHeight="false" outlineLevel="0" collapsed="false">
      <c r="A1940" s="0" t="n">
        <v>13361</v>
      </c>
      <c r="B1940" s="0" t="s">
        <v>3056</v>
      </c>
      <c r="C1940" s="0" t="s">
        <v>1170</v>
      </c>
      <c r="D1940" s="0" t="s">
        <v>1171</v>
      </c>
      <c r="E1940" s="317" t="n">
        <v>85.78</v>
      </c>
    </row>
    <row r="1941" customFormat="false" ht="15" hidden="false" customHeight="false" outlineLevel="0" collapsed="false">
      <c r="A1941" s="0" t="n">
        <v>11987</v>
      </c>
      <c r="B1941" s="0" t="s">
        <v>3057</v>
      </c>
      <c r="C1941" s="0" t="s">
        <v>1170</v>
      </c>
      <c r="D1941" s="0" t="s">
        <v>1171</v>
      </c>
      <c r="E1941" s="317" t="n">
        <v>229.53</v>
      </c>
    </row>
    <row r="1942" customFormat="false" ht="15" hidden="false" customHeight="false" outlineLevel="0" collapsed="false">
      <c r="A1942" s="0" t="n">
        <v>2416</v>
      </c>
      <c r="B1942" s="0" t="s">
        <v>3058</v>
      </c>
      <c r="C1942" s="0" t="s">
        <v>1170</v>
      </c>
      <c r="D1942" s="0" t="s">
        <v>1171</v>
      </c>
      <c r="E1942" s="317" t="n">
        <v>101.55</v>
      </c>
    </row>
    <row r="1943" customFormat="false" ht="15" hidden="false" customHeight="false" outlineLevel="0" collapsed="false">
      <c r="A1943" s="0" t="n">
        <v>2412</v>
      </c>
      <c r="B1943" s="0" t="s">
        <v>3059</v>
      </c>
      <c r="C1943" s="0" t="s">
        <v>1170</v>
      </c>
      <c r="D1943" s="0" t="s">
        <v>1171</v>
      </c>
      <c r="E1943" s="317" t="n">
        <v>98.07</v>
      </c>
    </row>
    <row r="1944" customFormat="false" ht="15" hidden="false" customHeight="false" outlineLevel="0" collapsed="false">
      <c r="A1944" s="0" t="n">
        <v>2411</v>
      </c>
      <c r="B1944" s="0" t="s">
        <v>3060</v>
      </c>
      <c r="C1944" s="0" t="s">
        <v>1170</v>
      </c>
      <c r="D1944" s="0" t="s">
        <v>1171</v>
      </c>
      <c r="E1944" s="317" t="n">
        <v>85.78</v>
      </c>
    </row>
    <row r="1945" customFormat="false" ht="15" hidden="false" customHeight="false" outlineLevel="0" collapsed="false">
      <c r="A1945" s="0" t="n">
        <v>2406</v>
      </c>
      <c r="B1945" s="0" t="s">
        <v>3061</v>
      </c>
      <c r="C1945" s="0" t="s">
        <v>1170</v>
      </c>
      <c r="D1945" s="0" t="s">
        <v>1171</v>
      </c>
      <c r="E1945" s="317" t="n">
        <v>83.46</v>
      </c>
    </row>
    <row r="1946" customFormat="false" ht="15" hidden="false" customHeight="false" outlineLevel="0" collapsed="false">
      <c r="A1946" s="0" t="n">
        <v>10571</v>
      </c>
      <c r="B1946" s="0" t="s">
        <v>3062</v>
      </c>
      <c r="C1946" s="0" t="s">
        <v>1170</v>
      </c>
      <c r="D1946" s="0" t="s">
        <v>1171</v>
      </c>
      <c r="E1946" s="317" t="n">
        <v>204.03</v>
      </c>
    </row>
    <row r="1947" customFormat="false" ht="15" hidden="false" customHeight="false" outlineLevel="0" collapsed="false">
      <c r="A1947" s="0" t="n">
        <v>11985</v>
      </c>
      <c r="B1947" s="0" t="s">
        <v>3063</v>
      </c>
      <c r="C1947" s="0" t="s">
        <v>1170</v>
      </c>
      <c r="D1947" s="0" t="s">
        <v>1171</v>
      </c>
      <c r="E1947" s="317" t="n">
        <v>197.07</v>
      </c>
    </row>
    <row r="1948" customFormat="false" ht="15" hidden="false" customHeight="false" outlineLevel="0" collapsed="false">
      <c r="A1948" s="0" t="n">
        <v>2410</v>
      </c>
      <c r="B1948" s="0" t="s">
        <v>3064</v>
      </c>
      <c r="C1948" s="0" t="s">
        <v>1170</v>
      </c>
      <c r="D1948" s="0" t="s">
        <v>1171</v>
      </c>
      <c r="E1948" s="317" t="n">
        <v>86.94</v>
      </c>
    </row>
    <row r="1949" customFormat="false" ht="15" hidden="false" customHeight="false" outlineLevel="0" collapsed="false">
      <c r="A1949" s="0" t="n">
        <v>2417</v>
      </c>
      <c r="B1949" s="0" t="s">
        <v>3065</v>
      </c>
      <c r="C1949" s="0" t="s">
        <v>1170</v>
      </c>
      <c r="D1949" s="0" t="s">
        <v>1171</v>
      </c>
      <c r="E1949" s="317" t="n">
        <v>92.74</v>
      </c>
    </row>
    <row r="1950" customFormat="false" ht="15" hidden="false" customHeight="false" outlineLevel="0" collapsed="false">
      <c r="A1950" s="0" t="n">
        <v>2415</v>
      </c>
      <c r="B1950" s="0" t="s">
        <v>3066</v>
      </c>
      <c r="C1950" s="0" t="s">
        <v>1170</v>
      </c>
      <c r="D1950" s="0" t="s">
        <v>1171</v>
      </c>
      <c r="E1950" s="317" t="n">
        <v>74.19</v>
      </c>
    </row>
    <row r="1951" customFormat="false" ht="15" hidden="false" customHeight="false" outlineLevel="0" collapsed="false">
      <c r="A1951" s="0" t="n">
        <v>13360</v>
      </c>
      <c r="B1951" s="0" t="s">
        <v>3067</v>
      </c>
      <c r="C1951" s="0" t="s">
        <v>1170</v>
      </c>
      <c r="D1951" s="0" t="s">
        <v>1171</v>
      </c>
      <c r="E1951" s="317" t="n">
        <v>74.19</v>
      </c>
    </row>
    <row r="1952" customFormat="false" ht="15" hidden="false" customHeight="false" outlineLevel="0" collapsed="false">
      <c r="A1952" s="0" t="n">
        <v>11983</v>
      </c>
      <c r="B1952" s="0" t="s">
        <v>3068</v>
      </c>
      <c r="C1952" s="0" t="s">
        <v>1170</v>
      </c>
      <c r="D1952" s="0" t="s">
        <v>1171</v>
      </c>
      <c r="E1952" s="317" t="n">
        <v>180.84</v>
      </c>
    </row>
    <row r="1953" customFormat="false" ht="15" hidden="false" customHeight="false" outlineLevel="0" collapsed="false">
      <c r="A1953" s="0" t="n">
        <v>11986</v>
      </c>
      <c r="B1953" s="0" t="s">
        <v>3069</v>
      </c>
      <c r="C1953" s="0" t="s">
        <v>1170</v>
      </c>
      <c r="D1953" s="0" t="s">
        <v>1171</v>
      </c>
      <c r="E1953" s="317" t="n">
        <v>220.26</v>
      </c>
    </row>
    <row r="1954" customFormat="false" ht="15" hidden="false" customHeight="false" outlineLevel="0" collapsed="false">
      <c r="A1954" s="0" t="n">
        <v>25976</v>
      </c>
      <c r="B1954" s="0" t="s">
        <v>3070</v>
      </c>
      <c r="C1954" s="0" t="s">
        <v>1170</v>
      </c>
      <c r="D1954" s="0" t="s">
        <v>1168</v>
      </c>
      <c r="E1954" s="317" t="n">
        <v>322.04</v>
      </c>
    </row>
    <row r="1955" customFormat="false" ht="15" hidden="false" customHeight="false" outlineLevel="0" collapsed="false">
      <c r="A1955" s="0" t="n">
        <v>10629</v>
      </c>
      <c r="B1955" s="0" t="s">
        <v>3071</v>
      </c>
      <c r="C1955" s="0" t="s">
        <v>1170</v>
      </c>
      <c r="D1955" s="0" t="s">
        <v>1171</v>
      </c>
      <c r="E1955" s="317" t="n">
        <v>467.22</v>
      </c>
    </row>
    <row r="1956" customFormat="false" ht="15" hidden="false" customHeight="false" outlineLevel="0" collapsed="false">
      <c r="A1956" s="0" t="n">
        <v>10698</v>
      </c>
      <c r="B1956" s="0" t="s">
        <v>3072</v>
      </c>
      <c r="C1956" s="0" t="s">
        <v>1170</v>
      </c>
      <c r="D1956" s="0" t="s">
        <v>1168</v>
      </c>
      <c r="E1956" s="317" t="n">
        <v>72.69</v>
      </c>
    </row>
    <row r="1957" customFormat="false" ht="15" hidden="false" customHeight="false" outlineLevel="0" collapsed="false">
      <c r="A1957" s="0" t="n">
        <v>40521</v>
      </c>
      <c r="B1957" s="0" t="s">
        <v>3073</v>
      </c>
      <c r="C1957" s="0" t="s">
        <v>1167</v>
      </c>
      <c r="D1957" s="0" t="s">
        <v>1168</v>
      </c>
      <c r="E1957" s="316" t="n">
        <v>69016</v>
      </c>
    </row>
    <row r="1958" customFormat="false" ht="15" hidden="false" customHeight="false" outlineLevel="0" collapsed="false">
      <c r="A1958" s="0" t="n">
        <v>2432</v>
      </c>
      <c r="B1958" s="0" t="s">
        <v>3074</v>
      </c>
      <c r="C1958" s="0" t="s">
        <v>1167</v>
      </c>
      <c r="D1958" s="0" t="s">
        <v>1171</v>
      </c>
      <c r="E1958" s="317" t="n">
        <v>38.87</v>
      </c>
    </row>
    <row r="1959" customFormat="false" ht="15" hidden="false" customHeight="false" outlineLevel="0" collapsed="false">
      <c r="A1959" s="0" t="n">
        <v>2418</v>
      </c>
      <c r="B1959" s="0" t="s">
        <v>3075</v>
      </c>
      <c r="C1959" s="0" t="s">
        <v>1167</v>
      </c>
      <c r="D1959" s="0" t="s">
        <v>1171</v>
      </c>
      <c r="E1959" s="317" t="n">
        <v>18.03</v>
      </c>
    </row>
    <row r="1960" customFormat="false" ht="15" hidden="false" customHeight="false" outlineLevel="0" collapsed="false">
      <c r="A1960" s="0" t="n">
        <v>2433</v>
      </c>
      <c r="B1960" s="0" t="s">
        <v>3076</v>
      </c>
      <c r="C1960" s="0" t="s">
        <v>1167</v>
      </c>
      <c r="D1960" s="0" t="s">
        <v>1171</v>
      </c>
      <c r="E1960" s="317" t="n">
        <v>13.17</v>
      </c>
    </row>
    <row r="1961" customFormat="false" ht="15" hidden="false" customHeight="false" outlineLevel="0" collapsed="false">
      <c r="A1961" s="0" t="n">
        <v>2420</v>
      </c>
      <c r="B1961" s="0" t="s">
        <v>3077</v>
      </c>
      <c r="C1961" s="0" t="s">
        <v>1167</v>
      </c>
      <c r="D1961" s="0" t="s">
        <v>1171</v>
      </c>
      <c r="E1961" s="317" t="n">
        <v>22.61</v>
      </c>
    </row>
    <row r="1962" customFormat="false" ht="15" hidden="false" customHeight="false" outlineLevel="0" collapsed="false">
      <c r="A1962" s="0" t="n">
        <v>2421</v>
      </c>
      <c r="B1962" s="0" t="s">
        <v>3078</v>
      </c>
      <c r="C1962" s="0" t="s">
        <v>1167</v>
      </c>
      <c r="D1962" s="0" t="s">
        <v>1171</v>
      </c>
      <c r="E1962" s="317" t="n">
        <v>49.34</v>
      </c>
    </row>
    <row r="1963" customFormat="false" ht="15" hidden="false" customHeight="false" outlineLevel="0" collapsed="false">
      <c r="A1963" s="0" t="n">
        <v>11447</v>
      </c>
      <c r="B1963" s="0" t="s">
        <v>3079</v>
      </c>
      <c r="C1963" s="0" t="s">
        <v>1167</v>
      </c>
      <c r="D1963" s="0" t="s">
        <v>1171</v>
      </c>
      <c r="E1963" s="317" t="n">
        <v>44.69</v>
      </c>
    </row>
    <row r="1964" customFormat="false" ht="15" hidden="false" customHeight="false" outlineLevel="0" collapsed="false">
      <c r="A1964" s="0" t="n">
        <v>2429</v>
      </c>
      <c r="B1964" s="0" t="s">
        <v>3080</v>
      </c>
      <c r="C1964" s="0" t="s">
        <v>1167</v>
      </c>
      <c r="D1964" s="0" t="s">
        <v>1171</v>
      </c>
      <c r="E1964" s="317" t="n">
        <v>113.11</v>
      </c>
    </row>
    <row r="1965" customFormat="false" ht="15" hidden="false" customHeight="false" outlineLevel="0" collapsed="false">
      <c r="A1965" s="0" t="n">
        <v>11449</v>
      </c>
      <c r="B1965" s="0" t="s">
        <v>3081</v>
      </c>
      <c r="C1965" s="0" t="s">
        <v>1167</v>
      </c>
      <c r="D1965" s="0" t="s">
        <v>1171</v>
      </c>
      <c r="E1965" s="317" t="n">
        <v>121.85</v>
      </c>
    </row>
    <row r="1966" customFormat="false" ht="15" hidden="false" customHeight="false" outlineLevel="0" collapsed="false">
      <c r="A1966" s="0" t="n">
        <v>11451</v>
      </c>
      <c r="B1966" s="0" t="s">
        <v>3082</v>
      </c>
      <c r="C1966" s="0" t="s">
        <v>1167</v>
      </c>
      <c r="D1966" s="0" t="s">
        <v>1171</v>
      </c>
      <c r="E1966" s="317" t="n">
        <v>119.81</v>
      </c>
    </row>
    <row r="1967" customFormat="false" ht="15" hidden="false" customHeight="false" outlineLevel="0" collapsed="false">
      <c r="A1967" s="0" t="n">
        <v>11116</v>
      </c>
      <c r="B1967" s="0" t="s">
        <v>3083</v>
      </c>
      <c r="C1967" s="0" t="s">
        <v>1167</v>
      </c>
      <c r="D1967" s="0" t="s">
        <v>1171</v>
      </c>
      <c r="E1967" s="317" t="n">
        <v>440.6</v>
      </c>
    </row>
    <row r="1968" customFormat="false" ht="15" hidden="false" customHeight="false" outlineLevel="0" collapsed="false">
      <c r="A1968" s="0" t="n">
        <v>38411</v>
      </c>
      <c r="B1968" s="0" t="s">
        <v>3084</v>
      </c>
      <c r="C1968" s="0" t="s">
        <v>1167</v>
      </c>
      <c r="D1968" s="0" t="s">
        <v>1171</v>
      </c>
      <c r="E1968" s="317" t="n">
        <v>985.97</v>
      </c>
    </row>
    <row r="1969" customFormat="false" ht="15" hidden="false" customHeight="false" outlineLevel="0" collapsed="false">
      <c r="A1969" s="0" t="n">
        <v>1370</v>
      </c>
      <c r="B1969" s="0" t="s">
        <v>930</v>
      </c>
      <c r="C1969" s="0" t="s">
        <v>1167</v>
      </c>
      <c r="D1969" s="0" t="s">
        <v>1168</v>
      </c>
      <c r="E1969" s="317" t="n">
        <v>66.59</v>
      </c>
    </row>
    <row r="1970" customFormat="false" ht="15" hidden="false" customHeight="false" outlineLevel="0" collapsed="false">
      <c r="A1970" s="0" t="n">
        <v>38189</v>
      </c>
      <c r="B1970" s="0" t="s">
        <v>3085</v>
      </c>
      <c r="C1970" s="0" t="s">
        <v>1167</v>
      </c>
      <c r="D1970" s="0" t="s">
        <v>1168</v>
      </c>
      <c r="E1970" s="317" t="n">
        <v>156.79</v>
      </c>
    </row>
    <row r="1971" customFormat="false" ht="15" hidden="false" customHeight="false" outlineLevel="0" collapsed="false">
      <c r="A1971" s="0" t="n">
        <v>38190</v>
      </c>
      <c r="B1971" s="0" t="s">
        <v>3086</v>
      </c>
      <c r="C1971" s="0" t="s">
        <v>1167</v>
      </c>
      <c r="D1971" s="0" t="s">
        <v>1168</v>
      </c>
      <c r="E1971" s="317" t="n">
        <v>352.58</v>
      </c>
    </row>
    <row r="1972" customFormat="false" ht="15" hidden="false" customHeight="false" outlineLevel="0" collapsed="false">
      <c r="A1972" s="0" t="n">
        <v>36516</v>
      </c>
      <c r="B1972" s="0" t="s">
        <v>3087</v>
      </c>
      <c r="C1972" s="0" t="s">
        <v>1167</v>
      </c>
      <c r="D1972" s="0" t="s">
        <v>1171</v>
      </c>
      <c r="E1972" s="316" t="n">
        <v>65106.99</v>
      </c>
    </row>
    <row r="1973" customFormat="false" ht="15" hidden="false" customHeight="false" outlineLevel="0" collapsed="false">
      <c r="A1973" s="0" t="n">
        <v>34777</v>
      </c>
      <c r="B1973" s="0" t="s">
        <v>3088</v>
      </c>
      <c r="C1973" s="0" t="s">
        <v>1167</v>
      </c>
      <c r="D1973" s="0" t="s">
        <v>1168</v>
      </c>
      <c r="E1973" s="317" t="n">
        <v>1.52</v>
      </c>
    </row>
    <row r="1974" customFormat="false" ht="15" hidden="false" customHeight="false" outlineLevel="0" collapsed="false">
      <c r="A1974" s="0" t="n">
        <v>7273</v>
      </c>
      <c r="B1974" s="0" t="s">
        <v>3089</v>
      </c>
      <c r="C1974" s="0" t="s">
        <v>1167</v>
      </c>
      <c r="D1974" s="0" t="s">
        <v>1168</v>
      </c>
      <c r="E1974" s="317" t="n">
        <v>2.5</v>
      </c>
    </row>
    <row r="1975" customFormat="false" ht="15" hidden="false" customHeight="false" outlineLevel="0" collapsed="false">
      <c r="A1975" s="0" t="n">
        <v>7272</v>
      </c>
      <c r="B1975" s="0" t="s">
        <v>3090</v>
      </c>
      <c r="C1975" s="0" t="s">
        <v>1167</v>
      </c>
      <c r="D1975" s="0" t="s">
        <v>1168</v>
      </c>
      <c r="E1975" s="317" t="n">
        <v>3.48</v>
      </c>
    </row>
    <row r="1976" customFormat="false" ht="15" hidden="false" customHeight="false" outlineLevel="0" collapsed="false">
      <c r="A1976" s="0" t="n">
        <v>10605</v>
      </c>
      <c r="B1976" s="0" t="s">
        <v>3091</v>
      </c>
      <c r="C1976" s="0" t="s">
        <v>1167</v>
      </c>
      <c r="D1976" s="0" t="s">
        <v>1168</v>
      </c>
      <c r="E1976" s="317" t="n">
        <v>1.87</v>
      </c>
    </row>
    <row r="1977" customFormat="false" ht="15" hidden="false" customHeight="false" outlineLevel="0" collapsed="false">
      <c r="A1977" s="0" t="n">
        <v>10604</v>
      </c>
      <c r="B1977" s="0" t="s">
        <v>3092</v>
      </c>
      <c r="C1977" s="0" t="s">
        <v>1167</v>
      </c>
      <c r="D1977" s="0" t="s">
        <v>1168</v>
      </c>
      <c r="E1977" s="317" t="n">
        <v>3.74</v>
      </c>
    </row>
    <row r="1978" customFormat="false" ht="15" hidden="false" customHeight="false" outlineLevel="0" collapsed="false">
      <c r="A1978" s="0" t="n">
        <v>672</v>
      </c>
      <c r="B1978" s="0" t="s">
        <v>3093</v>
      </c>
      <c r="C1978" s="0" t="s">
        <v>1167</v>
      </c>
      <c r="D1978" s="0" t="s">
        <v>1168</v>
      </c>
      <c r="E1978" s="317" t="n">
        <v>3.77</v>
      </c>
    </row>
    <row r="1979" customFormat="false" ht="15" hidden="false" customHeight="false" outlineLevel="0" collapsed="false">
      <c r="A1979" s="0" t="n">
        <v>668</v>
      </c>
      <c r="B1979" s="0" t="s">
        <v>3094</v>
      </c>
      <c r="C1979" s="0" t="s">
        <v>1167</v>
      </c>
      <c r="D1979" s="0" t="s">
        <v>1168</v>
      </c>
      <c r="E1979" s="317" t="n">
        <v>5.94</v>
      </c>
    </row>
    <row r="1980" customFormat="false" ht="15" hidden="false" customHeight="false" outlineLevel="0" collapsed="false">
      <c r="A1980" s="0" t="n">
        <v>10578</v>
      </c>
      <c r="B1980" s="0" t="s">
        <v>3095</v>
      </c>
      <c r="C1980" s="0" t="s">
        <v>1167</v>
      </c>
      <c r="D1980" s="0" t="s">
        <v>1168</v>
      </c>
      <c r="E1980" s="317" t="n">
        <v>10.36</v>
      </c>
    </row>
    <row r="1981" customFormat="false" ht="15" hidden="false" customHeight="false" outlineLevel="0" collapsed="false">
      <c r="A1981" s="0" t="n">
        <v>666</v>
      </c>
      <c r="B1981" s="0" t="s">
        <v>3096</v>
      </c>
      <c r="C1981" s="0" t="s">
        <v>1167</v>
      </c>
      <c r="D1981" s="0" t="s">
        <v>1168</v>
      </c>
      <c r="E1981" s="317" t="n">
        <v>10.29</v>
      </c>
    </row>
    <row r="1982" customFormat="false" ht="15" hidden="false" customHeight="false" outlineLevel="0" collapsed="false">
      <c r="A1982" s="0" t="n">
        <v>665</v>
      </c>
      <c r="B1982" s="0" t="s">
        <v>741</v>
      </c>
      <c r="C1982" s="0" t="s">
        <v>1167</v>
      </c>
      <c r="D1982" s="0" t="s">
        <v>1168</v>
      </c>
      <c r="E1982" s="317" t="n">
        <v>19.28</v>
      </c>
    </row>
    <row r="1983" customFormat="false" ht="15" hidden="false" customHeight="false" outlineLevel="0" collapsed="false">
      <c r="A1983" s="0" t="n">
        <v>10577</v>
      </c>
      <c r="B1983" s="0" t="s">
        <v>3097</v>
      </c>
      <c r="C1983" s="0" t="s">
        <v>1167</v>
      </c>
      <c r="D1983" s="0" t="s">
        <v>1168</v>
      </c>
      <c r="E1983" s="317" t="n">
        <v>15.09</v>
      </c>
    </row>
    <row r="1984" customFormat="false" ht="15" hidden="false" customHeight="false" outlineLevel="0" collapsed="false">
      <c r="A1984" s="0" t="n">
        <v>10583</v>
      </c>
      <c r="B1984" s="0" t="s">
        <v>3098</v>
      </c>
      <c r="C1984" s="0" t="s">
        <v>1167</v>
      </c>
      <c r="D1984" s="0" t="s">
        <v>1168</v>
      </c>
      <c r="E1984" s="317" t="n">
        <v>8.46</v>
      </c>
    </row>
    <row r="1985" customFormat="false" ht="15" hidden="false" customHeight="false" outlineLevel="0" collapsed="false">
      <c r="A1985" s="0" t="n">
        <v>10579</v>
      </c>
      <c r="B1985" s="0" t="s">
        <v>3099</v>
      </c>
      <c r="C1985" s="0" t="s">
        <v>1167</v>
      </c>
      <c r="D1985" s="0" t="s">
        <v>1168</v>
      </c>
      <c r="E1985" s="317" t="n">
        <v>13.8</v>
      </c>
    </row>
    <row r="1986" customFormat="false" ht="15" hidden="false" customHeight="false" outlineLevel="0" collapsed="false">
      <c r="A1986" s="0" t="n">
        <v>10582</v>
      </c>
      <c r="B1986" s="0" t="s">
        <v>3100</v>
      </c>
      <c r="C1986" s="0" t="s">
        <v>1167</v>
      </c>
      <c r="D1986" s="0" t="s">
        <v>1168</v>
      </c>
      <c r="E1986" s="317" t="n">
        <v>4.83</v>
      </c>
    </row>
    <row r="1987" customFormat="false" ht="15" hidden="false" customHeight="false" outlineLevel="0" collapsed="false">
      <c r="A1987" s="0" t="n">
        <v>2436</v>
      </c>
      <c r="B1987" s="0" t="s">
        <v>683</v>
      </c>
      <c r="C1987" s="0" t="s">
        <v>1173</v>
      </c>
      <c r="D1987" s="0" t="s">
        <v>1175</v>
      </c>
      <c r="E1987" s="317" t="n">
        <v>13.3</v>
      </c>
    </row>
    <row r="1988" customFormat="false" ht="15" hidden="false" customHeight="false" outlineLevel="0" collapsed="false">
      <c r="A1988" s="0" t="n">
        <v>40918</v>
      </c>
      <c r="B1988" s="0" t="s">
        <v>3101</v>
      </c>
      <c r="C1988" s="0" t="s">
        <v>1360</v>
      </c>
      <c r="D1988" s="0" t="s">
        <v>1168</v>
      </c>
      <c r="E1988" s="316" t="n">
        <v>2347.03</v>
      </c>
    </row>
    <row r="1989" customFormat="false" ht="15" hidden="false" customHeight="false" outlineLevel="0" collapsed="false">
      <c r="A1989" s="0" t="n">
        <v>2439</v>
      </c>
      <c r="B1989" s="0" t="s">
        <v>3102</v>
      </c>
      <c r="C1989" s="0" t="s">
        <v>1173</v>
      </c>
      <c r="D1989" s="0" t="s">
        <v>1168</v>
      </c>
      <c r="E1989" s="317" t="n">
        <v>14.38</v>
      </c>
    </row>
    <row r="1990" customFormat="false" ht="15" hidden="false" customHeight="false" outlineLevel="0" collapsed="false">
      <c r="A1990" s="0" t="n">
        <v>40923</v>
      </c>
      <c r="B1990" s="0" t="s">
        <v>3103</v>
      </c>
      <c r="C1990" s="0" t="s">
        <v>1360</v>
      </c>
      <c r="D1990" s="0" t="s">
        <v>1168</v>
      </c>
      <c r="E1990" s="316" t="n">
        <v>2540.2</v>
      </c>
    </row>
    <row r="1991" customFormat="false" ht="15" hidden="false" customHeight="false" outlineLevel="0" collapsed="false">
      <c r="A1991" s="0" t="n">
        <v>10998</v>
      </c>
      <c r="B1991" s="0" t="s">
        <v>3104</v>
      </c>
      <c r="C1991" s="0" t="s">
        <v>1234</v>
      </c>
      <c r="D1991" s="0" t="s">
        <v>1168</v>
      </c>
      <c r="E1991" s="317" t="n">
        <v>17.18</v>
      </c>
    </row>
    <row r="1992" customFormat="false" ht="15" hidden="false" customHeight="false" outlineLevel="0" collapsed="false">
      <c r="A1992" s="0" t="n">
        <v>11002</v>
      </c>
      <c r="B1992" s="0" t="s">
        <v>3105</v>
      </c>
      <c r="C1992" s="0" t="s">
        <v>1234</v>
      </c>
      <c r="D1992" s="0" t="s">
        <v>1168</v>
      </c>
      <c r="E1992" s="317" t="n">
        <v>15.74</v>
      </c>
    </row>
    <row r="1993" customFormat="false" ht="15" hidden="false" customHeight="false" outlineLevel="0" collapsed="false">
      <c r="A1993" s="0" t="n">
        <v>10999</v>
      </c>
      <c r="B1993" s="0" t="s">
        <v>3106</v>
      </c>
      <c r="C1993" s="0" t="s">
        <v>1234</v>
      </c>
      <c r="D1993" s="0" t="s">
        <v>1168</v>
      </c>
      <c r="E1993" s="317" t="n">
        <v>15.12</v>
      </c>
    </row>
    <row r="1994" customFormat="false" ht="15" hidden="false" customHeight="false" outlineLevel="0" collapsed="false">
      <c r="A1994" s="0" t="n">
        <v>10997</v>
      </c>
      <c r="B1994" s="0" t="s">
        <v>3107</v>
      </c>
      <c r="C1994" s="0" t="s">
        <v>1234</v>
      </c>
      <c r="D1994" s="0" t="s">
        <v>1175</v>
      </c>
      <c r="E1994" s="317" t="n">
        <v>16.39</v>
      </c>
    </row>
    <row r="1995" customFormat="false" ht="15" hidden="false" customHeight="false" outlineLevel="0" collapsed="false">
      <c r="A1995" s="0" t="n">
        <v>2685</v>
      </c>
      <c r="B1995" s="0" t="s">
        <v>905</v>
      </c>
      <c r="C1995" s="0" t="s">
        <v>1185</v>
      </c>
      <c r="D1995" s="0" t="s">
        <v>1168</v>
      </c>
      <c r="E1995" s="317" t="n">
        <v>3.21</v>
      </c>
    </row>
    <row r="1996" customFormat="false" ht="15" hidden="false" customHeight="false" outlineLevel="0" collapsed="false">
      <c r="A1996" s="0" t="n">
        <v>2680</v>
      </c>
      <c r="B1996" s="0" t="s">
        <v>3108</v>
      </c>
      <c r="C1996" s="0" t="s">
        <v>1185</v>
      </c>
      <c r="D1996" s="0" t="s">
        <v>1168</v>
      </c>
      <c r="E1996" s="317" t="n">
        <v>4.69</v>
      </c>
    </row>
    <row r="1997" customFormat="false" ht="15" hidden="false" customHeight="false" outlineLevel="0" collapsed="false">
      <c r="A1997" s="0" t="n">
        <v>2684</v>
      </c>
      <c r="B1997" s="0" t="s">
        <v>3109</v>
      </c>
      <c r="C1997" s="0" t="s">
        <v>1185</v>
      </c>
      <c r="D1997" s="0" t="s">
        <v>1168</v>
      </c>
      <c r="E1997" s="317" t="n">
        <v>4.27</v>
      </c>
    </row>
    <row r="1998" customFormat="false" ht="15" hidden="false" customHeight="false" outlineLevel="0" collapsed="false">
      <c r="A1998" s="0" t="n">
        <v>2673</v>
      </c>
      <c r="B1998" s="0" t="s">
        <v>3110</v>
      </c>
      <c r="C1998" s="0" t="s">
        <v>1185</v>
      </c>
      <c r="D1998" s="0" t="s">
        <v>1175</v>
      </c>
      <c r="E1998" s="317" t="n">
        <v>1.65</v>
      </c>
    </row>
    <row r="1999" customFormat="false" ht="15" hidden="false" customHeight="false" outlineLevel="0" collapsed="false">
      <c r="A1999" s="0" t="n">
        <v>2681</v>
      </c>
      <c r="B1999" s="0" t="s">
        <v>3111</v>
      </c>
      <c r="C1999" s="0" t="s">
        <v>1185</v>
      </c>
      <c r="D1999" s="0" t="s">
        <v>1168</v>
      </c>
      <c r="E1999" s="317" t="n">
        <v>7.67</v>
      </c>
    </row>
    <row r="2000" customFormat="false" ht="15" hidden="false" customHeight="false" outlineLevel="0" collapsed="false">
      <c r="A2000" s="0" t="n">
        <v>2682</v>
      </c>
      <c r="B2000" s="0" t="s">
        <v>3112</v>
      </c>
      <c r="C2000" s="0" t="s">
        <v>1185</v>
      </c>
      <c r="D2000" s="0" t="s">
        <v>1168</v>
      </c>
      <c r="E2000" s="317" t="n">
        <v>11.2</v>
      </c>
    </row>
    <row r="2001" customFormat="false" ht="15" hidden="false" customHeight="false" outlineLevel="0" collapsed="false">
      <c r="A2001" s="0" t="n">
        <v>2686</v>
      </c>
      <c r="B2001" s="0" t="s">
        <v>3113</v>
      </c>
      <c r="C2001" s="0" t="s">
        <v>1185</v>
      </c>
      <c r="D2001" s="0" t="s">
        <v>1168</v>
      </c>
      <c r="E2001" s="317" t="n">
        <v>14.04</v>
      </c>
    </row>
    <row r="2002" customFormat="false" ht="15" hidden="false" customHeight="false" outlineLevel="0" collapsed="false">
      <c r="A2002" s="0" t="n">
        <v>2674</v>
      </c>
      <c r="B2002" s="0" t="s">
        <v>3114</v>
      </c>
      <c r="C2002" s="0" t="s">
        <v>1185</v>
      </c>
      <c r="D2002" s="0" t="s">
        <v>1168</v>
      </c>
      <c r="E2002" s="317" t="n">
        <v>2.05</v>
      </c>
    </row>
    <row r="2003" customFormat="false" ht="15" hidden="false" customHeight="false" outlineLevel="0" collapsed="false">
      <c r="A2003" s="0" t="n">
        <v>2683</v>
      </c>
      <c r="B2003" s="0" t="s">
        <v>3115</v>
      </c>
      <c r="C2003" s="0" t="s">
        <v>1185</v>
      </c>
      <c r="D2003" s="0" t="s">
        <v>1168</v>
      </c>
      <c r="E2003" s="317" t="n">
        <v>22.13</v>
      </c>
    </row>
    <row r="2004" customFormat="false" ht="15" hidden="false" customHeight="false" outlineLevel="0" collapsed="false">
      <c r="A2004" s="0" t="n">
        <v>2676</v>
      </c>
      <c r="B2004" s="0" t="s">
        <v>3116</v>
      </c>
      <c r="C2004" s="0" t="s">
        <v>1185</v>
      </c>
      <c r="D2004" s="0" t="s">
        <v>1168</v>
      </c>
      <c r="E2004" s="317" t="n">
        <v>0.96</v>
      </c>
    </row>
    <row r="2005" customFormat="false" ht="15" hidden="false" customHeight="false" outlineLevel="0" collapsed="false">
      <c r="A2005" s="0" t="n">
        <v>2678</v>
      </c>
      <c r="B2005" s="0" t="s">
        <v>3117</v>
      </c>
      <c r="C2005" s="0" t="s">
        <v>1185</v>
      </c>
      <c r="D2005" s="0" t="s">
        <v>1168</v>
      </c>
      <c r="E2005" s="317" t="n">
        <v>1.2</v>
      </c>
    </row>
    <row r="2006" customFormat="false" ht="15" hidden="false" customHeight="false" outlineLevel="0" collapsed="false">
      <c r="A2006" s="0" t="n">
        <v>2679</v>
      </c>
      <c r="B2006" s="0" t="s">
        <v>3118</v>
      </c>
      <c r="C2006" s="0" t="s">
        <v>1185</v>
      </c>
      <c r="D2006" s="0" t="s">
        <v>1168</v>
      </c>
      <c r="E2006" s="317" t="n">
        <v>1.85</v>
      </c>
    </row>
    <row r="2007" customFormat="false" ht="15" hidden="false" customHeight="false" outlineLevel="0" collapsed="false">
      <c r="A2007" s="0" t="n">
        <v>12070</v>
      </c>
      <c r="B2007" s="0" t="s">
        <v>3119</v>
      </c>
      <c r="C2007" s="0" t="s">
        <v>1185</v>
      </c>
      <c r="D2007" s="0" t="s">
        <v>1168</v>
      </c>
      <c r="E2007" s="317" t="n">
        <v>2.57</v>
      </c>
    </row>
    <row r="2008" customFormat="false" ht="15" hidden="false" customHeight="false" outlineLevel="0" collapsed="false">
      <c r="A2008" s="0" t="n">
        <v>2675</v>
      </c>
      <c r="B2008" s="0" t="s">
        <v>3120</v>
      </c>
      <c r="C2008" s="0" t="s">
        <v>1185</v>
      </c>
      <c r="D2008" s="0" t="s">
        <v>1168</v>
      </c>
      <c r="E2008" s="317" t="n">
        <v>3.35</v>
      </c>
    </row>
    <row r="2009" customFormat="false" ht="15" hidden="false" customHeight="false" outlineLevel="0" collapsed="false">
      <c r="A2009" s="0" t="n">
        <v>12067</v>
      </c>
      <c r="B2009" s="0" t="s">
        <v>3121</v>
      </c>
      <c r="C2009" s="0" t="s">
        <v>1185</v>
      </c>
      <c r="D2009" s="0" t="s">
        <v>1168</v>
      </c>
      <c r="E2009" s="317" t="n">
        <v>4.54</v>
      </c>
    </row>
    <row r="2010" customFormat="false" ht="15" hidden="false" customHeight="false" outlineLevel="0" collapsed="false">
      <c r="A2010" s="0" t="n">
        <v>40401</v>
      </c>
      <c r="B2010" s="0" t="s">
        <v>3122</v>
      </c>
      <c r="C2010" s="0" t="s">
        <v>1185</v>
      </c>
      <c r="D2010" s="0" t="s">
        <v>1171</v>
      </c>
      <c r="E2010" s="317" t="n">
        <v>1.52</v>
      </c>
    </row>
    <row r="2011" customFormat="false" ht="15" hidden="false" customHeight="false" outlineLevel="0" collapsed="false">
      <c r="A2011" s="0" t="n">
        <v>40402</v>
      </c>
      <c r="B2011" s="0" t="s">
        <v>3123</v>
      </c>
      <c r="C2011" s="0" t="s">
        <v>1185</v>
      </c>
      <c r="D2011" s="0" t="s">
        <v>1171</v>
      </c>
      <c r="E2011" s="317" t="n">
        <v>1.95</v>
      </c>
    </row>
    <row r="2012" customFormat="false" ht="15" hidden="false" customHeight="false" outlineLevel="0" collapsed="false">
      <c r="A2012" s="0" t="n">
        <v>40400</v>
      </c>
      <c r="B2012" s="0" t="s">
        <v>3124</v>
      </c>
      <c r="C2012" s="0" t="s">
        <v>1185</v>
      </c>
      <c r="D2012" s="0" t="s">
        <v>1171</v>
      </c>
      <c r="E2012" s="317" t="n">
        <v>1.03</v>
      </c>
    </row>
    <row r="2013" customFormat="false" ht="15" hidden="false" customHeight="false" outlineLevel="0" collapsed="false">
      <c r="A2013" s="0" t="n">
        <v>2504</v>
      </c>
      <c r="B2013" s="0" t="s">
        <v>3125</v>
      </c>
      <c r="C2013" s="0" t="s">
        <v>1185</v>
      </c>
      <c r="D2013" s="0" t="s">
        <v>1168</v>
      </c>
      <c r="E2013" s="317" t="n">
        <v>6.06</v>
      </c>
    </row>
    <row r="2014" customFormat="false" ht="15" hidden="false" customHeight="false" outlineLevel="0" collapsed="false">
      <c r="A2014" s="0" t="n">
        <v>2501</v>
      </c>
      <c r="B2014" s="0" t="s">
        <v>3126</v>
      </c>
      <c r="C2014" s="0" t="s">
        <v>1185</v>
      </c>
      <c r="D2014" s="0" t="s">
        <v>1168</v>
      </c>
      <c r="E2014" s="317" t="n">
        <v>7.94</v>
      </c>
    </row>
    <row r="2015" customFormat="false" ht="15" hidden="false" customHeight="false" outlineLevel="0" collapsed="false">
      <c r="A2015" s="0" t="n">
        <v>2502</v>
      </c>
      <c r="B2015" s="0" t="s">
        <v>3127</v>
      </c>
      <c r="C2015" s="0" t="s">
        <v>1185</v>
      </c>
      <c r="D2015" s="0" t="s">
        <v>1168</v>
      </c>
      <c r="E2015" s="317" t="n">
        <v>11.98</v>
      </c>
    </row>
    <row r="2016" customFormat="false" ht="15" hidden="false" customHeight="false" outlineLevel="0" collapsed="false">
      <c r="A2016" s="0" t="n">
        <v>2503</v>
      </c>
      <c r="B2016" s="0" t="s">
        <v>3128</v>
      </c>
      <c r="C2016" s="0" t="s">
        <v>1185</v>
      </c>
      <c r="D2016" s="0" t="s">
        <v>1168</v>
      </c>
      <c r="E2016" s="317" t="n">
        <v>15.43</v>
      </c>
    </row>
    <row r="2017" customFormat="false" ht="15" hidden="false" customHeight="false" outlineLevel="0" collapsed="false">
      <c r="A2017" s="0" t="n">
        <v>2500</v>
      </c>
      <c r="B2017" s="0" t="s">
        <v>3129</v>
      </c>
      <c r="C2017" s="0" t="s">
        <v>1185</v>
      </c>
      <c r="D2017" s="0" t="s">
        <v>1168</v>
      </c>
      <c r="E2017" s="317" t="n">
        <v>20.55</v>
      </c>
    </row>
    <row r="2018" customFormat="false" ht="15" hidden="false" customHeight="false" outlineLevel="0" collapsed="false">
      <c r="A2018" s="0" t="n">
        <v>2505</v>
      </c>
      <c r="B2018" s="0" t="s">
        <v>3130</v>
      </c>
      <c r="C2018" s="0" t="s">
        <v>1185</v>
      </c>
      <c r="D2018" s="0" t="s">
        <v>1168</v>
      </c>
      <c r="E2018" s="317" t="n">
        <v>32.02</v>
      </c>
    </row>
    <row r="2019" customFormat="false" ht="15" hidden="false" customHeight="false" outlineLevel="0" collapsed="false">
      <c r="A2019" s="0" t="n">
        <v>12056</v>
      </c>
      <c r="B2019" s="0" t="s">
        <v>3131</v>
      </c>
      <c r="C2019" s="0" t="s">
        <v>1185</v>
      </c>
      <c r="D2019" s="0" t="s">
        <v>1168</v>
      </c>
      <c r="E2019" s="317" t="n">
        <v>12.94</v>
      </c>
    </row>
    <row r="2020" customFormat="false" ht="15" hidden="false" customHeight="false" outlineLevel="0" collapsed="false">
      <c r="A2020" s="0" t="n">
        <v>12057</v>
      </c>
      <c r="B2020" s="0" t="s">
        <v>3132</v>
      </c>
      <c r="C2020" s="0" t="s">
        <v>1185</v>
      </c>
      <c r="D2020" s="0" t="s">
        <v>1168</v>
      </c>
      <c r="E2020" s="317" t="n">
        <v>10.99</v>
      </c>
    </row>
    <row r="2021" customFormat="false" ht="15" hidden="false" customHeight="false" outlineLevel="0" collapsed="false">
      <c r="A2021" s="0" t="n">
        <v>12059</v>
      </c>
      <c r="B2021" s="0" t="s">
        <v>3133</v>
      </c>
      <c r="C2021" s="0" t="s">
        <v>1185</v>
      </c>
      <c r="D2021" s="0" t="s">
        <v>1168</v>
      </c>
      <c r="E2021" s="317" t="n">
        <v>3.85</v>
      </c>
    </row>
    <row r="2022" customFormat="false" ht="15" hidden="false" customHeight="false" outlineLevel="0" collapsed="false">
      <c r="A2022" s="0" t="n">
        <v>12058</v>
      </c>
      <c r="B2022" s="0" t="s">
        <v>3134</v>
      </c>
      <c r="C2022" s="0" t="s">
        <v>1185</v>
      </c>
      <c r="D2022" s="0" t="s">
        <v>1168</v>
      </c>
      <c r="E2022" s="317" t="n">
        <v>6.85</v>
      </c>
    </row>
    <row r="2023" customFormat="false" ht="15" hidden="false" customHeight="false" outlineLevel="0" collapsed="false">
      <c r="A2023" s="0" t="n">
        <v>12060</v>
      </c>
      <c r="B2023" s="0" t="s">
        <v>3135</v>
      </c>
      <c r="C2023" s="0" t="s">
        <v>1185</v>
      </c>
      <c r="D2023" s="0" t="s">
        <v>1168</v>
      </c>
      <c r="E2023" s="317" t="n">
        <v>28.56</v>
      </c>
    </row>
    <row r="2024" customFormat="false" ht="15" hidden="false" customHeight="false" outlineLevel="0" collapsed="false">
      <c r="A2024" s="0" t="n">
        <v>12061</v>
      </c>
      <c r="B2024" s="0" t="s">
        <v>3136</v>
      </c>
      <c r="C2024" s="0" t="s">
        <v>1185</v>
      </c>
      <c r="D2024" s="0" t="s">
        <v>1168</v>
      </c>
      <c r="E2024" s="317" t="n">
        <v>17.43</v>
      </c>
    </row>
    <row r="2025" customFormat="false" ht="15" hidden="false" customHeight="false" outlineLevel="0" collapsed="false">
      <c r="A2025" s="0" t="n">
        <v>12062</v>
      </c>
      <c r="B2025" s="0" t="s">
        <v>3137</v>
      </c>
      <c r="C2025" s="0" t="s">
        <v>1185</v>
      </c>
      <c r="D2025" s="0" t="s">
        <v>1168</v>
      </c>
      <c r="E2025" s="317" t="n">
        <v>32.16</v>
      </c>
    </row>
    <row r="2026" customFormat="false" ht="15" hidden="false" customHeight="false" outlineLevel="0" collapsed="false">
      <c r="A2026" s="0" t="n">
        <v>21137</v>
      </c>
      <c r="B2026" s="0" t="s">
        <v>3138</v>
      </c>
      <c r="C2026" s="0" t="s">
        <v>1185</v>
      </c>
      <c r="D2026" s="0" t="s">
        <v>1168</v>
      </c>
      <c r="E2026" s="317" t="n">
        <v>5.59</v>
      </c>
    </row>
    <row r="2027" customFormat="false" ht="15" hidden="false" customHeight="false" outlineLevel="0" collapsed="false">
      <c r="A2027" s="0" t="n">
        <v>2687</v>
      </c>
      <c r="B2027" s="0" t="s">
        <v>3139</v>
      </c>
      <c r="C2027" s="0" t="s">
        <v>1185</v>
      </c>
      <c r="D2027" s="0" t="s">
        <v>1168</v>
      </c>
      <c r="E2027" s="317" t="n">
        <v>0.83</v>
      </c>
    </row>
    <row r="2028" customFormat="false" ht="15" hidden="false" customHeight="false" outlineLevel="0" collapsed="false">
      <c r="A2028" s="0" t="n">
        <v>2689</v>
      </c>
      <c r="B2028" s="0" t="s">
        <v>3140</v>
      </c>
      <c r="C2028" s="0" t="s">
        <v>1185</v>
      </c>
      <c r="D2028" s="0" t="s">
        <v>1168</v>
      </c>
      <c r="E2028" s="317" t="n">
        <v>0.99</v>
      </c>
    </row>
    <row r="2029" customFormat="false" ht="15" hidden="false" customHeight="false" outlineLevel="0" collapsed="false">
      <c r="A2029" s="0" t="n">
        <v>2688</v>
      </c>
      <c r="B2029" s="0" t="s">
        <v>3141</v>
      </c>
      <c r="C2029" s="0" t="s">
        <v>1185</v>
      </c>
      <c r="D2029" s="0" t="s">
        <v>1168</v>
      </c>
      <c r="E2029" s="317" t="n">
        <v>1.08</v>
      </c>
    </row>
    <row r="2030" customFormat="false" ht="15" hidden="false" customHeight="false" outlineLevel="0" collapsed="false">
      <c r="A2030" s="0" t="n">
        <v>2690</v>
      </c>
      <c r="B2030" s="0" t="s">
        <v>865</v>
      </c>
      <c r="C2030" s="0" t="s">
        <v>1185</v>
      </c>
      <c r="D2030" s="0" t="s">
        <v>1168</v>
      </c>
      <c r="E2030" s="317" t="n">
        <v>1.84</v>
      </c>
    </row>
    <row r="2031" customFormat="false" ht="15" hidden="false" customHeight="false" outlineLevel="0" collapsed="false">
      <c r="A2031" s="0" t="n">
        <v>39243</v>
      </c>
      <c r="B2031" s="0" t="s">
        <v>3142</v>
      </c>
      <c r="C2031" s="0" t="s">
        <v>1185</v>
      </c>
      <c r="D2031" s="0" t="s">
        <v>1168</v>
      </c>
      <c r="E2031" s="317" t="n">
        <v>1.21</v>
      </c>
    </row>
    <row r="2032" customFormat="false" ht="15" hidden="false" customHeight="false" outlineLevel="0" collapsed="false">
      <c r="A2032" s="0" t="n">
        <v>39244</v>
      </c>
      <c r="B2032" s="0" t="s">
        <v>3143</v>
      </c>
      <c r="C2032" s="0" t="s">
        <v>1185</v>
      </c>
      <c r="D2032" s="0" t="s">
        <v>1168</v>
      </c>
      <c r="E2032" s="317" t="n">
        <v>1.64</v>
      </c>
    </row>
    <row r="2033" customFormat="false" ht="15" hidden="false" customHeight="false" outlineLevel="0" collapsed="false">
      <c r="A2033" s="0" t="n">
        <v>39245</v>
      </c>
      <c r="B2033" s="0" t="s">
        <v>3144</v>
      </c>
      <c r="C2033" s="0" t="s">
        <v>1185</v>
      </c>
      <c r="D2033" s="0" t="s">
        <v>1168</v>
      </c>
      <c r="E2033" s="317" t="n">
        <v>3.16</v>
      </c>
    </row>
    <row r="2034" customFormat="false" ht="15" hidden="false" customHeight="false" outlineLevel="0" collapsed="false">
      <c r="A2034" s="0" t="n">
        <v>39254</v>
      </c>
      <c r="B2034" s="0" t="s">
        <v>3145</v>
      </c>
      <c r="C2034" s="0" t="s">
        <v>1185</v>
      </c>
      <c r="D2034" s="0" t="s">
        <v>1168</v>
      </c>
      <c r="E2034" s="317" t="n">
        <v>4.74</v>
      </c>
    </row>
    <row r="2035" customFormat="false" ht="15" hidden="false" customHeight="false" outlineLevel="0" collapsed="false">
      <c r="A2035" s="0" t="n">
        <v>39255</v>
      </c>
      <c r="B2035" s="0" t="s">
        <v>3146</v>
      </c>
      <c r="C2035" s="0" t="s">
        <v>1185</v>
      </c>
      <c r="D2035" s="0" t="s">
        <v>1168</v>
      </c>
      <c r="E2035" s="317" t="n">
        <v>8.77</v>
      </c>
    </row>
    <row r="2036" customFormat="false" ht="15" hidden="false" customHeight="false" outlineLevel="0" collapsed="false">
      <c r="A2036" s="0" t="n">
        <v>39253</v>
      </c>
      <c r="B2036" s="0" t="s">
        <v>3147</v>
      </c>
      <c r="C2036" s="0" t="s">
        <v>1185</v>
      </c>
      <c r="D2036" s="0" t="s">
        <v>1168</v>
      </c>
      <c r="E2036" s="317" t="n">
        <v>6.04</v>
      </c>
    </row>
    <row r="2037" customFormat="false" ht="15" hidden="false" customHeight="false" outlineLevel="0" collapsed="false">
      <c r="A2037" s="0" t="n">
        <v>2446</v>
      </c>
      <c r="B2037" s="0" t="s">
        <v>3148</v>
      </c>
      <c r="C2037" s="0" t="s">
        <v>1185</v>
      </c>
      <c r="D2037" s="0" t="s">
        <v>1171</v>
      </c>
      <c r="E2037" s="317" t="n">
        <v>3.8</v>
      </c>
    </row>
    <row r="2038" customFormat="false" ht="15" hidden="false" customHeight="false" outlineLevel="0" collapsed="false">
      <c r="A2038" s="0" t="n">
        <v>2442</v>
      </c>
      <c r="B2038" s="0" t="s">
        <v>3149</v>
      </c>
      <c r="C2038" s="0" t="s">
        <v>1185</v>
      </c>
      <c r="D2038" s="0" t="s">
        <v>1171</v>
      </c>
      <c r="E2038" s="317" t="n">
        <v>5.32</v>
      </c>
    </row>
    <row r="2039" customFormat="false" ht="15" hidden="false" customHeight="false" outlineLevel="0" collapsed="false">
      <c r="A2039" s="0" t="n">
        <v>39246</v>
      </c>
      <c r="B2039" s="0" t="s">
        <v>3150</v>
      </c>
      <c r="C2039" s="0" t="s">
        <v>1185</v>
      </c>
      <c r="D2039" s="0" t="s">
        <v>1171</v>
      </c>
      <c r="E2039" s="317" t="n">
        <v>2.64</v>
      </c>
    </row>
    <row r="2040" customFormat="false" ht="15" hidden="false" customHeight="false" outlineLevel="0" collapsed="false">
      <c r="A2040" s="0" t="n">
        <v>39247</v>
      </c>
      <c r="B2040" s="0" t="s">
        <v>3151</v>
      </c>
      <c r="C2040" s="0" t="s">
        <v>1185</v>
      </c>
      <c r="D2040" s="0" t="s">
        <v>1171</v>
      </c>
      <c r="E2040" s="317" t="n">
        <v>2.3</v>
      </c>
    </row>
    <row r="2041" customFormat="false" ht="15" hidden="false" customHeight="false" outlineLevel="0" collapsed="false">
      <c r="A2041" s="0" t="n">
        <v>39248</v>
      </c>
      <c r="B2041" s="0" t="s">
        <v>3152</v>
      </c>
      <c r="C2041" s="0" t="s">
        <v>1185</v>
      </c>
      <c r="D2041" s="0" t="s">
        <v>1171</v>
      </c>
      <c r="E2041" s="317" t="n">
        <v>7.42</v>
      </c>
    </row>
    <row r="2042" customFormat="false" ht="15" hidden="false" customHeight="false" outlineLevel="0" collapsed="false">
      <c r="A2042" s="0" t="n">
        <v>2438</v>
      </c>
      <c r="B2042" s="0" t="s">
        <v>3153</v>
      </c>
      <c r="C2042" s="0" t="s">
        <v>1173</v>
      </c>
      <c r="D2042" s="0" t="s">
        <v>1168</v>
      </c>
      <c r="E2042" s="317" t="n">
        <v>17.54</v>
      </c>
    </row>
    <row r="2043" customFormat="false" ht="15" hidden="false" customHeight="false" outlineLevel="0" collapsed="false">
      <c r="A2043" s="0" t="n">
        <v>40922</v>
      </c>
      <c r="B2043" s="0" t="s">
        <v>3154</v>
      </c>
      <c r="C2043" s="0" t="s">
        <v>1360</v>
      </c>
      <c r="D2043" s="0" t="s">
        <v>1168</v>
      </c>
      <c r="E2043" s="316" t="n">
        <v>3096.79</v>
      </c>
    </row>
    <row r="2044" customFormat="false" ht="15" hidden="false" customHeight="false" outlineLevel="0" collapsed="false">
      <c r="A2044" s="0" t="n">
        <v>36486</v>
      </c>
      <c r="B2044" s="0" t="s">
        <v>3155</v>
      </c>
      <c r="C2044" s="0" t="s">
        <v>1167</v>
      </c>
      <c r="D2044" s="0" t="s">
        <v>1168</v>
      </c>
      <c r="E2044" s="316" t="n">
        <v>37669.04</v>
      </c>
    </row>
    <row r="2045" customFormat="false" ht="15" hidden="false" customHeight="false" outlineLevel="0" collapsed="false">
      <c r="A2045" s="0" t="n">
        <v>37777</v>
      </c>
      <c r="B2045" s="0" t="s">
        <v>3156</v>
      </c>
      <c r="C2045" s="0" t="s">
        <v>1167</v>
      </c>
      <c r="D2045" s="0" t="s">
        <v>1168</v>
      </c>
      <c r="E2045" s="316" t="n">
        <v>177345.12</v>
      </c>
    </row>
    <row r="2046" customFormat="false" ht="15" hidden="false" customHeight="false" outlineLevel="0" collapsed="false">
      <c r="A2046" s="0" t="n">
        <v>12624</v>
      </c>
      <c r="B2046" s="0" t="s">
        <v>3157</v>
      </c>
      <c r="C2046" s="0" t="s">
        <v>1167</v>
      </c>
      <c r="D2046" s="0" t="s">
        <v>1171</v>
      </c>
      <c r="E2046" s="317" t="n">
        <v>10.98</v>
      </c>
    </row>
    <row r="2047" customFormat="false" ht="15" hidden="false" customHeight="false" outlineLevel="0" collapsed="false">
      <c r="A2047" s="0" t="n">
        <v>10638</v>
      </c>
      <c r="B2047" s="0" t="s">
        <v>3158</v>
      </c>
      <c r="C2047" s="0" t="s">
        <v>1167</v>
      </c>
      <c r="D2047" s="0" t="s">
        <v>1171</v>
      </c>
      <c r="E2047" s="316" t="n">
        <v>318078.67</v>
      </c>
    </row>
    <row r="2048" customFormat="false" ht="15" hidden="false" customHeight="false" outlineLevel="0" collapsed="false">
      <c r="A2048" s="0" t="n">
        <v>10635</v>
      </c>
      <c r="B2048" s="0" t="s">
        <v>3159</v>
      </c>
      <c r="C2048" s="0" t="s">
        <v>1167</v>
      </c>
      <c r="D2048" s="0" t="s">
        <v>1171</v>
      </c>
      <c r="E2048" s="316" t="n">
        <v>109944.16</v>
      </c>
    </row>
    <row r="2049" customFormat="false" ht="15" hidden="false" customHeight="false" outlineLevel="0" collapsed="false">
      <c r="A2049" s="0" t="n">
        <v>10634</v>
      </c>
      <c r="B2049" s="0" t="s">
        <v>3160</v>
      </c>
      <c r="C2049" s="0" t="s">
        <v>1167</v>
      </c>
      <c r="D2049" s="0" t="s">
        <v>1171</v>
      </c>
      <c r="E2049" s="316" t="n">
        <v>94145.91</v>
      </c>
    </row>
    <row r="2050" customFormat="false" ht="15" hidden="false" customHeight="false" outlineLevel="0" collapsed="false">
      <c r="A2050" s="0" t="n">
        <v>10636</v>
      </c>
      <c r="B2050" s="0" t="s">
        <v>3161</v>
      </c>
      <c r="C2050" s="0" t="s">
        <v>1167</v>
      </c>
      <c r="D2050" s="0" t="s">
        <v>1171</v>
      </c>
      <c r="E2050" s="316" t="n">
        <v>207332.35</v>
      </c>
    </row>
    <row r="2051" customFormat="false" ht="15" hidden="false" customHeight="false" outlineLevel="0" collapsed="false">
      <c r="A2051" s="0" t="n">
        <v>10637</v>
      </c>
      <c r="B2051" s="0" t="s">
        <v>3162</v>
      </c>
      <c r="C2051" s="0" t="s">
        <v>1167</v>
      </c>
      <c r="D2051" s="0" t="s">
        <v>1171</v>
      </c>
      <c r="E2051" s="316" t="n">
        <v>216871.82</v>
      </c>
    </row>
    <row r="2052" customFormat="false" ht="15" hidden="false" customHeight="false" outlineLevel="0" collapsed="false">
      <c r="A2052" s="0" t="n">
        <v>517</v>
      </c>
      <c r="B2052" s="0" t="s">
        <v>3163</v>
      </c>
      <c r="C2052" s="0" t="s">
        <v>1235</v>
      </c>
      <c r="D2052" s="0" t="s">
        <v>1171</v>
      </c>
      <c r="E2052" s="317" t="n">
        <v>6.05</v>
      </c>
    </row>
    <row r="2053" customFormat="false" ht="15" hidden="false" customHeight="false" outlineLevel="0" collapsed="false">
      <c r="A2053" s="0" t="n">
        <v>41904</v>
      </c>
      <c r="B2053" s="0" t="s">
        <v>3164</v>
      </c>
      <c r="C2053" s="0" t="s">
        <v>2280</v>
      </c>
      <c r="D2053" s="0" t="s">
        <v>1175</v>
      </c>
      <c r="E2053" s="316" t="n">
        <v>1890.64</v>
      </c>
    </row>
    <row r="2054" customFormat="false" ht="15" hidden="false" customHeight="false" outlineLevel="0" collapsed="false">
      <c r="A2054" s="0" t="n">
        <v>41905</v>
      </c>
      <c r="B2054" s="0" t="s">
        <v>3165</v>
      </c>
      <c r="C2054" s="0" t="s">
        <v>1234</v>
      </c>
      <c r="D2054" s="0" t="s">
        <v>1171</v>
      </c>
      <c r="E2054" s="317" t="n">
        <v>2</v>
      </c>
    </row>
    <row r="2055" customFormat="false" ht="15" hidden="false" customHeight="false" outlineLevel="0" collapsed="false">
      <c r="A2055" s="0" t="n">
        <v>41903</v>
      </c>
      <c r="B2055" s="0" t="s">
        <v>3166</v>
      </c>
      <c r="C2055" s="0" t="s">
        <v>1234</v>
      </c>
      <c r="D2055" s="0" t="s">
        <v>1175</v>
      </c>
      <c r="E2055" s="317" t="n">
        <v>2.18</v>
      </c>
    </row>
    <row r="2056" customFormat="false" ht="15" hidden="false" customHeight="false" outlineLevel="0" collapsed="false">
      <c r="A2056" s="0" t="n">
        <v>37534</v>
      </c>
      <c r="B2056" s="0" t="s">
        <v>3167</v>
      </c>
      <c r="C2056" s="0" t="s">
        <v>1234</v>
      </c>
      <c r="D2056" s="0" t="s">
        <v>1171</v>
      </c>
      <c r="E2056" s="317" t="n">
        <v>16.16</v>
      </c>
    </row>
    <row r="2057" customFormat="false" ht="15" hidden="false" customHeight="false" outlineLevel="0" collapsed="false">
      <c r="A2057" s="0" t="n">
        <v>37535</v>
      </c>
      <c r="B2057" s="0" t="s">
        <v>3168</v>
      </c>
      <c r="C2057" s="0" t="s">
        <v>1234</v>
      </c>
      <c r="D2057" s="0" t="s">
        <v>1171</v>
      </c>
      <c r="E2057" s="317" t="n">
        <v>16.16</v>
      </c>
    </row>
    <row r="2058" customFormat="false" ht="15" hidden="false" customHeight="false" outlineLevel="0" collapsed="false">
      <c r="A2058" s="0" t="n">
        <v>37533</v>
      </c>
      <c r="B2058" s="0" t="s">
        <v>3169</v>
      </c>
      <c r="C2058" s="0" t="s">
        <v>1234</v>
      </c>
      <c r="D2058" s="0" t="s">
        <v>1171</v>
      </c>
      <c r="E2058" s="317" t="n">
        <v>16.16</v>
      </c>
    </row>
    <row r="2059" customFormat="false" ht="15" hidden="false" customHeight="false" outlineLevel="0" collapsed="false">
      <c r="A2059" s="0" t="n">
        <v>37537</v>
      </c>
      <c r="B2059" s="0" t="s">
        <v>3170</v>
      </c>
      <c r="C2059" s="0" t="s">
        <v>1234</v>
      </c>
      <c r="D2059" s="0" t="s">
        <v>1171</v>
      </c>
      <c r="E2059" s="317" t="n">
        <v>12.23</v>
      </c>
    </row>
    <row r="2060" customFormat="false" ht="15" hidden="false" customHeight="false" outlineLevel="0" collapsed="false">
      <c r="A2060" s="0" t="n">
        <v>37536</v>
      </c>
      <c r="B2060" s="0" t="s">
        <v>3171</v>
      </c>
      <c r="C2060" s="0" t="s">
        <v>1234</v>
      </c>
      <c r="D2060" s="0" t="s">
        <v>1171</v>
      </c>
      <c r="E2060" s="317" t="n">
        <v>12.23</v>
      </c>
    </row>
    <row r="2061" customFormat="false" ht="15" hidden="false" customHeight="false" outlineLevel="0" collapsed="false">
      <c r="A2061" s="0" t="n">
        <v>37532</v>
      </c>
      <c r="B2061" s="0" t="s">
        <v>3172</v>
      </c>
      <c r="C2061" s="0" t="s">
        <v>1234</v>
      </c>
      <c r="D2061" s="0" t="s">
        <v>1171</v>
      </c>
      <c r="E2061" s="317" t="n">
        <v>12.23</v>
      </c>
    </row>
    <row r="2062" customFormat="false" ht="15" hidden="false" customHeight="false" outlineLevel="0" collapsed="false">
      <c r="A2062" s="0" t="n">
        <v>2696</v>
      </c>
      <c r="B2062" s="0" t="s">
        <v>836</v>
      </c>
      <c r="C2062" s="0" t="s">
        <v>1173</v>
      </c>
      <c r="D2062" s="0" t="s">
        <v>1175</v>
      </c>
      <c r="E2062" s="317" t="n">
        <v>13.3</v>
      </c>
    </row>
    <row r="2063" customFormat="false" ht="15" hidden="false" customHeight="false" outlineLevel="0" collapsed="false">
      <c r="A2063" s="0" t="n">
        <v>40928</v>
      </c>
      <c r="B2063" s="0" t="s">
        <v>3173</v>
      </c>
      <c r="C2063" s="0" t="s">
        <v>1360</v>
      </c>
      <c r="D2063" s="0" t="s">
        <v>1168</v>
      </c>
      <c r="E2063" s="316" t="n">
        <v>2347.03</v>
      </c>
    </row>
    <row r="2064" customFormat="false" ht="15" hidden="false" customHeight="false" outlineLevel="0" collapsed="false">
      <c r="A2064" s="0" t="n">
        <v>4083</v>
      </c>
      <c r="B2064" s="0" t="s">
        <v>3174</v>
      </c>
      <c r="C2064" s="0" t="s">
        <v>1173</v>
      </c>
      <c r="D2064" s="0" t="s">
        <v>1175</v>
      </c>
      <c r="E2064" s="317" t="n">
        <v>25.58</v>
      </c>
    </row>
    <row r="2065" customFormat="false" ht="15" hidden="false" customHeight="false" outlineLevel="0" collapsed="false">
      <c r="A2065" s="0" t="n">
        <v>40818</v>
      </c>
      <c r="B2065" s="0" t="s">
        <v>639</v>
      </c>
      <c r="C2065" s="0" t="s">
        <v>1360</v>
      </c>
      <c r="D2065" s="0" t="s">
        <v>1168</v>
      </c>
      <c r="E2065" s="316" t="n">
        <v>4515.3</v>
      </c>
    </row>
    <row r="2066" customFormat="false" ht="15" hidden="false" customHeight="false" outlineLevel="0" collapsed="false">
      <c r="A2066" s="0" t="n">
        <v>2705</v>
      </c>
      <c r="B2066" s="0" t="s">
        <v>655</v>
      </c>
      <c r="C2066" s="0" t="s">
        <v>3175</v>
      </c>
      <c r="D2066" s="0" t="s">
        <v>1168</v>
      </c>
      <c r="E2066" s="317" t="n">
        <v>0.85</v>
      </c>
    </row>
    <row r="2067" customFormat="false" ht="15" hidden="false" customHeight="false" outlineLevel="0" collapsed="false">
      <c r="A2067" s="0" t="n">
        <v>14250</v>
      </c>
      <c r="B2067" s="0" t="s">
        <v>3176</v>
      </c>
      <c r="C2067" s="0" t="s">
        <v>3175</v>
      </c>
      <c r="D2067" s="0" t="s">
        <v>1175</v>
      </c>
      <c r="E2067" s="317" t="n">
        <v>0.87</v>
      </c>
    </row>
    <row r="2068" customFormat="false" ht="15" hidden="false" customHeight="false" outlineLevel="0" collapsed="false">
      <c r="A2068" s="0" t="n">
        <v>11683</v>
      </c>
      <c r="B2068" s="0" t="s">
        <v>3177</v>
      </c>
      <c r="C2068" s="0" t="s">
        <v>1167</v>
      </c>
      <c r="D2068" s="0" t="s">
        <v>1168</v>
      </c>
      <c r="E2068" s="317" t="n">
        <v>20.03</v>
      </c>
    </row>
    <row r="2069" customFormat="false" ht="15" hidden="false" customHeight="false" outlineLevel="0" collapsed="false">
      <c r="A2069" s="0" t="n">
        <v>11684</v>
      </c>
      <c r="B2069" s="0" t="s">
        <v>3178</v>
      </c>
      <c r="C2069" s="0" t="s">
        <v>1167</v>
      </c>
      <c r="D2069" s="0" t="s">
        <v>1168</v>
      </c>
      <c r="E2069" s="317" t="n">
        <v>21.93</v>
      </c>
    </row>
    <row r="2070" customFormat="false" ht="15" hidden="false" customHeight="false" outlineLevel="0" collapsed="false">
      <c r="A2070" s="0" t="n">
        <v>6141</v>
      </c>
      <c r="B2070" s="0" t="s">
        <v>3179</v>
      </c>
      <c r="C2070" s="0" t="s">
        <v>1167</v>
      </c>
      <c r="D2070" s="0" t="s">
        <v>1168</v>
      </c>
      <c r="E2070" s="317" t="n">
        <v>2.92</v>
      </c>
    </row>
    <row r="2071" customFormat="false" ht="15" hidden="false" customHeight="false" outlineLevel="0" collapsed="false">
      <c r="A2071" s="0" t="n">
        <v>11681</v>
      </c>
      <c r="B2071" s="0" t="s">
        <v>3180</v>
      </c>
      <c r="C2071" s="0" t="s">
        <v>1167</v>
      </c>
      <c r="D2071" s="0" t="s">
        <v>1168</v>
      </c>
      <c r="E2071" s="317" t="n">
        <v>4.75</v>
      </c>
    </row>
    <row r="2072" customFormat="false" ht="15" hidden="false" customHeight="false" outlineLevel="0" collapsed="false">
      <c r="A2072" s="0" t="n">
        <v>2706</v>
      </c>
      <c r="B2072" s="0" t="s">
        <v>3181</v>
      </c>
      <c r="C2072" s="0" t="s">
        <v>1173</v>
      </c>
      <c r="D2072" s="0" t="s">
        <v>1175</v>
      </c>
      <c r="E2072" s="317" t="n">
        <v>72.33</v>
      </c>
    </row>
    <row r="2073" customFormat="false" ht="15" hidden="false" customHeight="false" outlineLevel="0" collapsed="false">
      <c r="A2073" s="0" t="n">
        <v>40811</v>
      </c>
      <c r="B2073" s="0" t="s">
        <v>635</v>
      </c>
      <c r="C2073" s="0" t="s">
        <v>1360</v>
      </c>
      <c r="D2073" s="0" t="s">
        <v>1168</v>
      </c>
      <c r="E2073" s="316" t="n">
        <v>12764.67</v>
      </c>
    </row>
    <row r="2074" customFormat="false" ht="15" hidden="false" customHeight="false" outlineLevel="0" collapsed="false">
      <c r="A2074" s="0" t="n">
        <v>2707</v>
      </c>
      <c r="B2074" s="0" t="s">
        <v>3182</v>
      </c>
      <c r="C2074" s="0" t="s">
        <v>1173</v>
      </c>
      <c r="D2074" s="0" t="s">
        <v>1168</v>
      </c>
      <c r="E2074" s="317" t="n">
        <v>82.31</v>
      </c>
    </row>
    <row r="2075" customFormat="false" ht="15" hidden="false" customHeight="false" outlineLevel="0" collapsed="false">
      <c r="A2075" s="0" t="n">
        <v>40813</v>
      </c>
      <c r="B2075" s="0" t="s">
        <v>3183</v>
      </c>
      <c r="C2075" s="0" t="s">
        <v>1360</v>
      </c>
      <c r="D2075" s="0" t="s">
        <v>1168</v>
      </c>
      <c r="E2075" s="316" t="n">
        <v>14528.82</v>
      </c>
    </row>
    <row r="2076" customFormat="false" ht="15" hidden="false" customHeight="false" outlineLevel="0" collapsed="false">
      <c r="A2076" s="0" t="n">
        <v>2708</v>
      </c>
      <c r="B2076" s="0" t="s">
        <v>3184</v>
      </c>
      <c r="C2076" s="0" t="s">
        <v>1173</v>
      </c>
      <c r="D2076" s="0" t="s">
        <v>1168</v>
      </c>
      <c r="E2076" s="317" t="n">
        <v>112.54</v>
      </c>
    </row>
    <row r="2077" customFormat="false" ht="15" hidden="false" customHeight="false" outlineLevel="0" collapsed="false">
      <c r="A2077" s="0" t="n">
        <v>40814</v>
      </c>
      <c r="B2077" s="0" t="s">
        <v>3185</v>
      </c>
      <c r="C2077" s="0" t="s">
        <v>1360</v>
      </c>
      <c r="D2077" s="0" t="s">
        <v>1168</v>
      </c>
      <c r="E2077" s="316" t="n">
        <v>19860.5</v>
      </c>
    </row>
    <row r="2078" customFormat="false" ht="15" hidden="false" customHeight="false" outlineLevel="0" collapsed="false">
      <c r="A2078" s="0" t="n">
        <v>34779</v>
      </c>
      <c r="B2078" s="0" t="s">
        <v>3186</v>
      </c>
      <c r="C2078" s="0" t="s">
        <v>1173</v>
      </c>
      <c r="D2078" s="0" t="s">
        <v>1168</v>
      </c>
      <c r="E2078" s="317" t="n">
        <v>73.38</v>
      </c>
    </row>
    <row r="2079" customFormat="false" ht="15" hidden="false" customHeight="false" outlineLevel="0" collapsed="false">
      <c r="A2079" s="0" t="n">
        <v>40936</v>
      </c>
      <c r="B2079" s="0" t="s">
        <v>3187</v>
      </c>
      <c r="C2079" s="0" t="s">
        <v>1360</v>
      </c>
      <c r="D2079" s="0" t="s">
        <v>1168</v>
      </c>
      <c r="E2079" s="316" t="n">
        <v>12950.87</v>
      </c>
    </row>
    <row r="2080" customFormat="false" ht="15" hidden="false" customHeight="false" outlineLevel="0" collapsed="false">
      <c r="A2080" s="0" t="n">
        <v>34780</v>
      </c>
      <c r="B2080" s="0" t="s">
        <v>3188</v>
      </c>
      <c r="C2080" s="0" t="s">
        <v>1173</v>
      </c>
      <c r="D2080" s="0" t="s">
        <v>1168</v>
      </c>
      <c r="E2080" s="317" t="n">
        <v>82.78</v>
      </c>
    </row>
    <row r="2081" customFormat="false" ht="15" hidden="false" customHeight="false" outlineLevel="0" collapsed="false">
      <c r="A2081" s="0" t="n">
        <v>40937</v>
      </c>
      <c r="B2081" s="0" t="s">
        <v>3189</v>
      </c>
      <c r="C2081" s="0" t="s">
        <v>1360</v>
      </c>
      <c r="D2081" s="0" t="s">
        <v>1168</v>
      </c>
      <c r="E2081" s="316" t="n">
        <v>14611.14</v>
      </c>
    </row>
    <row r="2082" customFormat="false" ht="15" hidden="false" customHeight="false" outlineLevel="0" collapsed="false">
      <c r="A2082" s="0" t="n">
        <v>34782</v>
      </c>
      <c r="B2082" s="0" t="s">
        <v>3190</v>
      </c>
      <c r="C2082" s="0" t="s">
        <v>1173</v>
      </c>
      <c r="D2082" s="0" t="s">
        <v>1168</v>
      </c>
      <c r="E2082" s="317" t="n">
        <v>113.46</v>
      </c>
    </row>
    <row r="2083" customFormat="false" ht="15" hidden="false" customHeight="false" outlineLevel="0" collapsed="false">
      <c r="A2083" s="0" t="n">
        <v>40938</v>
      </c>
      <c r="B2083" s="0" t="s">
        <v>3191</v>
      </c>
      <c r="C2083" s="0" t="s">
        <v>1360</v>
      </c>
      <c r="D2083" s="0" t="s">
        <v>1168</v>
      </c>
      <c r="E2083" s="316" t="n">
        <v>20023.19</v>
      </c>
    </row>
    <row r="2084" customFormat="false" ht="15" hidden="false" customHeight="false" outlineLevel="0" collapsed="false">
      <c r="A2084" s="0" t="n">
        <v>34783</v>
      </c>
      <c r="B2084" s="0" t="s">
        <v>914</v>
      </c>
      <c r="C2084" s="0" t="s">
        <v>1173</v>
      </c>
      <c r="D2084" s="0" t="s">
        <v>1168</v>
      </c>
      <c r="E2084" s="317" t="n">
        <v>72.33</v>
      </c>
    </row>
    <row r="2085" customFormat="false" ht="15" hidden="false" customHeight="false" outlineLevel="0" collapsed="false">
      <c r="A2085" s="0" t="n">
        <v>40939</v>
      </c>
      <c r="B2085" s="0" t="s">
        <v>3192</v>
      </c>
      <c r="C2085" s="0" t="s">
        <v>1360</v>
      </c>
      <c r="D2085" s="0" t="s">
        <v>1168</v>
      </c>
      <c r="E2085" s="316" t="n">
        <v>12764.67</v>
      </c>
    </row>
    <row r="2086" customFormat="false" ht="15" hidden="false" customHeight="false" outlineLevel="0" collapsed="false">
      <c r="A2086" s="0" t="n">
        <v>34785</v>
      </c>
      <c r="B2086" s="0" t="s">
        <v>3193</v>
      </c>
      <c r="C2086" s="0" t="s">
        <v>1173</v>
      </c>
      <c r="D2086" s="0" t="s">
        <v>1168</v>
      </c>
      <c r="E2086" s="317" t="n">
        <v>72.33</v>
      </c>
    </row>
    <row r="2087" customFormat="false" ht="15" hidden="false" customHeight="false" outlineLevel="0" collapsed="false">
      <c r="A2087" s="0" t="n">
        <v>40940</v>
      </c>
      <c r="B2087" s="0" t="s">
        <v>3194</v>
      </c>
      <c r="C2087" s="0" t="s">
        <v>1360</v>
      </c>
      <c r="D2087" s="0" t="s">
        <v>1168</v>
      </c>
      <c r="E2087" s="316" t="n">
        <v>12764.67</v>
      </c>
    </row>
    <row r="2088" customFormat="false" ht="15" hidden="false" customHeight="false" outlineLevel="0" collapsed="false">
      <c r="A2088" s="0" t="n">
        <v>38403</v>
      </c>
      <c r="B2088" s="0" t="s">
        <v>3195</v>
      </c>
      <c r="C2088" s="0" t="s">
        <v>1167</v>
      </c>
      <c r="D2088" s="0" t="s">
        <v>1168</v>
      </c>
      <c r="E2088" s="317" t="n">
        <v>27.11</v>
      </c>
    </row>
    <row r="2089" customFormat="false" ht="15" hidden="false" customHeight="false" outlineLevel="0" collapsed="false">
      <c r="A2089" s="0" t="n">
        <v>37774</v>
      </c>
      <c r="B2089" s="0" t="s">
        <v>3196</v>
      </c>
      <c r="C2089" s="0" t="s">
        <v>1167</v>
      </c>
      <c r="D2089" s="0" t="s">
        <v>1171</v>
      </c>
      <c r="E2089" s="316" t="n">
        <v>182372.45</v>
      </c>
    </row>
    <row r="2090" customFormat="false" ht="15" hidden="false" customHeight="false" outlineLevel="0" collapsed="false">
      <c r="A2090" s="0" t="n">
        <v>38630</v>
      </c>
      <c r="B2090" s="0" t="s">
        <v>3197</v>
      </c>
      <c r="C2090" s="0" t="s">
        <v>1167</v>
      </c>
      <c r="D2090" s="0" t="s">
        <v>1171</v>
      </c>
      <c r="E2090" s="316" t="n">
        <v>972265.62</v>
      </c>
    </row>
    <row r="2091" customFormat="false" ht="15" hidden="false" customHeight="false" outlineLevel="0" collapsed="false">
      <c r="A2091" s="0" t="n">
        <v>38629</v>
      </c>
      <c r="B2091" s="0" t="s">
        <v>3198</v>
      </c>
      <c r="C2091" s="0" t="s">
        <v>1167</v>
      </c>
      <c r="D2091" s="0" t="s">
        <v>1171</v>
      </c>
      <c r="E2091" s="316" t="n">
        <v>1447265.62</v>
      </c>
    </row>
    <row r="2092" customFormat="false" ht="15" hidden="false" customHeight="false" outlineLevel="0" collapsed="false">
      <c r="A2092" s="0" t="n">
        <v>38476</v>
      </c>
      <c r="B2092" s="0" t="s">
        <v>671</v>
      </c>
      <c r="C2092" s="0" t="s">
        <v>1167</v>
      </c>
      <c r="D2092" s="0" t="s">
        <v>1168</v>
      </c>
      <c r="E2092" s="317" t="n">
        <v>203.78</v>
      </c>
    </row>
    <row r="2093" customFormat="false" ht="15" hidden="false" customHeight="false" outlineLevel="0" collapsed="false">
      <c r="A2093" s="0" t="n">
        <v>38477</v>
      </c>
      <c r="B2093" s="0" t="s">
        <v>672</v>
      </c>
      <c r="C2093" s="0" t="s">
        <v>1167</v>
      </c>
      <c r="D2093" s="0" t="s">
        <v>1168</v>
      </c>
      <c r="E2093" s="317" t="n">
        <v>577.1</v>
      </c>
    </row>
    <row r="2094" customFormat="false" ht="15" hidden="false" customHeight="false" outlineLevel="0" collapsed="false">
      <c r="A2094" s="0" t="n">
        <v>40635</v>
      </c>
      <c r="B2094" s="0" t="s">
        <v>3199</v>
      </c>
      <c r="C2094" s="0" t="s">
        <v>1167</v>
      </c>
      <c r="D2094" s="0" t="s">
        <v>1171</v>
      </c>
      <c r="E2094" s="316" t="n">
        <v>475161.91</v>
      </c>
    </row>
    <row r="2095" customFormat="false" ht="15" hidden="false" customHeight="false" outlineLevel="0" collapsed="false">
      <c r="A2095" s="0" t="n">
        <v>36483</v>
      </c>
      <c r="B2095" s="0" t="s">
        <v>3200</v>
      </c>
      <c r="C2095" s="0" t="s">
        <v>1167</v>
      </c>
      <c r="D2095" s="0" t="s">
        <v>1171</v>
      </c>
      <c r="E2095" s="316" t="n">
        <v>430572.81</v>
      </c>
    </row>
    <row r="2096" customFormat="false" ht="15" hidden="false" customHeight="false" outlineLevel="0" collapsed="false">
      <c r="A2096" s="0" t="n">
        <v>14525</v>
      </c>
      <c r="B2096" s="0" t="s">
        <v>3201</v>
      </c>
      <c r="C2096" s="0" t="s">
        <v>1167</v>
      </c>
      <c r="D2096" s="0" t="s">
        <v>1171</v>
      </c>
      <c r="E2096" s="316" t="n">
        <v>450835.06</v>
      </c>
    </row>
    <row r="2097" customFormat="false" ht="15" hidden="false" customHeight="false" outlineLevel="0" collapsed="false">
      <c r="A2097" s="0" t="n">
        <v>36482</v>
      </c>
      <c r="B2097" s="0" t="s">
        <v>3202</v>
      </c>
      <c r="C2097" s="0" t="s">
        <v>1167</v>
      </c>
      <c r="D2097" s="0" t="s">
        <v>1171</v>
      </c>
      <c r="E2097" s="316" t="n">
        <v>386653.85</v>
      </c>
    </row>
    <row r="2098" customFormat="false" ht="15" hidden="false" customHeight="false" outlineLevel="0" collapsed="false">
      <c r="A2098" s="0" t="n">
        <v>36408</v>
      </c>
      <c r="B2098" s="0" t="s">
        <v>3203</v>
      </c>
      <c r="C2098" s="0" t="s">
        <v>1167</v>
      </c>
      <c r="D2098" s="0" t="s">
        <v>1171</v>
      </c>
      <c r="E2098" s="316" t="n">
        <v>461979.3</v>
      </c>
    </row>
    <row r="2099" customFormat="false" ht="15" hidden="false" customHeight="false" outlineLevel="0" collapsed="false">
      <c r="A2099" s="0" t="n">
        <v>2723</v>
      </c>
      <c r="B2099" s="0" t="s">
        <v>3204</v>
      </c>
      <c r="C2099" s="0" t="s">
        <v>1167</v>
      </c>
      <c r="D2099" s="0" t="s">
        <v>1171</v>
      </c>
      <c r="E2099" s="316" t="n">
        <v>354589.37</v>
      </c>
    </row>
    <row r="2100" customFormat="false" ht="15" hidden="false" customHeight="false" outlineLevel="0" collapsed="false">
      <c r="A2100" s="0" t="n">
        <v>36481</v>
      </c>
      <c r="B2100" s="0" t="s">
        <v>3205</v>
      </c>
      <c r="C2100" s="0" t="s">
        <v>1167</v>
      </c>
      <c r="D2100" s="0" t="s">
        <v>1171</v>
      </c>
      <c r="E2100" s="316" t="n">
        <v>422974.46</v>
      </c>
    </row>
    <row r="2101" customFormat="false" ht="15" hidden="false" customHeight="false" outlineLevel="0" collapsed="false">
      <c r="A2101" s="0" t="n">
        <v>10685</v>
      </c>
      <c r="B2101" s="0" t="s">
        <v>3206</v>
      </c>
      <c r="C2101" s="0" t="s">
        <v>1167</v>
      </c>
      <c r="D2101" s="0" t="s">
        <v>1171</v>
      </c>
      <c r="E2101" s="316" t="n">
        <v>405245</v>
      </c>
    </row>
    <row r="2102" customFormat="false" ht="15" hidden="false" customHeight="false" outlineLevel="0" collapsed="false">
      <c r="A2102" s="0" t="n">
        <v>40636</v>
      </c>
      <c r="B2102" s="0" t="s">
        <v>3207</v>
      </c>
      <c r="C2102" s="0" t="s">
        <v>1167</v>
      </c>
      <c r="D2102" s="0" t="s">
        <v>1171</v>
      </c>
      <c r="E2102" s="316" t="n">
        <v>457432.45</v>
      </c>
    </row>
    <row r="2103" customFormat="false" ht="15" hidden="false" customHeight="false" outlineLevel="0" collapsed="false">
      <c r="A2103" s="0" t="n">
        <v>4111</v>
      </c>
      <c r="B2103" s="0" t="s">
        <v>3208</v>
      </c>
      <c r="C2103" s="0" t="s">
        <v>1167</v>
      </c>
      <c r="D2103" s="0" t="s">
        <v>1171</v>
      </c>
      <c r="E2103" s="317" t="n">
        <v>28.28</v>
      </c>
    </row>
    <row r="2104" customFormat="false" ht="15" hidden="false" customHeight="false" outlineLevel="0" collapsed="false">
      <c r="A2104" s="0" t="n">
        <v>26021</v>
      </c>
      <c r="B2104" s="0" t="s">
        <v>3209</v>
      </c>
      <c r="C2104" s="0" t="s">
        <v>1167</v>
      </c>
      <c r="D2104" s="0" t="s">
        <v>1168</v>
      </c>
      <c r="E2104" s="317" t="n">
        <v>59.9</v>
      </c>
    </row>
    <row r="2105" customFormat="false" ht="15" hidden="false" customHeight="false" outlineLevel="0" collapsed="false">
      <c r="A2105" s="0" t="n">
        <v>12</v>
      </c>
      <c r="B2105" s="0" t="s">
        <v>3210</v>
      </c>
      <c r="C2105" s="0" t="s">
        <v>1167</v>
      </c>
      <c r="D2105" s="0" t="s">
        <v>1175</v>
      </c>
      <c r="E2105" s="317" t="n">
        <v>6.77</v>
      </c>
    </row>
    <row r="2106" customFormat="false" ht="15" hidden="false" customHeight="false" outlineLevel="0" collapsed="false">
      <c r="A2106" s="0" t="n">
        <v>37554</v>
      </c>
      <c r="B2106" s="0" t="s">
        <v>3211</v>
      </c>
      <c r="C2106" s="0" t="s">
        <v>1167</v>
      </c>
      <c r="D2106" s="0" t="s">
        <v>1168</v>
      </c>
      <c r="E2106" s="317" t="n">
        <v>145.38</v>
      </c>
    </row>
    <row r="2107" customFormat="false" ht="15" hidden="false" customHeight="false" outlineLevel="0" collapsed="false">
      <c r="A2107" s="0" t="n">
        <v>37555</v>
      </c>
      <c r="B2107" s="0" t="s">
        <v>3212</v>
      </c>
      <c r="C2107" s="0" t="s">
        <v>1167</v>
      </c>
      <c r="D2107" s="0" t="s">
        <v>1168</v>
      </c>
      <c r="E2107" s="317" t="n">
        <v>176.85</v>
      </c>
    </row>
    <row r="2108" customFormat="false" ht="15" hidden="false" customHeight="false" outlineLevel="0" collapsed="false">
      <c r="A2108" s="0" t="n">
        <v>10902</v>
      </c>
      <c r="B2108" s="0" t="s">
        <v>3213</v>
      </c>
      <c r="C2108" s="0" t="s">
        <v>1167</v>
      </c>
      <c r="D2108" s="0" t="s">
        <v>1168</v>
      </c>
      <c r="E2108" s="317" t="n">
        <v>44.37</v>
      </c>
    </row>
    <row r="2109" customFormat="false" ht="15" hidden="false" customHeight="false" outlineLevel="0" collapsed="false">
      <c r="A2109" s="0" t="n">
        <v>20965</v>
      </c>
      <c r="B2109" s="0" t="s">
        <v>3214</v>
      </c>
      <c r="C2109" s="0" t="s">
        <v>1167</v>
      </c>
      <c r="D2109" s="0" t="s">
        <v>1168</v>
      </c>
      <c r="E2109" s="317" t="n">
        <v>44.79</v>
      </c>
    </row>
    <row r="2110" customFormat="false" ht="15" hidden="false" customHeight="false" outlineLevel="0" collapsed="false">
      <c r="A2110" s="0" t="n">
        <v>20966</v>
      </c>
      <c r="B2110" s="0" t="s">
        <v>3215</v>
      </c>
      <c r="C2110" s="0" t="s">
        <v>1167</v>
      </c>
      <c r="D2110" s="0" t="s">
        <v>1168</v>
      </c>
      <c r="E2110" s="317" t="n">
        <v>48.22</v>
      </c>
    </row>
    <row r="2111" customFormat="false" ht="15" hidden="false" customHeight="false" outlineLevel="0" collapsed="false">
      <c r="A2111" s="0" t="n">
        <v>10903</v>
      </c>
      <c r="B2111" s="0" t="s">
        <v>3216</v>
      </c>
      <c r="C2111" s="0" t="s">
        <v>1167</v>
      </c>
      <c r="D2111" s="0" t="s">
        <v>1168</v>
      </c>
      <c r="E2111" s="317" t="n">
        <v>73.1</v>
      </c>
    </row>
    <row r="2112" customFormat="false" ht="15" hidden="false" customHeight="false" outlineLevel="0" collapsed="false">
      <c r="A2112" s="0" t="n">
        <v>20967</v>
      </c>
      <c r="B2112" s="0" t="s">
        <v>3217</v>
      </c>
      <c r="C2112" s="0" t="s">
        <v>1167</v>
      </c>
      <c r="D2112" s="0" t="s">
        <v>1168</v>
      </c>
      <c r="E2112" s="317" t="n">
        <v>73.1</v>
      </c>
    </row>
    <row r="2113" customFormat="false" ht="15" hidden="false" customHeight="false" outlineLevel="0" collapsed="false">
      <c r="A2113" s="0" t="n">
        <v>20968</v>
      </c>
      <c r="B2113" s="0" t="s">
        <v>3218</v>
      </c>
      <c r="C2113" s="0" t="s">
        <v>1167</v>
      </c>
      <c r="D2113" s="0" t="s">
        <v>1168</v>
      </c>
      <c r="E2113" s="317" t="n">
        <v>80.17</v>
      </c>
    </row>
    <row r="2114" customFormat="false" ht="15" hidden="false" customHeight="false" outlineLevel="0" collapsed="false">
      <c r="A2114" s="0" t="n">
        <v>11359</v>
      </c>
      <c r="B2114" s="0" t="s">
        <v>3219</v>
      </c>
      <c r="C2114" s="0" t="s">
        <v>1167</v>
      </c>
      <c r="D2114" s="0" t="s">
        <v>1175</v>
      </c>
      <c r="E2114" s="317" t="n">
        <v>571.77</v>
      </c>
    </row>
    <row r="2115" customFormat="false" ht="15" hidden="false" customHeight="false" outlineLevel="0" collapsed="false">
      <c r="A2115" s="0" t="n">
        <v>39017</v>
      </c>
      <c r="B2115" s="0" t="s">
        <v>757</v>
      </c>
      <c r="C2115" s="0" t="s">
        <v>1167</v>
      </c>
      <c r="D2115" s="0" t="s">
        <v>1168</v>
      </c>
      <c r="E2115" s="317" t="n">
        <v>0.08</v>
      </c>
    </row>
    <row r="2116" customFormat="false" ht="15" hidden="false" customHeight="false" outlineLevel="0" collapsed="false">
      <c r="A2116" s="0" t="n">
        <v>39315</v>
      </c>
      <c r="B2116" s="0" t="s">
        <v>3220</v>
      </c>
      <c r="C2116" s="0" t="s">
        <v>1167</v>
      </c>
      <c r="D2116" s="0" t="s">
        <v>1168</v>
      </c>
      <c r="E2116" s="317" t="n">
        <v>0.12</v>
      </c>
    </row>
    <row r="2117" customFormat="false" ht="15" hidden="false" customHeight="false" outlineLevel="0" collapsed="false">
      <c r="A2117" s="0" t="n">
        <v>39016</v>
      </c>
      <c r="B2117" s="0" t="s">
        <v>3221</v>
      </c>
      <c r="C2117" s="0" t="s">
        <v>1167</v>
      </c>
      <c r="D2117" s="0" t="s">
        <v>1168</v>
      </c>
      <c r="E2117" s="317" t="n">
        <v>0.13</v>
      </c>
    </row>
    <row r="2118" customFormat="false" ht="15" hidden="false" customHeight="false" outlineLevel="0" collapsed="false">
      <c r="A2118" s="0" t="n">
        <v>40432</v>
      </c>
      <c r="B2118" s="0" t="s">
        <v>3222</v>
      </c>
      <c r="C2118" s="0" t="s">
        <v>1167</v>
      </c>
      <c r="D2118" s="0" t="s">
        <v>1168</v>
      </c>
      <c r="E2118" s="317" t="n">
        <v>1</v>
      </c>
    </row>
    <row r="2119" customFormat="false" ht="15" hidden="false" customHeight="false" outlineLevel="0" collapsed="false">
      <c r="A2119" s="0" t="n">
        <v>39481</v>
      </c>
      <c r="B2119" s="0" t="s">
        <v>3223</v>
      </c>
      <c r="C2119" s="0" t="s">
        <v>1167</v>
      </c>
      <c r="D2119" s="0" t="s">
        <v>1168</v>
      </c>
      <c r="E2119" s="317" t="n">
        <v>0.62</v>
      </c>
    </row>
    <row r="2120" customFormat="false" ht="15" hidden="false" customHeight="false" outlineLevel="0" collapsed="false">
      <c r="A2120" s="0" t="n">
        <v>40433</v>
      </c>
      <c r="B2120" s="0" t="s">
        <v>3224</v>
      </c>
      <c r="C2120" s="0" t="s">
        <v>1167</v>
      </c>
      <c r="D2120" s="0" t="s">
        <v>1168</v>
      </c>
      <c r="E2120" s="317" t="n">
        <v>0.55</v>
      </c>
    </row>
    <row r="2121" customFormat="false" ht="15" hidden="false" customHeight="false" outlineLevel="0" collapsed="false">
      <c r="A2121" s="0" t="n">
        <v>20219</v>
      </c>
      <c r="B2121" s="0" t="s">
        <v>3225</v>
      </c>
      <c r="C2121" s="0" t="s">
        <v>1167</v>
      </c>
      <c r="D2121" s="0" t="s">
        <v>1171</v>
      </c>
      <c r="E2121" s="316" t="n">
        <v>74000</v>
      </c>
    </row>
    <row r="2122" customFormat="false" ht="15" hidden="false" customHeight="false" outlineLevel="0" collapsed="false">
      <c r="A2122" s="0" t="n">
        <v>36484</v>
      </c>
      <c r="B2122" s="0" t="s">
        <v>3226</v>
      </c>
      <c r="C2122" s="0" t="s">
        <v>1167</v>
      </c>
      <c r="D2122" s="0" t="s">
        <v>1171</v>
      </c>
      <c r="E2122" s="316" t="n">
        <v>157088.52</v>
      </c>
    </row>
    <row r="2123" customFormat="false" ht="15" hidden="false" customHeight="false" outlineLevel="0" collapsed="false">
      <c r="A2123" s="0" t="n">
        <v>38367</v>
      </c>
      <c r="B2123" s="0" t="s">
        <v>3227</v>
      </c>
      <c r="C2123" s="0" t="s">
        <v>1167</v>
      </c>
      <c r="D2123" s="0" t="s">
        <v>1168</v>
      </c>
      <c r="E2123" s="317" t="n">
        <v>10.95</v>
      </c>
    </row>
    <row r="2124" customFormat="false" ht="15" hidden="false" customHeight="false" outlineLevel="0" collapsed="false">
      <c r="A2124" s="0" t="n">
        <v>38368</v>
      </c>
      <c r="B2124" s="0" t="s">
        <v>3228</v>
      </c>
      <c r="C2124" s="0" t="s">
        <v>1167</v>
      </c>
      <c r="D2124" s="0" t="s">
        <v>1168</v>
      </c>
      <c r="E2124" s="317" t="n">
        <v>5.12</v>
      </c>
    </row>
    <row r="2125" customFormat="false" ht="15" hidden="false" customHeight="false" outlineLevel="0" collapsed="false">
      <c r="A2125" s="0" t="n">
        <v>38091</v>
      </c>
      <c r="B2125" s="0" t="s">
        <v>469</v>
      </c>
      <c r="C2125" s="0" t="s">
        <v>1167</v>
      </c>
      <c r="D2125" s="0" t="s">
        <v>1168</v>
      </c>
      <c r="E2125" s="317" t="n">
        <v>1.59</v>
      </c>
    </row>
    <row r="2126" customFormat="false" ht="15" hidden="false" customHeight="false" outlineLevel="0" collapsed="false">
      <c r="A2126" s="0" t="n">
        <v>38095</v>
      </c>
      <c r="B2126" s="0" t="s">
        <v>3229</v>
      </c>
      <c r="C2126" s="0" t="s">
        <v>1167</v>
      </c>
      <c r="D2126" s="0" t="s">
        <v>1168</v>
      </c>
      <c r="E2126" s="317" t="n">
        <v>3.38</v>
      </c>
    </row>
    <row r="2127" customFormat="false" ht="15" hidden="false" customHeight="false" outlineLevel="0" collapsed="false">
      <c r="A2127" s="0" t="n">
        <v>38092</v>
      </c>
      <c r="B2127" s="0" t="s">
        <v>3230</v>
      </c>
      <c r="C2127" s="0" t="s">
        <v>1167</v>
      </c>
      <c r="D2127" s="0" t="s">
        <v>1168</v>
      </c>
      <c r="E2127" s="317" t="n">
        <v>1.51</v>
      </c>
    </row>
    <row r="2128" customFormat="false" ht="15" hidden="false" customHeight="false" outlineLevel="0" collapsed="false">
      <c r="A2128" s="0" t="n">
        <v>38093</v>
      </c>
      <c r="B2128" s="0" t="s">
        <v>3231</v>
      </c>
      <c r="C2128" s="0" t="s">
        <v>1167</v>
      </c>
      <c r="D2128" s="0" t="s">
        <v>1168</v>
      </c>
      <c r="E2128" s="317" t="n">
        <v>1.56</v>
      </c>
    </row>
    <row r="2129" customFormat="false" ht="15" hidden="false" customHeight="false" outlineLevel="0" collapsed="false">
      <c r="A2129" s="0" t="n">
        <v>38096</v>
      </c>
      <c r="B2129" s="0" t="s">
        <v>3232</v>
      </c>
      <c r="C2129" s="0" t="s">
        <v>1167</v>
      </c>
      <c r="D2129" s="0" t="s">
        <v>1168</v>
      </c>
      <c r="E2129" s="317" t="n">
        <v>3.63</v>
      </c>
    </row>
    <row r="2130" customFormat="false" ht="15" hidden="false" customHeight="false" outlineLevel="0" collapsed="false">
      <c r="A2130" s="0" t="n">
        <v>38094</v>
      </c>
      <c r="B2130" s="0" t="s">
        <v>868</v>
      </c>
      <c r="C2130" s="0" t="s">
        <v>1167</v>
      </c>
      <c r="D2130" s="0" t="s">
        <v>1168</v>
      </c>
      <c r="E2130" s="317" t="n">
        <v>1.91</v>
      </c>
    </row>
    <row r="2131" customFormat="false" ht="15" hidden="false" customHeight="false" outlineLevel="0" collapsed="false">
      <c r="A2131" s="0" t="n">
        <v>38097</v>
      </c>
      <c r="B2131" s="0" t="s">
        <v>3233</v>
      </c>
      <c r="C2131" s="0" t="s">
        <v>1167</v>
      </c>
      <c r="D2131" s="0" t="s">
        <v>1168</v>
      </c>
      <c r="E2131" s="317" t="n">
        <v>3.89</v>
      </c>
    </row>
    <row r="2132" customFormat="false" ht="15" hidden="false" customHeight="false" outlineLevel="0" collapsed="false">
      <c r="A2132" s="0" t="n">
        <v>38098</v>
      </c>
      <c r="B2132" s="0" t="s">
        <v>3234</v>
      </c>
      <c r="C2132" s="0" t="s">
        <v>1167</v>
      </c>
      <c r="D2132" s="0" t="s">
        <v>1168</v>
      </c>
      <c r="E2132" s="317" t="n">
        <v>3.89</v>
      </c>
    </row>
    <row r="2133" customFormat="false" ht="15" hidden="false" customHeight="false" outlineLevel="0" collapsed="false">
      <c r="A2133" s="0" t="n">
        <v>11186</v>
      </c>
      <c r="B2133" s="0" t="s">
        <v>3235</v>
      </c>
      <c r="C2133" s="0" t="s">
        <v>1170</v>
      </c>
      <c r="D2133" s="0" t="s">
        <v>1168</v>
      </c>
      <c r="E2133" s="317" t="n">
        <v>286.66</v>
      </c>
    </row>
    <row r="2134" customFormat="false" ht="15" hidden="false" customHeight="false" outlineLevel="0" collapsed="false">
      <c r="A2134" s="0" t="n">
        <v>11558</v>
      </c>
      <c r="B2134" s="0" t="s">
        <v>3236</v>
      </c>
      <c r="C2134" s="0" t="s">
        <v>1611</v>
      </c>
      <c r="D2134" s="0" t="s">
        <v>1168</v>
      </c>
      <c r="E2134" s="317" t="n">
        <v>10.16</v>
      </c>
    </row>
    <row r="2135" customFormat="false" ht="15" hidden="false" customHeight="false" outlineLevel="0" collapsed="false">
      <c r="A2135" s="0" t="n">
        <v>11557</v>
      </c>
      <c r="B2135" s="0" t="s">
        <v>3237</v>
      </c>
      <c r="C2135" s="0" t="s">
        <v>1611</v>
      </c>
      <c r="D2135" s="0" t="s">
        <v>1168</v>
      </c>
      <c r="E2135" s="317" t="n">
        <v>25.71</v>
      </c>
    </row>
    <row r="2136" customFormat="false" ht="15" hidden="false" customHeight="false" outlineLevel="0" collapsed="false">
      <c r="A2136" s="0" t="n">
        <v>2759</v>
      </c>
      <c r="B2136" s="0" t="s">
        <v>3238</v>
      </c>
      <c r="C2136" s="0" t="s">
        <v>1167</v>
      </c>
      <c r="D2136" s="0" t="s">
        <v>1171</v>
      </c>
      <c r="E2136" s="317" t="n">
        <v>4.41</v>
      </c>
    </row>
    <row r="2137" customFormat="false" ht="15" hidden="false" customHeight="false" outlineLevel="0" collapsed="false">
      <c r="A2137" s="0" t="n">
        <v>38124</v>
      </c>
      <c r="B2137" s="0" t="s">
        <v>908</v>
      </c>
      <c r="C2137" s="0" t="s">
        <v>1167</v>
      </c>
      <c r="D2137" s="0" t="s">
        <v>1175</v>
      </c>
      <c r="E2137" s="317" t="n">
        <v>23</v>
      </c>
    </row>
    <row r="2138" customFormat="false" ht="15" hidden="false" customHeight="false" outlineLevel="0" collapsed="false">
      <c r="A2138" s="0" t="n">
        <v>38380</v>
      </c>
      <c r="B2138" s="0" t="s">
        <v>3239</v>
      </c>
      <c r="C2138" s="0" t="s">
        <v>1167</v>
      </c>
      <c r="D2138" s="0" t="s">
        <v>1168</v>
      </c>
      <c r="E2138" s="317" t="n">
        <v>17.39</v>
      </c>
    </row>
    <row r="2139" customFormat="false" ht="15" hidden="false" customHeight="false" outlineLevel="0" collapsed="false">
      <c r="A2139" s="0" t="n">
        <v>20059</v>
      </c>
      <c r="B2139" s="0" t="s">
        <v>3240</v>
      </c>
      <c r="C2139" s="0" t="s">
        <v>1167</v>
      </c>
      <c r="D2139" s="0" t="s">
        <v>1171</v>
      </c>
      <c r="E2139" s="317" t="n">
        <v>15.57</v>
      </c>
    </row>
    <row r="2140" customFormat="false" ht="15" hidden="false" customHeight="false" outlineLevel="0" collapsed="false">
      <c r="A2140" s="0" t="n">
        <v>42429</v>
      </c>
      <c r="B2140" s="0" t="s">
        <v>3241</v>
      </c>
      <c r="C2140" s="0" t="s">
        <v>1167</v>
      </c>
      <c r="D2140" s="0" t="s">
        <v>1171</v>
      </c>
      <c r="E2140" s="316" t="n">
        <v>5238.46</v>
      </c>
    </row>
    <row r="2141" customFormat="false" ht="15" hidden="false" customHeight="false" outlineLevel="0" collapsed="false">
      <c r="A2141" s="0" t="n">
        <v>38538</v>
      </c>
      <c r="B2141" s="0" t="s">
        <v>3242</v>
      </c>
      <c r="C2141" s="0" t="s">
        <v>1185</v>
      </c>
      <c r="D2141" s="0" t="s">
        <v>1171</v>
      </c>
      <c r="E2141" s="317" t="n">
        <v>40</v>
      </c>
    </row>
    <row r="2142" customFormat="false" ht="15" hidden="false" customHeight="false" outlineLevel="0" collapsed="false">
      <c r="A2142" s="0" t="n">
        <v>38539</v>
      </c>
      <c r="B2142" s="0" t="s">
        <v>3243</v>
      </c>
      <c r="C2142" s="0" t="s">
        <v>1185</v>
      </c>
      <c r="D2142" s="0" t="s">
        <v>1171</v>
      </c>
      <c r="E2142" s="317" t="n">
        <v>54.39</v>
      </c>
    </row>
    <row r="2143" customFormat="false" ht="15" hidden="false" customHeight="false" outlineLevel="0" collapsed="false">
      <c r="A2143" s="0" t="n">
        <v>38540</v>
      </c>
      <c r="B2143" s="0" t="s">
        <v>3244</v>
      </c>
      <c r="C2143" s="0" t="s">
        <v>1185</v>
      </c>
      <c r="D2143" s="0" t="s">
        <v>1171</v>
      </c>
      <c r="E2143" s="317" t="n">
        <v>139.4</v>
      </c>
    </row>
    <row r="2144" customFormat="false" ht="15" hidden="false" customHeight="false" outlineLevel="0" collapsed="false">
      <c r="A2144" s="0" t="n">
        <v>38384</v>
      </c>
      <c r="B2144" s="0" t="s">
        <v>3245</v>
      </c>
      <c r="C2144" s="0" t="s">
        <v>1167</v>
      </c>
      <c r="D2144" s="0" t="s">
        <v>1168</v>
      </c>
      <c r="E2144" s="317" t="n">
        <v>13.28</v>
      </c>
    </row>
    <row r="2145" customFormat="false" ht="15" hidden="false" customHeight="false" outlineLevel="0" collapsed="false">
      <c r="A2145" s="0" t="n">
        <v>13</v>
      </c>
      <c r="B2145" s="0" t="s">
        <v>3246</v>
      </c>
      <c r="C2145" s="0" t="s">
        <v>1234</v>
      </c>
      <c r="D2145" s="0" t="s">
        <v>1168</v>
      </c>
      <c r="E2145" s="317" t="n">
        <v>10.42</v>
      </c>
    </row>
    <row r="2146" customFormat="false" ht="15" hidden="false" customHeight="false" outlineLevel="0" collapsed="false">
      <c r="A2146" s="0" t="n">
        <v>2762</v>
      </c>
      <c r="B2146" s="0" t="s">
        <v>3247</v>
      </c>
      <c r="C2146" s="0" t="s">
        <v>1185</v>
      </c>
      <c r="D2146" s="0" t="s">
        <v>1171</v>
      </c>
      <c r="E2146" s="317" t="n">
        <v>5.51</v>
      </c>
    </row>
    <row r="2147" customFormat="false" ht="15" hidden="false" customHeight="false" outlineLevel="0" collapsed="false">
      <c r="A2147" s="0" t="n">
        <v>21142</v>
      </c>
      <c r="B2147" s="0" t="s">
        <v>3248</v>
      </c>
      <c r="C2147" s="0" t="s">
        <v>1167</v>
      </c>
      <c r="D2147" s="0" t="s">
        <v>1168</v>
      </c>
      <c r="E2147" s="317" t="n">
        <v>18.85</v>
      </c>
    </row>
    <row r="2148" customFormat="false" ht="15" hidden="false" customHeight="false" outlineLevel="0" collapsed="false">
      <c r="A2148" s="0" t="n">
        <v>12865</v>
      </c>
      <c r="B2148" s="0" t="s">
        <v>3249</v>
      </c>
      <c r="C2148" s="0" t="s">
        <v>1173</v>
      </c>
      <c r="D2148" s="0" t="s">
        <v>1168</v>
      </c>
      <c r="E2148" s="317" t="n">
        <v>13.93</v>
      </c>
    </row>
    <row r="2149" customFormat="false" ht="15" hidden="false" customHeight="false" outlineLevel="0" collapsed="false">
      <c r="A2149" s="0" t="n">
        <v>41074</v>
      </c>
      <c r="B2149" s="0" t="s">
        <v>3250</v>
      </c>
      <c r="C2149" s="0" t="s">
        <v>1360</v>
      </c>
      <c r="D2149" s="0" t="s">
        <v>1168</v>
      </c>
      <c r="E2149" s="316" t="n">
        <v>2462.53</v>
      </c>
    </row>
    <row r="2150" customFormat="false" ht="15" hidden="false" customHeight="false" outlineLevel="0" collapsed="false">
      <c r="A2150" s="0" t="n">
        <v>4223</v>
      </c>
      <c r="B2150" s="0" t="s">
        <v>3251</v>
      </c>
      <c r="C2150" s="0" t="s">
        <v>1235</v>
      </c>
      <c r="D2150" s="0" t="s">
        <v>1175</v>
      </c>
      <c r="E2150" s="317" t="n">
        <v>2.99</v>
      </c>
    </row>
    <row r="2151" customFormat="false" ht="15" hidden="false" customHeight="false" outlineLevel="0" collapsed="false">
      <c r="A2151" s="0" t="n">
        <v>37372</v>
      </c>
      <c r="B2151" s="0" t="s">
        <v>661</v>
      </c>
      <c r="C2151" s="0" t="s">
        <v>1173</v>
      </c>
      <c r="D2151" s="0" t="s">
        <v>1175</v>
      </c>
      <c r="E2151" s="317" t="n">
        <v>0.34</v>
      </c>
    </row>
    <row r="2152" customFormat="false" ht="15" hidden="false" customHeight="false" outlineLevel="0" collapsed="false">
      <c r="A2152" s="0" t="n">
        <v>40863</v>
      </c>
      <c r="B2152" s="0" t="s">
        <v>637</v>
      </c>
      <c r="C2152" s="0" t="s">
        <v>1360</v>
      </c>
      <c r="D2152" s="0" t="s">
        <v>1175</v>
      </c>
      <c r="E2152" s="317" t="n">
        <v>63.58</v>
      </c>
    </row>
    <row r="2153" customFormat="false" ht="15" hidden="false" customHeight="false" outlineLevel="0" collapsed="false">
      <c r="A2153" s="0" t="n">
        <v>38475</v>
      </c>
      <c r="B2153" s="0" t="s">
        <v>3252</v>
      </c>
      <c r="C2153" s="0" t="s">
        <v>1167</v>
      </c>
      <c r="D2153" s="0" t="s">
        <v>1168</v>
      </c>
      <c r="E2153" s="317" t="n">
        <v>16.21</v>
      </c>
    </row>
    <row r="2154" customFormat="false" ht="15" hidden="false" customHeight="false" outlineLevel="0" collapsed="false">
      <c r="A2154" s="0" t="n">
        <v>38474</v>
      </c>
      <c r="B2154" s="0" t="s">
        <v>3253</v>
      </c>
      <c r="C2154" s="0" t="s">
        <v>1167</v>
      </c>
      <c r="D2154" s="0" t="s">
        <v>1168</v>
      </c>
      <c r="E2154" s="317" t="n">
        <v>20.03</v>
      </c>
    </row>
    <row r="2155" customFormat="false" ht="15" hidden="false" customHeight="false" outlineLevel="0" collapsed="false">
      <c r="A2155" s="0" t="n">
        <v>10886</v>
      </c>
      <c r="B2155" s="0" t="s">
        <v>838</v>
      </c>
      <c r="C2155" s="0" t="s">
        <v>1167</v>
      </c>
      <c r="D2155" s="0" t="s">
        <v>1168</v>
      </c>
      <c r="E2155" s="317" t="n">
        <v>148.75</v>
      </c>
    </row>
    <row r="2156" customFormat="false" ht="15" hidden="false" customHeight="false" outlineLevel="0" collapsed="false">
      <c r="A2156" s="0" t="n">
        <v>10888</v>
      </c>
      <c r="B2156" s="0" t="s">
        <v>3254</v>
      </c>
      <c r="C2156" s="0" t="s">
        <v>1167</v>
      </c>
      <c r="D2156" s="0" t="s">
        <v>1168</v>
      </c>
      <c r="E2156" s="317" t="n">
        <v>470.76</v>
      </c>
    </row>
    <row r="2157" customFormat="false" ht="15" hidden="false" customHeight="false" outlineLevel="0" collapsed="false">
      <c r="A2157" s="0" t="n">
        <v>10889</v>
      </c>
      <c r="B2157" s="0" t="s">
        <v>835</v>
      </c>
      <c r="C2157" s="0" t="s">
        <v>1167</v>
      </c>
      <c r="D2157" s="0" t="s">
        <v>1168</v>
      </c>
      <c r="E2157" s="317" t="n">
        <v>510</v>
      </c>
    </row>
    <row r="2158" customFormat="false" ht="15" hidden="false" customHeight="false" outlineLevel="0" collapsed="false">
      <c r="A2158" s="0" t="n">
        <v>10890</v>
      </c>
      <c r="B2158" s="0" t="s">
        <v>3255</v>
      </c>
      <c r="C2158" s="0" t="s">
        <v>1167</v>
      </c>
      <c r="D2158" s="0" t="s">
        <v>1168</v>
      </c>
      <c r="E2158" s="317" t="n">
        <v>235.38</v>
      </c>
    </row>
    <row r="2159" customFormat="false" ht="15" hidden="false" customHeight="false" outlineLevel="0" collapsed="false">
      <c r="A2159" s="0" t="n">
        <v>10891</v>
      </c>
      <c r="B2159" s="0" t="s">
        <v>3256</v>
      </c>
      <c r="C2159" s="0" t="s">
        <v>1167</v>
      </c>
      <c r="D2159" s="0" t="s">
        <v>1168</v>
      </c>
      <c r="E2159" s="317" t="n">
        <v>143.84</v>
      </c>
    </row>
    <row r="2160" customFormat="false" ht="15" hidden="false" customHeight="false" outlineLevel="0" collapsed="false">
      <c r="A2160" s="0" t="n">
        <v>10892</v>
      </c>
      <c r="B2160" s="0" t="s">
        <v>839</v>
      </c>
      <c r="C2160" s="0" t="s">
        <v>1167</v>
      </c>
      <c r="D2160" s="0" t="s">
        <v>1175</v>
      </c>
      <c r="E2160" s="317" t="n">
        <v>170</v>
      </c>
    </row>
    <row r="2161" customFormat="false" ht="15" hidden="false" customHeight="false" outlineLevel="0" collapsed="false">
      <c r="A2161" s="0" t="n">
        <v>20977</v>
      </c>
      <c r="B2161" s="0" t="s">
        <v>3257</v>
      </c>
      <c r="C2161" s="0" t="s">
        <v>1167</v>
      </c>
      <c r="D2161" s="0" t="s">
        <v>1168</v>
      </c>
      <c r="E2161" s="317" t="n">
        <v>202.69</v>
      </c>
    </row>
    <row r="2162" customFormat="false" ht="15" hidden="false" customHeight="false" outlineLevel="0" collapsed="false">
      <c r="A2162" s="0" t="n">
        <v>3073</v>
      </c>
      <c r="B2162" s="0" t="s">
        <v>3258</v>
      </c>
      <c r="C2162" s="0" t="s">
        <v>1167</v>
      </c>
      <c r="D2162" s="0" t="s">
        <v>1171</v>
      </c>
      <c r="E2162" s="317" t="n">
        <v>145.39</v>
      </c>
    </row>
    <row r="2163" customFormat="false" ht="15" hidden="false" customHeight="false" outlineLevel="0" collapsed="false">
      <c r="A2163" s="0" t="n">
        <v>3068</v>
      </c>
      <c r="B2163" s="0" t="s">
        <v>3259</v>
      </c>
      <c r="C2163" s="0" t="s">
        <v>1167</v>
      </c>
      <c r="D2163" s="0" t="s">
        <v>1171</v>
      </c>
      <c r="E2163" s="317" t="n">
        <v>29.06</v>
      </c>
    </row>
    <row r="2164" customFormat="false" ht="15" hidden="false" customHeight="false" outlineLevel="0" collapsed="false">
      <c r="A2164" s="0" t="n">
        <v>3074</v>
      </c>
      <c r="B2164" s="0" t="s">
        <v>3260</v>
      </c>
      <c r="C2164" s="0" t="s">
        <v>1167</v>
      </c>
      <c r="D2164" s="0" t="s">
        <v>1171</v>
      </c>
      <c r="E2164" s="317" t="n">
        <v>91.79</v>
      </c>
    </row>
    <row r="2165" customFormat="false" ht="15" hidden="false" customHeight="false" outlineLevel="0" collapsed="false">
      <c r="A2165" s="0" t="n">
        <v>3076</v>
      </c>
      <c r="B2165" s="0" t="s">
        <v>3261</v>
      </c>
      <c r="C2165" s="0" t="s">
        <v>1167</v>
      </c>
      <c r="D2165" s="0" t="s">
        <v>1171</v>
      </c>
      <c r="E2165" s="317" t="n">
        <v>119.53</v>
      </c>
    </row>
    <row r="2166" customFormat="false" ht="15" hidden="false" customHeight="false" outlineLevel="0" collapsed="false">
      <c r="A2166" s="0" t="n">
        <v>3072</v>
      </c>
      <c r="B2166" s="0" t="s">
        <v>3262</v>
      </c>
      <c r="C2166" s="0" t="s">
        <v>1167</v>
      </c>
      <c r="D2166" s="0" t="s">
        <v>1171</v>
      </c>
      <c r="E2166" s="317" t="n">
        <v>30.11</v>
      </c>
    </row>
    <row r="2167" customFormat="false" ht="15" hidden="false" customHeight="false" outlineLevel="0" collapsed="false">
      <c r="A2167" s="0" t="n">
        <v>3075</v>
      </c>
      <c r="B2167" s="0" t="s">
        <v>3263</v>
      </c>
      <c r="C2167" s="0" t="s">
        <v>1167</v>
      </c>
      <c r="D2167" s="0" t="s">
        <v>1171</v>
      </c>
      <c r="E2167" s="317" t="n">
        <v>75.53</v>
      </c>
    </row>
    <row r="2168" customFormat="false" ht="15" hidden="false" customHeight="false" outlineLevel="0" collapsed="false">
      <c r="A2168" s="0" t="n">
        <v>10780</v>
      </c>
      <c r="B2168" s="0" t="s">
        <v>3264</v>
      </c>
      <c r="C2168" s="0" t="s">
        <v>1167</v>
      </c>
      <c r="D2168" s="0" t="s">
        <v>1171</v>
      </c>
      <c r="E2168" s="317" t="n">
        <v>6.38</v>
      </c>
    </row>
    <row r="2169" customFormat="false" ht="15" hidden="false" customHeight="false" outlineLevel="0" collapsed="false">
      <c r="A2169" s="0" t="n">
        <v>10781</v>
      </c>
      <c r="B2169" s="0" t="s">
        <v>3265</v>
      </c>
      <c r="C2169" s="0" t="s">
        <v>1167</v>
      </c>
      <c r="D2169" s="0" t="s">
        <v>1171</v>
      </c>
      <c r="E2169" s="317" t="n">
        <v>10.24</v>
      </c>
    </row>
    <row r="2170" customFormat="false" ht="15" hidden="false" customHeight="false" outlineLevel="0" collapsed="false">
      <c r="A2170" s="0" t="n">
        <v>20106</v>
      </c>
      <c r="B2170" s="0" t="s">
        <v>3266</v>
      </c>
      <c r="C2170" s="0" t="s">
        <v>1167</v>
      </c>
      <c r="D2170" s="0" t="s">
        <v>1171</v>
      </c>
      <c r="E2170" s="317" t="n">
        <v>3.37</v>
      </c>
    </row>
    <row r="2171" customFormat="false" ht="15" hidden="false" customHeight="false" outlineLevel="0" collapsed="false">
      <c r="A2171" s="0" t="n">
        <v>20107</v>
      </c>
      <c r="B2171" s="0" t="s">
        <v>3267</v>
      </c>
      <c r="C2171" s="0" t="s">
        <v>1167</v>
      </c>
      <c r="D2171" s="0" t="s">
        <v>1171</v>
      </c>
      <c r="E2171" s="317" t="n">
        <v>3.86</v>
      </c>
    </row>
    <row r="2172" customFormat="false" ht="15" hidden="false" customHeight="false" outlineLevel="0" collapsed="false">
      <c r="A2172" s="0" t="n">
        <v>20108</v>
      </c>
      <c r="B2172" s="0" t="s">
        <v>3268</v>
      </c>
      <c r="C2172" s="0" t="s">
        <v>1167</v>
      </c>
      <c r="D2172" s="0" t="s">
        <v>1171</v>
      </c>
      <c r="E2172" s="317" t="n">
        <v>5.1</v>
      </c>
    </row>
    <row r="2173" customFormat="false" ht="15" hidden="false" customHeight="false" outlineLevel="0" collapsed="false">
      <c r="A2173" s="0" t="n">
        <v>20109</v>
      </c>
      <c r="B2173" s="0" t="s">
        <v>3269</v>
      </c>
      <c r="C2173" s="0" t="s">
        <v>1167</v>
      </c>
      <c r="D2173" s="0" t="s">
        <v>1171</v>
      </c>
      <c r="E2173" s="317" t="n">
        <v>6.38</v>
      </c>
    </row>
    <row r="2174" customFormat="false" ht="15" hidden="false" customHeight="false" outlineLevel="0" collapsed="false">
      <c r="A2174" s="0" t="n">
        <v>34795</v>
      </c>
      <c r="B2174" s="0" t="s">
        <v>3270</v>
      </c>
      <c r="C2174" s="0" t="s">
        <v>1170</v>
      </c>
      <c r="D2174" s="0" t="s">
        <v>1171</v>
      </c>
      <c r="E2174" s="317" t="n">
        <v>143.62</v>
      </c>
    </row>
    <row r="2175" customFormat="false" ht="15" hidden="false" customHeight="false" outlineLevel="0" collapsed="false">
      <c r="A2175" s="0" t="n">
        <v>34796</v>
      </c>
      <c r="B2175" s="0" t="s">
        <v>3271</v>
      </c>
      <c r="C2175" s="0" t="s">
        <v>1185</v>
      </c>
      <c r="D2175" s="0" t="s">
        <v>1171</v>
      </c>
      <c r="E2175" s="317" t="n">
        <v>6.3</v>
      </c>
    </row>
    <row r="2176" customFormat="false" ht="15" hidden="false" customHeight="false" outlineLevel="0" collapsed="false">
      <c r="A2176" s="0" t="n">
        <v>11474</v>
      </c>
      <c r="B2176" s="0" t="s">
        <v>3272</v>
      </c>
      <c r="C2176" s="0" t="s">
        <v>1167</v>
      </c>
      <c r="D2176" s="0" t="s">
        <v>1168</v>
      </c>
      <c r="E2176" s="317" t="n">
        <v>32.46</v>
      </c>
    </row>
    <row r="2177" customFormat="false" ht="15" hidden="false" customHeight="false" outlineLevel="0" collapsed="false">
      <c r="A2177" s="0" t="n">
        <v>11470</v>
      </c>
      <c r="B2177" s="0" t="s">
        <v>3273</v>
      </c>
      <c r="C2177" s="0" t="s">
        <v>1167</v>
      </c>
      <c r="D2177" s="0" t="s">
        <v>1168</v>
      </c>
      <c r="E2177" s="317" t="n">
        <v>21.27</v>
      </c>
    </row>
    <row r="2178" customFormat="false" ht="15" hidden="false" customHeight="false" outlineLevel="0" collapsed="false">
      <c r="A2178" s="0" t="n">
        <v>11480</v>
      </c>
      <c r="B2178" s="0" t="s">
        <v>3274</v>
      </c>
      <c r="C2178" s="0" t="s">
        <v>2627</v>
      </c>
      <c r="D2178" s="0" t="s">
        <v>1168</v>
      </c>
      <c r="E2178" s="317" t="n">
        <v>53.09</v>
      </c>
    </row>
    <row r="2179" customFormat="false" ht="15" hidden="false" customHeight="false" outlineLevel="0" collapsed="false">
      <c r="A2179" s="0" t="n">
        <v>38154</v>
      </c>
      <c r="B2179" s="0" t="s">
        <v>3275</v>
      </c>
      <c r="C2179" s="0" t="s">
        <v>2627</v>
      </c>
      <c r="D2179" s="0" t="s">
        <v>1168</v>
      </c>
      <c r="E2179" s="317" t="n">
        <v>33.24</v>
      </c>
    </row>
    <row r="2180" customFormat="false" ht="15" hidden="false" customHeight="false" outlineLevel="0" collapsed="false">
      <c r="A2180" s="0" t="n">
        <v>11482</v>
      </c>
      <c r="B2180" s="0" t="s">
        <v>3276</v>
      </c>
      <c r="C2180" s="0" t="s">
        <v>2627</v>
      </c>
      <c r="D2180" s="0" t="s">
        <v>1168</v>
      </c>
      <c r="E2180" s="317" t="n">
        <v>48.22</v>
      </c>
    </row>
    <row r="2181" customFormat="false" ht="15" hidden="false" customHeight="false" outlineLevel="0" collapsed="false">
      <c r="A2181" s="0" t="n">
        <v>3084</v>
      </c>
      <c r="B2181" s="0" t="s">
        <v>3277</v>
      </c>
      <c r="C2181" s="0" t="s">
        <v>2627</v>
      </c>
      <c r="D2181" s="0" t="s">
        <v>1168</v>
      </c>
      <c r="E2181" s="317" t="n">
        <v>62</v>
      </c>
    </row>
    <row r="2182" customFormat="false" ht="15" hidden="false" customHeight="false" outlineLevel="0" collapsed="false">
      <c r="A2182" s="0" t="n">
        <v>3103</v>
      </c>
      <c r="B2182" s="0" t="s">
        <v>3278</v>
      </c>
      <c r="C2182" s="0" t="s">
        <v>1167</v>
      </c>
      <c r="D2182" s="0" t="s">
        <v>1168</v>
      </c>
      <c r="E2182" s="317" t="n">
        <v>55.42</v>
      </c>
    </row>
    <row r="2183" customFormat="false" ht="15" hidden="false" customHeight="false" outlineLevel="0" collapsed="false">
      <c r="A2183" s="0" t="n">
        <v>11481</v>
      </c>
      <c r="B2183" s="0" t="s">
        <v>3279</v>
      </c>
      <c r="C2183" s="0" t="s">
        <v>1167</v>
      </c>
      <c r="D2183" s="0" t="s">
        <v>1168</v>
      </c>
      <c r="E2183" s="317" t="n">
        <v>16.72</v>
      </c>
    </row>
    <row r="2184" customFormat="false" ht="15" hidden="false" customHeight="false" outlineLevel="0" collapsed="false">
      <c r="A2184" s="0" t="n">
        <v>3097</v>
      </c>
      <c r="B2184" s="0" t="s">
        <v>3280</v>
      </c>
      <c r="C2184" s="0" t="s">
        <v>2627</v>
      </c>
      <c r="D2184" s="0" t="s">
        <v>1168</v>
      </c>
      <c r="E2184" s="317" t="n">
        <v>34.34</v>
      </c>
    </row>
    <row r="2185" customFormat="false" ht="15" hidden="false" customHeight="false" outlineLevel="0" collapsed="false">
      <c r="A2185" s="0" t="n">
        <v>38153</v>
      </c>
      <c r="B2185" s="0" t="s">
        <v>3281</v>
      </c>
      <c r="C2185" s="0" t="s">
        <v>2627</v>
      </c>
      <c r="D2185" s="0" t="s">
        <v>1168</v>
      </c>
      <c r="E2185" s="317" t="n">
        <v>31.5</v>
      </c>
    </row>
    <row r="2186" customFormat="false" ht="15" hidden="false" customHeight="false" outlineLevel="0" collapsed="false">
      <c r="A2186" s="0" t="n">
        <v>3099</v>
      </c>
      <c r="B2186" s="0" t="s">
        <v>804</v>
      </c>
      <c r="C2186" s="0" t="s">
        <v>2627</v>
      </c>
      <c r="D2186" s="0" t="s">
        <v>1168</v>
      </c>
      <c r="E2186" s="317" t="n">
        <v>54.94</v>
      </c>
    </row>
    <row r="2187" customFormat="false" ht="15" hidden="false" customHeight="false" outlineLevel="0" collapsed="false">
      <c r="A2187" s="0" t="n">
        <v>3080</v>
      </c>
      <c r="B2187" s="0" t="s">
        <v>3282</v>
      </c>
      <c r="C2187" s="0" t="s">
        <v>2627</v>
      </c>
      <c r="D2187" s="0" t="s">
        <v>1175</v>
      </c>
      <c r="E2187" s="317" t="n">
        <v>45.9</v>
      </c>
    </row>
    <row r="2188" customFormat="false" ht="15" hidden="false" customHeight="false" outlineLevel="0" collapsed="false">
      <c r="A2188" s="0" t="n">
        <v>3081</v>
      </c>
      <c r="B2188" s="0" t="s">
        <v>3283</v>
      </c>
      <c r="C2188" s="0" t="s">
        <v>2627</v>
      </c>
      <c r="D2188" s="0" t="s">
        <v>1168</v>
      </c>
      <c r="E2188" s="317" t="n">
        <v>69.47</v>
      </c>
    </row>
    <row r="2189" customFormat="false" ht="15" hidden="false" customHeight="false" outlineLevel="0" collapsed="false">
      <c r="A2189" s="0" t="n">
        <v>38151</v>
      </c>
      <c r="B2189" s="0" t="s">
        <v>3284</v>
      </c>
      <c r="C2189" s="0" t="s">
        <v>2627</v>
      </c>
      <c r="D2189" s="0" t="s">
        <v>1168</v>
      </c>
      <c r="E2189" s="317" t="n">
        <v>43.49</v>
      </c>
    </row>
    <row r="2190" customFormat="false" ht="15" hidden="false" customHeight="false" outlineLevel="0" collapsed="false">
      <c r="A2190" s="0" t="n">
        <v>11479</v>
      </c>
      <c r="B2190" s="0" t="s">
        <v>3285</v>
      </c>
      <c r="C2190" s="0" t="s">
        <v>1167</v>
      </c>
      <c r="D2190" s="0" t="s">
        <v>1168</v>
      </c>
      <c r="E2190" s="317" t="n">
        <v>25.28</v>
      </c>
    </row>
    <row r="2191" customFormat="false" ht="15" hidden="false" customHeight="false" outlineLevel="0" collapsed="false">
      <c r="A2191" s="0" t="n">
        <v>38152</v>
      </c>
      <c r="B2191" s="0" t="s">
        <v>3286</v>
      </c>
      <c r="C2191" s="0" t="s">
        <v>2627</v>
      </c>
      <c r="D2191" s="0" t="s">
        <v>1168</v>
      </c>
      <c r="E2191" s="317" t="n">
        <v>62.94</v>
      </c>
    </row>
    <row r="2192" customFormat="false" ht="15" hidden="false" customHeight="false" outlineLevel="0" collapsed="false">
      <c r="A2192" s="0" t="n">
        <v>11478</v>
      </c>
      <c r="B2192" s="0" t="s">
        <v>3287</v>
      </c>
      <c r="C2192" s="0" t="s">
        <v>1167</v>
      </c>
      <c r="D2192" s="0" t="s">
        <v>1168</v>
      </c>
      <c r="E2192" s="317" t="n">
        <v>44.36</v>
      </c>
    </row>
    <row r="2193" customFormat="false" ht="15" hidden="false" customHeight="false" outlineLevel="0" collapsed="false">
      <c r="A2193" s="0" t="n">
        <v>3090</v>
      </c>
      <c r="B2193" s="0" t="s">
        <v>3288</v>
      </c>
      <c r="C2193" s="0" t="s">
        <v>2627</v>
      </c>
      <c r="D2193" s="0" t="s">
        <v>1168</v>
      </c>
      <c r="E2193" s="317" t="n">
        <v>37.11</v>
      </c>
    </row>
    <row r="2194" customFormat="false" ht="15" hidden="false" customHeight="false" outlineLevel="0" collapsed="false">
      <c r="A2194" s="0" t="n">
        <v>3093</v>
      </c>
      <c r="B2194" s="0" t="s">
        <v>805</v>
      </c>
      <c r="C2194" s="0" t="s">
        <v>2627</v>
      </c>
      <c r="D2194" s="0" t="s">
        <v>1168</v>
      </c>
      <c r="E2194" s="317" t="n">
        <v>61.67</v>
      </c>
    </row>
    <row r="2195" customFormat="false" ht="15" hidden="false" customHeight="false" outlineLevel="0" collapsed="false">
      <c r="A2195" s="0" t="n">
        <v>11476</v>
      </c>
      <c r="B2195" s="0" t="s">
        <v>3289</v>
      </c>
      <c r="C2195" s="0" t="s">
        <v>1167</v>
      </c>
      <c r="D2195" s="0" t="s">
        <v>1168</v>
      </c>
      <c r="E2195" s="317" t="n">
        <v>26.58</v>
      </c>
    </row>
    <row r="2196" customFormat="false" ht="15" hidden="false" customHeight="false" outlineLevel="0" collapsed="false">
      <c r="A2196" s="0" t="n">
        <v>3082</v>
      </c>
      <c r="B2196" s="0" t="s">
        <v>3290</v>
      </c>
      <c r="C2196" s="0" t="s">
        <v>2627</v>
      </c>
      <c r="D2196" s="0" t="s">
        <v>1168</v>
      </c>
      <c r="E2196" s="317" t="n">
        <v>42.93</v>
      </c>
    </row>
    <row r="2197" customFormat="false" ht="15" hidden="false" customHeight="false" outlineLevel="0" collapsed="false">
      <c r="A2197" s="0" t="n">
        <v>11484</v>
      </c>
      <c r="B2197" s="0" t="s">
        <v>3291</v>
      </c>
      <c r="C2197" s="0" t="s">
        <v>1167</v>
      </c>
      <c r="D2197" s="0" t="s">
        <v>1168</v>
      </c>
      <c r="E2197" s="317" t="n">
        <v>30.62</v>
      </c>
    </row>
    <row r="2198" customFormat="false" ht="15" hidden="false" customHeight="false" outlineLevel="0" collapsed="false">
      <c r="A2198" s="0" t="n">
        <v>38155</v>
      </c>
      <c r="B2198" s="0" t="s">
        <v>3292</v>
      </c>
      <c r="C2198" s="0" t="s">
        <v>1167</v>
      </c>
      <c r="D2198" s="0" t="s">
        <v>1168</v>
      </c>
      <c r="E2198" s="317" t="n">
        <v>41.75</v>
      </c>
    </row>
    <row r="2199" customFormat="false" ht="15" hidden="false" customHeight="false" outlineLevel="0" collapsed="false">
      <c r="A2199" s="0" t="n">
        <v>11468</v>
      </c>
      <c r="B2199" s="0" t="s">
        <v>3293</v>
      </c>
      <c r="C2199" s="0" t="s">
        <v>1167</v>
      </c>
      <c r="D2199" s="0" t="s">
        <v>1168</v>
      </c>
      <c r="E2199" s="317" t="n">
        <v>9.37</v>
      </c>
    </row>
    <row r="2200" customFormat="false" ht="15" hidden="false" customHeight="false" outlineLevel="0" collapsed="false">
      <c r="A2200" s="0" t="n">
        <v>11469</v>
      </c>
      <c r="B2200" s="0" t="s">
        <v>3294</v>
      </c>
      <c r="C2200" s="0" t="s">
        <v>1167</v>
      </c>
      <c r="D2200" s="0" t="s">
        <v>1168</v>
      </c>
      <c r="E2200" s="317" t="n">
        <v>11.19</v>
      </c>
    </row>
    <row r="2201" customFormat="false" ht="15" hidden="false" customHeight="false" outlineLevel="0" collapsed="false">
      <c r="A2201" s="0" t="n">
        <v>11477</v>
      </c>
      <c r="B2201" s="0" t="s">
        <v>3295</v>
      </c>
      <c r="C2201" s="0" t="s">
        <v>2627</v>
      </c>
      <c r="D2201" s="0" t="s">
        <v>1168</v>
      </c>
      <c r="E2201" s="317" t="n">
        <v>50.86</v>
      </c>
    </row>
    <row r="2202" customFormat="false" ht="15" hidden="false" customHeight="false" outlineLevel="0" collapsed="false">
      <c r="A2202" s="0" t="n">
        <v>40311</v>
      </c>
      <c r="B2202" s="0" t="s">
        <v>3296</v>
      </c>
      <c r="C2202" s="0" t="s">
        <v>2627</v>
      </c>
      <c r="D2202" s="0" t="s">
        <v>1168</v>
      </c>
      <c r="E2202" s="317" t="n">
        <v>49.12</v>
      </c>
    </row>
    <row r="2203" customFormat="false" ht="15" hidden="false" customHeight="false" outlineLevel="0" collapsed="false">
      <c r="A2203" s="0" t="n">
        <v>38165</v>
      </c>
      <c r="B2203" s="0" t="s">
        <v>3297</v>
      </c>
      <c r="C2203" s="0" t="s">
        <v>2627</v>
      </c>
      <c r="D2203" s="0" t="s">
        <v>1168</v>
      </c>
      <c r="E2203" s="317" t="n">
        <v>48.86</v>
      </c>
    </row>
    <row r="2204" customFormat="false" ht="15" hidden="false" customHeight="false" outlineLevel="0" collapsed="false">
      <c r="A2204" s="0" t="n">
        <v>3096</v>
      </c>
      <c r="B2204" s="0" t="s">
        <v>3298</v>
      </c>
      <c r="C2204" s="0" t="s">
        <v>2627</v>
      </c>
      <c r="D2204" s="0" t="s">
        <v>1168</v>
      </c>
      <c r="E2204" s="317" t="n">
        <v>28.23</v>
      </c>
    </row>
    <row r="2205" customFormat="false" ht="15" hidden="false" customHeight="false" outlineLevel="0" collapsed="false">
      <c r="A2205" s="0" t="n">
        <v>11456</v>
      </c>
      <c r="B2205" s="0" t="s">
        <v>3299</v>
      </c>
      <c r="C2205" s="0" t="s">
        <v>1167</v>
      </c>
      <c r="D2205" s="0" t="s">
        <v>1168</v>
      </c>
      <c r="E2205" s="317" t="n">
        <v>10.83</v>
      </c>
    </row>
    <row r="2206" customFormat="false" ht="15" hidden="false" customHeight="false" outlineLevel="0" collapsed="false">
      <c r="A2206" s="0" t="n">
        <v>3119</v>
      </c>
      <c r="B2206" s="0" t="s">
        <v>3300</v>
      </c>
      <c r="C2206" s="0" t="s">
        <v>1167</v>
      </c>
      <c r="D2206" s="0" t="s">
        <v>1168</v>
      </c>
      <c r="E2206" s="317" t="n">
        <v>1.61</v>
      </c>
    </row>
    <row r="2207" customFormat="false" ht="15" hidden="false" customHeight="false" outlineLevel="0" collapsed="false">
      <c r="A2207" s="0" t="n">
        <v>3122</v>
      </c>
      <c r="B2207" s="0" t="s">
        <v>3301</v>
      </c>
      <c r="C2207" s="0" t="s">
        <v>1167</v>
      </c>
      <c r="D2207" s="0" t="s">
        <v>1168</v>
      </c>
      <c r="E2207" s="317" t="n">
        <v>2.26</v>
      </c>
    </row>
    <row r="2208" customFormat="false" ht="15" hidden="false" customHeight="false" outlineLevel="0" collapsed="false">
      <c r="A2208" s="0" t="n">
        <v>3121</v>
      </c>
      <c r="B2208" s="0" t="s">
        <v>3302</v>
      </c>
      <c r="C2208" s="0" t="s">
        <v>1167</v>
      </c>
      <c r="D2208" s="0" t="s">
        <v>1168</v>
      </c>
      <c r="E2208" s="317" t="n">
        <v>3.51</v>
      </c>
    </row>
    <row r="2209" customFormat="false" ht="15" hidden="false" customHeight="false" outlineLevel="0" collapsed="false">
      <c r="A2209" s="0" t="n">
        <v>3120</v>
      </c>
      <c r="B2209" s="0" t="s">
        <v>3303</v>
      </c>
      <c r="C2209" s="0" t="s">
        <v>1167</v>
      </c>
      <c r="D2209" s="0" t="s">
        <v>1168</v>
      </c>
      <c r="E2209" s="317" t="n">
        <v>5.53</v>
      </c>
    </row>
    <row r="2210" customFormat="false" ht="15" hidden="false" customHeight="false" outlineLevel="0" collapsed="false">
      <c r="A2210" s="0" t="n">
        <v>11455</v>
      </c>
      <c r="B2210" s="0" t="s">
        <v>3304</v>
      </c>
      <c r="C2210" s="0" t="s">
        <v>1167</v>
      </c>
      <c r="D2210" s="0" t="s">
        <v>1168</v>
      </c>
      <c r="E2210" s="317" t="n">
        <v>7.76</v>
      </c>
    </row>
    <row r="2211" customFormat="false" ht="15" hidden="false" customHeight="false" outlineLevel="0" collapsed="false">
      <c r="A2211" s="0" t="n">
        <v>3111</v>
      </c>
      <c r="B2211" s="0" t="s">
        <v>3305</v>
      </c>
      <c r="C2211" s="0" t="s">
        <v>1167</v>
      </c>
      <c r="D2211" s="0" t="s">
        <v>1168</v>
      </c>
      <c r="E2211" s="317" t="n">
        <v>18.57</v>
      </c>
    </row>
    <row r="2212" customFormat="false" ht="15" hidden="false" customHeight="false" outlineLevel="0" collapsed="false">
      <c r="A2212" s="0" t="n">
        <v>3108</v>
      </c>
      <c r="B2212" s="0" t="s">
        <v>3306</v>
      </c>
      <c r="C2212" s="0" t="s">
        <v>1167</v>
      </c>
      <c r="D2212" s="0" t="s">
        <v>1168</v>
      </c>
      <c r="E2212" s="317" t="n">
        <v>19.48</v>
      </c>
    </row>
    <row r="2213" customFormat="false" ht="15" hidden="false" customHeight="false" outlineLevel="0" collapsed="false">
      <c r="A2213" s="0" t="n">
        <v>3105</v>
      </c>
      <c r="B2213" s="0" t="s">
        <v>3307</v>
      </c>
      <c r="C2213" s="0" t="s">
        <v>1167</v>
      </c>
      <c r="D2213" s="0" t="s">
        <v>1168</v>
      </c>
      <c r="E2213" s="317" t="n">
        <v>30.27</v>
      </c>
    </row>
    <row r="2214" customFormat="false" ht="15" hidden="false" customHeight="false" outlineLevel="0" collapsed="false">
      <c r="A2214" s="0" t="n">
        <v>38178</v>
      </c>
      <c r="B2214" s="0" t="s">
        <v>3308</v>
      </c>
      <c r="C2214" s="0" t="s">
        <v>1167</v>
      </c>
      <c r="D2214" s="0" t="s">
        <v>1168</v>
      </c>
      <c r="E2214" s="317" t="n">
        <v>19.79</v>
      </c>
    </row>
    <row r="2215" customFormat="false" ht="15" hidden="false" customHeight="false" outlineLevel="0" collapsed="false">
      <c r="A2215" s="0" t="n">
        <v>11458</v>
      </c>
      <c r="B2215" s="0" t="s">
        <v>3309</v>
      </c>
      <c r="C2215" s="0" t="s">
        <v>1167</v>
      </c>
      <c r="D2215" s="0" t="s">
        <v>1168</v>
      </c>
      <c r="E2215" s="317" t="n">
        <v>17.33</v>
      </c>
    </row>
    <row r="2216" customFormat="false" ht="15" hidden="false" customHeight="false" outlineLevel="0" collapsed="false">
      <c r="A2216" s="0" t="n">
        <v>42481</v>
      </c>
      <c r="B2216" s="0" t="s">
        <v>3310</v>
      </c>
      <c r="C2216" s="0" t="s">
        <v>1170</v>
      </c>
      <c r="D2216" s="0" t="s">
        <v>1171</v>
      </c>
      <c r="E2216" s="317" t="n">
        <v>21.06</v>
      </c>
    </row>
    <row r="2217" customFormat="false" ht="15" hidden="false" customHeight="false" outlineLevel="0" collapsed="false">
      <c r="A2217" s="0" t="n">
        <v>11461</v>
      </c>
      <c r="B2217" s="0" t="s">
        <v>3311</v>
      </c>
      <c r="C2217" s="0" t="s">
        <v>1167</v>
      </c>
      <c r="D2217" s="0" t="s">
        <v>1168</v>
      </c>
      <c r="E2217" s="317" t="n">
        <v>4.39</v>
      </c>
    </row>
    <row r="2218" customFormat="false" ht="15" hidden="false" customHeight="false" outlineLevel="0" collapsed="false">
      <c r="A2218" s="0" t="n">
        <v>3106</v>
      </c>
      <c r="B2218" s="0" t="s">
        <v>3312</v>
      </c>
      <c r="C2218" s="0" t="s">
        <v>1167</v>
      </c>
      <c r="D2218" s="0" t="s">
        <v>1168</v>
      </c>
      <c r="E2218" s="317" t="n">
        <v>3.34</v>
      </c>
    </row>
    <row r="2219" customFormat="false" ht="15" hidden="false" customHeight="false" outlineLevel="0" collapsed="false">
      <c r="A2219" s="0" t="n">
        <v>3107</v>
      </c>
      <c r="B2219" s="0" t="s">
        <v>3313</v>
      </c>
      <c r="C2219" s="0" t="s">
        <v>1167</v>
      </c>
      <c r="D2219" s="0" t="s">
        <v>1168</v>
      </c>
      <c r="E2219" s="317" t="n">
        <v>2.81</v>
      </c>
    </row>
    <row r="2220" customFormat="false" ht="15" hidden="false" customHeight="false" outlineLevel="0" collapsed="false">
      <c r="A2220" s="0" t="n">
        <v>25951</v>
      </c>
      <c r="B2220" s="0" t="s">
        <v>3314</v>
      </c>
      <c r="C2220" s="0" t="s">
        <v>1234</v>
      </c>
      <c r="D2220" s="0" t="s">
        <v>1168</v>
      </c>
      <c r="E2220" s="317" t="n">
        <v>2.36</v>
      </c>
    </row>
    <row r="2221" customFormat="false" ht="15" hidden="false" customHeight="false" outlineLevel="0" collapsed="false">
      <c r="A2221" s="0" t="n">
        <v>3123</v>
      </c>
      <c r="B2221" s="0" t="s">
        <v>3315</v>
      </c>
      <c r="C2221" s="0" t="s">
        <v>1234</v>
      </c>
      <c r="D2221" s="0" t="s">
        <v>1175</v>
      </c>
      <c r="E2221" s="317" t="n">
        <v>2.2</v>
      </c>
    </row>
    <row r="2222" customFormat="false" ht="15" hidden="false" customHeight="false" outlineLevel="0" collapsed="false">
      <c r="A2222" s="0" t="n">
        <v>38125</v>
      </c>
      <c r="B2222" s="0" t="s">
        <v>3316</v>
      </c>
      <c r="C2222" s="0" t="s">
        <v>1234</v>
      </c>
      <c r="D2222" s="0" t="s">
        <v>1168</v>
      </c>
      <c r="E2222" s="317" t="n">
        <v>0.87</v>
      </c>
    </row>
    <row r="2223" customFormat="false" ht="15" hidden="false" customHeight="false" outlineLevel="0" collapsed="false">
      <c r="A2223" s="0" t="n">
        <v>39014</v>
      </c>
      <c r="B2223" s="0" t="s">
        <v>3317</v>
      </c>
      <c r="C2223" s="0" t="s">
        <v>1234</v>
      </c>
      <c r="D2223" s="0" t="s">
        <v>1168</v>
      </c>
      <c r="E2223" s="317" t="n">
        <v>11.01</v>
      </c>
    </row>
    <row r="2224" customFormat="false" ht="15" hidden="false" customHeight="false" outlineLevel="0" collapsed="false">
      <c r="A2224" s="0" t="n">
        <v>11894</v>
      </c>
      <c r="B2224" s="0" t="s">
        <v>3318</v>
      </c>
      <c r="C2224" s="0" t="s">
        <v>1167</v>
      </c>
      <c r="D2224" s="0" t="s">
        <v>1171</v>
      </c>
      <c r="E2224" s="317" t="n">
        <v>482.88</v>
      </c>
    </row>
    <row r="2225" customFormat="false" ht="15" hidden="false" customHeight="false" outlineLevel="0" collapsed="false">
      <c r="A2225" s="0" t="n">
        <v>39365</v>
      </c>
      <c r="B2225" s="0" t="s">
        <v>3319</v>
      </c>
      <c r="C2225" s="0" t="s">
        <v>1167</v>
      </c>
      <c r="D2225" s="0" t="s">
        <v>1168</v>
      </c>
      <c r="E2225" s="317" t="n">
        <v>787.15</v>
      </c>
    </row>
    <row r="2226" customFormat="false" ht="15" hidden="false" customHeight="false" outlineLevel="0" collapsed="false">
      <c r="A2226" s="0" t="n">
        <v>39366</v>
      </c>
      <c r="B2226" s="0" t="s">
        <v>3320</v>
      </c>
      <c r="C2226" s="0" t="s">
        <v>1167</v>
      </c>
      <c r="D2226" s="0" t="s">
        <v>1168</v>
      </c>
      <c r="E2226" s="316" t="n">
        <v>2015.45</v>
      </c>
    </row>
    <row r="2227" customFormat="false" ht="15" hidden="false" customHeight="false" outlineLevel="0" collapsed="false">
      <c r="A2227" s="0" t="n">
        <v>39367</v>
      </c>
      <c r="B2227" s="0" t="s">
        <v>3321</v>
      </c>
      <c r="C2227" s="0" t="s">
        <v>1167</v>
      </c>
      <c r="D2227" s="0" t="s">
        <v>1168</v>
      </c>
      <c r="E2227" s="316" t="n">
        <v>2754.76</v>
      </c>
    </row>
    <row r="2228" customFormat="false" ht="15" hidden="false" customHeight="false" outlineLevel="0" collapsed="false">
      <c r="A2228" s="0" t="n">
        <v>37394</v>
      </c>
      <c r="B2228" s="0" t="s">
        <v>3322</v>
      </c>
      <c r="C2228" s="0" t="s">
        <v>3323</v>
      </c>
      <c r="D2228" s="0" t="s">
        <v>1171</v>
      </c>
      <c r="E2228" s="317" t="n">
        <v>27.98</v>
      </c>
    </row>
    <row r="2229" customFormat="false" ht="15" hidden="false" customHeight="false" outlineLevel="0" collapsed="false">
      <c r="A2229" s="0" t="n">
        <v>14146</v>
      </c>
      <c r="B2229" s="0" t="s">
        <v>3324</v>
      </c>
      <c r="C2229" s="0" t="s">
        <v>3323</v>
      </c>
      <c r="D2229" s="0" t="s">
        <v>1171</v>
      </c>
      <c r="E2229" s="317" t="n">
        <v>45</v>
      </c>
    </row>
    <row r="2230" customFormat="false" ht="15" hidden="false" customHeight="false" outlineLevel="0" collapsed="false">
      <c r="A2230" s="0" t="n">
        <v>38134</v>
      </c>
      <c r="B2230" s="0" t="s">
        <v>3325</v>
      </c>
      <c r="C2230" s="0" t="s">
        <v>1234</v>
      </c>
      <c r="D2230" s="0" t="s">
        <v>1168</v>
      </c>
      <c r="E2230" s="317" t="n">
        <v>51.66</v>
      </c>
    </row>
    <row r="2231" customFormat="false" ht="15" hidden="false" customHeight="false" outlineLevel="0" collapsed="false">
      <c r="A2231" s="0" t="n">
        <v>38132</v>
      </c>
      <c r="B2231" s="0" t="s">
        <v>3326</v>
      </c>
      <c r="C2231" s="0" t="s">
        <v>1234</v>
      </c>
      <c r="D2231" s="0" t="s">
        <v>1168</v>
      </c>
      <c r="E2231" s="317" t="n">
        <v>52.69</v>
      </c>
    </row>
    <row r="2232" customFormat="false" ht="15" hidden="false" customHeight="false" outlineLevel="0" collapsed="false">
      <c r="A2232" s="0" t="n">
        <v>38133</v>
      </c>
      <c r="B2232" s="0" t="s">
        <v>3327</v>
      </c>
      <c r="C2232" s="0" t="s">
        <v>1234</v>
      </c>
      <c r="D2232" s="0" t="s">
        <v>1168</v>
      </c>
      <c r="E2232" s="317" t="n">
        <v>50.97</v>
      </c>
    </row>
    <row r="2233" customFormat="false" ht="15" hidden="false" customHeight="false" outlineLevel="0" collapsed="false">
      <c r="A2233" s="0" t="n">
        <v>938</v>
      </c>
      <c r="B2233" s="0" t="s">
        <v>3328</v>
      </c>
      <c r="C2233" s="0" t="s">
        <v>1185</v>
      </c>
      <c r="D2233" s="0" t="s">
        <v>1168</v>
      </c>
      <c r="E2233" s="317" t="n">
        <v>0.73</v>
      </c>
    </row>
    <row r="2234" customFormat="false" ht="15" hidden="false" customHeight="false" outlineLevel="0" collapsed="false">
      <c r="A2234" s="0" t="n">
        <v>937</v>
      </c>
      <c r="B2234" s="0" t="s">
        <v>3329</v>
      </c>
      <c r="C2234" s="0" t="s">
        <v>1185</v>
      </c>
      <c r="D2234" s="0" t="s">
        <v>1168</v>
      </c>
      <c r="E2234" s="317" t="n">
        <v>4.52</v>
      </c>
    </row>
    <row r="2235" customFormat="false" ht="15" hidden="false" customHeight="false" outlineLevel="0" collapsed="false">
      <c r="A2235" s="0" t="n">
        <v>939</v>
      </c>
      <c r="B2235" s="0" t="s">
        <v>3330</v>
      </c>
      <c r="C2235" s="0" t="s">
        <v>1185</v>
      </c>
      <c r="D2235" s="0" t="s">
        <v>1168</v>
      </c>
      <c r="E2235" s="317" t="n">
        <v>1.17</v>
      </c>
    </row>
    <row r="2236" customFormat="false" ht="15" hidden="false" customHeight="false" outlineLevel="0" collapsed="false">
      <c r="A2236" s="0" t="n">
        <v>944</v>
      </c>
      <c r="B2236" s="0" t="s">
        <v>3331</v>
      </c>
      <c r="C2236" s="0" t="s">
        <v>1185</v>
      </c>
      <c r="D2236" s="0" t="s">
        <v>1168</v>
      </c>
      <c r="E2236" s="317" t="n">
        <v>2</v>
      </c>
    </row>
    <row r="2237" customFormat="false" ht="15" hidden="false" customHeight="false" outlineLevel="0" collapsed="false">
      <c r="A2237" s="0" t="n">
        <v>940</v>
      </c>
      <c r="B2237" s="0" t="s">
        <v>3332</v>
      </c>
      <c r="C2237" s="0" t="s">
        <v>1185</v>
      </c>
      <c r="D2237" s="0" t="s">
        <v>1168</v>
      </c>
      <c r="E2237" s="317" t="n">
        <v>2.76</v>
      </c>
    </row>
    <row r="2238" customFormat="false" ht="15" hidden="false" customHeight="false" outlineLevel="0" collapsed="false">
      <c r="A2238" s="0" t="n">
        <v>936</v>
      </c>
      <c r="B2238" s="0" t="s">
        <v>3333</v>
      </c>
      <c r="C2238" s="0" t="s">
        <v>1185</v>
      </c>
      <c r="D2238" s="0" t="s">
        <v>1168</v>
      </c>
      <c r="E2238" s="317" t="n">
        <v>0.85</v>
      </c>
    </row>
    <row r="2239" customFormat="false" ht="15" hidden="false" customHeight="false" outlineLevel="0" collapsed="false">
      <c r="A2239" s="0" t="n">
        <v>935</v>
      </c>
      <c r="B2239" s="0" t="s">
        <v>3334</v>
      </c>
      <c r="C2239" s="0" t="s">
        <v>1185</v>
      </c>
      <c r="D2239" s="0" t="s">
        <v>1168</v>
      </c>
      <c r="E2239" s="317" t="n">
        <v>0.65</v>
      </c>
    </row>
    <row r="2240" customFormat="false" ht="15" hidden="false" customHeight="false" outlineLevel="0" collapsed="false">
      <c r="A2240" s="0" t="n">
        <v>406</v>
      </c>
      <c r="B2240" s="0" t="s">
        <v>3335</v>
      </c>
      <c r="C2240" s="0" t="s">
        <v>1167</v>
      </c>
      <c r="D2240" s="0" t="s">
        <v>1168</v>
      </c>
      <c r="E2240" s="317" t="n">
        <v>47.36</v>
      </c>
    </row>
    <row r="2241" customFormat="false" ht="15" hidden="false" customHeight="false" outlineLevel="0" collapsed="false">
      <c r="A2241" s="0" t="n">
        <v>42529</v>
      </c>
      <c r="B2241" s="0" t="s">
        <v>3336</v>
      </c>
      <c r="C2241" s="0" t="s">
        <v>1185</v>
      </c>
      <c r="D2241" s="0" t="s">
        <v>1168</v>
      </c>
      <c r="E2241" s="317" t="n">
        <v>0.93</v>
      </c>
    </row>
    <row r="2242" customFormat="false" ht="15" hidden="false" customHeight="false" outlineLevel="0" collapsed="false">
      <c r="A2242" s="0" t="n">
        <v>39634</v>
      </c>
      <c r="B2242" s="0" t="s">
        <v>3337</v>
      </c>
      <c r="C2242" s="0" t="s">
        <v>1185</v>
      </c>
      <c r="D2242" s="0" t="s">
        <v>1168</v>
      </c>
      <c r="E2242" s="317" t="n">
        <v>6.78</v>
      </c>
    </row>
    <row r="2243" customFormat="false" ht="15" hidden="false" customHeight="false" outlineLevel="0" collapsed="false">
      <c r="A2243" s="0" t="n">
        <v>39701</v>
      </c>
      <c r="B2243" s="0" t="s">
        <v>3338</v>
      </c>
      <c r="C2243" s="0" t="s">
        <v>1167</v>
      </c>
      <c r="D2243" s="0" t="s">
        <v>1168</v>
      </c>
      <c r="E2243" s="317" t="n">
        <v>53.85</v>
      </c>
    </row>
    <row r="2244" customFormat="false" ht="15" hidden="false" customHeight="false" outlineLevel="0" collapsed="false">
      <c r="A2244" s="0" t="n">
        <v>12815</v>
      </c>
      <c r="B2244" s="0" t="s">
        <v>651</v>
      </c>
      <c r="C2244" s="0" t="s">
        <v>1167</v>
      </c>
      <c r="D2244" s="0" t="s">
        <v>1168</v>
      </c>
      <c r="E2244" s="317" t="n">
        <v>5.84</v>
      </c>
    </row>
    <row r="2245" customFormat="false" ht="15" hidden="false" customHeight="false" outlineLevel="0" collapsed="false">
      <c r="A2245" s="0" t="n">
        <v>407</v>
      </c>
      <c r="B2245" s="0" t="s">
        <v>3339</v>
      </c>
      <c r="C2245" s="0" t="s">
        <v>1234</v>
      </c>
      <c r="D2245" s="0" t="s">
        <v>1171</v>
      </c>
      <c r="E2245" s="317" t="n">
        <v>29.47</v>
      </c>
    </row>
    <row r="2246" customFormat="false" ht="15" hidden="false" customHeight="false" outlineLevel="0" collapsed="false">
      <c r="A2246" s="0" t="n">
        <v>39431</v>
      </c>
      <c r="B2246" s="0" t="s">
        <v>714</v>
      </c>
      <c r="C2246" s="0" t="s">
        <v>1185</v>
      </c>
      <c r="D2246" s="0" t="s">
        <v>1168</v>
      </c>
      <c r="E2246" s="317" t="n">
        <v>0.17</v>
      </c>
    </row>
    <row r="2247" customFormat="false" ht="15" hidden="false" customHeight="false" outlineLevel="0" collapsed="false">
      <c r="A2247" s="0" t="n">
        <v>39432</v>
      </c>
      <c r="B2247" s="0" t="s">
        <v>715</v>
      </c>
      <c r="C2247" s="0" t="s">
        <v>1185</v>
      </c>
      <c r="D2247" s="0" t="s">
        <v>1168</v>
      </c>
      <c r="E2247" s="317" t="n">
        <v>2.28</v>
      </c>
    </row>
    <row r="2248" customFormat="false" ht="15" hidden="false" customHeight="false" outlineLevel="0" collapsed="false">
      <c r="A2248" s="0" t="n">
        <v>20111</v>
      </c>
      <c r="B2248" s="0" t="s">
        <v>947</v>
      </c>
      <c r="C2248" s="0" t="s">
        <v>1167</v>
      </c>
      <c r="D2248" s="0" t="s">
        <v>1175</v>
      </c>
      <c r="E2248" s="317" t="n">
        <v>11.52</v>
      </c>
    </row>
    <row r="2249" customFormat="false" ht="15" hidden="false" customHeight="false" outlineLevel="0" collapsed="false">
      <c r="A2249" s="0" t="n">
        <v>21127</v>
      </c>
      <c r="B2249" s="0" t="s">
        <v>857</v>
      </c>
      <c r="C2249" s="0" t="s">
        <v>1167</v>
      </c>
      <c r="D2249" s="0" t="s">
        <v>1168</v>
      </c>
      <c r="E2249" s="317" t="n">
        <v>4.35</v>
      </c>
    </row>
    <row r="2250" customFormat="false" ht="15" hidden="false" customHeight="false" outlineLevel="0" collapsed="false">
      <c r="A2250" s="0" t="n">
        <v>404</v>
      </c>
      <c r="B2250" s="0" t="s">
        <v>3340</v>
      </c>
      <c r="C2250" s="0" t="s">
        <v>1185</v>
      </c>
      <c r="D2250" s="0" t="s">
        <v>1168</v>
      </c>
      <c r="E2250" s="317" t="n">
        <v>1.57</v>
      </c>
    </row>
    <row r="2251" customFormat="false" ht="15" hidden="false" customHeight="false" outlineLevel="0" collapsed="false">
      <c r="A2251" s="0" t="n">
        <v>14151</v>
      </c>
      <c r="B2251" s="0" t="s">
        <v>3341</v>
      </c>
      <c r="C2251" s="0" t="s">
        <v>1167</v>
      </c>
      <c r="D2251" s="0" t="s">
        <v>1171</v>
      </c>
      <c r="E2251" s="317" t="n">
        <v>32.34</v>
      </c>
    </row>
    <row r="2252" customFormat="false" ht="15" hidden="false" customHeight="false" outlineLevel="0" collapsed="false">
      <c r="A2252" s="0" t="n">
        <v>14153</v>
      </c>
      <c r="B2252" s="0" t="s">
        <v>3342</v>
      </c>
      <c r="C2252" s="0" t="s">
        <v>1167</v>
      </c>
      <c r="D2252" s="0" t="s">
        <v>1171</v>
      </c>
      <c r="E2252" s="317" t="n">
        <v>36.56</v>
      </c>
    </row>
    <row r="2253" customFormat="false" ht="15" hidden="false" customHeight="false" outlineLevel="0" collapsed="false">
      <c r="A2253" s="0" t="n">
        <v>14152</v>
      </c>
      <c r="B2253" s="0" t="s">
        <v>3343</v>
      </c>
      <c r="C2253" s="0" t="s">
        <v>1167</v>
      </c>
      <c r="D2253" s="0" t="s">
        <v>1171</v>
      </c>
      <c r="E2253" s="317" t="n">
        <v>28.06</v>
      </c>
    </row>
    <row r="2254" customFormat="false" ht="15" hidden="false" customHeight="false" outlineLevel="0" collapsed="false">
      <c r="A2254" s="0" t="n">
        <v>14154</v>
      </c>
      <c r="B2254" s="0" t="s">
        <v>904</v>
      </c>
      <c r="C2254" s="0" t="s">
        <v>1167</v>
      </c>
      <c r="D2254" s="0" t="s">
        <v>1171</v>
      </c>
      <c r="E2254" s="317" t="n">
        <v>98.24</v>
      </c>
    </row>
    <row r="2255" customFormat="false" ht="15" hidden="false" customHeight="false" outlineLevel="0" collapsed="false">
      <c r="A2255" s="0" t="n">
        <v>42015</v>
      </c>
      <c r="B2255" s="0" t="s">
        <v>3344</v>
      </c>
      <c r="C2255" s="0" t="s">
        <v>1185</v>
      </c>
      <c r="D2255" s="0" t="s">
        <v>1171</v>
      </c>
      <c r="E2255" s="317" t="n">
        <v>0.09</v>
      </c>
    </row>
    <row r="2256" customFormat="false" ht="15" hidden="false" customHeight="false" outlineLevel="0" collapsed="false">
      <c r="A2256" s="0" t="n">
        <v>3146</v>
      </c>
      <c r="B2256" s="0" t="s">
        <v>931</v>
      </c>
      <c r="C2256" s="0" t="s">
        <v>1167</v>
      </c>
      <c r="D2256" s="0" t="s">
        <v>1175</v>
      </c>
      <c r="E2256" s="317" t="n">
        <v>3.48</v>
      </c>
    </row>
    <row r="2257" customFormat="false" ht="15" hidden="false" customHeight="false" outlineLevel="0" collapsed="false">
      <c r="A2257" s="0" t="n">
        <v>3143</v>
      </c>
      <c r="B2257" s="0" t="s">
        <v>3345</v>
      </c>
      <c r="C2257" s="0" t="s">
        <v>1167</v>
      </c>
      <c r="D2257" s="0" t="s">
        <v>1168</v>
      </c>
      <c r="E2257" s="317" t="n">
        <v>7.91</v>
      </c>
    </row>
    <row r="2258" customFormat="false" ht="15" hidden="false" customHeight="false" outlineLevel="0" collapsed="false">
      <c r="A2258" s="0" t="n">
        <v>3148</v>
      </c>
      <c r="B2258" s="0" t="s">
        <v>3346</v>
      </c>
      <c r="C2258" s="0" t="s">
        <v>1167</v>
      </c>
      <c r="D2258" s="0" t="s">
        <v>1168</v>
      </c>
      <c r="E2258" s="317" t="n">
        <v>12.83</v>
      </c>
    </row>
    <row r="2259" customFormat="false" ht="15" hidden="false" customHeight="false" outlineLevel="0" collapsed="false">
      <c r="A2259" s="0" t="n">
        <v>4310</v>
      </c>
      <c r="B2259" s="0" t="s">
        <v>3347</v>
      </c>
      <c r="C2259" s="0" t="s">
        <v>1167</v>
      </c>
      <c r="D2259" s="0" t="s">
        <v>1168</v>
      </c>
      <c r="E2259" s="317" t="n">
        <v>1.8</v>
      </c>
    </row>
    <row r="2260" customFormat="false" ht="15" hidden="false" customHeight="false" outlineLevel="0" collapsed="false">
      <c r="A2260" s="0" t="n">
        <v>4311</v>
      </c>
      <c r="B2260" s="0" t="s">
        <v>3348</v>
      </c>
      <c r="C2260" s="0" t="s">
        <v>1167</v>
      </c>
      <c r="D2260" s="0" t="s">
        <v>1168</v>
      </c>
      <c r="E2260" s="317" t="n">
        <v>1.26</v>
      </c>
    </row>
    <row r="2261" customFormat="false" ht="15" hidden="false" customHeight="false" outlineLevel="0" collapsed="false">
      <c r="A2261" s="0" t="n">
        <v>4312</v>
      </c>
      <c r="B2261" s="0" t="s">
        <v>3349</v>
      </c>
      <c r="C2261" s="0" t="s">
        <v>1167</v>
      </c>
      <c r="D2261" s="0" t="s">
        <v>1168</v>
      </c>
      <c r="E2261" s="317" t="n">
        <v>1.77</v>
      </c>
    </row>
    <row r="2262" customFormat="false" ht="15" hidden="false" customHeight="false" outlineLevel="0" collapsed="false">
      <c r="A2262" s="0" t="n">
        <v>11162</v>
      </c>
      <c r="B2262" s="0" t="s">
        <v>3350</v>
      </c>
      <c r="C2262" s="0" t="s">
        <v>1167</v>
      </c>
      <c r="D2262" s="0" t="s">
        <v>1168</v>
      </c>
      <c r="E2262" s="317" t="n">
        <v>1.27</v>
      </c>
    </row>
    <row r="2263" customFormat="false" ht="15" hidden="false" customHeight="false" outlineLevel="0" collapsed="false">
      <c r="A2263" s="0" t="n">
        <v>13261</v>
      </c>
      <c r="B2263" s="0" t="s">
        <v>3351</v>
      </c>
      <c r="C2263" s="0" t="s">
        <v>1167</v>
      </c>
      <c r="D2263" s="0" t="s">
        <v>1168</v>
      </c>
      <c r="E2263" s="317" t="n">
        <v>1.6</v>
      </c>
    </row>
    <row r="2264" customFormat="false" ht="15" hidden="false" customHeight="false" outlineLevel="0" collapsed="false">
      <c r="A2264" s="0" t="n">
        <v>3255</v>
      </c>
      <c r="B2264" s="0" t="s">
        <v>3352</v>
      </c>
      <c r="C2264" s="0" t="s">
        <v>1167</v>
      </c>
      <c r="D2264" s="0" t="s">
        <v>1168</v>
      </c>
      <c r="E2264" s="317" t="n">
        <v>4.93</v>
      </c>
    </row>
    <row r="2265" customFormat="false" ht="15" hidden="false" customHeight="false" outlineLevel="0" collapsed="false">
      <c r="A2265" s="0" t="n">
        <v>3254</v>
      </c>
      <c r="B2265" s="0" t="s">
        <v>3353</v>
      </c>
      <c r="C2265" s="0" t="s">
        <v>1167</v>
      </c>
      <c r="D2265" s="0" t="s">
        <v>1168</v>
      </c>
      <c r="E2265" s="317" t="n">
        <v>80.13</v>
      </c>
    </row>
    <row r="2266" customFormat="false" ht="15" hidden="false" customHeight="false" outlineLevel="0" collapsed="false">
      <c r="A2266" s="0" t="n">
        <v>3259</v>
      </c>
      <c r="B2266" s="0" t="s">
        <v>3354</v>
      </c>
      <c r="C2266" s="0" t="s">
        <v>1167</v>
      </c>
      <c r="D2266" s="0" t="s">
        <v>1168</v>
      </c>
      <c r="E2266" s="317" t="n">
        <v>9.63</v>
      </c>
    </row>
    <row r="2267" customFormat="false" ht="15" hidden="false" customHeight="false" outlineLevel="0" collapsed="false">
      <c r="A2267" s="0" t="n">
        <v>3258</v>
      </c>
      <c r="B2267" s="0" t="s">
        <v>3355</v>
      </c>
      <c r="C2267" s="0" t="s">
        <v>1167</v>
      </c>
      <c r="D2267" s="0" t="s">
        <v>1168</v>
      </c>
      <c r="E2267" s="317" t="n">
        <v>5.82</v>
      </c>
    </row>
    <row r="2268" customFormat="false" ht="15" hidden="false" customHeight="false" outlineLevel="0" collapsed="false">
      <c r="A2268" s="0" t="n">
        <v>3251</v>
      </c>
      <c r="B2268" s="0" t="s">
        <v>3356</v>
      </c>
      <c r="C2268" s="0" t="s">
        <v>1167</v>
      </c>
      <c r="D2268" s="0" t="s">
        <v>1168</v>
      </c>
      <c r="E2268" s="317" t="n">
        <v>3.43</v>
      </c>
    </row>
    <row r="2269" customFormat="false" ht="15" hidden="false" customHeight="false" outlineLevel="0" collapsed="false">
      <c r="A2269" s="0" t="n">
        <v>3256</v>
      </c>
      <c r="B2269" s="0" t="s">
        <v>3357</v>
      </c>
      <c r="C2269" s="0" t="s">
        <v>1167</v>
      </c>
      <c r="D2269" s="0" t="s">
        <v>1168</v>
      </c>
      <c r="E2269" s="317" t="n">
        <v>6.49</v>
      </c>
    </row>
    <row r="2270" customFormat="false" ht="15" hidden="false" customHeight="false" outlineLevel="0" collapsed="false">
      <c r="A2270" s="0" t="n">
        <v>3261</v>
      </c>
      <c r="B2270" s="0" t="s">
        <v>3358</v>
      </c>
      <c r="C2270" s="0" t="s">
        <v>1167</v>
      </c>
      <c r="D2270" s="0" t="s">
        <v>1168</v>
      </c>
      <c r="E2270" s="317" t="n">
        <v>70.87</v>
      </c>
    </row>
    <row r="2271" customFormat="false" ht="15" hidden="false" customHeight="false" outlineLevel="0" collapsed="false">
      <c r="A2271" s="0" t="n">
        <v>3260</v>
      </c>
      <c r="B2271" s="0" t="s">
        <v>3359</v>
      </c>
      <c r="C2271" s="0" t="s">
        <v>1167</v>
      </c>
      <c r="D2271" s="0" t="s">
        <v>1168</v>
      </c>
      <c r="E2271" s="317" t="n">
        <v>12.17</v>
      </c>
    </row>
    <row r="2272" customFormat="false" ht="15" hidden="false" customHeight="false" outlineLevel="0" collapsed="false">
      <c r="A2272" s="0" t="n">
        <v>3272</v>
      </c>
      <c r="B2272" s="0" t="s">
        <v>3360</v>
      </c>
      <c r="C2272" s="0" t="s">
        <v>1167</v>
      </c>
      <c r="D2272" s="0" t="s">
        <v>1168</v>
      </c>
      <c r="E2272" s="317" t="n">
        <v>27.27</v>
      </c>
    </row>
    <row r="2273" customFormat="false" ht="15" hidden="false" customHeight="false" outlineLevel="0" collapsed="false">
      <c r="A2273" s="0" t="n">
        <v>3265</v>
      </c>
      <c r="B2273" s="0" t="s">
        <v>3361</v>
      </c>
      <c r="C2273" s="0" t="s">
        <v>1167</v>
      </c>
      <c r="D2273" s="0" t="s">
        <v>1168</v>
      </c>
      <c r="E2273" s="317" t="n">
        <v>21.66</v>
      </c>
    </row>
    <row r="2274" customFormat="false" ht="15" hidden="false" customHeight="false" outlineLevel="0" collapsed="false">
      <c r="A2274" s="0" t="n">
        <v>3262</v>
      </c>
      <c r="B2274" s="0" t="s">
        <v>3362</v>
      </c>
      <c r="C2274" s="0" t="s">
        <v>1167</v>
      </c>
      <c r="D2274" s="0" t="s">
        <v>1168</v>
      </c>
      <c r="E2274" s="317" t="n">
        <v>9.48</v>
      </c>
    </row>
    <row r="2275" customFormat="false" ht="15" hidden="false" customHeight="false" outlineLevel="0" collapsed="false">
      <c r="A2275" s="0" t="n">
        <v>3264</v>
      </c>
      <c r="B2275" s="0" t="s">
        <v>3363</v>
      </c>
      <c r="C2275" s="0" t="s">
        <v>1167</v>
      </c>
      <c r="D2275" s="0" t="s">
        <v>1168</v>
      </c>
      <c r="E2275" s="317" t="n">
        <v>15.57</v>
      </c>
    </row>
    <row r="2276" customFormat="false" ht="15" hidden="false" customHeight="false" outlineLevel="0" collapsed="false">
      <c r="A2276" s="0" t="n">
        <v>3267</v>
      </c>
      <c r="B2276" s="0" t="s">
        <v>3364</v>
      </c>
      <c r="C2276" s="0" t="s">
        <v>1167</v>
      </c>
      <c r="D2276" s="0" t="s">
        <v>1168</v>
      </c>
      <c r="E2276" s="317" t="n">
        <v>50.87</v>
      </c>
    </row>
    <row r="2277" customFormat="false" ht="15" hidden="false" customHeight="false" outlineLevel="0" collapsed="false">
      <c r="A2277" s="0" t="n">
        <v>3266</v>
      </c>
      <c r="B2277" s="0" t="s">
        <v>3365</v>
      </c>
      <c r="C2277" s="0" t="s">
        <v>1167</v>
      </c>
      <c r="D2277" s="0" t="s">
        <v>1168</v>
      </c>
      <c r="E2277" s="317" t="n">
        <v>32.37</v>
      </c>
    </row>
    <row r="2278" customFormat="false" ht="15" hidden="false" customHeight="false" outlineLevel="0" collapsed="false">
      <c r="A2278" s="0" t="n">
        <v>3263</v>
      </c>
      <c r="B2278" s="0" t="s">
        <v>3366</v>
      </c>
      <c r="C2278" s="0" t="s">
        <v>1167</v>
      </c>
      <c r="D2278" s="0" t="s">
        <v>1168</v>
      </c>
      <c r="E2278" s="317" t="n">
        <v>12.95</v>
      </c>
    </row>
    <row r="2279" customFormat="false" ht="15" hidden="false" customHeight="false" outlineLevel="0" collapsed="false">
      <c r="A2279" s="0" t="n">
        <v>3268</v>
      </c>
      <c r="B2279" s="0" t="s">
        <v>3367</v>
      </c>
      <c r="C2279" s="0" t="s">
        <v>1167</v>
      </c>
      <c r="D2279" s="0" t="s">
        <v>1168</v>
      </c>
      <c r="E2279" s="317" t="n">
        <v>68.78</v>
      </c>
    </row>
    <row r="2280" customFormat="false" ht="15" hidden="false" customHeight="false" outlineLevel="0" collapsed="false">
      <c r="A2280" s="0" t="n">
        <v>3271</v>
      </c>
      <c r="B2280" s="0" t="s">
        <v>3368</v>
      </c>
      <c r="C2280" s="0" t="s">
        <v>1167</v>
      </c>
      <c r="D2280" s="0" t="s">
        <v>1168</v>
      </c>
      <c r="E2280" s="317" t="n">
        <v>101.69</v>
      </c>
    </row>
    <row r="2281" customFormat="false" ht="15" hidden="false" customHeight="false" outlineLevel="0" collapsed="false">
      <c r="A2281" s="0" t="n">
        <v>3270</v>
      </c>
      <c r="B2281" s="0" t="s">
        <v>3369</v>
      </c>
      <c r="C2281" s="0" t="s">
        <v>1167</v>
      </c>
      <c r="D2281" s="0" t="s">
        <v>1168</v>
      </c>
      <c r="E2281" s="317" t="n">
        <v>170.85</v>
      </c>
    </row>
    <row r="2282" customFormat="false" ht="15" hidden="false" customHeight="false" outlineLevel="0" collapsed="false">
      <c r="A2282" s="0" t="n">
        <v>3275</v>
      </c>
      <c r="B2282" s="0" t="s">
        <v>3370</v>
      </c>
      <c r="C2282" s="0" t="s">
        <v>1170</v>
      </c>
      <c r="D2282" s="0" t="s">
        <v>1168</v>
      </c>
      <c r="E2282" s="317" t="n">
        <v>53.26</v>
      </c>
    </row>
    <row r="2283" customFormat="false" ht="15" hidden="false" customHeight="false" outlineLevel="0" collapsed="false">
      <c r="A2283" s="0" t="n">
        <v>39512</v>
      </c>
      <c r="B2283" s="0" t="s">
        <v>3371</v>
      </c>
      <c r="C2283" s="0" t="s">
        <v>1170</v>
      </c>
      <c r="D2283" s="0" t="s">
        <v>1171</v>
      </c>
      <c r="E2283" s="317" t="n">
        <v>73.05</v>
      </c>
    </row>
    <row r="2284" customFormat="false" ht="15" hidden="false" customHeight="false" outlineLevel="0" collapsed="false">
      <c r="A2284" s="0" t="n">
        <v>39511</v>
      </c>
      <c r="B2284" s="0" t="s">
        <v>3372</v>
      </c>
      <c r="C2284" s="0" t="s">
        <v>1170</v>
      </c>
      <c r="D2284" s="0" t="s">
        <v>1171</v>
      </c>
      <c r="E2284" s="317" t="n">
        <v>79.68</v>
      </c>
    </row>
    <row r="2285" customFormat="false" ht="15" hidden="false" customHeight="false" outlineLevel="0" collapsed="false">
      <c r="A2285" s="0" t="n">
        <v>39513</v>
      </c>
      <c r="B2285" s="0" t="s">
        <v>3373</v>
      </c>
      <c r="C2285" s="0" t="s">
        <v>1170</v>
      </c>
      <c r="D2285" s="0" t="s">
        <v>1171</v>
      </c>
      <c r="E2285" s="317" t="n">
        <v>85.46</v>
      </c>
    </row>
    <row r="2286" customFormat="false" ht="15" hidden="false" customHeight="false" outlineLevel="0" collapsed="false">
      <c r="A2286" s="0" t="n">
        <v>3286</v>
      </c>
      <c r="B2286" s="0" t="s">
        <v>3374</v>
      </c>
      <c r="C2286" s="0" t="s">
        <v>1170</v>
      </c>
      <c r="D2286" s="0" t="s">
        <v>1168</v>
      </c>
      <c r="E2286" s="317" t="n">
        <v>58.63</v>
      </c>
    </row>
    <row r="2287" customFormat="false" ht="15" hidden="false" customHeight="false" outlineLevel="0" collapsed="false">
      <c r="A2287" s="0" t="n">
        <v>3287</v>
      </c>
      <c r="B2287" s="0" t="s">
        <v>3375</v>
      </c>
      <c r="C2287" s="0" t="s">
        <v>1170</v>
      </c>
      <c r="D2287" s="0" t="s">
        <v>1168</v>
      </c>
      <c r="E2287" s="317" t="n">
        <v>88.6</v>
      </c>
    </row>
    <row r="2288" customFormat="false" ht="15" hidden="false" customHeight="false" outlineLevel="0" collapsed="false">
      <c r="A2288" s="0" t="n">
        <v>3283</v>
      </c>
      <c r="B2288" s="0" t="s">
        <v>3376</v>
      </c>
      <c r="C2288" s="0" t="s">
        <v>1170</v>
      </c>
      <c r="D2288" s="0" t="s">
        <v>1168</v>
      </c>
      <c r="E2288" s="317" t="n">
        <v>18.61</v>
      </c>
    </row>
    <row r="2289" customFormat="false" ht="15" hidden="false" customHeight="false" outlineLevel="0" collapsed="false">
      <c r="A2289" s="0" t="n">
        <v>11587</v>
      </c>
      <c r="B2289" s="0" t="s">
        <v>3377</v>
      </c>
      <c r="C2289" s="0" t="s">
        <v>1170</v>
      </c>
      <c r="D2289" s="0" t="s">
        <v>1168</v>
      </c>
      <c r="E2289" s="317" t="n">
        <v>36.52</v>
      </c>
    </row>
    <row r="2290" customFormat="false" ht="15" hidden="false" customHeight="false" outlineLevel="0" collapsed="false">
      <c r="A2290" s="0" t="n">
        <v>36225</v>
      </c>
      <c r="B2290" s="0" t="s">
        <v>3378</v>
      </c>
      <c r="C2290" s="0" t="s">
        <v>1170</v>
      </c>
      <c r="D2290" s="0" t="s">
        <v>1168</v>
      </c>
      <c r="E2290" s="317" t="n">
        <v>14.83</v>
      </c>
    </row>
    <row r="2291" customFormat="false" ht="15" hidden="false" customHeight="false" outlineLevel="0" collapsed="false">
      <c r="A2291" s="0" t="n">
        <v>36230</v>
      </c>
      <c r="B2291" s="0" t="s">
        <v>3379</v>
      </c>
      <c r="C2291" s="0" t="s">
        <v>1170</v>
      </c>
      <c r="D2291" s="0" t="s">
        <v>1175</v>
      </c>
      <c r="E2291" s="317" t="n">
        <v>10.9</v>
      </c>
    </row>
    <row r="2292" customFormat="false" ht="15" hidden="false" customHeight="false" outlineLevel="0" collapsed="false">
      <c r="A2292" s="0" t="n">
        <v>36238</v>
      </c>
      <c r="B2292" s="0" t="s">
        <v>3380</v>
      </c>
      <c r="C2292" s="0" t="s">
        <v>1170</v>
      </c>
      <c r="D2292" s="0" t="s">
        <v>1168</v>
      </c>
      <c r="E2292" s="317" t="n">
        <v>10.65</v>
      </c>
    </row>
    <row r="2293" customFormat="false" ht="15" hidden="false" customHeight="false" outlineLevel="0" collapsed="false">
      <c r="A2293" s="0" t="n">
        <v>11887</v>
      </c>
      <c r="B2293" s="0" t="s">
        <v>3381</v>
      </c>
      <c r="C2293" s="0" t="s">
        <v>1167</v>
      </c>
      <c r="D2293" s="0" t="s">
        <v>1171</v>
      </c>
      <c r="E2293" s="316" t="n">
        <v>2274.77</v>
      </c>
    </row>
    <row r="2294" customFormat="false" ht="15" hidden="false" customHeight="false" outlineLevel="0" collapsed="false">
      <c r="A2294" s="0" t="n">
        <v>11883</v>
      </c>
      <c r="B2294" s="0" t="s">
        <v>3382</v>
      </c>
      <c r="C2294" s="0" t="s">
        <v>1167</v>
      </c>
      <c r="D2294" s="0" t="s">
        <v>1171</v>
      </c>
      <c r="E2294" s="316" t="n">
        <v>3344.31</v>
      </c>
    </row>
    <row r="2295" customFormat="false" ht="15" hidden="false" customHeight="false" outlineLevel="0" collapsed="false">
      <c r="A2295" s="0" t="n">
        <v>11884</v>
      </c>
      <c r="B2295" s="0" t="s">
        <v>3383</v>
      </c>
      <c r="C2295" s="0" t="s">
        <v>1167</v>
      </c>
      <c r="D2295" s="0" t="s">
        <v>1171</v>
      </c>
      <c r="E2295" s="316" t="n">
        <v>3588.15</v>
      </c>
    </row>
    <row r="2296" customFormat="false" ht="15" hidden="false" customHeight="false" outlineLevel="0" collapsed="false">
      <c r="A2296" s="0" t="n">
        <v>11885</v>
      </c>
      <c r="B2296" s="0" t="s">
        <v>3384</v>
      </c>
      <c r="C2296" s="0" t="s">
        <v>1167</v>
      </c>
      <c r="D2296" s="0" t="s">
        <v>1171</v>
      </c>
      <c r="E2296" s="316" t="n">
        <v>4002</v>
      </c>
    </row>
    <row r="2297" customFormat="false" ht="15" hidden="false" customHeight="false" outlineLevel="0" collapsed="false">
      <c r="A2297" s="0" t="n">
        <v>11886</v>
      </c>
      <c r="B2297" s="0" t="s">
        <v>3385</v>
      </c>
      <c r="C2297" s="0" t="s">
        <v>1167</v>
      </c>
      <c r="D2297" s="0" t="s">
        <v>1171</v>
      </c>
      <c r="E2297" s="316" t="n">
        <v>1289.83</v>
      </c>
    </row>
    <row r="2298" customFormat="false" ht="15" hidden="false" customHeight="false" outlineLevel="0" collapsed="false">
      <c r="A2298" s="0" t="n">
        <v>11888</v>
      </c>
      <c r="B2298" s="0" t="s">
        <v>3386</v>
      </c>
      <c r="C2298" s="0" t="s">
        <v>1167</v>
      </c>
      <c r="D2298" s="0" t="s">
        <v>1171</v>
      </c>
      <c r="E2298" s="316" t="n">
        <v>3029.03</v>
      </c>
    </row>
    <row r="2299" customFormat="false" ht="15" hidden="false" customHeight="false" outlineLevel="0" collapsed="false">
      <c r="A2299" s="0" t="n">
        <v>3277</v>
      </c>
      <c r="B2299" s="0" t="s">
        <v>3387</v>
      </c>
      <c r="C2299" s="0" t="s">
        <v>1167</v>
      </c>
      <c r="D2299" s="0" t="s">
        <v>1171</v>
      </c>
      <c r="E2299" s="317" t="n">
        <v>510.82</v>
      </c>
    </row>
    <row r="2300" customFormat="false" ht="15" hidden="false" customHeight="false" outlineLevel="0" collapsed="false">
      <c r="A2300" s="0" t="n">
        <v>3281</v>
      </c>
      <c r="B2300" s="0" t="s">
        <v>3388</v>
      </c>
      <c r="C2300" s="0" t="s">
        <v>1167</v>
      </c>
      <c r="D2300" s="0" t="s">
        <v>1171</v>
      </c>
      <c r="E2300" s="317" t="n">
        <v>423.02</v>
      </c>
    </row>
    <row r="2301" customFormat="false" ht="15" hidden="false" customHeight="false" outlineLevel="0" collapsed="false">
      <c r="A2301" s="0" t="n">
        <v>39363</v>
      </c>
      <c r="B2301" s="0" t="s">
        <v>3389</v>
      </c>
      <c r="C2301" s="0" t="s">
        <v>1167</v>
      </c>
      <c r="D2301" s="0" t="s">
        <v>1168</v>
      </c>
      <c r="E2301" s="316" t="n">
        <v>3206.4</v>
      </c>
    </row>
    <row r="2302" customFormat="false" ht="15" hidden="false" customHeight="false" outlineLevel="0" collapsed="false">
      <c r="A2302" s="0" t="n">
        <v>39361</v>
      </c>
      <c r="B2302" s="0" t="s">
        <v>3390</v>
      </c>
      <c r="C2302" s="0" t="s">
        <v>1167</v>
      </c>
      <c r="D2302" s="0" t="s">
        <v>1168</v>
      </c>
      <c r="E2302" s="317" t="n">
        <v>824.5</v>
      </c>
    </row>
    <row r="2303" customFormat="false" ht="15" hidden="false" customHeight="false" outlineLevel="0" collapsed="false">
      <c r="A2303" s="0" t="n">
        <v>39362</v>
      </c>
      <c r="B2303" s="0" t="s">
        <v>3391</v>
      </c>
      <c r="C2303" s="0" t="s">
        <v>1167</v>
      </c>
      <c r="D2303" s="0" t="s">
        <v>1168</v>
      </c>
      <c r="E2303" s="316" t="n">
        <v>2537.21</v>
      </c>
    </row>
    <row r="2304" customFormat="false" ht="15" hidden="false" customHeight="false" outlineLevel="0" collapsed="false">
      <c r="A2304" s="0" t="n">
        <v>39364</v>
      </c>
      <c r="B2304" s="0" t="s">
        <v>3392</v>
      </c>
      <c r="C2304" s="0" t="s">
        <v>1167</v>
      </c>
      <c r="D2304" s="0" t="s">
        <v>1168</v>
      </c>
      <c r="E2304" s="316" t="n">
        <v>7328.93</v>
      </c>
    </row>
    <row r="2305" customFormat="false" ht="15" hidden="false" customHeight="false" outlineLevel="0" collapsed="false">
      <c r="A2305" s="0" t="n">
        <v>14576</v>
      </c>
      <c r="B2305" s="0" t="s">
        <v>3393</v>
      </c>
      <c r="C2305" s="0" t="s">
        <v>1167</v>
      </c>
      <c r="D2305" s="0" t="s">
        <v>1171</v>
      </c>
      <c r="E2305" s="316" t="n">
        <v>3585005.97</v>
      </c>
    </row>
    <row r="2306" customFormat="false" ht="15" hidden="false" customHeight="false" outlineLevel="0" collapsed="false">
      <c r="A2306" s="0" t="n">
        <v>13877</v>
      </c>
      <c r="B2306" s="0" t="s">
        <v>3394</v>
      </c>
      <c r="C2306" s="0" t="s">
        <v>1167</v>
      </c>
      <c r="D2306" s="0" t="s">
        <v>1171</v>
      </c>
      <c r="E2306" s="316" t="n">
        <v>1534687.58</v>
      </c>
    </row>
    <row r="2307" customFormat="false" ht="15" hidden="false" customHeight="false" outlineLevel="0" collapsed="false">
      <c r="A2307" s="0" t="n">
        <v>7307</v>
      </c>
      <c r="B2307" s="0" t="s">
        <v>776</v>
      </c>
      <c r="C2307" s="0" t="s">
        <v>1235</v>
      </c>
      <c r="D2307" s="0" t="s">
        <v>1168</v>
      </c>
      <c r="E2307" s="317" t="n">
        <v>22.21</v>
      </c>
    </row>
    <row r="2308" customFormat="false" ht="15" hidden="false" customHeight="false" outlineLevel="0" collapsed="false">
      <c r="A2308" s="0" t="n">
        <v>38122</v>
      </c>
      <c r="B2308" s="0" t="s">
        <v>3395</v>
      </c>
      <c r="C2308" s="0" t="s">
        <v>1235</v>
      </c>
      <c r="D2308" s="0" t="s">
        <v>1168</v>
      </c>
      <c r="E2308" s="317" t="n">
        <v>9.95</v>
      </c>
    </row>
    <row r="2309" customFormat="false" ht="15" hidden="false" customHeight="false" outlineLevel="0" collapsed="false">
      <c r="A2309" s="0" t="n">
        <v>6086</v>
      </c>
      <c r="B2309" s="0" t="s">
        <v>3396</v>
      </c>
      <c r="C2309" s="0" t="s">
        <v>3397</v>
      </c>
      <c r="D2309" s="0" t="s">
        <v>1168</v>
      </c>
      <c r="E2309" s="317" t="n">
        <v>59.3</v>
      </c>
    </row>
    <row r="2310" customFormat="false" ht="15" hidden="false" customHeight="false" outlineLevel="0" collapsed="false">
      <c r="A2310" s="0" t="n">
        <v>38633</v>
      </c>
      <c r="B2310" s="0" t="s">
        <v>3398</v>
      </c>
      <c r="C2310" s="0" t="s">
        <v>1167</v>
      </c>
      <c r="D2310" s="0" t="s">
        <v>1171</v>
      </c>
      <c r="E2310" s="317" t="n">
        <v>16.34</v>
      </c>
    </row>
    <row r="2311" customFormat="false" ht="15" hidden="false" customHeight="false" outlineLevel="0" collapsed="false">
      <c r="A2311" s="0" t="n">
        <v>12344</v>
      </c>
      <c r="B2311" s="0" t="s">
        <v>3399</v>
      </c>
      <c r="C2311" s="0" t="s">
        <v>1167</v>
      </c>
      <c r="D2311" s="0" t="s">
        <v>1168</v>
      </c>
      <c r="E2311" s="317" t="n">
        <v>2.25</v>
      </c>
    </row>
    <row r="2312" customFormat="false" ht="15" hidden="false" customHeight="false" outlineLevel="0" collapsed="false">
      <c r="A2312" s="0" t="n">
        <v>12343</v>
      </c>
      <c r="B2312" s="0" t="s">
        <v>3400</v>
      </c>
      <c r="C2312" s="0" t="s">
        <v>1167</v>
      </c>
      <c r="D2312" s="0" t="s">
        <v>1168</v>
      </c>
      <c r="E2312" s="317" t="n">
        <v>3.49</v>
      </c>
    </row>
    <row r="2313" customFormat="false" ht="15" hidden="false" customHeight="false" outlineLevel="0" collapsed="false">
      <c r="A2313" s="0" t="n">
        <v>3295</v>
      </c>
      <c r="B2313" s="0" t="s">
        <v>3401</v>
      </c>
      <c r="C2313" s="0" t="s">
        <v>1167</v>
      </c>
      <c r="D2313" s="0" t="s">
        <v>1168</v>
      </c>
      <c r="E2313" s="317" t="n">
        <v>12.21</v>
      </c>
    </row>
    <row r="2314" customFormat="false" ht="15" hidden="false" customHeight="false" outlineLevel="0" collapsed="false">
      <c r="A2314" s="0" t="n">
        <v>3302</v>
      </c>
      <c r="B2314" s="0" t="s">
        <v>3402</v>
      </c>
      <c r="C2314" s="0" t="s">
        <v>1167</v>
      </c>
      <c r="D2314" s="0" t="s">
        <v>1168</v>
      </c>
      <c r="E2314" s="317" t="n">
        <v>12.76</v>
      </c>
    </row>
    <row r="2315" customFormat="false" ht="15" hidden="false" customHeight="false" outlineLevel="0" collapsed="false">
      <c r="A2315" s="0" t="n">
        <v>3297</v>
      </c>
      <c r="B2315" s="0" t="s">
        <v>3403</v>
      </c>
      <c r="C2315" s="0" t="s">
        <v>1167</v>
      </c>
      <c r="D2315" s="0" t="s">
        <v>1168</v>
      </c>
      <c r="E2315" s="317" t="n">
        <v>13.63</v>
      </c>
    </row>
    <row r="2316" customFormat="false" ht="15" hidden="false" customHeight="false" outlineLevel="0" collapsed="false">
      <c r="A2316" s="0" t="n">
        <v>3294</v>
      </c>
      <c r="B2316" s="0" t="s">
        <v>3404</v>
      </c>
      <c r="C2316" s="0" t="s">
        <v>1167</v>
      </c>
      <c r="D2316" s="0" t="s">
        <v>1168</v>
      </c>
      <c r="E2316" s="317" t="n">
        <v>13.83</v>
      </c>
    </row>
    <row r="2317" customFormat="false" ht="15" hidden="false" customHeight="false" outlineLevel="0" collapsed="false">
      <c r="A2317" s="0" t="n">
        <v>3292</v>
      </c>
      <c r="B2317" s="0" t="s">
        <v>3405</v>
      </c>
      <c r="C2317" s="0" t="s">
        <v>1167</v>
      </c>
      <c r="D2317" s="0" t="s">
        <v>1175</v>
      </c>
      <c r="E2317" s="317" t="n">
        <v>13</v>
      </c>
    </row>
    <row r="2318" customFormat="false" ht="15" hidden="false" customHeight="false" outlineLevel="0" collapsed="false">
      <c r="A2318" s="0" t="n">
        <v>3298</v>
      </c>
      <c r="B2318" s="0" t="s">
        <v>3406</v>
      </c>
      <c r="C2318" s="0" t="s">
        <v>1167</v>
      </c>
      <c r="D2318" s="0" t="s">
        <v>1168</v>
      </c>
      <c r="E2318" s="317" t="n">
        <v>30.46</v>
      </c>
    </row>
    <row r="2319" customFormat="false" ht="15" hidden="false" customHeight="false" outlineLevel="0" collapsed="false">
      <c r="A2319" s="0" t="n">
        <v>11596</v>
      </c>
      <c r="B2319" s="0" t="s">
        <v>3407</v>
      </c>
      <c r="C2319" s="0" t="s">
        <v>1167</v>
      </c>
      <c r="D2319" s="0" t="s">
        <v>1171</v>
      </c>
      <c r="E2319" s="317" t="n">
        <v>427.37</v>
      </c>
    </row>
    <row r="2320" customFormat="false" ht="15" hidden="false" customHeight="false" outlineLevel="0" collapsed="false">
      <c r="A2320" s="0" t="n">
        <v>34802</v>
      </c>
      <c r="B2320" s="0" t="s">
        <v>3408</v>
      </c>
      <c r="C2320" s="0" t="s">
        <v>1167</v>
      </c>
      <c r="D2320" s="0" t="s">
        <v>1171</v>
      </c>
      <c r="E2320" s="316" t="n">
        <v>1173.69</v>
      </c>
    </row>
    <row r="2321" customFormat="false" ht="15" hidden="false" customHeight="false" outlineLevel="0" collapsed="false">
      <c r="A2321" s="0" t="n">
        <v>11588</v>
      </c>
      <c r="B2321" s="0" t="s">
        <v>3409</v>
      </c>
      <c r="C2321" s="0" t="s">
        <v>1167</v>
      </c>
      <c r="D2321" s="0" t="s">
        <v>1171</v>
      </c>
      <c r="E2321" s="316" t="n">
        <v>1266.23</v>
      </c>
    </row>
    <row r="2322" customFormat="false" ht="15" hidden="false" customHeight="false" outlineLevel="0" collapsed="false">
      <c r="A2322" s="0" t="n">
        <v>34383</v>
      </c>
      <c r="B2322" s="0" t="s">
        <v>3410</v>
      </c>
      <c r="C2322" s="0" t="s">
        <v>1167</v>
      </c>
      <c r="D2322" s="0" t="s">
        <v>1171</v>
      </c>
      <c r="E2322" s="316" t="n">
        <v>1392.94</v>
      </c>
    </row>
    <row r="2323" customFormat="false" ht="15" hidden="false" customHeight="false" outlineLevel="0" collapsed="false">
      <c r="A2323" s="0" t="n">
        <v>40451</v>
      </c>
      <c r="B2323" s="0" t="s">
        <v>3411</v>
      </c>
      <c r="C2323" s="0" t="s">
        <v>1170</v>
      </c>
      <c r="D2323" s="0" t="s">
        <v>1171</v>
      </c>
      <c r="E2323" s="317" t="n">
        <v>112.6</v>
      </c>
    </row>
    <row r="2324" customFormat="false" ht="15" hidden="false" customHeight="false" outlineLevel="0" collapsed="false">
      <c r="A2324" s="0" t="n">
        <v>40453</v>
      </c>
      <c r="B2324" s="0" t="s">
        <v>3412</v>
      </c>
      <c r="C2324" s="0" t="s">
        <v>1170</v>
      </c>
      <c r="D2324" s="0" t="s">
        <v>1171</v>
      </c>
      <c r="E2324" s="317" t="n">
        <v>121.83</v>
      </c>
    </row>
    <row r="2325" customFormat="false" ht="15" hidden="false" customHeight="false" outlineLevel="0" collapsed="false">
      <c r="A2325" s="0" t="n">
        <v>40452</v>
      </c>
      <c r="B2325" s="0" t="s">
        <v>3413</v>
      </c>
      <c r="C2325" s="0" t="s">
        <v>1170</v>
      </c>
      <c r="D2325" s="0" t="s">
        <v>1171</v>
      </c>
      <c r="E2325" s="317" t="n">
        <v>133.63</v>
      </c>
    </row>
    <row r="2326" customFormat="false" ht="15" hidden="false" customHeight="false" outlineLevel="0" collapsed="false">
      <c r="A2326" s="0" t="n">
        <v>11594</v>
      </c>
      <c r="B2326" s="0" t="s">
        <v>3414</v>
      </c>
      <c r="C2326" s="0" t="s">
        <v>1167</v>
      </c>
      <c r="D2326" s="0" t="s">
        <v>1171</v>
      </c>
      <c r="E2326" s="317" t="n">
        <v>403.58</v>
      </c>
    </row>
    <row r="2327" customFormat="false" ht="15" hidden="false" customHeight="false" outlineLevel="0" collapsed="false">
      <c r="A2327" s="0" t="n">
        <v>3311</v>
      </c>
      <c r="B2327" s="0" t="s">
        <v>3415</v>
      </c>
      <c r="C2327" s="0" t="s">
        <v>1357</v>
      </c>
      <c r="D2327" s="0" t="s">
        <v>1171</v>
      </c>
      <c r="E2327" s="317" t="n">
        <v>403.58</v>
      </c>
    </row>
    <row r="2328" customFormat="false" ht="15" hidden="false" customHeight="false" outlineLevel="0" collapsed="false">
      <c r="A2328" s="0" t="n">
        <v>11599</v>
      </c>
      <c r="B2328" s="0" t="s">
        <v>3416</v>
      </c>
      <c r="C2328" s="0" t="s">
        <v>1167</v>
      </c>
      <c r="D2328" s="0" t="s">
        <v>1171</v>
      </c>
      <c r="E2328" s="317" t="n">
        <v>536.72</v>
      </c>
    </row>
    <row r="2329" customFormat="false" ht="15" hidden="false" customHeight="false" outlineLevel="0" collapsed="false">
      <c r="A2329" s="0" t="n">
        <v>11593</v>
      </c>
      <c r="B2329" s="0" t="s">
        <v>3417</v>
      </c>
      <c r="C2329" s="0" t="s">
        <v>1167</v>
      </c>
      <c r="D2329" s="0" t="s">
        <v>1171</v>
      </c>
      <c r="E2329" s="317" t="n">
        <v>752.44</v>
      </c>
    </row>
    <row r="2330" customFormat="false" ht="15" hidden="false" customHeight="false" outlineLevel="0" collapsed="false">
      <c r="A2330" s="0" t="n">
        <v>3314</v>
      </c>
      <c r="B2330" s="0" t="s">
        <v>3418</v>
      </c>
      <c r="C2330" s="0" t="s">
        <v>1357</v>
      </c>
      <c r="D2330" s="0" t="s">
        <v>1171</v>
      </c>
      <c r="E2330" s="317" t="n">
        <v>538.15</v>
      </c>
    </row>
    <row r="2331" customFormat="false" ht="15" hidden="false" customHeight="false" outlineLevel="0" collapsed="false">
      <c r="A2331" s="0" t="n">
        <v>11597</v>
      </c>
      <c r="B2331" s="0" t="s">
        <v>3419</v>
      </c>
      <c r="C2331" s="0" t="s">
        <v>1167</v>
      </c>
      <c r="D2331" s="0" t="s">
        <v>1171</v>
      </c>
      <c r="E2331" s="317" t="n">
        <v>625.8</v>
      </c>
    </row>
    <row r="2332" customFormat="false" ht="15" hidden="false" customHeight="false" outlineLevel="0" collapsed="false">
      <c r="A2332" s="0" t="n">
        <v>3309</v>
      </c>
      <c r="B2332" s="0" t="s">
        <v>3420</v>
      </c>
      <c r="C2332" s="0" t="s">
        <v>1357</v>
      </c>
      <c r="D2332" s="0" t="s">
        <v>1171</v>
      </c>
      <c r="E2332" s="317" t="n">
        <v>427.37</v>
      </c>
    </row>
    <row r="2333" customFormat="false" ht="15" hidden="false" customHeight="false" outlineLevel="0" collapsed="false">
      <c r="A2333" s="0" t="n">
        <v>34612</v>
      </c>
      <c r="B2333" s="0" t="s">
        <v>3421</v>
      </c>
      <c r="C2333" s="0" t="s">
        <v>1167</v>
      </c>
      <c r="D2333" s="0" t="s">
        <v>1171</v>
      </c>
      <c r="E2333" s="317" t="n">
        <v>774.01</v>
      </c>
    </row>
    <row r="2334" customFormat="false" ht="15" hidden="false" customHeight="false" outlineLevel="0" collapsed="false">
      <c r="A2334" s="0" t="n">
        <v>34635</v>
      </c>
      <c r="B2334" s="0" t="s">
        <v>3422</v>
      </c>
      <c r="C2334" s="0" t="s">
        <v>1167</v>
      </c>
      <c r="D2334" s="0" t="s">
        <v>1171</v>
      </c>
      <c r="E2334" s="317" t="n">
        <v>995.34</v>
      </c>
    </row>
    <row r="2335" customFormat="false" ht="15" hidden="false" customHeight="false" outlineLevel="0" collapsed="false">
      <c r="A2335" s="0" t="n">
        <v>34633</v>
      </c>
      <c r="B2335" s="0" t="s">
        <v>3423</v>
      </c>
      <c r="C2335" s="0" t="s">
        <v>1167</v>
      </c>
      <c r="D2335" s="0" t="s">
        <v>1171</v>
      </c>
      <c r="E2335" s="316" t="n">
        <v>1097.13</v>
      </c>
    </row>
    <row r="2336" customFormat="false" ht="15" hidden="false" customHeight="false" outlineLevel="0" collapsed="false">
      <c r="A2336" s="0" t="n">
        <v>40440</v>
      </c>
      <c r="B2336" s="0" t="s">
        <v>3424</v>
      </c>
      <c r="C2336" s="0" t="s">
        <v>1357</v>
      </c>
      <c r="D2336" s="0" t="s">
        <v>1171</v>
      </c>
      <c r="E2336" s="317" t="n">
        <v>560.54</v>
      </c>
    </row>
    <row r="2337" customFormat="false" ht="15" hidden="false" customHeight="false" outlineLevel="0" collapsed="false">
      <c r="A2337" s="0" t="n">
        <v>40441</v>
      </c>
      <c r="B2337" s="0" t="s">
        <v>3425</v>
      </c>
      <c r="C2337" s="0" t="s">
        <v>1357</v>
      </c>
      <c r="D2337" s="0" t="s">
        <v>1171</v>
      </c>
      <c r="E2337" s="317" t="n">
        <v>357.87</v>
      </c>
    </row>
    <row r="2338" customFormat="false" ht="15" hidden="false" customHeight="false" outlineLevel="0" collapsed="false">
      <c r="A2338" s="0" t="n">
        <v>40449</v>
      </c>
      <c r="B2338" s="0" t="s">
        <v>3426</v>
      </c>
      <c r="C2338" s="0" t="s">
        <v>1357</v>
      </c>
      <c r="D2338" s="0" t="s">
        <v>1171</v>
      </c>
      <c r="E2338" s="317" t="n">
        <v>300.85</v>
      </c>
    </row>
    <row r="2339" customFormat="false" ht="15" hidden="false" customHeight="false" outlineLevel="0" collapsed="false">
      <c r="A2339" s="0" t="n">
        <v>34800</v>
      </c>
      <c r="B2339" s="0" t="s">
        <v>3427</v>
      </c>
      <c r="C2339" s="0" t="s">
        <v>1357</v>
      </c>
      <c r="D2339" s="0" t="s">
        <v>1171</v>
      </c>
      <c r="E2339" s="317" t="n">
        <v>376.22</v>
      </c>
    </row>
    <row r="2340" customFormat="false" ht="15" hidden="false" customHeight="false" outlineLevel="0" collapsed="false">
      <c r="A2340" s="0" t="n">
        <v>11592</v>
      </c>
      <c r="B2340" s="0" t="s">
        <v>3428</v>
      </c>
      <c r="C2340" s="0" t="s">
        <v>1167</v>
      </c>
      <c r="D2340" s="0" t="s">
        <v>1171</v>
      </c>
      <c r="E2340" s="317" t="n">
        <v>538.15</v>
      </c>
    </row>
    <row r="2341" customFormat="false" ht="15" hidden="false" customHeight="false" outlineLevel="0" collapsed="false">
      <c r="A2341" s="0" t="n">
        <v>40438</v>
      </c>
      <c r="B2341" s="0" t="s">
        <v>3429</v>
      </c>
      <c r="C2341" s="0" t="s">
        <v>1357</v>
      </c>
      <c r="D2341" s="0" t="s">
        <v>1171</v>
      </c>
      <c r="E2341" s="317" t="n">
        <v>250.64</v>
      </c>
    </row>
    <row r="2342" customFormat="false" ht="15" hidden="false" customHeight="false" outlineLevel="0" collapsed="false">
      <c r="A2342" s="0" t="n">
        <v>40436</v>
      </c>
      <c r="B2342" s="0" t="s">
        <v>3430</v>
      </c>
      <c r="C2342" s="0" t="s">
        <v>1357</v>
      </c>
      <c r="D2342" s="0" t="s">
        <v>1171</v>
      </c>
      <c r="E2342" s="317" t="n">
        <v>312.53</v>
      </c>
    </row>
    <row r="2343" customFormat="false" ht="15" hidden="false" customHeight="false" outlineLevel="0" collapsed="false">
      <c r="A2343" s="0" t="n">
        <v>4315</v>
      </c>
      <c r="B2343" s="0" t="s">
        <v>3431</v>
      </c>
      <c r="C2343" s="0" t="s">
        <v>1167</v>
      </c>
      <c r="D2343" s="0" t="s">
        <v>1168</v>
      </c>
      <c r="E2343" s="317" t="n">
        <v>1.3</v>
      </c>
    </row>
    <row r="2344" customFormat="false" ht="15" hidden="false" customHeight="false" outlineLevel="0" collapsed="false">
      <c r="A2344" s="0" t="n">
        <v>42482</v>
      </c>
      <c r="B2344" s="0" t="s">
        <v>3432</v>
      </c>
      <c r="C2344" s="0" t="s">
        <v>1167</v>
      </c>
      <c r="D2344" s="0" t="s">
        <v>1168</v>
      </c>
      <c r="E2344" s="317" t="n">
        <v>1.74</v>
      </c>
    </row>
    <row r="2345" customFormat="false" ht="15" hidden="false" customHeight="false" outlineLevel="0" collapsed="false">
      <c r="A2345" s="0" t="n">
        <v>402</v>
      </c>
      <c r="B2345" s="0" t="s">
        <v>3433</v>
      </c>
      <c r="C2345" s="0" t="s">
        <v>1167</v>
      </c>
      <c r="D2345" s="0" t="s">
        <v>1171</v>
      </c>
      <c r="E2345" s="317" t="n">
        <v>9.56</v>
      </c>
    </row>
    <row r="2346" customFormat="false" ht="15" hidden="false" customHeight="false" outlineLevel="0" collapsed="false">
      <c r="A2346" s="0" t="n">
        <v>4226</v>
      </c>
      <c r="B2346" s="0" t="s">
        <v>3434</v>
      </c>
      <c r="C2346" s="0" t="s">
        <v>1234</v>
      </c>
      <c r="D2346" s="0" t="s">
        <v>1175</v>
      </c>
      <c r="E2346" s="317" t="n">
        <v>5.58</v>
      </c>
    </row>
    <row r="2347" customFormat="false" ht="15" hidden="false" customHeight="false" outlineLevel="0" collapsed="false">
      <c r="A2347" s="0" t="n">
        <v>4222</v>
      </c>
      <c r="B2347" s="0" t="s">
        <v>758</v>
      </c>
      <c r="C2347" s="0" t="s">
        <v>1235</v>
      </c>
      <c r="D2347" s="0" t="s">
        <v>1175</v>
      </c>
      <c r="E2347" s="317" t="n">
        <v>4.38</v>
      </c>
    </row>
    <row r="2348" customFormat="false" ht="15" hidden="false" customHeight="false" outlineLevel="0" collapsed="false">
      <c r="A2348" s="0" t="n">
        <v>34804</v>
      </c>
      <c r="B2348" s="0" t="s">
        <v>3435</v>
      </c>
      <c r="C2348" s="0" t="s">
        <v>1170</v>
      </c>
      <c r="D2348" s="0" t="s">
        <v>1171</v>
      </c>
      <c r="E2348" s="317" t="n">
        <v>45.43</v>
      </c>
    </row>
    <row r="2349" customFormat="false" ht="15" hidden="false" customHeight="false" outlineLevel="0" collapsed="false">
      <c r="A2349" s="0" t="n">
        <v>4013</v>
      </c>
      <c r="B2349" s="0" t="s">
        <v>3436</v>
      </c>
      <c r="C2349" s="0" t="s">
        <v>1170</v>
      </c>
      <c r="D2349" s="0" t="s">
        <v>1168</v>
      </c>
      <c r="E2349" s="317" t="n">
        <v>3.8</v>
      </c>
    </row>
    <row r="2350" customFormat="false" ht="15" hidden="false" customHeight="false" outlineLevel="0" collapsed="false">
      <c r="A2350" s="0" t="n">
        <v>4011</v>
      </c>
      <c r="B2350" s="0" t="s">
        <v>3437</v>
      </c>
      <c r="C2350" s="0" t="s">
        <v>1170</v>
      </c>
      <c r="D2350" s="0" t="s">
        <v>1168</v>
      </c>
      <c r="E2350" s="317" t="n">
        <v>4.24</v>
      </c>
    </row>
    <row r="2351" customFormat="false" ht="15" hidden="false" customHeight="false" outlineLevel="0" collapsed="false">
      <c r="A2351" s="0" t="n">
        <v>4021</v>
      </c>
      <c r="B2351" s="0" t="s">
        <v>3438</v>
      </c>
      <c r="C2351" s="0" t="s">
        <v>1170</v>
      </c>
      <c r="D2351" s="0" t="s">
        <v>1168</v>
      </c>
      <c r="E2351" s="317" t="n">
        <v>5.29</v>
      </c>
    </row>
    <row r="2352" customFormat="false" ht="15" hidden="false" customHeight="false" outlineLevel="0" collapsed="false">
      <c r="A2352" s="0" t="n">
        <v>4019</v>
      </c>
      <c r="B2352" s="0" t="s">
        <v>3439</v>
      </c>
      <c r="C2352" s="0" t="s">
        <v>1170</v>
      </c>
      <c r="D2352" s="0" t="s">
        <v>1168</v>
      </c>
      <c r="E2352" s="317" t="n">
        <v>6.35</v>
      </c>
    </row>
    <row r="2353" customFormat="false" ht="15" hidden="false" customHeight="false" outlineLevel="0" collapsed="false">
      <c r="A2353" s="0" t="n">
        <v>4012</v>
      </c>
      <c r="B2353" s="0" t="s">
        <v>3440</v>
      </c>
      <c r="C2353" s="0" t="s">
        <v>1170</v>
      </c>
      <c r="D2353" s="0" t="s">
        <v>1168</v>
      </c>
      <c r="E2353" s="317" t="n">
        <v>8.51</v>
      </c>
    </row>
    <row r="2354" customFormat="false" ht="15" hidden="false" customHeight="false" outlineLevel="0" collapsed="false">
      <c r="A2354" s="0" t="n">
        <v>4020</v>
      </c>
      <c r="B2354" s="0" t="s">
        <v>3441</v>
      </c>
      <c r="C2354" s="0" t="s">
        <v>1170</v>
      </c>
      <c r="D2354" s="0" t="s">
        <v>1168</v>
      </c>
      <c r="E2354" s="317" t="n">
        <v>10.65</v>
      </c>
    </row>
    <row r="2355" customFormat="false" ht="15" hidden="false" customHeight="false" outlineLevel="0" collapsed="false">
      <c r="A2355" s="0" t="n">
        <v>4018</v>
      </c>
      <c r="B2355" s="0" t="s">
        <v>3442</v>
      </c>
      <c r="C2355" s="0" t="s">
        <v>1170</v>
      </c>
      <c r="D2355" s="0" t="s">
        <v>1168</v>
      </c>
      <c r="E2355" s="317" t="n">
        <v>12.76</v>
      </c>
    </row>
    <row r="2356" customFormat="false" ht="15" hidden="false" customHeight="false" outlineLevel="0" collapsed="false">
      <c r="A2356" s="0" t="n">
        <v>36498</v>
      </c>
      <c r="B2356" s="0" t="s">
        <v>3443</v>
      </c>
      <c r="C2356" s="0" t="s">
        <v>1167</v>
      </c>
      <c r="D2356" s="0" t="s">
        <v>1171</v>
      </c>
      <c r="E2356" s="316" t="n">
        <v>4036.16</v>
      </c>
    </row>
    <row r="2357" customFormat="false" ht="15" hidden="false" customHeight="false" outlineLevel="0" collapsed="false">
      <c r="A2357" s="0" t="n">
        <v>12872</v>
      </c>
      <c r="B2357" s="0" t="s">
        <v>695</v>
      </c>
      <c r="C2357" s="0" t="s">
        <v>1173</v>
      </c>
      <c r="D2357" s="0" t="s">
        <v>1168</v>
      </c>
      <c r="E2357" s="317" t="n">
        <v>10.91</v>
      </c>
    </row>
    <row r="2358" customFormat="false" ht="15" hidden="false" customHeight="false" outlineLevel="0" collapsed="false">
      <c r="A2358" s="0" t="n">
        <v>41075</v>
      </c>
      <c r="B2358" s="0" t="s">
        <v>3444</v>
      </c>
      <c r="C2358" s="0" t="s">
        <v>1360</v>
      </c>
      <c r="D2358" s="0" t="s">
        <v>1168</v>
      </c>
      <c r="E2358" s="316" t="n">
        <v>1928.19</v>
      </c>
    </row>
    <row r="2359" customFormat="false" ht="15" hidden="false" customHeight="false" outlineLevel="0" collapsed="false">
      <c r="A2359" s="0" t="n">
        <v>3315</v>
      </c>
      <c r="B2359" s="0" t="s">
        <v>697</v>
      </c>
      <c r="C2359" s="0" t="s">
        <v>1234</v>
      </c>
      <c r="D2359" s="0" t="s">
        <v>1168</v>
      </c>
      <c r="E2359" s="317" t="n">
        <v>0.44</v>
      </c>
    </row>
    <row r="2360" customFormat="false" ht="15" hidden="false" customHeight="false" outlineLevel="0" collapsed="false">
      <c r="A2360" s="0" t="n">
        <v>36870</v>
      </c>
      <c r="B2360" s="0" t="s">
        <v>3445</v>
      </c>
      <c r="C2360" s="0" t="s">
        <v>1234</v>
      </c>
      <c r="D2360" s="0" t="s">
        <v>1168</v>
      </c>
      <c r="E2360" s="317" t="n">
        <v>0.44</v>
      </c>
    </row>
    <row r="2361" customFormat="false" ht="15" hidden="false" customHeight="false" outlineLevel="0" collapsed="false">
      <c r="A2361" s="0" t="n">
        <v>5092</v>
      </c>
      <c r="B2361" s="0" t="s">
        <v>3446</v>
      </c>
      <c r="C2361" s="0" t="s">
        <v>1611</v>
      </c>
      <c r="D2361" s="0" t="s">
        <v>1168</v>
      </c>
      <c r="E2361" s="317" t="n">
        <v>12.43</v>
      </c>
    </row>
    <row r="2362" customFormat="false" ht="15" hidden="false" customHeight="false" outlineLevel="0" collapsed="false">
      <c r="A2362" s="0" t="n">
        <v>11462</v>
      </c>
      <c r="B2362" s="0" t="s">
        <v>3447</v>
      </c>
      <c r="C2362" s="0" t="s">
        <v>1611</v>
      </c>
      <c r="D2362" s="0" t="s">
        <v>1168</v>
      </c>
      <c r="E2362" s="317" t="n">
        <v>12.71</v>
      </c>
    </row>
    <row r="2363" customFormat="false" ht="15" hidden="false" customHeight="false" outlineLevel="0" collapsed="false">
      <c r="A2363" s="0" t="n">
        <v>36529</v>
      </c>
      <c r="B2363" s="0" t="s">
        <v>3448</v>
      </c>
      <c r="C2363" s="0" t="s">
        <v>1167</v>
      </c>
      <c r="D2363" s="0" t="s">
        <v>1171</v>
      </c>
      <c r="E2363" s="316" t="n">
        <v>30772.61</v>
      </c>
    </row>
    <row r="2364" customFormat="false" ht="15" hidden="false" customHeight="false" outlineLevel="0" collapsed="false">
      <c r="A2364" s="0" t="n">
        <v>3318</v>
      </c>
      <c r="B2364" s="0" t="s">
        <v>3449</v>
      </c>
      <c r="C2364" s="0" t="s">
        <v>1167</v>
      </c>
      <c r="D2364" s="0" t="s">
        <v>1171</v>
      </c>
      <c r="E2364" s="316" t="n">
        <v>24125.73</v>
      </c>
    </row>
    <row r="2365" customFormat="false" ht="15" hidden="false" customHeight="false" outlineLevel="0" collapsed="false">
      <c r="A2365" s="0" t="n">
        <v>38968</v>
      </c>
      <c r="B2365" s="0" t="s">
        <v>3450</v>
      </c>
      <c r="C2365" s="0" t="s">
        <v>1170</v>
      </c>
      <c r="D2365" s="0" t="s">
        <v>1171</v>
      </c>
      <c r="E2365" s="317" t="n">
        <v>300.89</v>
      </c>
    </row>
    <row r="2366" customFormat="false" ht="15" hidden="false" customHeight="false" outlineLevel="0" collapsed="false">
      <c r="A2366" s="0" t="n">
        <v>3324</v>
      </c>
      <c r="B2366" s="0" t="s">
        <v>970</v>
      </c>
      <c r="C2366" s="0" t="s">
        <v>1170</v>
      </c>
      <c r="D2366" s="0" t="s">
        <v>1168</v>
      </c>
      <c r="E2366" s="317" t="n">
        <v>4.28</v>
      </c>
    </row>
    <row r="2367" customFormat="false" ht="15" hidden="false" customHeight="false" outlineLevel="0" collapsed="false">
      <c r="A2367" s="0" t="n">
        <v>3322</v>
      </c>
      <c r="B2367" s="0" t="s">
        <v>3451</v>
      </c>
      <c r="C2367" s="0" t="s">
        <v>1170</v>
      </c>
      <c r="D2367" s="0" t="s">
        <v>1175</v>
      </c>
      <c r="E2367" s="317" t="n">
        <v>6</v>
      </c>
    </row>
    <row r="2368" customFormat="false" ht="15" hidden="false" customHeight="false" outlineLevel="0" collapsed="false">
      <c r="A2368" s="0" t="n">
        <v>5076</v>
      </c>
      <c r="B2368" s="0" t="s">
        <v>3452</v>
      </c>
      <c r="C2368" s="0" t="s">
        <v>1234</v>
      </c>
      <c r="D2368" s="0" t="s">
        <v>1168</v>
      </c>
      <c r="E2368" s="317" t="n">
        <v>11.99</v>
      </c>
    </row>
    <row r="2369" customFormat="false" ht="15" hidden="false" customHeight="false" outlineLevel="0" collapsed="false">
      <c r="A2369" s="0" t="n">
        <v>5077</v>
      </c>
      <c r="B2369" s="0" t="s">
        <v>3453</v>
      </c>
      <c r="C2369" s="0" t="s">
        <v>1234</v>
      </c>
      <c r="D2369" s="0" t="s">
        <v>1168</v>
      </c>
      <c r="E2369" s="317" t="n">
        <v>13.25</v>
      </c>
    </row>
    <row r="2370" customFormat="false" ht="15" hidden="false" customHeight="false" outlineLevel="0" collapsed="false">
      <c r="A2370" s="0" t="n">
        <v>11837</v>
      </c>
      <c r="B2370" s="0" t="s">
        <v>3454</v>
      </c>
      <c r="C2370" s="0" t="s">
        <v>1167</v>
      </c>
      <c r="D2370" s="0" t="s">
        <v>1168</v>
      </c>
      <c r="E2370" s="317" t="n">
        <v>29.09</v>
      </c>
    </row>
    <row r="2371" customFormat="false" ht="15" hidden="false" customHeight="false" outlineLevel="0" collapsed="false">
      <c r="A2371" s="0" t="n">
        <v>38055</v>
      </c>
      <c r="B2371" s="0" t="s">
        <v>3455</v>
      </c>
      <c r="C2371" s="0" t="s">
        <v>1167</v>
      </c>
      <c r="D2371" s="0" t="s">
        <v>1168</v>
      </c>
      <c r="E2371" s="317" t="n">
        <v>2.64</v>
      </c>
    </row>
    <row r="2372" customFormat="false" ht="15" hidden="false" customHeight="false" outlineLevel="0" collapsed="false">
      <c r="A2372" s="0" t="n">
        <v>415</v>
      </c>
      <c r="B2372" s="0" t="s">
        <v>3456</v>
      </c>
      <c r="C2372" s="0" t="s">
        <v>1167</v>
      </c>
      <c r="D2372" s="0" t="s">
        <v>1168</v>
      </c>
      <c r="E2372" s="317" t="n">
        <v>11.93</v>
      </c>
    </row>
    <row r="2373" customFormat="false" ht="15" hidden="false" customHeight="false" outlineLevel="0" collapsed="false">
      <c r="A2373" s="0" t="n">
        <v>416</v>
      </c>
      <c r="B2373" s="0" t="s">
        <v>3457</v>
      </c>
      <c r="C2373" s="0" t="s">
        <v>1167</v>
      </c>
      <c r="D2373" s="0" t="s">
        <v>1168</v>
      </c>
      <c r="E2373" s="317" t="n">
        <v>4.36</v>
      </c>
    </row>
    <row r="2374" customFormat="false" ht="15" hidden="false" customHeight="false" outlineLevel="0" collapsed="false">
      <c r="A2374" s="0" t="n">
        <v>425</v>
      </c>
      <c r="B2374" s="0" t="s">
        <v>3458</v>
      </c>
      <c r="C2374" s="0" t="s">
        <v>1167</v>
      </c>
      <c r="D2374" s="0" t="s">
        <v>1168</v>
      </c>
      <c r="E2374" s="317" t="n">
        <v>2.7</v>
      </c>
    </row>
    <row r="2375" customFormat="false" ht="15" hidden="false" customHeight="false" outlineLevel="0" collapsed="false">
      <c r="A2375" s="0" t="n">
        <v>426</v>
      </c>
      <c r="B2375" s="0" t="s">
        <v>3459</v>
      </c>
      <c r="C2375" s="0" t="s">
        <v>1167</v>
      </c>
      <c r="D2375" s="0" t="s">
        <v>1168</v>
      </c>
      <c r="E2375" s="317" t="n">
        <v>14.91</v>
      </c>
    </row>
    <row r="2376" customFormat="false" ht="15" hidden="false" customHeight="false" outlineLevel="0" collapsed="false">
      <c r="A2376" s="0" t="n">
        <v>38056</v>
      </c>
      <c r="B2376" s="0" t="s">
        <v>3460</v>
      </c>
      <c r="C2376" s="0" t="s">
        <v>1167</v>
      </c>
      <c r="D2376" s="0" t="s">
        <v>1168</v>
      </c>
      <c r="E2376" s="317" t="n">
        <v>14.56</v>
      </c>
    </row>
    <row r="2377" customFormat="false" ht="15" hidden="false" customHeight="false" outlineLevel="0" collapsed="false">
      <c r="A2377" s="0" t="n">
        <v>1564</v>
      </c>
      <c r="B2377" s="0" t="s">
        <v>3461</v>
      </c>
      <c r="C2377" s="0" t="s">
        <v>1167</v>
      </c>
      <c r="D2377" s="0" t="s">
        <v>1168</v>
      </c>
      <c r="E2377" s="317" t="n">
        <v>5.55</v>
      </c>
    </row>
    <row r="2378" customFormat="false" ht="15" hidden="false" customHeight="false" outlineLevel="0" collapsed="false">
      <c r="A2378" s="0" t="n">
        <v>11032</v>
      </c>
      <c r="B2378" s="0" t="s">
        <v>3462</v>
      </c>
      <c r="C2378" s="0" t="s">
        <v>1167</v>
      </c>
      <c r="D2378" s="0" t="s">
        <v>1168</v>
      </c>
      <c r="E2378" s="317" t="n">
        <v>7.36</v>
      </c>
    </row>
    <row r="2379" customFormat="false" ht="15" hidden="false" customHeight="false" outlineLevel="0" collapsed="false">
      <c r="A2379" s="0" t="n">
        <v>36786</v>
      </c>
      <c r="B2379" s="0" t="s">
        <v>3463</v>
      </c>
      <c r="C2379" s="0" t="s">
        <v>3464</v>
      </c>
      <c r="D2379" s="0" t="s">
        <v>1171</v>
      </c>
      <c r="E2379" s="317" t="n">
        <v>115.55</v>
      </c>
    </row>
    <row r="2380" customFormat="false" ht="15" hidden="false" customHeight="false" outlineLevel="0" collapsed="false">
      <c r="A2380" s="0" t="n">
        <v>36785</v>
      </c>
      <c r="B2380" s="0" t="s">
        <v>3465</v>
      </c>
      <c r="C2380" s="0" t="s">
        <v>3464</v>
      </c>
      <c r="D2380" s="0" t="s">
        <v>1171</v>
      </c>
      <c r="E2380" s="317" t="n">
        <v>100.41</v>
      </c>
    </row>
    <row r="2381" customFormat="false" ht="15" hidden="false" customHeight="false" outlineLevel="0" collapsed="false">
      <c r="A2381" s="0" t="n">
        <v>36782</v>
      </c>
      <c r="B2381" s="0" t="s">
        <v>3466</v>
      </c>
      <c r="C2381" s="0" t="s">
        <v>3464</v>
      </c>
      <c r="D2381" s="0" t="s">
        <v>1171</v>
      </c>
      <c r="E2381" s="317" t="n">
        <v>119.85</v>
      </c>
    </row>
    <row r="2382" customFormat="false" ht="15" hidden="false" customHeight="false" outlineLevel="0" collapsed="false">
      <c r="A2382" s="0" t="n">
        <v>25930</v>
      </c>
      <c r="B2382" s="0" t="s">
        <v>3467</v>
      </c>
      <c r="C2382" s="0" t="s">
        <v>3464</v>
      </c>
      <c r="D2382" s="0" t="s">
        <v>1171</v>
      </c>
      <c r="E2382" s="317" t="n">
        <v>135</v>
      </c>
    </row>
    <row r="2383" customFormat="false" ht="15" hidden="false" customHeight="false" outlineLevel="0" collapsed="false">
      <c r="A2383" s="0" t="n">
        <v>4824</v>
      </c>
      <c r="B2383" s="0" t="s">
        <v>3468</v>
      </c>
      <c r="C2383" s="0" t="s">
        <v>1234</v>
      </c>
      <c r="D2383" s="0" t="s">
        <v>1171</v>
      </c>
      <c r="E2383" s="317" t="n">
        <v>0.43</v>
      </c>
    </row>
    <row r="2384" customFormat="false" ht="15" hidden="false" customHeight="false" outlineLevel="0" collapsed="false">
      <c r="A2384" s="0" t="n">
        <v>11795</v>
      </c>
      <c r="B2384" s="0" t="s">
        <v>3469</v>
      </c>
      <c r="C2384" s="0" t="s">
        <v>1170</v>
      </c>
      <c r="D2384" s="0" t="s">
        <v>1168</v>
      </c>
      <c r="E2384" s="317" t="n">
        <v>290.56</v>
      </c>
    </row>
    <row r="2385" customFormat="false" ht="15" hidden="false" customHeight="false" outlineLevel="0" collapsed="false">
      <c r="A2385" s="0" t="n">
        <v>134</v>
      </c>
      <c r="B2385" s="0" t="s">
        <v>3470</v>
      </c>
      <c r="C2385" s="0" t="s">
        <v>1234</v>
      </c>
      <c r="D2385" s="0" t="s">
        <v>1168</v>
      </c>
      <c r="E2385" s="317" t="n">
        <v>1.54</v>
      </c>
    </row>
    <row r="2386" customFormat="false" ht="15" hidden="false" customHeight="false" outlineLevel="0" collapsed="false">
      <c r="A2386" s="0" t="n">
        <v>4229</v>
      </c>
      <c r="B2386" s="0" t="s">
        <v>3471</v>
      </c>
      <c r="C2386" s="0" t="s">
        <v>1234</v>
      </c>
      <c r="D2386" s="0" t="s">
        <v>1168</v>
      </c>
      <c r="E2386" s="317" t="n">
        <v>19.82</v>
      </c>
    </row>
    <row r="2387" customFormat="false" ht="15" hidden="false" customHeight="false" outlineLevel="0" collapsed="false">
      <c r="A2387" s="0" t="n">
        <v>37402</v>
      </c>
      <c r="B2387" s="0" t="s">
        <v>3472</v>
      </c>
      <c r="C2387" s="0" t="s">
        <v>1167</v>
      </c>
      <c r="D2387" s="0" t="s">
        <v>1168</v>
      </c>
      <c r="E2387" s="317" t="n">
        <v>44.7</v>
      </c>
    </row>
    <row r="2388" customFormat="false" ht="15" hidden="false" customHeight="false" outlineLevel="0" collapsed="false">
      <c r="A2388" s="0" t="n">
        <v>11244</v>
      </c>
      <c r="B2388" s="0" t="s">
        <v>3473</v>
      </c>
      <c r="C2388" s="0" t="s">
        <v>1167</v>
      </c>
      <c r="D2388" s="0" t="s">
        <v>1171</v>
      </c>
      <c r="E2388" s="317" t="n">
        <v>152.72</v>
      </c>
    </row>
    <row r="2389" customFormat="false" ht="15" hidden="false" customHeight="false" outlineLevel="0" collapsed="false">
      <c r="A2389" s="0" t="n">
        <v>11245</v>
      </c>
      <c r="B2389" s="0" t="s">
        <v>3474</v>
      </c>
      <c r="C2389" s="0" t="s">
        <v>1167</v>
      </c>
      <c r="D2389" s="0" t="s">
        <v>1171</v>
      </c>
      <c r="E2389" s="317" t="n">
        <v>211.24</v>
      </c>
    </row>
    <row r="2390" customFormat="false" ht="15" hidden="false" customHeight="false" outlineLevel="0" collapsed="false">
      <c r="A2390" s="0" t="n">
        <v>11235</v>
      </c>
      <c r="B2390" s="0" t="s">
        <v>3475</v>
      </c>
      <c r="C2390" s="0" t="s">
        <v>1167</v>
      </c>
      <c r="D2390" s="0" t="s">
        <v>1171</v>
      </c>
      <c r="E2390" s="317" t="n">
        <v>116.54</v>
      </c>
    </row>
    <row r="2391" customFormat="false" ht="15" hidden="false" customHeight="false" outlineLevel="0" collapsed="false">
      <c r="A2391" s="0" t="n">
        <v>11236</v>
      </c>
      <c r="B2391" s="0" t="s">
        <v>3476</v>
      </c>
      <c r="C2391" s="0" t="s">
        <v>1167</v>
      </c>
      <c r="D2391" s="0" t="s">
        <v>1171</v>
      </c>
      <c r="E2391" s="317" t="n">
        <v>148.11</v>
      </c>
    </row>
    <row r="2392" customFormat="false" ht="15" hidden="false" customHeight="false" outlineLevel="0" collapsed="false">
      <c r="A2392" s="0" t="n">
        <v>11731</v>
      </c>
      <c r="B2392" s="0" t="s">
        <v>3477</v>
      </c>
      <c r="C2392" s="0" t="s">
        <v>1167</v>
      </c>
      <c r="D2392" s="0" t="s">
        <v>1168</v>
      </c>
      <c r="E2392" s="317" t="n">
        <v>3.34</v>
      </c>
    </row>
    <row r="2393" customFormat="false" ht="15" hidden="false" customHeight="false" outlineLevel="0" collapsed="false">
      <c r="A2393" s="0" t="n">
        <v>11732</v>
      </c>
      <c r="B2393" s="0" t="s">
        <v>3478</v>
      </c>
      <c r="C2393" s="0" t="s">
        <v>1167</v>
      </c>
      <c r="D2393" s="0" t="s">
        <v>1168</v>
      </c>
      <c r="E2393" s="317" t="n">
        <v>16.99</v>
      </c>
    </row>
    <row r="2394" customFormat="false" ht="15" hidden="false" customHeight="false" outlineLevel="0" collapsed="false">
      <c r="A2394" s="0" t="n">
        <v>36494</v>
      </c>
      <c r="B2394" s="0" t="s">
        <v>3479</v>
      </c>
      <c r="C2394" s="0" t="s">
        <v>1167</v>
      </c>
      <c r="D2394" s="0" t="s">
        <v>1168</v>
      </c>
      <c r="E2394" s="316" t="n">
        <v>386484.37</v>
      </c>
    </row>
    <row r="2395" customFormat="false" ht="15" hidden="false" customHeight="false" outlineLevel="0" collapsed="false">
      <c r="A2395" s="0" t="n">
        <v>36493</v>
      </c>
      <c r="B2395" s="0" t="s">
        <v>3480</v>
      </c>
      <c r="C2395" s="0" t="s">
        <v>1167</v>
      </c>
      <c r="D2395" s="0" t="s">
        <v>1168</v>
      </c>
      <c r="E2395" s="316" t="n">
        <v>437871.09</v>
      </c>
    </row>
    <row r="2396" customFormat="false" ht="15" hidden="false" customHeight="false" outlineLevel="0" collapsed="false">
      <c r="A2396" s="0" t="n">
        <v>36492</v>
      </c>
      <c r="B2396" s="0" t="s">
        <v>3481</v>
      </c>
      <c r="C2396" s="0" t="s">
        <v>1167</v>
      </c>
      <c r="D2396" s="0" t="s">
        <v>1168</v>
      </c>
      <c r="E2396" s="316" t="n">
        <v>813398.43</v>
      </c>
    </row>
    <row r="2397" customFormat="false" ht="15" hidden="false" customHeight="false" outlineLevel="0" collapsed="false">
      <c r="A2397" s="0" t="n">
        <v>13333</v>
      </c>
      <c r="B2397" s="0" t="s">
        <v>3482</v>
      </c>
      <c r="C2397" s="0" t="s">
        <v>1167</v>
      </c>
      <c r="D2397" s="0" t="s">
        <v>1171</v>
      </c>
      <c r="E2397" s="316" t="n">
        <v>111770.73</v>
      </c>
    </row>
    <row r="2398" customFormat="false" ht="15" hidden="false" customHeight="false" outlineLevel="0" collapsed="false">
      <c r="A2398" s="0" t="n">
        <v>13533</v>
      </c>
      <c r="B2398" s="0" t="s">
        <v>3483</v>
      </c>
      <c r="C2398" s="0" t="s">
        <v>1167</v>
      </c>
      <c r="D2398" s="0" t="s">
        <v>1171</v>
      </c>
      <c r="E2398" s="316" t="n">
        <v>99910.61</v>
      </c>
    </row>
    <row r="2399" customFormat="false" ht="15" hidden="false" customHeight="false" outlineLevel="0" collapsed="false">
      <c r="A2399" s="0" t="n">
        <v>36499</v>
      </c>
      <c r="B2399" s="0" t="s">
        <v>3484</v>
      </c>
      <c r="C2399" s="0" t="s">
        <v>1167</v>
      </c>
      <c r="D2399" s="0" t="s">
        <v>1171</v>
      </c>
      <c r="E2399" s="316" t="n">
        <v>2179.53</v>
      </c>
    </row>
    <row r="2400" customFormat="false" ht="15" hidden="false" customHeight="false" outlineLevel="0" collapsed="false">
      <c r="A2400" s="0" t="n">
        <v>39585</v>
      </c>
      <c r="B2400" s="0" t="s">
        <v>3485</v>
      </c>
      <c r="C2400" s="0" t="s">
        <v>1167</v>
      </c>
      <c r="D2400" s="0" t="s">
        <v>1171</v>
      </c>
      <c r="E2400" s="316" t="n">
        <v>72170.35</v>
      </c>
    </row>
    <row r="2401" customFormat="false" ht="15" hidden="false" customHeight="false" outlineLevel="0" collapsed="false">
      <c r="A2401" s="0" t="n">
        <v>39586</v>
      </c>
      <c r="B2401" s="0" t="s">
        <v>3486</v>
      </c>
      <c r="C2401" s="0" t="s">
        <v>1167</v>
      </c>
      <c r="D2401" s="0" t="s">
        <v>1171</v>
      </c>
      <c r="E2401" s="316" t="n">
        <v>84650.94</v>
      </c>
    </row>
    <row r="2402" customFormat="false" ht="15" hidden="false" customHeight="false" outlineLevel="0" collapsed="false">
      <c r="A2402" s="0" t="n">
        <v>39587</v>
      </c>
      <c r="B2402" s="0" t="s">
        <v>3487</v>
      </c>
      <c r="C2402" s="0" t="s">
        <v>1167</v>
      </c>
      <c r="D2402" s="0" t="s">
        <v>1171</v>
      </c>
      <c r="E2402" s="316" t="n">
        <v>103100.51</v>
      </c>
    </row>
    <row r="2403" customFormat="false" ht="15" hidden="false" customHeight="false" outlineLevel="0" collapsed="false">
      <c r="A2403" s="0" t="n">
        <v>39588</v>
      </c>
      <c r="B2403" s="0" t="s">
        <v>3488</v>
      </c>
      <c r="C2403" s="0" t="s">
        <v>1167</v>
      </c>
      <c r="D2403" s="0" t="s">
        <v>1171</v>
      </c>
      <c r="E2403" s="316" t="n">
        <v>119379.53</v>
      </c>
    </row>
    <row r="2404" customFormat="false" ht="15" hidden="false" customHeight="false" outlineLevel="0" collapsed="false">
      <c r="A2404" s="0" t="n">
        <v>39584</v>
      </c>
      <c r="B2404" s="0" t="s">
        <v>3489</v>
      </c>
      <c r="C2404" s="0" t="s">
        <v>1167</v>
      </c>
      <c r="D2404" s="0" t="s">
        <v>1171</v>
      </c>
      <c r="E2404" s="316" t="n">
        <v>64269.6</v>
      </c>
    </row>
    <row r="2405" customFormat="false" ht="15" hidden="false" customHeight="false" outlineLevel="0" collapsed="false">
      <c r="A2405" s="0" t="n">
        <v>39590</v>
      </c>
      <c r="B2405" s="0" t="s">
        <v>3490</v>
      </c>
      <c r="C2405" s="0" t="s">
        <v>1167</v>
      </c>
      <c r="D2405" s="0" t="s">
        <v>1171</v>
      </c>
      <c r="E2405" s="316" t="n">
        <v>62728.52</v>
      </c>
    </row>
    <row r="2406" customFormat="false" ht="15" hidden="false" customHeight="false" outlineLevel="0" collapsed="false">
      <c r="A2406" s="0" t="n">
        <v>39592</v>
      </c>
      <c r="B2406" s="0" t="s">
        <v>3491</v>
      </c>
      <c r="C2406" s="0" t="s">
        <v>1167</v>
      </c>
      <c r="D2406" s="0" t="s">
        <v>1171</v>
      </c>
      <c r="E2406" s="316" t="n">
        <v>90142.4</v>
      </c>
    </row>
    <row r="2407" customFormat="false" ht="15" hidden="false" customHeight="false" outlineLevel="0" collapsed="false">
      <c r="A2407" s="0" t="n">
        <v>39593</v>
      </c>
      <c r="B2407" s="0" t="s">
        <v>3492</v>
      </c>
      <c r="C2407" s="0" t="s">
        <v>1167</v>
      </c>
      <c r="D2407" s="0" t="s">
        <v>1171</v>
      </c>
      <c r="E2407" s="316" t="n">
        <v>103100.51</v>
      </c>
    </row>
    <row r="2408" customFormat="false" ht="15" hidden="false" customHeight="false" outlineLevel="0" collapsed="false">
      <c r="A2408" s="0" t="n">
        <v>14254</v>
      </c>
      <c r="B2408" s="0" t="s">
        <v>3493</v>
      </c>
      <c r="C2408" s="0" t="s">
        <v>1167</v>
      </c>
      <c r="D2408" s="0" t="s">
        <v>1171</v>
      </c>
      <c r="E2408" s="316" t="n">
        <v>58604.5</v>
      </c>
    </row>
    <row r="2409" customFormat="false" ht="15" hidden="false" customHeight="false" outlineLevel="0" collapsed="false">
      <c r="A2409" s="0" t="n">
        <v>25987</v>
      </c>
      <c r="B2409" s="0" t="s">
        <v>3494</v>
      </c>
      <c r="C2409" s="0" t="s">
        <v>1167</v>
      </c>
      <c r="D2409" s="0" t="s">
        <v>1171</v>
      </c>
      <c r="E2409" s="316" t="n">
        <v>48939.43</v>
      </c>
    </row>
    <row r="2410" customFormat="false" ht="15" hidden="false" customHeight="false" outlineLevel="0" collapsed="false">
      <c r="A2410" s="0" t="n">
        <v>25019</v>
      </c>
      <c r="B2410" s="0" t="s">
        <v>3495</v>
      </c>
      <c r="C2410" s="0" t="s">
        <v>1167</v>
      </c>
      <c r="D2410" s="0" t="s">
        <v>1171</v>
      </c>
      <c r="E2410" s="316" t="n">
        <v>83887.65</v>
      </c>
    </row>
    <row r="2411" customFormat="false" ht="15" hidden="false" customHeight="false" outlineLevel="0" collapsed="false">
      <c r="A2411" s="0" t="n">
        <v>36501</v>
      </c>
      <c r="B2411" s="0" t="s">
        <v>3496</v>
      </c>
      <c r="C2411" s="0" t="s">
        <v>1167</v>
      </c>
      <c r="D2411" s="0" t="s">
        <v>1171</v>
      </c>
      <c r="E2411" s="316" t="n">
        <v>74688.92</v>
      </c>
    </row>
    <row r="2412" customFormat="false" ht="15" hidden="false" customHeight="false" outlineLevel="0" collapsed="false">
      <c r="A2412" s="0" t="n">
        <v>25986</v>
      </c>
      <c r="B2412" s="0" t="s">
        <v>3497</v>
      </c>
      <c r="C2412" s="0" t="s">
        <v>1167</v>
      </c>
      <c r="D2412" s="0" t="s">
        <v>1171</v>
      </c>
      <c r="E2412" s="316" t="n">
        <v>89790.39</v>
      </c>
    </row>
    <row r="2413" customFormat="false" ht="15" hidden="false" customHeight="false" outlineLevel="0" collapsed="false">
      <c r="A2413" s="0" t="n">
        <v>36500</v>
      </c>
      <c r="B2413" s="0" t="s">
        <v>3498</v>
      </c>
      <c r="C2413" s="0" t="s">
        <v>1167</v>
      </c>
      <c r="D2413" s="0" t="s">
        <v>1171</v>
      </c>
      <c r="E2413" s="316" t="n">
        <v>52780.62</v>
      </c>
    </row>
    <row r="2414" customFormat="false" ht="15" hidden="false" customHeight="false" outlineLevel="0" collapsed="false">
      <c r="A2414" s="0" t="n">
        <v>20017</v>
      </c>
      <c r="B2414" s="0" t="s">
        <v>3499</v>
      </c>
      <c r="C2414" s="0" t="s">
        <v>1185</v>
      </c>
      <c r="D2414" s="0" t="s">
        <v>1168</v>
      </c>
      <c r="E2414" s="317" t="n">
        <v>3.33</v>
      </c>
    </row>
    <row r="2415" customFormat="false" ht="15" hidden="false" customHeight="false" outlineLevel="0" collapsed="false">
      <c r="A2415" s="0" t="n">
        <v>20007</v>
      </c>
      <c r="B2415" s="0" t="s">
        <v>798</v>
      </c>
      <c r="C2415" s="0" t="s">
        <v>1185</v>
      </c>
      <c r="D2415" s="0" t="s">
        <v>1168</v>
      </c>
      <c r="E2415" s="317" t="n">
        <v>2.55</v>
      </c>
    </row>
    <row r="2416" customFormat="false" ht="15" hidden="false" customHeight="false" outlineLevel="0" collapsed="false">
      <c r="A2416" s="0" t="n">
        <v>39836</v>
      </c>
      <c r="B2416" s="0" t="s">
        <v>3500</v>
      </c>
      <c r="C2416" s="0" t="s">
        <v>1645</v>
      </c>
      <c r="D2416" s="0" t="s">
        <v>1171</v>
      </c>
      <c r="E2416" s="317" t="n">
        <v>164.1</v>
      </c>
    </row>
    <row r="2417" customFormat="false" ht="15" hidden="false" customHeight="false" outlineLevel="0" collapsed="false">
      <c r="A2417" s="0" t="n">
        <v>39830</v>
      </c>
      <c r="B2417" s="0" t="s">
        <v>3501</v>
      </c>
      <c r="C2417" s="0" t="s">
        <v>1645</v>
      </c>
      <c r="D2417" s="0" t="s">
        <v>1171</v>
      </c>
      <c r="E2417" s="317" t="n">
        <v>187.16</v>
      </c>
    </row>
    <row r="2418" customFormat="false" ht="15" hidden="false" customHeight="false" outlineLevel="0" collapsed="false">
      <c r="A2418" s="0" t="n">
        <v>39831</v>
      </c>
      <c r="B2418" s="0" t="s">
        <v>3502</v>
      </c>
      <c r="C2418" s="0" t="s">
        <v>1645</v>
      </c>
      <c r="D2418" s="0" t="s">
        <v>1171</v>
      </c>
      <c r="E2418" s="317" t="n">
        <v>186.76</v>
      </c>
    </row>
    <row r="2419" customFormat="false" ht="15" hidden="false" customHeight="false" outlineLevel="0" collapsed="false">
      <c r="A2419" s="0" t="n">
        <v>36888</v>
      </c>
      <c r="B2419" s="0" t="s">
        <v>3503</v>
      </c>
      <c r="C2419" s="0" t="s">
        <v>1185</v>
      </c>
      <c r="D2419" s="0" t="s">
        <v>1168</v>
      </c>
      <c r="E2419" s="317" t="n">
        <v>11.91</v>
      </c>
    </row>
    <row r="2420" customFormat="false" ht="15" hidden="false" customHeight="false" outlineLevel="0" collapsed="false">
      <c r="A2420" s="0" t="n">
        <v>40527</v>
      </c>
      <c r="B2420" s="0" t="s">
        <v>3504</v>
      </c>
      <c r="C2420" s="0" t="s">
        <v>1167</v>
      </c>
      <c r="D2420" s="0" t="s">
        <v>1168</v>
      </c>
      <c r="E2420" s="316" t="n">
        <v>2260.98</v>
      </c>
    </row>
    <row r="2421" customFormat="false" ht="15" hidden="false" customHeight="false" outlineLevel="0" collapsed="false">
      <c r="A2421" s="0" t="n">
        <v>36497</v>
      </c>
      <c r="B2421" s="0" t="s">
        <v>3505</v>
      </c>
      <c r="C2421" s="0" t="s">
        <v>1167</v>
      </c>
      <c r="D2421" s="0" t="s">
        <v>1168</v>
      </c>
      <c r="E2421" s="316" t="n">
        <v>2581.15</v>
      </c>
    </row>
    <row r="2422" customFormat="false" ht="15" hidden="false" customHeight="false" outlineLevel="0" collapsed="false">
      <c r="A2422" s="0" t="n">
        <v>36487</v>
      </c>
      <c r="B2422" s="0" t="s">
        <v>723</v>
      </c>
      <c r="C2422" s="0" t="s">
        <v>1167</v>
      </c>
      <c r="D2422" s="0" t="s">
        <v>1168</v>
      </c>
      <c r="E2422" s="316" t="n">
        <v>4494.18</v>
      </c>
    </row>
    <row r="2423" customFormat="false" ht="15" hidden="false" customHeight="false" outlineLevel="0" collapsed="false">
      <c r="A2423" s="0" t="n">
        <v>25952</v>
      </c>
      <c r="B2423" s="0" t="s">
        <v>3506</v>
      </c>
      <c r="C2423" s="0" t="s">
        <v>1167</v>
      </c>
      <c r="D2423" s="0" t="s">
        <v>1168</v>
      </c>
      <c r="E2423" s="316" t="n">
        <v>675827.34</v>
      </c>
    </row>
    <row r="2424" customFormat="false" ht="15" hidden="false" customHeight="false" outlineLevel="0" collapsed="false">
      <c r="A2424" s="0" t="n">
        <v>25954</v>
      </c>
      <c r="B2424" s="0" t="s">
        <v>736</v>
      </c>
      <c r="C2424" s="0" t="s">
        <v>1167</v>
      </c>
      <c r="D2424" s="0" t="s">
        <v>1168</v>
      </c>
      <c r="E2424" s="316" t="n">
        <v>1299667.97</v>
      </c>
    </row>
    <row r="2425" customFormat="false" ht="15" hidden="false" customHeight="false" outlineLevel="0" collapsed="false">
      <c r="A2425" s="0" t="n">
        <v>25953</v>
      </c>
      <c r="B2425" s="0" t="s">
        <v>3507</v>
      </c>
      <c r="C2425" s="0" t="s">
        <v>1167</v>
      </c>
      <c r="D2425" s="0" t="s">
        <v>1168</v>
      </c>
      <c r="E2425" s="316" t="n">
        <v>2209435.54</v>
      </c>
    </row>
    <row r="2426" customFormat="false" ht="15" hidden="false" customHeight="false" outlineLevel="0" collapsed="false">
      <c r="A2426" s="0" t="n">
        <v>37776</v>
      </c>
      <c r="B2426" s="0" t="s">
        <v>3508</v>
      </c>
      <c r="C2426" s="0" t="s">
        <v>1167</v>
      </c>
      <c r="D2426" s="0" t="s">
        <v>1168</v>
      </c>
      <c r="E2426" s="316" t="n">
        <v>135410.16</v>
      </c>
    </row>
    <row r="2427" customFormat="false" ht="15" hidden="false" customHeight="false" outlineLevel="0" collapsed="false">
      <c r="A2427" s="0" t="n">
        <v>37775</v>
      </c>
      <c r="B2427" s="0" t="s">
        <v>3509</v>
      </c>
      <c r="C2427" s="0" t="s">
        <v>1167</v>
      </c>
      <c r="D2427" s="0" t="s">
        <v>1168</v>
      </c>
      <c r="E2427" s="316" t="n">
        <v>213281.25</v>
      </c>
    </row>
    <row r="2428" customFormat="false" ht="15" hidden="false" customHeight="false" outlineLevel="0" collapsed="false">
      <c r="A2428" s="0" t="n">
        <v>36491</v>
      </c>
      <c r="B2428" s="0" t="s">
        <v>3510</v>
      </c>
      <c r="C2428" s="0" t="s">
        <v>1167</v>
      </c>
      <c r="D2428" s="0" t="s">
        <v>1168</v>
      </c>
      <c r="E2428" s="316" t="n">
        <v>789843.75</v>
      </c>
    </row>
    <row r="2429" customFormat="false" ht="15" hidden="false" customHeight="false" outlineLevel="0" collapsed="false">
      <c r="A2429" s="0" t="n">
        <v>10712</v>
      </c>
      <c r="B2429" s="0" t="s">
        <v>3511</v>
      </c>
      <c r="C2429" s="0" t="s">
        <v>1167</v>
      </c>
      <c r="D2429" s="0" t="s">
        <v>1168</v>
      </c>
      <c r="E2429" s="316" t="n">
        <v>53320.31</v>
      </c>
    </row>
    <row r="2430" customFormat="false" ht="15" hidden="false" customHeight="false" outlineLevel="0" collapsed="false">
      <c r="A2430" s="0" t="n">
        <v>3363</v>
      </c>
      <c r="B2430" s="0" t="s">
        <v>3512</v>
      </c>
      <c r="C2430" s="0" t="s">
        <v>1167</v>
      </c>
      <c r="D2430" s="0" t="s">
        <v>1175</v>
      </c>
      <c r="E2430" s="316" t="n">
        <v>75000</v>
      </c>
    </row>
    <row r="2431" customFormat="false" ht="15" hidden="false" customHeight="false" outlineLevel="0" collapsed="false">
      <c r="A2431" s="0" t="n">
        <v>3365</v>
      </c>
      <c r="B2431" s="0" t="s">
        <v>3513</v>
      </c>
      <c r="C2431" s="0" t="s">
        <v>1167</v>
      </c>
      <c r="D2431" s="0" t="s">
        <v>1168</v>
      </c>
      <c r="E2431" s="316" t="n">
        <v>175312.5</v>
      </c>
    </row>
    <row r="2432" customFormat="false" ht="15" hidden="false" customHeight="false" outlineLevel="0" collapsed="false">
      <c r="A2432" s="0" t="n">
        <v>7569</v>
      </c>
      <c r="B2432" s="0" t="s">
        <v>3514</v>
      </c>
      <c r="C2432" s="0" t="s">
        <v>1167</v>
      </c>
      <c r="D2432" s="0" t="s">
        <v>1171</v>
      </c>
      <c r="E2432" s="317" t="n">
        <v>44.68</v>
      </c>
    </row>
    <row r="2433" customFormat="false" ht="15" hidden="false" customHeight="false" outlineLevel="0" collapsed="false">
      <c r="A2433" s="0" t="n">
        <v>34349</v>
      </c>
      <c r="B2433" s="0" t="s">
        <v>3515</v>
      </c>
      <c r="C2433" s="0" t="s">
        <v>1167</v>
      </c>
      <c r="D2433" s="0" t="s">
        <v>1168</v>
      </c>
      <c r="E2433" s="317" t="n">
        <v>11.03</v>
      </c>
    </row>
    <row r="2434" customFormat="false" ht="15" hidden="false" customHeight="false" outlineLevel="0" collapsed="false">
      <c r="A2434" s="0" t="n">
        <v>11991</v>
      </c>
      <c r="B2434" s="0" t="s">
        <v>3516</v>
      </c>
      <c r="C2434" s="0" t="s">
        <v>1167</v>
      </c>
      <c r="D2434" s="0" t="s">
        <v>1168</v>
      </c>
      <c r="E2434" s="317" t="n">
        <v>33.13</v>
      </c>
    </row>
    <row r="2435" customFormat="false" ht="15" hidden="false" customHeight="false" outlineLevel="0" collapsed="false">
      <c r="A2435" s="0" t="n">
        <v>20062</v>
      </c>
      <c r="B2435" s="0" t="s">
        <v>3517</v>
      </c>
      <c r="C2435" s="0" t="s">
        <v>1167</v>
      </c>
      <c r="D2435" s="0" t="s">
        <v>1171</v>
      </c>
      <c r="E2435" s="317" t="n">
        <v>13.63</v>
      </c>
    </row>
    <row r="2436" customFormat="false" ht="15" hidden="false" customHeight="false" outlineLevel="0" collapsed="false">
      <c r="A2436" s="0" t="n">
        <v>11029</v>
      </c>
      <c r="B2436" s="0" t="s">
        <v>735</v>
      </c>
      <c r="C2436" s="0" t="s">
        <v>2627</v>
      </c>
      <c r="D2436" s="0" t="s">
        <v>1168</v>
      </c>
      <c r="E2436" s="317" t="n">
        <v>1.13</v>
      </c>
    </row>
    <row r="2437" customFormat="false" ht="15" hidden="false" customHeight="false" outlineLevel="0" collapsed="false">
      <c r="A2437" s="0" t="n">
        <v>4316</v>
      </c>
      <c r="B2437" s="0" t="s">
        <v>3518</v>
      </c>
      <c r="C2437" s="0" t="s">
        <v>1167</v>
      </c>
      <c r="D2437" s="0" t="s">
        <v>1168</v>
      </c>
      <c r="E2437" s="317" t="n">
        <v>1.14</v>
      </c>
    </row>
    <row r="2438" customFormat="false" ht="15" hidden="false" customHeight="false" outlineLevel="0" collapsed="false">
      <c r="A2438" s="0" t="n">
        <v>4313</v>
      </c>
      <c r="B2438" s="0" t="s">
        <v>3519</v>
      </c>
      <c r="C2438" s="0" t="s">
        <v>2627</v>
      </c>
      <c r="D2438" s="0" t="s">
        <v>1168</v>
      </c>
      <c r="E2438" s="317" t="n">
        <v>1.63</v>
      </c>
    </row>
    <row r="2439" customFormat="false" ht="15" hidden="false" customHeight="false" outlineLevel="0" collapsed="false">
      <c r="A2439" s="0" t="n">
        <v>4317</v>
      </c>
      <c r="B2439" s="0" t="s">
        <v>3520</v>
      </c>
      <c r="C2439" s="0" t="s">
        <v>1167</v>
      </c>
      <c r="D2439" s="0" t="s">
        <v>1168</v>
      </c>
      <c r="E2439" s="317" t="n">
        <v>1.86</v>
      </c>
    </row>
    <row r="2440" customFormat="false" ht="15" hidden="false" customHeight="false" outlineLevel="0" collapsed="false">
      <c r="A2440" s="0" t="n">
        <v>4314</v>
      </c>
      <c r="B2440" s="0" t="s">
        <v>3521</v>
      </c>
      <c r="C2440" s="0" t="s">
        <v>2627</v>
      </c>
      <c r="D2440" s="0" t="s">
        <v>1168</v>
      </c>
      <c r="E2440" s="317" t="n">
        <v>2.18</v>
      </c>
    </row>
    <row r="2441" customFormat="false" ht="15" hidden="false" customHeight="false" outlineLevel="0" collapsed="false">
      <c r="A2441" s="0" t="n">
        <v>10561</v>
      </c>
      <c r="B2441" s="0" t="s">
        <v>3522</v>
      </c>
      <c r="C2441" s="0" t="s">
        <v>1234</v>
      </c>
      <c r="D2441" s="0" t="s">
        <v>1168</v>
      </c>
      <c r="E2441" s="317" t="n">
        <v>0.32</v>
      </c>
    </row>
    <row r="2442" customFormat="false" ht="15" hidden="false" customHeight="false" outlineLevel="0" collapsed="false">
      <c r="A2442" s="0" t="n">
        <v>10921</v>
      </c>
      <c r="B2442" s="0" t="s">
        <v>3523</v>
      </c>
      <c r="C2442" s="0" t="s">
        <v>1167</v>
      </c>
      <c r="D2442" s="0" t="s">
        <v>1171</v>
      </c>
      <c r="E2442" s="316" t="n">
        <v>2986.55</v>
      </c>
    </row>
    <row r="2443" customFormat="false" ht="15" hidden="false" customHeight="false" outlineLevel="0" collapsed="false">
      <c r="A2443" s="0" t="n">
        <v>10922</v>
      </c>
      <c r="B2443" s="0" t="s">
        <v>3524</v>
      </c>
      <c r="C2443" s="0" t="s">
        <v>1167</v>
      </c>
      <c r="D2443" s="0" t="s">
        <v>1171</v>
      </c>
      <c r="E2443" s="316" t="n">
        <v>2705.14</v>
      </c>
    </row>
    <row r="2444" customFormat="false" ht="15" hidden="false" customHeight="false" outlineLevel="0" collapsed="false">
      <c r="A2444" s="0" t="n">
        <v>10923</v>
      </c>
      <c r="B2444" s="0" t="s">
        <v>3525</v>
      </c>
      <c r="C2444" s="0" t="s">
        <v>1167</v>
      </c>
      <c r="D2444" s="0" t="s">
        <v>1171</v>
      </c>
      <c r="E2444" s="316" t="n">
        <v>1598.85</v>
      </c>
    </row>
    <row r="2445" customFormat="false" ht="15" hidden="false" customHeight="false" outlineLevel="0" collapsed="false">
      <c r="A2445" s="0" t="n">
        <v>10924</v>
      </c>
      <c r="B2445" s="0" t="s">
        <v>3526</v>
      </c>
      <c r="C2445" s="0" t="s">
        <v>1167</v>
      </c>
      <c r="D2445" s="0" t="s">
        <v>1171</v>
      </c>
      <c r="E2445" s="316" t="n">
        <v>1683.9</v>
      </c>
    </row>
    <row r="2446" customFormat="false" ht="15" hidden="false" customHeight="false" outlineLevel="0" collapsed="false">
      <c r="A2446" s="0" t="n">
        <v>37772</v>
      </c>
      <c r="B2446" s="0" t="s">
        <v>3527</v>
      </c>
      <c r="C2446" s="0" t="s">
        <v>1167</v>
      </c>
      <c r="D2446" s="0" t="s">
        <v>1171</v>
      </c>
      <c r="E2446" s="316" t="n">
        <v>110689.78</v>
      </c>
    </row>
    <row r="2447" customFormat="false" ht="15" hidden="false" customHeight="false" outlineLevel="0" collapsed="false">
      <c r="A2447" s="0" t="n">
        <v>37771</v>
      </c>
      <c r="B2447" s="0" t="s">
        <v>3528</v>
      </c>
      <c r="C2447" s="0" t="s">
        <v>1167</v>
      </c>
      <c r="D2447" s="0" t="s">
        <v>1171</v>
      </c>
      <c r="E2447" s="316" t="n">
        <v>117756.29</v>
      </c>
    </row>
    <row r="2448" customFormat="false" ht="15" hidden="false" customHeight="false" outlineLevel="0" collapsed="false">
      <c r="A2448" s="0" t="n">
        <v>12770</v>
      </c>
      <c r="B2448" s="0" t="s">
        <v>3529</v>
      </c>
      <c r="C2448" s="0" t="s">
        <v>1167</v>
      </c>
      <c r="D2448" s="0" t="s">
        <v>1168</v>
      </c>
      <c r="E2448" s="317" t="n">
        <v>521.53</v>
      </c>
    </row>
    <row r="2449" customFormat="false" ht="15" hidden="false" customHeight="false" outlineLevel="0" collapsed="false">
      <c r="A2449" s="0" t="n">
        <v>12772</v>
      </c>
      <c r="B2449" s="0" t="s">
        <v>3530</v>
      </c>
      <c r="C2449" s="0" t="s">
        <v>1167</v>
      </c>
      <c r="D2449" s="0" t="s">
        <v>1168</v>
      </c>
      <c r="E2449" s="317" t="n">
        <v>866.77</v>
      </c>
    </row>
    <row r="2450" customFormat="false" ht="15" hidden="false" customHeight="false" outlineLevel="0" collapsed="false">
      <c r="A2450" s="0" t="n">
        <v>12768</v>
      </c>
      <c r="B2450" s="0" t="s">
        <v>3531</v>
      </c>
      <c r="C2450" s="0" t="s">
        <v>1167</v>
      </c>
      <c r="D2450" s="0" t="s">
        <v>1168</v>
      </c>
      <c r="E2450" s="316" t="n">
        <v>1219.36</v>
      </c>
    </row>
    <row r="2451" customFormat="false" ht="15" hidden="false" customHeight="false" outlineLevel="0" collapsed="false">
      <c r="A2451" s="0" t="n">
        <v>12775</v>
      </c>
      <c r="B2451" s="0" t="s">
        <v>3532</v>
      </c>
      <c r="C2451" s="0" t="s">
        <v>1167</v>
      </c>
      <c r="D2451" s="0" t="s">
        <v>1168</v>
      </c>
      <c r="E2451" s="317" t="n">
        <v>381.97</v>
      </c>
    </row>
    <row r="2452" customFormat="false" ht="15" hidden="false" customHeight="false" outlineLevel="0" collapsed="false">
      <c r="A2452" s="0" t="n">
        <v>12769</v>
      </c>
      <c r="B2452" s="0" t="s">
        <v>3533</v>
      </c>
      <c r="C2452" s="0" t="s">
        <v>1167</v>
      </c>
      <c r="D2452" s="0" t="s">
        <v>1175</v>
      </c>
      <c r="E2452" s="317" t="n">
        <v>99.9</v>
      </c>
    </row>
    <row r="2453" customFormat="false" ht="15" hidden="false" customHeight="false" outlineLevel="0" collapsed="false">
      <c r="A2453" s="0" t="n">
        <v>12773</v>
      </c>
      <c r="B2453" s="0" t="s">
        <v>3534</v>
      </c>
      <c r="C2453" s="0" t="s">
        <v>1167</v>
      </c>
      <c r="D2453" s="0" t="s">
        <v>1168</v>
      </c>
      <c r="E2453" s="317" t="n">
        <v>107.24</v>
      </c>
    </row>
    <row r="2454" customFormat="false" ht="15" hidden="false" customHeight="false" outlineLevel="0" collapsed="false">
      <c r="A2454" s="0" t="n">
        <v>12774</v>
      </c>
      <c r="B2454" s="0" t="s">
        <v>3535</v>
      </c>
      <c r="C2454" s="0" t="s">
        <v>1167</v>
      </c>
      <c r="D2454" s="0" t="s">
        <v>1168</v>
      </c>
      <c r="E2454" s="317" t="n">
        <v>132.22</v>
      </c>
    </row>
    <row r="2455" customFormat="false" ht="15" hidden="false" customHeight="false" outlineLevel="0" collapsed="false">
      <c r="A2455" s="0" t="n">
        <v>12776</v>
      </c>
      <c r="B2455" s="0" t="s">
        <v>3536</v>
      </c>
      <c r="C2455" s="0" t="s">
        <v>1167</v>
      </c>
      <c r="D2455" s="0" t="s">
        <v>1168</v>
      </c>
      <c r="E2455" s="316" t="n">
        <v>1968.61</v>
      </c>
    </row>
    <row r="2456" customFormat="false" ht="15" hidden="false" customHeight="false" outlineLevel="0" collapsed="false">
      <c r="A2456" s="0" t="n">
        <v>12777</v>
      </c>
      <c r="B2456" s="0" t="s">
        <v>3537</v>
      </c>
      <c r="C2456" s="0" t="s">
        <v>1167</v>
      </c>
      <c r="D2456" s="0" t="s">
        <v>1168</v>
      </c>
      <c r="E2456" s="316" t="n">
        <v>2570.95</v>
      </c>
    </row>
    <row r="2457" customFormat="false" ht="15" hidden="false" customHeight="false" outlineLevel="0" collapsed="false">
      <c r="A2457" s="0" t="n">
        <v>3391</v>
      </c>
      <c r="B2457" s="0" t="s">
        <v>3538</v>
      </c>
      <c r="C2457" s="0" t="s">
        <v>1167</v>
      </c>
      <c r="D2457" s="0" t="s">
        <v>1171</v>
      </c>
      <c r="E2457" s="317" t="n">
        <v>55.9</v>
      </c>
    </row>
    <row r="2458" customFormat="false" ht="15" hidden="false" customHeight="false" outlineLevel="0" collapsed="false">
      <c r="A2458" s="0" t="n">
        <v>3389</v>
      </c>
      <c r="B2458" s="0" t="s">
        <v>3539</v>
      </c>
      <c r="C2458" s="0" t="s">
        <v>1167</v>
      </c>
      <c r="D2458" s="0" t="s">
        <v>1171</v>
      </c>
      <c r="E2458" s="317" t="n">
        <v>29</v>
      </c>
    </row>
    <row r="2459" customFormat="false" ht="15" hidden="false" customHeight="false" outlineLevel="0" collapsed="false">
      <c r="A2459" s="0" t="n">
        <v>3390</v>
      </c>
      <c r="B2459" s="0" t="s">
        <v>3540</v>
      </c>
      <c r="C2459" s="0" t="s">
        <v>1167</v>
      </c>
      <c r="D2459" s="0" t="s">
        <v>1171</v>
      </c>
      <c r="E2459" s="317" t="n">
        <v>32.63</v>
      </c>
    </row>
    <row r="2460" customFormat="false" ht="15" hidden="false" customHeight="false" outlineLevel="0" collapsed="false">
      <c r="A2460" s="0" t="n">
        <v>12873</v>
      </c>
      <c r="B2460" s="0" t="s">
        <v>962</v>
      </c>
      <c r="C2460" s="0" t="s">
        <v>1173</v>
      </c>
      <c r="D2460" s="0" t="s">
        <v>1168</v>
      </c>
      <c r="E2460" s="317" t="n">
        <v>14.35</v>
      </c>
    </row>
    <row r="2461" customFormat="false" ht="15" hidden="false" customHeight="false" outlineLevel="0" collapsed="false">
      <c r="A2461" s="0" t="n">
        <v>41076</v>
      </c>
      <c r="B2461" s="0" t="s">
        <v>3541</v>
      </c>
      <c r="C2461" s="0" t="s">
        <v>1360</v>
      </c>
      <c r="D2461" s="0" t="s">
        <v>1168</v>
      </c>
      <c r="E2461" s="316" t="n">
        <v>2534.81</v>
      </c>
    </row>
    <row r="2462" customFormat="false" ht="15" hidden="false" customHeight="false" outlineLevel="0" collapsed="false">
      <c r="A2462" s="0" t="n">
        <v>140</v>
      </c>
      <c r="B2462" s="0" t="s">
        <v>3542</v>
      </c>
      <c r="C2462" s="0" t="s">
        <v>1234</v>
      </c>
      <c r="D2462" s="0" t="s">
        <v>1168</v>
      </c>
      <c r="E2462" s="317" t="n">
        <v>15.31</v>
      </c>
    </row>
    <row r="2463" customFormat="false" ht="15" hidden="false" customHeight="false" outlineLevel="0" collapsed="false">
      <c r="A2463" s="0" t="n">
        <v>151</v>
      </c>
      <c r="B2463" s="0" t="s">
        <v>3543</v>
      </c>
      <c r="C2463" s="0" t="s">
        <v>1235</v>
      </c>
      <c r="D2463" s="0" t="s">
        <v>1168</v>
      </c>
      <c r="E2463" s="317" t="n">
        <v>19.25</v>
      </c>
    </row>
    <row r="2464" customFormat="false" ht="15" hidden="false" customHeight="false" outlineLevel="0" collapsed="false">
      <c r="A2464" s="0" t="n">
        <v>7340</v>
      </c>
      <c r="B2464" s="0" t="s">
        <v>3544</v>
      </c>
      <c r="C2464" s="0" t="s">
        <v>1235</v>
      </c>
      <c r="D2464" s="0" t="s">
        <v>1168</v>
      </c>
      <c r="E2464" s="317" t="n">
        <v>15.07</v>
      </c>
    </row>
    <row r="2465" customFormat="false" ht="15" hidden="false" customHeight="false" outlineLevel="0" collapsed="false">
      <c r="A2465" s="0" t="n">
        <v>2701</v>
      </c>
      <c r="B2465" s="0" t="s">
        <v>3545</v>
      </c>
      <c r="C2465" s="0" t="s">
        <v>1173</v>
      </c>
      <c r="D2465" s="0" t="s">
        <v>1168</v>
      </c>
      <c r="E2465" s="317" t="n">
        <v>17.27</v>
      </c>
    </row>
    <row r="2466" customFormat="false" ht="15" hidden="false" customHeight="false" outlineLevel="0" collapsed="false">
      <c r="A2466" s="0" t="n">
        <v>40929</v>
      </c>
      <c r="B2466" s="0" t="s">
        <v>3546</v>
      </c>
      <c r="C2466" s="0" t="s">
        <v>1360</v>
      </c>
      <c r="D2466" s="0" t="s">
        <v>1168</v>
      </c>
      <c r="E2466" s="316" t="n">
        <v>3051.21</v>
      </c>
    </row>
    <row r="2467" customFormat="false" ht="15" hidden="false" customHeight="false" outlineLevel="0" collapsed="false">
      <c r="A2467" s="0" t="n">
        <v>38114</v>
      </c>
      <c r="B2467" s="0" t="s">
        <v>3547</v>
      </c>
      <c r="C2467" s="0" t="s">
        <v>1167</v>
      </c>
      <c r="D2467" s="0" t="s">
        <v>1168</v>
      </c>
      <c r="E2467" s="317" t="n">
        <v>11.72</v>
      </c>
    </row>
    <row r="2468" customFormat="false" ht="15" hidden="false" customHeight="false" outlineLevel="0" collapsed="false">
      <c r="A2468" s="0" t="n">
        <v>38064</v>
      </c>
      <c r="B2468" s="0" t="s">
        <v>3548</v>
      </c>
      <c r="C2468" s="0" t="s">
        <v>1167</v>
      </c>
      <c r="D2468" s="0" t="s">
        <v>1168</v>
      </c>
      <c r="E2468" s="317" t="n">
        <v>13.1</v>
      </c>
    </row>
    <row r="2469" customFormat="false" ht="15" hidden="false" customHeight="false" outlineLevel="0" collapsed="false">
      <c r="A2469" s="0" t="n">
        <v>38115</v>
      </c>
      <c r="B2469" s="0" t="s">
        <v>3549</v>
      </c>
      <c r="C2469" s="0" t="s">
        <v>1167</v>
      </c>
      <c r="D2469" s="0" t="s">
        <v>1168</v>
      </c>
      <c r="E2469" s="317" t="n">
        <v>12.51</v>
      </c>
    </row>
    <row r="2470" customFormat="false" ht="15" hidden="false" customHeight="false" outlineLevel="0" collapsed="false">
      <c r="A2470" s="0" t="n">
        <v>38065</v>
      </c>
      <c r="B2470" s="0" t="s">
        <v>3550</v>
      </c>
      <c r="C2470" s="0" t="s">
        <v>1167</v>
      </c>
      <c r="D2470" s="0" t="s">
        <v>1168</v>
      </c>
      <c r="E2470" s="317" t="n">
        <v>18.59</v>
      </c>
    </row>
    <row r="2471" customFormat="false" ht="15" hidden="false" customHeight="false" outlineLevel="0" collapsed="false">
      <c r="A2471" s="0" t="n">
        <v>38078</v>
      </c>
      <c r="B2471" s="0" t="s">
        <v>3551</v>
      </c>
      <c r="C2471" s="0" t="s">
        <v>1167</v>
      </c>
      <c r="D2471" s="0" t="s">
        <v>1168</v>
      </c>
      <c r="E2471" s="317" t="n">
        <v>10.85</v>
      </c>
    </row>
    <row r="2472" customFormat="false" ht="15" hidden="false" customHeight="false" outlineLevel="0" collapsed="false">
      <c r="A2472" s="0" t="n">
        <v>38113</v>
      </c>
      <c r="B2472" s="0" t="s">
        <v>888</v>
      </c>
      <c r="C2472" s="0" t="s">
        <v>1167</v>
      </c>
      <c r="D2472" s="0" t="s">
        <v>1168</v>
      </c>
      <c r="E2472" s="317" t="n">
        <v>5.89</v>
      </c>
    </row>
    <row r="2473" customFormat="false" ht="15" hidden="false" customHeight="false" outlineLevel="0" collapsed="false">
      <c r="A2473" s="0" t="n">
        <v>38063</v>
      </c>
      <c r="B2473" s="0" t="s">
        <v>3552</v>
      </c>
      <c r="C2473" s="0" t="s">
        <v>1167</v>
      </c>
      <c r="D2473" s="0" t="s">
        <v>1168</v>
      </c>
      <c r="E2473" s="317" t="n">
        <v>6.32</v>
      </c>
    </row>
    <row r="2474" customFormat="false" ht="15" hidden="false" customHeight="false" outlineLevel="0" collapsed="false">
      <c r="A2474" s="0" t="n">
        <v>38080</v>
      </c>
      <c r="B2474" s="0" t="s">
        <v>3553</v>
      </c>
      <c r="C2474" s="0" t="s">
        <v>1167</v>
      </c>
      <c r="D2474" s="0" t="s">
        <v>1168</v>
      </c>
      <c r="E2474" s="317" t="n">
        <v>18.84</v>
      </c>
    </row>
    <row r="2475" customFormat="false" ht="15" hidden="false" customHeight="false" outlineLevel="0" collapsed="false">
      <c r="A2475" s="0" t="n">
        <v>38069</v>
      </c>
      <c r="B2475" s="0" t="s">
        <v>3554</v>
      </c>
      <c r="C2475" s="0" t="s">
        <v>1167</v>
      </c>
      <c r="D2475" s="0" t="s">
        <v>1168</v>
      </c>
      <c r="E2475" s="317" t="n">
        <v>10.3</v>
      </c>
    </row>
    <row r="2476" customFormat="false" ht="15" hidden="false" customHeight="false" outlineLevel="0" collapsed="false">
      <c r="A2476" s="0" t="n">
        <v>38077</v>
      </c>
      <c r="B2476" s="0" t="s">
        <v>3555</v>
      </c>
      <c r="C2476" s="0" t="s">
        <v>1167</v>
      </c>
      <c r="D2476" s="0" t="s">
        <v>1168</v>
      </c>
      <c r="E2476" s="317" t="n">
        <v>10.07</v>
      </c>
    </row>
    <row r="2477" customFormat="false" ht="15" hidden="false" customHeight="false" outlineLevel="0" collapsed="false">
      <c r="A2477" s="0" t="n">
        <v>38073</v>
      </c>
      <c r="B2477" s="0" t="s">
        <v>3556</v>
      </c>
      <c r="C2477" s="0" t="s">
        <v>1167</v>
      </c>
      <c r="D2477" s="0" t="s">
        <v>1168</v>
      </c>
      <c r="E2477" s="317" t="n">
        <v>15.34</v>
      </c>
    </row>
    <row r="2478" customFormat="false" ht="15" hidden="false" customHeight="false" outlineLevel="0" collapsed="false">
      <c r="A2478" s="0" t="n">
        <v>38112</v>
      </c>
      <c r="B2478" s="0" t="s">
        <v>887</v>
      </c>
      <c r="C2478" s="0" t="s">
        <v>1167</v>
      </c>
      <c r="D2478" s="0" t="s">
        <v>1168</v>
      </c>
      <c r="E2478" s="317" t="n">
        <v>4.52</v>
      </c>
    </row>
    <row r="2479" customFormat="false" ht="15" hidden="false" customHeight="false" outlineLevel="0" collapsed="false">
      <c r="A2479" s="0" t="n">
        <v>38062</v>
      </c>
      <c r="B2479" s="0" t="s">
        <v>3557</v>
      </c>
      <c r="C2479" s="0" t="s">
        <v>1167</v>
      </c>
      <c r="D2479" s="0" t="s">
        <v>1168</v>
      </c>
      <c r="E2479" s="317" t="n">
        <v>4.64</v>
      </c>
    </row>
    <row r="2480" customFormat="false" ht="15" hidden="false" customHeight="false" outlineLevel="0" collapsed="false">
      <c r="A2480" s="0" t="n">
        <v>12128</v>
      </c>
      <c r="B2480" s="0" t="s">
        <v>3558</v>
      </c>
      <c r="C2480" s="0" t="s">
        <v>1167</v>
      </c>
      <c r="D2480" s="0" t="s">
        <v>1168</v>
      </c>
      <c r="E2480" s="317" t="n">
        <v>6.21</v>
      </c>
    </row>
    <row r="2481" customFormat="false" ht="15" hidden="false" customHeight="false" outlineLevel="0" collapsed="false">
      <c r="A2481" s="0" t="n">
        <v>12129</v>
      </c>
      <c r="B2481" s="0" t="s">
        <v>3559</v>
      </c>
      <c r="C2481" s="0" t="s">
        <v>1167</v>
      </c>
      <c r="D2481" s="0" t="s">
        <v>1168</v>
      </c>
      <c r="E2481" s="317" t="n">
        <v>8.2</v>
      </c>
    </row>
    <row r="2482" customFormat="false" ht="15" hidden="false" customHeight="false" outlineLevel="0" collapsed="false">
      <c r="A2482" s="0" t="n">
        <v>38081</v>
      </c>
      <c r="B2482" s="0" t="s">
        <v>3560</v>
      </c>
      <c r="C2482" s="0" t="s">
        <v>1167</v>
      </c>
      <c r="D2482" s="0" t="s">
        <v>1168</v>
      </c>
      <c r="E2482" s="317" t="n">
        <v>15.98</v>
      </c>
    </row>
    <row r="2483" customFormat="false" ht="15" hidden="false" customHeight="false" outlineLevel="0" collapsed="false">
      <c r="A2483" s="0" t="n">
        <v>38070</v>
      </c>
      <c r="B2483" s="0" t="s">
        <v>3561</v>
      </c>
      <c r="C2483" s="0" t="s">
        <v>1167</v>
      </c>
      <c r="D2483" s="0" t="s">
        <v>1168</v>
      </c>
      <c r="E2483" s="317" t="n">
        <v>11.01</v>
      </c>
    </row>
    <row r="2484" customFormat="false" ht="15" hidden="false" customHeight="false" outlineLevel="0" collapsed="false">
      <c r="A2484" s="0" t="n">
        <v>38074</v>
      </c>
      <c r="B2484" s="0" t="s">
        <v>3562</v>
      </c>
      <c r="C2484" s="0" t="s">
        <v>1167</v>
      </c>
      <c r="D2484" s="0" t="s">
        <v>1168</v>
      </c>
      <c r="E2484" s="317" t="n">
        <v>16.74</v>
      </c>
    </row>
    <row r="2485" customFormat="false" ht="15" hidden="false" customHeight="false" outlineLevel="0" collapsed="false">
      <c r="A2485" s="0" t="n">
        <v>38079</v>
      </c>
      <c r="B2485" s="0" t="s">
        <v>3563</v>
      </c>
      <c r="C2485" s="0" t="s">
        <v>1167</v>
      </c>
      <c r="D2485" s="0" t="s">
        <v>1168</v>
      </c>
      <c r="E2485" s="317" t="n">
        <v>14.37</v>
      </c>
    </row>
    <row r="2486" customFormat="false" ht="15" hidden="false" customHeight="false" outlineLevel="0" collapsed="false">
      <c r="A2486" s="0" t="n">
        <v>38072</v>
      </c>
      <c r="B2486" s="0" t="s">
        <v>3564</v>
      </c>
      <c r="C2486" s="0" t="s">
        <v>1167</v>
      </c>
      <c r="D2486" s="0" t="s">
        <v>1168</v>
      </c>
      <c r="E2486" s="317" t="n">
        <v>13.81</v>
      </c>
    </row>
    <row r="2487" customFormat="false" ht="15" hidden="false" customHeight="false" outlineLevel="0" collapsed="false">
      <c r="A2487" s="0" t="n">
        <v>38068</v>
      </c>
      <c r="B2487" s="0" t="s">
        <v>3565</v>
      </c>
      <c r="C2487" s="0" t="s">
        <v>1167</v>
      </c>
      <c r="D2487" s="0" t="s">
        <v>1168</v>
      </c>
      <c r="E2487" s="317" t="n">
        <v>9.53</v>
      </c>
    </row>
    <row r="2488" customFormat="false" ht="15" hidden="false" customHeight="false" outlineLevel="0" collapsed="false">
      <c r="A2488" s="0" t="n">
        <v>38071</v>
      </c>
      <c r="B2488" s="0" t="s">
        <v>3566</v>
      </c>
      <c r="C2488" s="0" t="s">
        <v>1167</v>
      </c>
      <c r="D2488" s="0" t="s">
        <v>1168</v>
      </c>
      <c r="E2488" s="317" t="n">
        <v>11.4</v>
      </c>
    </row>
    <row r="2489" customFormat="false" ht="15" hidden="false" customHeight="false" outlineLevel="0" collapsed="false">
      <c r="A2489" s="0" t="n">
        <v>38412</v>
      </c>
      <c r="B2489" s="0" t="s">
        <v>669</v>
      </c>
      <c r="C2489" s="0" t="s">
        <v>1167</v>
      </c>
      <c r="D2489" s="0" t="s">
        <v>1168</v>
      </c>
      <c r="E2489" s="317" t="n">
        <v>837.62</v>
      </c>
    </row>
    <row r="2490" customFormat="false" ht="15" hidden="false" customHeight="false" outlineLevel="0" collapsed="false">
      <c r="A2490" s="0" t="n">
        <v>3405</v>
      </c>
      <c r="B2490" s="0" t="s">
        <v>3567</v>
      </c>
      <c r="C2490" s="0" t="s">
        <v>1167</v>
      </c>
      <c r="D2490" s="0" t="s">
        <v>1168</v>
      </c>
      <c r="E2490" s="317" t="n">
        <v>74.32</v>
      </c>
    </row>
    <row r="2491" customFormat="false" ht="15" hidden="false" customHeight="false" outlineLevel="0" collapsed="false">
      <c r="A2491" s="0" t="n">
        <v>3394</v>
      </c>
      <c r="B2491" s="0" t="s">
        <v>3568</v>
      </c>
      <c r="C2491" s="0" t="s">
        <v>1167</v>
      </c>
      <c r="D2491" s="0" t="s">
        <v>1168</v>
      </c>
      <c r="E2491" s="317" t="n">
        <v>392.33</v>
      </c>
    </row>
    <row r="2492" customFormat="false" ht="15" hidden="false" customHeight="false" outlineLevel="0" collapsed="false">
      <c r="A2492" s="0" t="n">
        <v>3393</v>
      </c>
      <c r="B2492" s="0" t="s">
        <v>3569</v>
      </c>
      <c r="C2492" s="0" t="s">
        <v>1167</v>
      </c>
      <c r="D2492" s="0" t="s">
        <v>1168</v>
      </c>
      <c r="E2492" s="317" t="n">
        <v>667.99</v>
      </c>
    </row>
    <row r="2493" customFormat="false" ht="15" hidden="false" customHeight="false" outlineLevel="0" collapsed="false">
      <c r="A2493" s="0" t="n">
        <v>3406</v>
      </c>
      <c r="B2493" s="0" t="s">
        <v>3570</v>
      </c>
      <c r="C2493" s="0" t="s">
        <v>1167</v>
      </c>
      <c r="D2493" s="0" t="s">
        <v>1175</v>
      </c>
      <c r="E2493" s="317" t="n">
        <v>22.75</v>
      </c>
    </row>
    <row r="2494" customFormat="false" ht="15" hidden="false" customHeight="false" outlineLevel="0" collapsed="false">
      <c r="A2494" s="0" t="n">
        <v>3395</v>
      </c>
      <c r="B2494" s="0" t="s">
        <v>3571</v>
      </c>
      <c r="C2494" s="0" t="s">
        <v>1167</v>
      </c>
      <c r="D2494" s="0" t="s">
        <v>1168</v>
      </c>
      <c r="E2494" s="317" t="n">
        <v>95.97</v>
      </c>
    </row>
    <row r="2495" customFormat="false" ht="15" hidden="false" customHeight="false" outlineLevel="0" collapsed="false">
      <c r="A2495" s="0" t="n">
        <v>3398</v>
      </c>
      <c r="B2495" s="0" t="s">
        <v>3572</v>
      </c>
      <c r="C2495" s="0" t="s">
        <v>1167</v>
      </c>
      <c r="D2495" s="0" t="s">
        <v>1168</v>
      </c>
      <c r="E2495" s="317" t="n">
        <v>4.56</v>
      </c>
    </row>
    <row r="2496" customFormat="false" ht="15" hidden="false" customHeight="false" outlineLevel="0" collapsed="false">
      <c r="A2496" s="0" t="n">
        <v>34379</v>
      </c>
      <c r="B2496" s="0" t="s">
        <v>3573</v>
      </c>
      <c r="C2496" s="0" t="s">
        <v>1167</v>
      </c>
      <c r="D2496" s="0" t="s">
        <v>1168</v>
      </c>
      <c r="E2496" s="317" t="n">
        <v>363.22</v>
      </c>
    </row>
    <row r="2497" customFormat="false" ht="15" hidden="false" customHeight="false" outlineLevel="0" collapsed="false">
      <c r="A2497" s="0" t="n">
        <v>34378</v>
      </c>
      <c r="B2497" s="0" t="s">
        <v>3574</v>
      </c>
      <c r="C2497" s="0" t="s">
        <v>1167</v>
      </c>
      <c r="D2497" s="0" t="s">
        <v>1168</v>
      </c>
      <c r="E2497" s="317" t="n">
        <v>292.55</v>
      </c>
    </row>
    <row r="2498" customFormat="false" ht="15" hidden="false" customHeight="false" outlineLevel="0" collapsed="false">
      <c r="A2498" s="0" t="n">
        <v>34377</v>
      </c>
      <c r="B2498" s="0" t="s">
        <v>3575</v>
      </c>
      <c r="C2498" s="0" t="s">
        <v>1167</v>
      </c>
      <c r="D2498" s="0" t="s">
        <v>1168</v>
      </c>
      <c r="E2498" s="317" t="n">
        <v>269.79</v>
      </c>
    </row>
    <row r="2499" customFormat="false" ht="15" hidden="false" customHeight="false" outlineLevel="0" collapsed="false">
      <c r="A2499" s="0" t="n">
        <v>581</v>
      </c>
      <c r="B2499" s="0" t="s">
        <v>3576</v>
      </c>
      <c r="C2499" s="0" t="s">
        <v>1170</v>
      </c>
      <c r="D2499" s="0" t="s">
        <v>1168</v>
      </c>
      <c r="E2499" s="317" t="n">
        <v>512.43</v>
      </c>
    </row>
    <row r="2500" customFormat="false" ht="15" hidden="false" customHeight="false" outlineLevel="0" collapsed="false">
      <c r="A2500" s="0" t="n">
        <v>40662</v>
      </c>
      <c r="B2500" s="0" t="s">
        <v>3577</v>
      </c>
      <c r="C2500" s="0" t="s">
        <v>1167</v>
      </c>
      <c r="D2500" s="0" t="s">
        <v>1171</v>
      </c>
      <c r="E2500" s="317" t="n">
        <v>150.99</v>
      </c>
    </row>
    <row r="2501" customFormat="false" ht="15" hidden="false" customHeight="false" outlineLevel="0" collapsed="false">
      <c r="A2501" s="0" t="n">
        <v>3437</v>
      </c>
      <c r="B2501" s="0" t="s">
        <v>3578</v>
      </c>
      <c r="C2501" s="0" t="s">
        <v>1170</v>
      </c>
      <c r="D2501" s="0" t="s">
        <v>1171</v>
      </c>
      <c r="E2501" s="317" t="n">
        <v>419.44</v>
      </c>
    </row>
    <row r="2502" customFormat="false" ht="15" hidden="false" customHeight="false" outlineLevel="0" collapsed="false">
      <c r="A2502" s="0" t="n">
        <v>11183</v>
      </c>
      <c r="B2502" s="0" t="s">
        <v>3579</v>
      </c>
      <c r="C2502" s="0" t="s">
        <v>1167</v>
      </c>
      <c r="D2502" s="0" t="s">
        <v>1171</v>
      </c>
      <c r="E2502" s="317" t="n">
        <v>313.01</v>
      </c>
    </row>
    <row r="2503" customFormat="false" ht="15" hidden="false" customHeight="false" outlineLevel="0" collapsed="false">
      <c r="A2503" s="0" t="n">
        <v>11190</v>
      </c>
      <c r="B2503" s="0" t="s">
        <v>3580</v>
      </c>
      <c r="C2503" s="0" t="s">
        <v>1167</v>
      </c>
      <c r="D2503" s="0" t="s">
        <v>1171</v>
      </c>
      <c r="E2503" s="317" t="n">
        <v>145.2</v>
      </c>
    </row>
    <row r="2504" customFormat="false" ht="15" hidden="false" customHeight="false" outlineLevel="0" collapsed="false">
      <c r="A2504" s="0" t="n">
        <v>616</v>
      </c>
      <c r="B2504" s="0" t="s">
        <v>3581</v>
      </c>
      <c r="C2504" s="0" t="s">
        <v>1167</v>
      </c>
      <c r="D2504" s="0" t="s">
        <v>1171</v>
      </c>
      <c r="E2504" s="317" t="n">
        <v>170.76</v>
      </c>
    </row>
    <row r="2505" customFormat="false" ht="15" hidden="false" customHeight="false" outlineLevel="0" collapsed="false">
      <c r="A2505" s="0" t="n">
        <v>615</v>
      </c>
      <c r="B2505" s="0" t="s">
        <v>3581</v>
      </c>
      <c r="C2505" s="0" t="s">
        <v>1170</v>
      </c>
      <c r="D2505" s="0" t="s">
        <v>1171</v>
      </c>
      <c r="E2505" s="317" t="n">
        <v>355.76</v>
      </c>
    </row>
    <row r="2506" customFormat="false" ht="15" hidden="false" customHeight="false" outlineLevel="0" collapsed="false">
      <c r="A2506" s="0" t="n">
        <v>11192</v>
      </c>
      <c r="B2506" s="0" t="s">
        <v>3582</v>
      </c>
      <c r="C2506" s="0" t="s">
        <v>1167</v>
      </c>
      <c r="D2506" s="0" t="s">
        <v>1171</v>
      </c>
      <c r="E2506" s="317" t="n">
        <v>267.16</v>
      </c>
    </row>
    <row r="2507" customFormat="false" ht="15" hidden="false" customHeight="false" outlineLevel="0" collapsed="false">
      <c r="A2507" s="0" t="n">
        <v>11231</v>
      </c>
      <c r="B2507" s="0" t="s">
        <v>3582</v>
      </c>
      <c r="C2507" s="0" t="s">
        <v>1170</v>
      </c>
      <c r="D2507" s="0" t="s">
        <v>1171</v>
      </c>
      <c r="E2507" s="317" t="n">
        <v>417.43</v>
      </c>
    </row>
    <row r="2508" customFormat="false" ht="15" hidden="false" customHeight="false" outlineLevel="0" collapsed="false">
      <c r="A2508" s="0" t="n">
        <v>3428</v>
      </c>
      <c r="B2508" s="0" t="s">
        <v>3583</v>
      </c>
      <c r="C2508" s="0" t="s">
        <v>1170</v>
      </c>
      <c r="D2508" s="0" t="s">
        <v>1171</v>
      </c>
      <c r="E2508" s="317" t="n">
        <v>622.17</v>
      </c>
    </row>
    <row r="2509" customFormat="false" ht="15" hidden="false" customHeight="false" outlineLevel="0" collapsed="false">
      <c r="A2509" s="0" t="n">
        <v>3429</v>
      </c>
      <c r="B2509" s="0" t="s">
        <v>3584</v>
      </c>
      <c r="C2509" s="0" t="s">
        <v>1170</v>
      </c>
      <c r="D2509" s="0" t="s">
        <v>1171</v>
      </c>
      <c r="E2509" s="317" t="n">
        <v>355.47</v>
      </c>
    </row>
    <row r="2510" customFormat="false" ht="15" hidden="false" customHeight="false" outlineLevel="0" collapsed="false">
      <c r="A2510" s="0" t="n">
        <v>34371</v>
      </c>
      <c r="B2510" s="0" t="s">
        <v>3585</v>
      </c>
      <c r="C2510" s="0" t="s">
        <v>1167</v>
      </c>
      <c r="D2510" s="0" t="s">
        <v>1168</v>
      </c>
      <c r="E2510" s="317" t="n">
        <v>987.52</v>
      </c>
    </row>
    <row r="2511" customFormat="false" ht="15" hidden="false" customHeight="false" outlineLevel="0" collapsed="false">
      <c r="A2511" s="0" t="n">
        <v>34370</v>
      </c>
      <c r="B2511" s="0" t="s">
        <v>800</v>
      </c>
      <c r="C2511" s="0" t="s">
        <v>1167</v>
      </c>
      <c r="D2511" s="0" t="s">
        <v>1168</v>
      </c>
      <c r="E2511" s="317" t="n">
        <v>818.95</v>
      </c>
    </row>
    <row r="2512" customFormat="false" ht="15" hidden="false" customHeight="false" outlineLevel="0" collapsed="false">
      <c r="A2512" s="0" t="n">
        <v>34372</v>
      </c>
      <c r="B2512" s="0" t="s">
        <v>3586</v>
      </c>
      <c r="C2512" s="0" t="s">
        <v>1167</v>
      </c>
      <c r="D2512" s="0" t="s">
        <v>1168</v>
      </c>
      <c r="E2512" s="316" t="n">
        <v>1139.28</v>
      </c>
    </row>
    <row r="2513" customFormat="false" ht="15" hidden="false" customHeight="false" outlineLevel="0" collapsed="false">
      <c r="A2513" s="0" t="n">
        <v>34373</v>
      </c>
      <c r="B2513" s="0" t="s">
        <v>3587</v>
      </c>
      <c r="C2513" s="0" t="s">
        <v>1167</v>
      </c>
      <c r="D2513" s="0" t="s">
        <v>1168</v>
      </c>
      <c r="E2513" s="316" t="n">
        <v>1410.26</v>
      </c>
    </row>
    <row r="2514" customFormat="false" ht="15" hidden="false" customHeight="false" outlineLevel="0" collapsed="false">
      <c r="A2514" s="0" t="n">
        <v>36896</v>
      </c>
      <c r="B2514" s="0" t="s">
        <v>3588</v>
      </c>
      <c r="C2514" s="0" t="s">
        <v>1167</v>
      </c>
      <c r="D2514" s="0" t="s">
        <v>1175</v>
      </c>
      <c r="E2514" s="317" t="n">
        <v>469.9</v>
      </c>
    </row>
    <row r="2515" customFormat="false" ht="15" hidden="false" customHeight="false" outlineLevel="0" collapsed="false">
      <c r="A2515" s="0" t="n">
        <v>34367</v>
      </c>
      <c r="B2515" s="0" t="s">
        <v>3589</v>
      </c>
      <c r="C2515" s="0" t="s">
        <v>1167</v>
      </c>
      <c r="D2515" s="0" t="s">
        <v>1168</v>
      </c>
      <c r="E2515" s="317" t="n">
        <v>551.96</v>
      </c>
    </row>
    <row r="2516" customFormat="false" ht="15" hidden="false" customHeight="false" outlineLevel="0" collapsed="false">
      <c r="A2516" s="0" t="n">
        <v>36897</v>
      </c>
      <c r="B2516" s="0" t="s">
        <v>3590</v>
      </c>
      <c r="C2516" s="0" t="s">
        <v>1167</v>
      </c>
      <c r="D2516" s="0" t="s">
        <v>1168</v>
      </c>
      <c r="E2516" s="317" t="n">
        <v>650.89</v>
      </c>
    </row>
    <row r="2517" customFormat="false" ht="15" hidden="false" customHeight="false" outlineLevel="0" collapsed="false">
      <c r="A2517" s="0" t="n">
        <v>36884</v>
      </c>
      <c r="B2517" s="0" t="s">
        <v>3590</v>
      </c>
      <c r="C2517" s="0" t="s">
        <v>1170</v>
      </c>
      <c r="D2517" s="0" t="s">
        <v>1168</v>
      </c>
      <c r="E2517" s="317" t="n">
        <v>457.15</v>
      </c>
    </row>
    <row r="2518" customFormat="false" ht="15" hidden="false" customHeight="false" outlineLevel="0" collapsed="false">
      <c r="A2518" s="0" t="n">
        <v>597</v>
      </c>
      <c r="B2518" s="0" t="s">
        <v>3591</v>
      </c>
      <c r="C2518" s="0" t="s">
        <v>1170</v>
      </c>
      <c r="D2518" s="0" t="s">
        <v>1168</v>
      </c>
      <c r="E2518" s="317" t="n">
        <v>480.76</v>
      </c>
    </row>
    <row r="2519" customFormat="false" ht="15" hidden="false" customHeight="false" outlineLevel="0" collapsed="false">
      <c r="A2519" s="0" t="n">
        <v>34369</v>
      </c>
      <c r="B2519" s="0" t="s">
        <v>3592</v>
      </c>
      <c r="C2519" s="0" t="s">
        <v>1167</v>
      </c>
      <c r="D2519" s="0" t="s">
        <v>1168</v>
      </c>
      <c r="E2519" s="317" t="n">
        <v>771.17</v>
      </c>
    </row>
    <row r="2520" customFormat="false" ht="15" hidden="false" customHeight="false" outlineLevel="0" collapsed="false">
      <c r="A2520" s="0" t="n">
        <v>34362</v>
      </c>
      <c r="B2520" s="0" t="s">
        <v>3593</v>
      </c>
      <c r="C2520" s="0" t="s">
        <v>1167</v>
      </c>
      <c r="D2520" s="0" t="s">
        <v>1168</v>
      </c>
      <c r="E2520" s="317" t="n">
        <v>535.1</v>
      </c>
    </row>
    <row r="2521" customFormat="false" ht="15" hidden="false" customHeight="false" outlineLevel="0" collapsed="false">
      <c r="A2521" s="0" t="n">
        <v>34363</v>
      </c>
      <c r="B2521" s="0" t="s">
        <v>3594</v>
      </c>
      <c r="C2521" s="0" t="s">
        <v>1167</v>
      </c>
      <c r="D2521" s="0" t="s">
        <v>1168</v>
      </c>
      <c r="E2521" s="317" t="n">
        <v>604.79</v>
      </c>
    </row>
    <row r="2522" customFormat="false" ht="15" hidden="false" customHeight="false" outlineLevel="0" collapsed="false">
      <c r="A2522" s="0" t="n">
        <v>34364</v>
      </c>
      <c r="B2522" s="0" t="s">
        <v>3595</v>
      </c>
      <c r="C2522" s="0" t="s">
        <v>1167</v>
      </c>
      <c r="D2522" s="0" t="s">
        <v>1168</v>
      </c>
      <c r="E2522" s="317" t="n">
        <v>754.31</v>
      </c>
    </row>
    <row r="2523" customFormat="false" ht="15" hidden="false" customHeight="false" outlineLevel="0" collapsed="false">
      <c r="A2523" s="0" t="n">
        <v>34365</v>
      </c>
      <c r="B2523" s="0" t="s">
        <v>3596</v>
      </c>
      <c r="C2523" s="0" t="s">
        <v>1167</v>
      </c>
      <c r="D2523" s="0" t="s">
        <v>1168</v>
      </c>
      <c r="E2523" s="317" t="n">
        <v>849.86</v>
      </c>
    </row>
    <row r="2524" customFormat="false" ht="15" hidden="false" customHeight="false" outlineLevel="0" collapsed="false">
      <c r="A2524" s="0" t="n">
        <v>11199</v>
      </c>
      <c r="B2524" s="0" t="s">
        <v>3597</v>
      </c>
      <c r="C2524" s="0" t="s">
        <v>1167</v>
      </c>
      <c r="D2524" s="0" t="s">
        <v>1171</v>
      </c>
      <c r="E2524" s="317" t="n">
        <v>801.91</v>
      </c>
    </row>
    <row r="2525" customFormat="false" ht="15" hidden="false" customHeight="false" outlineLevel="0" collapsed="false">
      <c r="A2525" s="0" t="n">
        <v>34801</v>
      </c>
      <c r="B2525" s="0" t="s">
        <v>3598</v>
      </c>
      <c r="C2525" s="0" t="s">
        <v>1167</v>
      </c>
      <c r="D2525" s="0" t="s">
        <v>1171</v>
      </c>
      <c r="E2525" s="316" t="n">
        <v>1005.94</v>
      </c>
    </row>
    <row r="2526" customFormat="false" ht="15" hidden="false" customHeight="false" outlineLevel="0" collapsed="false">
      <c r="A2526" s="0" t="n">
        <v>34799</v>
      </c>
      <c r="B2526" s="0" t="s">
        <v>3599</v>
      </c>
      <c r="C2526" s="0" t="s">
        <v>1167</v>
      </c>
      <c r="D2526" s="0" t="s">
        <v>1171</v>
      </c>
      <c r="E2526" s="316" t="n">
        <v>1240.54</v>
      </c>
    </row>
    <row r="2527" customFormat="false" ht="15" hidden="false" customHeight="false" outlineLevel="0" collapsed="false">
      <c r="A2527" s="0" t="n">
        <v>622</v>
      </c>
      <c r="B2527" s="0" t="s">
        <v>3600</v>
      </c>
      <c r="C2527" s="0" t="s">
        <v>1167</v>
      </c>
      <c r="D2527" s="0" t="s">
        <v>1171</v>
      </c>
      <c r="E2527" s="317" t="n">
        <v>558.49</v>
      </c>
    </row>
    <row r="2528" customFormat="false" ht="15" hidden="false" customHeight="false" outlineLevel="0" collapsed="false">
      <c r="A2528" s="0" t="n">
        <v>34805</v>
      </c>
      <c r="B2528" s="0" t="s">
        <v>3601</v>
      </c>
      <c r="C2528" s="0" t="s">
        <v>1170</v>
      </c>
      <c r="D2528" s="0" t="s">
        <v>1171</v>
      </c>
      <c r="E2528" s="317" t="n">
        <v>417.99</v>
      </c>
    </row>
    <row r="2529" customFormat="false" ht="15" hidden="false" customHeight="false" outlineLevel="0" collapsed="false">
      <c r="A2529" s="0" t="n">
        <v>34803</v>
      </c>
      <c r="B2529" s="0" t="s">
        <v>3602</v>
      </c>
      <c r="C2529" s="0" t="s">
        <v>1167</v>
      </c>
      <c r="D2529" s="0" t="s">
        <v>1171</v>
      </c>
      <c r="E2529" s="317" t="n">
        <v>505.44</v>
      </c>
    </row>
    <row r="2530" customFormat="false" ht="15" hidden="false" customHeight="false" outlineLevel="0" collapsed="false">
      <c r="A2530" s="0" t="n">
        <v>606</v>
      </c>
      <c r="B2530" s="0" t="s">
        <v>3603</v>
      </c>
      <c r="C2530" s="0" t="s">
        <v>1170</v>
      </c>
      <c r="D2530" s="0" t="s">
        <v>1171</v>
      </c>
      <c r="E2530" s="317" t="n">
        <v>558.86</v>
      </c>
    </row>
    <row r="2531" customFormat="false" ht="15" hidden="false" customHeight="false" outlineLevel="0" collapsed="false">
      <c r="A2531" s="0" t="n">
        <v>11227</v>
      </c>
      <c r="B2531" s="0" t="s">
        <v>3604</v>
      </c>
      <c r="C2531" s="0" t="s">
        <v>1167</v>
      </c>
      <c r="D2531" s="0" t="s">
        <v>1171</v>
      </c>
      <c r="E2531" s="317" t="n">
        <v>591.91</v>
      </c>
    </row>
    <row r="2532" customFormat="false" ht="15" hidden="false" customHeight="false" outlineLevel="0" collapsed="false">
      <c r="A2532" s="0" t="n">
        <v>11193</v>
      </c>
      <c r="B2532" s="0" t="s">
        <v>3605</v>
      </c>
      <c r="C2532" s="0" t="s">
        <v>1170</v>
      </c>
      <c r="D2532" s="0" t="s">
        <v>1171</v>
      </c>
      <c r="E2532" s="317" t="n">
        <v>566.63</v>
      </c>
    </row>
    <row r="2533" customFormat="false" ht="15" hidden="false" customHeight="false" outlineLevel="0" collapsed="false">
      <c r="A2533" s="0" t="n">
        <v>11194</v>
      </c>
      <c r="B2533" s="0" t="s">
        <v>3606</v>
      </c>
      <c r="C2533" s="0" t="s">
        <v>1170</v>
      </c>
      <c r="D2533" s="0" t="s">
        <v>1171</v>
      </c>
      <c r="E2533" s="317" t="n">
        <v>510.18</v>
      </c>
    </row>
    <row r="2534" customFormat="false" ht="15" hidden="false" customHeight="false" outlineLevel="0" collapsed="false">
      <c r="A2534" s="0" t="n">
        <v>605</v>
      </c>
      <c r="B2534" s="0" t="s">
        <v>3607</v>
      </c>
      <c r="C2534" s="0" t="s">
        <v>1170</v>
      </c>
      <c r="D2534" s="0" t="s">
        <v>1171</v>
      </c>
      <c r="E2534" s="317" t="n">
        <v>640.73</v>
      </c>
    </row>
    <row r="2535" customFormat="false" ht="15" hidden="false" customHeight="false" outlineLevel="0" collapsed="false">
      <c r="A2535" s="0" t="n">
        <v>11197</v>
      </c>
      <c r="B2535" s="0" t="s">
        <v>3608</v>
      </c>
      <c r="C2535" s="0" t="s">
        <v>1167</v>
      </c>
      <c r="D2535" s="0" t="s">
        <v>1171</v>
      </c>
      <c r="E2535" s="317" t="n">
        <v>776</v>
      </c>
    </row>
    <row r="2536" customFormat="false" ht="15" hidden="false" customHeight="false" outlineLevel="0" collapsed="false">
      <c r="A2536" s="0" t="n">
        <v>40659</v>
      </c>
      <c r="B2536" s="0" t="s">
        <v>3609</v>
      </c>
      <c r="C2536" s="0" t="s">
        <v>1170</v>
      </c>
      <c r="D2536" s="0" t="s">
        <v>1171</v>
      </c>
      <c r="E2536" s="317" t="n">
        <v>593.45</v>
      </c>
    </row>
    <row r="2537" customFormat="false" ht="15" hidden="false" customHeight="false" outlineLevel="0" collapsed="false">
      <c r="A2537" s="0" t="n">
        <v>40660</v>
      </c>
      <c r="B2537" s="0" t="s">
        <v>3610</v>
      </c>
      <c r="C2537" s="0" t="s">
        <v>1170</v>
      </c>
      <c r="D2537" s="0" t="s">
        <v>1171</v>
      </c>
      <c r="E2537" s="317" t="n">
        <v>752.12</v>
      </c>
    </row>
    <row r="2538" customFormat="false" ht="15" hidden="false" customHeight="false" outlineLevel="0" collapsed="false">
      <c r="A2538" s="0" t="n">
        <v>40661</v>
      </c>
      <c r="B2538" s="0" t="s">
        <v>3611</v>
      </c>
      <c r="C2538" s="0" t="s">
        <v>1170</v>
      </c>
      <c r="D2538" s="0" t="s">
        <v>1171</v>
      </c>
      <c r="E2538" s="317" t="n">
        <v>462.43</v>
      </c>
    </row>
    <row r="2539" customFormat="false" ht="15" hidden="false" customHeight="false" outlineLevel="0" collapsed="false">
      <c r="A2539" s="0" t="n">
        <v>3421</v>
      </c>
      <c r="B2539" s="0" t="s">
        <v>3612</v>
      </c>
      <c r="C2539" s="0" t="s">
        <v>1170</v>
      </c>
      <c r="D2539" s="0" t="s">
        <v>1171</v>
      </c>
      <c r="E2539" s="317" t="n">
        <v>465.96</v>
      </c>
    </row>
    <row r="2540" customFormat="false" ht="15" hidden="false" customHeight="false" outlineLevel="0" collapsed="false">
      <c r="A2540" s="0" t="n">
        <v>599</v>
      </c>
      <c r="B2540" s="0" t="s">
        <v>3613</v>
      </c>
      <c r="C2540" s="0" t="s">
        <v>1170</v>
      </c>
      <c r="D2540" s="0" t="s">
        <v>1168</v>
      </c>
      <c r="E2540" s="317" t="n">
        <v>407.5</v>
      </c>
    </row>
    <row r="2541" customFormat="false" ht="15" hidden="false" customHeight="false" outlineLevel="0" collapsed="false">
      <c r="A2541" s="0" t="n">
        <v>34380</v>
      </c>
      <c r="B2541" s="0" t="s">
        <v>3614</v>
      </c>
      <c r="C2541" s="0" t="s">
        <v>1167</v>
      </c>
      <c r="D2541" s="0" t="s">
        <v>1168</v>
      </c>
      <c r="E2541" s="317" t="n">
        <v>211.34</v>
      </c>
    </row>
    <row r="2542" customFormat="false" ht="15" hidden="false" customHeight="false" outlineLevel="0" collapsed="false">
      <c r="A2542" s="0" t="n">
        <v>34381</v>
      </c>
      <c r="B2542" s="0" t="s">
        <v>3615</v>
      </c>
      <c r="C2542" s="0" t="s">
        <v>1167</v>
      </c>
      <c r="D2542" s="0" t="s">
        <v>1168</v>
      </c>
      <c r="E2542" s="317" t="n">
        <v>275.41</v>
      </c>
    </row>
    <row r="2543" customFormat="false" ht="15" hidden="false" customHeight="false" outlineLevel="0" collapsed="false">
      <c r="A2543" s="0" t="n">
        <v>601</v>
      </c>
      <c r="B2543" s="0" t="s">
        <v>3615</v>
      </c>
      <c r="C2543" s="0" t="s">
        <v>1170</v>
      </c>
      <c r="D2543" s="0" t="s">
        <v>1168</v>
      </c>
      <c r="E2543" s="317" t="n">
        <v>549.72</v>
      </c>
    </row>
    <row r="2544" customFormat="false" ht="15" hidden="false" customHeight="false" outlineLevel="0" collapsed="false">
      <c r="A2544" s="0" t="n">
        <v>3423</v>
      </c>
      <c r="B2544" s="0" t="s">
        <v>3616</v>
      </c>
      <c r="C2544" s="0" t="s">
        <v>1170</v>
      </c>
      <c r="D2544" s="0" t="s">
        <v>1171</v>
      </c>
      <c r="E2544" s="317" t="n">
        <v>657.12</v>
      </c>
    </row>
    <row r="2545" customFormat="false" ht="15" hidden="false" customHeight="false" outlineLevel="0" collapsed="false">
      <c r="A2545" s="0" t="n">
        <v>34797</v>
      </c>
      <c r="B2545" s="0" t="s">
        <v>3617</v>
      </c>
      <c r="C2545" s="0" t="s">
        <v>1167</v>
      </c>
      <c r="D2545" s="0" t="s">
        <v>1171</v>
      </c>
      <c r="E2545" s="317" t="n">
        <v>316.27</v>
      </c>
    </row>
    <row r="2546" customFormat="false" ht="15" hidden="false" customHeight="false" outlineLevel="0" collapsed="false">
      <c r="A2546" s="0" t="n">
        <v>624</v>
      </c>
      <c r="B2546" s="0" t="s">
        <v>3618</v>
      </c>
      <c r="C2546" s="0" t="s">
        <v>1170</v>
      </c>
      <c r="D2546" s="0" t="s">
        <v>1171</v>
      </c>
      <c r="E2546" s="317" t="n">
        <v>658.89</v>
      </c>
    </row>
    <row r="2547" customFormat="false" ht="15" hidden="false" customHeight="false" outlineLevel="0" collapsed="false">
      <c r="A2547" s="0" t="n">
        <v>623</v>
      </c>
      <c r="B2547" s="0" t="s">
        <v>3619</v>
      </c>
      <c r="C2547" s="0" t="s">
        <v>1170</v>
      </c>
      <c r="D2547" s="0" t="s">
        <v>1171</v>
      </c>
      <c r="E2547" s="317" t="n">
        <v>247.41</v>
      </c>
    </row>
    <row r="2548" customFormat="false" ht="15" hidden="false" customHeight="false" outlineLevel="0" collapsed="false">
      <c r="A2548" s="0" t="n">
        <v>25964</v>
      </c>
      <c r="B2548" s="0" t="s">
        <v>969</v>
      </c>
      <c r="C2548" s="0" t="s">
        <v>1173</v>
      </c>
      <c r="D2548" s="0" t="s">
        <v>1168</v>
      </c>
      <c r="E2548" s="317" t="n">
        <v>12.86</v>
      </c>
    </row>
    <row r="2549" customFormat="false" ht="15" hidden="false" customHeight="false" outlineLevel="0" collapsed="false">
      <c r="A2549" s="0" t="n">
        <v>41077</v>
      </c>
      <c r="B2549" s="0" t="s">
        <v>3620</v>
      </c>
      <c r="C2549" s="0" t="s">
        <v>1360</v>
      </c>
      <c r="D2549" s="0" t="s">
        <v>1168</v>
      </c>
      <c r="E2549" s="316" t="n">
        <v>2271.69</v>
      </c>
    </row>
    <row r="2550" customFormat="false" ht="15" hidden="false" customHeight="false" outlineLevel="0" collapsed="false">
      <c r="A2550" s="0" t="n">
        <v>20159</v>
      </c>
      <c r="B2550" s="0" t="s">
        <v>3621</v>
      </c>
      <c r="C2550" s="0" t="s">
        <v>1167</v>
      </c>
      <c r="D2550" s="0" t="s">
        <v>1168</v>
      </c>
      <c r="E2550" s="317" t="n">
        <v>34.25</v>
      </c>
    </row>
    <row r="2551" customFormat="false" ht="15" hidden="false" customHeight="false" outlineLevel="0" collapsed="false">
      <c r="A2551" s="0" t="n">
        <v>37963</v>
      </c>
      <c r="B2551" s="0" t="s">
        <v>3622</v>
      </c>
      <c r="C2551" s="0" t="s">
        <v>1167</v>
      </c>
      <c r="D2551" s="0" t="s">
        <v>1168</v>
      </c>
      <c r="E2551" s="317" t="n">
        <v>2.84</v>
      </c>
    </row>
    <row r="2552" customFormat="false" ht="15" hidden="false" customHeight="false" outlineLevel="0" collapsed="false">
      <c r="A2552" s="0" t="n">
        <v>37964</v>
      </c>
      <c r="B2552" s="0" t="s">
        <v>3623</v>
      </c>
      <c r="C2552" s="0" t="s">
        <v>1167</v>
      </c>
      <c r="D2552" s="0" t="s">
        <v>1168</v>
      </c>
      <c r="E2552" s="317" t="n">
        <v>4.74</v>
      </c>
    </row>
    <row r="2553" customFormat="false" ht="15" hidden="false" customHeight="false" outlineLevel="0" collapsed="false">
      <c r="A2553" s="0" t="n">
        <v>37965</v>
      </c>
      <c r="B2553" s="0" t="s">
        <v>3624</v>
      </c>
      <c r="C2553" s="0" t="s">
        <v>1167</v>
      </c>
      <c r="D2553" s="0" t="s">
        <v>1168</v>
      </c>
      <c r="E2553" s="317" t="n">
        <v>6.87</v>
      </c>
    </row>
    <row r="2554" customFormat="false" ht="15" hidden="false" customHeight="false" outlineLevel="0" collapsed="false">
      <c r="A2554" s="0" t="n">
        <v>37966</v>
      </c>
      <c r="B2554" s="0" t="s">
        <v>3625</v>
      </c>
      <c r="C2554" s="0" t="s">
        <v>1167</v>
      </c>
      <c r="D2554" s="0" t="s">
        <v>1168</v>
      </c>
      <c r="E2554" s="317" t="n">
        <v>12.45</v>
      </c>
    </row>
    <row r="2555" customFormat="false" ht="15" hidden="false" customHeight="false" outlineLevel="0" collapsed="false">
      <c r="A2555" s="0" t="n">
        <v>37967</v>
      </c>
      <c r="B2555" s="0" t="s">
        <v>3626</v>
      </c>
      <c r="C2555" s="0" t="s">
        <v>1167</v>
      </c>
      <c r="D2555" s="0" t="s">
        <v>1168</v>
      </c>
      <c r="E2555" s="317" t="n">
        <v>19.96</v>
      </c>
    </row>
    <row r="2556" customFormat="false" ht="15" hidden="false" customHeight="false" outlineLevel="0" collapsed="false">
      <c r="A2556" s="0" t="n">
        <v>37968</v>
      </c>
      <c r="B2556" s="0" t="s">
        <v>3627</v>
      </c>
      <c r="C2556" s="0" t="s">
        <v>1167</v>
      </c>
      <c r="D2556" s="0" t="s">
        <v>1168</v>
      </c>
      <c r="E2556" s="317" t="n">
        <v>43.79</v>
      </c>
    </row>
    <row r="2557" customFormat="false" ht="15" hidden="false" customHeight="false" outlineLevel="0" collapsed="false">
      <c r="A2557" s="0" t="n">
        <v>37969</v>
      </c>
      <c r="B2557" s="0" t="s">
        <v>3628</v>
      </c>
      <c r="C2557" s="0" t="s">
        <v>1167</v>
      </c>
      <c r="D2557" s="0" t="s">
        <v>1168</v>
      </c>
      <c r="E2557" s="317" t="n">
        <v>116.99</v>
      </c>
    </row>
    <row r="2558" customFormat="false" ht="15" hidden="false" customHeight="false" outlineLevel="0" collapsed="false">
      <c r="A2558" s="0" t="n">
        <v>37970</v>
      </c>
      <c r="B2558" s="0" t="s">
        <v>3629</v>
      </c>
      <c r="C2558" s="0" t="s">
        <v>1167</v>
      </c>
      <c r="D2558" s="0" t="s">
        <v>1168</v>
      </c>
      <c r="E2558" s="317" t="n">
        <v>136.47</v>
      </c>
    </row>
    <row r="2559" customFormat="false" ht="15" hidden="false" customHeight="false" outlineLevel="0" collapsed="false">
      <c r="A2559" s="0" t="n">
        <v>21118</v>
      </c>
      <c r="B2559" s="0" t="s">
        <v>3630</v>
      </c>
      <c r="C2559" s="0" t="s">
        <v>1167</v>
      </c>
      <c r="D2559" s="0" t="s">
        <v>1175</v>
      </c>
      <c r="E2559" s="317" t="n">
        <v>2.15</v>
      </c>
    </row>
    <row r="2560" customFormat="false" ht="15" hidden="false" customHeight="false" outlineLevel="0" collapsed="false">
      <c r="A2560" s="0" t="n">
        <v>37956</v>
      </c>
      <c r="B2560" s="0" t="s">
        <v>3631</v>
      </c>
      <c r="C2560" s="0" t="s">
        <v>1167</v>
      </c>
      <c r="D2560" s="0" t="s">
        <v>1168</v>
      </c>
      <c r="E2560" s="317" t="n">
        <v>3.4</v>
      </c>
    </row>
    <row r="2561" customFormat="false" ht="15" hidden="false" customHeight="false" outlineLevel="0" collapsed="false">
      <c r="A2561" s="0" t="n">
        <v>37957</v>
      </c>
      <c r="B2561" s="0" t="s">
        <v>3632</v>
      </c>
      <c r="C2561" s="0" t="s">
        <v>1167</v>
      </c>
      <c r="D2561" s="0" t="s">
        <v>1168</v>
      </c>
      <c r="E2561" s="317" t="n">
        <v>7.18</v>
      </c>
    </row>
    <row r="2562" customFormat="false" ht="15" hidden="false" customHeight="false" outlineLevel="0" collapsed="false">
      <c r="A2562" s="0" t="n">
        <v>37958</v>
      </c>
      <c r="B2562" s="0" t="s">
        <v>3633</v>
      </c>
      <c r="C2562" s="0" t="s">
        <v>1167</v>
      </c>
      <c r="D2562" s="0" t="s">
        <v>1168</v>
      </c>
      <c r="E2562" s="317" t="n">
        <v>12.45</v>
      </c>
    </row>
    <row r="2563" customFormat="false" ht="15" hidden="false" customHeight="false" outlineLevel="0" collapsed="false">
      <c r="A2563" s="0" t="n">
        <v>37959</v>
      </c>
      <c r="B2563" s="0" t="s">
        <v>3634</v>
      </c>
      <c r="C2563" s="0" t="s">
        <v>1167</v>
      </c>
      <c r="D2563" s="0" t="s">
        <v>1168</v>
      </c>
      <c r="E2563" s="317" t="n">
        <v>19.96</v>
      </c>
    </row>
    <row r="2564" customFormat="false" ht="15" hidden="false" customHeight="false" outlineLevel="0" collapsed="false">
      <c r="A2564" s="0" t="n">
        <v>37960</v>
      </c>
      <c r="B2564" s="0" t="s">
        <v>3635</v>
      </c>
      <c r="C2564" s="0" t="s">
        <v>1167</v>
      </c>
      <c r="D2564" s="0" t="s">
        <v>1168</v>
      </c>
      <c r="E2564" s="317" t="n">
        <v>43</v>
      </c>
    </row>
    <row r="2565" customFormat="false" ht="15" hidden="false" customHeight="false" outlineLevel="0" collapsed="false">
      <c r="A2565" s="0" t="n">
        <v>37961</v>
      </c>
      <c r="B2565" s="0" t="s">
        <v>3636</v>
      </c>
      <c r="C2565" s="0" t="s">
        <v>1167</v>
      </c>
      <c r="D2565" s="0" t="s">
        <v>1168</v>
      </c>
      <c r="E2565" s="317" t="n">
        <v>114.08</v>
      </c>
    </row>
    <row r="2566" customFormat="false" ht="15" hidden="false" customHeight="false" outlineLevel="0" collapsed="false">
      <c r="A2566" s="0" t="n">
        <v>37962</v>
      </c>
      <c r="B2566" s="0" t="s">
        <v>3637</v>
      </c>
      <c r="C2566" s="0" t="s">
        <v>1167</v>
      </c>
      <c r="D2566" s="0" t="s">
        <v>1168</v>
      </c>
      <c r="E2566" s="317" t="n">
        <v>132.56</v>
      </c>
    </row>
    <row r="2567" customFormat="false" ht="15" hidden="false" customHeight="false" outlineLevel="0" collapsed="false">
      <c r="A2567" s="0" t="n">
        <v>3533</v>
      </c>
      <c r="B2567" s="0" t="s">
        <v>3638</v>
      </c>
      <c r="C2567" s="0" t="s">
        <v>1167</v>
      </c>
      <c r="D2567" s="0" t="s">
        <v>1168</v>
      </c>
      <c r="E2567" s="317" t="n">
        <v>1.48</v>
      </c>
    </row>
    <row r="2568" customFormat="false" ht="15" hidden="false" customHeight="false" outlineLevel="0" collapsed="false">
      <c r="A2568" s="0" t="n">
        <v>3538</v>
      </c>
      <c r="B2568" s="0" t="s">
        <v>3639</v>
      </c>
      <c r="C2568" s="0" t="s">
        <v>1167</v>
      </c>
      <c r="D2568" s="0" t="s">
        <v>1168</v>
      </c>
      <c r="E2568" s="317" t="n">
        <v>2.55</v>
      </c>
    </row>
    <row r="2569" customFormat="false" ht="15" hidden="false" customHeight="false" outlineLevel="0" collapsed="false">
      <c r="A2569" s="0" t="n">
        <v>3497</v>
      </c>
      <c r="B2569" s="0" t="s">
        <v>3640</v>
      </c>
      <c r="C2569" s="0" t="s">
        <v>1167</v>
      </c>
      <c r="D2569" s="0" t="s">
        <v>1168</v>
      </c>
      <c r="E2569" s="317" t="n">
        <v>9.53</v>
      </c>
    </row>
    <row r="2570" customFormat="false" ht="15" hidden="false" customHeight="false" outlineLevel="0" collapsed="false">
      <c r="A2570" s="0" t="n">
        <v>3498</v>
      </c>
      <c r="B2570" s="0" t="s">
        <v>3641</v>
      </c>
      <c r="C2570" s="0" t="s">
        <v>1167</v>
      </c>
      <c r="D2570" s="0" t="s">
        <v>1168</v>
      </c>
      <c r="E2570" s="317" t="n">
        <v>3.02</v>
      </c>
    </row>
    <row r="2571" customFormat="false" ht="15" hidden="false" customHeight="false" outlineLevel="0" collapsed="false">
      <c r="A2571" s="0" t="n">
        <v>3496</v>
      </c>
      <c r="B2571" s="0" t="s">
        <v>3642</v>
      </c>
      <c r="C2571" s="0" t="s">
        <v>1167</v>
      </c>
      <c r="D2571" s="0" t="s">
        <v>1168</v>
      </c>
      <c r="E2571" s="317" t="n">
        <v>2.44</v>
      </c>
    </row>
    <row r="2572" customFormat="false" ht="15" hidden="false" customHeight="false" outlineLevel="0" collapsed="false">
      <c r="A2572" s="0" t="n">
        <v>38429</v>
      </c>
      <c r="B2572" s="0" t="s">
        <v>3643</v>
      </c>
      <c r="C2572" s="0" t="s">
        <v>1167</v>
      </c>
      <c r="D2572" s="0" t="s">
        <v>1168</v>
      </c>
      <c r="E2572" s="317" t="n">
        <v>7.26</v>
      </c>
    </row>
    <row r="2573" customFormat="false" ht="15" hidden="false" customHeight="false" outlineLevel="0" collapsed="false">
      <c r="A2573" s="0" t="n">
        <v>38431</v>
      </c>
      <c r="B2573" s="0" t="s">
        <v>3644</v>
      </c>
      <c r="C2573" s="0" t="s">
        <v>1167</v>
      </c>
      <c r="D2573" s="0" t="s">
        <v>1168</v>
      </c>
      <c r="E2573" s="317" t="n">
        <v>11.5</v>
      </c>
    </row>
    <row r="2574" customFormat="false" ht="15" hidden="false" customHeight="false" outlineLevel="0" collapsed="false">
      <c r="A2574" s="0" t="n">
        <v>38430</v>
      </c>
      <c r="B2574" s="0" t="s">
        <v>3645</v>
      </c>
      <c r="C2574" s="0" t="s">
        <v>1167</v>
      </c>
      <c r="D2574" s="0" t="s">
        <v>1168</v>
      </c>
      <c r="E2574" s="317" t="n">
        <v>14.7</v>
      </c>
    </row>
    <row r="2575" customFormat="false" ht="15" hidden="false" customHeight="false" outlineLevel="0" collapsed="false">
      <c r="A2575" s="0" t="n">
        <v>36348</v>
      </c>
      <c r="B2575" s="0" t="s">
        <v>3646</v>
      </c>
      <c r="C2575" s="0" t="s">
        <v>1167</v>
      </c>
      <c r="D2575" s="0" t="s">
        <v>1171</v>
      </c>
      <c r="E2575" s="317" t="n">
        <v>0.96</v>
      </c>
    </row>
    <row r="2576" customFormat="false" ht="15" hidden="false" customHeight="false" outlineLevel="0" collapsed="false">
      <c r="A2576" s="0" t="n">
        <v>36349</v>
      </c>
      <c r="B2576" s="0" t="s">
        <v>3647</v>
      </c>
      <c r="C2576" s="0" t="s">
        <v>1167</v>
      </c>
      <c r="D2576" s="0" t="s">
        <v>1171</v>
      </c>
      <c r="E2576" s="317" t="n">
        <v>1.44</v>
      </c>
    </row>
    <row r="2577" customFormat="false" ht="15" hidden="false" customHeight="false" outlineLevel="0" collapsed="false">
      <c r="A2577" s="0" t="n">
        <v>38433</v>
      </c>
      <c r="B2577" s="0" t="s">
        <v>3648</v>
      </c>
      <c r="C2577" s="0" t="s">
        <v>1167</v>
      </c>
      <c r="D2577" s="0" t="s">
        <v>1171</v>
      </c>
      <c r="E2577" s="317" t="n">
        <v>2.68</v>
      </c>
    </row>
    <row r="2578" customFormat="false" ht="15" hidden="false" customHeight="false" outlineLevel="0" collapsed="false">
      <c r="A2578" s="0" t="n">
        <v>38440</v>
      </c>
      <c r="B2578" s="0" t="s">
        <v>3649</v>
      </c>
      <c r="C2578" s="0" t="s">
        <v>1167</v>
      </c>
      <c r="D2578" s="0" t="s">
        <v>1171</v>
      </c>
      <c r="E2578" s="317" t="n">
        <v>92.43</v>
      </c>
    </row>
    <row r="2579" customFormat="false" ht="15" hidden="false" customHeight="false" outlineLevel="0" collapsed="false">
      <c r="A2579" s="0" t="n">
        <v>36359</v>
      </c>
      <c r="B2579" s="0" t="s">
        <v>3650</v>
      </c>
      <c r="C2579" s="0" t="s">
        <v>1167</v>
      </c>
      <c r="D2579" s="0" t="s">
        <v>1171</v>
      </c>
      <c r="E2579" s="317" t="n">
        <v>1.15</v>
      </c>
    </row>
    <row r="2580" customFormat="false" ht="15" hidden="false" customHeight="false" outlineLevel="0" collapsed="false">
      <c r="A2580" s="0" t="n">
        <v>36360</v>
      </c>
      <c r="B2580" s="0" t="s">
        <v>3651</v>
      </c>
      <c r="C2580" s="0" t="s">
        <v>1167</v>
      </c>
      <c r="D2580" s="0" t="s">
        <v>1171</v>
      </c>
      <c r="E2580" s="317" t="n">
        <v>1.77</v>
      </c>
    </row>
    <row r="2581" customFormat="false" ht="15" hidden="false" customHeight="false" outlineLevel="0" collapsed="false">
      <c r="A2581" s="0" t="n">
        <v>38434</v>
      </c>
      <c r="B2581" s="0" t="s">
        <v>3652</v>
      </c>
      <c r="C2581" s="0" t="s">
        <v>1167</v>
      </c>
      <c r="D2581" s="0" t="s">
        <v>1171</v>
      </c>
      <c r="E2581" s="317" t="n">
        <v>2.71</v>
      </c>
    </row>
    <row r="2582" customFormat="false" ht="15" hidden="false" customHeight="false" outlineLevel="0" collapsed="false">
      <c r="A2582" s="0" t="n">
        <v>38435</v>
      </c>
      <c r="B2582" s="0" t="s">
        <v>3653</v>
      </c>
      <c r="C2582" s="0" t="s">
        <v>1167</v>
      </c>
      <c r="D2582" s="0" t="s">
        <v>1171</v>
      </c>
      <c r="E2582" s="317" t="n">
        <v>5.15</v>
      </c>
    </row>
    <row r="2583" customFormat="false" ht="15" hidden="false" customHeight="false" outlineLevel="0" collapsed="false">
      <c r="A2583" s="0" t="n">
        <v>38436</v>
      </c>
      <c r="B2583" s="0" t="s">
        <v>3654</v>
      </c>
      <c r="C2583" s="0" t="s">
        <v>1167</v>
      </c>
      <c r="D2583" s="0" t="s">
        <v>1171</v>
      </c>
      <c r="E2583" s="317" t="n">
        <v>10.65</v>
      </c>
    </row>
    <row r="2584" customFormat="false" ht="15" hidden="false" customHeight="false" outlineLevel="0" collapsed="false">
      <c r="A2584" s="0" t="n">
        <v>38437</v>
      </c>
      <c r="B2584" s="0" t="s">
        <v>3655</v>
      </c>
      <c r="C2584" s="0" t="s">
        <v>1167</v>
      </c>
      <c r="D2584" s="0" t="s">
        <v>1171</v>
      </c>
      <c r="E2584" s="317" t="n">
        <v>16</v>
      </c>
    </row>
    <row r="2585" customFormat="false" ht="15" hidden="false" customHeight="false" outlineLevel="0" collapsed="false">
      <c r="A2585" s="0" t="n">
        <v>38438</v>
      </c>
      <c r="B2585" s="0" t="s">
        <v>3656</v>
      </c>
      <c r="C2585" s="0" t="s">
        <v>1167</v>
      </c>
      <c r="D2585" s="0" t="s">
        <v>1171</v>
      </c>
      <c r="E2585" s="317" t="n">
        <v>40.43</v>
      </c>
    </row>
    <row r="2586" customFormat="false" ht="15" hidden="false" customHeight="false" outlineLevel="0" collapsed="false">
      <c r="A2586" s="0" t="n">
        <v>38439</v>
      </c>
      <c r="B2586" s="0" t="s">
        <v>3657</v>
      </c>
      <c r="C2586" s="0" t="s">
        <v>1167</v>
      </c>
      <c r="D2586" s="0" t="s">
        <v>1171</v>
      </c>
      <c r="E2586" s="317" t="n">
        <v>61.63</v>
      </c>
    </row>
    <row r="2587" customFormat="false" ht="15" hidden="false" customHeight="false" outlineLevel="0" collapsed="false">
      <c r="A2587" s="0" t="n">
        <v>10836</v>
      </c>
      <c r="B2587" s="0" t="s">
        <v>3658</v>
      </c>
      <c r="C2587" s="0" t="s">
        <v>1167</v>
      </c>
      <c r="D2587" s="0" t="s">
        <v>1168</v>
      </c>
      <c r="E2587" s="317" t="n">
        <v>12</v>
      </c>
    </row>
    <row r="2588" customFormat="false" ht="15" hidden="false" customHeight="false" outlineLevel="0" collapsed="false">
      <c r="A2588" s="0" t="n">
        <v>20128</v>
      </c>
      <c r="B2588" s="0" t="s">
        <v>3659</v>
      </c>
      <c r="C2588" s="0" t="s">
        <v>1167</v>
      </c>
      <c r="D2588" s="0" t="s">
        <v>1168</v>
      </c>
      <c r="E2588" s="317" t="n">
        <v>35.19</v>
      </c>
    </row>
    <row r="2589" customFormat="false" ht="15" hidden="false" customHeight="false" outlineLevel="0" collapsed="false">
      <c r="A2589" s="0" t="n">
        <v>20131</v>
      </c>
      <c r="B2589" s="0" t="s">
        <v>3660</v>
      </c>
      <c r="C2589" s="0" t="s">
        <v>1167</v>
      </c>
      <c r="D2589" s="0" t="s">
        <v>1168</v>
      </c>
      <c r="E2589" s="317" t="n">
        <v>32.12</v>
      </c>
    </row>
    <row r="2590" customFormat="false" ht="15" hidden="false" customHeight="false" outlineLevel="0" collapsed="false">
      <c r="A2590" s="0" t="n">
        <v>3521</v>
      </c>
      <c r="B2590" s="0" t="s">
        <v>3661</v>
      </c>
      <c r="C2590" s="0" t="s">
        <v>1167</v>
      </c>
      <c r="D2590" s="0" t="s">
        <v>1168</v>
      </c>
      <c r="E2590" s="317" t="n">
        <v>1.28</v>
      </c>
    </row>
    <row r="2591" customFormat="false" ht="15" hidden="false" customHeight="false" outlineLevel="0" collapsed="false">
      <c r="A2591" s="0" t="n">
        <v>3531</v>
      </c>
      <c r="B2591" s="0" t="s">
        <v>3662</v>
      </c>
      <c r="C2591" s="0" t="s">
        <v>1167</v>
      </c>
      <c r="D2591" s="0" t="s">
        <v>1168</v>
      </c>
      <c r="E2591" s="317" t="n">
        <v>1.45</v>
      </c>
    </row>
    <row r="2592" customFormat="false" ht="15" hidden="false" customHeight="false" outlineLevel="0" collapsed="false">
      <c r="A2592" s="0" t="n">
        <v>3522</v>
      </c>
      <c r="B2592" s="0" t="s">
        <v>3663</v>
      </c>
      <c r="C2592" s="0" t="s">
        <v>1167</v>
      </c>
      <c r="D2592" s="0" t="s">
        <v>1168</v>
      </c>
      <c r="E2592" s="317" t="n">
        <v>2.16</v>
      </c>
    </row>
    <row r="2593" customFormat="false" ht="15" hidden="false" customHeight="false" outlineLevel="0" collapsed="false">
      <c r="A2593" s="0" t="n">
        <v>3527</v>
      </c>
      <c r="B2593" s="0" t="s">
        <v>3664</v>
      </c>
      <c r="C2593" s="0" t="s">
        <v>1167</v>
      </c>
      <c r="D2593" s="0" t="s">
        <v>1168</v>
      </c>
      <c r="E2593" s="317" t="n">
        <v>7.44</v>
      </c>
    </row>
    <row r="2594" customFormat="false" ht="15" hidden="false" customHeight="false" outlineLevel="0" collapsed="false">
      <c r="A2594" s="0" t="n">
        <v>10835</v>
      </c>
      <c r="B2594" s="0" t="s">
        <v>3665</v>
      </c>
      <c r="C2594" s="0" t="s">
        <v>1167</v>
      </c>
      <c r="D2594" s="0" t="s">
        <v>1168</v>
      </c>
      <c r="E2594" s="317" t="n">
        <v>2.51</v>
      </c>
    </row>
    <row r="2595" customFormat="false" ht="15" hidden="false" customHeight="false" outlineLevel="0" collapsed="false">
      <c r="A2595" s="0" t="n">
        <v>3475</v>
      </c>
      <c r="B2595" s="0" t="s">
        <v>3666</v>
      </c>
      <c r="C2595" s="0" t="s">
        <v>1167</v>
      </c>
      <c r="D2595" s="0" t="s">
        <v>1168</v>
      </c>
      <c r="E2595" s="317" t="n">
        <v>2.5</v>
      </c>
    </row>
    <row r="2596" customFormat="false" ht="15" hidden="false" customHeight="false" outlineLevel="0" collapsed="false">
      <c r="A2596" s="0" t="n">
        <v>3485</v>
      </c>
      <c r="B2596" s="0" t="s">
        <v>3667</v>
      </c>
      <c r="C2596" s="0" t="s">
        <v>1167</v>
      </c>
      <c r="D2596" s="0" t="s">
        <v>1168</v>
      </c>
      <c r="E2596" s="317" t="n">
        <v>7.98</v>
      </c>
    </row>
    <row r="2597" customFormat="false" ht="15" hidden="false" customHeight="false" outlineLevel="0" collapsed="false">
      <c r="A2597" s="0" t="n">
        <v>3534</v>
      </c>
      <c r="B2597" s="0" t="s">
        <v>3668</v>
      </c>
      <c r="C2597" s="0" t="s">
        <v>1167</v>
      </c>
      <c r="D2597" s="0" t="s">
        <v>1168</v>
      </c>
      <c r="E2597" s="317" t="n">
        <v>3.16</v>
      </c>
    </row>
    <row r="2598" customFormat="false" ht="15" hidden="false" customHeight="false" outlineLevel="0" collapsed="false">
      <c r="A2598" s="0" t="n">
        <v>3543</v>
      </c>
      <c r="B2598" s="0" t="s">
        <v>3669</v>
      </c>
      <c r="C2598" s="0" t="s">
        <v>1167</v>
      </c>
      <c r="D2598" s="0" t="s">
        <v>1168</v>
      </c>
      <c r="E2598" s="317" t="n">
        <v>1.58</v>
      </c>
    </row>
    <row r="2599" customFormat="false" ht="15" hidden="false" customHeight="false" outlineLevel="0" collapsed="false">
      <c r="A2599" s="0" t="n">
        <v>3482</v>
      </c>
      <c r="B2599" s="0" t="s">
        <v>3670</v>
      </c>
      <c r="C2599" s="0" t="s">
        <v>1167</v>
      </c>
      <c r="D2599" s="0" t="s">
        <v>1168</v>
      </c>
      <c r="E2599" s="317" t="n">
        <v>4.01</v>
      </c>
    </row>
    <row r="2600" customFormat="false" ht="15" hidden="false" customHeight="false" outlineLevel="0" collapsed="false">
      <c r="A2600" s="0" t="n">
        <v>3505</v>
      </c>
      <c r="B2600" s="0" t="s">
        <v>3671</v>
      </c>
      <c r="C2600" s="0" t="s">
        <v>1167</v>
      </c>
      <c r="D2600" s="0" t="s">
        <v>1168</v>
      </c>
      <c r="E2600" s="317" t="n">
        <v>2.27</v>
      </c>
    </row>
    <row r="2601" customFormat="false" ht="15" hidden="false" customHeight="false" outlineLevel="0" collapsed="false">
      <c r="A2601" s="0" t="n">
        <v>3516</v>
      </c>
      <c r="B2601" s="0" t="s">
        <v>3672</v>
      </c>
      <c r="C2601" s="0" t="s">
        <v>1167</v>
      </c>
      <c r="D2601" s="0" t="s">
        <v>1168</v>
      </c>
      <c r="E2601" s="317" t="n">
        <v>0.65</v>
      </c>
    </row>
    <row r="2602" customFormat="false" ht="15" hidden="false" customHeight="false" outlineLevel="0" collapsed="false">
      <c r="A2602" s="0" t="n">
        <v>3517</v>
      </c>
      <c r="B2602" s="0" t="s">
        <v>3673</v>
      </c>
      <c r="C2602" s="0" t="s">
        <v>1167</v>
      </c>
      <c r="D2602" s="0" t="s">
        <v>1168</v>
      </c>
      <c r="E2602" s="317" t="n">
        <v>2.29</v>
      </c>
    </row>
    <row r="2603" customFormat="false" ht="15" hidden="false" customHeight="false" outlineLevel="0" collapsed="false">
      <c r="A2603" s="0" t="n">
        <v>3515</v>
      </c>
      <c r="B2603" s="0" t="s">
        <v>3674</v>
      </c>
      <c r="C2603" s="0" t="s">
        <v>1167</v>
      </c>
      <c r="D2603" s="0" t="s">
        <v>1168</v>
      </c>
      <c r="E2603" s="317" t="n">
        <v>3.68</v>
      </c>
    </row>
    <row r="2604" customFormat="false" ht="15" hidden="false" customHeight="false" outlineLevel="0" collapsed="false">
      <c r="A2604" s="0" t="n">
        <v>20147</v>
      </c>
      <c r="B2604" s="0" t="s">
        <v>3675</v>
      </c>
      <c r="C2604" s="0" t="s">
        <v>1167</v>
      </c>
      <c r="D2604" s="0" t="s">
        <v>1168</v>
      </c>
      <c r="E2604" s="317" t="n">
        <v>3.97</v>
      </c>
    </row>
    <row r="2605" customFormat="false" ht="15" hidden="false" customHeight="false" outlineLevel="0" collapsed="false">
      <c r="A2605" s="0" t="n">
        <v>3524</v>
      </c>
      <c r="B2605" s="0" t="s">
        <v>3676</v>
      </c>
      <c r="C2605" s="0" t="s">
        <v>1167</v>
      </c>
      <c r="D2605" s="0" t="s">
        <v>1168</v>
      </c>
      <c r="E2605" s="317" t="n">
        <v>4.7</v>
      </c>
    </row>
    <row r="2606" customFormat="false" ht="15" hidden="false" customHeight="false" outlineLevel="0" collapsed="false">
      <c r="A2606" s="0" t="n">
        <v>3532</v>
      </c>
      <c r="B2606" s="0" t="s">
        <v>3677</v>
      </c>
      <c r="C2606" s="0" t="s">
        <v>1167</v>
      </c>
      <c r="D2606" s="0" t="s">
        <v>1168</v>
      </c>
      <c r="E2606" s="317" t="n">
        <v>8.6</v>
      </c>
    </row>
    <row r="2607" customFormat="false" ht="15" hidden="false" customHeight="false" outlineLevel="0" collapsed="false">
      <c r="A2607" s="0" t="n">
        <v>3528</v>
      </c>
      <c r="B2607" s="0" t="s">
        <v>3678</v>
      </c>
      <c r="C2607" s="0" t="s">
        <v>1167</v>
      </c>
      <c r="D2607" s="0" t="s">
        <v>1168</v>
      </c>
      <c r="E2607" s="317" t="n">
        <v>5.18</v>
      </c>
    </row>
    <row r="2608" customFormat="false" ht="15" hidden="false" customHeight="false" outlineLevel="0" collapsed="false">
      <c r="A2608" s="0" t="n">
        <v>37952</v>
      </c>
      <c r="B2608" s="0" t="s">
        <v>3679</v>
      </c>
      <c r="C2608" s="0" t="s">
        <v>1167</v>
      </c>
      <c r="D2608" s="0" t="s">
        <v>1168</v>
      </c>
      <c r="E2608" s="317" t="n">
        <v>36.89</v>
      </c>
    </row>
    <row r="2609" customFormat="false" ht="15" hidden="false" customHeight="false" outlineLevel="0" collapsed="false">
      <c r="A2609" s="0" t="n">
        <v>37951</v>
      </c>
      <c r="B2609" s="0" t="s">
        <v>3680</v>
      </c>
      <c r="C2609" s="0" t="s">
        <v>1167</v>
      </c>
      <c r="D2609" s="0" t="s">
        <v>1168</v>
      </c>
      <c r="E2609" s="317" t="n">
        <v>1.34</v>
      </c>
    </row>
    <row r="2610" customFormat="false" ht="15" hidden="false" customHeight="false" outlineLevel="0" collapsed="false">
      <c r="A2610" s="0" t="n">
        <v>3518</v>
      </c>
      <c r="B2610" s="0" t="s">
        <v>3681</v>
      </c>
      <c r="C2610" s="0" t="s">
        <v>1167</v>
      </c>
      <c r="D2610" s="0" t="s">
        <v>1168</v>
      </c>
      <c r="E2610" s="317" t="n">
        <v>1.96</v>
      </c>
    </row>
    <row r="2611" customFormat="false" ht="15" hidden="false" customHeight="false" outlineLevel="0" collapsed="false">
      <c r="A2611" s="0" t="n">
        <v>3519</v>
      </c>
      <c r="B2611" s="0" t="s">
        <v>3682</v>
      </c>
      <c r="C2611" s="0" t="s">
        <v>1167</v>
      </c>
      <c r="D2611" s="0" t="s">
        <v>1168</v>
      </c>
      <c r="E2611" s="317" t="n">
        <v>4.65</v>
      </c>
    </row>
    <row r="2612" customFormat="false" ht="15" hidden="false" customHeight="false" outlineLevel="0" collapsed="false">
      <c r="A2612" s="0" t="n">
        <v>3520</v>
      </c>
      <c r="B2612" s="0" t="s">
        <v>3683</v>
      </c>
      <c r="C2612" s="0" t="s">
        <v>1167</v>
      </c>
      <c r="D2612" s="0" t="s">
        <v>1168</v>
      </c>
      <c r="E2612" s="317" t="n">
        <v>5.21</v>
      </c>
    </row>
    <row r="2613" customFormat="false" ht="15" hidden="false" customHeight="false" outlineLevel="0" collapsed="false">
      <c r="A2613" s="0" t="n">
        <v>37950</v>
      </c>
      <c r="B2613" s="0" t="s">
        <v>3684</v>
      </c>
      <c r="C2613" s="0" t="s">
        <v>1167</v>
      </c>
      <c r="D2613" s="0" t="s">
        <v>1168</v>
      </c>
      <c r="E2613" s="317" t="n">
        <v>32.12</v>
      </c>
    </row>
    <row r="2614" customFormat="false" ht="15" hidden="false" customHeight="false" outlineLevel="0" collapsed="false">
      <c r="A2614" s="0" t="n">
        <v>37949</v>
      </c>
      <c r="B2614" s="0" t="s">
        <v>3685</v>
      </c>
      <c r="C2614" s="0" t="s">
        <v>1167</v>
      </c>
      <c r="D2614" s="0" t="s">
        <v>1168</v>
      </c>
      <c r="E2614" s="317" t="n">
        <v>1.17</v>
      </c>
    </row>
    <row r="2615" customFormat="false" ht="15" hidden="false" customHeight="false" outlineLevel="0" collapsed="false">
      <c r="A2615" s="0" t="n">
        <v>3526</v>
      </c>
      <c r="B2615" s="0" t="s">
        <v>3686</v>
      </c>
      <c r="C2615" s="0" t="s">
        <v>1167</v>
      </c>
      <c r="D2615" s="0" t="s">
        <v>1168</v>
      </c>
      <c r="E2615" s="317" t="n">
        <v>1.57</v>
      </c>
    </row>
    <row r="2616" customFormat="false" ht="15" hidden="false" customHeight="false" outlineLevel="0" collapsed="false">
      <c r="A2616" s="0" t="n">
        <v>3509</v>
      </c>
      <c r="B2616" s="0" t="s">
        <v>3687</v>
      </c>
      <c r="C2616" s="0" t="s">
        <v>1167</v>
      </c>
      <c r="D2616" s="0" t="s">
        <v>1168</v>
      </c>
      <c r="E2616" s="317" t="n">
        <v>4.1</v>
      </c>
    </row>
    <row r="2617" customFormat="false" ht="15" hidden="false" customHeight="false" outlineLevel="0" collapsed="false">
      <c r="A2617" s="0" t="n">
        <v>3530</v>
      </c>
      <c r="B2617" s="0" t="s">
        <v>3688</v>
      </c>
      <c r="C2617" s="0" t="s">
        <v>1167</v>
      </c>
      <c r="D2617" s="0" t="s">
        <v>1168</v>
      </c>
      <c r="E2617" s="317" t="n">
        <v>148.18</v>
      </c>
    </row>
    <row r="2618" customFormat="false" ht="15" hidden="false" customHeight="false" outlineLevel="0" collapsed="false">
      <c r="A2618" s="0" t="n">
        <v>3542</v>
      </c>
      <c r="B2618" s="0" t="s">
        <v>3689</v>
      </c>
      <c r="C2618" s="0" t="s">
        <v>1167</v>
      </c>
      <c r="D2618" s="0" t="s">
        <v>1168</v>
      </c>
      <c r="E2618" s="317" t="n">
        <v>0.34</v>
      </c>
    </row>
    <row r="2619" customFormat="false" ht="15" hidden="false" customHeight="false" outlineLevel="0" collapsed="false">
      <c r="A2619" s="0" t="n">
        <v>3529</v>
      </c>
      <c r="B2619" s="0" t="s">
        <v>3690</v>
      </c>
      <c r="C2619" s="0" t="s">
        <v>1167</v>
      </c>
      <c r="D2619" s="0" t="s">
        <v>1168</v>
      </c>
      <c r="E2619" s="317" t="n">
        <v>0.47</v>
      </c>
    </row>
    <row r="2620" customFormat="false" ht="15" hidden="false" customHeight="false" outlineLevel="0" collapsed="false">
      <c r="A2620" s="0" t="n">
        <v>3536</v>
      </c>
      <c r="B2620" s="0" t="s">
        <v>3691</v>
      </c>
      <c r="C2620" s="0" t="s">
        <v>1167</v>
      </c>
      <c r="D2620" s="0" t="s">
        <v>1168</v>
      </c>
      <c r="E2620" s="317" t="n">
        <v>1.42</v>
      </c>
    </row>
    <row r="2621" customFormat="false" ht="15" hidden="false" customHeight="false" outlineLevel="0" collapsed="false">
      <c r="A2621" s="0" t="n">
        <v>3535</v>
      </c>
      <c r="B2621" s="0" t="s">
        <v>3692</v>
      </c>
      <c r="C2621" s="0" t="s">
        <v>1167</v>
      </c>
      <c r="D2621" s="0" t="s">
        <v>1168</v>
      </c>
      <c r="E2621" s="317" t="n">
        <v>3.36</v>
      </c>
    </row>
    <row r="2622" customFormat="false" ht="15" hidden="false" customHeight="false" outlineLevel="0" collapsed="false">
      <c r="A2622" s="0" t="n">
        <v>3540</v>
      </c>
      <c r="B2622" s="0" t="s">
        <v>3693</v>
      </c>
      <c r="C2622" s="0" t="s">
        <v>1167</v>
      </c>
      <c r="D2622" s="0" t="s">
        <v>1168</v>
      </c>
      <c r="E2622" s="317" t="n">
        <v>3.64</v>
      </c>
    </row>
    <row r="2623" customFormat="false" ht="15" hidden="false" customHeight="false" outlineLevel="0" collapsed="false">
      <c r="A2623" s="0" t="n">
        <v>3539</v>
      </c>
      <c r="B2623" s="0" t="s">
        <v>3694</v>
      </c>
      <c r="C2623" s="0" t="s">
        <v>1167</v>
      </c>
      <c r="D2623" s="0" t="s">
        <v>1168</v>
      </c>
      <c r="E2623" s="317" t="n">
        <v>15.8</v>
      </c>
    </row>
    <row r="2624" customFormat="false" ht="15" hidden="false" customHeight="false" outlineLevel="0" collapsed="false">
      <c r="A2624" s="0" t="n">
        <v>3513</v>
      </c>
      <c r="B2624" s="0" t="s">
        <v>3695</v>
      </c>
      <c r="C2624" s="0" t="s">
        <v>1167</v>
      </c>
      <c r="D2624" s="0" t="s">
        <v>1168</v>
      </c>
      <c r="E2624" s="317" t="n">
        <v>70.24</v>
      </c>
    </row>
    <row r="2625" customFormat="false" ht="15" hidden="false" customHeight="false" outlineLevel="0" collapsed="false">
      <c r="A2625" s="0" t="n">
        <v>3492</v>
      </c>
      <c r="B2625" s="0" t="s">
        <v>3696</v>
      </c>
      <c r="C2625" s="0" t="s">
        <v>1167</v>
      </c>
      <c r="D2625" s="0" t="s">
        <v>1168</v>
      </c>
      <c r="E2625" s="317" t="n">
        <v>13.52</v>
      </c>
    </row>
    <row r="2626" customFormat="false" ht="15" hidden="false" customHeight="false" outlineLevel="0" collapsed="false">
      <c r="A2626" s="0" t="n">
        <v>3491</v>
      </c>
      <c r="B2626" s="0" t="s">
        <v>3697</v>
      </c>
      <c r="C2626" s="0" t="s">
        <v>1167</v>
      </c>
      <c r="D2626" s="0" t="s">
        <v>1168</v>
      </c>
      <c r="E2626" s="317" t="n">
        <v>7.71</v>
      </c>
    </row>
    <row r="2627" customFormat="false" ht="15" hidden="false" customHeight="false" outlineLevel="0" collapsed="false">
      <c r="A2627" s="0" t="n">
        <v>3493</v>
      </c>
      <c r="B2627" s="0" t="s">
        <v>3698</v>
      </c>
      <c r="C2627" s="0" t="s">
        <v>1167</v>
      </c>
      <c r="D2627" s="0" t="s">
        <v>1168</v>
      </c>
      <c r="E2627" s="317" t="n">
        <v>18.48</v>
      </c>
    </row>
    <row r="2628" customFormat="false" ht="15" hidden="false" customHeight="false" outlineLevel="0" collapsed="false">
      <c r="A2628" s="0" t="n">
        <v>12628</v>
      </c>
      <c r="B2628" s="0" t="s">
        <v>3699</v>
      </c>
      <c r="C2628" s="0" t="s">
        <v>1167</v>
      </c>
      <c r="D2628" s="0" t="s">
        <v>1171</v>
      </c>
      <c r="E2628" s="317" t="n">
        <v>6.91</v>
      </c>
    </row>
    <row r="2629" customFormat="false" ht="15" hidden="false" customHeight="false" outlineLevel="0" collapsed="false">
      <c r="A2629" s="0" t="n">
        <v>12629</v>
      </c>
      <c r="B2629" s="0" t="s">
        <v>3700</v>
      </c>
      <c r="C2629" s="0" t="s">
        <v>1167</v>
      </c>
      <c r="D2629" s="0" t="s">
        <v>1171</v>
      </c>
      <c r="E2629" s="317" t="n">
        <v>7.49</v>
      </c>
    </row>
    <row r="2630" customFormat="false" ht="15" hidden="false" customHeight="false" outlineLevel="0" collapsed="false">
      <c r="A2630" s="0" t="n">
        <v>3481</v>
      </c>
      <c r="B2630" s="0" t="s">
        <v>3701</v>
      </c>
      <c r="C2630" s="0" t="s">
        <v>1167</v>
      </c>
      <c r="D2630" s="0" t="s">
        <v>1168</v>
      </c>
      <c r="E2630" s="317" t="n">
        <v>9.36</v>
      </c>
    </row>
    <row r="2631" customFormat="false" ht="15" hidden="false" customHeight="false" outlineLevel="0" collapsed="false">
      <c r="A2631" s="0" t="n">
        <v>3510</v>
      </c>
      <c r="B2631" s="0" t="s">
        <v>3702</v>
      </c>
      <c r="C2631" s="0" t="s">
        <v>1167</v>
      </c>
      <c r="D2631" s="0" t="s">
        <v>1168</v>
      </c>
      <c r="E2631" s="317" t="n">
        <v>8.75</v>
      </c>
    </row>
    <row r="2632" customFormat="false" ht="15" hidden="false" customHeight="false" outlineLevel="0" collapsed="false">
      <c r="A2632" s="0" t="n">
        <v>3508</v>
      </c>
      <c r="B2632" s="0" t="s">
        <v>3703</v>
      </c>
      <c r="C2632" s="0" t="s">
        <v>1167</v>
      </c>
      <c r="D2632" s="0" t="s">
        <v>1168</v>
      </c>
      <c r="E2632" s="317" t="n">
        <v>22.88</v>
      </c>
    </row>
    <row r="2633" customFormat="false" ht="15" hidden="false" customHeight="false" outlineLevel="0" collapsed="false">
      <c r="A2633" s="0" t="n">
        <v>38939</v>
      </c>
      <c r="B2633" s="0" t="s">
        <v>3704</v>
      </c>
      <c r="C2633" s="0" t="s">
        <v>1167</v>
      </c>
      <c r="D2633" s="0" t="s">
        <v>1171</v>
      </c>
      <c r="E2633" s="317" t="n">
        <v>10.27</v>
      </c>
    </row>
    <row r="2634" customFormat="false" ht="15" hidden="false" customHeight="false" outlineLevel="0" collapsed="false">
      <c r="A2634" s="0" t="n">
        <v>38940</v>
      </c>
      <c r="B2634" s="0" t="s">
        <v>3705</v>
      </c>
      <c r="C2634" s="0" t="s">
        <v>1167</v>
      </c>
      <c r="D2634" s="0" t="s">
        <v>1171</v>
      </c>
      <c r="E2634" s="317" t="n">
        <v>15.68</v>
      </c>
    </row>
    <row r="2635" customFormat="false" ht="15" hidden="false" customHeight="false" outlineLevel="0" collapsed="false">
      <c r="A2635" s="0" t="n">
        <v>38941</v>
      </c>
      <c r="B2635" s="0" t="s">
        <v>3706</v>
      </c>
      <c r="C2635" s="0" t="s">
        <v>1167</v>
      </c>
      <c r="D2635" s="0" t="s">
        <v>1171</v>
      </c>
      <c r="E2635" s="317" t="n">
        <v>18.52</v>
      </c>
    </row>
    <row r="2636" customFormat="false" ht="15" hidden="false" customHeight="false" outlineLevel="0" collapsed="false">
      <c r="A2636" s="0" t="n">
        <v>38942</v>
      </c>
      <c r="B2636" s="0" t="s">
        <v>3707</v>
      </c>
      <c r="C2636" s="0" t="s">
        <v>1167</v>
      </c>
      <c r="D2636" s="0" t="s">
        <v>1171</v>
      </c>
      <c r="E2636" s="317" t="n">
        <v>20.75</v>
      </c>
    </row>
    <row r="2637" customFormat="false" ht="15" hidden="false" customHeight="false" outlineLevel="0" collapsed="false">
      <c r="A2637" s="0" t="n">
        <v>38987</v>
      </c>
      <c r="B2637" s="0" t="s">
        <v>3708</v>
      </c>
      <c r="C2637" s="0" t="s">
        <v>1167</v>
      </c>
      <c r="D2637" s="0" t="s">
        <v>1171</v>
      </c>
      <c r="E2637" s="317" t="n">
        <v>4.79</v>
      </c>
    </row>
    <row r="2638" customFormat="false" ht="15" hidden="false" customHeight="false" outlineLevel="0" collapsed="false">
      <c r="A2638" s="0" t="n">
        <v>38988</v>
      </c>
      <c r="B2638" s="0" t="s">
        <v>3709</v>
      </c>
      <c r="C2638" s="0" t="s">
        <v>1167</v>
      </c>
      <c r="D2638" s="0" t="s">
        <v>1171</v>
      </c>
      <c r="E2638" s="317" t="n">
        <v>11.14</v>
      </c>
    </row>
    <row r="2639" customFormat="false" ht="15" hidden="false" customHeight="false" outlineLevel="0" collapsed="false">
      <c r="A2639" s="0" t="n">
        <v>38989</v>
      </c>
      <c r="B2639" s="0" t="s">
        <v>3710</v>
      </c>
      <c r="C2639" s="0" t="s">
        <v>1167</v>
      </c>
      <c r="D2639" s="0" t="s">
        <v>1171</v>
      </c>
      <c r="E2639" s="317" t="n">
        <v>14.81</v>
      </c>
    </row>
    <row r="2640" customFormat="false" ht="15" hidden="false" customHeight="false" outlineLevel="0" collapsed="false">
      <c r="A2640" s="0" t="n">
        <v>38990</v>
      </c>
      <c r="B2640" s="0" t="s">
        <v>3711</v>
      </c>
      <c r="C2640" s="0" t="s">
        <v>1167</v>
      </c>
      <c r="D2640" s="0" t="s">
        <v>1171</v>
      </c>
      <c r="E2640" s="317" t="n">
        <v>39.03</v>
      </c>
    </row>
    <row r="2641" customFormat="false" ht="15" hidden="false" customHeight="false" outlineLevel="0" collapsed="false">
      <c r="A2641" s="0" t="n">
        <v>38991</v>
      </c>
      <c r="B2641" s="0" t="s">
        <v>3712</v>
      </c>
      <c r="C2641" s="0" t="s">
        <v>1167</v>
      </c>
      <c r="D2641" s="0" t="s">
        <v>1171</v>
      </c>
      <c r="E2641" s="317" t="n">
        <v>78.86</v>
      </c>
    </row>
    <row r="2642" customFormat="false" ht="15" hidden="false" customHeight="false" outlineLevel="0" collapsed="false">
      <c r="A2642" s="0" t="n">
        <v>38913</v>
      </c>
      <c r="B2642" s="0" t="s">
        <v>3713</v>
      </c>
      <c r="C2642" s="0" t="s">
        <v>1167</v>
      </c>
      <c r="D2642" s="0" t="s">
        <v>1171</v>
      </c>
      <c r="E2642" s="317" t="n">
        <v>9.53</v>
      </c>
    </row>
    <row r="2643" customFormat="false" ht="15" hidden="false" customHeight="false" outlineLevel="0" collapsed="false">
      <c r="A2643" s="0" t="n">
        <v>38914</v>
      </c>
      <c r="B2643" s="0" t="s">
        <v>3714</v>
      </c>
      <c r="C2643" s="0" t="s">
        <v>1167</v>
      </c>
      <c r="D2643" s="0" t="s">
        <v>1171</v>
      </c>
      <c r="E2643" s="317" t="n">
        <v>11.05</v>
      </c>
    </row>
    <row r="2644" customFormat="false" ht="15" hidden="false" customHeight="false" outlineLevel="0" collapsed="false">
      <c r="A2644" s="0" t="n">
        <v>38915</v>
      </c>
      <c r="B2644" s="0" t="s">
        <v>3715</v>
      </c>
      <c r="C2644" s="0" t="s">
        <v>1167</v>
      </c>
      <c r="D2644" s="0" t="s">
        <v>1171</v>
      </c>
      <c r="E2644" s="317" t="n">
        <v>19.2</v>
      </c>
    </row>
    <row r="2645" customFormat="false" ht="15" hidden="false" customHeight="false" outlineLevel="0" collapsed="false">
      <c r="A2645" s="0" t="n">
        <v>38916</v>
      </c>
      <c r="B2645" s="0" t="s">
        <v>3716</v>
      </c>
      <c r="C2645" s="0" t="s">
        <v>1167</v>
      </c>
      <c r="D2645" s="0" t="s">
        <v>1171</v>
      </c>
      <c r="E2645" s="317" t="n">
        <v>25.32</v>
      </c>
    </row>
    <row r="2646" customFormat="false" ht="15" hidden="false" customHeight="false" outlineLevel="0" collapsed="false">
      <c r="A2646" s="0" t="n">
        <v>39300</v>
      </c>
      <c r="B2646" s="0" t="s">
        <v>3717</v>
      </c>
      <c r="C2646" s="0" t="s">
        <v>1167</v>
      </c>
      <c r="D2646" s="0" t="s">
        <v>1171</v>
      </c>
      <c r="E2646" s="317" t="n">
        <v>8.61</v>
      </c>
    </row>
    <row r="2647" customFormat="false" ht="15" hidden="false" customHeight="false" outlineLevel="0" collapsed="false">
      <c r="A2647" s="0" t="n">
        <v>39301</v>
      </c>
      <c r="B2647" s="0" t="s">
        <v>3718</v>
      </c>
      <c r="C2647" s="0" t="s">
        <v>1167</v>
      </c>
      <c r="D2647" s="0" t="s">
        <v>1171</v>
      </c>
      <c r="E2647" s="317" t="n">
        <v>11.95</v>
      </c>
    </row>
    <row r="2648" customFormat="false" ht="15" hidden="false" customHeight="false" outlineLevel="0" collapsed="false">
      <c r="A2648" s="0" t="n">
        <v>39302</v>
      </c>
      <c r="B2648" s="0" t="s">
        <v>3719</v>
      </c>
      <c r="C2648" s="0" t="s">
        <v>1167</v>
      </c>
      <c r="D2648" s="0" t="s">
        <v>1171</v>
      </c>
      <c r="E2648" s="317" t="n">
        <v>15.01</v>
      </c>
    </row>
    <row r="2649" customFormat="false" ht="15" hidden="false" customHeight="false" outlineLevel="0" collapsed="false">
      <c r="A2649" s="0" t="n">
        <v>39303</v>
      </c>
      <c r="B2649" s="0" t="s">
        <v>3720</v>
      </c>
      <c r="C2649" s="0" t="s">
        <v>1167</v>
      </c>
      <c r="D2649" s="0" t="s">
        <v>1171</v>
      </c>
      <c r="E2649" s="317" t="n">
        <v>26.39</v>
      </c>
    </row>
    <row r="2650" customFormat="false" ht="15" hidden="false" customHeight="false" outlineLevel="0" collapsed="false">
      <c r="A2650" s="0" t="n">
        <v>38923</v>
      </c>
      <c r="B2650" s="0" t="s">
        <v>3721</v>
      </c>
      <c r="C2650" s="0" t="s">
        <v>1167</v>
      </c>
      <c r="D2650" s="0" t="s">
        <v>1171</v>
      </c>
      <c r="E2650" s="317" t="n">
        <v>8.41</v>
      </c>
    </row>
    <row r="2651" customFormat="false" ht="15" hidden="false" customHeight="false" outlineLevel="0" collapsed="false">
      <c r="A2651" s="0" t="n">
        <v>38925</v>
      </c>
      <c r="B2651" s="0" t="s">
        <v>3722</v>
      </c>
      <c r="C2651" s="0" t="s">
        <v>1167</v>
      </c>
      <c r="D2651" s="0" t="s">
        <v>1171</v>
      </c>
      <c r="E2651" s="317" t="n">
        <v>9.03</v>
      </c>
    </row>
    <row r="2652" customFormat="false" ht="15" hidden="false" customHeight="false" outlineLevel="0" collapsed="false">
      <c r="A2652" s="0" t="n">
        <v>38926</v>
      </c>
      <c r="B2652" s="0" t="s">
        <v>3723</v>
      </c>
      <c r="C2652" s="0" t="s">
        <v>1167</v>
      </c>
      <c r="D2652" s="0" t="s">
        <v>1171</v>
      </c>
      <c r="E2652" s="317" t="n">
        <v>12.9</v>
      </c>
    </row>
    <row r="2653" customFormat="false" ht="15" hidden="false" customHeight="false" outlineLevel="0" collapsed="false">
      <c r="A2653" s="0" t="n">
        <v>38927</v>
      </c>
      <c r="B2653" s="0" t="s">
        <v>3724</v>
      </c>
      <c r="C2653" s="0" t="s">
        <v>1167</v>
      </c>
      <c r="D2653" s="0" t="s">
        <v>1171</v>
      </c>
      <c r="E2653" s="317" t="n">
        <v>13.8</v>
      </c>
    </row>
    <row r="2654" customFormat="false" ht="15" hidden="false" customHeight="false" outlineLevel="0" collapsed="false">
      <c r="A2654" s="0" t="n">
        <v>39304</v>
      </c>
      <c r="B2654" s="0" t="s">
        <v>3725</v>
      </c>
      <c r="C2654" s="0" t="s">
        <v>1167</v>
      </c>
      <c r="D2654" s="0" t="s">
        <v>1171</v>
      </c>
      <c r="E2654" s="317" t="n">
        <v>10.63</v>
      </c>
    </row>
    <row r="2655" customFormat="false" ht="15" hidden="false" customHeight="false" outlineLevel="0" collapsed="false">
      <c r="A2655" s="0" t="n">
        <v>38924</v>
      </c>
      <c r="B2655" s="0" t="s">
        <v>3726</v>
      </c>
      <c r="C2655" s="0" t="s">
        <v>1167</v>
      </c>
      <c r="D2655" s="0" t="s">
        <v>1171</v>
      </c>
      <c r="E2655" s="317" t="n">
        <v>15.15</v>
      </c>
    </row>
    <row r="2656" customFormat="false" ht="15" hidden="false" customHeight="false" outlineLevel="0" collapsed="false">
      <c r="A2656" s="0" t="n">
        <v>39305</v>
      </c>
      <c r="B2656" s="0" t="s">
        <v>3727</v>
      </c>
      <c r="C2656" s="0" t="s">
        <v>1167</v>
      </c>
      <c r="D2656" s="0" t="s">
        <v>1171</v>
      </c>
      <c r="E2656" s="317" t="n">
        <v>13.92</v>
      </c>
    </row>
    <row r="2657" customFormat="false" ht="15" hidden="false" customHeight="false" outlineLevel="0" collapsed="false">
      <c r="A2657" s="0" t="n">
        <v>39306</v>
      </c>
      <c r="B2657" s="0" t="s">
        <v>3728</v>
      </c>
      <c r="C2657" s="0" t="s">
        <v>1167</v>
      </c>
      <c r="D2657" s="0" t="s">
        <v>1171</v>
      </c>
      <c r="E2657" s="317" t="n">
        <v>17.42</v>
      </c>
    </row>
    <row r="2658" customFormat="false" ht="15" hidden="false" customHeight="false" outlineLevel="0" collapsed="false">
      <c r="A2658" s="0" t="n">
        <v>38928</v>
      </c>
      <c r="B2658" s="0" t="s">
        <v>3729</v>
      </c>
      <c r="C2658" s="0" t="s">
        <v>1167</v>
      </c>
      <c r="D2658" s="0" t="s">
        <v>1171</v>
      </c>
      <c r="E2658" s="317" t="n">
        <v>15.3</v>
      </c>
    </row>
    <row r="2659" customFormat="false" ht="15" hidden="false" customHeight="false" outlineLevel="0" collapsed="false">
      <c r="A2659" s="0" t="n">
        <v>38929</v>
      </c>
      <c r="B2659" s="0" t="s">
        <v>3730</v>
      </c>
      <c r="C2659" s="0" t="s">
        <v>1167</v>
      </c>
      <c r="D2659" s="0" t="s">
        <v>1171</v>
      </c>
      <c r="E2659" s="317" t="n">
        <v>27.12</v>
      </c>
    </row>
    <row r="2660" customFormat="false" ht="15" hidden="false" customHeight="false" outlineLevel="0" collapsed="false">
      <c r="A2660" s="0" t="n">
        <v>39307</v>
      </c>
      <c r="B2660" s="0" t="s">
        <v>3731</v>
      </c>
      <c r="C2660" s="0" t="s">
        <v>1167</v>
      </c>
      <c r="D2660" s="0" t="s">
        <v>1171</v>
      </c>
      <c r="E2660" s="317" t="n">
        <v>20.04</v>
      </c>
    </row>
    <row r="2661" customFormat="false" ht="15" hidden="false" customHeight="false" outlineLevel="0" collapsed="false">
      <c r="A2661" s="0" t="n">
        <v>38930</v>
      </c>
      <c r="B2661" s="0" t="s">
        <v>3732</v>
      </c>
      <c r="C2661" s="0" t="s">
        <v>1167</v>
      </c>
      <c r="D2661" s="0" t="s">
        <v>1171</v>
      </c>
      <c r="E2661" s="317" t="n">
        <v>34.08</v>
      </c>
    </row>
    <row r="2662" customFormat="false" ht="15" hidden="false" customHeight="false" outlineLevel="0" collapsed="false">
      <c r="A2662" s="0" t="n">
        <v>38931</v>
      </c>
      <c r="B2662" s="0" t="s">
        <v>3733</v>
      </c>
      <c r="C2662" s="0" t="s">
        <v>1167</v>
      </c>
      <c r="D2662" s="0" t="s">
        <v>1171</v>
      </c>
      <c r="E2662" s="317" t="n">
        <v>8.58</v>
      </c>
    </row>
    <row r="2663" customFormat="false" ht="15" hidden="false" customHeight="false" outlineLevel="0" collapsed="false">
      <c r="A2663" s="0" t="n">
        <v>38932</v>
      </c>
      <c r="B2663" s="0" t="s">
        <v>3734</v>
      </c>
      <c r="C2663" s="0" t="s">
        <v>1167</v>
      </c>
      <c r="D2663" s="0" t="s">
        <v>1171</v>
      </c>
      <c r="E2663" s="317" t="n">
        <v>8.67</v>
      </c>
    </row>
    <row r="2664" customFormat="false" ht="15" hidden="false" customHeight="false" outlineLevel="0" collapsed="false">
      <c r="A2664" s="0" t="n">
        <v>38934</v>
      </c>
      <c r="B2664" s="0" t="s">
        <v>3735</v>
      </c>
      <c r="C2664" s="0" t="s">
        <v>1167</v>
      </c>
      <c r="D2664" s="0" t="s">
        <v>1171</v>
      </c>
      <c r="E2664" s="317" t="n">
        <v>12.81</v>
      </c>
    </row>
    <row r="2665" customFormat="false" ht="15" hidden="false" customHeight="false" outlineLevel="0" collapsed="false">
      <c r="A2665" s="0" t="n">
        <v>38935</v>
      </c>
      <c r="B2665" s="0" t="s">
        <v>3736</v>
      </c>
      <c r="C2665" s="0" t="s">
        <v>1167</v>
      </c>
      <c r="D2665" s="0" t="s">
        <v>1171</v>
      </c>
      <c r="E2665" s="317" t="n">
        <v>13.7</v>
      </c>
    </row>
    <row r="2666" customFormat="false" ht="15" hidden="false" customHeight="false" outlineLevel="0" collapsed="false">
      <c r="A2666" s="0" t="n">
        <v>38936</v>
      </c>
      <c r="B2666" s="0" t="s">
        <v>3737</v>
      </c>
      <c r="C2666" s="0" t="s">
        <v>1167</v>
      </c>
      <c r="D2666" s="0" t="s">
        <v>1171</v>
      </c>
      <c r="E2666" s="317" t="n">
        <v>14.68</v>
      </c>
    </row>
    <row r="2667" customFormat="false" ht="15" hidden="false" customHeight="false" outlineLevel="0" collapsed="false">
      <c r="A2667" s="0" t="n">
        <v>38937</v>
      </c>
      <c r="B2667" s="0" t="s">
        <v>3738</v>
      </c>
      <c r="C2667" s="0" t="s">
        <v>1167</v>
      </c>
      <c r="D2667" s="0" t="s">
        <v>1171</v>
      </c>
      <c r="E2667" s="317" t="n">
        <v>17.89</v>
      </c>
    </row>
    <row r="2668" customFormat="false" ht="15" hidden="false" customHeight="false" outlineLevel="0" collapsed="false">
      <c r="A2668" s="0" t="n">
        <v>38938</v>
      </c>
      <c r="B2668" s="0" t="s">
        <v>3739</v>
      </c>
      <c r="C2668" s="0" t="s">
        <v>1167</v>
      </c>
      <c r="D2668" s="0" t="s">
        <v>1171</v>
      </c>
      <c r="E2668" s="317" t="n">
        <v>26.6</v>
      </c>
    </row>
    <row r="2669" customFormat="false" ht="15" hidden="false" customHeight="false" outlineLevel="0" collapsed="false">
      <c r="A2669" s="0" t="n">
        <v>3489</v>
      </c>
      <c r="B2669" s="0" t="s">
        <v>3740</v>
      </c>
      <c r="C2669" s="0" t="s">
        <v>1167</v>
      </c>
      <c r="D2669" s="0" t="s">
        <v>1168</v>
      </c>
      <c r="E2669" s="317" t="n">
        <v>8.65</v>
      </c>
    </row>
    <row r="2670" customFormat="false" ht="15" hidden="false" customHeight="false" outlineLevel="0" collapsed="false">
      <c r="A2670" s="0" t="n">
        <v>20151</v>
      </c>
      <c r="B2670" s="0" t="s">
        <v>3741</v>
      </c>
      <c r="C2670" s="0" t="s">
        <v>1167</v>
      </c>
      <c r="D2670" s="0" t="s">
        <v>1168</v>
      </c>
      <c r="E2670" s="317" t="n">
        <v>14.46</v>
      </c>
    </row>
    <row r="2671" customFormat="false" ht="15" hidden="false" customHeight="false" outlineLevel="0" collapsed="false">
      <c r="A2671" s="0" t="n">
        <v>20152</v>
      </c>
      <c r="B2671" s="0" t="s">
        <v>3742</v>
      </c>
      <c r="C2671" s="0" t="s">
        <v>1167</v>
      </c>
      <c r="D2671" s="0" t="s">
        <v>1168</v>
      </c>
      <c r="E2671" s="317" t="n">
        <v>50.33</v>
      </c>
    </row>
    <row r="2672" customFormat="false" ht="15" hidden="false" customHeight="false" outlineLevel="0" collapsed="false">
      <c r="A2672" s="0" t="n">
        <v>20148</v>
      </c>
      <c r="B2672" s="0" t="s">
        <v>3743</v>
      </c>
      <c r="C2672" s="0" t="s">
        <v>1167</v>
      </c>
      <c r="D2672" s="0" t="s">
        <v>1168</v>
      </c>
      <c r="E2672" s="317" t="n">
        <v>2.87</v>
      </c>
    </row>
    <row r="2673" customFormat="false" ht="15" hidden="false" customHeight="false" outlineLevel="0" collapsed="false">
      <c r="A2673" s="0" t="n">
        <v>20149</v>
      </c>
      <c r="B2673" s="0" t="s">
        <v>3744</v>
      </c>
      <c r="C2673" s="0" t="s">
        <v>1167</v>
      </c>
      <c r="D2673" s="0" t="s">
        <v>1168</v>
      </c>
      <c r="E2673" s="317" t="n">
        <v>4.45</v>
      </c>
    </row>
    <row r="2674" customFormat="false" ht="15" hidden="false" customHeight="false" outlineLevel="0" collapsed="false">
      <c r="A2674" s="0" t="n">
        <v>20150</v>
      </c>
      <c r="B2674" s="0" t="s">
        <v>3745</v>
      </c>
      <c r="C2674" s="0" t="s">
        <v>1167</v>
      </c>
      <c r="D2674" s="0" t="s">
        <v>1168</v>
      </c>
      <c r="E2674" s="317" t="n">
        <v>10.38</v>
      </c>
    </row>
    <row r="2675" customFormat="false" ht="15" hidden="false" customHeight="false" outlineLevel="0" collapsed="false">
      <c r="A2675" s="0" t="n">
        <v>20157</v>
      </c>
      <c r="B2675" s="0" t="s">
        <v>3746</v>
      </c>
      <c r="C2675" s="0" t="s">
        <v>1167</v>
      </c>
      <c r="D2675" s="0" t="s">
        <v>1168</v>
      </c>
      <c r="E2675" s="317" t="n">
        <v>19.51</v>
      </c>
    </row>
    <row r="2676" customFormat="false" ht="15" hidden="false" customHeight="false" outlineLevel="0" collapsed="false">
      <c r="A2676" s="0" t="n">
        <v>20158</v>
      </c>
      <c r="B2676" s="0" t="s">
        <v>3747</v>
      </c>
      <c r="C2676" s="0" t="s">
        <v>1167</v>
      </c>
      <c r="D2676" s="0" t="s">
        <v>1168</v>
      </c>
      <c r="E2676" s="317" t="n">
        <v>64.83</v>
      </c>
    </row>
    <row r="2677" customFormat="false" ht="15" hidden="false" customHeight="false" outlineLevel="0" collapsed="false">
      <c r="A2677" s="0" t="n">
        <v>20154</v>
      </c>
      <c r="B2677" s="0" t="s">
        <v>3748</v>
      </c>
      <c r="C2677" s="0" t="s">
        <v>1167</v>
      </c>
      <c r="D2677" s="0" t="s">
        <v>1168</v>
      </c>
      <c r="E2677" s="317" t="n">
        <v>3.7</v>
      </c>
    </row>
    <row r="2678" customFormat="false" ht="15" hidden="false" customHeight="false" outlineLevel="0" collapsed="false">
      <c r="A2678" s="0" t="n">
        <v>20155</v>
      </c>
      <c r="B2678" s="0" t="s">
        <v>3749</v>
      </c>
      <c r="C2678" s="0" t="s">
        <v>1167</v>
      </c>
      <c r="D2678" s="0" t="s">
        <v>1168</v>
      </c>
      <c r="E2678" s="317" t="n">
        <v>5.53</v>
      </c>
    </row>
    <row r="2679" customFormat="false" ht="15" hidden="false" customHeight="false" outlineLevel="0" collapsed="false">
      <c r="A2679" s="0" t="n">
        <v>20156</v>
      </c>
      <c r="B2679" s="0" t="s">
        <v>3750</v>
      </c>
      <c r="C2679" s="0" t="s">
        <v>1167</v>
      </c>
      <c r="D2679" s="0" t="s">
        <v>1168</v>
      </c>
      <c r="E2679" s="317" t="n">
        <v>12.46</v>
      </c>
    </row>
    <row r="2680" customFormat="false" ht="15" hidden="false" customHeight="false" outlineLevel="0" collapsed="false">
      <c r="A2680" s="0" t="n">
        <v>3512</v>
      </c>
      <c r="B2680" s="0" t="s">
        <v>3751</v>
      </c>
      <c r="C2680" s="0" t="s">
        <v>1167</v>
      </c>
      <c r="D2680" s="0" t="s">
        <v>1168</v>
      </c>
      <c r="E2680" s="317" t="n">
        <v>135.52</v>
      </c>
    </row>
    <row r="2681" customFormat="false" ht="15" hidden="false" customHeight="false" outlineLevel="0" collapsed="false">
      <c r="A2681" s="0" t="n">
        <v>3499</v>
      </c>
      <c r="B2681" s="0" t="s">
        <v>3752</v>
      </c>
      <c r="C2681" s="0" t="s">
        <v>1167</v>
      </c>
      <c r="D2681" s="0" t="s">
        <v>1168</v>
      </c>
      <c r="E2681" s="317" t="n">
        <v>0.57</v>
      </c>
    </row>
    <row r="2682" customFormat="false" ht="15" hidden="false" customHeight="false" outlineLevel="0" collapsed="false">
      <c r="A2682" s="0" t="n">
        <v>3500</v>
      </c>
      <c r="B2682" s="0" t="s">
        <v>3753</v>
      </c>
      <c r="C2682" s="0" t="s">
        <v>1167</v>
      </c>
      <c r="D2682" s="0" t="s">
        <v>1168</v>
      </c>
      <c r="E2682" s="317" t="n">
        <v>0.97</v>
      </c>
    </row>
    <row r="2683" customFormat="false" ht="15" hidden="false" customHeight="false" outlineLevel="0" collapsed="false">
      <c r="A2683" s="0" t="n">
        <v>3501</v>
      </c>
      <c r="B2683" s="0" t="s">
        <v>3754</v>
      </c>
      <c r="C2683" s="0" t="s">
        <v>1167</v>
      </c>
      <c r="D2683" s="0" t="s">
        <v>1168</v>
      </c>
      <c r="E2683" s="317" t="n">
        <v>2.81</v>
      </c>
    </row>
    <row r="2684" customFormat="false" ht="15" hidden="false" customHeight="false" outlineLevel="0" collapsed="false">
      <c r="A2684" s="0" t="n">
        <v>3502</v>
      </c>
      <c r="B2684" s="0" t="s">
        <v>3755</v>
      </c>
      <c r="C2684" s="0" t="s">
        <v>1167</v>
      </c>
      <c r="D2684" s="0" t="s">
        <v>1168</v>
      </c>
      <c r="E2684" s="317" t="n">
        <v>4</v>
      </c>
    </row>
    <row r="2685" customFormat="false" ht="15" hidden="false" customHeight="false" outlineLevel="0" collapsed="false">
      <c r="A2685" s="0" t="n">
        <v>3503</v>
      </c>
      <c r="B2685" s="0" t="s">
        <v>3756</v>
      </c>
      <c r="C2685" s="0" t="s">
        <v>1167</v>
      </c>
      <c r="D2685" s="0" t="s">
        <v>1168</v>
      </c>
      <c r="E2685" s="317" t="n">
        <v>4.79</v>
      </c>
    </row>
    <row r="2686" customFormat="false" ht="15" hidden="false" customHeight="false" outlineLevel="0" collapsed="false">
      <c r="A2686" s="0" t="n">
        <v>3477</v>
      </c>
      <c r="B2686" s="0" t="s">
        <v>3757</v>
      </c>
      <c r="C2686" s="0" t="s">
        <v>1167</v>
      </c>
      <c r="D2686" s="0" t="s">
        <v>1168</v>
      </c>
      <c r="E2686" s="317" t="n">
        <v>18.55</v>
      </c>
    </row>
    <row r="2687" customFormat="false" ht="15" hidden="false" customHeight="false" outlineLevel="0" collapsed="false">
      <c r="A2687" s="0" t="n">
        <v>3478</v>
      </c>
      <c r="B2687" s="0" t="s">
        <v>3758</v>
      </c>
      <c r="C2687" s="0" t="s">
        <v>1167</v>
      </c>
      <c r="D2687" s="0" t="s">
        <v>1168</v>
      </c>
      <c r="E2687" s="317" t="n">
        <v>42.62</v>
      </c>
    </row>
    <row r="2688" customFormat="false" ht="15" hidden="false" customHeight="false" outlineLevel="0" collapsed="false">
      <c r="A2688" s="0" t="n">
        <v>3525</v>
      </c>
      <c r="B2688" s="0" t="s">
        <v>3759</v>
      </c>
      <c r="C2688" s="0" t="s">
        <v>1167</v>
      </c>
      <c r="D2688" s="0" t="s">
        <v>1168</v>
      </c>
      <c r="E2688" s="317" t="n">
        <v>50.57</v>
      </c>
    </row>
    <row r="2689" customFormat="false" ht="15" hidden="false" customHeight="false" outlineLevel="0" collapsed="false">
      <c r="A2689" s="0" t="n">
        <v>3511</v>
      </c>
      <c r="B2689" s="0" t="s">
        <v>3760</v>
      </c>
      <c r="C2689" s="0" t="s">
        <v>1167</v>
      </c>
      <c r="D2689" s="0" t="s">
        <v>1168</v>
      </c>
      <c r="E2689" s="317" t="n">
        <v>59.33</v>
      </c>
    </row>
    <row r="2690" customFormat="false" ht="15" hidden="false" customHeight="false" outlineLevel="0" collapsed="false">
      <c r="A2690" s="0" t="n">
        <v>38917</v>
      </c>
      <c r="B2690" s="0" t="s">
        <v>3761</v>
      </c>
      <c r="C2690" s="0" t="s">
        <v>1167</v>
      </c>
      <c r="D2690" s="0" t="s">
        <v>1171</v>
      </c>
      <c r="E2690" s="317" t="n">
        <v>8.21</v>
      </c>
    </row>
    <row r="2691" customFormat="false" ht="15" hidden="false" customHeight="false" outlineLevel="0" collapsed="false">
      <c r="A2691" s="0" t="n">
        <v>38919</v>
      </c>
      <c r="B2691" s="0" t="s">
        <v>3762</v>
      </c>
      <c r="C2691" s="0" t="s">
        <v>1167</v>
      </c>
      <c r="D2691" s="0" t="s">
        <v>1171</v>
      </c>
      <c r="E2691" s="317" t="n">
        <v>12.21</v>
      </c>
    </row>
    <row r="2692" customFormat="false" ht="15" hidden="false" customHeight="false" outlineLevel="0" collapsed="false">
      <c r="A2692" s="0" t="n">
        <v>38922</v>
      </c>
      <c r="B2692" s="0" t="s">
        <v>3763</v>
      </c>
      <c r="C2692" s="0" t="s">
        <v>1167</v>
      </c>
      <c r="D2692" s="0" t="s">
        <v>1171</v>
      </c>
      <c r="E2692" s="317" t="n">
        <v>15.78</v>
      </c>
    </row>
    <row r="2693" customFormat="false" ht="15" hidden="false" customHeight="false" outlineLevel="0" collapsed="false">
      <c r="A2693" s="0" t="n">
        <v>38921</v>
      </c>
      <c r="B2693" s="0" t="s">
        <v>3764</v>
      </c>
      <c r="C2693" s="0" t="s">
        <v>1167</v>
      </c>
      <c r="D2693" s="0" t="s">
        <v>1171</v>
      </c>
      <c r="E2693" s="317" t="n">
        <v>19.51</v>
      </c>
    </row>
    <row r="2694" customFormat="false" ht="15" hidden="false" customHeight="false" outlineLevel="0" collapsed="false">
      <c r="A2694" s="0" t="n">
        <v>38918</v>
      </c>
      <c r="B2694" s="0" t="s">
        <v>3765</v>
      </c>
      <c r="C2694" s="0" t="s">
        <v>1167</v>
      </c>
      <c r="D2694" s="0" t="s">
        <v>1171</v>
      </c>
      <c r="E2694" s="317" t="n">
        <v>18.54</v>
      </c>
    </row>
    <row r="2695" customFormat="false" ht="15" hidden="false" customHeight="false" outlineLevel="0" collapsed="false">
      <c r="A2695" s="0" t="n">
        <v>38920</v>
      </c>
      <c r="B2695" s="0" t="s">
        <v>3766</v>
      </c>
      <c r="C2695" s="0" t="s">
        <v>1167</v>
      </c>
      <c r="D2695" s="0" t="s">
        <v>1171</v>
      </c>
      <c r="E2695" s="317" t="n">
        <v>23.18</v>
      </c>
    </row>
    <row r="2696" customFormat="false" ht="15" hidden="false" customHeight="false" outlineLevel="0" collapsed="false">
      <c r="A2696" s="0" t="n">
        <v>3104</v>
      </c>
      <c r="B2696" s="0" t="s">
        <v>3767</v>
      </c>
      <c r="C2696" s="0" t="s">
        <v>2627</v>
      </c>
      <c r="D2696" s="0" t="s">
        <v>1168</v>
      </c>
      <c r="E2696" s="317" t="n">
        <v>387.98</v>
      </c>
    </row>
    <row r="2697" customFormat="false" ht="15" hidden="false" customHeight="false" outlineLevel="0" collapsed="false">
      <c r="A2697" s="0" t="n">
        <v>12032</v>
      </c>
      <c r="B2697" s="0" t="s">
        <v>3768</v>
      </c>
      <c r="C2697" s="0" t="s">
        <v>1645</v>
      </c>
      <c r="D2697" s="0" t="s">
        <v>1168</v>
      </c>
      <c r="E2697" s="317" t="n">
        <v>38.69</v>
      </c>
    </row>
    <row r="2698" customFormat="false" ht="15" hidden="false" customHeight="false" outlineLevel="0" collapsed="false">
      <c r="A2698" s="0" t="n">
        <v>12030</v>
      </c>
      <c r="B2698" s="0" t="s">
        <v>3769</v>
      </c>
      <c r="C2698" s="0" t="s">
        <v>1645</v>
      </c>
      <c r="D2698" s="0" t="s">
        <v>1168</v>
      </c>
      <c r="E2698" s="317" t="n">
        <v>36.35</v>
      </c>
    </row>
    <row r="2699" customFormat="false" ht="15" hidden="false" customHeight="false" outlineLevel="0" collapsed="false">
      <c r="A2699" s="0" t="n">
        <v>10908</v>
      </c>
      <c r="B2699" s="0" t="s">
        <v>3770</v>
      </c>
      <c r="C2699" s="0" t="s">
        <v>1167</v>
      </c>
      <c r="D2699" s="0" t="s">
        <v>1168</v>
      </c>
      <c r="E2699" s="317" t="n">
        <v>10.92</v>
      </c>
    </row>
    <row r="2700" customFormat="false" ht="15" hidden="false" customHeight="false" outlineLevel="0" collapsed="false">
      <c r="A2700" s="0" t="n">
        <v>10909</v>
      </c>
      <c r="B2700" s="0" t="s">
        <v>3771</v>
      </c>
      <c r="C2700" s="0" t="s">
        <v>1167</v>
      </c>
      <c r="D2700" s="0" t="s">
        <v>1168</v>
      </c>
      <c r="E2700" s="317" t="n">
        <v>17.42</v>
      </c>
    </row>
    <row r="2701" customFormat="false" ht="15" hidden="false" customHeight="false" outlineLevel="0" collapsed="false">
      <c r="A2701" s="0" t="n">
        <v>3669</v>
      </c>
      <c r="B2701" s="0" t="s">
        <v>3772</v>
      </c>
      <c r="C2701" s="0" t="s">
        <v>1167</v>
      </c>
      <c r="D2701" s="0" t="s">
        <v>1168</v>
      </c>
      <c r="E2701" s="317" t="n">
        <v>7.46</v>
      </c>
    </row>
    <row r="2702" customFormat="false" ht="15" hidden="false" customHeight="false" outlineLevel="0" collapsed="false">
      <c r="A2702" s="0" t="n">
        <v>20138</v>
      </c>
      <c r="B2702" s="0" t="s">
        <v>3773</v>
      </c>
      <c r="C2702" s="0" t="s">
        <v>1167</v>
      </c>
      <c r="D2702" s="0" t="s">
        <v>1168</v>
      </c>
      <c r="E2702" s="317" t="n">
        <v>37.09</v>
      </c>
    </row>
    <row r="2703" customFormat="false" ht="15" hidden="false" customHeight="false" outlineLevel="0" collapsed="false">
      <c r="A2703" s="0" t="n">
        <v>20139</v>
      </c>
      <c r="B2703" s="0" t="s">
        <v>3774</v>
      </c>
      <c r="C2703" s="0" t="s">
        <v>1167</v>
      </c>
      <c r="D2703" s="0" t="s">
        <v>1168</v>
      </c>
      <c r="E2703" s="317" t="n">
        <v>62.32</v>
      </c>
    </row>
    <row r="2704" customFormat="false" ht="15" hidden="false" customHeight="false" outlineLevel="0" collapsed="false">
      <c r="A2704" s="0" t="n">
        <v>3668</v>
      </c>
      <c r="B2704" s="0" t="s">
        <v>3775</v>
      </c>
      <c r="C2704" s="0" t="s">
        <v>1167</v>
      </c>
      <c r="D2704" s="0" t="s">
        <v>1168</v>
      </c>
      <c r="E2704" s="317" t="n">
        <v>24.71</v>
      </c>
    </row>
    <row r="2705" customFormat="false" ht="15" hidden="false" customHeight="false" outlineLevel="0" collapsed="false">
      <c r="A2705" s="0" t="n">
        <v>3656</v>
      </c>
      <c r="B2705" s="0" t="s">
        <v>3776</v>
      </c>
      <c r="C2705" s="0" t="s">
        <v>1167</v>
      </c>
      <c r="D2705" s="0" t="s">
        <v>1168</v>
      </c>
      <c r="E2705" s="317" t="n">
        <v>12.24</v>
      </c>
    </row>
    <row r="2706" customFormat="false" ht="15" hidden="false" customHeight="false" outlineLevel="0" collapsed="false">
      <c r="A2706" s="0" t="n">
        <v>10911</v>
      </c>
      <c r="B2706" s="0" t="s">
        <v>3777</v>
      </c>
      <c r="C2706" s="0" t="s">
        <v>1167</v>
      </c>
      <c r="D2706" s="0" t="s">
        <v>1168</v>
      </c>
      <c r="E2706" s="317" t="n">
        <v>13.59</v>
      </c>
    </row>
    <row r="2707" customFormat="false" ht="15" hidden="false" customHeight="false" outlineLevel="0" collapsed="false">
      <c r="A2707" s="0" t="n">
        <v>3654</v>
      </c>
      <c r="B2707" s="0" t="s">
        <v>3778</v>
      </c>
      <c r="C2707" s="0" t="s">
        <v>1167</v>
      </c>
      <c r="D2707" s="0" t="s">
        <v>1168</v>
      </c>
      <c r="E2707" s="317" t="n">
        <v>3.01</v>
      </c>
    </row>
    <row r="2708" customFormat="false" ht="15" hidden="false" customHeight="false" outlineLevel="0" collapsed="false">
      <c r="A2708" s="0" t="n">
        <v>3664</v>
      </c>
      <c r="B2708" s="0" t="s">
        <v>3779</v>
      </c>
      <c r="C2708" s="0" t="s">
        <v>1167</v>
      </c>
      <c r="D2708" s="0" t="s">
        <v>1168</v>
      </c>
      <c r="E2708" s="317" t="n">
        <v>3.73</v>
      </c>
    </row>
    <row r="2709" customFormat="false" ht="15" hidden="false" customHeight="false" outlineLevel="0" collapsed="false">
      <c r="A2709" s="0" t="n">
        <v>3657</v>
      </c>
      <c r="B2709" s="0" t="s">
        <v>3780</v>
      </c>
      <c r="C2709" s="0" t="s">
        <v>1167</v>
      </c>
      <c r="D2709" s="0" t="s">
        <v>1168</v>
      </c>
      <c r="E2709" s="317" t="n">
        <v>4.02</v>
      </c>
    </row>
    <row r="2710" customFormat="false" ht="15" hidden="false" customHeight="false" outlineLevel="0" collapsed="false">
      <c r="A2710" s="0" t="n">
        <v>12625</v>
      </c>
      <c r="B2710" s="0" t="s">
        <v>3781</v>
      </c>
      <c r="C2710" s="0" t="s">
        <v>1167</v>
      </c>
      <c r="D2710" s="0" t="s">
        <v>1171</v>
      </c>
      <c r="E2710" s="317" t="n">
        <v>9.47</v>
      </c>
    </row>
    <row r="2711" customFormat="false" ht="15" hidden="false" customHeight="false" outlineLevel="0" collapsed="false">
      <c r="A2711" s="0" t="n">
        <v>20136</v>
      </c>
      <c r="B2711" s="0" t="s">
        <v>3782</v>
      </c>
      <c r="C2711" s="0" t="s">
        <v>1167</v>
      </c>
      <c r="D2711" s="0" t="s">
        <v>1168</v>
      </c>
      <c r="E2711" s="317" t="n">
        <v>83.71</v>
      </c>
    </row>
    <row r="2712" customFormat="false" ht="15" hidden="false" customHeight="false" outlineLevel="0" collapsed="false">
      <c r="A2712" s="0" t="n">
        <v>20144</v>
      </c>
      <c r="B2712" s="0" t="s">
        <v>3783</v>
      </c>
      <c r="C2712" s="0" t="s">
        <v>1167</v>
      </c>
      <c r="D2712" s="0" t="s">
        <v>1168</v>
      </c>
      <c r="E2712" s="317" t="n">
        <v>36.77</v>
      </c>
    </row>
    <row r="2713" customFormat="false" ht="15" hidden="false" customHeight="false" outlineLevel="0" collapsed="false">
      <c r="A2713" s="0" t="n">
        <v>20143</v>
      </c>
      <c r="B2713" s="0" t="s">
        <v>3784</v>
      </c>
      <c r="C2713" s="0" t="s">
        <v>1167</v>
      </c>
      <c r="D2713" s="0" t="s">
        <v>1168</v>
      </c>
      <c r="E2713" s="317" t="n">
        <v>34.34</v>
      </c>
    </row>
    <row r="2714" customFormat="false" ht="15" hidden="false" customHeight="false" outlineLevel="0" collapsed="false">
      <c r="A2714" s="0" t="n">
        <v>20145</v>
      </c>
      <c r="B2714" s="0" t="s">
        <v>3785</v>
      </c>
      <c r="C2714" s="0" t="s">
        <v>1167</v>
      </c>
      <c r="D2714" s="0" t="s">
        <v>1168</v>
      </c>
      <c r="E2714" s="317" t="n">
        <v>97.46</v>
      </c>
    </row>
    <row r="2715" customFormat="false" ht="15" hidden="false" customHeight="false" outlineLevel="0" collapsed="false">
      <c r="A2715" s="0" t="n">
        <v>20146</v>
      </c>
      <c r="B2715" s="0" t="s">
        <v>3786</v>
      </c>
      <c r="C2715" s="0" t="s">
        <v>1167</v>
      </c>
      <c r="D2715" s="0" t="s">
        <v>1168</v>
      </c>
      <c r="E2715" s="317" t="n">
        <v>109.9</v>
      </c>
    </row>
    <row r="2716" customFormat="false" ht="15" hidden="false" customHeight="false" outlineLevel="0" collapsed="false">
      <c r="A2716" s="0" t="n">
        <v>20140</v>
      </c>
      <c r="B2716" s="0" t="s">
        <v>3787</v>
      </c>
      <c r="C2716" s="0" t="s">
        <v>1167</v>
      </c>
      <c r="D2716" s="0" t="s">
        <v>1168</v>
      </c>
      <c r="E2716" s="317" t="n">
        <v>4.37</v>
      </c>
    </row>
    <row r="2717" customFormat="false" ht="15" hidden="false" customHeight="false" outlineLevel="0" collapsed="false">
      <c r="A2717" s="0" t="n">
        <v>20141</v>
      </c>
      <c r="B2717" s="0" t="s">
        <v>3788</v>
      </c>
      <c r="C2717" s="0" t="s">
        <v>1167</v>
      </c>
      <c r="D2717" s="0" t="s">
        <v>1168</v>
      </c>
      <c r="E2717" s="317" t="n">
        <v>7.68</v>
      </c>
    </row>
    <row r="2718" customFormat="false" ht="15" hidden="false" customHeight="false" outlineLevel="0" collapsed="false">
      <c r="A2718" s="0" t="n">
        <v>20142</v>
      </c>
      <c r="B2718" s="0" t="s">
        <v>3789</v>
      </c>
      <c r="C2718" s="0" t="s">
        <v>1167</v>
      </c>
      <c r="D2718" s="0" t="s">
        <v>1168</v>
      </c>
      <c r="E2718" s="317" t="n">
        <v>23.5</v>
      </c>
    </row>
    <row r="2719" customFormat="false" ht="15" hidden="false" customHeight="false" outlineLevel="0" collapsed="false">
      <c r="A2719" s="0" t="n">
        <v>3659</v>
      </c>
      <c r="B2719" s="0" t="s">
        <v>3790</v>
      </c>
      <c r="C2719" s="0" t="s">
        <v>1167</v>
      </c>
      <c r="D2719" s="0" t="s">
        <v>1168</v>
      </c>
      <c r="E2719" s="317" t="n">
        <v>10.19</v>
      </c>
    </row>
    <row r="2720" customFormat="false" ht="15" hidden="false" customHeight="false" outlineLevel="0" collapsed="false">
      <c r="A2720" s="0" t="n">
        <v>3660</v>
      </c>
      <c r="B2720" s="0" t="s">
        <v>3791</v>
      </c>
      <c r="C2720" s="0" t="s">
        <v>1167</v>
      </c>
      <c r="D2720" s="0" t="s">
        <v>1168</v>
      </c>
      <c r="E2720" s="317" t="n">
        <v>14.69</v>
      </c>
    </row>
    <row r="2721" customFormat="false" ht="15" hidden="false" customHeight="false" outlineLevel="0" collapsed="false">
      <c r="A2721" s="0" t="n">
        <v>3662</v>
      </c>
      <c r="B2721" s="0" t="s">
        <v>3792</v>
      </c>
      <c r="C2721" s="0" t="s">
        <v>1167</v>
      </c>
      <c r="D2721" s="0" t="s">
        <v>1168</v>
      </c>
      <c r="E2721" s="317" t="n">
        <v>5.55</v>
      </c>
    </row>
    <row r="2722" customFormat="false" ht="15" hidden="false" customHeight="false" outlineLevel="0" collapsed="false">
      <c r="A2722" s="0" t="n">
        <v>3661</v>
      </c>
      <c r="B2722" s="0" t="s">
        <v>3793</v>
      </c>
      <c r="C2722" s="0" t="s">
        <v>1167</v>
      </c>
      <c r="D2722" s="0" t="s">
        <v>1168</v>
      </c>
      <c r="E2722" s="317" t="n">
        <v>8.16</v>
      </c>
    </row>
    <row r="2723" customFormat="false" ht="15" hidden="false" customHeight="false" outlineLevel="0" collapsed="false">
      <c r="A2723" s="0" t="n">
        <v>3658</v>
      </c>
      <c r="B2723" s="0" t="s">
        <v>3794</v>
      </c>
      <c r="C2723" s="0" t="s">
        <v>1167</v>
      </c>
      <c r="D2723" s="0" t="s">
        <v>1168</v>
      </c>
      <c r="E2723" s="317" t="n">
        <v>10.39</v>
      </c>
    </row>
    <row r="2724" customFormat="false" ht="15" hidden="false" customHeight="false" outlineLevel="0" collapsed="false">
      <c r="A2724" s="0" t="n">
        <v>3670</v>
      </c>
      <c r="B2724" s="0" t="s">
        <v>3795</v>
      </c>
      <c r="C2724" s="0" t="s">
        <v>1167</v>
      </c>
      <c r="D2724" s="0" t="s">
        <v>1168</v>
      </c>
      <c r="E2724" s="317" t="n">
        <v>13.56</v>
      </c>
    </row>
    <row r="2725" customFormat="false" ht="15" hidden="false" customHeight="false" outlineLevel="0" collapsed="false">
      <c r="A2725" s="0" t="n">
        <v>3666</v>
      </c>
      <c r="B2725" s="0" t="s">
        <v>3796</v>
      </c>
      <c r="C2725" s="0" t="s">
        <v>1167</v>
      </c>
      <c r="D2725" s="0" t="s">
        <v>1168</v>
      </c>
      <c r="E2725" s="317" t="n">
        <v>2.29</v>
      </c>
    </row>
    <row r="2726" customFormat="false" ht="15" hidden="false" customHeight="false" outlineLevel="0" collapsed="false">
      <c r="A2726" s="0" t="n">
        <v>14157</v>
      </c>
      <c r="B2726" s="0" t="s">
        <v>3797</v>
      </c>
      <c r="C2726" s="0" t="s">
        <v>1167</v>
      </c>
      <c r="D2726" s="0" t="s">
        <v>1171</v>
      </c>
      <c r="E2726" s="317" t="n">
        <v>0.83</v>
      </c>
    </row>
    <row r="2727" customFormat="false" ht="15" hidden="false" customHeight="false" outlineLevel="0" collapsed="false">
      <c r="A2727" s="0" t="n">
        <v>3653</v>
      </c>
      <c r="B2727" s="0" t="s">
        <v>3798</v>
      </c>
      <c r="C2727" s="0" t="s">
        <v>1167</v>
      </c>
      <c r="D2727" s="0" t="s">
        <v>1171</v>
      </c>
      <c r="E2727" s="317" t="n">
        <v>61.43</v>
      </c>
    </row>
    <row r="2728" customFormat="false" ht="15" hidden="false" customHeight="false" outlineLevel="0" collapsed="false">
      <c r="A2728" s="0" t="n">
        <v>3649</v>
      </c>
      <c r="B2728" s="0" t="s">
        <v>3799</v>
      </c>
      <c r="C2728" s="0" t="s">
        <v>1167</v>
      </c>
      <c r="D2728" s="0" t="s">
        <v>1171</v>
      </c>
      <c r="E2728" s="317" t="n">
        <v>127.25</v>
      </c>
    </row>
    <row r="2729" customFormat="false" ht="15" hidden="false" customHeight="false" outlineLevel="0" collapsed="false">
      <c r="A2729" s="0" t="n">
        <v>42696</v>
      </c>
      <c r="B2729" s="0" t="s">
        <v>3800</v>
      </c>
      <c r="C2729" s="0" t="s">
        <v>1167</v>
      </c>
      <c r="D2729" s="0" t="s">
        <v>1171</v>
      </c>
      <c r="E2729" s="317" t="n">
        <v>356.03</v>
      </c>
    </row>
    <row r="2730" customFormat="false" ht="15" hidden="false" customHeight="false" outlineLevel="0" collapsed="false">
      <c r="A2730" s="0" t="n">
        <v>42697</v>
      </c>
      <c r="B2730" s="0" t="s">
        <v>3801</v>
      </c>
      <c r="C2730" s="0" t="s">
        <v>1167</v>
      </c>
      <c r="D2730" s="0" t="s">
        <v>1171</v>
      </c>
      <c r="E2730" s="317" t="n">
        <v>536.2</v>
      </c>
    </row>
    <row r="2731" customFormat="false" ht="15" hidden="false" customHeight="false" outlineLevel="0" collapsed="false">
      <c r="A2731" s="0" t="n">
        <v>42698</v>
      </c>
      <c r="B2731" s="0" t="s">
        <v>3802</v>
      </c>
      <c r="C2731" s="0" t="s">
        <v>1167</v>
      </c>
      <c r="D2731" s="0" t="s">
        <v>1171</v>
      </c>
      <c r="E2731" s="317" t="n">
        <v>746.91</v>
      </c>
    </row>
    <row r="2732" customFormat="false" ht="15" hidden="false" customHeight="false" outlineLevel="0" collapsed="false">
      <c r="A2732" s="0" t="n">
        <v>39875</v>
      </c>
      <c r="B2732" s="0" t="s">
        <v>3803</v>
      </c>
      <c r="C2732" s="0" t="s">
        <v>1167</v>
      </c>
      <c r="D2732" s="0" t="s">
        <v>1171</v>
      </c>
      <c r="E2732" s="317" t="n">
        <v>340.23</v>
      </c>
    </row>
    <row r="2733" customFormat="false" ht="15" hidden="false" customHeight="false" outlineLevel="0" collapsed="false">
      <c r="A2733" s="0" t="n">
        <v>39876</v>
      </c>
      <c r="B2733" s="0" t="s">
        <v>3804</v>
      </c>
      <c r="C2733" s="0" t="s">
        <v>1167</v>
      </c>
      <c r="D2733" s="0" t="s">
        <v>1171</v>
      </c>
      <c r="E2733" s="317" t="n">
        <v>425.96</v>
      </c>
    </row>
    <row r="2734" customFormat="false" ht="15" hidden="false" customHeight="false" outlineLevel="0" collapsed="false">
      <c r="A2734" s="0" t="n">
        <v>39877</v>
      </c>
      <c r="B2734" s="0" t="s">
        <v>3805</v>
      </c>
      <c r="C2734" s="0" t="s">
        <v>1167</v>
      </c>
      <c r="D2734" s="0" t="s">
        <v>1171</v>
      </c>
      <c r="E2734" s="317" t="n">
        <v>590.8</v>
      </c>
    </row>
    <row r="2735" customFormat="false" ht="15" hidden="false" customHeight="false" outlineLevel="0" collapsed="false">
      <c r="A2735" s="0" t="n">
        <v>39878</v>
      </c>
      <c r="B2735" s="0" t="s">
        <v>3806</v>
      </c>
      <c r="C2735" s="0" t="s">
        <v>1167</v>
      </c>
      <c r="D2735" s="0" t="s">
        <v>1171</v>
      </c>
      <c r="E2735" s="317" t="n">
        <v>780.35</v>
      </c>
    </row>
    <row r="2736" customFormat="false" ht="15" hidden="false" customHeight="false" outlineLevel="0" collapsed="false">
      <c r="A2736" s="0" t="n">
        <v>39872</v>
      </c>
      <c r="B2736" s="0" t="s">
        <v>3807</v>
      </c>
      <c r="C2736" s="0" t="s">
        <v>1167</v>
      </c>
      <c r="D2736" s="0" t="s">
        <v>1171</v>
      </c>
      <c r="E2736" s="317" t="n">
        <v>233.32</v>
      </c>
    </row>
    <row r="2737" customFormat="false" ht="15" hidden="false" customHeight="false" outlineLevel="0" collapsed="false">
      <c r="A2737" s="0" t="n">
        <v>39873</v>
      </c>
      <c r="B2737" s="0" t="s">
        <v>3808</v>
      </c>
      <c r="C2737" s="0" t="s">
        <v>1167</v>
      </c>
      <c r="D2737" s="0" t="s">
        <v>1171</v>
      </c>
      <c r="E2737" s="317" t="n">
        <v>270.64</v>
      </c>
    </row>
    <row r="2738" customFormat="false" ht="15" hidden="false" customHeight="false" outlineLevel="0" collapsed="false">
      <c r="A2738" s="0" t="n">
        <v>39874</v>
      </c>
      <c r="B2738" s="0" t="s">
        <v>3809</v>
      </c>
      <c r="C2738" s="0" t="s">
        <v>1167</v>
      </c>
      <c r="D2738" s="0" t="s">
        <v>1171</v>
      </c>
      <c r="E2738" s="317" t="n">
        <v>297.26</v>
      </c>
    </row>
    <row r="2739" customFormat="false" ht="15" hidden="false" customHeight="false" outlineLevel="0" collapsed="false">
      <c r="A2739" s="0" t="n">
        <v>3674</v>
      </c>
      <c r="B2739" s="0" t="s">
        <v>3810</v>
      </c>
      <c r="C2739" s="0" t="s">
        <v>1185</v>
      </c>
      <c r="D2739" s="0" t="s">
        <v>1171</v>
      </c>
      <c r="E2739" s="317" t="n">
        <v>60.39</v>
      </c>
    </row>
    <row r="2740" customFormat="false" ht="15" hidden="false" customHeight="false" outlineLevel="0" collapsed="false">
      <c r="A2740" s="0" t="n">
        <v>3681</v>
      </c>
      <c r="B2740" s="0" t="s">
        <v>3811</v>
      </c>
      <c r="C2740" s="0" t="s">
        <v>1185</v>
      </c>
      <c r="D2740" s="0" t="s">
        <v>1171</v>
      </c>
      <c r="E2740" s="317" t="n">
        <v>89.85</v>
      </c>
    </row>
    <row r="2741" customFormat="false" ht="15" hidden="false" customHeight="false" outlineLevel="0" collapsed="false">
      <c r="A2741" s="0" t="n">
        <v>3676</v>
      </c>
      <c r="B2741" s="0" t="s">
        <v>3812</v>
      </c>
      <c r="C2741" s="0" t="s">
        <v>1185</v>
      </c>
      <c r="D2741" s="0" t="s">
        <v>1171</v>
      </c>
      <c r="E2741" s="317" t="n">
        <v>338.14</v>
      </c>
    </row>
    <row r="2742" customFormat="false" ht="15" hidden="false" customHeight="false" outlineLevel="0" collapsed="false">
      <c r="A2742" s="0" t="n">
        <v>3679</v>
      </c>
      <c r="B2742" s="0" t="s">
        <v>3813</v>
      </c>
      <c r="C2742" s="0" t="s">
        <v>1185</v>
      </c>
      <c r="D2742" s="0" t="s">
        <v>1171</v>
      </c>
      <c r="E2742" s="317" t="n">
        <v>279.75</v>
      </c>
    </row>
    <row r="2743" customFormat="false" ht="15" hidden="false" customHeight="false" outlineLevel="0" collapsed="false">
      <c r="A2743" s="0" t="n">
        <v>3672</v>
      </c>
      <c r="B2743" s="0" t="s">
        <v>3814</v>
      </c>
      <c r="C2743" s="0" t="s">
        <v>1185</v>
      </c>
      <c r="D2743" s="0" t="s">
        <v>1171</v>
      </c>
      <c r="E2743" s="317" t="n">
        <v>0.95</v>
      </c>
    </row>
    <row r="2744" customFormat="false" ht="15" hidden="false" customHeight="false" outlineLevel="0" collapsed="false">
      <c r="A2744" s="0" t="n">
        <v>3671</v>
      </c>
      <c r="B2744" s="0" t="s">
        <v>3815</v>
      </c>
      <c r="C2744" s="0" t="s">
        <v>1185</v>
      </c>
      <c r="D2744" s="0" t="s">
        <v>1171</v>
      </c>
      <c r="E2744" s="317" t="n">
        <v>0.9</v>
      </c>
    </row>
    <row r="2745" customFormat="false" ht="15" hidden="false" customHeight="false" outlineLevel="0" collapsed="false">
      <c r="A2745" s="0" t="n">
        <v>3673</v>
      </c>
      <c r="B2745" s="0" t="s">
        <v>825</v>
      </c>
      <c r="C2745" s="0" t="s">
        <v>1185</v>
      </c>
      <c r="D2745" s="0" t="s">
        <v>1171</v>
      </c>
      <c r="E2745" s="317" t="n">
        <v>1.41</v>
      </c>
    </row>
    <row r="2746" customFormat="false" ht="15" hidden="false" customHeight="false" outlineLevel="0" collapsed="false">
      <c r="A2746" s="0" t="n">
        <v>38394</v>
      </c>
      <c r="B2746" s="0" t="s">
        <v>3816</v>
      </c>
      <c r="C2746" s="0" t="s">
        <v>1167</v>
      </c>
      <c r="D2746" s="0" t="s">
        <v>1168</v>
      </c>
      <c r="E2746" s="317" t="n">
        <v>209.52</v>
      </c>
    </row>
    <row r="2747" customFormat="false" ht="15" hidden="false" customHeight="false" outlineLevel="0" collapsed="false">
      <c r="A2747" s="0" t="n">
        <v>3729</v>
      </c>
      <c r="B2747" s="0" t="s">
        <v>3817</v>
      </c>
      <c r="C2747" s="0" t="s">
        <v>1167</v>
      </c>
      <c r="D2747" s="0" t="s">
        <v>1175</v>
      </c>
      <c r="E2747" s="317" t="n">
        <v>62.06</v>
      </c>
    </row>
    <row r="2748" customFormat="false" ht="15" hidden="false" customHeight="false" outlineLevel="0" collapsed="false">
      <c r="A2748" s="0" t="n">
        <v>39357</v>
      </c>
      <c r="B2748" s="0" t="s">
        <v>3818</v>
      </c>
      <c r="C2748" s="0" t="s">
        <v>1167</v>
      </c>
      <c r="D2748" s="0" t="s">
        <v>1171</v>
      </c>
      <c r="E2748" s="317" t="n">
        <v>74.58</v>
      </c>
    </row>
    <row r="2749" customFormat="false" ht="15" hidden="false" customHeight="false" outlineLevel="0" collapsed="false">
      <c r="A2749" s="0" t="n">
        <v>39358</v>
      </c>
      <c r="B2749" s="0" t="s">
        <v>3819</v>
      </c>
      <c r="C2749" s="0" t="s">
        <v>1167</v>
      </c>
      <c r="D2749" s="0" t="s">
        <v>1171</v>
      </c>
      <c r="E2749" s="317" t="n">
        <v>81.78</v>
      </c>
    </row>
    <row r="2750" customFormat="false" ht="15" hidden="false" customHeight="false" outlineLevel="0" collapsed="false">
      <c r="A2750" s="0" t="n">
        <v>39356</v>
      </c>
      <c r="B2750" s="0" t="s">
        <v>3820</v>
      </c>
      <c r="C2750" s="0" t="s">
        <v>1167</v>
      </c>
      <c r="D2750" s="0" t="s">
        <v>1171</v>
      </c>
      <c r="E2750" s="317" t="n">
        <v>139.52</v>
      </c>
    </row>
    <row r="2751" customFormat="false" ht="15" hidden="false" customHeight="false" outlineLevel="0" collapsed="false">
      <c r="A2751" s="0" t="n">
        <v>39355</v>
      </c>
      <c r="B2751" s="0" t="s">
        <v>3821</v>
      </c>
      <c r="C2751" s="0" t="s">
        <v>1167</v>
      </c>
      <c r="D2751" s="0" t="s">
        <v>1171</v>
      </c>
      <c r="E2751" s="317" t="n">
        <v>120.06</v>
      </c>
    </row>
    <row r="2752" customFormat="false" ht="15" hidden="false" customHeight="false" outlineLevel="0" collapsed="false">
      <c r="A2752" s="0" t="n">
        <v>39353</v>
      </c>
      <c r="B2752" s="0" t="s">
        <v>3822</v>
      </c>
      <c r="C2752" s="0" t="s">
        <v>1167</v>
      </c>
      <c r="D2752" s="0" t="s">
        <v>1171</v>
      </c>
      <c r="E2752" s="317" t="n">
        <v>164.64</v>
      </c>
    </row>
    <row r="2753" customFormat="false" ht="15" hidden="false" customHeight="false" outlineLevel="0" collapsed="false">
      <c r="A2753" s="0" t="n">
        <v>39354</v>
      </c>
      <c r="B2753" s="0" t="s">
        <v>3823</v>
      </c>
      <c r="C2753" s="0" t="s">
        <v>1167</v>
      </c>
      <c r="D2753" s="0" t="s">
        <v>1171</v>
      </c>
      <c r="E2753" s="317" t="n">
        <v>164.09</v>
      </c>
    </row>
    <row r="2754" customFormat="false" ht="15" hidden="false" customHeight="false" outlineLevel="0" collapsed="false">
      <c r="A2754" s="0" t="n">
        <v>39398</v>
      </c>
      <c r="B2754" s="0" t="s">
        <v>3824</v>
      </c>
      <c r="C2754" s="0" t="s">
        <v>1167</v>
      </c>
      <c r="D2754" s="0" t="s">
        <v>1168</v>
      </c>
      <c r="E2754" s="317" t="n">
        <v>45.29</v>
      </c>
    </row>
    <row r="2755" customFormat="false" ht="15" hidden="false" customHeight="false" outlineLevel="0" collapsed="false">
      <c r="A2755" s="0" t="n">
        <v>13343</v>
      </c>
      <c r="B2755" s="0" t="s">
        <v>3825</v>
      </c>
      <c r="C2755" s="0" t="s">
        <v>1167</v>
      </c>
      <c r="D2755" s="0" t="s">
        <v>1171</v>
      </c>
      <c r="E2755" s="317" t="n">
        <v>28.85</v>
      </c>
    </row>
    <row r="2756" customFormat="false" ht="15" hidden="false" customHeight="false" outlineLevel="0" collapsed="false">
      <c r="A2756" s="0" t="n">
        <v>12118</v>
      </c>
      <c r="B2756" s="0" t="s">
        <v>3826</v>
      </c>
      <c r="C2756" s="0" t="s">
        <v>1167</v>
      </c>
      <c r="D2756" s="0" t="s">
        <v>1168</v>
      </c>
      <c r="E2756" s="317" t="n">
        <v>14.89</v>
      </c>
    </row>
    <row r="2757" customFormat="false" ht="15" hidden="false" customHeight="false" outlineLevel="0" collapsed="false">
      <c r="A2757" s="0" t="n">
        <v>39482</v>
      </c>
      <c r="B2757" s="0" t="s">
        <v>3827</v>
      </c>
      <c r="C2757" s="0" t="s">
        <v>1167</v>
      </c>
      <c r="D2757" s="0" t="s">
        <v>1168</v>
      </c>
      <c r="E2757" s="317" t="n">
        <v>331.8</v>
      </c>
    </row>
    <row r="2758" customFormat="false" ht="15" hidden="false" customHeight="false" outlineLevel="0" collapsed="false">
      <c r="A2758" s="0" t="n">
        <v>39486</v>
      </c>
      <c r="B2758" s="0" t="s">
        <v>3828</v>
      </c>
      <c r="C2758" s="0" t="s">
        <v>1167</v>
      </c>
      <c r="D2758" s="0" t="s">
        <v>1168</v>
      </c>
      <c r="E2758" s="317" t="n">
        <v>292.33</v>
      </c>
    </row>
    <row r="2759" customFormat="false" ht="15" hidden="false" customHeight="false" outlineLevel="0" collapsed="false">
      <c r="A2759" s="0" t="n">
        <v>39483</v>
      </c>
      <c r="B2759" s="0" t="s">
        <v>3829</v>
      </c>
      <c r="C2759" s="0" t="s">
        <v>1167</v>
      </c>
      <c r="D2759" s="0" t="s">
        <v>1168</v>
      </c>
      <c r="E2759" s="317" t="n">
        <v>316.46</v>
      </c>
    </row>
    <row r="2760" customFormat="false" ht="15" hidden="false" customHeight="false" outlineLevel="0" collapsed="false">
      <c r="A2760" s="0" t="n">
        <v>39487</v>
      </c>
      <c r="B2760" s="0" t="s">
        <v>3830</v>
      </c>
      <c r="C2760" s="0" t="s">
        <v>1167</v>
      </c>
      <c r="D2760" s="0" t="s">
        <v>1168</v>
      </c>
      <c r="E2760" s="317" t="n">
        <v>295.34</v>
      </c>
    </row>
    <row r="2761" customFormat="false" ht="15" hidden="false" customHeight="false" outlineLevel="0" collapsed="false">
      <c r="A2761" s="0" t="n">
        <v>39484</v>
      </c>
      <c r="B2761" s="0" t="s">
        <v>3831</v>
      </c>
      <c r="C2761" s="0" t="s">
        <v>1167</v>
      </c>
      <c r="D2761" s="0" t="s">
        <v>1168</v>
      </c>
      <c r="E2761" s="317" t="n">
        <v>319.48</v>
      </c>
    </row>
    <row r="2762" customFormat="false" ht="15" hidden="false" customHeight="false" outlineLevel="0" collapsed="false">
      <c r="A2762" s="0" t="n">
        <v>39488</v>
      </c>
      <c r="B2762" s="0" t="s">
        <v>3832</v>
      </c>
      <c r="C2762" s="0" t="s">
        <v>1167</v>
      </c>
      <c r="D2762" s="0" t="s">
        <v>1168</v>
      </c>
      <c r="E2762" s="317" t="n">
        <v>298.36</v>
      </c>
    </row>
    <row r="2763" customFormat="false" ht="15" hidden="false" customHeight="false" outlineLevel="0" collapsed="false">
      <c r="A2763" s="0" t="n">
        <v>39485</v>
      </c>
      <c r="B2763" s="0" t="s">
        <v>3833</v>
      </c>
      <c r="C2763" s="0" t="s">
        <v>1167</v>
      </c>
      <c r="D2763" s="0" t="s">
        <v>1168</v>
      </c>
      <c r="E2763" s="317" t="n">
        <v>334.58</v>
      </c>
    </row>
    <row r="2764" customFormat="false" ht="15" hidden="false" customHeight="false" outlineLevel="0" collapsed="false">
      <c r="A2764" s="0" t="n">
        <v>39489</v>
      </c>
      <c r="B2764" s="0" t="s">
        <v>3834</v>
      </c>
      <c r="C2764" s="0" t="s">
        <v>1167</v>
      </c>
      <c r="D2764" s="0" t="s">
        <v>1168</v>
      </c>
      <c r="E2764" s="317" t="n">
        <v>313.46</v>
      </c>
    </row>
    <row r="2765" customFormat="false" ht="15" hidden="false" customHeight="false" outlineLevel="0" collapsed="false">
      <c r="A2765" s="0" t="n">
        <v>39494</v>
      </c>
      <c r="B2765" s="0" t="s">
        <v>3835</v>
      </c>
      <c r="C2765" s="0" t="s">
        <v>1167</v>
      </c>
      <c r="D2765" s="0" t="s">
        <v>1168</v>
      </c>
      <c r="E2765" s="317" t="n">
        <v>319.74</v>
      </c>
    </row>
    <row r="2766" customFormat="false" ht="15" hidden="false" customHeight="false" outlineLevel="0" collapsed="false">
      <c r="A2766" s="0" t="n">
        <v>39490</v>
      </c>
      <c r="B2766" s="0" t="s">
        <v>3836</v>
      </c>
      <c r="C2766" s="0" t="s">
        <v>1167</v>
      </c>
      <c r="D2766" s="0" t="s">
        <v>1168</v>
      </c>
      <c r="E2766" s="317" t="n">
        <v>362.45</v>
      </c>
    </row>
    <row r="2767" customFormat="false" ht="15" hidden="false" customHeight="false" outlineLevel="0" collapsed="false">
      <c r="A2767" s="0" t="n">
        <v>39495</v>
      </c>
      <c r="B2767" s="0" t="s">
        <v>3837</v>
      </c>
      <c r="C2767" s="0" t="s">
        <v>1167</v>
      </c>
      <c r="D2767" s="0" t="s">
        <v>1168</v>
      </c>
      <c r="E2767" s="317" t="n">
        <v>331.8</v>
      </c>
    </row>
    <row r="2768" customFormat="false" ht="15" hidden="false" customHeight="false" outlineLevel="0" collapsed="false">
      <c r="A2768" s="0" t="n">
        <v>39491</v>
      </c>
      <c r="B2768" s="0" t="s">
        <v>3838</v>
      </c>
      <c r="C2768" s="0" t="s">
        <v>1167</v>
      </c>
      <c r="D2768" s="0" t="s">
        <v>1168</v>
      </c>
      <c r="E2768" s="317" t="n">
        <v>374.03</v>
      </c>
    </row>
    <row r="2769" customFormat="false" ht="15" hidden="false" customHeight="false" outlineLevel="0" collapsed="false">
      <c r="A2769" s="0" t="n">
        <v>39496</v>
      </c>
      <c r="B2769" s="0" t="s">
        <v>3839</v>
      </c>
      <c r="C2769" s="0" t="s">
        <v>1167</v>
      </c>
      <c r="D2769" s="0" t="s">
        <v>1168</v>
      </c>
      <c r="E2769" s="317" t="n">
        <v>343.75</v>
      </c>
    </row>
    <row r="2770" customFormat="false" ht="15" hidden="false" customHeight="false" outlineLevel="0" collapsed="false">
      <c r="A2770" s="0" t="n">
        <v>39492</v>
      </c>
      <c r="B2770" s="0" t="s">
        <v>3840</v>
      </c>
      <c r="C2770" s="0" t="s">
        <v>1167</v>
      </c>
      <c r="D2770" s="0" t="s">
        <v>1168</v>
      </c>
      <c r="E2770" s="317" t="n">
        <v>376.32</v>
      </c>
    </row>
    <row r="2771" customFormat="false" ht="15" hidden="false" customHeight="false" outlineLevel="0" collapsed="false">
      <c r="A2771" s="0" t="n">
        <v>39497</v>
      </c>
      <c r="B2771" s="0" t="s">
        <v>3841</v>
      </c>
      <c r="C2771" s="0" t="s">
        <v>1167</v>
      </c>
      <c r="D2771" s="0" t="s">
        <v>1168</v>
      </c>
      <c r="E2771" s="317" t="n">
        <v>355.81</v>
      </c>
    </row>
    <row r="2772" customFormat="false" ht="15" hidden="false" customHeight="false" outlineLevel="0" collapsed="false">
      <c r="A2772" s="0" t="n">
        <v>39493</v>
      </c>
      <c r="B2772" s="0" t="s">
        <v>3842</v>
      </c>
      <c r="C2772" s="0" t="s">
        <v>1167</v>
      </c>
      <c r="D2772" s="0" t="s">
        <v>1168</v>
      </c>
      <c r="E2772" s="317" t="n">
        <v>398.16</v>
      </c>
    </row>
    <row r="2773" customFormat="false" ht="15" hidden="false" customHeight="false" outlineLevel="0" collapsed="false">
      <c r="A2773" s="0" t="n">
        <v>39500</v>
      </c>
      <c r="B2773" s="0" t="s">
        <v>3843</v>
      </c>
      <c r="C2773" s="0" t="s">
        <v>1167</v>
      </c>
      <c r="D2773" s="0" t="s">
        <v>1168</v>
      </c>
      <c r="E2773" s="317" t="n">
        <v>399.46</v>
      </c>
    </row>
    <row r="2774" customFormat="false" ht="15" hidden="false" customHeight="false" outlineLevel="0" collapsed="false">
      <c r="A2774" s="0" t="n">
        <v>39498</v>
      </c>
      <c r="B2774" s="0" t="s">
        <v>3844</v>
      </c>
      <c r="C2774" s="0" t="s">
        <v>1167</v>
      </c>
      <c r="D2774" s="0" t="s">
        <v>1168</v>
      </c>
      <c r="E2774" s="317" t="n">
        <v>444.19</v>
      </c>
    </row>
    <row r="2775" customFormat="false" ht="15" hidden="false" customHeight="false" outlineLevel="0" collapsed="false">
      <c r="A2775" s="0" t="n">
        <v>39501</v>
      </c>
      <c r="B2775" s="0" t="s">
        <v>3845</v>
      </c>
      <c r="C2775" s="0" t="s">
        <v>1167</v>
      </c>
      <c r="D2775" s="0" t="s">
        <v>1168</v>
      </c>
      <c r="E2775" s="317" t="n">
        <v>409.86</v>
      </c>
    </row>
    <row r="2776" customFormat="false" ht="15" hidden="false" customHeight="false" outlineLevel="0" collapsed="false">
      <c r="A2776" s="0" t="n">
        <v>39499</v>
      </c>
      <c r="B2776" s="0" t="s">
        <v>3846</v>
      </c>
      <c r="C2776" s="0" t="s">
        <v>1167</v>
      </c>
      <c r="D2776" s="0" t="s">
        <v>1168</v>
      </c>
      <c r="E2776" s="317" t="n">
        <v>481.87</v>
      </c>
    </row>
    <row r="2777" customFormat="false" ht="15" hidden="false" customHeight="false" outlineLevel="0" collapsed="false">
      <c r="A2777" s="0" t="n">
        <v>3733</v>
      </c>
      <c r="B2777" s="0" t="s">
        <v>3847</v>
      </c>
      <c r="C2777" s="0" t="s">
        <v>1170</v>
      </c>
      <c r="D2777" s="0" t="s">
        <v>1168</v>
      </c>
      <c r="E2777" s="317" t="n">
        <v>48.58</v>
      </c>
    </row>
    <row r="2778" customFormat="false" ht="15" hidden="false" customHeight="false" outlineLevel="0" collapsed="false">
      <c r="A2778" s="0" t="n">
        <v>3731</v>
      </c>
      <c r="B2778" s="0" t="s">
        <v>3848</v>
      </c>
      <c r="C2778" s="0" t="s">
        <v>1170</v>
      </c>
      <c r="D2778" s="0" t="s">
        <v>1175</v>
      </c>
      <c r="E2778" s="317" t="n">
        <v>45.1</v>
      </c>
    </row>
    <row r="2779" customFormat="false" ht="15" hidden="false" customHeight="false" outlineLevel="0" collapsed="false">
      <c r="A2779" s="0" t="n">
        <v>38137</v>
      </c>
      <c r="B2779" s="0" t="s">
        <v>3849</v>
      </c>
      <c r="C2779" s="0" t="s">
        <v>1170</v>
      </c>
      <c r="D2779" s="0" t="s">
        <v>1168</v>
      </c>
      <c r="E2779" s="317" t="n">
        <v>45.36</v>
      </c>
    </row>
    <row r="2780" customFormat="false" ht="15" hidden="false" customHeight="false" outlineLevel="0" collapsed="false">
      <c r="A2780" s="0" t="n">
        <v>38135</v>
      </c>
      <c r="B2780" s="0" t="s">
        <v>3850</v>
      </c>
      <c r="C2780" s="0" t="s">
        <v>1170</v>
      </c>
      <c r="D2780" s="0" t="s">
        <v>1168</v>
      </c>
      <c r="E2780" s="317" t="n">
        <v>57.5</v>
      </c>
    </row>
    <row r="2781" customFormat="false" ht="15" hidden="false" customHeight="false" outlineLevel="0" collapsed="false">
      <c r="A2781" s="0" t="n">
        <v>38138</v>
      </c>
      <c r="B2781" s="0" t="s">
        <v>3851</v>
      </c>
      <c r="C2781" s="0" t="s">
        <v>1170</v>
      </c>
      <c r="D2781" s="0" t="s">
        <v>1168</v>
      </c>
      <c r="E2781" s="317" t="n">
        <v>44.55</v>
      </c>
    </row>
    <row r="2782" customFormat="false" ht="15" hidden="false" customHeight="false" outlineLevel="0" collapsed="false">
      <c r="A2782" s="0" t="n">
        <v>3736</v>
      </c>
      <c r="B2782" s="0" t="s">
        <v>3852</v>
      </c>
      <c r="C2782" s="0" t="s">
        <v>1170</v>
      </c>
      <c r="D2782" s="0" t="s">
        <v>1175</v>
      </c>
      <c r="E2782" s="317" t="n">
        <v>27</v>
      </c>
    </row>
    <row r="2783" customFormat="false" ht="15" hidden="false" customHeight="false" outlineLevel="0" collapsed="false">
      <c r="A2783" s="0" t="n">
        <v>3741</v>
      </c>
      <c r="B2783" s="0" t="s">
        <v>3853</v>
      </c>
      <c r="C2783" s="0" t="s">
        <v>1170</v>
      </c>
      <c r="D2783" s="0" t="s">
        <v>1168</v>
      </c>
      <c r="E2783" s="317" t="n">
        <v>28.14</v>
      </c>
    </row>
    <row r="2784" customFormat="false" ht="15" hidden="false" customHeight="false" outlineLevel="0" collapsed="false">
      <c r="A2784" s="0" t="n">
        <v>3745</v>
      </c>
      <c r="B2784" s="0" t="s">
        <v>3854</v>
      </c>
      <c r="C2784" s="0" t="s">
        <v>1170</v>
      </c>
      <c r="D2784" s="0" t="s">
        <v>1168</v>
      </c>
      <c r="E2784" s="317" t="n">
        <v>30.34</v>
      </c>
    </row>
    <row r="2785" customFormat="false" ht="15" hidden="false" customHeight="false" outlineLevel="0" collapsed="false">
      <c r="A2785" s="0" t="n">
        <v>3743</v>
      </c>
      <c r="B2785" s="0" t="s">
        <v>3855</v>
      </c>
      <c r="C2785" s="0" t="s">
        <v>1170</v>
      </c>
      <c r="D2785" s="0" t="s">
        <v>1168</v>
      </c>
      <c r="E2785" s="317" t="n">
        <v>28.04</v>
      </c>
    </row>
    <row r="2786" customFormat="false" ht="15" hidden="false" customHeight="false" outlineLevel="0" collapsed="false">
      <c r="A2786" s="0" t="n">
        <v>3744</v>
      </c>
      <c r="B2786" s="0" t="s">
        <v>3856</v>
      </c>
      <c r="C2786" s="0" t="s">
        <v>1170</v>
      </c>
      <c r="D2786" s="0" t="s">
        <v>1168</v>
      </c>
      <c r="E2786" s="317" t="n">
        <v>30.87</v>
      </c>
    </row>
    <row r="2787" customFormat="false" ht="15" hidden="false" customHeight="false" outlineLevel="0" collapsed="false">
      <c r="A2787" s="0" t="n">
        <v>3739</v>
      </c>
      <c r="B2787" s="0" t="s">
        <v>3857</v>
      </c>
      <c r="C2787" s="0" t="s">
        <v>1170</v>
      </c>
      <c r="D2787" s="0" t="s">
        <v>1168</v>
      </c>
      <c r="E2787" s="317" t="n">
        <v>32.44</v>
      </c>
    </row>
    <row r="2788" customFormat="false" ht="15" hidden="false" customHeight="false" outlineLevel="0" collapsed="false">
      <c r="A2788" s="0" t="n">
        <v>3737</v>
      </c>
      <c r="B2788" s="0" t="s">
        <v>3858</v>
      </c>
      <c r="C2788" s="0" t="s">
        <v>1170</v>
      </c>
      <c r="D2788" s="0" t="s">
        <v>1168</v>
      </c>
      <c r="E2788" s="317" t="n">
        <v>34.01</v>
      </c>
    </row>
    <row r="2789" customFormat="false" ht="15" hidden="false" customHeight="false" outlineLevel="0" collapsed="false">
      <c r="A2789" s="0" t="n">
        <v>3738</v>
      </c>
      <c r="B2789" s="0" t="s">
        <v>3859</v>
      </c>
      <c r="C2789" s="0" t="s">
        <v>1170</v>
      </c>
      <c r="D2789" s="0" t="s">
        <v>1168</v>
      </c>
      <c r="E2789" s="317" t="n">
        <v>39.24</v>
      </c>
    </row>
    <row r="2790" customFormat="false" ht="15" hidden="false" customHeight="false" outlineLevel="0" collapsed="false">
      <c r="A2790" s="0" t="n">
        <v>3747</v>
      </c>
      <c r="B2790" s="0" t="s">
        <v>3860</v>
      </c>
      <c r="C2790" s="0" t="s">
        <v>1170</v>
      </c>
      <c r="D2790" s="0" t="s">
        <v>1168</v>
      </c>
      <c r="E2790" s="317" t="n">
        <v>30.87</v>
      </c>
    </row>
    <row r="2791" customFormat="false" ht="15" hidden="false" customHeight="false" outlineLevel="0" collapsed="false">
      <c r="A2791" s="0" t="n">
        <v>11649</v>
      </c>
      <c r="B2791" s="0" t="s">
        <v>3861</v>
      </c>
      <c r="C2791" s="0" t="s">
        <v>1167</v>
      </c>
      <c r="D2791" s="0" t="s">
        <v>1168</v>
      </c>
      <c r="E2791" s="317" t="n">
        <v>223.95</v>
      </c>
    </row>
    <row r="2792" customFormat="false" ht="15" hidden="false" customHeight="false" outlineLevel="0" collapsed="false">
      <c r="A2792" s="0" t="n">
        <v>11650</v>
      </c>
      <c r="B2792" s="0" t="s">
        <v>3862</v>
      </c>
      <c r="C2792" s="0" t="s">
        <v>1167</v>
      </c>
      <c r="D2792" s="0" t="s">
        <v>1168</v>
      </c>
      <c r="E2792" s="317" t="n">
        <v>381.71</v>
      </c>
    </row>
    <row r="2793" customFormat="false" ht="15" hidden="false" customHeight="false" outlineLevel="0" collapsed="false">
      <c r="A2793" s="0" t="n">
        <v>3742</v>
      </c>
      <c r="B2793" s="0" t="s">
        <v>3863</v>
      </c>
      <c r="C2793" s="0" t="s">
        <v>1170</v>
      </c>
      <c r="D2793" s="0" t="s">
        <v>1168</v>
      </c>
      <c r="E2793" s="317" t="n">
        <v>40.7</v>
      </c>
    </row>
    <row r="2794" customFormat="false" ht="15" hidden="false" customHeight="false" outlineLevel="0" collapsed="false">
      <c r="A2794" s="0" t="n">
        <v>3746</v>
      </c>
      <c r="B2794" s="0" t="s">
        <v>3864</v>
      </c>
      <c r="C2794" s="0" t="s">
        <v>1170</v>
      </c>
      <c r="D2794" s="0" t="s">
        <v>1168</v>
      </c>
      <c r="E2794" s="317" t="n">
        <v>47.53</v>
      </c>
    </row>
    <row r="2795" customFormat="false" ht="15" hidden="false" customHeight="false" outlineLevel="0" collapsed="false">
      <c r="A2795" s="0" t="n">
        <v>13250</v>
      </c>
      <c r="B2795" s="0" t="s">
        <v>3865</v>
      </c>
      <c r="C2795" s="0" t="s">
        <v>1167</v>
      </c>
      <c r="D2795" s="0" t="s">
        <v>1168</v>
      </c>
      <c r="E2795" s="317" t="n">
        <v>0.6</v>
      </c>
    </row>
    <row r="2796" customFormat="false" ht="15" hidden="false" customHeight="false" outlineLevel="0" collapsed="false">
      <c r="A2796" s="0" t="n">
        <v>11641</v>
      </c>
      <c r="B2796" s="0" t="s">
        <v>3866</v>
      </c>
      <c r="C2796" s="0" t="s">
        <v>1170</v>
      </c>
      <c r="D2796" s="0" t="s">
        <v>1168</v>
      </c>
      <c r="E2796" s="317" t="n">
        <v>10.11</v>
      </c>
    </row>
    <row r="2797" customFormat="false" ht="15" hidden="false" customHeight="false" outlineLevel="0" collapsed="false">
      <c r="A2797" s="0" t="n">
        <v>21106</v>
      </c>
      <c r="B2797" s="0" t="s">
        <v>3867</v>
      </c>
      <c r="C2797" s="0" t="s">
        <v>1234</v>
      </c>
      <c r="D2797" s="0" t="s">
        <v>1171</v>
      </c>
      <c r="E2797" s="317" t="n">
        <v>22.08</v>
      </c>
    </row>
    <row r="2798" customFormat="false" ht="15" hidden="false" customHeight="false" outlineLevel="0" collapsed="false">
      <c r="A2798" s="0" t="n">
        <v>3755</v>
      </c>
      <c r="B2798" s="0" t="s">
        <v>3868</v>
      </c>
      <c r="C2798" s="0" t="s">
        <v>1167</v>
      </c>
      <c r="D2798" s="0" t="s">
        <v>1168</v>
      </c>
      <c r="E2798" s="317" t="n">
        <v>24.54</v>
      </c>
    </row>
    <row r="2799" customFormat="false" ht="15" hidden="false" customHeight="false" outlineLevel="0" collapsed="false">
      <c r="A2799" s="0" t="n">
        <v>3750</v>
      </c>
      <c r="B2799" s="0" t="s">
        <v>3869</v>
      </c>
      <c r="C2799" s="0" t="s">
        <v>1167</v>
      </c>
      <c r="D2799" s="0" t="s">
        <v>1168</v>
      </c>
      <c r="E2799" s="317" t="n">
        <v>33</v>
      </c>
    </row>
    <row r="2800" customFormat="false" ht="15" hidden="false" customHeight="false" outlineLevel="0" collapsed="false">
      <c r="A2800" s="0" t="n">
        <v>3756</v>
      </c>
      <c r="B2800" s="0" t="s">
        <v>3870</v>
      </c>
      <c r="C2800" s="0" t="s">
        <v>1167</v>
      </c>
      <c r="D2800" s="0" t="s">
        <v>1168</v>
      </c>
      <c r="E2800" s="317" t="n">
        <v>61.66</v>
      </c>
    </row>
    <row r="2801" customFormat="false" ht="15" hidden="false" customHeight="false" outlineLevel="0" collapsed="false">
      <c r="A2801" s="0" t="n">
        <v>39377</v>
      </c>
      <c r="B2801" s="0" t="s">
        <v>3871</v>
      </c>
      <c r="C2801" s="0" t="s">
        <v>1167</v>
      </c>
      <c r="D2801" s="0" t="s">
        <v>1168</v>
      </c>
      <c r="E2801" s="317" t="n">
        <v>182.66</v>
      </c>
    </row>
    <row r="2802" customFormat="false" ht="15" hidden="false" customHeight="false" outlineLevel="0" collapsed="false">
      <c r="A2802" s="0" t="n">
        <v>38191</v>
      </c>
      <c r="B2802" s="0" t="s">
        <v>3872</v>
      </c>
      <c r="C2802" s="0" t="s">
        <v>1167</v>
      </c>
      <c r="D2802" s="0" t="s">
        <v>1168</v>
      </c>
      <c r="E2802" s="317" t="n">
        <v>13.6</v>
      </c>
    </row>
    <row r="2803" customFormat="false" ht="15" hidden="false" customHeight="false" outlineLevel="0" collapsed="false">
      <c r="A2803" s="0" t="n">
        <v>39381</v>
      </c>
      <c r="B2803" s="0" t="s">
        <v>3873</v>
      </c>
      <c r="C2803" s="0" t="s">
        <v>1167</v>
      </c>
      <c r="D2803" s="0" t="s">
        <v>1168</v>
      </c>
      <c r="E2803" s="317" t="n">
        <v>12.68</v>
      </c>
    </row>
    <row r="2804" customFormat="false" ht="15" hidden="false" customHeight="false" outlineLevel="0" collapsed="false">
      <c r="A2804" s="0" t="n">
        <v>38780</v>
      </c>
      <c r="B2804" s="0" t="s">
        <v>3874</v>
      </c>
      <c r="C2804" s="0" t="s">
        <v>1167</v>
      </c>
      <c r="D2804" s="0" t="s">
        <v>1168</v>
      </c>
      <c r="E2804" s="317" t="n">
        <v>15.52</v>
      </c>
    </row>
    <row r="2805" customFormat="false" ht="15" hidden="false" customHeight="false" outlineLevel="0" collapsed="false">
      <c r="A2805" s="0" t="n">
        <v>38781</v>
      </c>
      <c r="B2805" s="0" t="s">
        <v>3875</v>
      </c>
      <c r="C2805" s="0" t="s">
        <v>1167</v>
      </c>
      <c r="D2805" s="0" t="s">
        <v>1168</v>
      </c>
      <c r="E2805" s="317" t="n">
        <v>52.39</v>
      </c>
    </row>
    <row r="2806" customFormat="false" ht="15" hidden="false" customHeight="false" outlineLevel="0" collapsed="false">
      <c r="A2806" s="0" t="n">
        <v>38192</v>
      </c>
      <c r="B2806" s="0" t="s">
        <v>3876</v>
      </c>
      <c r="C2806" s="0" t="s">
        <v>1167</v>
      </c>
      <c r="D2806" s="0" t="s">
        <v>1168</v>
      </c>
      <c r="E2806" s="317" t="n">
        <v>94.8</v>
      </c>
    </row>
    <row r="2807" customFormat="false" ht="15" hidden="false" customHeight="false" outlineLevel="0" collapsed="false">
      <c r="A2807" s="0" t="n">
        <v>3753</v>
      </c>
      <c r="B2807" s="0" t="s">
        <v>3877</v>
      </c>
      <c r="C2807" s="0" t="s">
        <v>1167</v>
      </c>
      <c r="D2807" s="0" t="s">
        <v>1168</v>
      </c>
      <c r="E2807" s="317" t="n">
        <v>8.3</v>
      </c>
    </row>
    <row r="2808" customFormat="false" ht="15" hidden="false" customHeight="false" outlineLevel="0" collapsed="false">
      <c r="A2808" s="0" t="n">
        <v>38782</v>
      </c>
      <c r="B2808" s="0" t="s">
        <v>3878</v>
      </c>
      <c r="C2808" s="0" t="s">
        <v>1167</v>
      </c>
      <c r="D2808" s="0" t="s">
        <v>1168</v>
      </c>
      <c r="E2808" s="317" t="n">
        <v>10.8</v>
      </c>
    </row>
    <row r="2809" customFormat="false" ht="15" hidden="false" customHeight="false" outlineLevel="0" collapsed="false">
      <c r="A2809" s="0" t="n">
        <v>38778</v>
      </c>
      <c r="B2809" s="0" t="s">
        <v>3879</v>
      </c>
      <c r="C2809" s="0" t="s">
        <v>1167</v>
      </c>
      <c r="D2809" s="0" t="s">
        <v>1168</v>
      </c>
      <c r="E2809" s="317" t="n">
        <v>8.11</v>
      </c>
    </row>
    <row r="2810" customFormat="false" ht="15" hidden="false" customHeight="false" outlineLevel="0" collapsed="false">
      <c r="A2810" s="0" t="n">
        <v>38779</v>
      </c>
      <c r="B2810" s="0" t="s">
        <v>3880</v>
      </c>
      <c r="C2810" s="0" t="s">
        <v>1167</v>
      </c>
      <c r="D2810" s="0" t="s">
        <v>1168</v>
      </c>
      <c r="E2810" s="317" t="n">
        <v>8.59</v>
      </c>
    </row>
    <row r="2811" customFormat="false" ht="15" hidden="false" customHeight="false" outlineLevel="0" collapsed="false">
      <c r="A2811" s="0" t="n">
        <v>39388</v>
      </c>
      <c r="B2811" s="0" t="s">
        <v>3881</v>
      </c>
      <c r="C2811" s="0" t="s">
        <v>1167</v>
      </c>
      <c r="D2811" s="0" t="s">
        <v>1168</v>
      </c>
      <c r="E2811" s="317" t="n">
        <v>41.88</v>
      </c>
    </row>
    <row r="2812" customFormat="false" ht="15" hidden="false" customHeight="false" outlineLevel="0" collapsed="false">
      <c r="A2812" s="0" t="n">
        <v>39387</v>
      </c>
      <c r="B2812" s="0" t="s">
        <v>479</v>
      </c>
      <c r="C2812" s="0" t="s">
        <v>1167</v>
      </c>
      <c r="D2812" s="0" t="s">
        <v>1168</v>
      </c>
      <c r="E2812" s="317" t="n">
        <v>70.64</v>
      </c>
    </row>
    <row r="2813" customFormat="false" ht="15" hidden="false" customHeight="false" outlineLevel="0" collapsed="false">
      <c r="A2813" s="0" t="n">
        <v>39386</v>
      </c>
      <c r="B2813" s="0" t="s">
        <v>476</v>
      </c>
      <c r="C2813" s="0" t="s">
        <v>1167</v>
      </c>
      <c r="D2813" s="0" t="s">
        <v>1168</v>
      </c>
      <c r="E2813" s="317" t="n">
        <v>46.72</v>
      </c>
    </row>
    <row r="2814" customFormat="false" ht="15" hidden="false" customHeight="false" outlineLevel="0" collapsed="false">
      <c r="A2814" s="0" t="n">
        <v>38194</v>
      </c>
      <c r="B2814" s="0" t="s">
        <v>890</v>
      </c>
      <c r="C2814" s="0" t="s">
        <v>1167</v>
      </c>
      <c r="D2814" s="0" t="s">
        <v>1168</v>
      </c>
      <c r="E2814" s="317" t="n">
        <v>39.83</v>
      </c>
    </row>
    <row r="2815" customFormat="false" ht="15" hidden="false" customHeight="false" outlineLevel="0" collapsed="false">
      <c r="A2815" s="0" t="n">
        <v>38193</v>
      </c>
      <c r="B2815" s="0" t="s">
        <v>3882</v>
      </c>
      <c r="C2815" s="0" t="s">
        <v>1167</v>
      </c>
      <c r="D2815" s="0" t="s">
        <v>1168</v>
      </c>
      <c r="E2815" s="317" t="n">
        <v>29.46</v>
      </c>
    </row>
    <row r="2816" customFormat="false" ht="15" hidden="false" customHeight="false" outlineLevel="0" collapsed="false">
      <c r="A2816" s="0" t="n">
        <v>12216</v>
      </c>
      <c r="B2816" s="0" t="s">
        <v>3883</v>
      </c>
      <c r="C2816" s="0" t="s">
        <v>1167</v>
      </c>
      <c r="D2816" s="0" t="s">
        <v>1168</v>
      </c>
      <c r="E2816" s="317" t="n">
        <v>47.41</v>
      </c>
    </row>
    <row r="2817" customFormat="false" ht="15" hidden="false" customHeight="false" outlineLevel="0" collapsed="false">
      <c r="A2817" s="0" t="n">
        <v>3757</v>
      </c>
      <c r="B2817" s="0" t="s">
        <v>3884</v>
      </c>
      <c r="C2817" s="0" t="s">
        <v>1167</v>
      </c>
      <c r="D2817" s="0" t="s">
        <v>1168</v>
      </c>
      <c r="E2817" s="317" t="n">
        <v>54.82</v>
      </c>
    </row>
    <row r="2818" customFormat="false" ht="15" hidden="false" customHeight="false" outlineLevel="0" collapsed="false">
      <c r="A2818" s="0" t="n">
        <v>3758</v>
      </c>
      <c r="B2818" s="0" t="s">
        <v>3885</v>
      </c>
      <c r="C2818" s="0" t="s">
        <v>1167</v>
      </c>
      <c r="D2818" s="0" t="s">
        <v>1168</v>
      </c>
      <c r="E2818" s="317" t="n">
        <v>63.92</v>
      </c>
    </row>
    <row r="2819" customFormat="false" ht="15" hidden="false" customHeight="false" outlineLevel="0" collapsed="false">
      <c r="A2819" s="0" t="n">
        <v>12214</v>
      </c>
      <c r="B2819" s="0" t="s">
        <v>3886</v>
      </c>
      <c r="C2819" s="0" t="s">
        <v>1167</v>
      </c>
      <c r="D2819" s="0" t="s">
        <v>1168</v>
      </c>
      <c r="E2819" s="317" t="n">
        <v>21.88</v>
      </c>
    </row>
    <row r="2820" customFormat="false" ht="15" hidden="false" customHeight="false" outlineLevel="0" collapsed="false">
      <c r="A2820" s="0" t="n">
        <v>3749</v>
      </c>
      <c r="B2820" s="0" t="s">
        <v>3887</v>
      </c>
      <c r="C2820" s="0" t="s">
        <v>1167</v>
      </c>
      <c r="D2820" s="0" t="s">
        <v>1175</v>
      </c>
      <c r="E2820" s="317" t="n">
        <v>39.01</v>
      </c>
    </row>
    <row r="2821" customFormat="false" ht="15" hidden="false" customHeight="false" outlineLevel="0" collapsed="false">
      <c r="A2821" s="0" t="n">
        <v>3751</v>
      </c>
      <c r="B2821" s="0" t="s">
        <v>3888</v>
      </c>
      <c r="C2821" s="0" t="s">
        <v>1167</v>
      </c>
      <c r="D2821" s="0" t="s">
        <v>1168</v>
      </c>
      <c r="E2821" s="317" t="n">
        <v>53.24</v>
      </c>
    </row>
    <row r="2822" customFormat="false" ht="15" hidden="false" customHeight="false" outlineLevel="0" collapsed="false">
      <c r="A2822" s="0" t="n">
        <v>39376</v>
      </c>
      <c r="B2822" s="0" t="s">
        <v>3889</v>
      </c>
      <c r="C2822" s="0" t="s">
        <v>1167</v>
      </c>
      <c r="D2822" s="0" t="s">
        <v>1168</v>
      </c>
      <c r="E2822" s="317" t="n">
        <v>44.88</v>
      </c>
    </row>
    <row r="2823" customFormat="false" ht="15" hidden="false" customHeight="false" outlineLevel="0" collapsed="false">
      <c r="A2823" s="0" t="n">
        <v>3752</v>
      </c>
      <c r="B2823" s="0" t="s">
        <v>3890</v>
      </c>
      <c r="C2823" s="0" t="s">
        <v>1167</v>
      </c>
      <c r="D2823" s="0" t="s">
        <v>1168</v>
      </c>
      <c r="E2823" s="317" t="n">
        <v>87.82</v>
      </c>
    </row>
    <row r="2824" customFormat="false" ht="15" hidden="false" customHeight="false" outlineLevel="0" collapsed="false">
      <c r="A2824" s="0" t="n">
        <v>746</v>
      </c>
      <c r="B2824" s="0" t="s">
        <v>3891</v>
      </c>
      <c r="C2824" s="0" t="s">
        <v>1167</v>
      </c>
      <c r="D2824" s="0" t="s">
        <v>1171</v>
      </c>
      <c r="E2824" s="316" t="n">
        <v>2007.5</v>
      </c>
    </row>
    <row r="2825" customFormat="false" ht="15" hidden="false" customHeight="false" outlineLevel="0" collapsed="false">
      <c r="A2825" s="0" t="n">
        <v>36521</v>
      </c>
      <c r="B2825" s="0" t="s">
        <v>3892</v>
      </c>
      <c r="C2825" s="0" t="s">
        <v>1167</v>
      </c>
      <c r="D2825" s="0" t="s">
        <v>1168</v>
      </c>
      <c r="E2825" s="317" t="n">
        <v>118.07</v>
      </c>
    </row>
    <row r="2826" customFormat="false" ht="15" hidden="false" customHeight="false" outlineLevel="0" collapsed="false">
      <c r="A2826" s="0" t="n">
        <v>36794</v>
      </c>
      <c r="B2826" s="0" t="s">
        <v>3893</v>
      </c>
      <c r="C2826" s="0" t="s">
        <v>1167</v>
      </c>
      <c r="D2826" s="0" t="s">
        <v>1168</v>
      </c>
      <c r="E2826" s="317" t="n">
        <v>120.36</v>
      </c>
    </row>
    <row r="2827" customFormat="false" ht="15" hidden="false" customHeight="false" outlineLevel="0" collapsed="false">
      <c r="A2827" s="0" t="n">
        <v>10426</v>
      </c>
      <c r="B2827" s="0" t="s">
        <v>3894</v>
      </c>
      <c r="C2827" s="0" t="s">
        <v>1167</v>
      </c>
      <c r="D2827" s="0" t="s">
        <v>1168</v>
      </c>
      <c r="E2827" s="317" t="n">
        <v>173.35</v>
      </c>
    </row>
    <row r="2828" customFormat="false" ht="15" hidden="false" customHeight="false" outlineLevel="0" collapsed="false">
      <c r="A2828" s="0" t="n">
        <v>10425</v>
      </c>
      <c r="B2828" s="0" t="s">
        <v>3895</v>
      </c>
      <c r="C2828" s="0" t="s">
        <v>1167</v>
      </c>
      <c r="D2828" s="0" t="s">
        <v>1168</v>
      </c>
      <c r="E2828" s="317" t="n">
        <v>76.44</v>
      </c>
    </row>
    <row r="2829" customFormat="false" ht="15" hidden="false" customHeight="false" outlineLevel="0" collapsed="false">
      <c r="A2829" s="0" t="n">
        <v>10431</v>
      </c>
      <c r="B2829" s="0" t="s">
        <v>3896</v>
      </c>
      <c r="C2829" s="0" t="s">
        <v>1167</v>
      </c>
      <c r="D2829" s="0" t="s">
        <v>1168</v>
      </c>
      <c r="E2829" s="317" t="n">
        <v>190.17</v>
      </c>
    </row>
    <row r="2830" customFormat="false" ht="15" hidden="false" customHeight="false" outlineLevel="0" collapsed="false">
      <c r="A2830" s="0" t="n">
        <v>10429</v>
      </c>
      <c r="B2830" s="0" t="s">
        <v>3897</v>
      </c>
      <c r="C2830" s="0" t="s">
        <v>1167</v>
      </c>
      <c r="D2830" s="0" t="s">
        <v>1168</v>
      </c>
      <c r="E2830" s="317" t="n">
        <v>91.17</v>
      </c>
    </row>
    <row r="2831" customFormat="false" ht="15" hidden="false" customHeight="false" outlineLevel="0" collapsed="false">
      <c r="A2831" s="0" t="n">
        <v>20269</v>
      </c>
      <c r="B2831" s="0" t="s">
        <v>3898</v>
      </c>
      <c r="C2831" s="0" t="s">
        <v>1167</v>
      </c>
      <c r="D2831" s="0" t="s">
        <v>1168</v>
      </c>
      <c r="E2831" s="317" t="n">
        <v>75.14</v>
      </c>
    </row>
    <row r="2832" customFormat="false" ht="15" hidden="false" customHeight="false" outlineLevel="0" collapsed="false">
      <c r="A2832" s="0" t="n">
        <v>20270</v>
      </c>
      <c r="B2832" s="0" t="s">
        <v>3899</v>
      </c>
      <c r="C2832" s="0" t="s">
        <v>1167</v>
      </c>
      <c r="D2832" s="0" t="s">
        <v>1168</v>
      </c>
      <c r="E2832" s="317" t="n">
        <v>81.82</v>
      </c>
    </row>
    <row r="2833" customFormat="false" ht="15" hidden="false" customHeight="false" outlineLevel="0" collapsed="false">
      <c r="A2833" s="0" t="n">
        <v>11696</v>
      </c>
      <c r="B2833" s="0" t="s">
        <v>3900</v>
      </c>
      <c r="C2833" s="0" t="s">
        <v>1167</v>
      </c>
      <c r="D2833" s="0" t="s">
        <v>1168</v>
      </c>
      <c r="E2833" s="317" t="n">
        <v>119.54</v>
      </c>
    </row>
    <row r="2834" customFormat="false" ht="15" hidden="false" customHeight="false" outlineLevel="0" collapsed="false">
      <c r="A2834" s="0" t="n">
        <v>10427</v>
      </c>
      <c r="B2834" s="0" t="s">
        <v>3901</v>
      </c>
      <c r="C2834" s="0" t="s">
        <v>1167</v>
      </c>
      <c r="D2834" s="0" t="s">
        <v>1168</v>
      </c>
      <c r="E2834" s="317" t="n">
        <v>214.33</v>
      </c>
    </row>
    <row r="2835" customFormat="false" ht="15" hidden="false" customHeight="false" outlineLevel="0" collapsed="false">
      <c r="A2835" s="0" t="n">
        <v>10428</v>
      </c>
      <c r="B2835" s="0" t="s">
        <v>3902</v>
      </c>
      <c r="C2835" s="0" t="s">
        <v>1167</v>
      </c>
      <c r="D2835" s="0" t="s">
        <v>1168</v>
      </c>
      <c r="E2835" s="317" t="n">
        <v>217.53</v>
      </c>
    </row>
    <row r="2836" customFormat="false" ht="15" hidden="false" customHeight="false" outlineLevel="0" collapsed="false">
      <c r="A2836" s="0" t="n">
        <v>2354</v>
      </c>
      <c r="B2836" s="0" t="s">
        <v>3903</v>
      </c>
      <c r="C2836" s="0" t="s">
        <v>1173</v>
      </c>
      <c r="D2836" s="0" t="s">
        <v>1168</v>
      </c>
      <c r="E2836" s="317" t="n">
        <v>10.78</v>
      </c>
    </row>
    <row r="2837" customFormat="false" ht="15" hidden="false" customHeight="false" outlineLevel="0" collapsed="false">
      <c r="A2837" s="0" t="n">
        <v>40932</v>
      </c>
      <c r="B2837" s="0" t="s">
        <v>3904</v>
      </c>
      <c r="C2837" s="0" t="s">
        <v>1360</v>
      </c>
      <c r="D2837" s="0" t="s">
        <v>1168</v>
      </c>
      <c r="E2837" s="316" t="n">
        <v>1905.88</v>
      </c>
    </row>
    <row r="2838" customFormat="false" ht="15" hidden="false" customHeight="false" outlineLevel="0" collapsed="false">
      <c r="A2838" s="0" t="n">
        <v>10853</v>
      </c>
      <c r="B2838" s="0" t="s">
        <v>3905</v>
      </c>
      <c r="C2838" s="0" t="s">
        <v>1167</v>
      </c>
      <c r="D2838" s="0" t="s">
        <v>1168</v>
      </c>
      <c r="E2838" s="317" t="n">
        <v>55.96</v>
      </c>
    </row>
    <row r="2839" customFormat="false" ht="15" hidden="false" customHeight="false" outlineLevel="0" collapsed="false">
      <c r="A2839" s="0" t="n">
        <v>5093</v>
      </c>
      <c r="B2839" s="0" t="s">
        <v>3906</v>
      </c>
      <c r="C2839" s="0" t="s">
        <v>1611</v>
      </c>
      <c r="D2839" s="0" t="s">
        <v>1168</v>
      </c>
      <c r="E2839" s="317" t="n">
        <v>12.3</v>
      </c>
    </row>
    <row r="2840" customFormat="false" ht="15" hidden="false" customHeight="false" outlineLevel="0" collapsed="false">
      <c r="A2840" s="0" t="n">
        <v>37768</v>
      </c>
      <c r="B2840" s="0" t="s">
        <v>3907</v>
      </c>
      <c r="C2840" s="0" t="s">
        <v>1167</v>
      </c>
      <c r="D2840" s="0" t="s">
        <v>1171</v>
      </c>
      <c r="E2840" s="316" t="n">
        <v>95200</v>
      </c>
    </row>
    <row r="2841" customFormat="false" ht="15" hidden="false" customHeight="false" outlineLevel="0" collapsed="false">
      <c r="A2841" s="0" t="n">
        <v>37773</v>
      </c>
      <c r="B2841" s="0" t="s">
        <v>3908</v>
      </c>
      <c r="C2841" s="0" t="s">
        <v>1167</v>
      </c>
      <c r="D2841" s="0" t="s">
        <v>1171</v>
      </c>
      <c r="E2841" s="316" t="n">
        <v>80840.85</v>
      </c>
    </row>
    <row r="2842" customFormat="false" ht="15" hidden="false" customHeight="false" outlineLevel="0" collapsed="false">
      <c r="A2842" s="0" t="n">
        <v>37769</v>
      </c>
      <c r="B2842" s="0" t="s">
        <v>3909</v>
      </c>
      <c r="C2842" s="0" t="s">
        <v>1167</v>
      </c>
      <c r="D2842" s="0" t="s">
        <v>1171</v>
      </c>
      <c r="E2842" s="316" t="n">
        <v>135337.76</v>
      </c>
    </row>
    <row r="2843" customFormat="false" ht="15" hidden="false" customHeight="false" outlineLevel="0" collapsed="false">
      <c r="A2843" s="0" t="n">
        <v>37770</v>
      </c>
      <c r="B2843" s="0" t="s">
        <v>3910</v>
      </c>
      <c r="C2843" s="0" t="s">
        <v>1167</v>
      </c>
      <c r="D2843" s="0" t="s">
        <v>1171</v>
      </c>
      <c r="E2843" s="316" t="n">
        <v>229689.78</v>
      </c>
    </row>
    <row r="2844" customFormat="false" ht="15" hidden="false" customHeight="false" outlineLevel="0" collapsed="false">
      <c r="A2844" s="0" t="n">
        <v>38382</v>
      </c>
      <c r="B2844" s="0" t="s">
        <v>664</v>
      </c>
      <c r="C2844" s="0" t="s">
        <v>1167</v>
      </c>
      <c r="D2844" s="0" t="s">
        <v>1168</v>
      </c>
      <c r="E2844" s="317" t="n">
        <v>7.62</v>
      </c>
    </row>
    <row r="2845" customFormat="false" ht="15" hidden="false" customHeight="false" outlineLevel="0" collapsed="false">
      <c r="A2845" s="0" t="n">
        <v>6091</v>
      </c>
      <c r="B2845" s="0" t="s">
        <v>3911</v>
      </c>
      <c r="C2845" s="0" t="s">
        <v>1235</v>
      </c>
      <c r="D2845" s="0" t="s">
        <v>1168</v>
      </c>
      <c r="E2845" s="317" t="n">
        <v>15.99</v>
      </c>
    </row>
    <row r="2846" customFormat="false" ht="15" hidden="false" customHeight="false" outlineLevel="0" collapsed="false">
      <c r="A2846" s="0" t="n">
        <v>38383</v>
      </c>
      <c r="B2846" s="0" t="s">
        <v>3912</v>
      </c>
      <c r="C2846" s="0" t="s">
        <v>1167</v>
      </c>
      <c r="D2846" s="0" t="s">
        <v>1168</v>
      </c>
      <c r="E2846" s="317" t="n">
        <v>1.42</v>
      </c>
    </row>
    <row r="2847" customFormat="false" ht="15" hidden="false" customHeight="false" outlineLevel="0" collapsed="false">
      <c r="A2847" s="0" t="n">
        <v>3768</v>
      </c>
      <c r="B2847" s="0" t="s">
        <v>771</v>
      </c>
      <c r="C2847" s="0" t="s">
        <v>1167</v>
      </c>
      <c r="D2847" s="0" t="s">
        <v>1168</v>
      </c>
      <c r="E2847" s="317" t="n">
        <v>2.2</v>
      </c>
    </row>
    <row r="2848" customFormat="false" ht="15" hidden="false" customHeight="false" outlineLevel="0" collapsed="false">
      <c r="A2848" s="0" t="n">
        <v>3767</v>
      </c>
      <c r="B2848" s="0" t="s">
        <v>780</v>
      </c>
      <c r="C2848" s="0" t="s">
        <v>1167</v>
      </c>
      <c r="D2848" s="0" t="s">
        <v>1168</v>
      </c>
      <c r="E2848" s="317" t="n">
        <v>0.52</v>
      </c>
    </row>
    <row r="2849" customFormat="false" ht="15" hidden="false" customHeight="false" outlineLevel="0" collapsed="false">
      <c r="A2849" s="0" t="n">
        <v>13192</v>
      </c>
      <c r="B2849" s="0" t="s">
        <v>3913</v>
      </c>
      <c r="C2849" s="0" t="s">
        <v>1167</v>
      </c>
      <c r="D2849" s="0" t="s">
        <v>1168</v>
      </c>
      <c r="E2849" s="316" t="n">
        <v>3564.34</v>
      </c>
    </row>
    <row r="2850" customFormat="false" ht="15" hidden="false" customHeight="false" outlineLevel="0" collapsed="false">
      <c r="A2850" s="0" t="n">
        <v>38413</v>
      </c>
      <c r="B2850" s="0" t="s">
        <v>670</v>
      </c>
      <c r="C2850" s="0" t="s">
        <v>1167</v>
      </c>
      <c r="D2850" s="0" t="s">
        <v>1168</v>
      </c>
      <c r="E2850" s="317" t="n">
        <v>589.49</v>
      </c>
    </row>
    <row r="2851" customFormat="false" ht="15" hidden="false" customHeight="false" outlineLevel="0" collapsed="false">
      <c r="A2851" s="0" t="n">
        <v>42440</v>
      </c>
      <c r="B2851" s="0" t="s">
        <v>3914</v>
      </c>
      <c r="C2851" s="0" t="s">
        <v>1167</v>
      </c>
      <c r="D2851" s="0" t="s">
        <v>1171</v>
      </c>
      <c r="E2851" s="316" t="n">
        <v>1074.55</v>
      </c>
    </row>
    <row r="2852" customFormat="false" ht="15" hidden="false" customHeight="false" outlineLevel="0" collapsed="false">
      <c r="A2852" s="0" t="n">
        <v>20193</v>
      </c>
      <c r="B2852" s="0" t="s">
        <v>3915</v>
      </c>
      <c r="C2852" s="0" t="s">
        <v>3916</v>
      </c>
      <c r="D2852" s="0" t="s">
        <v>1168</v>
      </c>
      <c r="E2852" s="317" t="n">
        <v>3.66</v>
      </c>
    </row>
    <row r="2853" customFormat="false" ht="15" hidden="false" customHeight="false" outlineLevel="0" collapsed="false">
      <c r="A2853" s="0" t="n">
        <v>10527</v>
      </c>
      <c r="B2853" s="0" t="s">
        <v>73</v>
      </c>
      <c r="C2853" s="0" t="s">
        <v>3917</v>
      </c>
      <c r="D2853" s="0" t="s">
        <v>1175</v>
      </c>
      <c r="E2853" s="317" t="n">
        <v>11</v>
      </c>
    </row>
    <row r="2854" customFormat="false" ht="15" hidden="false" customHeight="false" outlineLevel="0" collapsed="false">
      <c r="A2854" s="0" t="n">
        <v>41805</v>
      </c>
      <c r="B2854" s="0" t="s">
        <v>3918</v>
      </c>
      <c r="C2854" s="0" t="s">
        <v>1360</v>
      </c>
      <c r="D2854" s="0" t="s">
        <v>1171</v>
      </c>
      <c r="E2854" s="317" t="n">
        <v>422.65</v>
      </c>
    </row>
    <row r="2855" customFormat="false" ht="15" hidden="false" customHeight="false" outlineLevel="0" collapsed="false">
      <c r="A2855" s="0" t="n">
        <v>40271</v>
      </c>
      <c r="B2855" s="0" t="s">
        <v>3919</v>
      </c>
      <c r="C2855" s="0" t="s">
        <v>1360</v>
      </c>
      <c r="D2855" s="0" t="s">
        <v>1168</v>
      </c>
      <c r="E2855" s="317" t="n">
        <v>7.15</v>
      </c>
    </row>
    <row r="2856" customFormat="false" ht="15" hidden="false" customHeight="false" outlineLevel="0" collapsed="false">
      <c r="A2856" s="0" t="n">
        <v>40287</v>
      </c>
      <c r="B2856" s="0" t="s">
        <v>3920</v>
      </c>
      <c r="C2856" s="0" t="s">
        <v>1360</v>
      </c>
      <c r="D2856" s="0" t="s">
        <v>1168</v>
      </c>
      <c r="E2856" s="317" t="n">
        <v>2.75</v>
      </c>
    </row>
    <row r="2857" customFormat="false" ht="15" hidden="false" customHeight="false" outlineLevel="0" collapsed="false">
      <c r="A2857" s="0" t="n">
        <v>40295</v>
      </c>
      <c r="B2857" s="0" t="s">
        <v>3921</v>
      </c>
      <c r="C2857" s="0" t="s">
        <v>1173</v>
      </c>
      <c r="D2857" s="0" t="s">
        <v>1171</v>
      </c>
      <c r="E2857" s="317" t="n">
        <v>2.13</v>
      </c>
    </row>
    <row r="2858" customFormat="false" ht="15" hidden="false" customHeight="false" outlineLevel="0" collapsed="false">
      <c r="A2858" s="0" t="n">
        <v>745</v>
      </c>
      <c r="B2858" s="0" t="s">
        <v>3922</v>
      </c>
      <c r="C2858" s="0" t="s">
        <v>1173</v>
      </c>
      <c r="D2858" s="0" t="s">
        <v>1171</v>
      </c>
      <c r="E2858" s="317" t="n">
        <v>2.25</v>
      </c>
    </row>
    <row r="2859" customFormat="false" ht="15" hidden="false" customHeight="false" outlineLevel="0" collapsed="false">
      <c r="A2859" s="0" t="n">
        <v>4084</v>
      </c>
      <c r="B2859" s="0" t="s">
        <v>3923</v>
      </c>
      <c r="C2859" s="0" t="s">
        <v>1173</v>
      </c>
      <c r="D2859" s="0" t="s">
        <v>1171</v>
      </c>
      <c r="E2859" s="317" t="n">
        <v>1.58</v>
      </c>
    </row>
    <row r="2860" customFormat="false" ht="15" hidden="false" customHeight="false" outlineLevel="0" collapsed="false">
      <c r="A2860" s="0" t="n">
        <v>743</v>
      </c>
      <c r="B2860" s="0" t="s">
        <v>3924</v>
      </c>
      <c r="C2860" s="0" t="s">
        <v>1173</v>
      </c>
      <c r="D2860" s="0" t="s">
        <v>1171</v>
      </c>
      <c r="E2860" s="317" t="n">
        <v>1.58</v>
      </c>
    </row>
    <row r="2861" customFormat="false" ht="15" hidden="false" customHeight="false" outlineLevel="0" collapsed="false">
      <c r="A2861" s="0" t="n">
        <v>40293</v>
      </c>
      <c r="B2861" s="0" t="s">
        <v>3925</v>
      </c>
      <c r="C2861" s="0" t="s">
        <v>1173</v>
      </c>
      <c r="D2861" s="0" t="s">
        <v>1171</v>
      </c>
      <c r="E2861" s="317" t="n">
        <v>1.89</v>
      </c>
    </row>
    <row r="2862" customFormat="false" ht="15" hidden="false" customHeight="false" outlineLevel="0" collapsed="false">
      <c r="A2862" s="0" t="n">
        <v>40294</v>
      </c>
      <c r="B2862" s="0" t="s">
        <v>3926</v>
      </c>
      <c r="C2862" s="0" t="s">
        <v>1173</v>
      </c>
      <c r="D2862" s="0" t="s">
        <v>1171</v>
      </c>
      <c r="E2862" s="317" t="n">
        <v>1.58</v>
      </c>
    </row>
    <row r="2863" customFormat="false" ht="15" hidden="false" customHeight="false" outlineLevel="0" collapsed="false">
      <c r="A2863" s="0" t="n">
        <v>4085</v>
      </c>
      <c r="B2863" s="0" t="s">
        <v>3927</v>
      </c>
      <c r="C2863" s="0" t="s">
        <v>1173</v>
      </c>
      <c r="D2863" s="0" t="s">
        <v>1171</v>
      </c>
      <c r="E2863" s="317" t="n">
        <v>2.21</v>
      </c>
    </row>
    <row r="2864" customFormat="false" ht="15" hidden="false" customHeight="false" outlineLevel="0" collapsed="false">
      <c r="A2864" s="0" t="n">
        <v>1383</v>
      </c>
      <c r="B2864" s="0" t="s">
        <v>3928</v>
      </c>
      <c r="C2864" s="0" t="s">
        <v>1173</v>
      </c>
      <c r="D2864" s="0" t="s">
        <v>1171</v>
      </c>
      <c r="E2864" s="317" t="n">
        <v>2.21</v>
      </c>
    </row>
    <row r="2865" customFormat="false" ht="15" hidden="false" customHeight="false" outlineLevel="0" collapsed="false">
      <c r="A2865" s="0" t="n">
        <v>10775</v>
      </c>
      <c r="B2865" s="0" t="s">
        <v>3929</v>
      </c>
      <c r="C2865" s="0" t="s">
        <v>1360</v>
      </c>
      <c r="D2865" s="0" t="s">
        <v>1171</v>
      </c>
      <c r="E2865" s="317" t="n">
        <v>505</v>
      </c>
    </row>
    <row r="2866" customFormat="false" ht="15" hidden="false" customHeight="false" outlineLevel="0" collapsed="false">
      <c r="A2866" s="0" t="n">
        <v>10776</v>
      </c>
      <c r="B2866" s="0" t="s">
        <v>3930</v>
      </c>
      <c r="C2866" s="0" t="s">
        <v>1360</v>
      </c>
      <c r="D2866" s="0" t="s">
        <v>1171</v>
      </c>
      <c r="E2866" s="317" t="n">
        <v>394.53</v>
      </c>
    </row>
    <row r="2867" customFormat="false" ht="15" hidden="false" customHeight="false" outlineLevel="0" collapsed="false">
      <c r="A2867" s="0" t="n">
        <v>10779</v>
      </c>
      <c r="B2867" s="0" t="s">
        <v>3931</v>
      </c>
      <c r="C2867" s="0" t="s">
        <v>1360</v>
      </c>
      <c r="D2867" s="0" t="s">
        <v>1171</v>
      </c>
      <c r="E2867" s="317" t="n">
        <v>631.25</v>
      </c>
    </row>
    <row r="2868" customFormat="false" ht="15" hidden="false" customHeight="false" outlineLevel="0" collapsed="false">
      <c r="A2868" s="0" t="n">
        <v>10777</v>
      </c>
      <c r="B2868" s="0" t="s">
        <v>3932</v>
      </c>
      <c r="C2868" s="0" t="s">
        <v>1360</v>
      </c>
      <c r="D2868" s="0" t="s">
        <v>1171</v>
      </c>
      <c r="E2868" s="317" t="n">
        <v>573.38</v>
      </c>
    </row>
    <row r="2869" customFormat="false" ht="15" hidden="false" customHeight="false" outlineLevel="0" collapsed="false">
      <c r="A2869" s="0" t="n">
        <v>10778</v>
      </c>
      <c r="B2869" s="0" t="s">
        <v>3933</v>
      </c>
      <c r="C2869" s="0" t="s">
        <v>1360</v>
      </c>
      <c r="D2869" s="0" t="s">
        <v>1171</v>
      </c>
      <c r="E2869" s="317" t="n">
        <v>631.25</v>
      </c>
    </row>
    <row r="2870" customFormat="false" ht="15" hidden="false" customHeight="false" outlineLevel="0" collapsed="false">
      <c r="A2870" s="0" t="n">
        <v>40339</v>
      </c>
      <c r="B2870" s="0" t="s">
        <v>3934</v>
      </c>
      <c r="C2870" s="0" t="s">
        <v>1360</v>
      </c>
      <c r="D2870" s="0" t="s">
        <v>1168</v>
      </c>
      <c r="E2870" s="317" t="n">
        <v>2.75</v>
      </c>
    </row>
    <row r="2871" customFormat="false" ht="15" hidden="false" customHeight="false" outlineLevel="0" collapsed="false">
      <c r="A2871" s="0" t="n">
        <v>3355</v>
      </c>
      <c r="B2871" s="0" t="s">
        <v>3935</v>
      </c>
      <c r="C2871" s="0" t="s">
        <v>1173</v>
      </c>
      <c r="D2871" s="0" t="s">
        <v>1171</v>
      </c>
      <c r="E2871" s="317" t="n">
        <v>26.55</v>
      </c>
    </row>
    <row r="2872" customFormat="false" ht="15" hidden="false" customHeight="false" outlineLevel="0" collapsed="false">
      <c r="A2872" s="0" t="n">
        <v>39814</v>
      </c>
      <c r="B2872" s="0" t="s">
        <v>3936</v>
      </c>
      <c r="C2872" s="0" t="s">
        <v>1173</v>
      </c>
      <c r="D2872" s="0" t="s">
        <v>1171</v>
      </c>
      <c r="E2872" s="317" t="n">
        <v>49.78</v>
      </c>
    </row>
    <row r="2873" customFormat="false" ht="15" hidden="false" customHeight="false" outlineLevel="0" collapsed="false">
      <c r="A2873" s="0" t="n">
        <v>10749</v>
      </c>
      <c r="B2873" s="0" t="s">
        <v>3937</v>
      </c>
      <c r="C2873" s="0" t="s">
        <v>1360</v>
      </c>
      <c r="D2873" s="0" t="s">
        <v>1168</v>
      </c>
      <c r="E2873" s="317" t="n">
        <v>5.04</v>
      </c>
    </row>
    <row r="2874" customFormat="false" ht="15" hidden="false" customHeight="false" outlineLevel="0" collapsed="false">
      <c r="A2874" s="0" t="n">
        <v>40290</v>
      </c>
      <c r="B2874" s="0" t="s">
        <v>3938</v>
      </c>
      <c r="C2874" s="0" t="s">
        <v>1360</v>
      </c>
      <c r="D2874" s="0" t="s">
        <v>1168</v>
      </c>
      <c r="E2874" s="317" t="n">
        <v>7.26</v>
      </c>
    </row>
    <row r="2875" customFormat="false" ht="15" hidden="false" customHeight="false" outlineLevel="0" collapsed="false">
      <c r="A2875" s="0" t="n">
        <v>3346</v>
      </c>
      <c r="B2875" s="0" t="s">
        <v>3939</v>
      </c>
      <c r="C2875" s="0" t="s">
        <v>1173</v>
      </c>
      <c r="D2875" s="0" t="s">
        <v>1175</v>
      </c>
      <c r="E2875" s="317" t="n">
        <v>12.6</v>
      </c>
    </row>
    <row r="2876" customFormat="false" ht="15" hidden="false" customHeight="false" outlineLevel="0" collapsed="false">
      <c r="A2876" s="0" t="n">
        <v>3348</v>
      </c>
      <c r="B2876" s="0" t="s">
        <v>3940</v>
      </c>
      <c r="C2876" s="0" t="s">
        <v>1173</v>
      </c>
      <c r="D2876" s="0" t="s">
        <v>1168</v>
      </c>
      <c r="E2876" s="317" t="n">
        <v>15.07</v>
      </c>
    </row>
    <row r="2877" customFormat="false" ht="15" hidden="false" customHeight="false" outlineLevel="0" collapsed="false">
      <c r="A2877" s="0" t="n">
        <v>3345</v>
      </c>
      <c r="B2877" s="0" t="s">
        <v>3941</v>
      </c>
      <c r="C2877" s="0" t="s">
        <v>1173</v>
      </c>
      <c r="D2877" s="0" t="s">
        <v>1168</v>
      </c>
      <c r="E2877" s="317" t="n">
        <v>9.74</v>
      </c>
    </row>
    <row r="2878" customFormat="false" ht="15" hidden="false" customHeight="false" outlineLevel="0" collapsed="false">
      <c r="A2878" s="0" t="n">
        <v>39833</v>
      </c>
      <c r="B2878" s="0" t="s">
        <v>3942</v>
      </c>
      <c r="C2878" s="0" t="s">
        <v>1173</v>
      </c>
      <c r="D2878" s="0" t="s">
        <v>1168</v>
      </c>
      <c r="E2878" s="317" t="n">
        <v>20.64</v>
      </c>
    </row>
    <row r="2879" customFormat="false" ht="15" hidden="false" customHeight="false" outlineLevel="0" collapsed="false">
      <c r="A2879" s="0" t="n">
        <v>39834</v>
      </c>
      <c r="B2879" s="0" t="s">
        <v>3943</v>
      </c>
      <c r="C2879" s="0" t="s">
        <v>1173</v>
      </c>
      <c r="D2879" s="0" t="s">
        <v>1168</v>
      </c>
      <c r="E2879" s="317" t="n">
        <v>35.43</v>
      </c>
    </row>
    <row r="2880" customFormat="false" ht="15" hidden="false" customHeight="false" outlineLevel="0" collapsed="false">
      <c r="A2880" s="0" t="n">
        <v>39835</v>
      </c>
      <c r="B2880" s="0" t="s">
        <v>3944</v>
      </c>
      <c r="C2880" s="0" t="s">
        <v>1173</v>
      </c>
      <c r="D2880" s="0" t="s">
        <v>1168</v>
      </c>
      <c r="E2880" s="317" t="n">
        <v>43.19</v>
      </c>
    </row>
    <row r="2881" customFormat="false" ht="15" hidden="false" customHeight="false" outlineLevel="0" collapsed="false">
      <c r="A2881" s="0" t="n">
        <v>7252</v>
      </c>
      <c r="B2881" s="0" t="s">
        <v>3945</v>
      </c>
      <c r="C2881" s="0" t="s">
        <v>1173</v>
      </c>
      <c r="D2881" s="0" t="s">
        <v>1171</v>
      </c>
      <c r="E2881" s="317" t="n">
        <v>2.27</v>
      </c>
    </row>
    <row r="2882" customFormat="false" ht="15" hidden="false" customHeight="false" outlineLevel="0" collapsed="false">
      <c r="A2882" s="0" t="n">
        <v>4778</v>
      </c>
      <c r="B2882" s="0" t="s">
        <v>3946</v>
      </c>
      <c r="C2882" s="0" t="s">
        <v>1173</v>
      </c>
      <c r="D2882" s="0" t="s">
        <v>1175</v>
      </c>
      <c r="E2882" s="317" t="n">
        <v>2.7</v>
      </c>
    </row>
    <row r="2883" customFormat="false" ht="15" hidden="false" customHeight="false" outlineLevel="0" collapsed="false">
      <c r="A2883" s="0" t="n">
        <v>4780</v>
      </c>
      <c r="B2883" s="0" t="s">
        <v>3947</v>
      </c>
      <c r="C2883" s="0" t="s">
        <v>1173</v>
      </c>
      <c r="D2883" s="0" t="s">
        <v>1168</v>
      </c>
      <c r="E2883" s="317" t="n">
        <v>2.92</v>
      </c>
    </row>
    <row r="2884" customFormat="false" ht="15" hidden="false" customHeight="false" outlineLevel="0" collapsed="false">
      <c r="A2884" s="0" t="n">
        <v>10809</v>
      </c>
      <c r="B2884" s="0" t="s">
        <v>3948</v>
      </c>
      <c r="C2884" s="0" t="s">
        <v>1173</v>
      </c>
      <c r="D2884" s="0" t="s">
        <v>1168</v>
      </c>
      <c r="E2884" s="317" t="n">
        <v>0.9</v>
      </c>
    </row>
    <row r="2885" customFormat="false" ht="15" hidden="false" customHeight="false" outlineLevel="0" collapsed="false">
      <c r="A2885" s="0" t="n">
        <v>10811</v>
      </c>
      <c r="B2885" s="0" t="s">
        <v>3949</v>
      </c>
      <c r="C2885" s="0" t="s">
        <v>1173</v>
      </c>
      <c r="D2885" s="0" t="s">
        <v>1175</v>
      </c>
      <c r="E2885" s="317" t="n">
        <v>0.77</v>
      </c>
    </row>
    <row r="2886" customFormat="false" ht="15" hidden="false" customHeight="false" outlineLevel="0" collapsed="false">
      <c r="A2886" s="0" t="n">
        <v>7247</v>
      </c>
      <c r="B2886" s="0" t="s">
        <v>3950</v>
      </c>
      <c r="C2886" s="0" t="s">
        <v>1173</v>
      </c>
      <c r="D2886" s="0" t="s">
        <v>1171</v>
      </c>
      <c r="E2886" s="317" t="n">
        <v>2.27</v>
      </c>
    </row>
    <row r="2887" customFormat="false" ht="15" hidden="false" customHeight="false" outlineLevel="0" collapsed="false">
      <c r="A2887" s="0" t="n">
        <v>40291</v>
      </c>
      <c r="B2887" s="0" t="s">
        <v>3951</v>
      </c>
      <c r="C2887" s="0" t="s">
        <v>1360</v>
      </c>
      <c r="D2887" s="0" t="s">
        <v>1168</v>
      </c>
      <c r="E2887" s="317" t="n">
        <v>383.72</v>
      </c>
    </row>
    <row r="2888" customFormat="false" ht="15" hidden="false" customHeight="false" outlineLevel="0" collapsed="false">
      <c r="A2888" s="0" t="n">
        <v>40275</v>
      </c>
      <c r="B2888" s="0" t="s">
        <v>3952</v>
      </c>
      <c r="C2888" s="0" t="s">
        <v>1360</v>
      </c>
      <c r="D2888" s="0" t="s">
        <v>1168</v>
      </c>
      <c r="E2888" s="317" t="n">
        <v>11</v>
      </c>
    </row>
    <row r="2889" customFormat="false" ht="15" hidden="false" customHeight="false" outlineLevel="0" collapsed="false">
      <c r="A2889" s="0" t="n">
        <v>3777</v>
      </c>
      <c r="B2889" s="0" t="s">
        <v>681</v>
      </c>
      <c r="C2889" s="0" t="s">
        <v>1170</v>
      </c>
      <c r="D2889" s="0" t="s">
        <v>1175</v>
      </c>
      <c r="E2889" s="317" t="n">
        <v>0.99</v>
      </c>
    </row>
    <row r="2890" customFormat="false" ht="15" hidden="false" customHeight="false" outlineLevel="0" collapsed="false">
      <c r="A2890" s="0" t="n">
        <v>43067</v>
      </c>
      <c r="B2890" s="0" t="s">
        <v>3953</v>
      </c>
      <c r="C2890" s="0" t="s">
        <v>1170</v>
      </c>
      <c r="D2890" s="0" t="s">
        <v>1168</v>
      </c>
      <c r="E2890" s="317" t="n">
        <v>1.02</v>
      </c>
    </row>
    <row r="2891" customFormat="false" ht="15" hidden="false" customHeight="false" outlineLevel="0" collapsed="false">
      <c r="A2891" s="0" t="n">
        <v>3779</v>
      </c>
      <c r="B2891" s="0" t="s">
        <v>3954</v>
      </c>
      <c r="C2891" s="0" t="s">
        <v>1185</v>
      </c>
      <c r="D2891" s="0" t="s">
        <v>1168</v>
      </c>
      <c r="E2891" s="317" t="n">
        <v>8.24</v>
      </c>
    </row>
    <row r="2892" customFormat="false" ht="15" hidden="false" customHeight="false" outlineLevel="0" collapsed="false">
      <c r="A2892" s="0" t="n">
        <v>3798</v>
      </c>
      <c r="B2892" s="0" t="s">
        <v>3955</v>
      </c>
      <c r="C2892" s="0" t="s">
        <v>1167</v>
      </c>
      <c r="D2892" s="0" t="s">
        <v>1171</v>
      </c>
      <c r="E2892" s="317" t="n">
        <v>38.32</v>
      </c>
    </row>
    <row r="2893" customFormat="false" ht="15" hidden="false" customHeight="false" outlineLevel="0" collapsed="false">
      <c r="A2893" s="0" t="n">
        <v>38769</v>
      </c>
      <c r="B2893" s="0" t="s">
        <v>3956</v>
      </c>
      <c r="C2893" s="0" t="s">
        <v>1167</v>
      </c>
      <c r="D2893" s="0" t="s">
        <v>1171</v>
      </c>
      <c r="E2893" s="317" t="n">
        <v>29.93</v>
      </c>
    </row>
    <row r="2894" customFormat="false" ht="15" hidden="false" customHeight="false" outlineLevel="0" collapsed="false">
      <c r="A2894" s="0" t="n">
        <v>39510</v>
      </c>
      <c r="B2894" s="0" t="s">
        <v>3957</v>
      </c>
      <c r="C2894" s="0" t="s">
        <v>1167</v>
      </c>
      <c r="D2894" s="0" t="s">
        <v>1171</v>
      </c>
      <c r="E2894" s="317" t="n">
        <v>121.13</v>
      </c>
    </row>
    <row r="2895" customFormat="false" ht="15" hidden="false" customHeight="false" outlineLevel="0" collapsed="false">
      <c r="A2895" s="0" t="n">
        <v>38776</v>
      </c>
      <c r="B2895" s="0" t="s">
        <v>3958</v>
      </c>
      <c r="C2895" s="0" t="s">
        <v>1167</v>
      </c>
      <c r="D2895" s="0" t="s">
        <v>1171</v>
      </c>
      <c r="E2895" s="317" t="n">
        <v>128.56</v>
      </c>
    </row>
    <row r="2896" customFormat="false" ht="15" hidden="false" customHeight="false" outlineLevel="0" collapsed="false">
      <c r="A2896" s="0" t="n">
        <v>38774</v>
      </c>
      <c r="B2896" s="0" t="s">
        <v>3959</v>
      </c>
      <c r="C2896" s="0" t="s">
        <v>1167</v>
      </c>
      <c r="D2896" s="0" t="s">
        <v>1171</v>
      </c>
      <c r="E2896" s="317" t="n">
        <v>30.34</v>
      </c>
    </row>
    <row r="2897" customFormat="false" ht="15" hidden="false" customHeight="false" outlineLevel="0" collapsed="false">
      <c r="A2897" s="0" t="n">
        <v>42977</v>
      </c>
      <c r="B2897" s="0" t="s">
        <v>3960</v>
      </c>
      <c r="C2897" s="0" t="s">
        <v>1167</v>
      </c>
      <c r="D2897" s="0" t="s">
        <v>1168</v>
      </c>
      <c r="E2897" s="316" t="n">
        <v>1232.69</v>
      </c>
    </row>
    <row r="2898" customFormat="false" ht="15" hidden="false" customHeight="false" outlineLevel="0" collapsed="false">
      <c r="A2898" s="0" t="n">
        <v>38889</v>
      </c>
      <c r="B2898" s="0" t="s">
        <v>3961</v>
      </c>
      <c r="C2898" s="0" t="s">
        <v>1167</v>
      </c>
      <c r="D2898" s="0" t="s">
        <v>1171</v>
      </c>
      <c r="E2898" s="317" t="n">
        <v>22.94</v>
      </c>
    </row>
    <row r="2899" customFormat="false" ht="15" hidden="false" customHeight="false" outlineLevel="0" collapsed="false">
      <c r="A2899" s="0" t="n">
        <v>38784</v>
      </c>
      <c r="B2899" s="0" t="s">
        <v>3962</v>
      </c>
      <c r="C2899" s="0" t="s">
        <v>1167</v>
      </c>
      <c r="D2899" s="0" t="s">
        <v>1171</v>
      </c>
      <c r="E2899" s="317" t="n">
        <v>30.69</v>
      </c>
    </row>
    <row r="2900" customFormat="false" ht="15" hidden="false" customHeight="false" outlineLevel="0" collapsed="false">
      <c r="A2900" s="0" t="n">
        <v>3788</v>
      </c>
      <c r="B2900" s="0" t="s">
        <v>3963</v>
      </c>
      <c r="C2900" s="0" t="s">
        <v>1167</v>
      </c>
      <c r="D2900" s="0" t="s">
        <v>1171</v>
      </c>
      <c r="E2900" s="317" t="n">
        <v>31.98</v>
      </c>
    </row>
    <row r="2901" customFormat="false" ht="15" hidden="false" customHeight="false" outlineLevel="0" collapsed="false">
      <c r="A2901" s="0" t="n">
        <v>12230</v>
      </c>
      <c r="B2901" s="0" t="s">
        <v>3964</v>
      </c>
      <c r="C2901" s="0" t="s">
        <v>1167</v>
      </c>
      <c r="D2901" s="0" t="s">
        <v>1171</v>
      </c>
      <c r="E2901" s="317" t="n">
        <v>8.22</v>
      </c>
    </row>
    <row r="2902" customFormat="false" ht="15" hidden="false" customHeight="false" outlineLevel="0" collapsed="false">
      <c r="A2902" s="0" t="n">
        <v>3780</v>
      </c>
      <c r="B2902" s="0" t="s">
        <v>3965</v>
      </c>
      <c r="C2902" s="0" t="s">
        <v>1167</v>
      </c>
      <c r="D2902" s="0" t="s">
        <v>1171</v>
      </c>
      <c r="E2902" s="317" t="n">
        <v>47.19</v>
      </c>
    </row>
    <row r="2903" customFormat="false" ht="15" hidden="false" customHeight="false" outlineLevel="0" collapsed="false">
      <c r="A2903" s="0" t="n">
        <v>12231</v>
      </c>
      <c r="B2903" s="0" t="s">
        <v>3966</v>
      </c>
      <c r="C2903" s="0" t="s">
        <v>1167</v>
      </c>
      <c r="D2903" s="0" t="s">
        <v>1171</v>
      </c>
      <c r="E2903" s="317" t="n">
        <v>13.68</v>
      </c>
    </row>
    <row r="2904" customFormat="false" ht="15" hidden="false" customHeight="false" outlineLevel="0" collapsed="false">
      <c r="A2904" s="0" t="n">
        <v>3811</v>
      </c>
      <c r="B2904" s="0" t="s">
        <v>3967</v>
      </c>
      <c r="C2904" s="0" t="s">
        <v>1167</v>
      </c>
      <c r="D2904" s="0" t="s">
        <v>1171</v>
      </c>
      <c r="E2904" s="317" t="n">
        <v>44.32</v>
      </c>
    </row>
    <row r="2905" customFormat="false" ht="15" hidden="false" customHeight="false" outlineLevel="0" collapsed="false">
      <c r="A2905" s="0" t="n">
        <v>12232</v>
      </c>
      <c r="B2905" s="0" t="s">
        <v>3968</v>
      </c>
      <c r="C2905" s="0" t="s">
        <v>1167</v>
      </c>
      <c r="D2905" s="0" t="s">
        <v>1171</v>
      </c>
      <c r="E2905" s="317" t="n">
        <v>14.33</v>
      </c>
    </row>
    <row r="2906" customFormat="false" ht="15" hidden="false" customHeight="false" outlineLevel="0" collapsed="false">
      <c r="A2906" s="0" t="n">
        <v>3799</v>
      </c>
      <c r="B2906" s="0" t="s">
        <v>3969</v>
      </c>
      <c r="C2906" s="0" t="s">
        <v>1167</v>
      </c>
      <c r="D2906" s="0" t="s">
        <v>1171</v>
      </c>
      <c r="E2906" s="317" t="n">
        <v>62.68</v>
      </c>
    </row>
    <row r="2907" customFormat="false" ht="15" hidden="false" customHeight="false" outlineLevel="0" collapsed="false">
      <c r="A2907" s="0" t="n">
        <v>12239</v>
      </c>
      <c r="B2907" s="0" t="s">
        <v>3970</v>
      </c>
      <c r="C2907" s="0" t="s">
        <v>1167</v>
      </c>
      <c r="D2907" s="0" t="s">
        <v>1171</v>
      </c>
      <c r="E2907" s="317" t="n">
        <v>18.76</v>
      </c>
    </row>
    <row r="2908" customFormat="false" ht="15" hidden="false" customHeight="false" outlineLevel="0" collapsed="false">
      <c r="A2908" s="0" t="n">
        <v>38773</v>
      </c>
      <c r="B2908" s="0" t="s">
        <v>3971</v>
      </c>
      <c r="C2908" s="0" t="s">
        <v>1167</v>
      </c>
      <c r="D2908" s="0" t="s">
        <v>1171</v>
      </c>
      <c r="E2908" s="317" t="n">
        <v>3.01</v>
      </c>
    </row>
    <row r="2909" customFormat="false" ht="15" hidden="false" customHeight="false" outlineLevel="0" collapsed="false">
      <c r="A2909" s="0" t="n">
        <v>12271</v>
      </c>
      <c r="B2909" s="0" t="s">
        <v>3972</v>
      </c>
      <c r="C2909" s="0" t="s">
        <v>1167</v>
      </c>
      <c r="D2909" s="0" t="s">
        <v>1171</v>
      </c>
      <c r="E2909" s="317" t="n">
        <v>167.84</v>
      </c>
    </row>
    <row r="2910" customFormat="false" ht="15" hidden="false" customHeight="false" outlineLevel="0" collapsed="false">
      <c r="A2910" s="0" t="n">
        <v>12245</v>
      </c>
      <c r="B2910" s="0" t="s">
        <v>3973</v>
      </c>
      <c r="C2910" s="0" t="s">
        <v>1167</v>
      </c>
      <c r="D2910" s="0" t="s">
        <v>1171</v>
      </c>
      <c r="E2910" s="317" t="n">
        <v>72.8</v>
      </c>
    </row>
    <row r="2911" customFormat="false" ht="15" hidden="false" customHeight="false" outlineLevel="0" collapsed="false">
      <c r="A2911" s="0" t="n">
        <v>38785</v>
      </c>
      <c r="B2911" s="0" t="s">
        <v>3974</v>
      </c>
      <c r="C2911" s="0" t="s">
        <v>1167</v>
      </c>
      <c r="D2911" s="0" t="s">
        <v>1171</v>
      </c>
      <c r="E2911" s="317" t="n">
        <v>79.46</v>
      </c>
    </row>
    <row r="2912" customFormat="false" ht="15" hidden="false" customHeight="false" outlineLevel="0" collapsed="false">
      <c r="A2912" s="0" t="n">
        <v>38786</v>
      </c>
      <c r="B2912" s="0" t="s">
        <v>3975</v>
      </c>
      <c r="C2912" s="0" t="s">
        <v>1167</v>
      </c>
      <c r="D2912" s="0" t="s">
        <v>1171</v>
      </c>
      <c r="E2912" s="317" t="n">
        <v>97.88</v>
      </c>
    </row>
    <row r="2913" customFormat="false" ht="15" hidden="false" customHeight="false" outlineLevel="0" collapsed="false">
      <c r="A2913" s="0" t="n">
        <v>39385</v>
      </c>
      <c r="B2913" s="0" t="s">
        <v>3976</v>
      </c>
      <c r="C2913" s="0" t="s">
        <v>1167</v>
      </c>
      <c r="D2913" s="0" t="s">
        <v>1171</v>
      </c>
      <c r="E2913" s="317" t="n">
        <v>74.04</v>
      </c>
    </row>
    <row r="2914" customFormat="false" ht="15" hidden="false" customHeight="false" outlineLevel="0" collapsed="false">
      <c r="A2914" s="0" t="n">
        <v>39389</v>
      </c>
      <c r="B2914" s="0" t="s">
        <v>3977</v>
      </c>
      <c r="C2914" s="0" t="s">
        <v>1167</v>
      </c>
      <c r="D2914" s="0" t="s">
        <v>1171</v>
      </c>
      <c r="E2914" s="317" t="n">
        <v>61.41</v>
      </c>
    </row>
    <row r="2915" customFormat="false" ht="15" hidden="false" customHeight="false" outlineLevel="0" collapsed="false">
      <c r="A2915" s="0" t="n">
        <v>39390</v>
      </c>
      <c r="B2915" s="0" t="s">
        <v>3978</v>
      </c>
      <c r="C2915" s="0" t="s">
        <v>1167</v>
      </c>
      <c r="D2915" s="0" t="s">
        <v>1171</v>
      </c>
      <c r="E2915" s="317" t="n">
        <v>118.95</v>
      </c>
    </row>
    <row r="2916" customFormat="false" ht="15" hidden="false" customHeight="false" outlineLevel="0" collapsed="false">
      <c r="A2916" s="0" t="n">
        <v>39391</v>
      </c>
      <c r="B2916" s="0" t="s">
        <v>3979</v>
      </c>
      <c r="C2916" s="0" t="s">
        <v>1167</v>
      </c>
      <c r="D2916" s="0" t="s">
        <v>1171</v>
      </c>
      <c r="E2916" s="317" t="n">
        <v>220.14</v>
      </c>
    </row>
    <row r="2917" customFormat="false" ht="15" hidden="false" customHeight="false" outlineLevel="0" collapsed="false">
      <c r="A2917" s="0" t="n">
        <v>3803</v>
      </c>
      <c r="B2917" s="0" t="s">
        <v>3980</v>
      </c>
      <c r="C2917" s="0" t="s">
        <v>1167</v>
      </c>
      <c r="D2917" s="0" t="s">
        <v>1171</v>
      </c>
      <c r="E2917" s="317" t="n">
        <v>28.38</v>
      </c>
    </row>
    <row r="2918" customFormat="false" ht="15" hidden="false" customHeight="false" outlineLevel="0" collapsed="false">
      <c r="A2918" s="0" t="n">
        <v>38770</v>
      </c>
      <c r="B2918" s="0" t="s">
        <v>3981</v>
      </c>
      <c r="C2918" s="0" t="s">
        <v>1167</v>
      </c>
      <c r="D2918" s="0" t="s">
        <v>1171</v>
      </c>
      <c r="E2918" s="317" t="n">
        <v>32.86</v>
      </c>
    </row>
    <row r="2919" customFormat="false" ht="15" hidden="false" customHeight="false" outlineLevel="0" collapsed="false">
      <c r="A2919" s="0" t="n">
        <v>12267</v>
      </c>
      <c r="B2919" s="0" t="s">
        <v>3982</v>
      </c>
      <c r="C2919" s="0" t="s">
        <v>1167</v>
      </c>
      <c r="D2919" s="0" t="s">
        <v>1171</v>
      </c>
      <c r="E2919" s="317" t="n">
        <v>96.3</v>
      </c>
    </row>
    <row r="2920" customFormat="false" ht="15" hidden="false" customHeight="false" outlineLevel="0" collapsed="false">
      <c r="A2920" s="0" t="n">
        <v>43068</v>
      </c>
      <c r="B2920" s="0" t="s">
        <v>3983</v>
      </c>
      <c r="C2920" s="0" t="s">
        <v>1167</v>
      </c>
      <c r="D2920" s="0" t="s">
        <v>1168</v>
      </c>
      <c r="E2920" s="317" t="n">
        <v>89.43</v>
      </c>
    </row>
    <row r="2921" customFormat="false" ht="15" hidden="false" customHeight="false" outlineLevel="0" collapsed="false">
      <c r="A2921" s="0" t="n">
        <v>12266</v>
      </c>
      <c r="B2921" s="0" t="s">
        <v>3984</v>
      </c>
      <c r="C2921" s="0" t="s">
        <v>1167</v>
      </c>
      <c r="D2921" s="0" t="s">
        <v>1171</v>
      </c>
      <c r="E2921" s="317" t="n">
        <v>49.29</v>
      </c>
    </row>
    <row r="2922" customFormat="false" ht="15" hidden="false" customHeight="false" outlineLevel="0" collapsed="false">
      <c r="A2922" s="0" t="n">
        <v>39378</v>
      </c>
      <c r="B2922" s="0" t="s">
        <v>3985</v>
      </c>
      <c r="C2922" s="0" t="s">
        <v>1167</v>
      </c>
      <c r="D2922" s="0" t="s">
        <v>1171</v>
      </c>
      <c r="E2922" s="317" t="n">
        <v>34.94</v>
      </c>
    </row>
    <row r="2923" customFormat="false" ht="15" hidden="false" customHeight="false" outlineLevel="0" collapsed="false">
      <c r="A2923" s="0" t="n">
        <v>38775</v>
      </c>
      <c r="B2923" s="0" t="s">
        <v>3986</v>
      </c>
      <c r="C2923" s="0" t="s">
        <v>1167</v>
      </c>
      <c r="D2923" s="0" t="s">
        <v>1171</v>
      </c>
      <c r="E2923" s="317" t="n">
        <v>37.05</v>
      </c>
    </row>
    <row r="2924" customFormat="false" ht="15" hidden="false" customHeight="false" outlineLevel="0" collapsed="false">
      <c r="A2924" s="0" t="n">
        <v>21119</v>
      </c>
      <c r="B2924" s="0" t="s">
        <v>3987</v>
      </c>
      <c r="C2924" s="0" t="s">
        <v>1167</v>
      </c>
      <c r="D2924" s="0" t="s">
        <v>1168</v>
      </c>
      <c r="E2924" s="317" t="n">
        <v>1.27</v>
      </c>
    </row>
    <row r="2925" customFormat="false" ht="15" hidden="false" customHeight="false" outlineLevel="0" collapsed="false">
      <c r="A2925" s="0" t="n">
        <v>37974</v>
      </c>
      <c r="B2925" s="0" t="s">
        <v>3988</v>
      </c>
      <c r="C2925" s="0" t="s">
        <v>1167</v>
      </c>
      <c r="D2925" s="0" t="s">
        <v>1168</v>
      </c>
      <c r="E2925" s="317" t="n">
        <v>1.89</v>
      </c>
    </row>
    <row r="2926" customFormat="false" ht="15" hidden="false" customHeight="false" outlineLevel="0" collapsed="false">
      <c r="A2926" s="0" t="n">
        <v>37975</v>
      </c>
      <c r="B2926" s="0" t="s">
        <v>3989</v>
      </c>
      <c r="C2926" s="0" t="s">
        <v>1167</v>
      </c>
      <c r="D2926" s="0" t="s">
        <v>1168</v>
      </c>
      <c r="E2926" s="317" t="n">
        <v>3.85</v>
      </c>
    </row>
    <row r="2927" customFormat="false" ht="15" hidden="false" customHeight="false" outlineLevel="0" collapsed="false">
      <c r="A2927" s="0" t="n">
        <v>37976</v>
      </c>
      <c r="B2927" s="0" t="s">
        <v>3990</v>
      </c>
      <c r="C2927" s="0" t="s">
        <v>1167</v>
      </c>
      <c r="D2927" s="0" t="s">
        <v>1168</v>
      </c>
      <c r="E2927" s="317" t="n">
        <v>7.9</v>
      </c>
    </row>
    <row r="2928" customFormat="false" ht="15" hidden="false" customHeight="false" outlineLevel="0" collapsed="false">
      <c r="A2928" s="0" t="n">
        <v>37977</v>
      </c>
      <c r="B2928" s="0" t="s">
        <v>3991</v>
      </c>
      <c r="C2928" s="0" t="s">
        <v>1167</v>
      </c>
      <c r="D2928" s="0" t="s">
        <v>1168</v>
      </c>
      <c r="E2928" s="317" t="n">
        <v>10.86</v>
      </c>
    </row>
    <row r="2929" customFormat="false" ht="15" hidden="false" customHeight="false" outlineLevel="0" collapsed="false">
      <c r="A2929" s="0" t="n">
        <v>37978</v>
      </c>
      <c r="B2929" s="0" t="s">
        <v>3992</v>
      </c>
      <c r="C2929" s="0" t="s">
        <v>1167</v>
      </c>
      <c r="D2929" s="0" t="s">
        <v>1168</v>
      </c>
      <c r="E2929" s="317" t="n">
        <v>22.02</v>
      </c>
    </row>
    <row r="2930" customFormat="false" ht="15" hidden="false" customHeight="false" outlineLevel="0" collapsed="false">
      <c r="A2930" s="0" t="n">
        <v>37979</v>
      </c>
      <c r="B2930" s="0" t="s">
        <v>3993</v>
      </c>
      <c r="C2930" s="0" t="s">
        <v>1167</v>
      </c>
      <c r="D2930" s="0" t="s">
        <v>1168</v>
      </c>
      <c r="E2930" s="317" t="n">
        <v>94.6</v>
      </c>
    </row>
    <row r="2931" customFormat="false" ht="15" hidden="false" customHeight="false" outlineLevel="0" collapsed="false">
      <c r="A2931" s="0" t="n">
        <v>37980</v>
      </c>
      <c r="B2931" s="0" t="s">
        <v>3994</v>
      </c>
      <c r="C2931" s="0" t="s">
        <v>1167</v>
      </c>
      <c r="D2931" s="0" t="s">
        <v>1168</v>
      </c>
      <c r="E2931" s="317" t="n">
        <v>106.31</v>
      </c>
    </row>
    <row r="2932" customFormat="false" ht="15" hidden="false" customHeight="false" outlineLevel="0" collapsed="false">
      <c r="A2932" s="0" t="n">
        <v>36147</v>
      </c>
      <c r="B2932" s="0" t="s">
        <v>3995</v>
      </c>
      <c r="C2932" s="0" t="s">
        <v>1611</v>
      </c>
      <c r="D2932" s="0" t="s">
        <v>1168</v>
      </c>
      <c r="E2932" s="317" t="n">
        <v>258.76</v>
      </c>
    </row>
    <row r="2933" customFormat="false" ht="15" hidden="false" customHeight="false" outlineLevel="0" collapsed="false">
      <c r="A2933" s="0" t="n">
        <v>12731</v>
      </c>
      <c r="B2933" s="0" t="s">
        <v>3996</v>
      </c>
      <c r="C2933" s="0" t="s">
        <v>1167</v>
      </c>
      <c r="D2933" s="0" t="s">
        <v>1171</v>
      </c>
      <c r="E2933" s="317" t="n">
        <v>194.16</v>
      </c>
    </row>
    <row r="2934" customFormat="false" ht="15" hidden="false" customHeight="false" outlineLevel="0" collapsed="false">
      <c r="A2934" s="0" t="n">
        <v>12723</v>
      </c>
      <c r="B2934" s="0" t="s">
        <v>3997</v>
      </c>
      <c r="C2934" s="0" t="s">
        <v>1167</v>
      </c>
      <c r="D2934" s="0" t="s">
        <v>1171</v>
      </c>
      <c r="E2934" s="317" t="n">
        <v>1.5</v>
      </c>
    </row>
    <row r="2935" customFormat="false" ht="15" hidden="false" customHeight="false" outlineLevel="0" collapsed="false">
      <c r="A2935" s="0" t="n">
        <v>12724</v>
      </c>
      <c r="B2935" s="0" t="s">
        <v>3998</v>
      </c>
      <c r="C2935" s="0" t="s">
        <v>1167</v>
      </c>
      <c r="D2935" s="0" t="s">
        <v>1171</v>
      </c>
      <c r="E2935" s="317" t="n">
        <v>2.89</v>
      </c>
    </row>
    <row r="2936" customFormat="false" ht="15" hidden="false" customHeight="false" outlineLevel="0" collapsed="false">
      <c r="A2936" s="0" t="n">
        <v>12725</v>
      </c>
      <c r="B2936" s="0" t="s">
        <v>3999</v>
      </c>
      <c r="C2936" s="0" t="s">
        <v>1167</v>
      </c>
      <c r="D2936" s="0" t="s">
        <v>1171</v>
      </c>
      <c r="E2936" s="317" t="n">
        <v>5.8</v>
      </c>
    </row>
    <row r="2937" customFormat="false" ht="15" hidden="false" customHeight="false" outlineLevel="0" collapsed="false">
      <c r="A2937" s="0" t="n">
        <v>12726</v>
      </c>
      <c r="B2937" s="0" t="s">
        <v>4000</v>
      </c>
      <c r="C2937" s="0" t="s">
        <v>1167</v>
      </c>
      <c r="D2937" s="0" t="s">
        <v>1171</v>
      </c>
      <c r="E2937" s="317" t="n">
        <v>12.81</v>
      </c>
    </row>
    <row r="2938" customFormat="false" ht="15" hidden="false" customHeight="false" outlineLevel="0" collapsed="false">
      <c r="A2938" s="0" t="n">
        <v>12727</v>
      </c>
      <c r="B2938" s="0" t="s">
        <v>4001</v>
      </c>
      <c r="C2938" s="0" t="s">
        <v>1167</v>
      </c>
      <c r="D2938" s="0" t="s">
        <v>1171</v>
      </c>
      <c r="E2938" s="317" t="n">
        <v>16.24</v>
      </c>
    </row>
    <row r="2939" customFormat="false" ht="15" hidden="false" customHeight="false" outlineLevel="0" collapsed="false">
      <c r="A2939" s="0" t="n">
        <v>12728</v>
      </c>
      <c r="B2939" s="0" t="s">
        <v>4002</v>
      </c>
      <c r="C2939" s="0" t="s">
        <v>1167</v>
      </c>
      <c r="D2939" s="0" t="s">
        <v>1171</v>
      </c>
      <c r="E2939" s="317" t="n">
        <v>26.53</v>
      </c>
    </row>
    <row r="2940" customFormat="false" ht="15" hidden="false" customHeight="false" outlineLevel="0" collapsed="false">
      <c r="A2940" s="0" t="n">
        <v>12729</v>
      </c>
      <c r="B2940" s="0" t="s">
        <v>4003</v>
      </c>
      <c r="C2940" s="0" t="s">
        <v>1167</v>
      </c>
      <c r="D2940" s="0" t="s">
        <v>1171</v>
      </c>
      <c r="E2940" s="317" t="n">
        <v>86.97</v>
      </c>
    </row>
    <row r="2941" customFormat="false" ht="15" hidden="false" customHeight="false" outlineLevel="0" collapsed="false">
      <c r="A2941" s="0" t="n">
        <v>12730</v>
      </c>
      <c r="B2941" s="0" t="s">
        <v>4004</v>
      </c>
      <c r="C2941" s="0" t="s">
        <v>1167</v>
      </c>
      <c r="D2941" s="0" t="s">
        <v>1171</v>
      </c>
      <c r="E2941" s="317" t="n">
        <v>133.15</v>
      </c>
    </row>
    <row r="2942" customFormat="false" ht="15" hidden="false" customHeight="false" outlineLevel="0" collapsed="false">
      <c r="A2942" s="0" t="n">
        <v>3840</v>
      </c>
      <c r="B2942" s="0" t="s">
        <v>4005</v>
      </c>
      <c r="C2942" s="0" t="s">
        <v>1167</v>
      </c>
      <c r="D2942" s="0" t="s">
        <v>1171</v>
      </c>
      <c r="E2942" s="317" t="n">
        <v>38.22</v>
      </c>
    </row>
    <row r="2943" customFormat="false" ht="15" hidden="false" customHeight="false" outlineLevel="0" collapsed="false">
      <c r="A2943" s="0" t="n">
        <v>3838</v>
      </c>
      <c r="B2943" s="0" t="s">
        <v>4006</v>
      </c>
      <c r="C2943" s="0" t="s">
        <v>1167</v>
      </c>
      <c r="D2943" s="0" t="s">
        <v>1171</v>
      </c>
      <c r="E2943" s="317" t="n">
        <v>84.35</v>
      </c>
    </row>
    <row r="2944" customFormat="false" ht="15" hidden="false" customHeight="false" outlineLevel="0" collapsed="false">
      <c r="A2944" s="0" t="n">
        <v>3844</v>
      </c>
      <c r="B2944" s="0" t="s">
        <v>4007</v>
      </c>
      <c r="C2944" s="0" t="s">
        <v>1167</v>
      </c>
      <c r="D2944" s="0" t="s">
        <v>1171</v>
      </c>
      <c r="E2944" s="317" t="n">
        <v>150.47</v>
      </c>
    </row>
    <row r="2945" customFormat="false" ht="15" hidden="false" customHeight="false" outlineLevel="0" collapsed="false">
      <c r="A2945" s="0" t="n">
        <v>3839</v>
      </c>
      <c r="B2945" s="0" t="s">
        <v>4008</v>
      </c>
      <c r="C2945" s="0" t="s">
        <v>1167</v>
      </c>
      <c r="D2945" s="0" t="s">
        <v>1171</v>
      </c>
      <c r="E2945" s="317" t="n">
        <v>274.07</v>
      </c>
    </row>
    <row r="2946" customFormat="false" ht="15" hidden="false" customHeight="false" outlineLevel="0" collapsed="false">
      <c r="A2946" s="0" t="n">
        <v>3843</v>
      </c>
      <c r="B2946" s="0" t="s">
        <v>4009</v>
      </c>
      <c r="C2946" s="0" t="s">
        <v>1167</v>
      </c>
      <c r="D2946" s="0" t="s">
        <v>1171</v>
      </c>
      <c r="E2946" s="317" t="n">
        <v>376.17</v>
      </c>
    </row>
    <row r="2947" customFormat="false" ht="15" hidden="false" customHeight="false" outlineLevel="0" collapsed="false">
      <c r="A2947" s="0" t="n">
        <v>3900</v>
      </c>
      <c r="B2947" s="0" t="s">
        <v>4010</v>
      </c>
      <c r="C2947" s="0" t="s">
        <v>1167</v>
      </c>
      <c r="D2947" s="0" t="s">
        <v>1168</v>
      </c>
      <c r="E2947" s="317" t="n">
        <v>27.14</v>
      </c>
    </row>
    <row r="2948" customFormat="false" ht="15" hidden="false" customHeight="false" outlineLevel="0" collapsed="false">
      <c r="A2948" s="0" t="n">
        <v>3846</v>
      </c>
      <c r="B2948" s="0" t="s">
        <v>4011</v>
      </c>
      <c r="C2948" s="0" t="s">
        <v>1167</v>
      </c>
      <c r="D2948" s="0" t="s">
        <v>1168</v>
      </c>
      <c r="E2948" s="317" t="n">
        <v>8.55</v>
      </c>
    </row>
    <row r="2949" customFormat="false" ht="15" hidden="false" customHeight="false" outlineLevel="0" collapsed="false">
      <c r="A2949" s="0" t="n">
        <v>3886</v>
      </c>
      <c r="B2949" s="0" t="s">
        <v>4012</v>
      </c>
      <c r="C2949" s="0" t="s">
        <v>1167</v>
      </c>
      <c r="D2949" s="0" t="s">
        <v>1168</v>
      </c>
      <c r="E2949" s="317" t="n">
        <v>9.01</v>
      </c>
    </row>
    <row r="2950" customFormat="false" ht="15" hidden="false" customHeight="false" outlineLevel="0" collapsed="false">
      <c r="A2950" s="0" t="n">
        <v>3854</v>
      </c>
      <c r="B2950" s="0" t="s">
        <v>4013</v>
      </c>
      <c r="C2950" s="0" t="s">
        <v>1167</v>
      </c>
      <c r="D2950" s="0" t="s">
        <v>1168</v>
      </c>
      <c r="E2950" s="317" t="n">
        <v>5</v>
      </c>
    </row>
    <row r="2951" customFormat="false" ht="15" hidden="false" customHeight="false" outlineLevel="0" collapsed="false">
      <c r="A2951" s="0" t="n">
        <v>3873</v>
      </c>
      <c r="B2951" s="0" t="s">
        <v>4014</v>
      </c>
      <c r="C2951" s="0" t="s">
        <v>1167</v>
      </c>
      <c r="D2951" s="0" t="s">
        <v>1168</v>
      </c>
      <c r="E2951" s="317" t="n">
        <v>6.63</v>
      </c>
    </row>
    <row r="2952" customFormat="false" ht="15" hidden="false" customHeight="false" outlineLevel="0" collapsed="false">
      <c r="A2952" s="0" t="n">
        <v>38021</v>
      </c>
      <c r="B2952" s="0" t="s">
        <v>4015</v>
      </c>
      <c r="C2952" s="0" t="s">
        <v>1167</v>
      </c>
      <c r="D2952" s="0" t="s">
        <v>1168</v>
      </c>
      <c r="E2952" s="317" t="n">
        <v>15.85</v>
      </c>
    </row>
    <row r="2953" customFormat="false" ht="15" hidden="false" customHeight="false" outlineLevel="0" collapsed="false">
      <c r="A2953" s="0" t="n">
        <v>3847</v>
      </c>
      <c r="B2953" s="0" t="s">
        <v>4016</v>
      </c>
      <c r="C2953" s="0" t="s">
        <v>1167</v>
      </c>
      <c r="D2953" s="0" t="s">
        <v>1168</v>
      </c>
      <c r="E2953" s="317" t="n">
        <v>17.99</v>
      </c>
    </row>
    <row r="2954" customFormat="false" ht="15" hidden="false" customHeight="false" outlineLevel="0" collapsed="false">
      <c r="A2954" s="0" t="n">
        <v>38022</v>
      </c>
      <c r="B2954" s="0" t="s">
        <v>4017</v>
      </c>
      <c r="C2954" s="0" t="s">
        <v>1167</v>
      </c>
      <c r="D2954" s="0" t="s">
        <v>1168</v>
      </c>
      <c r="E2954" s="317" t="n">
        <v>28.1</v>
      </c>
    </row>
    <row r="2955" customFormat="false" ht="15" hidden="false" customHeight="false" outlineLevel="0" collapsed="false">
      <c r="A2955" s="0" t="n">
        <v>3833</v>
      </c>
      <c r="B2955" s="0" t="s">
        <v>4018</v>
      </c>
      <c r="C2955" s="0" t="s">
        <v>1167</v>
      </c>
      <c r="D2955" s="0" t="s">
        <v>1171</v>
      </c>
      <c r="E2955" s="317" t="n">
        <v>12.89</v>
      </c>
    </row>
    <row r="2956" customFormat="false" ht="15" hidden="false" customHeight="false" outlineLevel="0" collapsed="false">
      <c r="A2956" s="0" t="n">
        <v>3835</v>
      </c>
      <c r="B2956" s="0" t="s">
        <v>4019</v>
      </c>
      <c r="C2956" s="0" t="s">
        <v>1167</v>
      </c>
      <c r="D2956" s="0" t="s">
        <v>1171</v>
      </c>
      <c r="E2956" s="317" t="n">
        <v>41.97</v>
      </c>
    </row>
    <row r="2957" customFormat="false" ht="15" hidden="false" customHeight="false" outlineLevel="0" collapsed="false">
      <c r="A2957" s="0" t="n">
        <v>3836</v>
      </c>
      <c r="B2957" s="0" t="s">
        <v>4020</v>
      </c>
      <c r="C2957" s="0" t="s">
        <v>1167</v>
      </c>
      <c r="D2957" s="0" t="s">
        <v>1171</v>
      </c>
      <c r="E2957" s="317" t="n">
        <v>90.34</v>
      </c>
    </row>
    <row r="2958" customFormat="false" ht="15" hidden="false" customHeight="false" outlineLevel="0" collapsed="false">
      <c r="A2958" s="0" t="n">
        <v>3830</v>
      </c>
      <c r="B2958" s="0" t="s">
        <v>4021</v>
      </c>
      <c r="C2958" s="0" t="s">
        <v>1167</v>
      </c>
      <c r="D2958" s="0" t="s">
        <v>1171</v>
      </c>
      <c r="E2958" s="317" t="n">
        <v>147.71</v>
      </c>
    </row>
    <row r="2959" customFormat="false" ht="15" hidden="false" customHeight="false" outlineLevel="0" collapsed="false">
      <c r="A2959" s="0" t="n">
        <v>3831</v>
      </c>
      <c r="B2959" s="0" t="s">
        <v>4022</v>
      </c>
      <c r="C2959" s="0" t="s">
        <v>1167</v>
      </c>
      <c r="D2959" s="0" t="s">
        <v>1171</v>
      </c>
      <c r="E2959" s="317" t="n">
        <v>246.93</v>
      </c>
    </row>
    <row r="2960" customFormat="false" ht="15" hidden="false" customHeight="false" outlineLevel="0" collapsed="false">
      <c r="A2960" s="0" t="n">
        <v>37981</v>
      </c>
      <c r="B2960" s="0" t="s">
        <v>4023</v>
      </c>
      <c r="C2960" s="0" t="s">
        <v>1167</v>
      </c>
      <c r="D2960" s="0" t="s">
        <v>1168</v>
      </c>
      <c r="E2960" s="317" t="n">
        <v>4.33</v>
      </c>
    </row>
    <row r="2961" customFormat="false" ht="15" hidden="false" customHeight="false" outlineLevel="0" collapsed="false">
      <c r="A2961" s="0" t="n">
        <v>37982</v>
      </c>
      <c r="B2961" s="0" t="s">
        <v>4024</v>
      </c>
      <c r="C2961" s="0" t="s">
        <v>1167</v>
      </c>
      <c r="D2961" s="0" t="s">
        <v>1168</v>
      </c>
      <c r="E2961" s="317" t="n">
        <v>6.58</v>
      </c>
    </row>
    <row r="2962" customFormat="false" ht="15" hidden="false" customHeight="false" outlineLevel="0" collapsed="false">
      <c r="A2962" s="0" t="n">
        <v>37983</v>
      </c>
      <c r="B2962" s="0" t="s">
        <v>4025</v>
      </c>
      <c r="C2962" s="0" t="s">
        <v>1167</v>
      </c>
      <c r="D2962" s="0" t="s">
        <v>1168</v>
      </c>
      <c r="E2962" s="317" t="n">
        <v>9.21</v>
      </c>
    </row>
    <row r="2963" customFormat="false" ht="15" hidden="false" customHeight="false" outlineLevel="0" collapsed="false">
      <c r="A2963" s="0" t="n">
        <v>37984</v>
      </c>
      <c r="B2963" s="0" t="s">
        <v>4026</v>
      </c>
      <c r="C2963" s="0" t="s">
        <v>1167</v>
      </c>
      <c r="D2963" s="0" t="s">
        <v>1168</v>
      </c>
      <c r="E2963" s="317" t="n">
        <v>15.92</v>
      </c>
    </row>
    <row r="2964" customFormat="false" ht="15" hidden="false" customHeight="false" outlineLevel="0" collapsed="false">
      <c r="A2964" s="0" t="n">
        <v>37985</v>
      </c>
      <c r="B2964" s="0" t="s">
        <v>4027</v>
      </c>
      <c r="C2964" s="0" t="s">
        <v>1167</v>
      </c>
      <c r="D2964" s="0" t="s">
        <v>1168</v>
      </c>
      <c r="E2964" s="317" t="n">
        <v>22.29</v>
      </c>
    </row>
    <row r="2965" customFormat="false" ht="15" hidden="false" customHeight="false" outlineLevel="0" collapsed="false">
      <c r="A2965" s="0" t="n">
        <v>3826</v>
      </c>
      <c r="B2965" s="0" t="s">
        <v>4028</v>
      </c>
      <c r="C2965" s="0" t="s">
        <v>1167</v>
      </c>
      <c r="D2965" s="0" t="s">
        <v>1171</v>
      </c>
      <c r="E2965" s="317" t="n">
        <v>37.92</v>
      </c>
    </row>
    <row r="2966" customFormat="false" ht="15" hidden="false" customHeight="false" outlineLevel="0" collapsed="false">
      <c r="A2966" s="0" t="n">
        <v>3825</v>
      </c>
      <c r="B2966" s="0" t="s">
        <v>4029</v>
      </c>
      <c r="C2966" s="0" t="s">
        <v>1167</v>
      </c>
      <c r="D2966" s="0" t="s">
        <v>1171</v>
      </c>
      <c r="E2966" s="317" t="n">
        <v>10.9</v>
      </c>
    </row>
    <row r="2967" customFormat="false" ht="15" hidden="false" customHeight="false" outlineLevel="0" collapsed="false">
      <c r="A2967" s="0" t="n">
        <v>3827</v>
      </c>
      <c r="B2967" s="0" t="s">
        <v>4030</v>
      </c>
      <c r="C2967" s="0" t="s">
        <v>1167</v>
      </c>
      <c r="D2967" s="0" t="s">
        <v>1171</v>
      </c>
      <c r="E2967" s="317" t="n">
        <v>23.83</v>
      </c>
    </row>
    <row r="2968" customFormat="false" ht="15" hidden="false" customHeight="false" outlineLevel="0" collapsed="false">
      <c r="A2968" s="0" t="n">
        <v>20165</v>
      </c>
      <c r="B2968" s="0" t="s">
        <v>4031</v>
      </c>
      <c r="C2968" s="0" t="s">
        <v>1167</v>
      </c>
      <c r="D2968" s="0" t="s">
        <v>1168</v>
      </c>
      <c r="E2968" s="317" t="n">
        <v>16.17</v>
      </c>
    </row>
    <row r="2969" customFormat="false" ht="15" hidden="false" customHeight="false" outlineLevel="0" collapsed="false">
      <c r="A2969" s="0" t="n">
        <v>20166</v>
      </c>
      <c r="B2969" s="0" t="s">
        <v>4032</v>
      </c>
      <c r="C2969" s="0" t="s">
        <v>1167</v>
      </c>
      <c r="D2969" s="0" t="s">
        <v>1168</v>
      </c>
      <c r="E2969" s="317" t="n">
        <v>52.25</v>
      </c>
    </row>
    <row r="2970" customFormat="false" ht="15" hidden="false" customHeight="false" outlineLevel="0" collapsed="false">
      <c r="A2970" s="0" t="n">
        <v>20164</v>
      </c>
      <c r="B2970" s="0" t="s">
        <v>4033</v>
      </c>
      <c r="C2970" s="0" t="s">
        <v>1167</v>
      </c>
      <c r="D2970" s="0" t="s">
        <v>1168</v>
      </c>
      <c r="E2970" s="317" t="n">
        <v>8.54</v>
      </c>
    </row>
    <row r="2971" customFormat="false" ht="15" hidden="false" customHeight="false" outlineLevel="0" collapsed="false">
      <c r="A2971" s="0" t="n">
        <v>3893</v>
      </c>
      <c r="B2971" s="0" t="s">
        <v>4034</v>
      </c>
      <c r="C2971" s="0" t="s">
        <v>1167</v>
      </c>
      <c r="D2971" s="0" t="s">
        <v>1168</v>
      </c>
      <c r="E2971" s="317" t="n">
        <v>10.6</v>
      </c>
    </row>
    <row r="2972" customFormat="false" ht="15" hidden="false" customHeight="false" outlineLevel="0" collapsed="false">
      <c r="A2972" s="0" t="n">
        <v>3848</v>
      </c>
      <c r="B2972" s="0" t="s">
        <v>4035</v>
      </c>
      <c r="C2972" s="0" t="s">
        <v>1167</v>
      </c>
      <c r="D2972" s="0" t="s">
        <v>1168</v>
      </c>
      <c r="E2972" s="317" t="n">
        <v>6.44</v>
      </c>
    </row>
    <row r="2973" customFormat="false" ht="15" hidden="false" customHeight="false" outlineLevel="0" collapsed="false">
      <c r="A2973" s="0" t="n">
        <v>3895</v>
      </c>
      <c r="B2973" s="0" t="s">
        <v>4036</v>
      </c>
      <c r="C2973" s="0" t="s">
        <v>1167</v>
      </c>
      <c r="D2973" s="0" t="s">
        <v>1168</v>
      </c>
      <c r="E2973" s="317" t="n">
        <v>7</v>
      </c>
    </row>
    <row r="2974" customFormat="false" ht="15" hidden="false" customHeight="false" outlineLevel="0" collapsed="false">
      <c r="A2974" s="0" t="n">
        <v>12404</v>
      </c>
      <c r="B2974" s="0" t="s">
        <v>4037</v>
      </c>
      <c r="C2974" s="0" t="s">
        <v>1167</v>
      </c>
      <c r="D2974" s="0" t="s">
        <v>1168</v>
      </c>
      <c r="E2974" s="317" t="n">
        <v>5.74</v>
      </c>
    </row>
    <row r="2975" customFormat="false" ht="15" hidden="false" customHeight="false" outlineLevel="0" collapsed="false">
      <c r="A2975" s="0" t="n">
        <v>3939</v>
      </c>
      <c r="B2975" s="0" t="s">
        <v>4038</v>
      </c>
      <c r="C2975" s="0" t="s">
        <v>1167</v>
      </c>
      <c r="D2975" s="0" t="s">
        <v>1168</v>
      </c>
      <c r="E2975" s="317" t="n">
        <v>11.83</v>
      </c>
    </row>
    <row r="2976" customFormat="false" ht="15" hidden="false" customHeight="false" outlineLevel="0" collapsed="false">
      <c r="A2976" s="0" t="n">
        <v>3911</v>
      </c>
      <c r="B2976" s="0" t="s">
        <v>4039</v>
      </c>
      <c r="C2976" s="0" t="s">
        <v>1167</v>
      </c>
      <c r="D2976" s="0" t="s">
        <v>1168</v>
      </c>
      <c r="E2976" s="317" t="n">
        <v>9.66</v>
      </c>
    </row>
    <row r="2977" customFormat="false" ht="15" hidden="false" customHeight="false" outlineLevel="0" collapsed="false">
      <c r="A2977" s="0" t="n">
        <v>3908</v>
      </c>
      <c r="B2977" s="0" t="s">
        <v>4040</v>
      </c>
      <c r="C2977" s="0" t="s">
        <v>1167</v>
      </c>
      <c r="D2977" s="0" t="s">
        <v>1168</v>
      </c>
      <c r="E2977" s="317" t="n">
        <v>3.12</v>
      </c>
    </row>
    <row r="2978" customFormat="false" ht="15" hidden="false" customHeight="false" outlineLevel="0" collapsed="false">
      <c r="A2978" s="0" t="n">
        <v>3910</v>
      </c>
      <c r="B2978" s="0" t="s">
        <v>4041</v>
      </c>
      <c r="C2978" s="0" t="s">
        <v>1167</v>
      </c>
      <c r="D2978" s="0" t="s">
        <v>1168</v>
      </c>
      <c r="E2978" s="317" t="n">
        <v>6.91</v>
      </c>
    </row>
    <row r="2979" customFormat="false" ht="15" hidden="false" customHeight="false" outlineLevel="0" collapsed="false">
      <c r="A2979" s="0" t="n">
        <v>3913</v>
      </c>
      <c r="B2979" s="0" t="s">
        <v>4042</v>
      </c>
      <c r="C2979" s="0" t="s">
        <v>1167</v>
      </c>
      <c r="D2979" s="0" t="s">
        <v>1168</v>
      </c>
      <c r="E2979" s="317" t="n">
        <v>33.04</v>
      </c>
    </row>
    <row r="2980" customFormat="false" ht="15" hidden="false" customHeight="false" outlineLevel="0" collapsed="false">
      <c r="A2980" s="0" t="n">
        <v>3912</v>
      </c>
      <c r="B2980" s="0" t="s">
        <v>4043</v>
      </c>
      <c r="C2980" s="0" t="s">
        <v>1167</v>
      </c>
      <c r="D2980" s="0" t="s">
        <v>1168</v>
      </c>
      <c r="E2980" s="317" t="n">
        <v>18.11</v>
      </c>
    </row>
    <row r="2981" customFormat="false" ht="15" hidden="false" customHeight="false" outlineLevel="0" collapsed="false">
      <c r="A2981" s="0" t="n">
        <v>3909</v>
      </c>
      <c r="B2981" s="0" t="s">
        <v>4044</v>
      </c>
      <c r="C2981" s="0" t="s">
        <v>1167</v>
      </c>
      <c r="D2981" s="0" t="s">
        <v>1168</v>
      </c>
      <c r="E2981" s="317" t="n">
        <v>4.25</v>
      </c>
    </row>
    <row r="2982" customFormat="false" ht="15" hidden="false" customHeight="false" outlineLevel="0" collapsed="false">
      <c r="A2982" s="0" t="n">
        <v>3914</v>
      </c>
      <c r="B2982" s="0" t="s">
        <v>4045</v>
      </c>
      <c r="C2982" s="0" t="s">
        <v>1167</v>
      </c>
      <c r="D2982" s="0" t="s">
        <v>1168</v>
      </c>
      <c r="E2982" s="317" t="n">
        <v>49.85</v>
      </c>
    </row>
    <row r="2983" customFormat="false" ht="15" hidden="false" customHeight="false" outlineLevel="0" collapsed="false">
      <c r="A2983" s="0" t="n">
        <v>3915</v>
      </c>
      <c r="B2983" s="0" t="s">
        <v>4046</v>
      </c>
      <c r="C2983" s="0" t="s">
        <v>1167</v>
      </c>
      <c r="D2983" s="0" t="s">
        <v>1168</v>
      </c>
      <c r="E2983" s="317" t="n">
        <v>78.61</v>
      </c>
    </row>
    <row r="2984" customFormat="false" ht="15" hidden="false" customHeight="false" outlineLevel="0" collapsed="false">
      <c r="A2984" s="0" t="n">
        <v>3916</v>
      </c>
      <c r="B2984" s="0" t="s">
        <v>4047</v>
      </c>
      <c r="C2984" s="0" t="s">
        <v>1167</v>
      </c>
      <c r="D2984" s="0" t="s">
        <v>1168</v>
      </c>
      <c r="E2984" s="317" t="n">
        <v>143.21</v>
      </c>
    </row>
    <row r="2985" customFormat="false" ht="15" hidden="false" customHeight="false" outlineLevel="0" collapsed="false">
      <c r="A2985" s="0" t="n">
        <v>3917</v>
      </c>
      <c r="B2985" s="0" t="s">
        <v>4048</v>
      </c>
      <c r="C2985" s="0" t="s">
        <v>1167</v>
      </c>
      <c r="D2985" s="0" t="s">
        <v>1168</v>
      </c>
      <c r="E2985" s="317" t="n">
        <v>236.21</v>
      </c>
    </row>
    <row r="2986" customFormat="false" ht="15" hidden="false" customHeight="false" outlineLevel="0" collapsed="false">
      <c r="A2986" s="0" t="n">
        <v>1904</v>
      </c>
      <c r="B2986" s="0" t="s">
        <v>4049</v>
      </c>
      <c r="C2986" s="0" t="s">
        <v>1167</v>
      </c>
      <c r="D2986" s="0" t="s">
        <v>1168</v>
      </c>
      <c r="E2986" s="317" t="n">
        <v>0.51</v>
      </c>
    </row>
    <row r="2987" customFormat="false" ht="15" hidden="false" customHeight="false" outlineLevel="0" collapsed="false">
      <c r="A2987" s="0" t="n">
        <v>1899</v>
      </c>
      <c r="B2987" s="0" t="s">
        <v>4050</v>
      </c>
      <c r="C2987" s="0" t="s">
        <v>1167</v>
      </c>
      <c r="D2987" s="0" t="s">
        <v>1168</v>
      </c>
      <c r="E2987" s="317" t="n">
        <v>0.58</v>
      </c>
    </row>
    <row r="2988" customFormat="false" ht="15" hidden="false" customHeight="false" outlineLevel="0" collapsed="false">
      <c r="A2988" s="0" t="n">
        <v>1900</v>
      </c>
      <c r="B2988" s="0" t="s">
        <v>4051</v>
      </c>
      <c r="C2988" s="0" t="s">
        <v>1167</v>
      </c>
      <c r="D2988" s="0" t="s">
        <v>1168</v>
      </c>
      <c r="E2988" s="317" t="n">
        <v>0.95</v>
      </c>
    </row>
    <row r="2989" customFormat="false" ht="15" hidden="false" customHeight="false" outlineLevel="0" collapsed="false">
      <c r="A2989" s="0" t="n">
        <v>12407</v>
      </c>
      <c r="B2989" s="0" t="s">
        <v>4052</v>
      </c>
      <c r="C2989" s="0" t="s">
        <v>1167</v>
      </c>
      <c r="D2989" s="0" t="s">
        <v>1168</v>
      </c>
      <c r="E2989" s="317" t="n">
        <v>17.88</v>
      </c>
    </row>
    <row r="2990" customFormat="false" ht="15" hidden="false" customHeight="false" outlineLevel="0" collapsed="false">
      <c r="A2990" s="0" t="n">
        <v>12408</v>
      </c>
      <c r="B2990" s="0" t="s">
        <v>4053</v>
      </c>
      <c r="C2990" s="0" t="s">
        <v>1167</v>
      </c>
      <c r="D2990" s="0" t="s">
        <v>1168</v>
      </c>
      <c r="E2990" s="317" t="n">
        <v>10.09</v>
      </c>
    </row>
    <row r="2991" customFormat="false" ht="15" hidden="false" customHeight="false" outlineLevel="0" collapsed="false">
      <c r="A2991" s="0" t="n">
        <v>12409</v>
      </c>
      <c r="B2991" s="0" t="s">
        <v>4054</v>
      </c>
      <c r="C2991" s="0" t="s">
        <v>1167</v>
      </c>
      <c r="D2991" s="0" t="s">
        <v>1168</v>
      </c>
      <c r="E2991" s="317" t="n">
        <v>10.09</v>
      </c>
    </row>
    <row r="2992" customFormat="false" ht="15" hidden="false" customHeight="false" outlineLevel="0" collapsed="false">
      <c r="A2992" s="0" t="n">
        <v>12410</v>
      </c>
      <c r="B2992" s="0" t="s">
        <v>4055</v>
      </c>
      <c r="C2992" s="0" t="s">
        <v>1167</v>
      </c>
      <c r="D2992" s="0" t="s">
        <v>1168</v>
      </c>
      <c r="E2992" s="317" t="n">
        <v>6.95</v>
      </c>
    </row>
    <row r="2993" customFormat="false" ht="15" hidden="false" customHeight="false" outlineLevel="0" collapsed="false">
      <c r="A2993" s="0" t="n">
        <v>3936</v>
      </c>
      <c r="B2993" s="0" t="s">
        <v>4056</v>
      </c>
      <c r="C2993" s="0" t="s">
        <v>1167</v>
      </c>
      <c r="D2993" s="0" t="s">
        <v>1168</v>
      </c>
      <c r="E2993" s="317" t="n">
        <v>12.56</v>
      </c>
    </row>
    <row r="2994" customFormat="false" ht="15" hidden="false" customHeight="false" outlineLevel="0" collapsed="false">
      <c r="A2994" s="0" t="n">
        <v>3922</v>
      </c>
      <c r="B2994" s="0" t="s">
        <v>4057</v>
      </c>
      <c r="C2994" s="0" t="s">
        <v>1167</v>
      </c>
      <c r="D2994" s="0" t="s">
        <v>1168</v>
      </c>
      <c r="E2994" s="317" t="n">
        <v>11.55</v>
      </c>
    </row>
    <row r="2995" customFormat="false" ht="15" hidden="false" customHeight="false" outlineLevel="0" collapsed="false">
      <c r="A2995" s="0" t="n">
        <v>3924</v>
      </c>
      <c r="B2995" s="0" t="s">
        <v>4058</v>
      </c>
      <c r="C2995" s="0" t="s">
        <v>1167</v>
      </c>
      <c r="D2995" s="0" t="s">
        <v>1168</v>
      </c>
      <c r="E2995" s="317" t="n">
        <v>12.56</v>
      </c>
    </row>
    <row r="2996" customFormat="false" ht="15" hidden="false" customHeight="false" outlineLevel="0" collapsed="false">
      <c r="A2996" s="0" t="n">
        <v>3923</v>
      </c>
      <c r="B2996" s="0" t="s">
        <v>4059</v>
      </c>
      <c r="C2996" s="0" t="s">
        <v>1167</v>
      </c>
      <c r="D2996" s="0" t="s">
        <v>1168</v>
      </c>
      <c r="E2996" s="317" t="n">
        <v>12.56</v>
      </c>
    </row>
    <row r="2997" customFormat="false" ht="15" hidden="false" customHeight="false" outlineLevel="0" collapsed="false">
      <c r="A2997" s="0" t="n">
        <v>3937</v>
      </c>
      <c r="B2997" s="0" t="s">
        <v>4060</v>
      </c>
      <c r="C2997" s="0" t="s">
        <v>1167</v>
      </c>
      <c r="D2997" s="0" t="s">
        <v>1168</v>
      </c>
      <c r="E2997" s="317" t="n">
        <v>10.36</v>
      </c>
    </row>
    <row r="2998" customFormat="false" ht="15" hidden="false" customHeight="false" outlineLevel="0" collapsed="false">
      <c r="A2998" s="0" t="n">
        <v>3921</v>
      </c>
      <c r="B2998" s="0" t="s">
        <v>4061</v>
      </c>
      <c r="C2998" s="0" t="s">
        <v>1167</v>
      </c>
      <c r="D2998" s="0" t="s">
        <v>1168</v>
      </c>
      <c r="E2998" s="317" t="n">
        <v>10.37</v>
      </c>
    </row>
    <row r="2999" customFormat="false" ht="15" hidden="false" customHeight="false" outlineLevel="0" collapsed="false">
      <c r="A2999" s="0" t="n">
        <v>3920</v>
      </c>
      <c r="B2999" s="0" t="s">
        <v>4062</v>
      </c>
      <c r="C2999" s="0" t="s">
        <v>1167</v>
      </c>
      <c r="D2999" s="0" t="s">
        <v>1168</v>
      </c>
      <c r="E2999" s="317" t="n">
        <v>10.36</v>
      </c>
    </row>
    <row r="3000" customFormat="false" ht="15" hidden="false" customHeight="false" outlineLevel="0" collapsed="false">
      <c r="A3000" s="0" t="n">
        <v>3938</v>
      </c>
      <c r="B3000" s="0" t="s">
        <v>4063</v>
      </c>
      <c r="C3000" s="0" t="s">
        <v>1167</v>
      </c>
      <c r="D3000" s="0" t="s">
        <v>1168</v>
      </c>
      <c r="E3000" s="317" t="n">
        <v>6.83</v>
      </c>
    </row>
    <row r="3001" customFormat="false" ht="15" hidden="false" customHeight="false" outlineLevel="0" collapsed="false">
      <c r="A3001" s="0" t="n">
        <v>3919</v>
      </c>
      <c r="B3001" s="0" t="s">
        <v>4064</v>
      </c>
      <c r="C3001" s="0" t="s">
        <v>1167</v>
      </c>
      <c r="D3001" s="0" t="s">
        <v>1168</v>
      </c>
      <c r="E3001" s="317" t="n">
        <v>6.96</v>
      </c>
    </row>
    <row r="3002" customFormat="false" ht="15" hidden="false" customHeight="false" outlineLevel="0" collapsed="false">
      <c r="A3002" s="0" t="n">
        <v>3927</v>
      </c>
      <c r="B3002" s="0" t="s">
        <v>4065</v>
      </c>
      <c r="C3002" s="0" t="s">
        <v>1167</v>
      </c>
      <c r="D3002" s="0" t="s">
        <v>1168</v>
      </c>
      <c r="E3002" s="317" t="n">
        <v>35.28</v>
      </c>
    </row>
    <row r="3003" customFormat="false" ht="15" hidden="false" customHeight="false" outlineLevel="0" collapsed="false">
      <c r="A3003" s="0" t="n">
        <v>3928</v>
      </c>
      <c r="B3003" s="0" t="s">
        <v>4066</v>
      </c>
      <c r="C3003" s="0" t="s">
        <v>1167</v>
      </c>
      <c r="D3003" s="0" t="s">
        <v>1168</v>
      </c>
      <c r="E3003" s="317" t="n">
        <v>35.28</v>
      </c>
    </row>
    <row r="3004" customFormat="false" ht="15" hidden="false" customHeight="false" outlineLevel="0" collapsed="false">
      <c r="A3004" s="0" t="n">
        <v>3926</v>
      </c>
      <c r="B3004" s="0" t="s">
        <v>4067</v>
      </c>
      <c r="C3004" s="0" t="s">
        <v>1167</v>
      </c>
      <c r="D3004" s="0" t="s">
        <v>1168</v>
      </c>
      <c r="E3004" s="317" t="n">
        <v>20.11</v>
      </c>
    </row>
    <row r="3005" customFormat="false" ht="15" hidden="false" customHeight="false" outlineLevel="0" collapsed="false">
      <c r="A3005" s="0" t="n">
        <v>3935</v>
      </c>
      <c r="B3005" s="0" t="s">
        <v>4068</v>
      </c>
      <c r="C3005" s="0" t="s">
        <v>1167</v>
      </c>
      <c r="D3005" s="0" t="s">
        <v>1168</v>
      </c>
      <c r="E3005" s="317" t="n">
        <v>20.11</v>
      </c>
    </row>
    <row r="3006" customFormat="false" ht="15" hidden="false" customHeight="false" outlineLevel="0" collapsed="false">
      <c r="A3006" s="0" t="n">
        <v>3925</v>
      </c>
      <c r="B3006" s="0" t="s">
        <v>4069</v>
      </c>
      <c r="C3006" s="0" t="s">
        <v>1167</v>
      </c>
      <c r="D3006" s="0" t="s">
        <v>1168</v>
      </c>
      <c r="E3006" s="317" t="n">
        <v>20.11</v>
      </c>
    </row>
    <row r="3007" customFormat="false" ht="15" hidden="false" customHeight="false" outlineLevel="0" collapsed="false">
      <c r="A3007" s="0" t="n">
        <v>12406</v>
      </c>
      <c r="B3007" s="0" t="s">
        <v>4070</v>
      </c>
      <c r="C3007" s="0" t="s">
        <v>1167</v>
      </c>
      <c r="D3007" s="0" t="s">
        <v>1168</v>
      </c>
      <c r="E3007" s="317" t="n">
        <v>4.94</v>
      </c>
    </row>
    <row r="3008" customFormat="false" ht="15" hidden="false" customHeight="false" outlineLevel="0" collapsed="false">
      <c r="A3008" s="0" t="n">
        <v>3929</v>
      </c>
      <c r="B3008" s="0" t="s">
        <v>4071</v>
      </c>
      <c r="C3008" s="0" t="s">
        <v>1167</v>
      </c>
      <c r="D3008" s="0" t="s">
        <v>1168</v>
      </c>
      <c r="E3008" s="317" t="n">
        <v>53.75</v>
      </c>
    </row>
    <row r="3009" customFormat="false" ht="15" hidden="false" customHeight="false" outlineLevel="0" collapsed="false">
      <c r="A3009" s="0" t="n">
        <v>3931</v>
      </c>
      <c r="B3009" s="0" t="s">
        <v>4072</v>
      </c>
      <c r="C3009" s="0" t="s">
        <v>1167</v>
      </c>
      <c r="D3009" s="0" t="s">
        <v>1168</v>
      </c>
      <c r="E3009" s="317" t="n">
        <v>53.75</v>
      </c>
    </row>
    <row r="3010" customFormat="false" ht="15" hidden="false" customHeight="false" outlineLevel="0" collapsed="false">
      <c r="A3010" s="0" t="n">
        <v>3930</v>
      </c>
      <c r="B3010" s="0" t="s">
        <v>4073</v>
      </c>
      <c r="C3010" s="0" t="s">
        <v>1167</v>
      </c>
      <c r="D3010" s="0" t="s">
        <v>1168</v>
      </c>
      <c r="E3010" s="317" t="n">
        <v>53.75</v>
      </c>
    </row>
    <row r="3011" customFormat="false" ht="15" hidden="false" customHeight="false" outlineLevel="0" collapsed="false">
      <c r="A3011" s="0" t="n">
        <v>3932</v>
      </c>
      <c r="B3011" s="0" t="s">
        <v>4074</v>
      </c>
      <c r="C3011" s="0" t="s">
        <v>1167</v>
      </c>
      <c r="D3011" s="0" t="s">
        <v>1168</v>
      </c>
      <c r="E3011" s="317" t="n">
        <v>92.82</v>
      </c>
    </row>
    <row r="3012" customFormat="false" ht="15" hidden="false" customHeight="false" outlineLevel="0" collapsed="false">
      <c r="A3012" s="0" t="n">
        <v>3933</v>
      </c>
      <c r="B3012" s="0" t="s">
        <v>4075</v>
      </c>
      <c r="C3012" s="0" t="s">
        <v>1167</v>
      </c>
      <c r="D3012" s="0" t="s">
        <v>1168</v>
      </c>
      <c r="E3012" s="317" t="n">
        <v>92.82</v>
      </c>
    </row>
    <row r="3013" customFormat="false" ht="15" hidden="false" customHeight="false" outlineLevel="0" collapsed="false">
      <c r="A3013" s="0" t="n">
        <v>3934</v>
      </c>
      <c r="B3013" s="0" t="s">
        <v>4076</v>
      </c>
      <c r="C3013" s="0" t="s">
        <v>1167</v>
      </c>
      <c r="D3013" s="0" t="s">
        <v>1168</v>
      </c>
      <c r="E3013" s="317" t="n">
        <v>92.82</v>
      </c>
    </row>
    <row r="3014" customFormat="false" ht="15" hidden="false" customHeight="false" outlineLevel="0" collapsed="false">
      <c r="A3014" s="0" t="n">
        <v>40355</v>
      </c>
      <c r="B3014" s="0" t="s">
        <v>4077</v>
      </c>
      <c r="C3014" s="0" t="s">
        <v>1167</v>
      </c>
      <c r="D3014" s="0" t="s">
        <v>1171</v>
      </c>
      <c r="E3014" s="317" t="n">
        <v>5.5</v>
      </c>
    </row>
    <row r="3015" customFormat="false" ht="15" hidden="false" customHeight="false" outlineLevel="0" collapsed="false">
      <c r="A3015" s="0" t="n">
        <v>40364</v>
      </c>
      <c r="B3015" s="0" t="s">
        <v>4078</v>
      </c>
      <c r="C3015" s="0" t="s">
        <v>1167</v>
      </c>
      <c r="D3015" s="0" t="s">
        <v>1171</v>
      </c>
      <c r="E3015" s="317" t="n">
        <v>25.79</v>
      </c>
    </row>
    <row r="3016" customFormat="false" ht="15" hidden="false" customHeight="false" outlineLevel="0" collapsed="false">
      <c r="A3016" s="0" t="n">
        <v>40361</v>
      </c>
      <c r="B3016" s="0" t="s">
        <v>4079</v>
      </c>
      <c r="C3016" s="0" t="s">
        <v>1167</v>
      </c>
      <c r="D3016" s="0" t="s">
        <v>1171</v>
      </c>
      <c r="E3016" s="317" t="n">
        <v>20.16</v>
      </c>
    </row>
    <row r="3017" customFormat="false" ht="15" hidden="false" customHeight="false" outlineLevel="0" collapsed="false">
      <c r="A3017" s="0" t="n">
        <v>40358</v>
      </c>
      <c r="B3017" s="0" t="s">
        <v>4080</v>
      </c>
      <c r="C3017" s="0" t="s">
        <v>1167</v>
      </c>
      <c r="D3017" s="0" t="s">
        <v>1171</v>
      </c>
      <c r="E3017" s="317" t="n">
        <v>7.68</v>
      </c>
    </row>
    <row r="3018" customFormat="false" ht="15" hidden="false" customHeight="false" outlineLevel="0" collapsed="false">
      <c r="A3018" s="0" t="n">
        <v>40370</v>
      </c>
      <c r="B3018" s="0" t="s">
        <v>4081</v>
      </c>
      <c r="C3018" s="0" t="s">
        <v>1167</v>
      </c>
      <c r="D3018" s="0" t="s">
        <v>1171</v>
      </c>
      <c r="E3018" s="317" t="n">
        <v>81.83</v>
      </c>
    </row>
    <row r="3019" customFormat="false" ht="15" hidden="false" customHeight="false" outlineLevel="0" collapsed="false">
      <c r="A3019" s="0" t="n">
        <v>40367</v>
      </c>
      <c r="B3019" s="0" t="s">
        <v>4082</v>
      </c>
      <c r="C3019" s="0" t="s">
        <v>1167</v>
      </c>
      <c r="D3019" s="0" t="s">
        <v>1171</v>
      </c>
      <c r="E3019" s="317" t="n">
        <v>40.67</v>
      </c>
    </row>
    <row r="3020" customFormat="false" ht="15" hidden="false" customHeight="false" outlineLevel="0" collapsed="false">
      <c r="A3020" s="0" t="n">
        <v>40373</v>
      </c>
      <c r="B3020" s="0" t="s">
        <v>4083</v>
      </c>
      <c r="C3020" s="0" t="s">
        <v>1167</v>
      </c>
      <c r="D3020" s="0" t="s">
        <v>1171</v>
      </c>
      <c r="E3020" s="317" t="n">
        <v>110.65</v>
      </c>
    </row>
    <row r="3021" customFormat="false" ht="15" hidden="false" customHeight="false" outlineLevel="0" collapsed="false">
      <c r="A3021" s="0" t="n">
        <v>38947</v>
      </c>
      <c r="B3021" s="0" t="s">
        <v>4084</v>
      </c>
      <c r="C3021" s="0" t="s">
        <v>1167</v>
      </c>
      <c r="D3021" s="0" t="s">
        <v>1171</v>
      </c>
      <c r="E3021" s="317" t="n">
        <v>4.83</v>
      </c>
    </row>
    <row r="3022" customFormat="false" ht="15" hidden="false" customHeight="false" outlineLevel="0" collapsed="false">
      <c r="A3022" s="0" t="n">
        <v>38948</v>
      </c>
      <c r="B3022" s="0" t="s">
        <v>4085</v>
      </c>
      <c r="C3022" s="0" t="s">
        <v>1167</v>
      </c>
      <c r="D3022" s="0" t="s">
        <v>1171</v>
      </c>
      <c r="E3022" s="317" t="n">
        <v>7.7</v>
      </c>
    </row>
    <row r="3023" customFormat="false" ht="15" hidden="false" customHeight="false" outlineLevel="0" collapsed="false">
      <c r="A3023" s="0" t="n">
        <v>38949</v>
      </c>
      <c r="B3023" s="0" t="s">
        <v>4086</v>
      </c>
      <c r="C3023" s="0" t="s">
        <v>1167</v>
      </c>
      <c r="D3023" s="0" t="s">
        <v>1171</v>
      </c>
      <c r="E3023" s="317" t="n">
        <v>8.55</v>
      </c>
    </row>
    <row r="3024" customFormat="false" ht="15" hidden="false" customHeight="false" outlineLevel="0" collapsed="false">
      <c r="A3024" s="0" t="n">
        <v>38951</v>
      </c>
      <c r="B3024" s="0" t="s">
        <v>4087</v>
      </c>
      <c r="C3024" s="0" t="s">
        <v>1167</v>
      </c>
      <c r="D3024" s="0" t="s">
        <v>1171</v>
      </c>
      <c r="E3024" s="317" t="n">
        <v>13.52</v>
      </c>
    </row>
    <row r="3025" customFormat="false" ht="15" hidden="false" customHeight="false" outlineLevel="0" collapsed="false">
      <c r="A3025" s="0" t="n">
        <v>39312</v>
      </c>
      <c r="B3025" s="0" t="s">
        <v>4088</v>
      </c>
      <c r="C3025" s="0" t="s">
        <v>1167</v>
      </c>
      <c r="D3025" s="0" t="s">
        <v>1171</v>
      </c>
      <c r="E3025" s="317" t="n">
        <v>10.49</v>
      </c>
    </row>
    <row r="3026" customFormat="false" ht="15" hidden="false" customHeight="false" outlineLevel="0" collapsed="false">
      <c r="A3026" s="0" t="n">
        <v>39313</v>
      </c>
      <c r="B3026" s="0" t="s">
        <v>4089</v>
      </c>
      <c r="C3026" s="0" t="s">
        <v>1167</v>
      </c>
      <c r="D3026" s="0" t="s">
        <v>1171</v>
      </c>
      <c r="E3026" s="317" t="n">
        <v>13.69</v>
      </c>
    </row>
    <row r="3027" customFormat="false" ht="15" hidden="false" customHeight="false" outlineLevel="0" collapsed="false">
      <c r="A3027" s="0" t="n">
        <v>38950</v>
      </c>
      <c r="B3027" s="0" t="s">
        <v>4090</v>
      </c>
      <c r="C3027" s="0" t="s">
        <v>1167</v>
      </c>
      <c r="D3027" s="0" t="s">
        <v>1171</v>
      </c>
      <c r="E3027" s="317" t="n">
        <v>20.6</v>
      </c>
    </row>
    <row r="3028" customFormat="false" ht="15" hidden="false" customHeight="false" outlineLevel="0" collapsed="false">
      <c r="A3028" s="0" t="n">
        <v>39314</v>
      </c>
      <c r="B3028" s="0" t="s">
        <v>4091</v>
      </c>
      <c r="C3028" s="0" t="s">
        <v>1167</v>
      </c>
      <c r="D3028" s="0" t="s">
        <v>1171</v>
      </c>
      <c r="E3028" s="317" t="n">
        <v>21.74</v>
      </c>
    </row>
    <row r="3029" customFormat="false" ht="15" hidden="false" customHeight="false" outlineLevel="0" collapsed="false">
      <c r="A3029" s="0" t="n">
        <v>3907</v>
      </c>
      <c r="B3029" s="0" t="s">
        <v>4092</v>
      </c>
      <c r="C3029" s="0" t="s">
        <v>1167</v>
      </c>
      <c r="D3029" s="0" t="s">
        <v>1168</v>
      </c>
      <c r="E3029" s="317" t="n">
        <v>2.81</v>
      </c>
    </row>
    <row r="3030" customFormat="false" ht="15" hidden="false" customHeight="false" outlineLevel="0" collapsed="false">
      <c r="A3030" s="0" t="n">
        <v>3889</v>
      </c>
      <c r="B3030" s="0" t="s">
        <v>4093</v>
      </c>
      <c r="C3030" s="0" t="s">
        <v>1167</v>
      </c>
      <c r="D3030" s="0" t="s">
        <v>1168</v>
      </c>
      <c r="E3030" s="317" t="n">
        <v>2.15</v>
      </c>
    </row>
    <row r="3031" customFormat="false" ht="15" hidden="false" customHeight="false" outlineLevel="0" collapsed="false">
      <c r="A3031" s="0" t="n">
        <v>3868</v>
      </c>
      <c r="B3031" s="0" t="s">
        <v>4094</v>
      </c>
      <c r="C3031" s="0" t="s">
        <v>1167</v>
      </c>
      <c r="D3031" s="0" t="s">
        <v>1168</v>
      </c>
      <c r="E3031" s="317" t="n">
        <v>0.83</v>
      </c>
    </row>
    <row r="3032" customFormat="false" ht="15" hidden="false" customHeight="false" outlineLevel="0" collapsed="false">
      <c r="A3032" s="0" t="n">
        <v>3869</v>
      </c>
      <c r="B3032" s="0" t="s">
        <v>4095</v>
      </c>
      <c r="C3032" s="0" t="s">
        <v>1167</v>
      </c>
      <c r="D3032" s="0" t="s">
        <v>1168</v>
      </c>
      <c r="E3032" s="317" t="n">
        <v>2.39</v>
      </c>
    </row>
    <row r="3033" customFormat="false" ht="15" hidden="false" customHeight="false" outlineLevel="0" collapsed="false">
      <c r="A3033" s="0" t="n">
        <v>3872</v>
      </c>
      <c r="B3033" s="0" t="s">
        <v>4096</v>
      </c>
      <c r="C3033" s="0" t="s">
        <v>1167</v>
      </c>
      <c r="D3033" s="0" t="s">
        <v>1168</v>
      </c>
      <c r="E3033" s="317" t="n">
        <v>2.9</v>
      </c>
    </row>
    <row r="3034" customFormat="false" ht="15" hidden="false" customHeight="false" outlineLevel="0" collapsed="false">
      <c r="A3034" s="0" t="n">
        <v>3850</v>
      </c>
      <c r="B3034" s="0" t="s">
        <v>4097</v>
      </c>
      <c r="C3034" s="0" t="s">
        <v>1167</v>
      </c>
      <c r="D3034" s="0" t="s">
        <v>1168</v>
      </c>
      <c r="E3034" s="317" t="n">
        <v>7.47</v>
      </c>
    </row>
    <row r="3035" customFormat="false" ht="15" hidden="false" customHeight="false" outlineLevel="0" collapsed="false">
      <c r="A3035" s="0" t="n">
        <v>38023</v>
      </c>
      <c r="B3035" s="0" t="s">
        <v>4098</v>
      </c>
      <c r="C3035" s="0" t="s">
        <v>1167</v>
      </c>
      <c r="D3035" s="0" t="s">
        <v>1168</v>
      </c>
      <c r="E3035" s="317" t="n">
        <v>3.15</v>
      </c>
    </row>
    <row r="3036" customFormat="false" ht="15" hidden="false" customHeight="false" outlineLevel="0" collapsed="false">
      <c r="A3036" s="0" t="n">
        <v>37986</v>
      </c>
      <c r="B3036" s="0" t="s">
        <v>4099</v>
      </c>
      <c r="C3036" s="0" t="s">
        <v>1167</v>
      </c>
      <c r="D3036" s="0" t="s">
        <v>1168</v>
      </c>
      <c r="E3036" s="317" t="n">
        <v>1.49</v>
      </c>
    </row>
    <row r="3037" customFormat="false" ht="15" hidden="false" customHeight="false" outlineLevel="0" collapsed="false">
      <c r="A3037" s="0" t="n">
        <v>37987</v>
      </c>
      <c r="B3037" s="0" t="s">
        <v>4100</v>
      </c>
      <c r="C3037" s="0" t="s">
        <v>1167</v>
      </c>
      <c r="D3037" s="0" t="s">
        <v>1168</v>
      </c>
      <c r="E3037" s="317" t="n">
        <v>111.25</v>
      </c>
    </row>
    <row r="3038" customFormat="false" ht="15" hidden="false" customHeight="false" outlineLevel="0" collapsed="false">
      <c r="A3038" s="0" t="n">
        <v>37988</v>
      </c>
      <c r="B3038" s="0" t="s">
        <v>4101</v>
      </c>
      <c r="C3038" s="0" t="s">
        <v>1167</v>
      </c>
      <c r="D3038" s="0" t="s">
        <v>1168</v>
      </c>
      <c r="E3038" s="317" t="n">
        <v>181.47</v>
      </c>
    </row>
    <row r="3039" customFormat="false" ht="15" hidden="false" customHeight="false" outlineLevel="0" collapsed="false">
      <c r="A3039" s="0" t="n">
        <v>21120</v>
      </c>
      <c r="B3039" s="0" t="s">
        <v>4102</v>
      </c>
      <c r="C3039" s="0" t="s">
        <v>1167</v>
      </c>
      <c r="D3039" s="0" t="s">
        <v>1168</v>
      </c>
      <c r="E3039" s="317" t="n">
        <v>9.04</v>
      </c>
    </row>
    <row r="3040" customFormat="false" ht="15" hidden="false" customHeight="false" outlineLevel="0" collapsed="false">
      <c r="A3040" s="0" t="n">
        <v>39318</v>
      </c>
      <c r="B3040" s="0" t="s">
        <v>4103</v>
      </c>
      <c r="C3040" s="0" t="s">
        <v>1167</v>
      </c>
      <c r="D3040" s="0" t="s">
        <v>1168</v>
      </c>
      <c r="E3040" s="317" t="n">
        <v>7.46</v>
      </c>
    </row>
    <row r="3041" customFormat="false" ht="15" hidden="false" customHeight="false" outlineLevel="0" collapsed="false">
      <c r="A3041" s="0" t="n">
        <v>20162</v>
      </c>
      <c r="B3041" s="0" t="s">
        <v>4104</v>
      </c>
      <c r="C3041" s="0" t="s">
        <v>1167</v>
      </c>
      <c r="D3041" s="0" t="s">
        <v>1168</v>
      </c>
      <c r="E3041" s="317" t="n">
        <v>11.23</v>
      </c>
    </row>
    <row r="3042" customFormat="false" ht="15" hidden="false" customHeight="false" outlineLevel="0" collapsed="false">
      <c r="A3042" s="0" t="n">
        <v>40366</v>
      </c>
      <c r="B3042" s="0" t="s">
        <v>4105</v>
      </c>
      <c r="C3042" s="0" t="s">
        <v>1167</v>
      </c>
      <c r="D3042" s="0" t="s">
        <v>1171</v>
      </c>
      <c r="E3042" s="317" t="n">
        <v>20.11</v>
      </c>
    </row>
    <row r="3043" customFormat="false" ht="15" hidden="false" customHeight="false" outlineLevel="0" collapsed="false">
      <c r="A3043" s="0" t="n">
        <v>40363</v>
      </c>
      <c r="B3043" s="0" t="s">
        <v>4106</v>
      </c>
      <c r="C3043" s="0" t="s">
        <v>1167</v>
      </c>
      <c r="D3043" s="0" t="s">
        <v>1171</v>
      </c>
      <c r="E3043" s="317" t="n">
        <v>15.73</v>
      </c>
    </row>
    <row r="3044" customFormat="false" ht="15" hidden="false" customHeight="false" outlineLevel="0" collapsed="false">
      <c r="A3044" s="0" t="n">
        <v>40354</v>
      </c>
      <c r="B3044" s="0" t="s">
        <v>4107</v>
      </c>
      <c r="C3044" s="0" t="s">
        <v>1167</v>
      </c>
      <c r="D3044" s="0" t="s">
        <v>1171</v>
      </c>
      <c r="E3044" s="317" t="n">
        <v>6.85</v>
      </c>
    </row>
    <row r="3045" customFormat="false" ht="15" hidden="false" customHeight="false" outlineLevel="0" collapsed="false">
      <c r="A3045" s="0" t="n">
        <v>40360</v>
      </c>
      <c r="B3045" s="0" t="s">
        <v>4108</v>
      </c>
      <c r="C3045" s="0" t="s">
        <v>1167</v>
      </c>
      <c r="D3045" s="0" t="s">
        <v>1171</v>
      </c>
      <c r="E3045" s="317" t="n">
        <v>10.31</v>
      </c>
    </row>
    <row r="3046" customFormat="false" ht="15" hidden="false" customHeight="false" outlineLevel="0" collapsed="false">
      <c r="A3046" s="0" t="n">
        <v>40372</v>
      </c>
      <c r="B3046" s="0" t="s">
        <v>4109</v>
      </c>
      <c r="C3046" s="0" t="s">
        <v>1167</v>
      </c>
      <c r="D3046" s="0" t="s">
        <v>1171</v>
      </c>
      <c r="E3046" s="317" t="n">
        <v>63.7</v>
      </c>
    </row>
    <row r="3047" customFormat="false" ht="15" hidden="false" customHeight="false" outlineLevel="0" collapsed="false">
      <c r="A3047" s="0" t="n">
        <v>40369</v>
      </c>
      <c r="B3047" s="0" t="s">
        <v>4110</v>
      </c>
      <c r="C3047" s="0" t="s">
        <v>1167</v>
      </c>
      <c r="D3047" s="0" t="s">
        <v>1171</v>
      </c>
      <c r="E3047" s="317" t="n">
        <v>31.7</v>
      </c>
    </row>
    <row r="3048" customFormat="false" ht="15" hidden="false" customHeight="false" outlineLevel="0" collapsed="false">
      <c r="A3048" s="0" t="n">
        <v>40357</v>
      </c>
      <c r="B3048" s="0" t="s">
        <v>4111</v>
      </c>
      <c r="C3048" s="0" t="s">
        <v>1167</v>
      </c>
      <c r="D3048" s="0" t="s">
        <v>1171</v>
      </c>
      <c r="E3048" s="317" t="n">
        <v>7.68</v>
      </c>
    </row>
    <row r="3049" customFormat="false" ht="15" hidden="false" customHeight="false" outlineLevel="0" collapsed="false">
      <c r="A3049" s="0" t="n">
        <v>40375</v>
      </c>
      <c r="B3049" s="0" t="s">
        <v>4112</v>
      </c>
      <c r="C3049" s="0" t="s">
        <v>1167</v>
      </c>
      <c r="D3049" s="0" t="s">
        <v>1171</v>
      </c>
      <c r="E3049" s="317" t="n">
        <v>86.23</v>
      </c>
    </row>
    <row r="3050" customFormat="false" ht="15" hidden="false" customHeight="false" outlineLevel="0" collapsed="false">
      <c r="A3050" s="0" t="n">
        <v>1893</v>
      </c>
      <c r="B3050" s="0" t="s">
        <v>4113</v>
      </c>
      <c r="C3050" s="0" t="s">
        <v>1167</v>
      </c>
      <c r="D3050" s="0" t="s">
        <v>1168</v>
      </c>
      <c r="E3050" s="317" t="n">
        <v>1.95</v>
      </c>
    </row>
    <row r="3051" customFormat="false" ht="15" hidden="false" customHeight="false" outlineLevel="0" collapsed="false">
      <c r="A3051" s="0" t="n">
        <v>1902</v>
      </c>
      <c r="B3051" s="0" t="s">
        <v>4114</v>
      </c>
      <c r="C3051" s="0" t="s">
        <v>1167</v>
      </c>
      <c r="D3051" s="0" t="s">
        <v>1168</v>
      </c>
      <c r="E3051" s="317" t="n">
        <v>1.42</v>
      </c>
    </row>
    <row r="3052" customFormat="false" ht="15" hidden="false" customHeight="false" outlineLevel="0" collapsed="false">
      <c r="A3052" s="0" t="n">
        <v>1901</v>
      </c>
      <c r="B3052" s="0" t="s">
        <v>4115</v>
      </c>
      <c r="C3052" s="0" t="s">
        <v>1167</v>
      </c>
      <c r="D3052" s="0" t="s">
        <v>1168</v>
      </c>
      <c r="E3052" s="317" t="n">
        <v>0.44</v>
      </c>
    </row>
    <row r="3053" customFormat="false" ht="15" hidden="false" customHeight="false" outlineLevel="0" collapsed="false">
      <c r="A3053" s="0" t="n">
        <v>1892</v>
      </c>
      <c r="B3053" s="0" t="s">
        <v>4116</v>
      </c>
      <c r="C3053" s="0" t="s">
        <v>1167</v>
      </c>
      <c r="D3053" s="0" t="s">
        <v>1168</v>
      </c>
      <c r="E3053" s="317" t="n">
        <v>0.91</v>
      </c>
    </row>
    <row r="3054" customFormat="false" ht="15" hidden="false" customHeight="false" outlineLevel="0" collapsed="false">
      <c r="A3054" s="0" t="n">
        <v>1907</v>
      </c>
      <c r="B3054" s="0" t="s">
        <v>4117</v>
      </c>
      <c r="C3054" s="0" t="s">
        <v>1167</v>
      </c>
      <c r="D3054" s="0" t="s">
        <v>1168</v>
      </c>
      <c r="E3054" s="317" t="n">
        <v>6.27</v>
      </c>
    </row>
    <row r="3055" customFormat="false" ht="15" hidden="false" customHeight="false" outlineLevel="0" collapsed="false">
      <c r="A3055" s="0" t="n">
        <v>1894</v>
      </c>
      <c r="B3055" s="0" t="s">
        <v>4118</v>
      </c>
      <c r="C3055" s="0" t="s">
        <v>1167</v>
      </c>
      <c r="D3055" s="0" t="s">
        <v>1168</v>
      </c>
      <c r="E3055" s="317" t="n">
        <v>2.82</v>
      </c>
    </row>
    <row r="3056" customFormat="false" ht="15" hidden="false" customHeight="false" outlineLevel="0" collapsed="false">
      <c r="A3056" s="0" t="n">
        <v>1891</v>
      </c>
      <c r="B3056" s="0" t="s">
        <v>4119</v>
      </c>
      <c r="C3056" s="0" t="s">
        <v>1167</v>
      </c>
      <c r="D3056" s="0" t="s">
        <v>1168</v>
      </c>
      <c r="E3056" s="317" t="n">
        <v>0.65</v>
      </c>
    </row>
    <row r="3057" customFormat="false" ht="15" hidden="false" customHeight="false" outlineLevel="0" collapsed="false">
      <c r="A3057" s="0" t="n">
        <v>1896</v>
      </c>
      <c r="B3057" s="0" t="s">
        <v>4120</v>
      </c>
      <c r="C3057" s="0" t="s">
        <v>1167</v>
      </c>
      <c r="D3057" s="0" t="s">
        <v>1168</v>
      </c>
      <c r="E3057" s="317" t="n">
        <v>8.43</v>
      </c>
    </row>
    <row r="3058" customFormat="false" ht="15" hidden="false" customHeight="false" outlineLevel="0" collapsed="false">
      <c r="A3058" s="0" t="n">
        <v>1895</v>
      </c>
      <c r="B3058" s="0" t="s">
        <v>4121</v>
      </c>
      <c r="C3058" s="0" t="s">
        <v>1167</v>
      </c>
      <c r="D3058" s="0" t="s">
        <v>1168</v>
      </c>
      <c r="E3058" s="317" t="n">
        <v>14.81</v>
      </c>
    </row>
    <row r="3059" customFormat="false" ht="15" hidden="false" customHeight="false" outlineLevel="0" collapsed="false">
      <c r="A3059" s="0" t="n">
        <v>2641</v>
      </c>
      <c r="B3059" s="0" t="s">
        <v>4122</v>
      </c>
      <c r="C3059" s="0" t="s">
        <v>1167</v>
      </c>
      <c r="D3059" s="0" t="s">
        <v>1168</v>
      </c>
      <c r="E3059" s="317" t="n">
        <v>14.67</v>
      </c>
    </row>
    <row r="3060" customFormat="false" ht="15" hidden="false" customHeight="false" outlineLevel="0" collapsed="false">
      <c r="A3060" s="0" t="n">
        <v>2636</v>
      </c>
      <c r="B3060" s="0" t="s">
        <v>4123</v>
      </c>
      <c r="C3060" s="0" t="s">
        <v>1167</v>
      </c>
      <c r="D3060" s="0" t="s">
        <v>1168</v>
      </c>
      <c r="E3060" s="317" t="n">
        <v>0.94</v>
      </c>
    </row>
    <row r="3061" customFormat="false" ht="15" hidden="false" customHeight="false" outlineLevel="0" collapsed="false">
      <c r="A3061" s="0" t="n">
        <v>2637</v>
      </c>
      <c r="B3061" s="0" t="s">
        <v>4124</v>
      </c>
      <c r="C3061" s="0" t="s">
        <v>1167</v>
      </c>
      <c r="D3061" s="0" t="s">
        <v>1168</v>
      </c>
      <c r="E3061" s="317" t="n">
        <v>1</v>
      </c>
    </row>
    <row r="3062" customFormat="false" ht="15" hidden="false" customHeight="false" outlineLevel="0" collapsed="false">
      <c r="A3062" s="0" t="n">
        <v>2638</v>
      </c>
      <c r="B3062" s="0" t="s">
        <v>4125</v>
      </c>
      <c r="C3062" s="0" t="s">
        <v>1167</v>
      </c>
      <c r="D3062" s="0" t="s">
        <v>1168</v>
      </c>
      <c r="E3062" s="317" t="n">
        <v>1.17</v>
      </c>
    </row>
    <row r="3063" customFormat="false" ht="15" hidden="false" customHeight="false" outlineLevel="0" collapsed="false">
      <c r="A3063" s="0" t="n">
        <v>2639</v>
      </c>
      <c r="B3063" s="0" t="s">
        <v>4126</v>
      </c>
      <c r="C3063" s="0" t="s">
        <v>1167</v>
      </c>
      <c r="D3063" s="0" t="s">
        <v>1168</v>
      </c>
      <c r="E3063" s="317" t="n">
        <v>2.07</v>
      </c>
    </row>
    <row r="3064" customFormat="false" ht="15" hidden="false" customHeight="false" outlineLevel="0" collapsed="false">
      <c r="A3064" s="0" t="n">
        <v>2644</v>
      </c>
      <c r="B3064" s="0" t="s">
        <v>4127</v>
      </c>
      <c r="C3064" s="0" t="s">
        <v>1167</v>
      </c>
      <c r="D3064" s="0" t="s">
        <v>1168</v>
      </c>
      <c r="E3064" s="317" t="n">
        <v>3</v>
      </c>
    </row>
    <row r="3065" customFormat="false" ht="15" hidden="false" customHeight="false" outlineLevel="0" collapsed="false">
      <c r="A3065" s="0" t="n">
        <v>2643</v>
      </c>
      <c r="B3065" s="0" t="s">
        <v>4128</v>
      </c>
      <c r="C3065" s="0" t="s">
        <v>1167</v>
      </c>
      <c r="D3065" s="0" t="s">
        <v>1168</v>
      </c>
      <c r="E3065" s="317" t="n">
        <v>4.18</v>
      </c>
    </row>
    <row r="3066" customFormat="false" ht="15" hidden="false" customHeight="false" outlineLevel="0" collapsed="false">
      <c r="A3066" s="0" t="n">
        <v>2640</v>
      </c>
      <c r="B3066" s="0" t="s">
        <v>4129</v>
      </c>
      <c r="C3066" s="0" t="s">
        <v>1167</v>
      </c>
      <c r="D3066" s="0" t="s">
        <v>1168</v>
      </c>
      <c r="E3066" s="317" t="n">
        <v>6.1</v>
      </c>
    </row>
    <row r="3067" customFormat="false" ht="15" hidden="false" customHeight="false" outlineLevel="0" collapsed="false">
      <c r="A3067" s="0" t="n">
        <v>2642</v>
      </c>
      <c r="B3067" s="0" t="s">
        <v>4130</v>
      </c>
      <c r="C3067" s="0" t="s">
        <v>1167</v>
      </c>
      <c r="D3067" s="0" t="s">
        <v>1168</v>
      </c>
      <c r="E3067" s="317" t="n">
        <v>9.3</v>
      </c>
    </row>
    <row r="3068" customFormat="false" ht="15" hidden="false" customHeight="false" outlineLevel="0" collapsed="false">
      <c r="A3068" s="0" t="n">
        <v>38943</v>
      </c>
      <c r="B3068" s="0" t="s">
        <v>4131</v>
      </c>
      <c r="C3068" s="0" t="s">
        <v>1167</v>
      </c>
      <c r="D3068" s="0" t="s">
        <v>1171</v>
      </c>
      <c r="E3068" s="317" t="n">
        <v>3.56</v>
      </c>
    </row>
    <row r="3069" customFormat="false" ht="15" hidden="false" customHeight="false" outlineLevel="0" collapsed="false">
      <c r="A3069" s="0" t="n">
        <v>38944</v>
      </c>
      <c r="B3069" s="0" t="s">
        <v>4132</v>
      </c>
      <c r="C3069" s="0" t="s">
        <v>1167</v>
      </c>
      <c r="D3069" s="0" t="s">
        <v>1171</v>
      </c>
      <c r="E3069" s="317" t="n">
        <v>5.51</v>
      </c>
    </row>
    <row r="3070" customFormat="false" ht="15" hidden="false" customHeight="false" outlineLevel="0" collapsed="false">
      <c r="A3070" s="0" t="n">
        <v>38945</v>
      </c>
      <c r="B3070" s="0" t="s">
        <v>4133</v>
      </c>
      <c r="C3070" s="0" t="s">
        <v>1167</v>
      </c>
      <c r="D3070" s="0" t="s">
        <v>1171</v>
      </c>
      <c r="E3070" s="317" t="n">
        <v>11.17</v>
      </c>
    </row>
    <row r="3071" customFormat="false" ht="15" hidden="false" customHeight="false" outlineLevel="0" collapsed="false">
      <c r="A3071" s="0" t="n">
        <v>38946</v>
      </c>
      <c r="B3071" s="0" t="s">
        <v>4134</v>
      </c>
      <c r="C3071" s="0" t="s">
        <v>1167</v>
      </c>
      <c r="D3071" s="0" t="s">
        <v>1171</v>
      </c>
      <c r="E3071" s="317" t="n">
        <v>16.67</v>
      </c>
    </row>
    <row r="3072" customFormat="false" ht="15" hidden="false" customHeight="false" outlineLevel="0" collapsed="false">
      <c r="A3072" s="0" t="n">
        <v>39308</v>
      </c>
      <c r="B3072" s="0" t="s">
        <v>4135</v>
      </c>
      <c r="C3072" s="0" t="s">
        <v>1167</v>
      </c>
      <c r="D3072" s="0" t="s">
        <v>1171</v>
      </c>
      <c r="E3072" s="317" t="n">
        <v>7.27</v>
      </c>
    </row>
    <row r="3073" customFormat="false" ht="15" hidden="false" customHeight="false" outlineLevel="0" collapsed="false">
      <c r="A3073" s="0" t="n">
        <v>39309</v>
      </c>
      <c r="B3073" s="0" t="s">
        <v>4136</v>
      </c>
      <c r="C3073" s="0" t="s">
        <v>1167</v>
      </c>
      <c r="D3073" s="0" t="s">
        <v>1171</v>
      </c>
      <c r="E3073" s="317" t="n">
        <v>10.51</v>
      </c>
    </row>
    <row r="3074" customFormat="false" ht="15" hidden="false" customHeight="false" outlineLevel="0" collapsed="false">
      <c r="A3074" s="0" t="n">
        <v>39310</v>
      </c>
      <c r="B3074" s="0" t="s">
        <v>4137</v>
      </c>
      <c r="C3074" s="0" t="s">
        <v>1167</v>
      </c>
      <c r="D3074" s="0" t="s">
        <v>1171</v>
      </c>
      <c r="E3074" s="317" t="n">
        <v>15.92</v>
      </c>
    </row>
    <row r="3075" customFormat="false" ht="15" hidden="false" customHeight="false" outlineLevel="0" collapsed="false">
      <c r="A3075" s="0" t="n">
        <v>39311</v>
      </c>
      <c r="B3075" s="0" t="s">
        <v>4138</v>
      </c>
      <c r="C3075" s="0" t="s">
        <v>1167</v>
      </c>
      <c r="D3075" s="0" t="s">
        <v>1171</v>
      </c>
      <c r="E3075" s="317" t="n">
        <v>23.94</v>
      </c>
    </row>
    <row r="3076" customFormat="false" ht="15" hidden="false" customHeight="false" outlineLevel="0" collapsed="false">
      <c r="A3076" s="0" t="n">
        <v>39855</v>
      </c>
      <c r="B3076" s="0" t="s">
        <v>4139</v>
      </c>
      <c r="C3076" s="0" t="s">
        <v>1167</v>
      </c>
      <c r="D3076" s="0" t="s">
        <v>1171</v>
      </c>
      <c r="E3076" s="317" t="n">
        <v>1.52</v>
      </c>
    </row>
    <row r="3077" customFormat="false" ht="15" hidden="false" customHeight="false" outlineLevel="0" collapsed="false">
      <c r="A3077" s="0" t="n">
        <v>39856</v>
      </c>
      <c r="B3077" s="0" t="s">
        <v>4140</v>
      </c>
      <c r="C3077" s="0" t="s">
        <v>1167</v>
      </c>
      <c r="D3077" s="0" t="s">
        <v>1171</v>
      </c>
      <c r="E3077" s="317" t="n">
        <v>3.58</v>
      </c>
    </row>
    <row r="3078" customFormat="false" ht="15" hidden="false" customHeight="false" outlineLevel="0" collapsed="false">
      <c r="A3078" s="0" t="n">
        <v>39857</v>
      </c>
      <c r="B3078" s="0" t="s">
        <v>4141</v>
      </c>
      <c r="C3078" s="0" t="s">
        <v>1167</v>
      </c>
      <c r="D3078" s="0" t="s">
        <v>1171</v>
      </c>
      <c r="E3078" s="317" t="n">
        <v>5.8</v>
      </c>
    </row>
    <row r="3079" customFormat="false" ht="15" hidden="false" customHeight="false" outlineLevel="0" collapsed="false">
      <c r="A3079" s="0" t="n">
        <v>39858</v>
      </c>
      <c r="B3079" s="0" t="s">
        <v>4142</v>
      </c>
      <c r="C3079" s="0" t="s">
        <v>1167</v>
      </c>
      <c r="D3079" s="0" t="s">
        <v>1171</v>
      </c>
      <c r="E3079" s="317" t="n">
        <v>12.87</v>
      </c>
    </row>
    <row r="3080" customFormat="false" ht="15" hidden="false" customHeight="false" outlineLevel="0" collapsed="false">
      <c r="A3080" s="0" t="n">
        <v>39859</v>
      </c>
      <c r="B3080" s="0" t="s">
        <v>4143</v>
      </c>
      <c r="C3080" s="0" t="s">
        <v>1167</v>
      </c>
      <c r="D3080" s="0" t="s">
        <v>1171</v>
      </c>
      <c r="E3080" s="317" t="n">
        <v>19.85</v>
      </c>
    </row>
    <row r="3081" customFormat="false" ht="15" hidden="false" customHeight="false" outlineLevel="0" collapsed="false">
      <c r="A3081" s="0" t="n">
        <v>39860</v>
      </c>
      <c r="B3081" s="0" t="s">
        <v>4144</v>
      </c>
      <c r="C3081" s="0" t="s">
        <v>1167</v>
      </c>
      <c r="D3081" s="0" t="s">
        <v>1171</v>
      </c>
      <c r="E3081" s="317" t="n">
        <v>30.46</v>
      </c>
    </row>
    <row r="3082" customFormat="false" ht="15" hidden="false" customHeight="false" outlineLevel="0" collapsed="false">
      <c r="A3082" s="0" t="n">
        <v>39861</v>
      </c>
      <c r="B3082" s="0" t="s">
        <v>4145</v>
      </c>
      <c r="C3082" s="0" t="s">
        <v>1167</v>
      </c>
      <c r="D3082" s="0" t="s">
        <v>1171</v>
      </c>
      <c r="E3082" s="317" t="n">
        <v>86.97</v>
      </c>
    </row>
    <row r="3083" customFormat="false" ht="15" hidden="false" customHeight="false" outlineLevel="0" collapsed="false">
      <c r="A3083" s="0" t="n">
        <v>38447</v>
      </c>
      <c r="B3083" s="0" t="s">
        <v>4146</v>
      </c>
      <c r="C3083" s="0" t="s">
        <v>1167</v>
      </c>
      <c r="D3083" s="0" t="s">
        <v>1171</v>
      </c>
      <c r="E3083" s="317" t="n">
        <v>66.53</v>
      </c>
    </row>
    <row r="3084" customFormat="false" ht="15" hidden="false" customHeight="false" outlineLevel="0" collapsed="false">
      <c r="A3084" s="0" t="n">
        <v>36320</v>
      </c>
      <c r="B3084" s="0" t="s">
        <v>4147</v>
      </c>
      <c r="C3084" s="0" t="s">
        <v>1167</v>
      </c>
      <c r="D3084" s="0" t="s">
        <v>1171</v>
      </c>
      <c r="E3084" s="317" t="n">
        <v>0.96</v>
      </c>
    </row>
    <row r="3085" customFormat="false" ht="15" hidden="false" customHeight="false" outlineLevel="0" collapsed="false">
      <c r="A3085" s="0" t="n">
        <v>36324</v>
      </c>
      <c r="B3085" s="0" t="s">
        <v>4148</v>
      </c>
      <c r="C3085" s="0" t="s">
        <v>1167</v>
      </c>
      <c r="D3085" s="0" t="s">
        <v>1171</v>
      </c>
      <c r="E3085" s="317" t="n">
        <v>1.46</v>
      </c>
    </row>
    <row r="3086" customFormat="false" ht="15" hidden="false" customHeight="false" outlineLevel="0" collapsed="false">
      <c r="A3086" s="0" t="n">
        <v>38441</v>
      </c>
      <c r="B3086" s="0" t="s">
        <v>4149</v>
      </c>
      <c r="C3086" s="0" t="s">
        <v>1167</v>
      </c>
      <c r="D3086" s="0" t="s">
        <v>1171</v>
      </c>
      <c r="E3086" s="317" t="n">
        <v>1.92</v>
      </c>
    </row>
    <row r="3087" customFormat="false" ht="15" hidden="false" customHeight="false" outlineLevel="0" collapsed="false">
      <c r="A3087" s="0" t="n">
        <v>38442</v>
      </c>
      <c r="B3087" s="0" t="s">
        <v>4150</v>
      </c>
      <c r="C3087" s="0" t="s">
        <v>1167</v>
      </c>
      <c r="D3087" s="0" t="s">
        <v>1171</v>
      </c>
      <c r="E3087" s="317" t="n">
        <v>4.87</v>
      </c>
    </row>
    <row r="3088" customFormat="false" ht="15" hidden="false" customHeight="false" outlineLevel="0" collapsed="false">
      <c r="A3088" s="0" t="n">
        <v>38443</v>
      </c>
      <c r="B3088" s="0" t="s">
        <v>4151</v>
      </c>
      <c r="C3088" s="0" t="s">
        <v>1167</v>
      </c>
      <c r="D3088" s="0" t="s">
        <v>1171</v>
      </c>
      <c r="E3088" s="317" t="n">
        <v>7.37</v>
      </c>
    </row>
    <row r="3089" customFormat="false" ht="15" hidden="false" customHeight="false" outlineLevel="0" collapsed="false">
      <c r="A3089" s="0" t="n">
        <v>38444</v>
      </c>
      <c r="B3089" s="0" t="s">
        <v>4152</v>
      </c>
      <c r="C3089" s="0" t="s">
        <v>1167</v>
      </c>
      <c r="D3089" s="0" t="s">
        <v>1171</v>
      </c>
      <c r="E3089" s="317" t="n">
        <v>10.97</v>
      </c>
    </row>
    <row r="3090" customFormat="false" ht="15" hidden="false" customHeight="false" outlineLevel="0" collapsed="false">
      <c r="A3090" s="0" t="n">
        <v>38445</v>
      </c>
      <c r="B3090" s="0" t="s">
        <v>4153</v>
      </c>
      <c r="C3090" s="0" t="s">
        <v>1167</v>
      </c>
      <c r="D3090" s="0" t="s">
        <v>1171</v>
      </c>
      <c r="E3090" s="317" t="n">
        <v>25.76</v>
      </c>
    </row>
    <row r="3091" customFormat="false" ht="15" hidden="false" customHeight="false" outlineLevel="0" collapsed="false">
      <c r="A3091" s="0" t="n">
        <v>38446</v>
      </c>
      <c r="B3091" s="0" t="s">
        <v>4154</v>
      </c>
      <c r="C3091" s="0" t="s">
        <v>1167</v>
      </c>
      <c r="D3091" s="0" t="s">
        <v>1171</v>
      </c>
      <c r="E3091" s="317" t="n">
        <v>41.58</v>
      </c>
    </row>
    <row r="3092" customFormat="false" ht="15" hidden="false" customHeight="false" outlineLevel="0" collapsed="false">
      <c r="A3092" s="0" t="n">
        <v>3867</v>
      </c>
      <c r="B3092" s="0" t="s">
        <v>4155</v>
      </c>
      <c r="C3092" s="0" t="s">
        <v>1167</v>
      </c>
      <c r="D3092" s="0" t="s">
        <v>1168</v>
      </c>
      <c r="E3092" s="317" t="n">
        <v>50.2</v>
      </c>
    </row>
    <row r="3093" customFormat="false" ht="15" hidden="false" customHeight="false" outlineLevel="0" collapsed="false">
      <c r="A3093" s="0" t="n">
        <v>3861</v>
      </c>
      <c r="B3093" s="0" t="s">
        <v>4156</v>
      </c>
      <c r="C3093" s="0" t="s">
        <v>1167</v>
      </c>
      <c r="D3093" s="0" t="s">
        <v>1168</v>
      </c>
      <c r="E3093" s="317" t="n">
        <v>0.41</v>
      </c>
    </row>
    <row r="3094" customFormat="false" ht="15" hidden="false" customHeight="false" outlineLevel="0" collapsed="false">
      <c r="A3094" s="0" t="n">
        <v>3904</v>
      </c>
      <c r="B3094" s="0" t="s">
        <v>4157</v>
      </c>
      <c r="C3094" s="0" t="s">
        <v>1167</v>
      </c>
      <c r="D3094" s="0" t="s">
        <v>1168</v>
      </c>
      <c r="E3094" s="317" t="n">
        <v>0.51</v>
      </c>
    </row>
    <row r="3095" customFormat="false" ht="15" hidden="false" customHeight="false" outlineLevel="0" collapsed="false">
      <c r="A3095" s="0" t="n">
        <v>3903</v>
      </c>
      <c r="B3095" s="0" t="s">
        <v>4158</v>
      </c>
      <c r="C3095" s="0" t="s">
        <v>1167</v>
      </c>
      <c r="D3095" s="0" t="s">
        <v>1168</v>
      </c>
      <c r="E3095" s="317" t="n">
        <v>1.25</v>
      </c>
    </row>
    <row r="3096" customFormat="false" ht="15" hidden="false" customHeight="false" outlineLevel="0" collapsed="false">
      <c r="A3096" s="0" t="n">
        <v>3862</v>
      </c>
      <c r="B3096" s="0" t="s">
        <v>4159</v>
      </c>
      <c r="C3096" s="0" t="s">
        <v>1167</v>
      </c>
      <c r="D3096" s="0" t="s">
        <v>1168</v>
      </c>
      <c r="E3096" s="317" t="n">
        <v>2.54</v>
      </c>
    </row>
    <row r="3097" customFormat="false" ht="15" hidden="false" customHeight="false" outlineLevel="0" collapsed="false">
      <c r="A3097" s="0" t="n">
        <v>3863</v>
      </c>
      <c r="B3097" s="0" t="s">
        <v>4160</v>
      </c>
      <c r="C3097" s="0" t="s">
        <v>1167</v>
      </c>
      <c r="D3097" s="0" t="s">
        <v>1168</v>
      </c>
      <c r="E3097" s="317" t="n">
        <v>2.98</v>
      </c>
    </row>
    <row r="3098" customFormat="false" ht="15" hidden="false" customHeight="false" outlineLevel="0" collapsed="false">
      <c r="A3098" s="0" t="n">
        <v>3864</v>
      </c>
      <c r="B3098" s="0" t="s">
        <v>4161</v>
      </c>
      <c r="C3098" s="0" t="s">
        <v>1167</v>
      </c>
      <c r="D3098" s="0" t="s">
        <v>1168</v>
      </c>
      <c r="E3098" s="317" t="n">
        <v>7.77</v>
      </c>
    </row>
    <row r="3099" customFormat="false" ht="15" hidden="false" customHeight="false" outlineLevel="0" collapsed="false">
      <c r="A3099" s="0" t="n">
        <v>3865</v>
      </c>
      <c r="B3099" s="0" t="s">
        <v>4162</v>
      </c>
      <c r="C3099" s="0" t="s">
        <v>1167</v>
      </c>
      <c r="D3099" s="0" t="s">
        <v>1168</v>
      </c>
      <c r="E3099" s="317" t="n">
        <v>13.52</v>
      </c>
    </row>
    <row r="3100" customFormat="false" ht="15" hidden="false" customHeight="false" outlineLevel="0" collapsed="false">
      <c r="A3100" s="0" t="n">
        <v>3866</v>
      </c>
      <c r="B3100" s="0" t="s">
        <v>4163</v>
      </c>
      <c r="C3100" s="0" t="s">
        <v>1167</v>
      </c>
      <c r="D3100" s="0" t="s">
        <v>1168</v>
      </c>
      <c r="E3100" s="317" t="n">
        <v>30.94</v>
      </c>
    </row>
    <row r="3101" customFormat="false" ht="15" hidden="false" customHeight="false" outlineLevel="0" collapsed="false">
      <c r="A3101" s="0" t="n">
        <v>3902</v>
      </c>
      <c r="B3101" s="0" t="s">
        <v>4164</v>
      </c>
      <c r="C3101" s="0" t="s">
        <v>1167</v>
      </c>
      <c r="D3101" s="0" t="s">
        <v>1168</v>
      </c>
      <c r="E3101" s="317" t="n">
        <v>15.05</v>
      </c>
    </row>
    <row r="3102" customFormat="false" ht="15" hidden="false" customHeight="false" outlineLevel="0" collapsed="false">
      <c r="A3102" s="0" t="n">
        <v>3878</v>
      </c>
      <c r="B3102" s="0" t="s">
        <v>4165</v>
      </c>
      <c r="C3102" s="0" t="s">
        <v>1167</v>
      </c>
      <c r="D3102" s="0" t="s">
        <v>1168</v>
      </c>
      <c r="E3102" s="317" t="n">
        <v>4.75</v>
      </c>
    </row>
    <row r="3103" customFormat="false" ht="15" hidden="false" customHeight="false" outlineLevel="0" collapsed="false">
      <c r="A3103" s="0" t="n">
        <v>3877</v>
      </c>
      <c r="B3103" s="0" t="s">
        <v>4166</v>
      </c>
      <c r="C3103" s="0" t="s">
        <v>1167</v>
      </c>
      <c r="D3103" s="0" t="s">
        <v>1168</v>
      </c>
      <c r="E3103" s="317" t="n">
        <v>4.34</v>
      </c>
    </row>
    <row r="3104" customFormat="false" ht="15" hidden="false" customHeight="false" outlineLevel="0" collapsed="false">
      <c r="A3104" s="0" t="n">
        <v>3879</v>
      </c>
      <c r="B3104" s="0" t="s">
        <v>4167</v>
      </c>
      <c r="C3104" s="0" t="s">
        <v>1167</v>
      </c>
      <c r="D3104" s="0" t="s">
        <v>1168</v>
      </c>
      <c r="E3104" s="317" t="n">
        <v>9.59</v>
      </c>
    </row>
    <row r="3105" customFormat="false" ht="15" hidden="false" customHeight="false" outlineLevel="0" collapsed="false">
      <c r="A3105" s="0" t="n">
        <v>3880</v>
      </c>
      <c r="B3105" s="0" t="s">
        <v>4168</v>
      </c>
      <c r="C3105" s="0" t="s">
        <v>1167</v>
      </c>
      <c r="D3105" s="0" t="s">
        <v>1168</v>
      </c>
      <c r="E3105" s="317" t="n">
        <v>21.64</v>
      </c>
    </row>
    <row r="3106" customFormat="false" ht="15" hidden="false" customHeight="false" outlineLevel="0" collapsed="false">
      <c r="A3106" s="0" t="n">
        <v>12892</v>
      </c>
      <c r="B3106" s="0" t="s">
        <v>627</v>
      </c>
      <c r="C3106" s="0" t="s">
        <v>1611</v>
      </c>
      <c r="D3106" s="0" t="s">
        <v>1168</v>
      </c>
      <c r="E3106" s="317" t="n">
        <v>9</v>
      </c>
    </row>
    <row r="3107" customFormat="false" ht="15" hidden="false" customHeight="false" outlineLevel="0" collapsed="false">
      <c r="A3107" s="0" t="n">
        <v>3883</v>
      </c>
      <c r="B3107" s="0" t="s">
        <v>4169</v>
      </c>
      <c r="C3107" s="0" t="s">
        <v>1167</v>
      </c>
      <c r="D3107" s="0" t="s">
        <v>1168</v>
      </c>
      <c r="E3107" s="317" t="n">
        <v>1</v>
      </c>
    </row>
    <row r="3108" customFormat="false" ht="15" hidden="false" customHeight="false" outlineLevel="0" collapsed="false">
      <c r="A3108" s="0" t="n">
        <v>3876</v>
      </c>
      <c r="B3108" s="0" t="s">
        <v>4170</v>
      </c>
      <c r="C3108" s="0" t="s">
        <v>1167</v>
      </c>
      <c r="D3108" s="0" t="s">
        <v>1168</v>
      </c>
      <c r="E3108" s="317" t="n">
        <v>2.5</v>
      </c>
    </row>
    <row r="3109" customFormat="false" ht="15" hidden="false" customHeight="false" outlineLevel="0" collapsed="false">
      <c r="A3109" s="0" t="n">
        <v>3884</v>
      </c>
      <c r="B3109" s="0" t="s">
        <v>4171</v>
      </c>
      <c r="C3109" s="0" t="s">
        <v>1167</v>
      </c>
      <c r="D3109" s="0" t="s">
        <v>1168</v>
      </c>
      <c r="E3109" s="317" t="n">
        <v>1.5</v>
      </c>
    </row>
    <row r="3110" customFormat="false" ht="15" hidden="false" customHeight="false" outlineLevel="0" collapsed="false">
      <c r="A3110" s="0" t="n">
        <v>3837</v>
      </c>
      <c r="B3110" s="0" t="s">
        <v>4172</v>
      </c>
      <c r="C3110" s="0" t="s">
        <v>1167</v>
      </c>
      <c r="D3110" s="0" t="s">
        <v>1171</v>
      </c>
      <c r="E3110" s="317" t="n">
        <v>32.92</v>
      </c>
    </row>
    <row r="3111" customFormat="false" ht="15" hidden="false" customHeight="false" outlineLevel="0" collapsed="false">
      <c r="A3111" s="0" t="n">
        <v>3845</v>
      </c>
      <c r="B3111" s="0" t="s">
        <v>4173</v>
      </c>
      <c r="C3111" s="0" t="s">
        <v>1167</v>
      </c>
      <c r="D3111" s="0" t="s">
        <v>1171</v>
      </c>
      <c r="E3111" s="317" t="n">
        <v>12.03</v>
      </c>
    </row>
    <row r="3112" customFormat="false" ht="15" hidden="false" customHeight="false" outlineLevel="0" collapsed="false">
      <c r="A3112" s="0" t="n">
        <v>11045</v>
      </c>
      <c r="B3112" s="0" t="s">
        <v>4174</v>
      </c>
      <c r="C3112" s="0" t="s">
        <v>1167</v>
      </c>
      <c r="D3112" s="0" t="s">
        <v>1171</v>
      </c>
      <c r="E3112" s="317" t="n">
        <v>23.2</v>
      </c>
    </row>
    <row r="3113" customFormat="false" ht="15" hidden="false" customHeight="false" outlineLevel="0" collapsed="false">
      <c r="A3113" s="0" t="n">
        <v>20170</v>
      </c>
      <c r="B3113" s="0" t="s">
        <v>4175</v>
      </c>
      <c r="C3113" s="0" t="s">
        <v>1167</v>
      </c>
      <c r="D3113" s="0" t="s">
        <v>1168</v>
      </c>
      <c r="E3113" s="317" t="n">
        <v>9.1</v>
      </c>
    </row>
    <row r="3114" customFormat="false" ht="15" hidden="false" customHeight="false" outlineLevel="0" collapsed="false">
      <c r="A3114" s="0" t="n">
        <v>20171</v>
      </c>
      <c r="B3114" s="0" t="s">
        <v>4176</v>
      </c>
      <c r="C3114" s="0" t="s">
        <v>1167</v>
      </c>
      <c r="D3114" s="0" t="s">
        <v>1168</v>
      </c>
      <c r="E3114" s="317" t="n">
        <v>27.04</v>
      </c>
    </row>
    <row r="3115" customFormat="false" ht="15" hidden="false" customHeight="false" outlineLevel="0" collapsed="false">
      <c r="A3115" s="0" t="n">
        <v>20167</v>
      </c>
      <c r="B3115" s="0" t="s">
        <v>4177</v>
      </c>
      <c r="C3115" s="0" t="s">
        <v>1167</v>
      </c>
      <c r="D3115" s="0" t="s">
        <v>1168</v>
      </c>
      <c r="E3115" s="317" t="n">
        <v>3.38</v>
      </c>
    </row>
    <row r="3116" customFormat="false" ht="15" hidden="false" customHeight="false" outlineLevel="0" collapsed="false">
      <c r="A3116" s="0" t="n">
        <v>20168</v>
      </c>
      <c r="B3116" s="0" t="s">
        <v>4178</v>
      </c>
      <c r="C3116" s="0" t="s">
        <v>1167</v>
      </c>
      <c r="D3116" s="0" t="s">
        <v>1168</v>
      </c>
      <c r="E3116" s="317" t="n">
        <v>5.3</v>
      </c>
    </row>
    <row r="3117" customFormat="false" ht="15" hidden="false" customHeight="false" outlineLevel="0" collapsed="false">
      <c r="A3117" s="0" t="n">
        <v>20169</v>
      </c>
      <c r="B3117" s="0" t="s">
        <v>4179</v>
      </c>
      <c r="C3117" s="0" t="s">
        <v>1167</v>
      </c>
      <c r="D3117" s="0" t="s">
        <v>1168</v>
      </c>
      <c r="E3117" s="317" t="n">
        <v>7.5</v>
      </c>
    </row>
    <row r="3118" customFormat="false" ht="15" hidden="false" customHeight="false" outlineLevel="0" collapsed="false">
      <c r="A3118" s="0" t="n">
        <v>3899</v>
      </c>
      <c r="B3118" s="0" t="s">
        <v>4180</v>
      </c>
      <c r="C3118" s="0" t="s">
        <v>1167</v>
      </c>
      <c r="D3118" s="0" t="s">
        <v>1168</v>
      </c>
      <c r="E3118" s="317" t="n">
        <v>3.97</v>
      </c>
    </row>
    <row r="3119" customFormat="false" ht="15" hidden="false" customHeight="false" outlineLevel="0" collapsed="false">
      <c r="A3119" s="0" t="n">
        <v>38676</v>
      </c>
      <c r="B3119" s="0" t="s">
        <v>4181</v>
      </c>
      <c r="C3119" s="0" t="s">
        <v>1167</v>
      </c>
      <c r="D3119" s="0" t="s">
        <v>1168</v>
      </c>
      <c r="E3119" s="317" t="n">
        <v>19.23</v>
      </c>
    </row>
    <row r="3120" customFormat="false" ht="15" hidden="false" customHeight="false" outlineLevel="0" collapsed="false">
      <c r="A3120" s="0" t="n">
        <v>3897</v>
      </c>
      <c r="B3120" s="0" t="s">
        <v>4182</v>
      </c>
      <c r="C3120" s="0" t="s">
        <v>1167</v>
      </c>
      <c r="D3120" s="0" t="s">
        <v>1168</v>
      </c>
      <c r="E3120" s="317" t="n">
        <v>0.83</v>
      </c>
    </row>
    <row r="3121" customFormat="false" ht="15" hidden="false" customHeight="false" outlineLevel="0" collapsed="false">
      <c r="A3121" s="0" t="n">
        <v>3875</v>
      </c>
      <c r="B3121" s="0" t="s">
        <v>4183</v>
      </c>
      <c r="C3121" s="0" t="s">
        <v>1167</v>
      </c>
      <c r="D3121" s="0" t="s">
        <v>1168</v>
      </c>
      <c r="E3121" s="317" t="n">
        <v>1.81</v>
      </c>
    </row>
    <row r="3122" customFormat="false" ht="15" hidden="false" customHeight="false" outlineLevel="0" collapsed="false">
      <c r="A3122" s="0" t="n">
        <v>3898</v>
      </c>
      <c r="B3122" s="0" t="s">
        <v>4184</v>
      </c>
      <c r="C3122" s="0" t="s">
        <v>1167</v>
      </c>
      <c r="D3122" s="0" t="s">
        <v>1168</v>
      </c>
      <c r="E3122" s="317" t="n">
        <v>3.42</v>
      </c>
    </row>
    <row r="3123" customFormat="false" ht="15" hidden="false" customHeight="false" outlineLevel="0" collapsed="false">
      <c r="A3123" s="0" t="n">
        <v>3855</v>
      </c>
      <c r="B3123" s="0" t="s">
        <v>4185</v>
      </c>
      <c r="C3123" s="0" t="s">
        <v>1167</v>
      </c>
      <c r="D3123" s="0" t="s">
        <v>1168</v>
      </c>
      <c r="E3123" s="317" t="n">
        <v>3.32</v>
      </c>
    </row>
    <row r="3124" customFormat="false" ht="15" hidden="false" customHeight="false" outlineLevel="0" collapsed="false">
      <c r="A3124" s="0" t="n">
        <v>3874</v>
      </c>
      <c r="B3124" s="0" t="s">
        <v>4186</v>
      </c>
      <c r="C3124" s="0" t="s">
        <v>1167</v>
      </c>
      <c r="D3124" s="0" t="s">
        <v>1168</v>
      </c>
      <c r="E3124" s="317" t="n">
        <v>3.52</v>
      </c>
    </row>
    <row r="3125" customFormat="false" ht="15" hidden="false" customHeight="false" outlineLevel="0" collapsed="false">
      <c r="A3125" s="0" t="n">
        <v>3870</v>
      </c>
      <c r="B3125" s="0" t="s">
        <v>4187</v>
      </c>
      <c r="C3125" s="0" t="s">
        <v>1167</v>
      </c>
      <c r="D3125" s="0" t="s">
        <v>1168</v>
      </c>
      <c r="E3125" s="317" t="n">
        <v>4.38</v>
      </c>
    </row>
    <row r="3126" customFormat="false" ht="15" hidden="false" customHeight="false" outlineLevel="0" collapsed="false">
      <c r="A3126" s="0" t="n">
        <v>38678</v>
      </c>
      <c r="B3126" s="0" t="s">
        <v>4188</v>
      </c>
      <c r="C3126" s="0" t="s">
        <v>1167</v>
      </c>
      <c r="D3126" s="0" t="s">
        <v>1168</v>
      </c>
      <c r="E3126" s="317" t="n">
        <v>11.92</v>
      </c>
    </row>
    <row r="3127" customFormat="false" ht="15" hidden="false" customHeight="false" outlineLevel="0" collapsed="false">
      <c r="A3127" s="0" t="n">
        <v>3859</v>
      </c>
      <c r="B3127" s="0" t="s">
        <v>4189</v>
      </c>
      <c r="C3127" s="0" t="s">
        <v>1167</v>
      </c>
      <c r="D3127" s="0" t="s">
        <v>1168</v>
      </c>
      <c r="E3127" s="317" t="n">
        <v>0.88</v>
      </c>
    </row>
    <row r="3128" customFormat="false" ht="15" hidden="false" customHeight="false" outlineLevel="0" collapsed="false">
      <c r="A3128" s="0" t="n">
        <v>3856</v>
      </c>
      <c r="B3128" s="0" t="s">
        <v>4190</v>
      </c>
      <c r="C3128" s="0" t="s">
        <v>1167</v>
      </c>
      <c r="D3128" s="0" t="s">
        <v>1168</v>
      </c>
      <c r="E3128" s="317" t="n">
        <v>1.12</v>
      </c>
    </row>
    <row r="3129" customFormat="false" ht="15" hidden="false" customHeight="false" outlineLevel="0" collapsed="false">
      <c r="A3129" s="0" t="n">
        <v>3906</v>
      </c>
      <c r="B3129" s="0" t="s">
        <v>4191</v>
      </c>
      <c r="C3129" s="0" t="s">
        <v>1167</v>
      </c>
      <c r="D3129" s="0" t="s">
        <v>1168</v>
      </c>
      <c r="E3129" s="317" t="n">
        <v>1.05</v>
      </c>
    </row>
    <row r="3130" customFormat="false" ht="15" hidden="false" customHeight="false" outlineLevel="0" collapsed="false">
      <c r="A3130" s="0" t="n">
        <v>3860</v>
      </c>
      <c r="B3130" s="0" t="s">
        <v>4192</v>
      </c>
      <c r="C3130" s="0" t="s">
        <v>1167</v>
      </c>
      <c r="D3130" s="0" t="s">
        <v>1168</v>
      </c>
      <c r="E3130" s="317" t="n">
        <v>3.46</v>
      </c>
    </row>
    <row r="3131" customFormat="false" ht="15" hidden="false" customHeight="false" outlineLevel="0" collapsed="false">
      <c r="A3131" s="0" t="n">
        <v>3905</v>
      </c>
      <c r="B3131" s="0" t="s">
        <v>4193</v>
      </c>
      <c r="C3131" s="0" t="s">
        <v>1167</v>
      </c>
      <c r="D3131" s="0" t="s">
        <v>1168</v>
      </c>
      <c r="E3131" s="317" t="n">
        <v>7.67</v>
      </c>
    </row>
    <row r="3132" customFormat="false" ht="15" hidden="false" customHeight="false" outlineLevel="0" collapsed="false">
      <c r="A3132" s="0" t="n">
        <v>3871</v>
      </c>
      <c r="B3132" s="0" t="s">
        <v>4194</v>
      </c>
      <c r="C3132" s="0" t="s">
        <v>1167</v>
      </c>
      <c r="D3132" s="0" t="s">
        <v>1168</v>
      </c>
      <c r="E3132" s="317" t="n">
        <v>15.91</v>
      </c>
    </row>
    <row r="3133" customFormat="false" ht="15" hidden="false" customHeight="false" outlineLevel="0" collapsed="false">
      <c r="A3133" s="0" t="n">
        <v>37429</v>
      </c>
      <c r="B3133" s="0" t="s">
        <v>4195</v>
      </c>
      <c r="C3133" s="0" t="s">
        <v>1167</v>
      </c>
      <c r="D3133" s="0" t="s">
        <v>1171</v>
      </c>
      <c r="E3133" s="316" t="n">
        <v>1804.65</v>
      </c>
    </row>
    <row r="3134" customFormat="false" ht="15" hidden="false" customHeight="false" outlineLevel="0" collapsed="false">
      <c r="A3134" s="0" t="n">
        <v>37426</v>
      </c>
      <c r="B3134" s="0" t="s">
        <v>4196</v>
      </c>
      <c r="C3134" s="0" t="s">
        <v>1167</v>
      </c>
      <c r="D3134" s="0" t="s">
        <v>1171</v>
      </c>
      <c r="E3134" s="317" t="n">
        <v>17.36</v>
      </c>
    </row>
    <row r="3135" customFormat="false" ht="15" hidden="false" customHeight="false" outlineLevel="0" collapsed="false">
      <c r="A3135" s="0" t="n">
        <v>37427</v>
      </c>
      <c r="B3135" s="0" t="s">
        <v>4197</v>
      </c>
      <c r="C3135" s="0" t="s">
        <v>1167</v>
      </c>
      <c r="D3135" s="0" t="s">
        <v>1171</v>
      </c>
      <c r="E3135" s="317" t="n">
        <v>41.41</v>
      </c>
    </row>
    <row r="3136" customFormat="false" ht="15" hidden="false" customHeight="false" outlineLevel="0" collapsed="false">
      <c r="A3136" s="0" t="n">
        <v>37424</v>
      </c>
      <c r="B3136" s="0" t="s">
        <v>4198</v>
      </c>
      <c r="C3136" s="0" t="s">
        <v>1167</v>
      </c>
      <c r="D3136" s="0" t="s">
        <v>1171</v>
      </c>
      <c r="E3136" s="317" t="n">
        <v>7.97</v>
      </c>
    </row>
    <row r="3137" customFormat="false" ht="15" hidden="false" customHeight="false" outlineLevel="0" collapsed="false">
      <c r="A3137" s="0" t="n">
        <v>37428</v>
      </c>
      <c r="B3137" s="0" t="s">
        <v>4199</v>
      </c>
      <c r="C3137" s="0" t="s">
        <v>1167</v>
      </c>
      <c r="D3137" s="0" t="s">
        <v>1171</v>
      </c>
      <c r="E3137" s="317" t="n">
        <v>142.71</v>
      </c>
    </row>
    <row r="3138" customFormat="false" ht="15" hidden="false" customHeight="false" outlineLevel="0" collapsed="false">
      <c r="A3138" s="0" t="n">
        <v>37425</v>
      </c>
      <c r="B3138" s="0" t="s">
        <v>4200</v>
      </c>
      <c r="C3138" s="0" t="s">
        <v>1167</v>
      </c>
      <c r="D3138" s="0" t="s">
        <v>1171</v>
      </c>
      <c r="E3138" s="317" t="n">
        <v>8.6</v>
      </c>
    </row>
    <row r="3139" customFormat="false" ht="15" hidden="false" customHeight="false" outlineLevel="0" collapsed="false">
      <c r="A3139" s="0" t="n">
        <v>11519</v>
      </c>
      <c r="B3139" s="0" t="s">
        <v>4201</v>
      </c>
      <c r="C3139" s="0" t="s">
        <v>1611</v>
      </c>
      <c r="D3139" s="0" t="s">
        <v>1168</v>
      </c>
      <c r="E3139" s="317" t="n">
        <v>29.1</v>
      </c>
    </row>
    <row r="3140" customFormat="false" ht="15" hidden="false" customHeight="false" outlineLevel="0" collapsed="false">
      <c r="A3140" s="0" t="n">
        <v>11520</v>
      </c>
      <c r="B3140" s="0" t="s">
        <v>4202</v>
      </c>
      <c r="C3140" s="0" t="s">
        <v>1611</v>
      </c>
      <c r="D3140" s="0" t="s">
        <v>1168</v>
      </c>
      <c r="E3140" s="317" t="n">
        <v>11.54</v>
      </c>
    </row>
    <row r="3141" customFormat="false" ht="15" hidden="false" customHeight="false" outlineLevel="0" collapsed="false">
      <c r="A3141" s="0" t="n">
        <v>11518</v>
      </c>
      <c r="B3141" s="0" t="s">
        <v>4203</v>
      </c>
      <c r="C3141" s="0" t="s">
        <v>1611</v>
      </c>
      <c r="D3141" s="0" t="s">
        <v>1168</v>
      </c>
      <c r="E3141" s="317" t="n">
        <v>33.58</v>
      </c>
    </row>
    <row r="3142" customFormat="false" ht="15" hidden="false" customHeight="false" outlineLevel="0" collapsed="false">
      <c r="A3142" s="0" t="n">
        <v>38473</v>
      </c>
      <c r="B3142" s="0" t="s">
        <v>4204</v>
      </c>
      <c r="C3142" s="0" t="s">
        <v>1167</v>
      </c>
      <c r="D3142" s="0" t="s">
        <v>1168</v>
      </c>
      <c r="E3142" s="317" t="n">
        <v>67.44</v>
      </c>
    </row>
    <row r="3143" customFormat="false" ht="15" hidden="false" customHeight="false" outlineLevel="0" collapsed="false">
      <c r="A3143" s="0" t="n">
        <v>4244</v>
      </c>
      <c r="B3143" s="0" t="s">
        <v>4205</v>
      </c>
      <c r="C3143" s="0" t="s">
        <v>1173</v>
      </c>
      <c r="D3143" s="0" t="s">
        <v>1168</v>
      </c>
      <c r="E3143" s="317" t="n">
        <v>13.3</v>
      </c>
    </row>
    <row r="3144" customFormat="false" ht="15" hidden="false" customHeight="false" outlineLevel="0" collapsed="false">
      <c r="A3144" s="0" t="n">
        <v>40977</v>
      </c>
      <c r="B3144" s="0" t="s">
        <v>4206</v>
      </c>
      <c r="C3144" s="0" t="s">
        <v>1360</v>
      </c>
      <c r="D3144" s="0" t="s">
        <v>1168</v>
      </c>
      <c r="E3144" s="316" t="n">
        <v>2347.03</v>
      </c>
    </row>
    <row r="3145" customFormat="false" ht="15" hidden="false" customHeight="false" outlineLevel="0" collapsed="false">
      <c r="A3145" s="0" t="n">
        <v>2742</v>
      </c>
      <c r="B3145" s="0" t="s">
        <v>4207</v>
      </c>
      <c r="C3145" s="0" t="s">
        <v>1185</v>
      </c>
      <c r="D3145" s="0" t="s">
        <v>1168</v>
      </c>
      <c r="E3145" s="317" t="n">
        <v>1.82</v>
      </c>
    </row>
    <row r="3146" customFormat="false" ht="15" hidden="false" customHeight="false" outlineLevel="0" collapsed="false">
      <c r="A3146" s="0" t="n">
        <v>2748</v>
      </c>
      <c r="B3146" s="0" t="s">
        <v>4208</v>
      </c>
      <c r="C3146" s="0" t="s">
        <v>1185</v>
      </c>
      <c r="D3146" s="0" t="s">
        <v>1168</v>
      </c>
      <c r="E3146" s="317" t="n">
        <v>5.36</v>
      </c>
    </row>
    <row r="3147" customFormat="false" ht="15" hidden="false" customHeight="false" outlineLevel="0" collapsed="false">
      <c r="A3147" s="0" t="n">
        <v>2736</v>
      </c>
      <c r="B3147" s="0" t="s">
        <v>4209</v>
      </c>
      <c r="C3147" s="0" t="s">
        <v>1185</v>
      </c>
      <c r="D3147" s="0" t="s">
        <v>1168</v>
      </c>
      <c r="E3147" s="317" t="n">
        <v>7.48</v>
      </c>
    </row>
    <row r="3148" customFormat="false" ht="15" hidden="false" customHeight="false" outlineLevel="0" collapsed="false">
      <c r="A3148" s="0" t="n">
        <v>2745</v>
      </c>
      <c r="B3148" s="0" t="s">
        <v>4210</v>
      </c>
      <c r="C3148" s="0" t="s">
        <v>1185</v>
      </c>
      <c r="D3148" s="0" t="s">
        <v>1175</v>
      </c>
      <c r="E3148" s="317" t="n">
        <v>1.51</v>
      </c>
    </row>
    <row r="3149" customFormat="false" ht="15" hidden="false" customHeight="false" outlineLevel="0" collapsed="false">
      <c r="A3149" s="0" t="n">
        <v>2751</v>
      </c>
      <c r="B3149" s="0" t="s">
        <v>4211</v>
      </c>
      <c r="C3149" s="0" t="s">
        <v>1185</v>
      </c>
      <c r="D3149" s="0" t="s">
        <v>1168</v>
      </c>
      <c r="E3149" s="317" t="n">
        <v>1.93</v>
      </c>
    </row>
    <row r="3150" customFormat="false" ht="15" hidden="false" customHeight="false" outlineLevel="0" collapsed="false">
      <c r="A3150" s="0" t="n">
        <v>14439</v>
      </c>
      <c r="B3150" s="0" t="s">
        <v>4212</v>
      </c>
      <c r="C3150" s="0" t="s">
        <v>1185</v>
      </c>
      <c r="D3150" s="0" t="s">
        <v>1168</v>
      </c>
      <c r="E3150" s="317" t="n">
        <v>1.71</v>
      </c>
    </row>
    <row r="3151" customFormat="false" ht="15" hidden="false" customHeight="false" outlineLevel="0" collapsed="false">
      <c r="A3151" s="0" t="n">
        <v>2731</v>
      </c>
      <c r="B3151" s="0" t="s">
        <v>4213</v>
      </c>
      <c r="C3151" s="0" t="s">
        <v>1185</v>
      </c>
      <c r="D3151" s="0" t="s">
        <v>1168</v>
      </c>
      <c r="E3151" s="317" t="n">
        <v>70.78</v>
      </c>
    </row>
    <row r="3152" customFormat="false" ht="15" hidden="false" customHeight="false" outlineLevel="0" collapsed="false">
      <c r="A3152" s="0" t="n">
        <v>21138</v>
      </c>
      <c r="B3152" s="0" t="s">
        <v>4214</v>
      </c>
      <c r="C3152" s="0" t="s">
        <v>1185</v>
      </c>
      <c r="D3152" s="0" t="s">
        <v>1175</v>
      </c>
      <c r="E3152" s="317" t="n">
        <v>7.68</v>
      </c>
    </row>
    <row r="3153" customFormat="false" ht="15" hidden="false" customHeight="false" outlineLevel="0" collapsed="false">
      <c r="A3153" s="0" t="n">
        <v>2747</v>
      </c>
      <c r="B3153" s="0" t="s">
        <v>4215</v>
      </c>
      <c r="C3153" s="0" t="s">
        <v>1185</v>
      </c>
      <c r="D3153" s="0" t="s">
        <v>1168</v>
      </c>
      <c r="E3153" s="317" t="n">
        <v>18.98</v>
      </c>
    </row>
    <row r="3154" customFormat="false" ht="15" hidden="false" customHeight="false" outlineLevel="0" collapsed="false">
      <c r="A3154" s="0" t="n">
        <v>4115</v>
      </c>
      <c r="B3154" s="0" t="s">
        <v>4216</v>
      </c>
      <c r="C3154" s="0" t="s">
        <v>1185</v>
      </c>
      <c r="D3154" s="0" t="s">
        <v>1168</v>
      </c>
      <c r="E3154" s="317" t="n">
        <v>14.86</v>
      </c>
    </row>
    <row r="3155" customFormat="false" ht="15" hidden="false" customHeight="false" outlineLevel="0" collapsed="false">
      <c r="A3155" s="0" t="n">
        <v>2729</v>
      </c>
      <c r="B3155" s="0" t="s">
        <v>4217</v>
      </c>
      <c r="C3155" s="0" t="s">
        <v>1167</v>
      </c>
      <c r="D3155" s="0" t="s">
        <v>1168</v>
      </c>
      <c r="E3155" s="317" t="n">
        <v>17.89</v>
      </c>
    </row>
    <row r="3156" customFormat="false" ht="15" hidden="false" customHeight="false" outlineLevel="0" collapsed="false">
      <c r="A3156" s="0" t="n">
        <v>4119</v>
      </c>
      <c r="B3156" s="0" t="s">
        <v>4218</v>
      </c>
      <c r="C3156" s="0" t="s">
        <v>1185</v>
      </c>
      <c r="D3156" s="0" t="s">
        <v>1168</v>
      </c>
      <c r="E3156" s="317" t="n">
        <v>29.89</v>
      </c>
    </row>
    <row r="3157" customFormat="false" ht="15" hidden="false" customHeight="false" outlineLevel="0" collapsed="false">
      <c r="A3157" s="0" t="n">
        <v>2794</v>
      </c>
      <c r="B3157" s="0" t="s">
        <v>4219</v>
      </c>
      <c r="C3157" s="0" t="s">
        <v>1185</v>
      </c>
      <c r="D3157" s="0" t="s">
        <v>1168</v>
      </c>
      <c r="E3157" s="317" t="n">
        <v>73.81</v>
      </c>
    </row>
    <row r="3158" customFormat="false" ht="15" hidden="false" customHeight="false" outlineLevel="0" collapsed="false">
      <c r="A3158" s="0" t="n">
        <v>2788</v>
      </c>
      <c r="B3158" s="0" t="s">
        <v>4220</v>
      </c>
      <c r="C3158" s="0" t="s">
        <v>1185</v>
      </c>
      <c r="D3158" s="0" t="s">
        <v>1168</v>
      </c>
      <c r="E3158" s="317" t="n">
        <v>149.24</v>
      </c>
    </row>
    <row r="3159" customFormat="false" ht="15" hidden="false" customHeight="false" outlineLevel="0" collapsed="false">
      <c r="A3159" s="0" t="n">
        <v>4006</v>
      </c>
      <c r="B3159" s="0" t="s">
        <v>4221</v>
      </c>
      <c r="C3159" s="0" t="s">
        <v>1357</v>
      </c>
      <c r="D3159" s="0" t="s">
        <v>1168</v>
      </c>
      <c r="E3159" s="316" t="n">
        <v>1178.3</v>
      </c>
    </row>
    <row r="3160" customFormat="false" ht="15" hidden="false" customHeight="false" outlineLevel="0" collapsed="false">
      <c r="A3160" s="0" t="n">
        <v>36151</v>
      </c>
      <c r="B3160" s="0" t="s">
        <v>4222</v>
      </c>
      <c r="C3160" s="0" t="s">
        <v>1167</v>
      </c>
      <c r="D3160" s="0" t="s">
        <v>1168</v>
      </c>
      <c r="E3160" s="317" t="n">
        <v>20</v>
      </c>
    </row>
    <row r="3161" customFormat="false" ht="15" hidden="false" customHeight="false" outlineLevel="0" collapsed="false">
      <c r="A3161" s="0" t="n">
        <v>37457</v>
      </c>
      <c r="B3161" s="0" t="s">
        <v>4223</v>
      </c>
      <c r="C3161" s="0" t="s">
        <v>1185</v>
      </c>
      <c r="D3161" s="0" t="s">
        <v>1168</v>
      </c>
      <c r="E3161" s="317" t="n">
        <v>2.15</v>
      </c>
    </row>
    <row r="3162" customFormat="false" ht="15" hidden="false" customHeight="false" outlineLevel="0" collapsed="false">
      <c r="A3162" s="0" t="n">
        <v>37456</v>
      </c>
      <c r="B3162" s="0" t="s">
        <v>4224</v>
      </c>
      <c r="C3162" s="0" t="s">
        <v>1185</v>
      </c>
      <c r="D3162" s="0" t="s">
        <v>1168</v>
      </c>
      <c r="E3162" s="317" t="n">
        <v>1.13</v>
      </c>
    </row>
    <row r="3163" customFormat="false" ht="15" hidden="false" customHeight="false" outlineLevel="0" collapsed="false">
      <c r="A3163" s="0" t="n">
        <v>37461</v>
      </c>
      <c r="B3163" s="0" t="s">
        <v>4225</v>
      </c>
      <c r="C3163" s="0" t="s">
        <v>1185</v>
      </c>
      <c r="D3163" s="0" t="s">
        <v>1168</v>
      </c>
      <c r="E3163" s="317" t="n">
        <v>7.99</v>
      </c>
    </row>
    <row r="3164" customFormat="false" ht="15" hidden="false" customHeight="false" outlineLevel="0" collapsed="false">
      <c r="A3164" s="0" t="n">
        <v>37460</v>
      </c>
      <c r="B3164" s="0" t="s">
        <v>4226</v>
      </c>
      <c r="C3164" s="0" t="s">
        <v>1185</v>
      </c>
      <c r="D3164" s="0" t="s">
        <v>1168</v>
      </c>
      <c r="E3164" s="317" t="n">
        <v>10.92</v>
      </c>
    </row>
    <row r="3165" customFormat="false" ht="15" hidden="false" customHeight="false" outlineLevel="0" collapsed="false">
      <c r="A3165" s="0" t="n">
        <v>37458</v>
      </c>
      <c r="B3165" s="0" t="s">
        <v>4227</v>
      </c>
      <c r="C3165" s="0" t="s">
        <v>1185</v>
      </c>
      <c r="D3165" s="0" t="s">
        <v>1168</v>
      </c>
      <c r="E3165" s="317" t="n">
        <v>3.2</v>
      </c>
    </row>
    <row r="3166" customFormat="false" ht="15" hidden="false" customHeight="false" outlineLevel="0" collapsed="false">
      <c r="A3166" s="0" t="n">
        <v>37454</v>
      </c>
      <c r="B3166" s="0" t="s">
        <v>4228</v>
      </c>
      <c r="C3166" s="0" t="s">
        <v>1185</v>
      </c>
      <c r="D3166" s="0" t="s">
        <v>1168</v>
      </c>
      <c r="E3166" s="317" t="n">
        <v>0.84</v>
      </c>
    </row>
    <row r="3167" customFormat="false" ht="15" hidden="false" customHeight="false" outlineLevel="0" collapsed="false">
      <c r="A3167" s="0" t="n">
        <v>37455</v>
      </c>
      <c r="B3167" s="0" t="s">
        <v>4229</v>
      </c>
      <c r="C3167" s="0" t="s">
        <v>1185</v>
      </c>
      <c r="D3167" s="0" t="s">
        <v>1168</v>
      </c>
      <c r="E3167" s="317" t="n">
        <v>1.41</v>
      </c>
    </row>
    <row r="3168" customFormat="false" ht="15" hidden="false" customHeight="false" outlineLevel="0" collapsed="false">
      <c r="A3168" s="0" t="n">
        <v>37459</v>
      </c>
      <c r="B3168" s="0" t="s">
        <v>4230</v>
      </c>
      <c r="C3168" s="0" t="s">
        <v>1185</v>
      </c>
      <c r="D3168" s="0" t="s">
        <v>1168</v>
      </c>
      <c r="E3168" s="317" t="n">
        <v>4.49</v>
      </c>
    </row>
    <row r="3169" customFormat="false" ht="15" hidden="false" customHeight="false" outlineLevel="0" collapsed="false">
      <c r="A3169" s="0" t="n">
        <v>21029</v>
      </c>
      <c r="B3169" s="0" t="s">
        <v>4231</v>
      </c>
      <c r="C3169" s="0" t="s">
        <v>1167</v>
      </c>
      <c r="D3169" s="0" t="s">
        <v>1175</v>
      </c>
      <c r="E3169" s="317" t="n">
        <v>305.04</v>
      </c>
    </row>
    <row r="3170" customFormat="false" ht="15" hidden="false" customHeight="false" outlineLevel="0" collapsed="false">
      <c r="A3170" s="0" t="n">
        <v>21030</v>
      </c>
      <c r="B3170" s="0" t="s">
        <v>4232</v>
      </c>
      <c r="C3170" s="0" t="s">
        <v>1167</v>
      </c>
      <c r="D3170" s="0" t="s">
        <v>1168</v>
      </c>
      <c r="E3170" s="317" t="n">
        <v>376.01</v>
      </c>
    </row>
    <row r="3171" customFormat="false" ht="15" hidden="false" customHeight="false" outlineLevel="0" collapsed="false">
      <c r="A3171" s="0" t="n">
        <v>21031</v>
      </c>
      <c r="B3171" s="0" t="s">
        <v>4233</v>
      </c>
      <c r="C3171" s="0" t="s">
        <v>1167</v>
      </c>
      <c r="D3171" s="0" t="s">
        <v>1168</v>
      </c>
      <c r="E3171" s="317" t="n">
        <v>468.13</v>
      </c>
    </row>
    <row r="3172" customFormat="false" ht="15" hidden="false" customHeight="false" outlineLevel="0" collapsed="false">
      <c r="A3172" s="0" t="n">
        <v>21032</v>
      </c>
      <c r="B3172" s="0" t="s">
        <v>4234</v>
      </c>
      <c r="C3172" s="0" t="s">
        <v>1167</v>
      </c>
      <c r="D3172" s="0" t="s">
        <v>1168</v>
      </c>
      <c r="E3172" s="317" t="n">
        <v>499.84</v>
      </c>
    </row>
    <row r="3173" customFormat="false" ht="15" hidden="false" customHeight="false" outlineLevel="0" collapsed="false">
      <c r="A3173" s="0" t="n">
        <v>37527</v>
      </c>
      <c r="B3173" s="0" t="s">
        <v>4235</v>
      </c>
      <c r="C3173" s="0" t="s">
        <v>1167</v>
      </c>
      <c r="D3173" s="0" t="s">
        <v>1168</v>
      </c>
      <c r="E3173" s="317" t="n">
        <v>451.51</v>
      </c>
    </row>
    <row r="3174" customFormat="false" ht="15" hidden="false" customHeight="false" outlineLevel="0" collapsed="false">
      <c r="A3174" s="0" t="n">
        <v>37528</v>
      </c>
      <c r="B3174" s="0" t="s">
        <v>4236</v>
      </c>
      <c r="C3174" s="0" t="s">
        <v>1167</v>
      </c>
      <c r="D3174" s="0" t="s">
        <v>1168</v>
      </c>
      <c r="E3174" s="317" t="n">
        <v>538.35</v>
      </c>
    </row>
    <row r="3175" customFormat="false" ht="15" hidden="false" customHeight="false" outlineLevel="0" collapsed="false">
      <c r="A3175" s="0" t="n">
        <v>37529</v>
      </c>
      <c r="B3175" s="0" t="s">
        <v>4237</v>
      </c>
      <c r="C3175" s="0" t="s">
        <v>1167</v>
      </c>
      <c r="D3175" s="0" t="s">
        <v>1168</v>
      </c>
      <c r="E3175" s="317" t="n">
        <v>543.63</v>
      </c>
    </row>
    <row r="3176" customFormat="false" ht="15" hidden="false" customHeight="false" outlineLevel="0" collapsed="false">
      <c r="A3176" s="0" t="n">
        <v>37530</v>
      </c>
      <c r="B3176" s="0" t="s">
        <v>4238</v>
      </c>
      <c r="C3176" s="0" t="s">
        <v>1167</v>
      </c>
      <c r="D3176" s="0" t="s">
        <v>1168</v>
      </c>
      <c r="E3176" s="317" t="n">
        <v>709.74</v>
      </c>
    </row>
    <row r="3177" customFormat="false" ht="15" hidden="false" customHeight="false" outlineLevel="0" collapsed="false">
      <c r="A3177" s="0" t="n">
        <v>21034</v>
      </c>
      <c r="B3177" s="0" t="s">
        <v>4239</v>
      </c>
      <c r="C3177" s="0" t="s">
        <v>1167</v>
      </c>
      <c r="D3177" s="0" t="s">
        <v>1168</v>
      </c>
      <c r="E3177" s="317" t="n">
        <v>605.54</v>
      </c>
    </row>
    <row r="3178" customFormat="false" ht="15" hidden="false" customHeight="false" outlineLevel="0" collapsed="false">
      <c r="A3178" s="0" t="n">
        <v>37531</v>
      </c>
      <c r="B3178" s="0" t="s">
        <v>4240</v>
      </c>
      <c r="C3178" s="0" t="s">
        <v>1167</v>
      </c>
      <c r="D3178" s="0" t="s">
        <v>1168</v>
      </c>
      <c r="E3178" s="317" t="n">
        <v>762.6</v>
      </c>
    </row>
    <row r="3179" customFormat="false" ht="15" hidden="false" customHeight="false" outlineLevel="0" collapsed="false">
      <c r="A3179" s="0" t="n">
        <v>21036</v>
      </c>
      <c r="B3179" s="0" t="s">
        <v>4241</v>
      </c>
      <c r="C3179" s="0" t="s">
        <v>1167</v>
      </c>
      <c r="D3179" s="0" t="s">
        <v>1168</v>
      </c>
      <c r="E3179" s="317" t="n">
        <v>927.2</v>
      </c>
    </row>
    <row r="3180" customFormat="false" ht="15" hidden="false" customHeight="false" outlineLevel="0" collapsed="false">
      <c r="A3180" s="0" t="n">
        <v>21037</v>
      </c>
      <c r="B3180" s="0" t="s">
        <v>4242</v>
      </c>
      <c r="C3180" s="0" t="s">
        <v>1167</v>
      </c>
      <c r="D3180" s="0" t="s">
        <v>1168</v>
      </c>
      <c r="E3180" s="316" t="n">
        <v>1057.06</v>
      </c>
    </row>
    <row r="3181" customFormat="false" ht="15" hidden="false" customHeight="false" outlineLevel="0" collapsed="false">
      <c r="A3181" s="0" t="n">
        <v>20185</v>
      </c>
      <c r="B3181" s="0" t="s">
        <v>4243</v>
      </c>
      <c r="C3181" s="0" t="s">
        <v>1185</v>
      </c>
      <c r="D3181" s="0" t="s">
        <v>1175</v>
      </c>
      <c r="E3181" s="317" t="n">
        <v>13</v>
      </c>
    </row>
    <row r="3182" customFormat="false" ht="15" hidden="false" customHeight="false" outlineLevel="0" collapsed="false">
      <c r="A3182" s="0" t="n">
        <v>20260</v>
      </c>
      <c r="B3182" s="0" t="s">
        <v>4244</v>
      </c>
      <c r="C3182" s="0" t="s">
        <v>1167</v>
      </c>
      <c r="D3182" s="0" t="s">
        <v>1168</v>
      </c>
      <c r="E3182" s="317" t="n">
        <v>6.51</v>
      </c>
    </row>
    <row r="3183" customFormat="false" ht="15" hidden="false" customHeight="false" outlineLevel="0" collapsed="false">
      <c r="A3183" s="0" t="n">
        <v>37523</v>
      </c>
      <c r="B3183" s="0" t="s">
        <v>4245</v>
      </c>
      <c r="C3183" s="0" t="s">
        <v>1167</v>
      </c>
      <c r="D3183" s="0" t="s">
        <v>1168</v>
      </c>
      <c r="E3183" s="316" t="n">
        <v>427421.98</v>
      </c>
    </row>
    <row r="3184" customFormat="false" ht="15" hidden="false" customHeight="false" outlineLevel="0" collapsed="false">
      <c r="A3184" s="0" t="n">
        <v>37515</v>
      </c>
      <c r="B3184" s="0" t="s">
        <v>4246</v>
      </c>
      <c r="C3184" s="0" t="s">
        <v>1167</v>
      </c>
      <c r="D3184" s="0" t="s">
        <v>1175</v>
      </c>
      <c r="E3184" s="316" t="n">
        <v>380000</v>
      </c>
    </row>
    <row r="3185" customFormat="false" ht="15" hidden="false" customHeight="false" outlineLevel="0" collapsed="false">
      <c r="A3185" s="0" t="n">
        <v>12899</v>
      </c>
      <c r="B3185" s="0" t="s">
        <v>4247</v>
      </c>
      <c r="C3185" s="0" t="s">
        <v>1167</v>
      </c>
      <c r="D3185" s="0" t="s">
        <v>1171</v>
      </c>
      <c r="E3185" s="317" t="n">
        <v>100.35</v>
      </c>
    </row>
    <row r="3186" customFormat="false" ht="15" hidden="false" customHeight="false" outlineLevel="0" collapsed="false">
      <c r="A3186" s="0" t="n">
        <v>12898</v>
      </c>
      <c r="B3186" s="0" t="s">
        <v>4248</v>
      </c>
      <c r="C3186" s="0" t="s">
        <v>1167</v>
      </c>
      <c r="D3186" s="0" t="s">
        <v>1171</v>
      </c>
      <c r="E3186" s="317" t="n">
        <v>159.18</v>
      </c>
    </row>
    <row r="3187" customFormat="false" ht="15" hidden="false" customHeight="false" outlineLevel="0" collapsed="false">
      <c r="A3187" s="0" t="n">
        <v>42528</v>
      </c>
      <c r="B3187" s="0" t="s">
        <v>4249</v>
      </c>
      <c r="C3187" s="0" t="s">
        <v>1170</v>
      </c>
      <c r="D3187" s="0" t="s">
        <v>1168</v>
      </c>
      <c r="E3187" s="317" t="n">
        <v>6.33</v>
      </c>
    </row>
    <row r="3188" customFormat="false" ht="15" hidden="false" customHeight="false" outlineLevel="0" collapsed="false">
      <c r="A3188" s="0" t="n">
        <v>39696</v>
      </c>
      <c r="B3188" s="0" t="s">
        <v>4250</v>
      </c>
      <c r="C3188" s="0" t="s">
        <v>1170</v>
      </c>
      <c r="D3188" s="0" t="s">
        <v>1175</v>
      </c>
      <c r="E3188" s="317" t="n">
        <v>4.45</v>
      </c>
    </row>
    <row r="3189" customFormat="false" ht="15" hidden="false" customHeight="false" outlineLevel="0" collapsed="false">
      <c r="A3189" s="0" t="n">
        <v>39700</v>
      </c>
      <c r="B3189" s="0" t="s">
        <v>4251</v>
      </c>
      <c r="C3189" s="0" t="s">
        <v>1170</v>
      </c>
      <c r="D3189" s="0" t="s">
        <v>1168</v>
      </c>
      <c r="E3189" s="317" t="n">
        <v>14.59</v>
      </c>
    </row>
    <row r="3190" customFormat="false" ht="15" hidden="false" customHeight="false" outlineLevel="0" collapsed="false">
      <c r="A3190" s="0" t="n">
        <v>11621</v>
      </c>
      <c r="B3190" s="0" t="s">
        <v>4252</v>
      </c>
      <c r="C3190" s="0" t="s">
        <v>1170</v>
      </c>
      <c r="D3190" s="0" t="s">
        <v>1168</v>
      </c>
      <c r="E3190" s="317" t="n">
        <v>29.03</v>
      </c>
    </row>
    <row r="3191" customFormat="false" ht="15" hidden="false" customHeight="false" outlineLevel="0" collapsed="false">
      <c r="A3191" s="0" t="n">
        <v>4014</v>
      </c>
      <c r="B3191" s="0" t="s">
        <v>4253</v>
      </c>
      <c r="C3191" s="0" t="s">
        <v>1170</v>
      </c>
      <c r="D3191" s="0" t="s">
        <v>1168</v>
      </c>
      <c r="E3191" s="317" t="n">
        <v>30.04</v>
      </c>
    </row>
    <row r="3192" customFormat="false" ht="15" hidden="false" customHeight="false" outlineLevel="0" collapsed="false">
      <c r="A3192" s="0" t="n">
        <v>4015</v>
      </c>
      <c r="B3192" s="0" t="s">
        <v>4254</v>
      </c>
      <c r="C3192" s="0" t="s">
        <v>1170</v>
      </c>
      <c r="D3192" s="0" t="s">
        <v>1168</v>
      </c>
      <c r="E3192" s="317" t="n">
        <v>36.89</v>
      </c>
    </row>
    <row r="3193" customFormat="false" ht="15" hidden="false" customHeight="false" outlineLevel="0" collapsed="false">
      <c r="A3193" s="0" t="n">
        <v>4017</v>
      </c>
      <c r="B3193" s="0" t="s">
        <v>4255</v>
      </c>
      <c r="C3193" s="0" t="s">
        <v>1170</v>
      </c>
      <c r="D3193" s="0" t="s">
        <v>1168</v>
      </c>
      <c r="E3193" s="317" t="n">
        <v>53.67</v>
      </c>
    </row>
    <row r="3194" customFormat="false" ht="15" hidden="false" customHeight="false" outlineLevel="0" collapsed="false">
      <c r="A3194" s="0" t="n">
        <v>4016</v>
      </c>
      <c r="B3194" s="0" t="s">
        <v>4256</v>
      </c>
      <c r="C3194" s="0" t="s">
        <v>1170</v>
      </c>
      <c r="D3194" s="0" t="s">
        <v>1175</v>
      </c>
      <c r="E3194" s="317" t="n">
        <v>21.2</v>
      </c>
    </row>
    <row r="3195" customFormat="false" ht="15" hidden="false" customHeight="false" outlineLevel="0" collapsed="false">
      <c r="A3195" s="0" t="n">
        <v>39699</v>
      </c>
      <c r="B3195" s="0" t="s">
        <v>4257</v>
      </c>
      <c r="C3195" s="0" t="s">
        <v>1170</v>
      </c>
      <c r="D3195" s="0" t="s">
        <v>1168</v>
      </c>
      <c r="E3195" s="317" t="n">
        <v>9.93</v>
      </c>
    </row>
    <row r="3196" customFormat="false" ht="15" hidden="false" customHeight="false" outlineLevel="0" collapsed="false">
      <c r="A3196" s="0" t="n">
        <v>38544</v>
      </c>
      <c r="B3196" s="0" t="s">
        <v>4258</v>
      </c>
      <c r="C3196" s="0" t="s">
        <v>1170</v>
      </c>
      <c r="D3196" s="0" t="s">
        <v>1168</v>
      </c>
      <c r="E3196" s="317" t="n">
        <v>5.44</v>
      </c>
    </row>
    <row r="3197" customFormat="false" ht="15" hidden="false" customHeight="false" outlineLevel="0" collapsed="false">
      <c r="A3197" s="0" t="n">
        <v>38545</v>
      </c>
      <c r="B3197" s="0" t="s">
        <v>4259</v>
      </c>
      <c r="C3197" s="0" t="s">
        <v>1170</v>
      </c>
      <c r="D3197" s="0" t="s">
        <v>1168</v>
      </c>
      <c r="E3197" s="317" t="n">
        <v>3.49</v>
      </c>
    </row>
    <row r="3198" customFormat="false" ht="15" hidden="false" customHeight="false" outlineLevel="0" collapsed="false">
      <c r="A3198" s="0" t="n">
        <v>42527</v>
      </c>
      <c r="B3198" s="0" t="s">
        <v>4260</v>
      </c>
      <c r="C3198" s="0" t="s">
        <v>1170</v>
      </c>
      <c r="D3198" s="0" t="s">
        <v>1168</v>
      </c>
      <c r="E3198" s="317" t="n">
        <v>16.72</v>
      </c>
    </row>
    <row r="3199" customFormat="false" ht="15" hidden="false" customHeight="false" outlineLevel="0" collapsed="false">
      <c r="A3199" s="0" t="n">
        <v>39323</v>
      </c>
      <c r="B3199" s="0" t="s">
        <v>4261</v>
      </c>
      <c r="C3199" s="0" t="s">
        <v>1170</v>
      </c>
      <c r="D3199" s="0" t="s">
        <v>1168</v>
      </c>
      <c r="E3199" s="317" t="n">
        <v>13.33</v>
      </c>
    </row>
    <row r="3200" customFormat="false" ht="15" hidden="false" customHeight="false" outlineLevel="0" collapsed="false">
      <c r="A3200" s="0" t="n">
        <v>626</v>
      </c>
      <c r="B3200" s="0" t="s">
        <v>4262</v>
      </c>
      <c r="C3200" s="0" t="s">
        <v>1234</v>
      </c>
      <c r="D3200" s="0" t="s">
        <v>1175</v>
      </c>
      <c r="E3200" s="317" t="n">
        <v>9.97</v>
      </c>
    </row>
    <row r="3201" customFormat="false" ht="15" hidden="false" customHeight="false" outlineLevel="0" collapsed="false">
      <c r="A3201" s="0" t="n">
        <v>25860</v>
      </c>
      <c r="B3201" s="0" t="s">
        <v>4263</v>
      </c>
      <c r="C3201" s="0" t="s">
        <v>1170</v>
      </c>
      <c r="D3201" s="0" t="s">
        <v>1171</v>
      </c>
      <c r="E3201" s="317" t="n">
        <v>9.11</v>
      </c>
    </row>
    <row r="3202" customFormat="false" ht="15" hidden="false" customHeight="false" outlineLevel="0" collapsed="false">
      <c r="A3202" s="0" t="n">
        <v>25861</v>
      </c>
      <c r="B3202" s="0" t="s">
        <v>4264</v>
      </c>
      <c r="C3202" s="0" t="s">
        <v>1170</v>
      </c>
      <c r="D3202" s="0" t="s">
        <v>1171</v>
      </c>
      <c r="E3202" s="317" t="n">
        <v>13.74</v>
      </c>
    </row>
    <row r="3203" customFormat="false" ht="15" hidden="false" customHeight="false" outlineLevel="0" collapsed="false">
      <c r="A3203" s="0" t="n">
        <v>25862</v>
      </c>
      <c r="B3203" s="0" t="s">
        <v>4265</v>
      </c>
      <c r="C3203" s="0" t="s">
        <v>1170</v>
      </c>
      <c r="D3203" s="0" t="s">
        <v>1171</v>
      </c>
      <c r="E3203" s="317" t="n">
        <v>14.58</v>
      </c>
    </row>
    <row r="3204" customFormat="false" ht="15" hidden="false" customHeight="false" outlineLevel="0" collapsed="false">
      <c r="A3204" s="0" t="n">
        <v>25863</v>
      </c>
      <c r="B3204" s="0" t="s">
        <v>4266</v>
      </c>
      <c r="C3204" s="0" t="s">
        <v>1170</v>
      </c>
      <c r="D3204" s="0" t="s">
        <v>1171</v>
      </c>
      <c r="E3204" s="317" t="n">
        <v>18.23</v>
      </c>
    </row>
    <row r="3205" customFormat="false" ht="15" hidden="false" customHeight="false" outlineLevel="0" collapsed="false">
      <c r="A3205" s="0" t="n">
        <v>25864</v>
      </c>
      <c r="B3205" s="0" t="s">
        <v>4267</v>
      </c>
      <c r="C3205" s="0" t="s">
        <v>1170</v>
      </c>
      <c r="D3205" s="0" t="s">
        <v>1171</v>
      </c>
      <c r="E3205" s="317" t="n">
        <v>27.34</v>
      </c>
    </row>
    <row r="3206" customFormat="false" ht="15" hidden="false" customHeight="false" outlineLevel="0" collapsed="false">
      <c r="A3206" s="0" t="n">
        <v>25865</v>
      </c>
      <c r="B3206" s="0" t="s">
        <v>4268</v>
      </c>
      <c r="C3206" s="0" t="s">
        <v>1170</v>
      </c>
      <c r="D3206" s="0" t="s">
        <v>1171</v>
      </c>
      <c r="E3206" s="317" t="n">
        <v>36.63</v>
      </c>
    </row>
    <row r="3207" customFormat="false" ht="15" hidden="false" customHeight="false" outlineLevel="0" collapsed="false">
      <c r="A3207" s="0" t="n">
        <v>25866</v>
      </c>
      <c r="B3207" s="0" t="s">
        <v>4269</v>
      </c>
      <c r="C3207" s="0" t="s">
        <v>1170</v>
      </c>
      <c r="D3207" s="0" t="s">
        <v>1171</v>
      </c>
      <c r="E3207" s="317" t="n">
        <v>45.48</v>
      </c>
    </row>
    <row r="3208" customFormat="false" ht="15" hidden="false" customHeight="false" outlineLevel="0" collapsed="false">
      <c r="A3208" s="0" t="n">
        <v>25868</v>
      </c>
      <c r="B3208" s="0" t="s">
        <v>4270</v>
      </c>
      <c r="C3208" s="0" t="s">
        <v>1170</v>
      </c>
      <c r="D3208" s="0" t="s">
        <v>1171</v>
      </c>
      <c r="E3208" s="317" t="n">
        <v>10.15</v>
      </c>
    </row>
    <row r="3209" customFormat="false" ht="15" hidden="false" customHeight="false" outlineLevel="0" collapsed="false">
      <c r="A3209" s="0" t="n">
        <v>25869</v>
      </c>
      <c r="B3209" s="0" t="s">
        <v>4271</v>
      </c>
      <c r="C3209" s="0" t="s">
        <v>1170</v>
      </c>
      <c r="D3209" s="0" t="s">
        <v>1171</v>
      </c>
      <c r="E3209" s="317" t="n">
        <v>14.33</v>
      </c>
    </row>
    <row r="3210" customFormat="false" ht="15" hidden="false" customHeight="false" outlineLevel="0" collapsed="false">
      <c r="A3210" s="0" t="n">
        <v>25870</v>
      </c>
      <c r="B3210" s="0" t="s">
        <v>4272</v>
      </c>
      <c r="C3210" s="0" t="s">
        <v>1170</v>
      </c>
      <c r="D3210" s="0" t="s">
        <v>1171</v>
      </c>
      <c r="E3210" s="317" t="n">
        <v>16.24</v>
      </c>
    </row>
    <row r="3211" customFormat="false" ht="15" hidden="false" customHeight="false" outlineLevel="0" collapsed="false">
      <c r="A3211" s="0" t="n">
        <v>25871</v>
      </c>
      <c r="B3211" s="0" t="s">
        <v>4273</v>
      </c>
      <c r="C3211" s="0" t="s">
        <v>1170</v>
      </c>
      <c r="D3211" s="0" t="s">
        <v>1171</v>
      </c>
      <c r="E3211" s="317" t="n">
        <v>19.94</v>
      </c>
    </row>
    <row r="3212" customFormat="false" ht="15" hidden="false" customHeight="false" outlineLevel="0" collapsed="false">
      <c r="A3212" s="0" t="n">
        <v>25867</v>
      </c>
      <c r="B3212" s="0" t="s">
        <v>4274</v>
      </c>
      <c r="C3212" s="0" t="s">
        <v>1170</v>
      </c>
      <c r="D3212" s="0" t="s">
        <v>1171</v>
      </c>
      <c r="E3212" s="317" t="n">
        <v>29.52</v>
      </c>
    </row>
    <row r="3213" customFormat="false" ht="15" hidden="false" customHeight="false" outlineLevel="0" collapsed="false">
      <c r="A3213" s="0" t="n">
        <v>25872</v>
      </c>
      <c r="B3213" s="0" t="s">
        <v>4275</v>
      </c>
      <c r="C3213" s="0" t="s">
        <v>1170</v>
      </c>
      <c r="D3213" s="0" t="s">
        <v>1171</v>
      </c>
      <c r="E3213" s="317" t="n">
        <v>39.9</v>
      </c>
    </row>
    <row r="3214" customFormat="false" ht="15" hidden="false" customHeight="false" outlineLevel="0" collapsed="false">
      <c r="A3214" s="0" t="n">
        <v>25873</v>
      </c>
      <c r="B3214" s="0" t="s">
        <v>4276</v>
      </c>
      <c r="C3214" s="0" t="s">
        <v>1170</v>
      </c>
      <c r="D3214" s="0" t="s">
        <v>1171</v>
      </c>
      <c r="E3214" s="317" t="n">
        <v>49.77</v>
      </c>
    </row>
    <row r="3215" customFormat="false" ht="15" hidden="false" customHeight="false" outlineLevel="0" collapsed="false">
      <c r="A3215" s="0" t="n">
        <v>40637</v>
      </c>
      <c r="B3215" s="0" t="s">
        <v>4277</v>
      </c>
      <c r="C3215" s="0" t="s">
        <v>1167</v>
      </c>
      <c r="D3215" s="0" t="s">
        <v>1171</v>
      </c>
      <c r="E3215" s="316" t="n">
        <v>505925.24</v>
      </c>
    </row>
    <row r="3216" customFormat="false" ht="15" hidden="false" customHeight="false" outlineLevel="0" collapsed="false">
      <c r="A3216" s="0" t="n">
        <v>13836</v>
      </c>
      <c r="B3216" s="0" t="s">
        <v>4278</v>
      </c>
      <c r="C3216" s="0" t="s">
        <v>1167</v>
      </c>
      <c r="D3216" s="0" t="s">
        <v>1171</v>
      </c>
      <c r="E3216" s="316" t="n">
        <v>78291.97</v>
      </c>
    </row>
    <row r="3217" customFormat="false" ht="15" hidden="false" customHeight="false" outlineLevel="0" collapsed="false">
      <c r="A3217" s="0" t="n">
        <v>14534</v>
      </c>
      <c r="B3217" s="0" t="s">
        <v>4279</v>
      </c>
      <c r="C3217" s="0" t="s">
        <v>1167</v>
      </c>
      <c r="D3217" s="0" t="s">
        <v>1171</v>
      </c>
      <c r="E3217" s="316" t="n">
        <v>32775.09</v>
      </c>
    </row>
    <row r="3218" customFormat="false" ht="15" hidden="false" customHeight="false" outlineLevel="0" collapsed="false">
      <c r="A3218" s="0" t="n">
        <v>14619</v>
      </c>
      <c r="B3218" s="0" t="s">
        <v>4280</v>
      </c>
      <c r="C3218" s="0" t="s">
        <v>1167</v>
      </c>
      <c r="D3218" s="0" t="s">
        <v>1168</v>
      </c>
      <c r="E3218" s="316" t="n">
        <v>10075.41</v>
      </c>
    </row>
    <row r="3219" customFormat="false" ht="15" hidden="false" customHeight="false" outlineLevel="0" collapsed="false">
      <c r="A3219" s="0" t="n">
        <v>14535</v>
      </c>
      <c r="B3219" s="0" t="s">
        <v>4281</v>
      </c>
      <c r="C3219" s="0" t="s">
        <v>1167</v>
      </c>
      <c r="D3219" s="0" t="s">
        <v>1171</v>
      </c>
      <c r="E3219" s="316" t="n">
        <v>325295.92</v>
      </c>
    </row>
    <row r="3220" customFormat="false" ht="15" hidden="false" customHeight="false" outlineLevel="0" collapsed="false">
      <c r="A3220" s="0" t="n">
        <v>39813</v>
      </c>
      <c r="B3220" s="0" t="s">
        <v>4282</v>
      </c>
      <c r="C3220" s="0" t="s">
        <v>1167</v>
      </c>
      <c r="D3220" s="0" t="s">
        <v>1171</v>
      </c>
      <c r="E3220" s="316" t="n">
        <v>14375.23</v>
      </c>
    </row>
    <row r="3221" customFormat="false" ht="15" hidden="false" customHeight="false" outlineLevel="0" collapsed="false">
      <c r="A3221" s="0" t="n">
        <v>12868</v>
      </c>
      <c r="B3221" s="0" t="s">
        <v>4283</v>
      </c>
      <c r="C3221" s="0" t="s">
        <v>1173</v>
      </c>
      <c r="D3221" s="0" t="s">
        <v>1168</v>
      </c>
      <c r="E3221" s="317" t="n">
        <v>13.58</v>
      </c>
    </row>
    <row r="3222" customFormat="false" ht="15" hidden="false" customHeight="false" outlineLevel="0" collapsed="false">
      <c r="A3222" s="0" t="n">
        <v>40916</v>
      </c>
      <c r="B3222" s="0" t="s">
        <v>4284</v>
      </c>
      <c r="C3222" s="0" t="s">
        <v>1360</v>
      </c>
      <c r="D3222" s="0" t="s">
        <v>1168</v>
      </c>
      <c r="E3222" s="316" t="n">
        <v>2398.98</v>
      </c>
    </row>
    <row r="3223" customFormat="false" ht="15" hidden="false" customHeight="false" outlineLevel="0" collapsed="false">
      <c r="A3223" s="0" t="n">
        <v>4755</v>
      </c>
      <c r="B3223" s="0" t="s">
        <v>814</v>
      </c>
      <c r="C3223" s="0" t="s">
        <v>1173</v>
      </c>
      <c r="D3223" s="0" t="s">
        <v>1168</v>
      </c>
      <c r="E3223" s="317" t="n">
        <v>13</v>
      </c>
    </row>
    <row r="3224" customFormat="false" ht="15" hidden="false" customHeight="false" outlineLevel="0" collapsed="false">
      <c r="A3224" s="0" t="n">
        <v>41067</v>
      </c>
      <c r="B3224" s="0" t="s">
        <v>4285</v>
      </c>
      <c r="C3224" s="0" t="s">
        <v>1360</v>
      </c>
      <c r="D3224" s="0" t="s">
        <v>1168</v>
      </c>
      <c r="E3224" s="316" t="n">
        <v>2296.6</v>
      </c>
    </row>
    <row r="3225" customFormat="false" ht="15" hidden="false" customHeight="false" outlineLevel="0" collapsed="false">
      <c r="A3225" s="0" t="n">
        <v>38463</v>
      </c>
      <c r="B3225" s="0" t="s">
        <v>4286</v>
      </c>
      <c r="C3225" s="0" t="s">
        <v>1167</v>
      </c>
      <c r="D3225" s="0" t="s">
        <v>1168</v>
      </c>
      <c r="E3225" s="317" t="n">
        <v>16.38</v>
      </c>
    </row>
    <row r="3226" customFormat="false" ht="15" hidden="false" customHeight="false" outlineLevel="0" collapsed="false">
      <c r="A3226" s="0" t="n">
        <v>40703</v>
      </c>
      <c r="B3226" s="0" t="s">
        <v>4287</v>
      </c>
      <c r="C3226" s="0" t="s">
        <v>1167</v>
      </c>
      <c r="D3226" s="0" t="s">
        <v>1171</v>
      </c>
      <c r="E3226" s="316" t="n">
        <v>5833</v>
      </c>
    </row>
    <row r="3227" customFormat="false" ht="15" hidden="false" customHeight="false" outlineLevel="0" collapsed="false">
      <c r="A3227" s="0" t="n">
        <v>14531</v>
      </c>
      <c r="B3227" s="0" t="s">
        <v>4288</v>
      </c>
      <c r="C3227" s="0" t="s">
        <v>1167</v>
      </c>
      <c r="D3227" s="0" t="s">
        <v>1171</v>
      </c>
      <c r="E3227" s="316" t="n">
        <v>10874.91</v>
      </c>
    </row>
    <row r="3228" customFormat="false" ht="15" hidden="false" customHeight="false" outlineLevel="0" collapsed="false">
      <c r="A3228" s="0" t="n">
        <v>36533</v>
      </c>
      <c r="B3228" s="0" t="s">
        <v>4289</v>
      </c>
      <c r="C3228" s="0" t="s">
        <v>1167</v>
      </c>
      <c r="D3228" s="0" t="s">
        <v>1171</v>
      </c>
      <c r="E3228" s="316" t="n">
        <v>12514.24</v>
      </c>
    </row>
    <row r="3229" customFormat="false" ht="15" hidden="false" customHeight="false" outlineLevel="0" collapsed="false">
      <c r="A3229" s="0" t="n">
        <v>11616</v>
      </c>
      <c r="B3229" s="0" t="s">
        <v>4290</v>
      </c>
      <c r="C3229" s="0" t="s">
        <v>1167</v>
      </c>
      <c r="D3229" s="0" t="s">
        <v>1171</v>
      </c>
      <c r="E3229" s="316" t="n">
        <v>11819.51</v>
      </c>
    </row>
    <row r="3230" customFormat="false" ht="15" hidden="false" customHeight="false" outlineLevel="0" collapsed="false">
      <c r="A3230" s="0" t="n">
        <v>41898</v>
      </c>
      <c r="B3230" s="0" t="s">
        <v>4291</v>
      </c>
      <c r="C3230" s="0" t="s">
        <v>1167</v>
      </c>
      <c r="D3230" s="0" t="s">
        <v>1171</v>
      </c>
      <c r="E3230" s="316" t="n">
        <v>13298.56</v>
      </c>
    </row>
    <row r="3231" customFormat="false" ht="15" hidden="false" customHeight="false" outlineLevel="0" collapsed="false">
      <c r="A3231" s="0" t="n">
        <v>13447</v>
      </c>
      <c r="B3231" s="0" t="s">
        <v>4292</v>
      </c>
      <c r="C3231" s="0" t="s">
        <v>1167</v>
      </c>
      <c r="D3231" s="0" t="s">
        <v>1171</v>
      </c>
      <c r="E3231" s="316" t="n">
        <v>24470.26</v>
      </c>
    </row>
    <row r="3232" customFormat="false" ht="15" hidden="false" customHeight="false" outlineLevel="0" collapsed="false">
      <c r="A3232" s="0" t="n">
        <v>14529</v>
      </c>
      <c r="B3232" s="0" t="s">
        <v>4293</v>
      </c>
      <c r="C3232" s="0" t="s">
        <v>1167</v>
      </c>
      <c r="D3232" s="0" t="s">
        <v>1171</v>
      </c>
      <c r="E3232" s="316" t="n">
        <v>13685.6</v>
      </c>
    </row>
    <row r="3233" customFormat="false" ht="15" hidden="false" customHeight="false" outlineLevel="0" collapsed="false">
      <c r="A3233" s="0" t="n">
        <v>10747</v>
      </c>
      <c r="B3233" s="0" t="s">
        <v>4294</v>
      </c>
      <c r="C3233" s="0" t="s">
        <v>1167</v>
      </c>
      <c r="D3233" s="0" t="s">
        <v>1171</v>
      </c>
      <c r="E3233" s="316" t="n">
        <v>13427.66</v>
      </c>
    </row>
    <row r="3234" customFormat="false" ht="15" hidden="false" customHeight="false" outlineLevel="0" collapsed="false">
      <c r="A3234" s="0" t="n">
        <v>36141</v>
      </c>
      <c r="B3234" s="0" t="s">
        <v>4295</v>
      </c>
      <c r="C3234" s="0" t="s">
        <v>1167</v>
      </c>
      <c r="D3234" s="0" t="s">
        <v>1168</v>
      </c>
      <c r="E3234" s="317" t="n">
        <v>27</v>
      </c>
    </row>
    <row r="3235" customFormat="false" ht="15" hidden="false" customHeight="false" outlineLevel="0" collapsed="false">
      <c r="A3235" s="0" t="n">
        <v>4053</v>
      </c>
      <c r="B3235" s="0" t="s">
        <v>4296</v>
      </c>
      <c r="C3235" s="0" t="s">
        <v>3397</v>
      </c>
      <c r="D3235" s="0" t="s">
        <v>1168</v>
      </c>
      <c r="E3235" s="317" t="n">
        <v>45.71</v>
      </c>
    </row>
    <row r="3236" customFormat="false" ht="15" hidden="false" customHeight="false" outlineLevel="0" collapsed="false">
      <c r="A3236" s="0" t="n">
        <v>4052</v>
      </c>
      <c r="B3236" s="0" t="s">
        <v>4297</v>
      </c>
      <c r="C3236" s="0" t="s">
        <v>1346</v>
      </c>
      <c r="D3236" s="0" t="s">
        <v>1168</v>
      </c>
      <c r="E3236" s="317" t="n">
        <v>93.23</v>
      </c>
    </row>
    <row r="3237" customFormat="false" ht="15" hidden="false" customHeight="false" outlineLevel="0" collapsed="false">
      <c r="A3237" s="0" t="n">
        <v>4056</v>
      </c>
      <c r="B3237" s="0" t="s">
        <v>4298</v>
      </c>
      <c r="C3237" s="0" t="s">
        <v>3397</v>
      </c>
      <c r="D3237" s="0" t="s">
        <v>1168</v>
      </c>
      <c r="E3237" s="317" t="n">
        <v>24.04</v>
      </c>
    </row>
    <row r="3238" customFormat="false" ht="15" hidden="false" customHeight="false" outlineLevel="0" collapsed="false">
      <c r="A3238" s="0" t="n">
        <v>4051</v>
      </c>
      <c r="B3238" s="0" t="s">
        <v>783</v>
      </c>
      <c r="C3238" s="0" t="s">
        <v>1346</v>
      </c>
      <c r="D3238" s="0" t="s">
        <v>1168</v>
      </c>
      <c r="E3238" s="317" t="n">
        <v>60</v>
      </c>
    </row>
    <row r="3239" customFormat="false" ht="15" hidden="false" customHeight="false" outlineLevel="0" collapsed="false">
      <c r="A3239" s="0" t="n">
        <v>4048</v>
      </c>
      <c r="B3239" s="0" t="s">
        <v>783</v>
      </c>
      <c r="C3239" s="0" t="s">
        <v>1235</v>
      </c>
      <c r="D3239" s="0" t="s">
        <v>1168</v>
      </c>
      <c r="E3239" s="317" t="n">
        <v>3.33</v>
      </c>
    </row>
    <row r="3240" customFormat="false" ht="15" hidden="false" customHeight="false" outlineLevel="0" collapsed="false">
      <c r="A3240" s="0" t="n">
        <v>4047</v>
      </c>
      <c r="B3240" s="0" t="s">
        <v>783</v>
      </c>
      <c r="C3240" s="0" t="s">
        <v>3397</v>
      </c>
      <c r="D3240" s="0" t="s">
        <v>1175</v>
      </c>
      <c r="E3240" s="317" t="n">
        <v>12</v>
      </c>
    </row>
    <row r="3241" customFormat="false" ht="15" hidden="false" customHeight="false" outlineLevel="0" collapsed="false">
      <c r="A3241" s="0" t="n">
        <v>39434</v>
      </c>
      <c r="B3241" s="0" t="s">
        <v>716</v>
      </c>
      <c r="C3241" s="0" t="s">
        <v>1234</v>
      </c>
      <c r="D3241" s="0" t="s">
        <v>1168</v>
      </c>
      <c r="E3241" s="317" t="n">
        <v>3.06</v>
      </c>
    </row>
    <row r="3242" customFormat="false" ht="15" hidden="false" customHeight="false" outlineLevel="0" collapsed="false">
      <c r="A3242" s="0" t="n">
        <v>39433</v>
      </c>
      <c r="B3242" s="0" t="s">
        <v>4299</v>
      </c>
      <c r="C3242" s="0" t="s">
        <v>1234</v>
      </c>
      <c r="D3242" s="0" t="s">
        <v>1168</v>
      </c>
      <c r="E3242" s="317" t="n">
        <v>2.19</v>
      </c>
    </row>
    <row r="3243" customFormat="false" ht="15" hidden="false" customHeight="false" outlineLevel="0" collapsed="false">
      <c r="A3243" s="0" t="n">
        <v>4049</v>
      </c>
      <c r="B3243" s="0" t="s">
        <v>4300</v>
      </c>
      <c r="C3243" s="0" t="s">
        <v>1235</v>
      </c>
      <c r="D3243" s="0" t="s">
        <v>1168</v>
      </c>
      <c r="E3243" s="317" t="n">
        <v>37.59</v>
      </c>
    </row>
    <row r="3244" customFormat="false" ht="15" hidden="false" customHeight="false" outlineLevel="0" collapsed="false">
      <c r="A3244" s="0" t="n">
        <v>38120</v>
      </c>
      <c r="B3244" s="0" t="s">
        <v>4301</v>
      </c>
      <c r="C3244" s="0" t="s">
        <v>1234</v>
      </c>
      <c r="D3244" s="0" t="s">
        <v>1168</v>
      </c>
      <c r="E3244" s="317" t="n">
        <v>70.95</v>
      </c>
    </row>
    <row r="3245" customFormat="false" ht="15" hidden="false" customHeight="false" outlineLevel="0" collapsed="false">
      <c r="A3245" s="0" t="n">
        <v>38877</v>
      </c>
      <c r="B3245" s="0" t="s">
        <v>744</v>
      </c>
      <c r="C3245" s="0" t="s">
        <v>1234</v>
      </c>
      <c r="D3245" s="0" t="s">
        <v>1168</v>
      </c>
      <c r="E3245" s="317" t="n">
        <v>5.7</v>
      </c>
    </row>
    <row r="3246" customFormat="false" ht="15" hidden="false" customHeight="false" outlineLevel="0" collapsed="false">
      <c r="A3246" s="0" t="n">
        <v>34546</v>
      </c>
      <c r="B3246" s="0" t="s">
        <v>4302</v>
      </c>
      <c r="C3246" s="0" t="s">
        <v>1234</v>
      </c>
      <c r="D3246" s="0" t="s">
        <v>1168</v>
      </c>
      <c r="E3246" s="317" t="n">
        <v>5.74</v>
      </c>
    </row>
    <row r="3247" customFormat="false" ht="15" hidden="false" customHeight="false" outlineLevel="0" collapsed="false">
      <c r="A3247" s="0" t="n">
        <v>10498</v>
      </c>
      <c r="B3247" s="0" t="s">
        <v>4303</v>
      </c>
      <c r="C3247" s="0" t="s">
        <v>1234</v>
      </c>
      <c r="D3247" s="0" t="s">
        <v>1168</v>
      </c>
      <c r="E3247" s="317" t="n">
        <v>6.35</v>
      </c>
    </row>
    <row r="3248" customFormat="false" ht="15" hidden="false" customHeight="false" outlineLevel="0" collapsed="false">
      <c r="A3248" s="0" t="n">
        <v>4823</v>
      </c>
      <c r="B3248" s="0" t="s">
        <v>821</v>
      </c>
      <c r="C3248" s="0" t="s">
        <v>1234</v>
      </c>
      <c r="D3248" s="0" t="s">
        <v>1168</v>
      </c>
      <c r="E3248" s="317" t="n">
        <v>29.37</v>
      </c>
    </row>
    <row r="3249" customFormat="false" ht="15" hidden="false" customHeight="false" outlineLevel="0" collapsed="false">
      <c r="A3249" s="0" t="n">
        <v>12357</v>
      </c>
      <c r="B3249" s="0" t="s">
        <v>903</v>
      </c>
      <c r="C3249" s="0" t="s">
        <v>1167</v>
      </c>
      <c r="D3249" s="0" t="s">
        <v>1168</v>
      </c>
      <c r="E3249" s="317" t="n">
        <v>134.17</v>
      </c>
    </row>
    <row r="3250" customFormat="false" ht="15" hidden="false" customHeight="false" outlineLevel="0" collapsed="false">
      <c r="A3250" s="0" t="n">
        <v>12358</v>
      </c>
      <c r="B3250" s="0" t="s">
        <v>4304</v>
      </c>
      <c r="C3250" s="0" t="s">
        <v>1167</v>
      </c>
      <c r="D3250" s="0" t="s">
        <v>1168</v>
      </c>
      <c r="E3250" s="317" t="n">
        <v>150.92</v>
      </c>
    </row>
    <row r="3251" customFormat="false" ht="15" hidden="false" customHeight="false" outlineLevel="0" collapsed="false">
      <c r="A3251" s="0" t="n">
        <v>11079</v>
      </c>
      <c r="B3251" s="0" t="s">
        <v>4305</v>
      </c>
      <c r="C3251" s="0" t="s">
        <v>1357</v>
      </c>
      <c r="D3251" s="0" t="s">
        <v>1168</v>
      </c>
      <c r="E3251" s="317" t="n">
        <v>659.98</v>
      </c>
    </row>
    <row r="3252" customFormat="false" ht="15" hidden="false" customHeight="false" outlineLevel="0" collapsed="false">
      <c r="A3252" s="0" t="n">
        <v>11082</v>
      </c>
      <c r="B3252" s="0" t="s">
        <v>4306</v>
      </c>
      <c r="C3252" s="0" t="s">
        <v>1357</v>
      </c>
      <c r="D3252" s="0" t="s">
        <v>1168</v>
      </c>
      <c r="E3252" s="317" t="n">
        <v>673.34</v>
      </c>
    </row>
    <row r="3253" customFormat="false" ht="15" hidden="false" customHeight="false" outlineLevel="0" collapsed="false">
      <c r="A3253" s="0" t="n">
        <v>4058</v>
      </c>
      <c r="B3253" s="0" t="s">
        <v>4307</v>
      </c>
      <c r="C3253" s="0" t="s">
        <v>1173</v>
      </c>
      <c r="D3253" s="0" t="s">
        <v>1168</v>
      </c>
      <c r="E3253" s="317" t="n">
        <v>28.17</v>
      </c>
    </row>
    <row r="3254" customFormat="false" ht="15" hidden="false" customHeight="false" outlineLevel="0" collapsed="false">
      <c r="A3254" s="0" t="n">
        <v>40974</v>
      </c>
      <c r="B3254" s="0" t="s">
        <v>4308</v>
      </c>
      <c r="C3254" s="0" t="s">
        <v>1360</v>
      </c>
      <c r="D3254" s="0" t="s">
        <v>1168</v>
      </c>
      <c r="E3254" s="316" t="n">
        <v>4974.61</v>
      </c>
    </row>
    <row r="3255" customFormat="false" ht="15" hidden="false" customHeight="false" outlineLevel="0" collapsed="false">
      <c r="A3255" s="0" t="n">
        <v>34794</v>
      </c>
      <c r="B3255" s="0" t="s">
        <v>937</v>
      </c>
      <c r="C3255" s="0" t="s">
        <v>1173</v>
      </c>
      <c r="D3255" s="0" t="s">
        <v>1168</v>
      </c>
      <c r="E3255" s="317" t="n">
        <v>13.88</v>
      </c>
    </row>
    <row r="3256" customFormat="false" ht="15" hidden="false" customHeight="false" outlineLevel="0" collapsed="false">
      <c r="A3256" s="0" t="n">
        <v>40925</v>
      </c>
      <c r="B3256" s="0" t="s">
        <v>4309</v>
      </c>
      <c r="C3256" s="0" t="s">
        <v>1360</v>
      </c>
      <c r="D3256" s="0" t="s">
        <v>1168</v>
      </c>
      <c r="E3256" s="316" t="n">
        <v>2449.75</v>
      </c>
    </row>
    <row r="3257" customFormat="false" ht="15" hidden="false" customHeight="false" outlineLevel="0" collapsed="false">
      <c r="A3257" s="0" t="n">
        <v>13741</v>
      </c>
      <c r="B3257" s="0" t="s">
        <v>4310</v>
      </c>
      <c r="C3257" s="0" t="s">
        <v>1167</v>
      </c>
      <c r="D3257" s="0" t="s">
        <v>1168</v>
      </c>
      <c r="E3257" s="316" t="n">
        <v>1966.59</v>
      </c>
    </row>
    <row r="3258" customFormat="false" ht="15" hidden="false" customHeight="false" outlineLevel="0" collapsed="false">
      <c r="A3258" s="0" t="n">
        <v>3288</v>
      </c>
      <c r="B3258" s="0" t="s">
        <v>4311</v>
      </c>
      <c r="C3258" s="0" t="s">
        <v>1185</v>
      </c>
      <c r="D3258" s="0" t="s">
        <v>1175</v>
      </c>
      <c r="E3258" s="317" t="n">
        <v>4.43</v>
      </c>
    </row>
    <row r="3259" customFormat="false" ht="15" hidden="false" customHeight="false" outlineLevel="0" collapsed="false">
      <c r="A3259" s="0" t="n">
        <v>13587</v>
      </c>
      <c r="B3259" s="0" t="s">
        <v>4312</v>
      </c>
      <c r="C3259" s="0" t="s">
        <v>1185</v>
      </c>
      <c r="D3259" s="0" t="s">
        <v>1168</v>
      </c>
      <c r="E3259" s="317" t="n">
        <v>2.67</v>
      </c>
    </row>
    <row r="3260" customFormat="false" ht="15" hidden="false" customHeight="false" outlineLevel="0" collapsed="false">
      <c r="A3260" s="0" t="n">
        <v>38598</v>
      </c>
      <c r="B3260" s="0" t="s">
        <v>4313</v>
      </c>
      <c r="C3260" s="0" t="s">
        <v>1167</v>
      </c>
      <c r="D3260" s="0" t="s">
        <v>1168</v>
      </c>
      <c r="E3260" s="317" t="n">
        <v>2.12</v>
      </c>
    </row>
    <row r="3261" customFormat="false" ht="15" hidden="false" customHeight="false" outlineLevel="0" collapsed="false">
      <c r="A3261" s="0" t="n">
        <v>38595</v>
      </c>
      <c r="B3261" s="0" t="s">
        <v>4314</v>
      </c>
      <c r="C3261" s="0" t="s">
        <v>1167</v>
      </c>
      <c r="D3261" s="0" t="s">
        <v>1168</v>
      </c>
      <c r="E3261" s="317" t="n">
        <v>1.46</v>
      </c>
    </row>
    <row r="3262" customFormat="false" ht="15" hidden="false" customHeight="false" outlineLevel="0" collapsed="false">
      <c r="A3262" s="0" t="n">
        <v>38592</v>
      </c>
      <c r="B3262" s="0" t="s">
        <v>4315</v>
      </c>
      <c r="C3262" s="0" t="s">
        <v>1167</v>
      </c>
      <c r="D3262" s="0" t="s">
        <v>1168</v>
      </c>
      <c r="E3262" s="317" t="n">
        <v>1.92</v>
      </c>
    </row>
    <row r="3263" customFormat="false" ht="15" hidden="false" customHeight="false" outlineLevel="0" collapsed="false">
      <c r="A3263" s="0" t="n">
        <v>38588</v>
      </c>
      <c r="B3263" s="0" t="s">
        <v>4316</v>
      </c>
      <c r="C3263" s="0" t="s">
        <v>1167</v>
      </c>
      <c r="D3263" s="0" t="s">
        <v>1168</v>
      </c>
      <c r="E3263" s="317" t="n">
        <v>1.21</v>
      </c>
    </row>
    <row r="3264" customFormat="false" ht="15" hidden="false" customHeight="false" outlineLevel="0" collapsed="false">
      <c r="A3264" s="0" t="n">
        <v>38593</v>
      </c>
      <c r="B3264" s="0" t="s">
        <v>4317</v>
      </c>
      <c r="C3264" s="0" t="s">
        <v>1167</v>
      </c>
      <c r="D3264" s="0" t="s">
        <v>1168</v>
      </c>
      <c r="E3264" s="317" t="n">
        <v>2.06</v>
      </c>
    </row>
    <row r="3265" customFormat="false" ht="15" hidden="false" customHeight="false" outlineLevel="0" collapsed="false">
      <c r="A3265" s="0" t="n">
        <v>38589</v>
      </c>
      <c r="B3265" s="0" t="s">
        <v>4318</v>
      </c>
      <c r="C3265" s="0" t="s">
        <v>1167</v>
      </c>
      <c r="D3265" s="0" t="s">
        <v>1168</v>
      </c>
      <c r="E3265" s="317" t="n">
        <v>1.47</v>
      </c>
    </row>
    <row r="3266" customFormat="false" ht="15" hidden="false" customHeight="false" outlineLevel="0" collapsed="false">
      <c r="A3266" s="0" t="n">
        <v>38594</v>
      </c>
      <c r="B3266" s="0" t="s">
        <v>4319</v>
      </c>
      <c r="C3266" s="0" t="s">
        <v>1167</v>
      </c>
      <c r="D3266" s="0" t="s">
        <v>1168</v>
      </c>
      <c r="E3266" s="317" t="n">
        <v>3.06</v>
      </c>
    </row>
    <row r="3267" customFormat="false" ht="15" hidden="false" customHeight="false" outlineLevel="0" collapsed="false">
      <c r="A3267" s="0" t="n">
        <v>34787</v>
      </c>
      <c r="B3267" s="0" t="s">
        <v>4320</v>
      </c>
      <c r="C3267" s="0" t="s">
        <v>1167</v>
      </c>
      <c r="D3267" s="0" t="s">
        <v>1168</v>
      </c>
      <c r="E3267" s="317" t="n">
        <v>0.87</v>
      </c>
    </row>
    <row r="3268" customFormat="false" ht="15" hidden="false" customHeight="false" outlineLevel="0" collapsed="false">
      <c r="A3268" s="0" t="n">
        <v>34788</v>
      </c>
      <c r="B3268" s="0" t="s">
        <v>4321</v>
      </c>
      <c r="C3268" s="0" t="s">
        <v>1167</v>
      </c>
      <c r="D3268" s="0" t="s">
        <v>1168</v>
      </c>
      <c r="E3268" s="317" t="n">
        <v>0.88</v>
      </c>
    </row>
    <row r="3269" customFormat="false" ht="15" hidden="false" customHeight="false" outlineLevel="0" collapsed="false">
      <c r="A3269" s="0" t="n">
        <v>34784</v>
      </c>
      <c r="B3269" s="0" t="s">
        <v>4322</v>
      </c>
      <c r="C3269" s="0" t="s">
        <v>1167</v>
      </c>
      <c r="D3269" s="0" t="s">
        <v>1168</v>
      </c>
      <c r="E3269" s="317" t="n">
        <v>0.97</v>
      </c>
    </row>
    <row r="3270" customFormat="false" ht="15" hidden="false" customHeight="false" outlineLevel="0" collapsed="false">
      <c r="A3270" s="0" t="n">
        <v>34781</v>
      </c>
      <c r="B3270" s="0" t="s">
        <v>4323</v>
      </c>
      <c r="C3270" s="0" t="s">
        <v>1167</v>
      </c>
      <c r="D3270" s="0" t="s">
        <v>1168</v>
      </c>
      <c r="E3270" s="317" t="n">
        <v>1.1</v>
      </c>
    </row>
    <row r="3271" customFormat="false" ht="15" hidden="false" customHeight="false" outlineLevel="0" collapsed="false">
      <c r="A3271" s="0" t="n">
        <v>34773</v>
      </c>
      <c r="B3271" s="0" t="s">
        <v>4324</v>
      </c>
      <c r="C3271" s="0" t="s">
        <v>1167</v>
      </c>
      <c r="D3271" s="0" t="s">
        <v>1168</v>
      </c>
      <c r="E3271" s="317" t="n">
        <v>1.53</v>
      </c>
    </row>
    <row r="3272" customFormat="false" ht="15" hidden="false" customHeight="false" outlineLevel="0" collapsed="false">
      <c r="A3272" s="0" t="n">
        <v>34769</v>
      </c>
      <c r="B3272" s="0" t="s">
        <v>4325</v>
      </c>
      <c r="C3272" s="0" t="s">
        <v>1167</v>
      </c>
      <c r="D3272" s="0" t="s">
        <v>1168</v>
      </c>
      <c r="E3272" s="317" t="n">
        <v>1.77</v>
      </c>
    </row>
    <row r="3273" customFormat="false" ht="15" hidden="false" customHeight="false" outlineLevel="0" collapsed="false">
      <c r="A3273" s="0" t="n">
        <v>34763</v>
      </c>
      <c r="B3273" s="0" t="s">
        <v>4326</v>
      </c>
      <c r="C3273" s="0" t="s">
        <v>1167</v>
      </c>
      <c r="D3273" s="0" t="s">
        <v>1168</v>
      </c>
      <c r="E3273" s="317" t="n">
        <v>1.02</v>
      </c>
    </row>
    <row r="3274" customFormat="false" ht="15" hidden="false" customHeight="false" outlineLevel="0" collapsed="false">
      <c r="A3274" s="0" t="n">
        <v>34774</v>
      </c>
      <c r="B3274" s="0" t="s">
        <v>4327</v>
      </c>
      <c r="C3274" s="0" t="s">
        <v>1167</v>
      </c>
      <c r="D3274" s="0" t="s">
        <v>1168</v>
      </c>
      <c r="E3274" s="317" t="n">
        <v>1.37</v>
      </c>
    </row>
    <row r="3275" customFormat="false" ht="15" hidden="false" customHeight="false" outlineLevel="0" collapsed="false">
      <c r="A3275" s="0" t="n">
        <v>34771</v>
      </c>
      <c r="B3275" s="0" t="s">
        <v>4328</v>
      </c>
      <c r="C3275" s="0" t="s">
        <v>1167</v>
      </c>
      <c r="D3275" s="0" t="s">
        <v>1168</v>
      </c>
      <c r="E3275" s="317" t="n">
        <v>1.57</v>
      </c>
    </row>
    <row r="3276" customFormat="false" ht="15" hidden="false" customHeight="false" outlineLevel="0" collapsed="false">
      <c r="A3276" s="0" t="n">
        <v>34764</v>
      </c>
      <c r="B3276" s="0" t="s">
        <v>4329</v>
      </c>
      <c r="C3276" s="0" t="s">
        <v>1167</v>
      </c>
      <c r="D3276" s="0" t="s">
        <v>1168</v>
      </c>
      <c r="E3276" s="317" t="n">
        <v>0.96</v>
      </c>
    </row>
    <row r="3277" customFormat="false" ht="15" hidden="false" customHeight="false" outlineLevel="0" collapsed="false">
      <c r="A3277" s="0" t="n">
        <v>4062</v>
      </c>
      <c r="B3277" s="0" t="s">
        <v>4330</v>
      </c>
      <c r="C3277" s="0" t="s">
        <v>1167</v>
      </c>
      <c r="D3277" s="0" t="s">
        <v>1168</v>
      </c>
      <c r="E3277" s="317" t="n">
        <v>17.73</v>
      </c>
    </row>
    <row r="3278" customFormat="false" ht="15" hidden="false" customHeight="false" outlineLevel="0" collapsed="false">
      <c r="A3278" s="0" t="n">
        <v>4059</v>
      </c>
      <c r="B3278" s="0" t="s">
        <v>4331</v>
      </c>
      <c r="C3278" s="0" t="s">
        <v>1185</v>
      </c>
      <c r="D3278" s="0" t="s">
        <v>1175</v>
      </c>
      <c r="E3278" s="317" t="n">
        <v>21.5</v>
      </c>
    </row>
    <row r="3279" customFormat="false" ht="15" hidden="false" customHeight="false" outlineLevel="0" collapsed="false">
      <c r="A3279" s="0" t="n">
        <v>4061</v>
      </c>
      <c r="B3279" s="0" t="s">
        <v>4332</v>
      </c>
      <c r="C3279" s="0" t="s">
        <v>1167</v>
      </c>
      <c r="D3279" s="0" t="s">
        <v>1168</v>
      </c>
      <c r="E3279" s="317" t="n">
        <v>17.2</v>
      </c>
    </row>
    <row r="3280" customFormat="false" ht="15" hidden="false" customHeight="false" outlineLevel="0" collapsed="false">
      <c r="A3280" s="0" t="n">
        <v>10608</v>
      </c>
      <c r="B3280" s="0" t="s">
        <v>4333</v>
      </c>
      <c r="C3280" s="0" t="s">
        <v>1167</v>
      </c>
      <c r="D3280" s="0" t="s">
        <v>1171</v>
      </c>
      <c r="E3280" s="316" t="n">
        <v>11200</v>
      </c>
    </row>
    <row r="3281" customFormat="false" ht="15" hidden="false" customHeight="false" outlineLevel="0" collapsed="false">
      <c r="A3281" s="0" t="n">
        <v>4069</v>
      </c>
      <c r="B3281" s="0" t="s">
        <v>4334</v>
      </c>
      <c r="C3281" s="0" t="s">
        <v>1173</v>
      </c>
      <c r="D3281" s="0" t="s">
        <v>1168</v>
      </c>
      <c r="E3281" s="317" t="n">
        <v>38.83</v>
      </c>
    </row>
    <row r="3282" customFormat="false" ht="15" hidden="false" customHeight="false" outlineLevel="0" collapsed="false">
      <c r="A3282" s="0" t="n">
        <v>40819</v>
      </c>
      <c r="B3282" s="0" t="s">
        <v>4335</v>
      </c>
      <c r="C3282" s="0" t="s">
        <v>1360</v>
      </c>
      <c r="D3282" s="0" t="s">
        <v>1168</v>
      </c>
      <c r="E3282" s="316" t="n">
        <v>6853.08</v>
      </c>
    </row>
    <row r="3283" customFormat="false" ht="15" hidden="false" customHeight="false" outlineLevel="0" collapsed="false">
      <c r="A3283" s="0" t="n">
        <v>34361</v>
      </c>
      <c r="B3283" s="0" t="s">
        <v>4336</v>
      </c>
      <c r="C3283" s="0" t="s">
        <v>1234</v>
      </c>
      <c r="D3283" s="0" t="s">
        <v>1168</v>
      </c>
      <c r="E3283" s="317" t="n">
        <v>1.8</v>
      </c>
    </row>
    <row r="3284" customFormat="false" ht="15" hidden="false" customHeight="false" outlineLevel="0" collapsed="false">
      <c r="A3284" s="0" t="n">
        <v>36512</v>
      </c>
      <c r="B3284" s="0" t="s">
        <v>4337</v>
      </c>
      <c r="C3284" s="0" t="s">
        <v>1167</v>
      </c>
      <c r="D3284" s="0" t="s">
        <v>1171</v>
      </c>
      <c r="E3284" s="316" t="n">
        <v>9621.99</v>
      </c>
    </row>
    <row r="3285" customFormat="false" ht="15" hidden="false" customHeight="false" outlineLevel="0" collapsed="false">
      <c r="A3285" s="0" t="n">
        <v>25972</v>
      </c>
      <c r="B3285" s="0" t="s">
        <v>4338</v>
      </c>
      <c r="C3285" s="0" t="s">
        <v>1234</v>
      </c>
      <c r="D3285" s="0" t="s">
        <v>1168</v>
      </c>
      <c r="E3285" s="317" t="n">
        <v>8.33</v>
      </c>
    </row>
    <row r="3286" customFormat="false" ht="15" hidden="false" customHeight="false" outlineLevel="0" collapsed="false">
      <c r="A3286" s="0" t="n">
        <v>25973</v>
      </c>
      <c r="B3286" s="0" t="s">
        <v>4339</v>
      </c>
      <c r="C3286" s="0" t="s">
        <v>1234</v>
      </c>
      <c r="D3286" s="0" t="s">
        <v>1168</v>
      </c>
      <c r="E3286" s="317" t="n">
        <v>8.33</v>
      </c>
    </row>
    <row r="3287" customFormat="false" ht="15" hidden="false" customHeight="false" outlineLevel="0" collapsed="false">
      <c r="A3287" s="0" t="n">
        <v>11697</v>
      </c>
      <c r="B3287" s="0" t="s">
        <v>4340</v>
      </c>
      <c r="C3287" s="0" t="s">
        <v>1167</v>
      </c>
      <c r="D3287" s="0" t="s">
        <v>1168</v>
      </c>
      <c r="E3287" s="317" t="n">
        <v>382.92</v>
      </c>
    </row>
    <row r="3288" customFormat="false" ht="15" hidden="false" customHeight="false" outlineLevel="0" collapsed="false">
      <c r="A3288" s="0" t="n">
        <v>11698</v>
      </c>
      <c r="B3288" s="0" t="s">
        <v>4341</v>
      </c>
      <c r="C3288" s="0" t="s">
        <v>1167</v>
      </c>
      <c r="D3288" s="0" t="s">
        <v>1168</v>
      </c>
      <c r="E3288" s="317" t="n">
        <v>456.8</v>
      </c>
    </row>
    <row r="3289" customFormat="false" ht="15" hidden="false" customHeight="false" outlineLevel="0" collapsed="false">
      <c r="A3289" s="0" t="n">
        <v>11699</v>
      </c>
      <c r="B3289" s="0" t="s">
        <v>4342</v>
      </c>
      <c r="C3289" s="0" t="s">
        <v>1167</v>
      </c>
      <c r="D3289" s="0" t="s">
        <v>1168</v>
      </c>
      <c r="E3289" s="317" t="n">
        <v>504.87</v>
      </c>
    </row>
    <row r="3290" customFormat="false" ht="15" hidden="false" customHeight="false" outlineLevel="0" collapsed="false">
      <c r="A3290" s="0" t="n">
        <v>10432</v>
      </c>
      <c r="B3290" s="0" t="s">
        <v>4343</v>
      </c>
      <c r="C3290" s="0" t="s">
        <v>1167</v>
      </c>
      <c r="D3290" s="0" t="s">
        <v>1168</v>
      </c>
      <c r="E3290" s="317" t="n">
        <v>266.3</v>
      </c>
    </row>
    <row r="3291" customFormat="false" ht="15" hidden="false" customHeight="false" outlineLevel="0" collapsed="false">
      <c r="A3291" s="0" t="n">
        <v>10430</v>
      </c>
      <c r="B3291" s="0" t="s">
        <v>4344</v>
      </c>
      <c r="C3291" s="0" t="s">
        <v>1167</v>
      </c>
      <c r="D3291" s="0" t="s">
        <v>1168</v>
      </c>
      <c r="E3291" s="317" t="n">
        <v>286.8</v>
      </c>
    </row>
    <row r="3292" customFormat="false" ht="15" hidden="false" customHeight="false" outlineLevel="0" collapsed="false">
      <c r="A3292" s="0" t="n">
        <v>37514</v>
      </c>
      <c r="B3292" s="0" t="s">
        <v>4345</v>
      </c>
      <c r="C3292" s="0" t="s">
        <v>1167</v>
      </c>
      <c r="D3292" s="0" t="s">
        <v>1175</v>
      </c>
      <c r="E3292" s="316" t="n">
        <v>155000</v>
      </c>
    </row>
    <row r="3293" customFormat="false" ht="15" hidden="false" customHeight="false" outlineLevel="0" collapsed="false">
      <c r="A3293" s="0" t="n">
        <v>37519</v>
      </c>
      <c r="B3293" s="0" t="s">
        <v>4346</v>
      </c>
      <c r="C3293" s="0" t="s">
        <v>1167</v>
      </c>
      <c r="D3293" s="0" t="s">
        <v>1168</v>
      </c>
      <c r="E3293" s="316" t="n">
        <v>239210.47</v>
      </c>
    </row>
    <row r="3294" customFormat="false" ht="15" hidden="false" customHeight="false" outlineLevel="0" collapsed="false">
      <c r="A3294" s="0" t="n">
        <v>37520</v>
      </c>
      <c r="B3294" s="0" t="s">
        <v>4347</v>
      </c>
      <c r="C3294" s="0" t="s">
        <v>1167</v>
      </c>
      <c r="D3294" s="0" t="s">
        <v>1168</v>
      </c>
      <c r="E3294" s="316" t="n">
        <v>235288.99</v>
      </c>
    </row>
    <row r="3295" customFormat="false" ht="15" hidden="false" customHeight="false" outlineLevel="0" collapsed="false">
      <c r="A3295" s="0" t="n">
        <v>37521</v>
      </c>
      <c r="B3295" s="0" t="s">
        <v>4348</v>
      </c>
      <c r="C3295" s="0" t="s">
        <v>1167</v>
      </c>
      <c r="D3295" s="0" t="s">
        <v>1168</v>
      </c>
      <c r="E3295" s="316" t="n">
        <v>287052.57</v>
      </c>
    </row>
    <row r="3296" customFormat="false" ht="15" hidden="false" customHeight="false" outlineLevel="0" collapsed="false">
      <c r="A3296" s="0" t="n">
        <v>37522</v>
      </c>
      <c r="B3296" s="0" t="s">
        <v>4349</v>
      </c>
      <c r="C3296" s="0" t="s">
        <v>1167</v>
      </c>
      <c r="D3296" s="0" t="s">
        <v>1168</v>
      </c>
      <c r="E3296" s="316" t="n">
        <v>295688.77</v>
      </c>
    </row>
    <row r="3297" customFormat="false" ht="15" hidden="false" customHeight="false" outlineLevel="0" collapsed="false">
      <c r="A3297" s="0" t="n">
        <v>21109</v>
      </c>
      <c r="B3297" s="0" t="s">
        <v>4350</v>
      </c>
      <c r="C3297" s="0" t="s">
        <v>1167</v>
      </c>
      <c r="D3297" s="0" t="s">
        <v>1171</v>
      </c>
      <c r="E3297" s="317" t="n">
        <v>75.38</v>
      </c>
    </row>
    <row r="3298" customFormat="false" ht="15" hidden="false" customHeight="false" outlineLevel="0" collapsed="false">
      <c r="A3298" s="0" t="n">
        <v>36800</v>
      </c>
      <c r="B3298" s="0" t="s">
        <v>4351</v>
      </c>
      <c r="C3298" s="0" t="s">
        <v>1167</v>
      </c>
      <c r="D3298" s="0" t="s">
        <v>1168</v>
      </c>
      <c r="E3298" s="317" t="n">
        <v>70.21</v>
      </c>
    </row>
    <row r="3299" customFormat="false" ht="15" hidden="false" customHeight="false" outlineLevel="0" collapsed="false">
      <c r="A3299" s="0" t="n">
        <v>11769</v>
      </c>
      <c r="B3299" s="0" t="s">
        <v>4352</v>
      </c>
      <c r="C3299" s="0" t="s">
        <v>1167</v>
      </c>
      <c r="D3299" s="0" t="s">
        <v>1168</v>
      </c>
      <c r="E3299" s="317" t="n">
        <v>172.08</v>
      </c>
    </row>
    <row r="3300" customFormat="false" ht="15" hidden="false" customHeight="false" outlineLevel="0" collapsed="false">
      <c r="A3300" s="0" t="n">
        <v>36793</v>
      </c>
      <c r="B3300" s="0" t="s">
        <v>4353</v>
      </c>
      <c r="C3300" s="0" t="s">
        <v>1167</v>
      </c>
      <c r="D3300" s="0" t="s">
        <v>1168</v>
      </c>
      <c r="E3300" s="317" t="n">
        <v>278.6</v>
      </c>
    </row>
    <row r="3301" customFormat="false" ht="15" hidden="false" customHeight="false" outlineLevel="0" collapsed="false">
      <c r="A3301" s="0" t="n">
        <v>37546</v>
      </c>
      <c r="B3301" s="0" t="s">
        <v>4354</v>
      </c>
      <c r="C3301" s="0" t="s">
        <v>1167</v>
      </c>
      <c r="D3301" s="0" t="s">
        <v>1171</v>
      </c>
      <c r="E3301" s="316" t="n">
        <v>7457.76</v>
      </c>
    </row>
    <row r="3302" customFormat="false" ht="15" hidden="false" customHeight="false" outlineLevel="0" collapsed="false">
      <c r="A3302" s="0" t="n">
        <v>37544</v>
      </c>
      <c r="B3302" s="0" t="s">
        <v>4355</v>
      </c>
      <c r="C3302" s="0" t="s">
        <v>1167</v>
      </c>
      <c r="D3302" s="0" t="s">
        <v>1171</v>
      </c>
      <c r="E3302" s="316" t="n">
        <v>7887.84</v>
      </c>
    </row>
    <row r="3303" customFormat="false" ht="15" hidden="false" customHeight="false" outlineLevel="0" collapsed="false">
      <c r="A3303" s="0" t="n">
        <v>37545</v>
      </c>
      <c r="B3303" s="0" t="s">
        <v>4356</v>
      </c>
      <c r="C3303" s="0" t="s">
        <v>1167</v>
      </c>
      <c r="D3303" s="0" t="s">
        <v>1171</v>
      </c>
      <c r="E3303" s="316" t="n">
        <v>9385.47</v>
      </c>
    </row>
    <row r="3304" customFormat="false" ht="15" hidden="false" customHeight="false" outlineLevel="0" collapsed="false">
      <c r="A3304" s="0" t="n">
        <v>11771</v>
      </c>
      <c r="B3304" s="0" t="s">
        <v>4357</v>
      </c>
      <c r="C3304" s="0" t="s">
        <v>1167</v>
      </c>
      <c r="D3304" s="0" t="s">
        <v>1168</v>
      </c>
      <c r="E3304" s="317" t="n">
        <v>213.44</v>
      </c>
    </row>
    <row r="3305" customFormat="false" ht="15" hidden="false" customHeight="false" outlineLevel="0" collapsed="false">
      <c r="A3305" s="0" t="n">
        <v>39919</v>
      </c>
      <c r="B3305" s="0" t="s">
        <v>4358</v>
      </c>
      <c r="C3305" s="0" t="s">
        <v>1167</v>
      </c>
      <c r="D3305" s="0" t="s">
        <v>1171</v>
      </c>
      <c r="E3305" s="316" t="n">
        <v>37330.25</v>
      </c>
    </row>
    <row r="3306" customFormat="false" ht="15" hidden="false" customHeight="false" outlineLevel="0" collapsed="false">
      <c r="A3306" s="0" t="n">
        <v>38385</v>
      </c>
      <c r="B3306" s="0" t="s">
        <v>4359</v>
      </c>
      <c r="C3306" s="0" t="s">
        <v>1167</v>
      </c>
      <c r="D3306" s="0" t="s">
        <v>1168</v>
      </c>
      <c r="E3306" s="317" t="n">
        <v>31.25</v>
      </c>
    </row>
    <row r="3307" customFormat="false" ht="15" hidden="false" customHeight="false" outlineLevel="0" collapsed="false">
      <c r="A3307" s="0" t="n">
        <v>37587</v>
      </c>
      <c r="B3307" s="0" t="s">
        <v>4360</v>
      </c>
      <c r="C3307" s="0" t="s">
        <v>1167</v>
      </c>
      <c r="D3307" s="0" t="s">
        <v>1168</v>
      </c>
      <c r="E3307" s="317" t="n">
        <v>194.13</v>
      </c>
    </row>
    <row r="3308" customFormat="false" ht="15" hidden="false" customHeight="false" outlineLevel="0" collapsed="false">
      <c r="A3308" s="0" t="n">
        <v>11571</v>
      </c>
      <c r="B3308" s="0" t="s">
        <v>4361</v>
      </c>
      <c r="C3308" s="0" t="s">
        <v>1167</v>
      </c>
      <c r="D3308" s="0" t="s">
        <v>1168</v>
      </c>
      <c r="E3308" s="317" t="n">
        <v>165.7</v>
      </c>
    </row>
    <row r="3309" customFormat="false" ht="15" hidden="false" customHeight="false" outlineLevel="0" collapsed="false">
      <c r="A3309" s="0" t="n">
        <v>11561</v>
      </c>
      <c r="B3309" s="0" t="s">
        <v>4362</v>
      </c>
      <c r="C3309" s="0" t="s">
        <v>1167</v>
      </c>
      <c r="D3309" s="0" t="s">
        <v>1168</v>
      </c>
      <c r="E3309" s="317" t="n">
        <v>128.15</v>
      </c>
    </row>
    <row r="3310" customFormat="false" ht="15" hidden="false" customHeight="false" outlineLevel="0" collapsed="false">
      <c r="A3310" s="0" t="n">
        <v>11560</v>
      </c>
      <c r="B3310" s="0" t="s">
        <v>4363</v>
      </c>
      <c r="C3310" s="0" t="s">
        <v>1167</v>
      </c>
      <c r="D3310" s="0" t="s">
        <v>1168</v>
      </c>
      <c r="E3310" s="317" t="n">
        <v>109.07</v>
      </c>
    </row>
    <row r="3311" customFormat="false" ht="15" hidden="false" customHeight="false" outlineLevel="0" collapsed="false">
      <c r="A3311" s="0" t="n">
        <v>11499</v>
      </c>
      <c r="B3311" s="0" t="s">
        <v>4364</v>
      </c>
      <c r="C3311" s="0" t="s">
        <v>1167</v>
      </c>
      <c r="D3311" s="0" t="s">
        <v>1168</v>
      </c>
      <c r="E3311" s="316" t="n">
        <v>1157.78</v>
      </c>
    </row>
    <row r="3312" customFormat="false" ht="15" hidden="false" customHeight="false" outlineLevel="0" collapsed="false">
      <c r="A3312" s="0" t="n">
        <v>34761</v>
      </c>
      <c r="B3312" s="0" t="s">
        <v>4365</v>
      </c>
      <c r="C3312" s="0" t="s">
        <v>1173</v>
      </c>
      <c r="D3312" s="0" t="s">
        <v>1168</v>
      </c>
      <c r="E3312" s="317" t="n">
        <v>12.85</v>
      </c>
    </row>
    <row r="3313" customFormat="false" ht="15" hidden="false" customHeight="false" outlineLevel="0" collapsed="false">
      <c r="A3313" s="0" t="n">
        <v>40924</v>
      </c>
      <c r="B3313" s="0" t="s">
        <v>4366</v>
      </c>
      <c r="C3313" s="0" t="s">
        <v>1360</v>
      </c>
      <c r="D3313" s="0" t="s">
        <v>1168</v>
      </c>
      <c r="E3313" s="316" t="n">
        <v>2268.62</v>
      </c>
    </row>
    <row r="3314" customFormat="false" ht="15" hidden="false" customHeight="false" outlineLevel="0" collapsed="false">
      <c r="A3314" s="0" t="n">
        <v>25957</v>
      </c>
      <c r="B3314" s="0" t="s">
        <v>679</v>
      </c>
      <c r="C3314" s="0" t="s">
        <v>1173</v>
      </c>
      <c r="D3314" s="0" t="s">
        <v>1168</v>
      </c>
      <c r="E3314" s="317" t="n">
        <v>19.69</v>
      </c>
    </row>
    <row r="3315" customFormat="false" ht="15" hidden="false" customHeight="false" outlineLevel="0" collapsed="false">
      <c r="A3315" s="0" t="n">
        <v>40983</v>
      </c>
      <c r="B3315" s="0" t="s">
        <v>4367</v>
      </c>
      <c r="C3315" s="0" t="s">
        <v>1360</v>
      </c>
      <c r="D3315" s="0" t="s">
        <v>1168</v>
      </c>
      <c r="E3315" s="316" t="n">
        <v>3478.73</v>
      </c>
    </row>
    <row r="3316" customFormat="false" ht="15" hidden="false" customHeight="false" outlineLevel="0" collapsed="false">
      <c r="A3316" s="0" t="n">
        <v>2437</v>
      </c>
      <c r="B3316" s="0" t="s">
        <v>948</v>
      </c>
      <c r="C3316" s="0" t="s">
        <v>1173</v>
      </c>
      <c r="D3316" s="0" t="s">
        <v>1168</v>
      </c>
      <c r="E3316" s="317" t="n">
        <v>21.12</v>
      </c>
    </row>
    <row r="3317" customFormat="false" ht="15" hidden="false" customHeight="false" outlineLevel="0" collapsed="false">
      <c r="A3317" s="0" t="n">
        <v>40921</v>
      </c>
      <c r="B3317" s="0" t="s">
        <v>4368</v>
      </c>
      <c r="C3317" s="0" t="s">
        <v>1360</v>
      </c>
      <c r="D3317" s="0" t="s">
        <v>1168</v>
      </c>
      <c r="E3317" s="316" t="n">
        <v>3727.86</v>
      </c>
    </row>
    <row r="3318" customFormat="false" ht="15" hidden="false" customHeight="false" outlineLevel="0" collapsed="false">
      <c r="A3318" s="0" t="n">
        <v>40534</v>
      </c>
      <c r="B3318" s="0" t="s">
        <v>4369</v>
      </c>
      <c r="C3318" s="0" t="s">
        <v>1167</v>
      </c>
      <c r="D3318" s="0" t="s">
        <v>1171</v>
      </c>
      <c r="E3318" s="317" t="n">
        <v>199.81</v>
      </c>
    </row>
    <row r="3319" customFormat="false" ht="15" hidden="false" customHeight="false" outlineLevel="0" collapsed="false">
      <c r="A3319" s="0" t="n">
        <v>14252</v>
      </c>
      <c r="B3319" s="0" t="s">
        <v>4370</v>
      </c>
      <c r="C3319" s="0" t="s">
        <v>1167</v>
      </c>
      <c r="D3319" s="0" t="s">
        <v>1168</v>
      </c>
      <c r="E3319" s="316" t="n">
        <v>1971.74</v>
      </c>
    </row>
    <row r="3320" customFormat="false" ht="15" hidden="false" customHeight="false" outlineLevel="0" collapsed="false">
      <c r="A3320" s="0" t="n">
        <v>730</v>
      </c>
      <c r="B3320" s="0" t="s">
        <v>4371</v>
      </c>
      <c r="C3320" s="0" t="s">
        <v>1167</v>
      </c>
      <c r="D3320" s="0" t="s">
        <v>1168</v>
      </c>
      <c r="E3320" s="316" t="n">
        <v>5268.12</v>
      </c>
    </row>
    <row r="3321" customFormat="false" ht="15" hidden="false" customHeight="false" outlineLevel="0" collapsed="false">
      <c r="A3321" s="0" t="n">
        <v>723</v>
      </c>
      <c r="B3321" s="0" t="s">
        <v>4372</v>
      </c>
      <c r="C3321" s="0" t="s">
        <v>1167</v>
      </c>
      <c r="D3321" s="0" t="s">
        <v>1168</v>
      </c>
      <c r="E3321" s="316" t="n">
        <v>2618.44</v>
      </c>
    </row>
    <row r="3322" customFormat="false" ht="15" hidden="false" customHeight="false" outlineLevel="0" collapsed="false">
      <c r="A3322" s="0" t="n">
        <v>36502</v>
      </c>
      <c r="B3322" s="0" t="s">
        <v>4373</v>
      </c>
      <c r="C3322" s="0" t="s">
        <v>1167</v>
      </c>
      <c r="D3322" s="0" t="s">
        <v>1168</v>
      </c>
      <c r="E3322" s="316" t="n">
        <v>2461.02</v>
      </c>
    </row>
    <row r="3323" customFormat="false" ht="15" hidden="false" customHeight="false" outlineLevel="0" collapsed="false">
      <c r="A3323" s="0" t="n">
        <v>36503</v>
      </c>
      <c r="B3323" s="0" t="s">
        <v>4374</v>
      </c>
      <c r="C3323" s="0" t="s">
        <v>1167</v>
      </c>
      <c r="D3323" s="0" t="s">
        <v>1168</v>
      </c>
      <c r="E3323" s="316" t="n">
        <v>3034.73</v>
      </c>
    </row>
    <row r="3324" customFormat="false" ht="15" hidden="false" customHeight="false" outlineLevel="0" collapsed="false">
      <c r="A3324" s="0" t="n">
        <v>4090</v>
      </c>
      <c r="B3324" s="0" t="s">
        <v>4375</v>
      </c>
      <c r="C3324" s="0" t="s">
        <v>1167</v>
      </c>
      <c r="D3324" s="0" t="s">
        <v>1175</v>
      </c>
      <c r="E3324" s="316" t="n">
        <v>540000</v>
      </c>
    </row>
    <row r="3325" customFormat="false" ht="15" hidden="false" customHeight="false" outlineLevel="0" collapsed="false">
      <c r="A3325" s="0" t="n">
        <v>13227</v>
      </c>
      <c r="B3325" s="0" t="s">
        <v>4376</v>
      </c>
      <c r="C3325" s="0" t="s">
        <v>1167</v>
      </c>
      <c r="D3325" s="0" t="s">
        <v>1168</v>
      </c>
      <c r="E3325" s="316" t="n">
        <v>671017.33</v>
      </c>
    </row>
    <row r="3326" customFormat="false" ht="15" hidden="false" customHeight="false" outlineLevel="0" collapsed="false">
      <c r="A3326" s="0" t="n">
        <v>10597</v>
      </c>
      <c r="B3326" s="0" t="s">
        <v>4377</v>
      </c>
      <c r="C3326" s="0" t="s">
        <v>1167</v>
      </c>
      <c r="D3326" s="0" t="s">
        <v>1168</v>
      </c>
      <c r="E3326" s="316" t="n">
        <v>706332.31</v>
      </c>
    </row>
    <row r="3327" customFormat="false" ht="15" hidden="false" customHeight="false" outlineLevel="0" collapsed="false">
      <c r="A3327" s="0" t="n">
        <v>39628</v>
      </c>
      <c r="B3327" s="0" t="s">
        <v>4378</v>
      </c>
      <c r="C3327" s="0" t="s">
        <v>1167</v>
      </c>
      <c r="D3327" s="0" t="s">
        <v>1171</v>
      </c>
      <c r="E3327" s="316" t="n">
        <v>2511.16</v>
      </c>
    </row>
    <row r="3328" customFormat="false" ht="15" hidden="false" customHeight="false" outlineLevel="0" collapsed="false">
      <c r="A3328" s="0" t="n">
        <v>39404</v>
      </c>
      <c r="B3328" s="0" t="s">
        <v>4379</v>
      </c>
      <c r="C3328" s="0" t="s">
        <v>1167</v>
      </c>
      <c r="D3328" s="0" t="s">
        <v>1171</v>
      </c>
      <c r="E3328" s="316" t="n">
        <v>1245.2</v>
      </c>
    </row>
    <row r="3329" customFormat="false" ht="15" hidden="false" customHeight="false" outlineLevel="0" collapsed="false">
      <c r="A3329" s="0" t="n">
        <v>39402</v>
      </c>
      <c r="B3329" s="0" t="s">
        <v>4380</v>
      </c>
      <c r="C3329" s="0" t="s">
        <v>1167</v>
      </c>
      <c r="D3329" s="0" t="s">
        <v>1171</v>
      </c>
      <c r="E3329" s="316" t="n">
        <v>1025.81</v>
      </c>
    </row>
    <row r="3330" customFormat="false" ht="15" hidden="false" customHeight="false" outlineLevel="0" collapsed="false">
      <c r="A3330" s="0" t="n">
        <v>39403</v>
      </c>
      <c r="B3330" s="0" t="s">
        <v>4381</v>
      </c>
      <c r="C3330" s="0" t="s">
        <v>1167</v>
      </c>
      <c r="D3330" s="0" t="s">
        <v>1171</v>
      </c>
      <c r="E3330" s="316" t="n">
        <v>1003.5</v>
      </c>
    </row>
    <row r="3331" customFormat="false" ht="15" hidden="false" customHeight="false" outlineLevel="0" collapsed="false">
      <c r="A3331" s="0" t="n">
        <v>4093</v>
      </c>
      <c r="B3331" s="0" t="s">
        <v>4382</v>
      </c>
      <c r="C3331" s="0" t="s">
        <v>1173</v>
      </c>
      <c r="D3331" s="0" t="s">
        <v>1168</v>
      </c>
      <c r="E3331" s="317" t="n">
        <v>20.44</v>
      </c>
    </row>
    <row r="3332" customFormat="false" ht="15" hidden="false" customHeight="false" outlineLevel="0" collapsed="false">
      <c r="A3332" s="0" t="n">
        <v>10512</v>
      </c>
      <c r="B3332" s="0" t="s">
        <v>4383</v>
      </c>
      <c r="C3332" s="0" t="s">
        <v>1360</v>
      </c>
      <c r="D3332" s="0" t="s">
        <v>1168</v>
      </c>
      <c r="E3332" s="316" t="n">
        <v>4389.51</v>
      </c>
    </row>
    <row r="3333" customFormat="false" ht="15" hidden="false" customHeight="false" outlineLevel="0" collapsed="false">
      <c r="A3333" s="0" t="n">
        <v>20020</v>
      </c>
      <c r="B3333" s="0" t="s">
        <v>690</v>
      </c>
      <c r="C3333" s="0" t="s">
        <v>1173</v>
      </c>
      <c r="D3333" s="0" t="s">
        <v>1168</v>
      </c>
      <c r="E3333" s="317" t="n">
        <v>19.28</v>
      </c>
    </row>
    <row r="3334" customFormat="false" ht="15" hidden="false" customHeight="false" outlineLevel="0" collapsed="false">
      <c r="A3334" s="0" t="n">
        <v>41038</v>
      </c>
      <c r="B3334" s="0" t="s">
        <v>4384</v>
      </c>
      <c r="C3334" s="0" t="s">
        <v>1360</v>
      </c>
      <c r="D3334" s="0" t="s">
        <v>1168</v>
      </c>
      <c r="E3334" s="316" t="n">
        <v>4140.4</v>
      </c>
    </row>
    <row r="3335" customFormat="false" ht="15" hidden="false" customHeight="false" outlineLevel="0" collapsed="false">
      <c r="A3335" s="0" t="n">
        <v>4094</v>
      </c>
      <c r="B3335" s="0" t="s">
        <v>4385</v>
      </c>
      <c r="C3335" s="0" t="s">
        <v>1173</v>
      </c>
      <c r="D3335" s="0" t="s">
        <v>1168</v>
      </c>
      <c r="E3335" s="317" t="n">
        <v>27.31</v>
      </c>
    </row>
    <row r="3336" customFormat="false" ht="15" hidden="false" customHeight="false" outlineLevel="0" collapsed="false">
      <c r="A3336" s="0" t="n">
        <v>40988</v>
      </c>
      <c r="B3336" s="0" t="s">
        <v>4386</v>
      </c>
      <c r="C3336" s="0" t="s">
        <v>1360</v>
      </c>
      <c r="D3336" s="0" t="s">
        <v>1168</v>
      </c>
      <c r="E3336" s="316" t="n">
        <v>5861.9</v>
      </c>
    </row>
    <row r="3337" customFormat="false" ht="15" hidden="false" customHeight="false" outlineLevel="0" collapsed="false">
      <c r="A3337" s="0" t="n">
        <v>4095</v>
      </c>
      <c r="B3337" s="0" t="s">
        <v>4387</v>
      </c>
      <c r="C3337" s="0" t="s">
        <v>1173</v>
      </c>
      <c r="D3337" s="0" t="s">
        <v>1168</v>
      </c>
      <c r="E3337" s="317" t="n">
        <v>20.14</v>
      </c>
    </row>
    <row r="3338" customFormat="false" ht="15" hidden="false" customHeight="false" outlineLevel="0" collapsed="false">
      <c r="A3338" s="0" t="n">
        <v>40990</v>
      </c>
      <c r="B3338" s="0" t="s">
        <v>4388</v>
      </c>
      <c r="C3338" s="0" t="s">
        <v>1360</v>
      </c>
      <c r="D3338" s="0" t="s">
        <v>1168</v>
      </c>
      <c r="E3338" s="316" t="n">
        <v>4595.98</v>
      </c>
    </row>
    <row r="3339" customFormat="false" ht="15" hidden="false" customHeight="false" outlineLevel="0" collapsed="false">
      <c r="A3339" s="0" t="n">
        <v>4097</v>
      </c>
      <c r="B3339" s="0" t="s">
        <v>4389</v>
      </c>
      <c r="C3339" s="0" t="s">
        <v>1173</v>
      </c>
      <c r="D3339" s="0" t="s">
        <v>1168</v>
      </c>
      <c r="E3339" s="317" t="n">
        <v>23.52</v>
      </c>
    </row>
    <row r="3340" customFormat="false" ht="15" hidden="false" customHeight="false" outlineLevel="0" collapsed="false">
      <c r="A3340" s="0" t="n">
        <v>40994</v>
      </c>
      <c r="B3340" s="0" t="s">
        <v>4390</v>
      </c>
      <c r="C3340" s="0" t="s">
        <v>1360</v>
      </c>
      <c r="D3340" s="0" t="s">
        <v>1168</v>
      </c>
      <c r="E3340" s="316" t="n">
        <v>5368.64</v>
      </c>
    </row>
    <row r="3341" customFormat="false" ht="15" hidden="false" customHeight="false" outlineLevel="0" collapsed="false">
      <c r="A3341" s="0" t="n">
        <v>4096</v>
      </c>
      <c r="B3341" s="0" t="s">
        <v>4391</v>
      </c>
      <c r="C3341" s="0" t="s">
        <v>1173</v>
      </c>
      <c r="D3341" s="0" t="s">
        <v>1168</v>
      </c>
      <c r="E3341" s="317" t="n">
        <v>21.33</v>
      </c>
    </row>
    <row r="3342" customFormat="false" ht="15" hidden="false" customHeight="false" outlineLevel="0" collapsed="false">
      <c r="A3342" s="0" t="n">
        <v>40992</v>
      </c>
      <c r="B3342" s="0" t="s">
        <v>4392</v>
      </c>
      <c r="C3342" s="0" t="s">
        <v>1360</v>
      </c>
      <c r="D3342" s="0" t="s">
        <v>1168</v>
      </c>
      <c r="E3342" s="316" t="n">
        <v>4866.12</v>
      </c>
    </row>
    <row r="3343" customFormat="false" ht="15" hidden="false" customHeight="false" outlineLevel="0" collapsed="false">
      <c r="A3343" s="0" t="n">
        <v>13955</v>
      </c>
      <c r="B3343" s="0" t="s">
        <v>4393</v>
      </c>
      <c r="C3343" s="0" t="s">
        <v>1167</v>
      </c>
      <c r="D3343" s="0" t="s">
        <v>1168</v>
      </c>
      <c r="E3343" s="316" t="n">
        <v>2340.88</v>
      </c>
    </row>
    <row r="3344" customFormat="false" ht="15" hidden="false" customHeight="false" outlineLevel="0" collapsed="false">
      <c r="A3344" s="0" t="n">
        <v>4114</v>
      </c>
      <c r="B3344" s="0" t="s">
        <v>4394</v>
      </c>
      <c r="C3344" s="0" t="s">
        <v>1167</v>
      </c>
      <c r="D3344" s="0" t="s">
        <v>1171</v>
      </c>
      <c r="E3344" s="317" t="n">
        <v>35.68</v>
      </c>
    </row>
    <row r="3345" customFormat="false" ht="15" hidden="false" customHeight="false" outlineLevel="0" collapsed="false">
      <c r="A3345" s="0" t="n">
        <v>36797</v>
      </c>
      <c r="B3345" s="0" t="s">
        <v>4395</v>
      </c>
      <c r="C3345" s="0" t="s">
        <v>1167</v>
      </c>
      <c r="D3345" s="0" t="s">
        <v>1171</v>
      </c>
      <c r="E3345" s="317" t="n">
        <v>31.2</v>
      </c>
    </row>
    <row r="3346" customFormat="false" ht="15" hidden="false" customHeight="false" outlineLevel="0" collapsed="false">
      <c r="A3346" s="0" t="n">
        <v>4107</v>
      </c>
      <c r="B3346" s="0" t="s">
        <v>4396</v>
      </c>
      <c r="C3346" s="0" t="s">
        <v>1167</v>
      </c>
      <c r="D3346" s="0" t="s">
        <v>1171</v>
      </c>
      <c r="E3346" s="317" t="n">
        <v>30.05</v>
      </c>
    </row>
    <row r="3347" customFormat="false" ht="15" hidden="false" customHeight="false" outlineLevel="0" collapsed="false">
      <c r="A3347" s="0" t="n">
        <v>36799</v>
      </c>
      <c r="B3347" s="0" t="s">
        <v>4397</v>
      </c>
      <c r="C3347" s="0" t="s">
        <v>1167</v>
      </c>
      <c r="D3347" s="0" t="s">
        <v>1171</v>
      </c>
      <c r="E3347" s="317" t="n">
        <v>28.69</v>
      </c>
    </row>
    <row r="3348" customFormat="false" ht="15" hidden="false" customHeight="false" outlineLevel="0" collapsed="false">
      <c r="A3348" s="0" t="n">
        <v>4108</v>
      </c>
      <c r="B3348" s="0" t="s">
        <v>4398</v>
      </c>
      <c r="C3348" s="0" t="s">
        <v>1167</v>
      </c>
      <c r="D3348" s="0" t="s">
        <v>1171</v>
      </c>
      <c r="E3348" s="317" t="n">
        <v>24.16</v>
      </c>
    </row>
    <row r="3349" customFormat="false" ht="15" hidden="false" customHeight="false" outlineLevel="0" collapsed="false">
      <c r="A3349" s="0" t="n">
        <v>4102</v>
      </c>
      <c r="B3349" s="0" t="s">
        <v>4399</v>
      </c>
      <c r="C3349" s="0" t="s">
        <v>1167</v>
      </c>
      <c r="D3349" s="0" t="s">
        <v>1171</v>
      </c>
      <c r="E3349" s="317" t="n">
        <v>35.94</v>
      </c>
    </row>
    <row r="3350" customFormat="false" ht="15" hidden="false" customHeight="false" outlineLevel="0" collapsed="false">
      <c r="A3350" s="0" t="n">
        <v>10826</v>
      </c>
      <c r="B3350" s="0" t="s">
        <v>4400</v>
      </c>
      <c r="C3350" s="0" t="s">
        <v>1167</v>
      </c>
      <c r="D3350" s="0" t="s">
        <v>1168</v>
      </c>
      <c r="E3350" s="317" t="n">
        <v>28.73</v>
      </c>
    </row>
    <row r="3351" customFormat="false" ht="15" hidden="false" customHeight="false" outlineLevel="0" collapsed="false">
      <c r="A3351" s="0" t="n">
        <v>365</v>
      </c>
      <c r="B3351" s="0" t="s">
        <v>971</v>
      </c>
      <c r="C3351" s="0" t="s">
        <v>1167</v>
      </c>
      <c r="D3351" s="0" t="s">
        <v>1168</v>
      </c>
      <c r="E3351" s="317" t="n">
        <v>17.81</v>
      </c>
    </row>
    <row r="3352" customFormat="false" ht="15" hidden="false" customHeight="false" outlineLevel="0" collapsed="false">
      <c r="A3352" s="0" t="n">
        <v>38639</v>
      </c>
      <c r="B3352" s="0" t="s">
        <v>4401</v>
      </c>
      <c r="C3352" s="0" t="s">
        <v>1167</v>
      </c>
      <c r="D3352" s="0" t="s">
        <v>1168</v>
      </c>
      <c r="E3352" s="317" t="n">
        <v>68.96</v>
      </c>
    </row>
    <row r="3353" customFormat="false" ht="15" hidden="false" customHeight="false" outlineLevel="0" collapsed="false">
      <c r="A3353" s="0" t="n">
        <v>38640</v>
      </c>
      <c r="B3353" s="0" t="s">
        <v>4402</v>
      </c>
      <c r="C3353" s="0" t="s">
        <v>1167</v>
      </c>
      <c r="D3353" s="0" t="s">
        <v>1168</v>
      </c>
      <c r="E3353" s="317" t="n">
        <v>1.03</v>
      </c>
    </row>
    <row r="3354" customFormat="false" ht="15" hidden="false" customHeight="false" outlineLevel="0" collapsed="false">
      <c r="A3354" s="0" t="n">
        <v>358</v>
      </c>
      <c r="B3354" s="0" t="s">
        <v>4403</v>
      </c>
      <c r="C3354" s="0" t="s">
        <v>1167</v>
      </c>
      <c r="D3354" s="0" t="s">
        <v>1168</v>
      </c>
      <c r="E3354" s="317" t="n">
        <v>21.26</v>
      </c>
    </row>
    <row r="3355" customFormat="false" ht="15" hidden="false" customHeight="false" outlineLevel="0" collapsed="false">
      <c r="A3355" s="0" t="n">
        <v>359</v>
      </c>
      <c r="B3355" s="0" t="s">
        <v>4404</v>
      </c>
      <c r="C3355" s="0" t="s">
        <v>1167</v>
      </c>
      <c r="D3355" s="0" t="s">
        <v>1168</v>
      </c>
      <c r="E3355" s="317" t="n">
        <v>43.67</v>
      </c>
    </row>
    <row r="3356" customFormat="false" ht="15" hidden="false" customHeight="false" outlineLevel="0" collapsed="false">
      <c r="A3356" s="0" t="n">
        <v>38641</v>
      </c>
      <c r="B3356" s="0" t="s">
        <v>4405</v>
      </c>
      <c r="C3356" s="0" t="s">
        <v>1167</v>
      </c>
      <c r="D3356" s="0" t="s">
        <v>1168</v>
      </c>
      <c r="E3356" s="317" t="n">
        <v>43.1</v>
      </c>
    </row>
    <row r="3357" customFormat="false" ht="15" hidden="false" customHeight="false" outlineLevel="0" collapsed="false">
      <c r="A3357" s="0" t="n">
        <v>360</v>
      </c>
      <c r="B3357" s="0" t="s">
        <v>4406</v>
      </c>
      <c r="C3357" s="0" t="s">
        <v>1167</v>
      </c>
      <c r="D3357" s="0" t="s">
        <v>1175</v>
      </c>
      <c r="E3357" s="317" t="n">
        <v>1</v>
      </c>
    </row>
    <row r="3358" customFormat="false" ht="15" hidden="false" customHeight="false" outlineLevel="0" collapsed="false">
      <c r="A3358" s="0" t="n">
        <v>4127</v>
      </c>
      <c r="B3358" s="0" t="s">
        <v>4407</v>
      </c>
      <c r="C3358" s="0" t="s">
        <v>1167</v>
      </c>
      <c r="D3358" s="0" t="s">
        <v>1171</v>
      </c>
      <c r="E3358" s="317" t="n">
        <v>210.82</v>
      </c>
    </row>
    <row r="3359" customFormat="false" ht="15" hidden="false" customHeight="false" outlineLevel="0" collapsed="false">
      <c r="A3359" s="0" t="n">
        <v>4154</v>
      </c>
      <c r="B3359" s="0" t="s">
        <v>4408</v>
      </c>
      <c r="C3359" s="0" t="s">
        <v>1167</v>
      </c>
      <c r="D3359" s="0" t="s">
        <v>1171</v>
      </c>
      <c r="E3359" s="317" t="n">
        <v>257.57</v>
      </c>
    </row>
    <row r="3360" customFormat="false" ht="15" hidden="false" customHeight="false" outlineLevel="0" collapsed="false">
      <c r="A3360" s="0" t="n">
        <v>4168</v>
      </c>
      <c r="B3360" s="0" t="s">
        <v>4409</v>
      </c>
      <c r="C3360" s="0" t="s">
        <v>1167</v>
      </c>
      <c r="D3360" s="0" t="s">
        <v>1171</v>
      </c>
      <c r="E3360" s="317" t="n">
        <v>272.02</v>
      </c>
    </row>
    <row r="3361" customFormat="false" ht="15" hidden="false" customHeight="false" outlineLevel="0" collapsed="false">
      <c r="A3361" s="0" t="n">
        <v>4161</v>
      </c>
      <c r="B3361" s="0" t="s">
        <v>4410</v>
      </c>
      <c r="C3361" s="0" t="s">
        <v>1167</v>
      </c>
      <c r="D3361" s="0" t="s">
        <v>1171</v>
      </c>
      <c r="E3361" s="317" t="n">
        <v>261.82</v>
      </c>
    </row>
    <row r="3362" customFormat="false" ht="15" hidden="false" customHeight="false" outlineLevel="0" collapsed="false">
      <c r="A3362" s="0" t="n">
        <v>42430</v>
      </c>
      <c r="B3362" s="0" t="s">
        <v>4411</v>
      </c>
      <c r="C3362" s="0" t="s">
        <v>1167</v>
      </c>
      <c r="D3362" s="0" t="s">
        <v>1171</v>
      </c>
      <c r="E3362" s="316" t="n">
        <v>5594.17</v>
      </c>
    </row>
    <row r="3363" customFormat="false" ht="15" hidden="false" customHeight="false" outlineLevel="0" collapsed="false">
      <c r="A3363" s="0" t="n">
        <v>4214</v>
      </c>
      <c r="B3363" s="0" t="s">
        <v>4412</v>
      </c>
      <c r="C3363" s="0" t="s">
        <v>1167</v>
      </c>
      <c r="D3363" s="0" t="s">
        <v>1168</v>
      </c>
      <c r="E3363" s="317" t="n">
        <v>5.95</v>
      </c>
    </row>
    <row r="3364" customFormat="false" ht="15" hidden="false" customHeight="false" outlineLevel="0" collapsed="false">
      <c r="A3364" s="0" t="n">
        <v>4215</v>
      </c>
      <c r="B3364" s="0" t="s">
        <v>4413</v>
      </c>
      <c r="C3364" s="0" t="s">
        <v>1167</v>
      </c>
      <c r="D3364" s="0" t="s">
        <v>1168</v>
      </c>
      <c r="E3364" s="317" t="n">
        <v>3.91</v>
      </c>
    </row>
    <row r="3365" customFormat="false" ht="15" hidden="false" customHeight="false" outlineLevel="0" collapsed="false">
      <c r="A3365" s="0" t="n">
        <v>4210</v>
      </c>
      <c r="B3365" s="0" t="s">
        <v>4414</v>
      </c>
      <c r="C3365" s="0" t="s">
        <v>1167</v>
      </c>
      <c r="D3365" s="0" t="s">
        <v>1168</v>
      </c>
      <c r="E3365" s="317" t="n">
        <v>0.66</v>
      </c>
    </row>
    <row r="3366" customFormat="false" ht="15" hidden="false" customHeight="false" outlineLevel="0" collapsed="false">
      <c r="A3366" s="0" t="n">
        <v>4212</v>
      </c>
      <c r="B3366" s="0" t="s">
        <v>4415</v>
      </c>
      <c r="C3366" s="0" t="s">
        <v>1167</v>
      </c>
      <c r="D3366" s="0" t="s">
        <v>1168</v>
      </c>
      <c r="E3366" s="317" t="n">
        <v>1.89</v>
      </c>
    </row>
    <row r="3367" customFormat="false" ht="15" hidden="false" customHeight="false" outlineLevel="0" collapsed="false">
      <c r="A3367" s="0" t="n">
        <v>4213</v>
      </c>
      <c r="B3367" s="0" t="s">
        <v>4416</v>
      </c>
      <c r="C3367" s="0" t="s">
        <v>1167</v>
      </c>
      <c r="D3367" s="0" t="s">
        <v>1168</v>
      </c>
      <c r="E3367" s="317" t="n">
        <v>8.45</v>
      </c>
    </row>
    <row r="3368" customFormat="false" ht="15" hidden="false" customHeight="false" outlineLevel="0" collapsed="false">
      <c r="A3368" s="0" t="n">
        <v>4211</v>
      </c>
      <c r="B3368" s="0" t="s">
        <v>4417</v>
      </c>
      <c r="C3368" s="0" t="s">
        <v>1167</v>
      </c>
      <c r="D3368" s="0" t="s">
        <v>1168</v>
      </c>
      <c r="E3368" s="317" t="n">
        <v>0.94</v>
      </c>
    </row>
    <row r="3369" customFormat="false" ht="15" hidden="false" customHeight="false" outlineLevel="0" collapsed="false">
      <c r="A3369" s="0" t="n">
        <v>4209</v>
      </c>
      <c r="B3369" s="0" t="s">
        <v>4418</v>
      </c>
      <c r="C3369" s="0" t="s">
        <v>1167</v>
      </c>
      <c r="D3369" s="0" t="s">
        <v>1168</v>
      </c>
      <c r="E3369" s="317" t="n">
        <v>11.65</v>
      </c>
    </row>
    <row r="3370" customFormat="false" ht="15" hidden="false" customHeight="false" outlineLevel="0" collapsed="false">
      <c r="A3370" s="0" t="n">
        <v>4180</v>
      </c>
      <c r="B3370" s="0" t="s">
        <v>4419</v>
      </c>
      <c r="C3370" s="0" t="s">
        <v>1167</v>
      </c>
      <c r="D3370" s="0" t="s">
        <v>1168</v>
      </c>
      <c r="E3370" s="317" t="n">
        <v>8.77</v>
      </c>
    </row>
    <row r="3371" customFormat="false" ht="15" hidden="false" customHeight="false" outlineLevel="0" collapsed="false">
      <c r="A3371" s="0" t="n">
        <v>4177</v>
      </c>
      <c r="B3371" s="0" t="s">
        <v>4420</v>
      </c>
      <c r="C3371" s="0" t="s">
        <v>1167</v>
      </c>
      <c r="D3371" s="0" t="s">
        <v>1168</v>
      </c>
      <c r="E3371" s="317" t="n">
        <v>2.91</v>
      </c>
    </row>
    <row r="3372" customFormat="false" ht="15" hidden="false" customHeight="false" outlineLevel="0" collapsed="false">
      <c r="A3372" s="0" t="n">
        <v>4179</v>
      </c>
      <c r="B3372" s="0" t="s">
        <v>4421</v>
      </c>
      <c r="C3372" s="0" t="s">
        <v>1167</v>
      </c>
      <c r="D3372" s="0" t="s">
        <v>1168</v>
      </c>
      <c r="E3372" s="317" t="n">
        <v>5.96</v>
      </c>
    </row>
    <row r="3373" customFormat="false" ht="15" hidden="false" customHeight="false" outlineLevel="0" collapsed="false">
      <c r="A3373" s="0" t="n">
        <v>4208</v>
      </c>
      <c r="B3373" s="0" t="s">
        <v>4422</v>
      </c>
      <c r="C3373" s="0" t="s">
        <v>1167</v>
      </c>
      <c r="D3373" s="0" t="s">
        <v>1168</v>
      </c>
      <c r="E3373" s="317" t="n">
        <v>27.74</v>
      </c>
    </row>
    <row r="3374" customFormat="false" ht="15" hidden="false" customHeight="false" outlineLevel="0" collapsed="false">
      <c r="A3374" s="0" t="n">
        <v>4181</v>
      </c>
      <c r="B3374" s="0" t="s">
        <v>4423</v>
      </c>
      <c r="C3374" s="0" t="s">
        <v>1167</v>
      </c>
      <c r="D3374" s="0" t="s">
        <v>1168</v>
      </c>
      <c r="E3374" s="317" t="n">
        <v>18.12</v>
      </c>
    </row>
    <row r="3375" customFormat="false" ht="15" hidden="false" customHeight="false" outlineLevel="0" collapsed="false">
      <c r="A3375" s="0" t="n">
        <v>4178</v>
      </c>
      <c r="B3375" s="0" t="s">
        <v>4424</v>
      </c>
      <c r="C3375" s="0" t="s">
        <v>1167</v>
      </c>
      <c r="D3375" s="0" t="s">
        <v>1168</v>
      </c>
      <c r="E3375" s="317" t="n">
        <v>4.04</v>
      </c>
    </row>
    <row r="3376" customFormat="false" ht="15" hidden="false" customHeight="false" outlineLevel="0" collapsed="false">
      <c r="A3376" s="0" t="n">
        <v>4182</v>
      </c>
      <c r="B3376" s="0" t="s">
        <v>4425</v>
      </c>
      <c r="C3376" s="0" t="s">
        <v>1167</v>
      </c>
      <c r="D3376" s="0" t="s">
        <v>1168</v>
      </c>
      <c r="E3376" s="317" t="n">
        <v>45.13</v>
      </c>
    </row>
    <row r="3377" customFormat="false" ht="15" hidden="false" customHeight="false" outlineLevel="0" collapsed="false">
      <c r="A3377" s="0" t="n">
        <v>4183</v>
      </c>
      <c r="B3377" s="0" t="s">
        <v>4426</v>
      </c>
      <c r="C3377" s="0" t="s">
        <v>1167</v>
      </c>
      <c r="D3377" s="0" t="s">
        <v>1168</v>
      </c>
      <c r="E3377" s="317" t="n">
        <v>72.66</v>
      </c>
    </row>
    <row r="3378" customFormat="false" ht="15" hidden="false" customHeight="false" outlineLevel="0" collapsed="false">
      <c r="A3378" s="0" t="n">
        <v>4184</v>
      </c>
      <c r="B3378" s="0" t="s">
        <v>4427</v>
      </c>
      <c r="C3378" s="0" t="s">
        <v>1167</v>
      </c>
      <c r="D3378" s="0" t="s">
        <v>1168</v>
      </c>
      <c r="E3378" s="317" t="n">
        <v>160.39</v>
      </c>
    </row>
    <row r="3379" customFormat="false" ht="15" hidden="false" customHeight="false" outlineLevel="0" collapsed="false">
      <c r="A3379" s="0" t="n">
        <v>4185</v>
      </c>
      <c r="B3379" s="0" t="s">
        <v>4428</v>
      </c>
      <c r="C3379" s="0" t="s">
        <v>1167</v>
      </c>
      <c r="D3379" s="0" t="s">
        <v>1168</v>
      </c>
      <c r="E3379" s="317" t="n">
        <v>266.5</v>
      </c>
    </row>
    <row r="3380" customFormat="false" ht="15" hidden="false" customHeight="false" outlineLevel="0" collapsed="false">
      <c r="A3380" s="0" t="n">
        <v>4205</v>
      </c>
      <c r="B3380" s="0" t="s">
        <v>4429</v>
      </c>
      <c r="C3380" s="0" t="s">
        <v>1167</v>
      </c>
      <c r="D3380" s="0" t="s">
        <v>1168</v>
      </c>
      <c r="E3380" s="317" t="n">
        <v>15.39</v>
      </c>
    </row>
    <row r="3381" customFormat="false" ht="15" hidden="false" customHeight="false" outlineLevel="0" collapsed="false">
      <c r="A3381" s="0" t="n">
        <v>4192</v>
      </c>
      <c r="B3381" s="0" t="s">
        <v>4430</v>
      </c>
      <c r="C3381" s="0" t="s">
        <v>1167</v>
      </c>
      <c r="D3381" s="0" t="s">
        <v>1168</v>
      </c>
      <c r="E3381" s="317" t="n">
        <v>15.39</v>
      </c>
    </row>
    <row r="3382" customFormat="false" ht="15" hidden="false" customHeight="false" outlineLevel="0" collapsed="false">
      <c r="A3382" s="0" t="n">
        <v>4191</v>
      </c>
      <c r="B3382" s="0" t="s">
        <v>4431</v>
      </c>
      <c r="C3382" s="0" t="s">
        <v>1167</v>
      </c>
      <c r="D3382" s="0" t="s">
        <v>1168</v>
      </c>
      <c r="E3382" s="317" t="n">
        <v>15.39</v>
      </c>
    </row>
    <row r="3383" customFormat="false" ht="15" hidden="false" customHeight="false" outlineLevel="0" collapsed="false">
      <c r="A3383" s="0" t="n">
        <v>4207</v>
      </c>
      <c r="B3383" s="0" t="s">
        <v>4432</v>
      </c>
      <c r="C3383" s="0" t="s">
        <v>1167</v>
      </c>
      <c r="D3383" s="0" t="s">
        <v>1168</v>
      </c>
      <c r="E3383" s="317" t="n">
        <v>12.38</v>
      </c>
    </row>
    <row r="3384" customFormat="false" ht="15" hidden="false" customHeight="false" outlineLevel="0" collapsed="false">
      <c r="A3384" s="0" t="n">
        <v>4206</v>
      </c>
      <c r="B3384" s="0" t="s">
        <v>4433</v>
      </c>
      <c r="C3384" s="0" t="s">
        <v>1167</v>
      </c>
      <c r="D3384" s="0" t="s">
        <v>1168</v>
      </c>
      <c r="E3384" s="317" t="n">
        <v>12.02</v>
      </c>
    </row>
    <row r="3385" customFormat="false" ht="15" hidden="false" customHeight="false" outlineLevel="0" collapsed="false">
      <c r="A3385" s="0" t="n">
        <v>4190</v>
      </c>
      <c r="B3385" s="0" t="s">
        <v>4434</v>
      </c>
      <c r="C3385" s="0" t="s">
        <v>1167</v>
      </c>
      <c r="D3385" s="0" t="s">
        <v>1168</v>
      </c>
      <c r="E3385" s="317" t="n">
        <v>12.02</v>
      </c>
    </row>
    <row r="3386" customFormat="false" ht="15" hidden="false" customHeight="false" outlineLevel="0" collapsed="false">
      <c r="A3386" s="0" t="n">
        <v>4186</v>
      </c>
      <c r="B3386" s="0" t="s">
        <v>4435</v>
      </c>
      <c r="C3386" s="0" t="s">
        <v>1167</v>
      </c>
      <c r="D3386" s="0" t="s">
        <v>1168</v>
      </c>
      <c r="E3386" s="317" t="n">
        <v>3.55</v>
      </c>
    </row>
    <row r="3387" customFormat="false" ht="15" hidden="false" customHeight="false" outlineLevel="0" collapsed="false">
      <c r="A3387" s="0" t="n">
        <v>4188</v>
      </c>
      <c r="B3387" s="0" t="s">
        <v>4436</v>
      </c>
      <c r="C3387" s="0" t="s">
        <v>1167</v>
      </c>
      <c r="D3387" s="0" t="s">
        <v>1168</v>
      </c>
      <c r="E3387" s="317" t="n">
        <v>7.25</v>
      </c>
    </row>
    <row r="3388" customFormat="false" ht="15" hidden="false" customHeight="false" outlineLevel="0" collapsed="false">
      <c r="A3388" s="0" t="n">
        <v>4189</v>
      </c>
      <c r="B3388" s="0" t="s">
        <v>4437</v>
      </c>
      <c r="C3388" s="0" t="s">
        <v>1167</v>
      </c>
      <c r="D3388" s="0" t="s">
        <v>1168</v>
      </c>
      <c r="E3388" s="317" t="n">
        <v>7.25</v>
      </c>
    </row>
    <row r="3389" customFormat="false" ht="15" hidden="false" customHeight="false" outlineLevel="0" collapsed="false">
      <c r="A3389" s="0" t="n">
        <v>4197</v>
      </c>
      <c r="B3389" s="0" t="s">
        <v>4438</v>
      </c>
      <c r="C3389" s="0" t="s">
        <v>1167</v>
      </c>
      <c r="D3389" s="0" t="s">
        <v>1168</v>
      </c>
      <c r="E3389" s="317" t="n">
        <v>38.43</v>
      </c>
    </row>
    <row r="3390" customFormat="false" ht="15" hidden="false" customHeight="false" outlineLevel="0" collapsed="false">
      <c r="A3390" s="0" t="n">
        <v>4194</v>
      </c>
      <c r="B3390" s="0" t="s">
        <v>4439</v>
      </c>
      <c r="C3390" s="0" t="s">
        <v>1167</v>
      </c>
      <c r="D3390" s="0" t="s">
        <v>1168</v>
      </c>
      <c r="E3390" s="317" t="n">
        <v>23.22</v>
      </c>
    </row>
    <row r="3391" customFormat="false" ht="15" hidden="false" customHeight="false" outlineLevel="0" collapsed="false">
      <c r="A3391" s="0" t="n">
        <v>4193</v>
      </c>
      <c r="B3391" s="0" t="s">
        <v>4440</v>
      </c>
      <c r="C3391" s="0" t="s">
        <v>1167</v>
      </c>
      <c r="D3391" s="0" t="s">
        <v>1168</v>
      </c>
      <c r="E3391" s="317" t="n">
        <v>23.22</v>
      </c>
    </row>
    <row r="3392" customFormat="false" ht="15" hidden="false" customHeight="false" outlineLevel="0" collapsed="false">
      <c r="A3392" s="0" t="n">
        <v>4204</v>
      </c>
      <c r="B3392" s="0" t="s">
        <v>4441</v>
      </c>
      <c r="C3392" s="0" t="s">
        <v>1167</v>
      </c>
      <c r="D3392" s="0" t="s">
        <v>1168</v>
      </c>
      <c r="E3392" s="317" t="n">
        <v>23.22</v>
      </c>
    </row>
    <row r="3393" customFormat="false" ht="15" hidden="false" customHeight="false" outlineLevel="0" collapsed="false">
      <c r="A3393" s="0" t="n">
        <v>4187</v>
      </c>
      <c r="B3393" s="0" t="s">
        <v>4442</v>
      </c>
      <c r="C3393" s="0" t="s">
        <v>1167</v>
      </c>
      <c r="D3393" s="0" t="s">
        <v>1168</v>
      </c>
      <c r="E3393" s="317" t="n">
        <v>4.63</v>
      </c>
    </row>
    <row r="3394" customFormat="false" ht="15" hidden="false" customHeight="false" outlineLevel="0" collapsed="false">
      <c r="A3394" s="0" t="n">
        <v>4202</v>
      </c>
      <c r="B3394" s="0" t="s">
        <v>4443</v>
      </c>
      <c r="C3394" s="0" t="s">
        <v>1167</v>
      </c>
      <c r="D3394" s="0" t="s">
        <v>1168</v>
      </c>
      <c r="E3394" s="317" t="n">
        <v>70.18</v>
      </c>
    </row>
    <row r="3395" customFormat="false" ht="15" hidden="false" customHeight="false" outlineLevel="0" collapsed="false">
      <c r="A3395" s="0" t="n">
        <v>4203</v>
      </c>
      <c r="B3395" s="0" t="s">
        <v>4444</v>
      </c>
      <c r="C3395" s="0" t="s">
        <v>1167</v>
      </c>
      <c r="D3395" s="0" t="s">
        <v>1168</v>
      </c>
      <c r="E3395" s="317" t="n">
        <v>61.98</v>
      </c>
    </row>
    <row r="3396" customFormat="false" ht="15" hidden="false" customHeight="false" outlineLevel="0" collapsed="false">
      <c r="A3396" s="0" t="n">
        <v>40368</v>
      </c>
      <c r="B3396" s="0" t="s">
        <v>4445</v>
      </c>
      <c r="C3396" s="0" t="s">
        <v>1167</v>
      </c>
      <c r="D3396" s="0" t="s">
        <v>1171</v>
      </c>
      <c r="E3396" s="317" t="n">
        <v>24.64</v>
      </c>
    </row>
    <row r="3397" customFormat="false" ht="15" hidden="false" customHeight="false" outlineLevel="0" collapsed="false">
      <c r="A3397" s="0" t="n">
        <v>40365</v>
      </c>
      <c r="B3397" s="0" t="s">
        <v>4446</v>
      </c>
      <c r="C3397" s="0" t="s">
        <v>1167</v>
      </c>
      <c r="D3397" s="0" t="s">
        <v>1171</v>
      </c>
      <c r="E3397" s="317" t="n">
        <v>16.62</v>
      </c>
    </row>
    <row r="3398" customFormat="false" ht="15" hidden="false" customHeight="false" outlineLevel="0" collapsed="false">
      <c r="A3398" s="0" t="n">
        <v>40356</v>
      </c>
      <c r="B3398" s="0" t="s">
        <v>4447</v>
      </c>
      <c r="C3398" s="0" t="s">
        <v>1167</v>
      </c>
      <c r="D3398" s="0" t="s">
        <v>1171</v>
      </c>
      <c r="E3398" s="317" t="n">
        <v>5.68</v>
      </c>
    </row>
    <row r="3399" customFormat="false" ht="15" hidden="false" customHeight="false" outlineLevel="0" collapsed="false">
      <c r="A3399" s="0" t="n">
        <v>40362</v>
      </c>
      <c r="B3399" s="0" t="s">
        <v>4448</v>
      </c>
      <c r="C3399" s="0" t="s">
        <v>1167</v>
      </c>
      <c r="D3399" s="0" t="s">
        <v>1171</v>
      </c>
      <c r="E3399" s="317" t="n">
        <v>11.01</v>
      </c>
    </row>
    <row r="3400" customFormat="false" ht="15" hidden="false" customHeight="false" outlineLevel="0" collapsed="false">
      <c r="A3400" s="0" t="n">
        <v>40374</v>
      </c>
      <c r="B3400" s="0" t="s">
        <v>4449</v>
      </c>
      <c r="C3400" s="0" t="s">
        <v>1167</v>
      </c>
      <c r="D3400" s="0" t="s">
        <v>1171</v>
      </c>
      <c r="E3400" s="317" t="n">
        <v>64.41</v>
      </c>
    </row>
    <row r="3401" customFormat="false" ht="15" hidden="false" customHeight="false" outlineLevel="0" collapsed="false">
      <c r="A3401" s="0" t="n">
        <v>40371</v>
      </c>
      <c r="B3401" s="0" t="s">
        <v>4450</v>
      </c>
      <c r="C3401" s="0" t="s">
        <v>1167</v>
      </c>
      <c r="D3401" s="0" t="s">
        <v>1171</v>
      </c>
      <c r="E3401" s="317" t="n">
        <v>40.54</v>
      </c>
    </row>
    <row r="3402" customFormat="false" ht="15" hidden="false" customHeight="false" outlineLevel="0" collapsed="false">
      <c r="A3402" s="0" t="n">
        <v>40359</v>
      </c>
      <c r="B3402" s="0" t="s">
        <v>4451</v>
      </c>
      <c r="C3402" s="0" t="s">
        <v>1167</v>
      </c>
      <c r="D3402" s="0" t="s">
        <v>1171</v>
      </c>
      <c r="E3402" s="317" t="n">
        <v>7.33</v>
      </c>
    </row>
    <row r="3403" customFormat="false" ht="15" hidden="false" customHeight="false" outlineLevel="0" collapsed="false">
      <c r="A3403" s="0" t="n">
        <v>7595</v>
      </c>
      <c r="B3403" s="0" t="s">
        <v>4452</v>
      </c>
      <c r="C3403" s="0" t="s">
        <v>1173</v>
      </c>
      <c r="D3403" s="0" t="s">
        <v>1168</v>
      </c>
      <c r="E3403" s="317" t="n">
        <v>6.82</v>
      </c>
    </row>
    <row r="3404" customFormat="false" ht="15" hidden="false" customHeight="false" outlineLevel="0" collapsed="false">
      <c r="A3404" s="0" t="n">
        <v>41094</v>
      </c>
      <c r="B3404" s="0" t="s">
        <v>4453</v>
      </c>
      <c r="C3404" s="0" t="s">
        <v>1360</v>
      </c>
      <c r="D3404" s="0" t="s">
        <v>1168</v>
      </c>
      <c r="E3404" s="316" t="n">
        <v>1266.09</v>
      </c>
    </row>
    <row r="3405" customFormat="false" ht="15" hidden="false" customHeight="false" outlineLevel="0" collapsed="false">
      <c r="A3405" s="0" t="n">
        <v>38175</v>
      </c>
      <c r="B3405" s="0" t="s">
        <v>4454</v>
      </c>
      <c r="C3405" s="0" t="s">
        <v>1167</v>
      </c>
      <c r="D3405" s="0" t="s">
        <v>1168</v>
      </c>
      <c r="E3405" s="317" t="n">
        <v>2.21</v>
      </c>
    </row>
    <row r="3406" customFormat="false" ht="15" hidden="false" customHeight="false" outlineLevel="0" collapsed="false">
      <c r="A3406" s="0" t="n">
        <v>38176</v>
      </c>
      <c r="B3406" s="0" t="s">
        <v>4455</v>
      </c>
      <c r="C3406" s="0" t="s">
        <v>1167</v>
      </c>
      <c r="D3406" s="0" t="s">
        <v>1168</v>
      </c>
      <c r="E3406" s="317" t="n">
        <v>5.99</v>
      </c>
    </row>
    <row r="3407" customFormat="false" ht="15" hidden="false" customHeight="false" outlineLevel="0" collapsed="false">
      <c r="A3407" s="0" t="n">
        <v>36152</v>
      </c>
      <c r="B3407" s="0" t="s">
        <v>4456</v>
      </c>
      <c r="C3407" s="0" t="s">
        <v>1167</v>
      </c>
      <c r="D3407" s="0" t="s">
        <v>1168</v>
      </c>
      <c r="E3407" s="317" t="n">
        <v>3.9</v>
      </c>
    </row>
    <row r="3408" customFormat="false" ht="15" hidden="false" customHeight="false" outlineLevel="0" collapsed="false">
      <c r="A3408" s="0" t="n">
        <v>11138</v>
      </c>
      <c r="B3408" s="0" t="s">
        <v>4457</v>
      </c>
      <c r="C3408" s="0" t="s">
        <v>1235</v>
      </c>
      <c r="D3408" s="0" t="s">
        <v>1168</v>
      </c>
      <c r="E3408" s="317" t="n">
        <v>2.22</v>
      </c>
    </row>
    <row r="3409" customFormat="false" ht="15" hidden="false" customHeight="false" outlineLevel="0" collapsed="false">
      <c r="A3409" s="0" t="n">
        <v>5333</v>
      </c>
      <c r="B3409" s="0" t="s">
        <v>4458</v>
      </c>
      <c r="C3409" s="0" t="s">
        <v>1235</v>
      </c>
      <c r="D3409" s="0" t="s">
        <v>1168</v>
      </c>
      <c r="E3409" s="317" t="n">
        <v>16.99</v>
      </c>
    </row>
    <row r="3410" customFormat="false" ht="15" hidden="false" customHeight="false" outlineLevel="0" collapsed="false">
      <c r="A3410" s="0" t="n">
        <v>4221</v>
      </c>
      <c r="B3410" s="0" t="s">
        <v>693</v>
      </c>
      <c r="C3410" s="0" t="s">
        <v>1235</v>
      </c>
      <c r="D3410" s="0" t="s">
        <v>1175</v>
      </c>
      <c r="E3410" s="317" t="n">
        <v>3.46</v>
      </c>
    </row>
    <row r="3411" customFormat="false" ht="15" hidden="false" customHeight="false" outlineLevel="0" collapsed="false">
      <c r="A3411" s="0" t="n">
        <v>4227</v>
      </c>
      <c r="B3411" s="0" t="s">
        <v>4459</v>
      </c>
      <c r="C3411" s="0" t="s">
        <v>1235</v>
      </c>
      <c r="D3411" s="0" t="s">
        <v>1175</v>
      </c>
      <c r="E3411" s="317" t="n">
        <v>13.5</v>
      </c>
    </row>
    <row r="3412" customFormat="false" ht="15" hidden="false" customHeight="false" outlineLevel="0" collapsed="false">
      <c r="A3412" s="0" t="n">
        <v>38170</v>
      </c>
      <c r="B3412" s="0" t="s">
        <v>4460</v>
      </c>
      <c r="C3412" s="0" t="s">
        <v>1167</v>
      </c>
      <c r="D3412" s="0" t="s">
        <v>1168</v>
      </c>
      <c r="E3412" s="317" t="n">
        <v>10.09</v>
      </c>
    </row>
    <row r="3413" customFormat="false" ht="15" hidden="false" customHeight="false" outlineLevel="0" collapsed="false">
      <c r="A3413" s="0" t="n">
        <v>4252</v>
      </c>
      <c r="B3413" s="0" t="s">
        <v>4461</v>
      </c>
      <c r="C3413" s="0" t="s">
        <v>1173</v>
      </c>
      <c r="D3413" s="0" t="s">
        <v>1168</v>
      </c>
      <c r="E3413" s="317" t="n">
        <v>22.68</v>
      </c>
    </row>
    <row r="3414" customFormat="false" ht="15" hidden="false" customHeight="false" outlineLevel="0" collapsed="false">
      <c r="A3414" s="0" t="n">
        <v>40980</v>
      </c>
      <c r="B3414" s="0" t="s">
        <v>4462</v>
      </c>
      <c r="C3414" s="0" t="s">
        <v>1360</v>
      </c>
      <c r="D3414" s="0" t="s">
        <v>1168</v>
      </c>
      <c r="E3414" s="316" t="n">
        <v>4002.86</v>
      </c>
    </row>
    <row r="3415" customFormat="false" ht="15" hidden="false" customHeight="false" outlineLevel="0" collapsed="false">
      <c r="A3415" s="0" t="n">
        <v>4243</v>
      </c>
      <c r="B3415" s="0" t="s">
        <v>4463</v>
      </c>
      <c r="C3415" s="0" t="s">
        <v>1173</v>
      </c>
      <c r="D3415" s="0" t="s">
        <v>1168</v>
      </c>
      <c r="E3415" s="317" t="n">
        <v>18.44</v>
      </c>
    </row>
    <row r="3416" customFormat="false" ht="15" hidden="false" customHeight="false" outlineLevel="0" collapsed="false">
      <c r="A3416" s="0" t="n">
        <v>41031</v>
      </c>
      <c r="B3416" s="0" t="s">
        <v>4464</v>
      </c>
      <c r="C3416" s="0" t="s">
        <v>1360</v>
      </c>
      <c r="D3416" s="0" t="s">
        <v>1168</v>
      </c>
      <c r="E3416" s="316" t="n">
        <v>3255.7</v>
      </c>
    </row>
    <row r="3417" customFormat="false" ht="15" hidden="false" customHeight="false" outlineLevel="0" collapsed="false">
      <c r="A3417" s="0" t="n">
        <v>40986</v>
      </c>
      <c r="B3417" s="0" t="s">
        <v>4465</v>
      </c>
      <c r="C3417" s="0" t="s">
        <v>1360</v>
      </c>
      <c r="D3417" s="0" t="s">
        <v>1168</v>
      </c>
      <c r="E3417" s="316" t="n">
        <v>3141.85</v>
      </c>
    </row>
    <row r="3418" customFormat="false" ht="15" hidden="false" customHeight="false" outlineLevel="0" collapsed="false">
      <c r="A3418" s="0" t="n">
        <v>37666</v>
      </c>
      <c r="B3418" s="0" t="s">
        <v>663</v>
      </c>
      <c r="C3418" s="0" t="s">
        <v>1173</v>
      </c>
      <c r="D3418" s="0" t="s">
        <v>1168</v>
      </c>
      <c r="E3418" s="317" t="n">
        <v>17.8</v>
      </c>
    </row>
    <row r="3419" customFormat="false" ht="15" hidden="false" customHeight="false" outlineLevel="0" collapsed="false">
      <c r="A3419" s="0" t="n">
        <v>4250</v>
      </c>
      <c r="B3419" s="0" t="s">
        <v>4466</v>
      </c>
      <c r="C3419" s="0" t="s">
        <v>1173</v>
      </c>
      <c r="D3419" s="0" t="s">
        <v>1168</v>
      </c>
      <c r="E3419" s="317" t="n">
        <v>20.44</v>
      </c>
    </row>
    <row r="3420" customFormat="false" ht="15" hidden="false" customHeight="false" outlineLevel="0" collapsed="false">
      <c r="A3420" s="0" t="n">
        <v>40978</v>
      </c>
      <c r="B3420" s="0" t="s">
        <v>4467</v>
      </c>
      <c r="C3420" s="0" t="s">
        <v>1360</v>
      </c>
      <c r="D3420" s="0" t="s">
        <v>1168</v>
      </c>
      <c r="E3420" s="316" t="n">
        <v>3610.57</v>
      </c>
    </row>
    <row r="3421" customFormat="false" ht="15" hidden="false" customHeight="false" outlineLevel="0" collapsed="false">
      <c r="A3421" s="0" t="n">
        <v>25960</v>
      </c>
      <c r="B3421" s="0" t="s">
        <v>4468</v>
      </c>
      <c r="C3421" s="0" t="s">
        <v>1173</v>
      </c>
      <c r="D3421" s="0" t="s">
        <v>1168</v>
      </c>
      <c r="E3421" s="317" t="n">
        <v>22.69</v>
      </c>
    </row>
    <row r="3422" customFormat="false" ht="15" hidden="false" customHeight="false" outlineLevel="0" collapsed="false">
      <c r="A3422" s="0" t="n">
        <v>41043</v>
      </c>
      <c r="B3422" s="0" t="s">
        <v>4469</v>
      </c>
      <c r="C3422" s="0" t="s">
        <v>1360</v>
      </c>
      <c r="D3422" s="0" t="s">
        <v>1168</v>
      </c>
      <c r="E3422" s="316" t="n">
        <v>4007.01</v>
      </c>
    </row>
    <row r="3423" customFormat="false" ht="15" hidden="false" customHeight="false" outlineLevel="0" collapsed="false">
      <c r="A3423" s="0" t="n">
        <v>4234</v>
      </c>
      <c r="B3423" s="0" t="s">
        <v>760</v>
      </c>
      <c r="C3423" s="0" t="s">
        <v>1173</v>
      </c>
      <c r="D3423" s="0" t="s">
        <v>1175</v>
      </c>
      <c r="E3423" s="317" t="n">
        <v>24.87</v>
      </c>
    </row>
    <row r="3424" customFormat="false" ht="15" hidden="false" customHeight="false" outlineLevel="0" collapsed="false">
      <c r="A3424" s="0" t="n">
        <v>40987</v>
      </c>
      <c r="B3424" s="0" t="s">
        <v>4470</v>
      </c>
      <c r="C3424" s="0" t="s">
        <v>1360</v>
      </c>
      <c r="D3424" s="0" t="s">
        <v>1168</v>
      </c>
      <c r="E3424" s="316" t="n">
        <v>4389.51</v>
      </c>
    </row>
    <row r="3425" customFormat="false" ht="15" hidden="false" customHeight="false" outlineLevel="0" collapsed="false">
      <c r="A3425" s="0" t="n">
        <v>4253</v>
      </c>
      <c r="B3425" s="0" t="s">
        <v>726</v>
      </c>
      <c r="C3425" s="0" t="s">
        <v>1173</v>
      </c>
      <c r="D3425" s="0" t="s">
        <v>1168</v>
      </c>
      <c r="E3425" s="317" t="n">
        <v>14.29</v>
      </c>
    </row>
    <row r="3426" customFormat="false" ht="15" hidden="false" customHeight="false" outlineLevel="0" collapsed="false">
      <c r="A3426" s="0" t="n">
        <v>40981</v>
      </c>
      <c r="B3426" s="0" t="s">
        <v>4471</v>
      </c>
      <c r="C3426" s="0" t="s">
        <v>1360</v>
      </c>
      <c r="D3426" s="0" t="s">
        <v>1168</v>
      </c>
      <c r="E3426" s="316" t="n">
        <v>2523.23</v>
      </c>
    </row>
    <row r="3427" customFormat="false" ht="15" hidden="false" customHeight="false" outlineLevel="0" collapsed="false">
      <c r="A3427" s="0" t="n">
        <v>4254</v>
      </c>
      <c r="B3427" s="0" t="s">
        <v>737</v>
      </c>
      <c r="C3427" s="0" t="s">
        <v>1173</v>
      </c>
      <c r="D3427" s="0" t="s">
        <v>1168</v>
      </c>
      <c r="E3427" s="317" t="n">
        <v>20.14</v>
      </c>
    </row>
    <row r="3428" customFormat="false" ht="15" hidden="false" customHeight="false" outlineLevel="0" collapsed="false">
      <c r="A3428" s="0" t="n">
        <v>41036</v>
      </c>
      <c r="B3428" s="0" t="s">
        <v>4472</v>
      </c>
      <c r="C3428" s="0" t="s">
        <v>1360</v>
      </c>
      <c r="D3428" s="0" t="s">
        <v>1168</v>
      </c>
      <c r="E3428" s="316" t="n">
        <v>3556.04</v>
      </c>
    </row>
    <row r="3429" customFormat="false" ht="15" hidden="false" customHeight="false" outlineLevel="0" collapsed="false">
      <c r="A3429" s="0" t="n">
        <v>4251</v>
      </c>
      <c r="B3429" s="0" t="s">
        <v>4473</v>
      </c>
      <c r="C3429" s="0" t="s">
        <v>1173</v>
      </c>
      <c r="D3429" s="0" t="s">
        <v>1168</v>
      </c>
      <c r="E3429" s="317" t="n">
        <v>28.74</v>
      </c>
    </row>
    <row r="3430" customFormat="false" ht="15" hidden="false" customHeight="false" outlineLevel="0" collapsed="false">
      <c r="A3430" s="0" t="n">
        <v>40979</v>
      </c>
      <c r="B3430" s="0" t="s">
        <v>4474</v>
      </c>
      <c r="C3430" s="0" t="s">
        <v>1360</v>
      </c>
      <c r="D3430" s="0" t="s">
        <v>1168</v>
      </c>
      <c r="E3430" s="316" t="n">
        <v>5073.78</v>
      </c>
    </row>
    <row r="3431" customFormat="false" ht="15" hidden="false" customHeight="false" outlineLevel="0" collapsed="false">
      <c r="A3431" s="0" t="n">
        <v>4230</v>
      </c>
      <c r="B3431" s="0" t="s">
        <v>759</v>
      </c>
      <c r="C3431" s="0" t="s">
        <v>1173</v>
      </c>
      <c r="D3431" s="0" t="s">
        <v>1168</v>
      </c>
      <c r="E3431" s="317" t="n">
        <v>19.22</v>
      </c>
    </row>
    <row r="3432" customFormat="false" ht="15" hidden="false" customHeight="false" outlineLevel="0" collapsed="false">
      <c r="A3432" s="0" t="n">
        <v>40998</v>
      </c>
      <c r="B3432" s="0" t="s">
        <v>4475</v>
      </c>
      <c r="C3432" s="0" t="s">
        <v>1360</v>
      </c>
      <c r="D3432" s="0" t="s">
        <v>1168</v>
      </c>
      <c r="E3432" s="316" t="n">
        <v>3396.27</v>
      </c>
    </row>
    <row r="3433" customFormat="false" ht="15" hidden="false" customHeight="false" outlineLevel="0" collapsed="false">
      <c r="A3433" s="0" t="n">
        <v>4257</v>
      </c>
      <c r="B3433" s="0" t="s">
        <v>4476</v>
      </c>
      <c r="C3433" s="0" t="s">
        <v>1173</v>
      </c>
      <c r="D3433" s="0" t="s">
        <v>1168</v>
      </c>
      <c r="E3433" s="317" t="n">
        <v>13.52</v>
      </c>
    </row>
    <row r="3434" customFormat="false" ht="15" hidden="false" customHeight="false" outlineLevel="0" collapsed="false">
      <c r="A3434" s="0" t="n">
        <v>40982</v>
      </c>
      <c r="B3434" s="0" t="s">
        <v>4477</v>
      </c>
      <c r="C3434" s="0" t="s">
        <v>1360</v>
      </c>
      <c r="D3434" s="0" t="s">
        <v>1168</v>
      </c>
      <c r="E3434" s="316" t="n">
        <v>2389.43</v>
      </c>
    </row>
    <row r="3435" customFormat="false" ht="15" hidden="false" customHeight="false" outlineLevel="0" collapsed="false">
      <c r="A3435" s="0" t="n">
        <v>4240</v>
      </c>
      <c r="B3435" s="0" t="s">
        <v>4478</v>
      </c>
      <c r="C3435" s="0" t="s">
        <v>1173</v>
      </c>
      <c r="D3435" s="0" t="s">
        <v>1168</v>
      </c>
      <c r="E3435" s="317" t="n">
        <v>23.09</v>
      </c>
    </row>
    <row r="3436" customFormat="false" ht="15" hidden="false" customHeight="false" outlineLevel="0" collapsed="false">
      <c r="A3436" s="0" t="n">
        <v>41026</v>
      </c>
      <c r="B3436" s="0" t="s">
        <v>4479</v>
      </c>
      <c r="C3436" s="0" t="s">
        <v>1360</v>
      </c>
      <c r="D3436" s="0" t="s">
        <v>1168</v>
      </c>
      <c r="E3436" s="316" t="n">
        <v>4075.31</v>
      </c>
    </row>
    <row r="3437" customFormat="false" ht="15" hidden="false" customHeight="false" outlineLevel="0" collapsed="false">
      <c r="A3437" s="0" t="n">
        <v>4239</v>
      </c>
      <c r="B3437" s="0" t="s">
        <v>4480</v>
      </c>
      <c r="C3437" s="0" t="s">
        <v>1173</v>
      </c>
      <c r="D3437" s="0" t="s">
        <v>1168</v>
      </c>
      <c r="E3437" s="317" t="n">
        <v>28.32</v>
      </c>
    </row>
    <row r="3438" customFormat="false" ht="15" hidden="false" customHeight="false" outlineLevel="0" collapsed="false">
      <c r="A3438" s="0" t="n">
        <v>41024</v>
      </c>
      <c r="B3438" s="0" t="s">
        <v>4481</v>
      </c>
      <c r="C3438" s="0" t="s">
        <v>1360</v>
      </c>
      <c r="D3438" s="0" t="s">
        <v>1168</v>
      </c>
      <c r="E3438" s="316" t="n">
        <v>4999.66</v>
      </c>
    </row>
    <row r="3439" customFormat="false" ht="15" hidden="false" customHeight="false" outlineLevel="0" collapsed="false">
      <c r="A3439" s="0" t="n">
        <v>4248</v>
      </c>
      <c r="B3439" s="0" t="s">
        <v>4482</v>
      </c>
      <c r="C3439" s="0" t="s">
        <v>1173</v>
      </c>
      <c r="D3439" s="0" t="s">
        <v>1168</v>
      </c>
      <c r="E3439" s="317" t="n">
        <v>19.81</v>
      </c>
    </row>
    <row r="3440" customFormat="false" ht="15" hidden="false" customHeight="false" outlineLevel="0" collapsed="false">
      <c r="A3440" s="0" t="n">
        <v>41033</v>
      </c>
      <c r="B3440" s="0" t="s">
        <v>4483</v>
      </c>
      <c r="C3440" s="0" t="s">
        <v>1360</v>
      </c>
      <c r="D3440" s="0" t="s">
        <v>1168</v>
      </c>
      <c r="E3440" s="316" t="n">
        <v>3496.3</v>
      </c>
    </row>
    <row r="3441" customFormat="false" ht="15" hidden="false" customHeight="false" outlineLevel="0" collapsed="false">
      <c r="A3441" s="0" t="n">
        <v>25959</v>
      </c>
      <c r="B3441" s="0" t="s">
        <v>4484</v>
      </c>
      <c r="C3441" s="0" t="s">
        <v>1173</v>
      </c>
      <c r="D3441" s="0" t="s">
        <v>1168</v>
      </c>
      <c r="E3441" s="317" t="n">
        <v>23.82</v>
      </c>
    </row>
    <row r="3442" customFormat="false" ht="15" hidden="false" customHeight="false" outlineLevel="0" collapsed="false">
      <c r="A3442" s="0" t="n">
        <v>41040</v>
      </c>
      <c r="B3442" s="0" t="s">
        <v>4485</v>
      </c>
      <c r="C3442" s="0" t="s">
        <v>1360</v>
      </c>
      <c r="D3442" s="0" t="s">
        <v>1168</v>
      </c>
      <c r="E3442" s="316" t="n">
        <v>4207.36</v>
      </c>
    </row>
    <row r="3443" customFormat="false" ht="15" hidden="false" customHeight="false" outlineLevel="0" collapsed="false">
      <c r="A3443" s="0" t="n">
        <v>4238</v>
      </c>
      <c r="B3443" s="0" t="s">
        <v>4486</v>
      </c>
      <c r="C3443" s="0" t="s">
        <v>1173</v>
      </c>
      <c r="D3443" s="0" t="s">
        <v>1168</v>
      </c>
      <c r="E3443" s="317" t="n">
        <v>19.22</v>
      </c>
    </row>
    <row r="3444" customFormat="false" ht="15" hidden="false" customHeight="false" outlineLevel="0" collapsed="false">
      <c r="A3444" s="0" t="n">
        <v>41012</v>
      </c>
      <c r="B3444" s="0" t="s">
        <v>4487</v>
      </c>
      <c r="C3444" s="0" t="s">
        <v>1360</v>
      </c>
      <c r="D3444" s="0" t="s">
        <v>1168</v>
      </c>
      <c r="E3444" s="316" t="n">
        <v>3396.27</v>
      </c>
    </row>
    <row r="3445" customFormat="false" ht="15" hidden="false" customHeight="false" outlineLevel="0" collapsed="false">
      <c r="A3445" s="0" t="n">
        <v>4237</v>
      </c>
      <c r="B3445" s="0" t="s">
        <v>4488</v>
      </c>
      <c r="C3445" s="0" t="s">
        <v>1173</v>
      </c>
      <c r="D3445" s="0" t="s">
        <v>1168</v>
      </c>
      <c r="E3445" s="317" t="n">
        <v>20.14</v>
      </c>
    </row>
    <row r="3446" customFormat="false" ht="15" hidden="false" customHeight="false" outlineLevel="0" collapsed="false">
      <c r="A3446" s="0" t="n">
        <v>41002</v>
      </c>
      <c r="B3446" s="0" t="s">
        <v>4489</v>
      </c>
      <c r="C3446" s="0" t="s">
        <v>1360</v>
      </c>
      <c r="D3446" s="0" t="s">
        <v>1168</v>
      </c>
      <c r="E3446" s="316" t="n">
        <v>3556.04</v>
      </c>
    </row>
    <row r="3447" customFormat="false" ht="15" hidden="false" customHeight="false" outlineLevel="0" collapsed="false">
      <c r="A3447" s="0" t="n">
        <v>4233</v>
      </c>
      <c r="B3447" s="0" t="s">
        <v>4490</v>
      </c>
      <c r="C3447" s="0" t="s">
        <v>1173</v>
      </c>
      <c r="D3447" s="0" t="s">
        <v>1168</v>
      </c>
      <c r="E3447" s="317" t="n">
        <v>20.46</v>
      </c>
    </row>
    <row r="3448" customFormat="false" ht="15" hidden="false" customHeight="false" outlineLevel="0" collapsed="false">
      <c r="A3448" s="0" t="n">
        <v>41001</v>
      </c>
      <c r="B3448" s="0" t="s">
        <v>4491</v>
      </c>
      <c r="C3448" s="0" t="s">
        <v>1360</v>
      </c>
      <c r="D3448" s="0" t="s">
        <v>1168</v>
      </c>
      <c r="E3448" s="316" t="n">
        <v>3613.14</v>
      </c>
    </row>
    <row r="3449" customFormat="false" ht="15" hidden="false" customHeight="false" outlineLevel="0" collapsed="false">
      <c r="A3449" s="0" t="n">
        <v>2</v>
      </c>
      <c r="B3449" s="0" t="s">
        <v>4492</v>
      </c>
      <c r="C3449" s="0" t="s">
        <v>1357</v>
      </c>
      <c r="D3449" s="0" t="s">
        <v>1168</v>
      </c>
      <c r="E3449" s="317" t="n">
        <v>7.34</v>
      </c>
    </row>
    <row r="3450" customFormat="false" ht="15" hidden="false" customHeight="false" outlineLevel="0" collapsed="false">
      <c r="A3450" s="0" t="n">
        <v>36517</v>
      </c>
      <c r="B3450" s="0" t="s">
        <v>4493</v>
      </c>
      <c r="C3450" s="0" t="s">
        <v>1167</v>
      </c>
      <c r="D3450" s="0" t="s">
        <v>1168</v>
      </c>
      <c r="E3450" s="316" t="n">
        <v>281940</v>
      </c>
    </row>
    <row r="3451" customFormat="false" ht="15" hidden="false" customHeight="false" outlineLevel="0" collapsed="false">
      <c r="A3451" s="0" t="n">
        <v>4262</v>
      </c>
      <c r="B3451" s="0" t="s">
        <v>4494</v>
      </c>
      <c r="C3451" s="0" t="s">
        <v>1167</v>
      </c>
      <c r="D3451" s="0" t="s">
        <v>1175</v>
      </c>
      <c r="E3451" s="316" t="n">
        <v>317500</v>
      </c>
    </row>
    <row r="3452" customFormat="false" ht="15" hidden="false" customHeight="false" outlineLevel="0" collapsed="false">
      <c r="A3452" s="0" t="n">
        <v>4263</v>
      </c>
      <c r="B3452" s="0" t="s">
        <v>4495</v>
      </c>
      <c r="C3452" s="0" t="s">
        <v>1167</v>
      </c>
      <c r="D3452" s="0" t="s">
        <v>1168</v>
      </c>
      <c r="E3452" s="316" t="n">
        <v>440266.64</v>
      </c>
    </row>
    <row r="3453" customFormat="false" ht="15" hidden="false" customHeight="false" outlineLevel="0" collapsed="false">
      <c r="A3453" s="0" t="n">
        <v>36518</v>
      </c>
      <c r="B3453" s="0" t="s">
        <v>4496</v>
      </c>
      <c r="C3453" s="0" t="s">
        <v>1167</v>
      </c>
      <c r="D3453" s="0" t="s">
        <v>1168</v>
      </c>
      <c r="E3453" s="316" t="n">
        <v>501226.64</v>
      </c>
    </row>
    <row r="3454" customFormat="false" ht="15" hidden="false" customHeight="false" outlineLevel="0" collapsed="false">
      <c r="A3454" s="0" t="n">
        <v>14221</v>
      </c>
      <c r="B3454" s="0" t="s">
        <v>4497</v>
      </c>
      <c r="C3454" s="0" t="s">
        <v>1167</v>
      </c>
      <c r="D3454" s="0" t="s">
        <v>1168</v>
      </c>
      <c r="E3454" s="316" t="n">
        <v>292523.32</v>
      </c>
    </row>
    <row r="3455" customFormat="false" ht="15" hidden="false" customHeight="false" outlineLevel="0" collapsed="false">
      <c r="A3455" s="0" t="n">
        <v>38402</v>
      </c>
      <c r="B3455" s="0" t="s">
        <v>4498</v>
      </c>
      <c r="C3455" s="0" t="s">
        <v>1167</v>
      </c>
      <c r="D3455" s="0" t="s">
        <v>1168</v>
      </c>
      <c r="E3455" s="317" t="n">
        <v>6.55</v>
      </c>
    </row>
    <row r="3456" customFormat="false" ht="15" hidden="false" customHeight="false" outlineLevel="0" collapsed="false">
      <c r="A3456" s="0" t="n">
        <v>3412</v>
      </c>
      <c r="B3456" s="0" t="s">
        <v>4499</v>
      </c>
      <c r="C3456" s="0" t="s">
        <v>1170</v>
      </c>
      <c r="D3456" s="0" t="s">
        <v>1171</v>
      </c>
      <c r="E3456" s="317" t="n">
        <v>13.69</v>
      </c>
    </row>
    <row r="3457" customFormat="false" ht="15" hidden="false" customHeight="false" outlineLevel="0" collapsed="false">
      <c r="A3457" s="0" t="n">
        <v>3413</v>
      </c>
      <c r="B3457" s="0" t="s">
        <v>4500</v>
      </c>
      <c r="C3457" s="0" t="s">
        <v>1170</v>
      </c>
      <c r="D3457" s="0" t="s">
        <v>1171</v>
      </c>
      <c r="E3457" s="317" t="n">
        <v>30.82</v>
      </c>
    </row>
    <row r="3458" customFormat="false" ht="15" hidden="false" customHeight="false" outlineLevel="0" collapsed="false">
      <c r="A3458" s="0" t="n">
        <v>39744</v>
      </c>
      <c r="B3458" s="0" t="s">
        <v>4501</v>
      </c>
      <c r="C3458" s="0" t="s">
        <v>1170</v>
      </c>
      <c r="D3458" s="0" t="s">
        <v>1171</v>
      </c>
      <c r="E3458" s="317" t="n">
        <v>23.93</v>
      </c>
    </row>
    <row r="3459" customFormat="false" ht="15" hidden="false" customHeight="false" outlineLevel="0" collapsed="false">
      <c r="A3459" s="0" t="n">
        <v>39745</v>
      </c>
      <c r="B3459" s="0" t="s">
        <v>4502</v>
      </c>
      <c r="C3459" s="0" t="s">
        <v>1170</v>
      </c>
      <c r="D3459" s="0" t="s">
        <v>1171</v>
      </c>
      <c r="E3459" s="317" t="n">
        <v>50.51</v>
      </c>
    </row>
    <row r="3460" customFormat="false" ht="15" hidden="false" customHeight="false" outlineLevel="0" collapsed="false">
      <c r="A3460" s="0" t="n">
        <v>39637</v>
      </c>
      <c r="B3460" s="0" t="s">
        <v>4503</v>
      </c>
      <c r="C3460" s="0" t="s">
        <v>1170</v>
      </c>
      <c r="D3460" s="0" t="s">
        <v>1168</v>
      </c>
      <c r="E3460" s="317" t="n">
        <v>69.85</v>
      </c>
    </row>
    <row r="3461" customFormat="false" ht="15" hidden="false" customHeight="false" outlineLevel="0" collapsed="false">
      <c r="A3461" s="0" t="n">
        <v>39638</v>
      </c>
      <c r="B3461" s="0" t="s">
        <v>4504</v>
      </c>
      <c r="C3461" s="0" t="s">
        <v>1170</v>
      </c>
      <c r="D3461" s="0" t="s">
        <v>1168</v>
      </c>
      <c r="E3461" s="317" t="n">
        <v>130.08</v>
      </c>
    </row>
    <row r="3462" customFormat="false" ht="15" hidden="false" customHeight="false" outlineLevel="0" collapsed="false">
      <c r="A3462" s="0" t="n">
        <v>39639</v>
      </c>
      <c r="B3462" s="0" t="s">
        <v>4505</v>
      </c>
      <c r="C3462" s="0" t="s">
        <v>1170</v>
      </c>
      <c r="D3462" s="0" t="s">
        <v>1168</v>
      </c>
      <c r="E3462" s="317" t="n">
        <v>171.5</v>
      </c>
    </row>
    <row r="3463" customFormat="false" ht="15" hidden="false" customHeight="false" outlineLevel="0" collapsed="false">
      <c r="A3463" s="0" t="n">
        <v>39517</v>
      </c>
      <c r="B3463" s="0" t="s">
        <v>4506</v>
      </c>
      <c r="C3463" s="0" t="s">
        <v>1170</v>
      </c>
      <c r="D3463" s="0" t="s">
        <v>1171</v>
      </c>
      <c r="E3463" s="317" t="n">
        <v>152.49</v>
      </c>
    </row>
    <row r="3464" customFormat="false" ht="15" hidden="false" customHeight="false" outlineLevel="0" collapsed="false">
      <c r="A3464" s="0" t="n">
        <v>39518</v>
      </c>
      <c r="B3464" s="0" t="s">
        <v>4507</v>
      </c>
      <c r="C3464" s="0" t="s">
        <v>1170</v>
      </c>
      <c r="D3464" s="0" t="s">
        <v>1171</v>
      </c>
      <c r="E3464" s="317" t="n">
        <v>180.36</v>
      </c>
    </row>
    <row r="3465" customFormat="false" ht="15" hidden="false" customHeight="false" outlineLevel="0" collapsed="false">
      <c r="A3465" s="0" t="n">
        <v>38366</v>
      </c>
      <c r="B3465" s="0" t="s">
        <v>4508</v>
      </c>
      <c r="C3465" s="0" t="s">
        <v>1170</v>
      </c>
      <c r="D3465" s="0" t="s">
        <v>1168</v>
      </c>
      <c r="E3465" s="317" t="n">
        <v>3.08</v>
      </c>
    </row>
    <row r="3466" customFormat="false" ht="15" hidden="false" customHeight="false" outlineLevel="0" collapsed="false">
      <c r="A3466" s="0" t="n">
        <v>11703</v>
      </c>
      <c r="B3466" s="0" t="s">
        <v>4509</v>
      </c>
      <c r="C3466" s="0" t="s">
        <v>1167</v>
      </c>
      <c r="D3466" s="0" t="s">
        <v>1168</v>
      </c>
      <c r="E3466" s="317" t="n">
        <v>17.62</v>
      </c>
    </row>
    <row r="3467" customFormat="false" ht="15" hidden="false" customHeight="false" outlineLevel="0" collapsed="false">
      <c r="A3467" s="0" t="n">
        <v>37400</v>
      </c>
      <c r="B3467" s="0" t="s">
        <v>4510</v>
      </c>
      <c r="C3467" s="0" t="s">
        <v>1167</v>
      </c>
      <c r="D3467" s="0" t="s">
        <v>1168</v>
      </c>
      <c r="E3467" s="317" t="n">
        <v>45.95</v>
      </c>
    </row>
    <row r="3468" customFormat="false" ht="15" hidden="false" customHeight="false" outlineLevel="0" collapsed="false">
      <c r="A3468" s="0" t="n">
        <v>25400</v>
      </c>
      <c r="B3468" s="0" t="s">
        <v>4511</v>
      </c>
      <c r="C3468" s="0" t="s">
        <v>1167</v>
      </c>
      <c r="D3468" s="0" t="s">
        <v>1168</v>
      </c>
      <c r="E3468" s="316" t="n">
        <v>1259.67</v>
      </c>
    </row>
    <row r="3469" customFormat="false" ht="15" hidden="false" customHeight="false" outlineLevel="0" collapsed="false">
      <c r="A3469" s="0" t="n">
        <v>4272</v>
      </c>
      <c r="B3469" s="0" t="s">
        <v>4512</v>
      </c>
      <c r="C3469" s="0" t="s">
        <v>1167</v>
      </c>
      <c r="D3469" s="0" t="s">
        <v>1168</v>
      </c>
      <c r="E3469" s="317" t="n">
        <v>77.03</v>
      </c>
    </row>
    <row r="3470" customFormat="false" ht="15" hidden="false" customHeight="false" outlineLevel="0" collapsed="false">
      <c r="A3470" s="0" t="n">
        <v>4276</v>
      </c>
      <c r="B3470" s="0" t="s">
        <v>4513</v>
      </c>
      <c r="C3470" s="0" t="s">
        <v>1167</v>
      </c>
      <c r="D3470" s="0" t="s">
        <v>1168</v>
      </c>
      <c r="E3470" s="317" t="n">
        <v>227.36</v>
      </c>
    </row>
    <row r="3471" customFormat="false" ht="15" hidden="false" customHeight="false" outlineLevel="0" collapsed="false">
      <c r="A3471" s="0" t="n">
        <v>4273</v>
      </c>
      <c r="B3471" s="0" t="s">
        <v>4514</v>
      </c>
      <c r="C3471" s="0" t="s">
        <v>1167</v>
      </c>
      <c r="D3471" s="0" t="s">
        <v>1168</v>
      </c>
      <c r="E3471" s="317" t="n">
        <v>377.69</v>
      </c>
    </row>
    <row r="3472" customFormat="false" ht="15" hidden="false" customHeight="false" outlineLevel="0" collapsed="false">
      <c r="A3472" s="0" t="n">
        <v>4274</v>
      </c>
      <c r="B3472" s="0" t="s">
        <v>910</v>
      </c>
      <c r="C3472" s="0" t="s">
        <v>1167</v>
      </c>
      <c r="D3472" s="0" t="s">
        <v>1175</v>
      </c>
      <c r="E3472" s="317" t="n">
        <v>87.58</v>
      </c>
    </row>
    <row r="3473" customFormat="false" ht="15" hidden="false" customHeight="false" outlineLevel="0" collapsed="false">
      <c r="A3473" s="0" t="n">
        <v>39438</v>
      </c>
      <c r="B3473" s="0" t="s">
        <v>4515</v>
      </c>
      <c r="C3473" s="0" t="s">
        <v>1167</v>
      </c>
      <c r="D3473" s="0" t="s">
        <v>1171</v>
      </c>
      <c r="E3473" s="317" t="n">
        <v>0.16</v>
      </c>
    </row>
    <row r="3474" customFormat="false" ht="15" hidden="false" customHeight="false" outlineLevel="0" collapsed="false">
      <c r="A3474" s="0" t="n">
        <v>11963</v>
      </c>
      <c r="B3474" s="0" t="s">
        <v>4516</v>
      </c>
      <c r="C3474" s="0" t="s">
        <v>1167</v>
      </c>
      <c r="D3474" s="0" t="s">
        <v>1171</v>
      </c>
      <c r="E3474" s="317" t="n">
        <v>6.12</v>
      </c>
    </row>
    <row r="3475" customFormat="false" ht="15" hidden="false" customHeight="false" outlineLevel="0" collapsed="false">
      <c r="A3475" s="0" t="n">
        <v>11964</v>
      </c>
      <c r="B3475" s="0" t="s">
        <v>935</v>
      </c>
      <c r="C3475" s="0" t="s">
        <v>1167</v>
      </c>
      <c r="D3475" s="0" t="s">
        <v>1171</v>
      </c>
      <c r="E3475" s="317" t="n">
        <v>1.54</v>
      </c>
    </row>
    <row r="3476" customFormat="false" ht="15" hidden="false" customHeight="false" outlineLevel="0" collapsed="false">
      <c r="A3476" s="0" t="n">
        <v>4379</v>
      </c>
      <c r="B3476" s="0" t="s">
        <v>4517</v>
      </c>
      <c r="C3476" s="0" t="s">
        <v>1167</v>
      </c>
      <c r="D3476" s="0" t="s">
        <v>1171</v>
      </c>
      <c r="E3476" s="317" t="n">
        <v>0.03</v>
      </c>
    </row>
    <row r="3477" customFormat="false" ht="15" hidden="false" customHeight="false" outlineLevel="0" collapsed="false">
      <c r="A3477" s="0" t="n">
        <v>4377</v>
      </c>
      <c r="B3477" s="0" t="s">
        <v>802</v>
      </c>
      <c r="C3477" s="0" t="s">
        <v>1167</v>
      </c>
      <c r="D3477" s="0" t="s">
        <v>1171</v>
      </c>
      <c r="E3477" s="317" t="n">
        <v>0.12</v>
      </c>
    </row>
    <row r="3478" customFormat="false" ht="15" hidden="false" customHeight="false" outlineLevel="0" collapsed="false">
      <c r="A3478" s="0" t="n">
        <v>4356</v>
      </c>
      <c r="B3478" s="0" t="s">
        <v>4518</v>
      </c>
      <c r="C3478" s="0" t="s">
        <v>1167</v>
      </c>
      <c r="D3478" s="0" t="s">
        <v>1171</v>
      </c>
      <c r="E3478" s="317" t="n">
        <v>0.17</v>
      </c>
    </row>
    <row r="3479" customFormat="false" ht="15" hidden="false" customHeight="false" outlineLevel="0" collapsed="false">
      <c r="A3479" s="0" t="n">
        <v>13246</v>
      </c>
      <c r="B3479" s="0" t="s">
        <v>4519</v>
      </c>
      <c r="C3479" s="0" t="s">
        <v>1167</v>
      </c>
      <c r="D3479" s="0" t="s">
        <v>1171</v>
      </c>
      <c r="E3479" s="317" t="n">
        <v>0.29</v>
      </c>
    </row>
    <row r="3480" customFormat="false" ht="15" hidden="false" customHeight="false" outlineLevel="0" collapsed="false">
      <c r="A3480" s="0" t="n">
        <v>4346</v>
      </c>
      <c r="B3480" s="0" t="s">
        <v>4520</v>
      </c>
      <c r="C3480" s="0" t="s">
        <v>1167</v>
      </c>
      <c r="D3480" s="0" t="s">
        <v>1171</v>
      </c>
      <c r="E3480" s="317" t="n">
        <v>6.56</v>
      </c>
    </row>
    <row r="3481" customFormat="false" ht="15" hidden="false" customHeight="false" outlineLevel="0" collapsed="false">
      <c r="A3481" s="0" t="n">
        <v>11955</v>
      </c>
      <c r="B3481" s="0" t="s">
        <v>4521</v>
      </c>
      <c r="C3481" s="0" t="s">
        <v>1167</v>
      </c>
      <c r="D3481" s="0" t="s">
        <v>1171</v>
      </c>
      <c r="E3481" s="317" t="n">
        <v>2.87</v>
      </c>
    </row>
    <row r="3482" customFormat="false" ht="15" hidden="false" customHeight="false" outlineLevel="0" collapsed="false">
      <c r="A3482" s="0" t="n">
        <v>11960</v>
      </c>
      <c r="B3482" s="0" t="s">
        <v>4522</v>
      </c>
      <c r="C3482" s="0" t="s">
        <v>1167</v>
      </c>
      <c r="D3482" s="0" t="s">
        <v>1171</v>
      </c>
      <c r="E3482" s="317" t="n">
        <v>0.09</v>
      </c>
    </row>
    <row r="3483" customFormat="false" ht="15" hidden="false" customHeight="false" outlineLevel="0" collapsed="false">
      <c r="A3483" s="0" t="n">
        <v>4333</v>
      </c>
      <c r="B3483" s="0" t="s">
        <v>4523</v>
      </c>
      <c r="C3483" s="0" t="s">
        <v>1167</v>
      </c>
      <c r="D3483" s="0" t="s">
        <v>1171</v>
      </c>
      <c r="E3483" s="317" t="n">
        <v>0.17</v>
      </c>
    </row>
    <row r="3484" customFormat="false" ht="15" hidden="false" customHeight="false" outlineLevel="0" collapsed="false">
      <c r="A3484" s="0" t="n">
        <v>4358</v>
      </c>
      <c r="B3484" s="0" t="s">
        <v>4524</v>
      </c>
      <c r="C3484" s="0" t="s">
        <v>1167</v>
      </c>
      <c r="D3484" s="0" t="s">
        <v>1171</v>
      </c>
      <c r="E3484" s="317" t="n">
        <v>1.31</v>
      </c>
    </row>
    <row r="3485" customFormat="false" ht="15" hidden="false" customHeight="false" outlineLevel="0" collapsed="false">
      <c r="A3485" s="0" t="n">
        <v>39435</v>
      </c>
      <c r="B3485" s="0" t="s">
        <v>717</v>
      </c>
      <c r="C3485" s="0" t="s">
        <v>1167</v>
      </c>
      <c r="D3485" s="0" t="s">
        <v>1171</v>
      </c>
      <c r="E3485" s="317" t="n">
        <v>0.06</v>
      </c>
    </row>
    <row r="3486" customFormat="false" ht="15" hidden="false" customHeight="false" outlineLevel="0" collapsed="false">
      <c r="A3486" s="0" t="n">
        <v>39436</v>
      </c>
      <c r="B3486" s="0" t="s">
        <v>4525</v>
      </c>
      <c r="C3486" s="0" t="s">
        <v>1167</v>
      </c>
      <c r="D3486" s="0" t="s">
        <v>1171</v>
      </c>
      <c r="E3486" s="317" t="n">
        <v>0.11</v>
      </c>
    </row>
    <row r="3487" customFormat="false" ht="15" hidden="false" customHeight="false" outlineLevel="0" collapsed="false">
      <c r="A3487" s="0" t="n">
        <v>39437</v>
      </c>
      <c r="B3487" s="0" t="s">
        <v>4526</v>
      </c>
      <c r="C3487" s="0" t="s">
        <v>1167</v>
      </c>
      <c r="D3487" s="0" t="s">
        <v>1171</v>
      </c>
      <c r="E3487" s="317" t="n">
        <v>0.14</v>
      </c>
    </row>
    <row r="3488" customFormat="false" ht="15" hidden="false" customHeight="false" outlineLevel="0" collapsed="false">
      <c r="A3488" s="0" t="n">
        <v>39439</v>
      </c>
      <c r="B3488" s="0" t="s">
        <v>4527</v>
      </c>
      <c r="C3488" s="0" t="s">
        <v>1167</v>
      </c>
      <c r="D3488" s="0" t="s">
        <v>1171</v>
      </c>
      <c r="E3488" s="317" t="n">
        <v>0.1</v>
      </c>
    </row>
    <row r="3489" customFormat="false" ht="15" hidden="false" customHeight="false" outlineLevel="0" collapsed="false">
      <c r="A3489" s="0" t="n">
        <v>39440</v>
      </c>
      <c r="B3489" s="0" t="s">
        <v>4528</v>
      </c>
      <c r="C3489" s="0" t="s">
        <v>1167</v>
      </c>
      <c r="D3489" s="0" t="s">
        <v>1171</v>
      </c>
      <c r="E3489" s="317" t="n">
        <v>0.13</v>
      </c>
    </row>
    <row r="3490" customFormat="false" ht="15" hidden="false" customHeight="false" outlineLevel="0" collapsed="false">
      <c r="A3490" s="0" t="n">
        <v>39441</v>
      </c>
      <c r="B3490" s="0" t="s">
        <v>4529</v>
      </c>
      <c r="C3490" s="0" t="s">
        <v>1167</v>
      </c>
      <c r="D3490" s="0" t="s">
        <v>1171</v>
      </c>
      <c r="E3490" s="317" t="n">
        <v>0.16</v>
      </c>
    </row>
    <row r="3491" customFormat="false" ht="15" hidden="false" customHeight="false" outlineLevel="0" collapsed="false">
      <c r="A3491" s="0" t="n">
        <v>39442</v>
      </c>
      <c r="B3491" s="0" t="s">
        <v>4530</v>
      </c>
      <c r="C3491" s="0" t="s">
        <v>1167</v>
      </c>
      <c r="D3491" s="0" t="s">
        <v>1171</v>
      </c>
      <c r="E3491" s="317" t="n">
        <v>0.12</v>
      </c>
    </row>
    <row r="3492" customFormat="false" ht="15" hidden="false" customHeight="false" outlineLevel="0" collapsed="false">
      <c r="A3492" s="0" t="n">
        <v>39443</v>
      </c>
      <c r="B3492" s="0" t="s">
        <v>718</v>
      </c>
      <c r="C3492" s="0" t="s">
        <v>1167</v>
      </c>
      <c r="D3492" s="0" t="s">
        <v>1171</v>
      </c>
      <c r="E3492" s="317" t="n">
        <v>0.15</v>
      </c>
    </row>
    <row r="3493" customFormat="false" ht="15" hidden="false" customHeight="false" outlineLevel="0" collapsed="false">
      <c r="A3493" s="0" t="n">
        <v>4329</v>
      </c>
      <c r="B3493" s="0" t="s">
        <v>4531</v>
      </c>
      <c r="C3493" s="0" t="s">
        <v>1167</v>
      </c>
      <c r="D3493" s="0" t="s">
        <v>1171</v>
      </c>
      <c r="E3493" s="317" t="n">
        <v>1.4</v>
      </c>
    </row>
    <row r="3494" customFormat="false" ht="15" hidden="false" customHeight="false" outlineLevel="0" collapsed="false">
      <c r="A3494" s="0" t="n">
        <v>4383</v>
      </c>
      <c r="B3494" s="0" t="s">
        <v>4532</v>
      </c>
      <c r="C3494" s="0" t="s">
        <v>1167</v>
      </c>
      <c r="D3494" s="0" t="s">
        <v>1171</v>
      </c>
      <c r="E3494" s="317" t="n">
        <v>12.66</v>
      </c>
    </row>
    <row r="3495" customFormat="false" ht="15" hidden="false" customHeight="false" outlineLevel="0" collapsed="false">
      <c r="A3495" s="0" t="n">
        <v>4344</v>
      </c>
      <c r="B3495" s="0" t="s">
        <v>4533</v>
      </c>
      <c r="C3495" s="0" t="s">
        <v>1167</v>
      </c>
      <c r="D3495" s="0" t="s">
        <v>1171</v>
      </c>
      <c r="E3495" s="317" t="n">
        <v>13.26</v>
      </c>
    </row>
    <row r="3496" customFormat="false" ht="15" hidden="false" customHeight="false" outlineLevel="0" collapsed="false">
      <c r="A3496" s="0" t="n">
        <v>436</v>
      </c>
      <c r="B3496" s="0" t="s">
        <v>4534</v>
      </c>
      <c r="C3496" s="0" t="s">
        <v>1167</v>
      </c>
      <c r="D3496" s="0" t="s">
        <v>1168</v>
      </c>
      <c r="E3496" s="317" t="n">
        <v>4.53</v>
      </c>
    </row>
    <row r="3497" customFormat="false" ht="15" hidden="false" customHeight="false" outlineLevel="0" collapsed="false">
      <c r="A3497" s="0" t="n">
        <v>442</v>
      </c>
      <c r="B3497" s="0" t="s">
        <v>4535</v>
      </c>
      <c r="C3497" s="0" t="s">
        <v>1167</v>
      </c>
      <c r="D3497" s="0" t="s">
        <v>1168</v>
      </c>
      <c r="E3497" s="317" t="n">
        <v>2.68</v>
      </c>
    </row>
    <row r="3498" customFormat="false" ht="15" hidden="false" customHeight="false" outlineLevel="0" collapsed="false">
      <c r="A3498" s="0" t="n">
        <v>11953</v>
      </c>
      <c r="B3498" s="0" t="s">
        <v>4536</v>
      </c>
      <c r="C3498" s="0" t="s">
        <v>1167</v>
      </c>
      <c r="D3498" s="0" t="s">
        <v>1171</v>
      </c>
      <c r="E3498" s="317" t="n">
        <v>2.1</v>
      </c>
    </row>
    <row r="3499" customFormat="false" ht="15" hidden="false" customHeight="false" outlineLevel="0" collapsed="false">
      <c r="A3499" s="0" t="n">
        <v>4335</v>
      </c>
      <c r="B3499" s="0" t="s">
        <v>4537</v>
      </c>
      <c r="C3499" s="0" t="s">
        <v>1167</v>
      </c>
      <c r="D3499" s="0" t="s">
        <v>1171</v>
      </c>
      <c r="E3499" s="317" t="n">
        <v>8.91</v>
      </c>
    </row>
    <row r="3500" customFormat="false" ht="15" hidden="false" customHeight="false" outlineLevel="0" collapsed="false">
      <c r="A3500" s="0" t="n">
        <v>4334</v>
      </c>
      <c r="B3500" s="0" t="s">
        <v>4538</v>
      </c>
      <c r="C3500" s="0" t="s">
        <v>1167</v>
      </c>
      <c r="D3500" s="0" t="s">
        <v>1171</v>
      </c>
      <c r="E3500" s="317" t="n">
        <v>12.22</v>
      </c>
    </row>
    <row r="3501" customFormat="false" ht="15" hidden="false" customHeight="false" outlineLevel="0" collapsed="false">
      <c r="A3501" s="0" t="n">
        <v>4343</v>
      </c>
      <c r="B3501" s="0" t="s">
        <v>4539</v>
      </c>
      <c r="C3501" s="0" t="s">
        <v>1167</v>
      </c>
      <c r="D3501" s="0" t="s">
        <v>1171</v>
      </c>
      <c r="E3501" s="317" t="n">
        <v>3</v>
      </c>
    </row>
    <row r="3502" customFormat="false" ht="15" hidden="false" customHeight="false" outlineLevel="0" collapsed="false">
      <c r="A3502" s="0" t="n">
        <v>430</v>
      </c>
      <c r="B3502" s="0" t="s">
        <v>4540</v>
      </c>
      <c r="C3502" s="0" t="s">
        <v>1167</v>
      </c>
      <c r="D3502" s="0" t="s">
        <v>1168</v>
      </c>
      <c r="E3502" s="317" t="n">
        <v>4.05</v>
      </c>
    </row>
    <row r="3503" customFormat="false" ht="15" hidden="false" customHeight="false" outlineLevel="0" collapsed="false">
      <c r="A3503" s="0" t="n">
        <v>441</v>
      </c>
      <c r="B3503" s="0" t="s">
        <v>4541</v>
      </c>
      <c r="C3503" s="0" t="s">
        <v>1167</v>
      </c>
      <c r="D3503" s="0" t="s">
        <v>1168</v>
      </c>
      <c r="E3503" s="317" t="n">
        <v>4.46</v>
      </c>
    </row>
    <row r="3504" customFormat="false" ht="15" hidden="false" customHeight="false" outlineLevel="0" collapsed="false">
      <c r="A3504" s="0" t="n">
        <v>431</v>
      </c>
      <c r="B3504" s="0" t="s">
        <v>4542</v>
      </c>
      <c r="C3504" s="0" t="s">
        <v>1167</v>
      </c>
      <c r="D3504" s="0" t="s">
        <v>1168</v>
      </c>
      <c r="E3504" s="317" t="n">
        <v>5.38</v>
      </c>
    </row>
    <row r="3505" customFormat="false" ht="15" hidden="false" customHeight="false" outlineLevel="0" collapsed="false">
      <c r="A3505" s="0" t="n">
        <v>432</v>
      </c>
      <c r="B3505" s="0" t="s">
        <v>4543</v>
      </c>
      <c r="C3505" s="0" t="s">
        <v>1167</v>
      </c>
      <c r="D3505" s="0" t="s">
        <v>1168</v>
      </c>
      <c r="E3505" s="317" t="n">
        <v>5.94</v>
      </c>
    </row>
    <row r="3506" customFormat="false" ht="15" hidden="false" customHeight="false" outlineLevel="0" collapsed="false">
      <c r="A3506" s="0" t="n">
        <v>429</v>
      </c>
      <c r="B3506" s="0" t="s">
        <v>4544</v>
      </c>
      <c r="C3506" s="0" t="s">
        <v>1167</v>
      </c>
      <c r="D3506" s="0" t="s">
        <v>1168</v>
      </c>
      <c r="E3506" s="317" t="n">
        <v>8.01</v>
      </c>
    </row>
    <row r="3507" customFormat="false" ht="15" hidden="false" customHeight="false" outlineLevel="0" collapsed="false">
      <c r="A3507" s="0" t="n">
        <v>439</v>
      </c>
      <c r="B3507" s="0" t="s">
        <v>4545</v>
      </c>
      <c r="C3507" s="0" t="s">
        <v>1167</v>
      </c>
      <c r="D3507" s="0" t="s">
        <v>1168</v>
      </c>
      <c r="E3507" s="317" t="n">
        <v>6.82</v>
      </c>
    </row>
    <row r="3508" customFormat="false" ht="15" hidden="false" customHeight="false" outlineLevel="0" collapsed="false">
      <c r="A3508" s="0" t="n">
        <v>433</v>
      </c>
      <c r="B3508" s="0" t="s">
        <v>4546</v>
      </c>
      <c r="C3508" s="0" t="s">
        <v>1167</v>
      </c>
      <c r="D3508" s="0" t="s">
        <v>1168</v>
      </c>
      <c r="E3508" s="317" t="n">
        <v>7.97</v>
      </c>
    </row>
    <row r="3509" customFormat="false" ht="15" hidden="false" customHeight="false" outlineLevel="0" collapsed="false">
      <c r="A3509" s="0" t="n">
        <v>437</v>
      </c>
      <c r="B3509" s="0" t="s">
        <v>4547</v>
      </c>
      <c r="C3509" s="0" t="s">
        <v>1167</v>
      </c>
      <c r="D3509" s="0" t="s">
        <v>1168</v>
      </c>
      <c r="E3509" s="317" t="n">
        <v>10.59</v>
      </c>
    </row>
    <row r="3510" customFormat="false" ht="15" hidden="false" customHeight="false" outlineLevel="0" collapsed="false">
      <c r="A3510" s="0" t="n">
        <v>11790</v>
      </c>
      <c r="B3510" s="0" t="s">
        <v>4548</v>
      </c>
      <c r="C3510" s="0" t="s">
        <v>1167</v>
      </c>
      <c r="D3510" s="0" t="s">
        <v>1168</v>
      </c>
      <c r="E3510" s="317" t="n">
        <v>12.01</v>
      </c>
    </row>
    <row r="3511" customFormat="false" ht="15" hidden="false" customHeight="false" outlineLevel="0" collapsed="false">
      <c r="A3511" s="0" t="n">
        <v>428</v>
      </c>
      <c r="B3511" s="0" t="s">
        <v>4549</v>
      </c>
      <c r="C3511" s="0" t="s">
        <v>1167</v>
      </c>
      <c r="D3511" s="0" t="s">
        <v>1175</v>
      </c>
      <c r="E3511" s="317" t="n">
        <v>13.06</v>
      </c>
    </row>
    <row r="3512" customFormat="false" ht="15" hidden="false" customHeight="false" outlineLevel="0" collapsed="false">
      <c r="A3512" s="0" t="n">
        <v>4384</v>
      </c>
      <c r="B3512" s="0" t="s">
        <v>4550</v>
      </c>
      <c r="C3512" s="0" t="s">
        <v>1167</v>
      </c>
      <c r="D3512" s="0" t="s">
        <v>1171</v>
      </c>
      <c r="E3512" s="317" t="n">
        <v>14.54</v>
      </c>
    </row>
    <row r="3513" customFormat="false" ht="15" hidden="false" customHeight="false" outlineLevel="0" collapsed="false">
      <c r="A3513" s="0" t="n">
        <v>4351</v>
      </c>
      <c r="B3513" s="0" t="s">
        <v>957</v>
      </c>
      <c r="C3513" s="0" t="s">
        <v>1167</v>
      </c>
      <c r="D3513" s="0" t="s">
        <v>1171</v>
      </c>
      <c r="E3513" s="317" t="n">
        <v>10.78</v>
      </c>
    </row>
    <row r="3514" customFormat="false" ht="15" hidden="false" customHeight="false" outlineLevel="0" collapsed="false">
      <c r="A3514" s="0" t="n">
        <v>11054</v>
      </c>
      <c r="B3514" s="0" t="s">
        <v>4551</v>
      </c>
      <c r="C3514" s="0" t="s">
        <v>1167</v>
      </c>
      <c r="D3514" s="0" t="s">
        <v>1168</v>
      </c>
      <c r="E3514" s="317" t="n">
        <v>0.02</v>
      </c>
    </row>
    <row r="3515" customFormat="false" ht="15" hidden="false" customHeight="false" outlineLevel="0" collapsed="false">
      <c r="A3515" s="0" t="n">
        <v>11055</v>
      </c>
      <c r="B3515" s="0" t="s">
        <v>791</v>
      </c>
      <c r="C3515" s="0" t="s">
        <v>1167</v>
      </c>
      <c r="D3515" s="0" t="s">
        <v>1168</v>
      </c>
      <c r="E3515" s="317" t="n">
        <v>0.04</v>
      </c>
    </row>
    <row r="3516" customFormat="false" ht="15" hidden="false" customHeight="false" outlineLevel="0" collapsed="false">
      <c r="A3516" s="0" t="n">
        <v>11056</v>
      </c>
      <c r="B3516" s="0" t="s">
        <v>4552</v>
      </c>
      <c r="C3516" s="0" t="s">
        <v>1167</v>
      </c>
      <c r="D3516" s="0" t="s">
        <v>1168</v>
      </c>
      <c r="E3516" s="317" t="n">
        <v>0.05</v>
      </c>
    </row>
    <row r="3517" customFormat="false" ht="15" hidden="false" customHeight="false" outlineLevel="0" collapsed="false">
      <c r="A3517" s="0" t="n">
        <v>11057</v>
      </c>
      <c r="B3517" s="0" t="s">
        <v>4553</v>
      </c>
      <c r="C3517" s="0" t="s">
        <v>1167</v>
      </c>
      <c r="D3517" s="0" t="s">
        <v>1168</v>
      </c>
      <c r="E3517" s="317" t="n">
        <v>0.1</v>
      </c>
    </row>
    <row r="3518" customFormat="false" ht="15" hidden="false" customHeight="false" outlineLevel="0" collapsed="false">
      <c r="A3518" s="0" t="n">
        <v>11059</v>
      </c>
      <c r="B3518" s="0" t="s">
        <v>4554</v>
      </c>
      <c r="C3518" s="0" t="s">
        <v>1167</v>
      </c>
      <c r="D3518" s="0" t="s">
        <v>1168</v>
      </c>
      <c r="E3518" s="317" t="n">
        <v>0.19</v>
      </c>
    </row>
    <row r="3519" customFormat="false" ht="15" hidden="false" customHeight="false" outlineLevel="0" collapsed="false">
      <c r="A3519" s="0" t="n">
        <v>11058</v>
      </c>
      <c r="B3519" s="0" t="s">
        <v>4555</v>
      </c>
      <c r="C3519" s="0" t="s">
        <v>1167</v>
      </c>
      <c r="D3519" s="0" t="s">
        <v>1168</v>
      </c>
      <c r="E3519" s="317" t="n">
        <v>0.25</v>
      </c>
    </row>
    <row r="3520" customFormat="false" ht="15" hidden="false" customHeight="false" outlineLevel="0" collapsed="false">
      <c r="A3520" s="0" t="n">
        <v>4380</v>
      </c>
      <c r="B3520" s="0" t="s">
        <v>4556</v>
      </c>
      <c r="C3520" s="0" t="s">
        <v>1167</v>
      </c>
      <c r="D3520" s="0" t="s">
        <v>1168</v>
      </c>
      <c r="E3520" s="317" t="n">
        <v>0.85</v>
      </c>
    </row>
    <row r="3521" customFormat="false" ht="15" hidden="false" customHeight="false" outlineLevel="0" collapsed="false">
      <c r="A3521" s="0" t="n">
        <v>4299</v>
      </c>
      <c r="B3521" s="0" t="s">
        <v>4557</v>
      </c>
      <c r="C3521" s="0" t="s">
        <v>1167</v>
      </c>
      <c r="D3521" s="0" t="s">
        <v>1175</v>
      </c>
      <c r="E3521" s="317" t="n">
        <v>0.8</v>
      </c>
    </row>
    <row r="3522" customFormat="false" ht="15" hidden="false" customHeight="false" outlineLevel="0" collapsed="false">
      <c r="A3522" s="0" t="n">
        <v>4304</v>
      </c>
      <c r="B3522" s="0" t="s">
        <v>4558</v>
      </c>
      <c r="C3522" s="0" t="s">
        <v>1167</v>
      </c>
      <c r="D3522" s="0" t="s">
        <v>1168</v>
      </c>
      <c r="E3522" s="317" t="n">
        <v>1.09</v>
      </c>
    </row>
    <row r="3523" customFormat="false" ht="15" hidden="false" customHeight="false" outlineLevel="0" collapsed="false">
      <c r="A3523" s="0" t="n">
        <v>4305</v>
      </c>
      <c r="B3523" s="0" t="s">
        <v>4559</v>
      </c>
      <c r="C3523" s="0" t="s">
        <v>1167</v>
      </c>
      <c r="D3523" s="0" t="s">
        <v>1168</v>
      </c>
      <c r="E3523" s="317" t="n">
        <v>1.26</v>
      </c>
    </row>
    <row r="3524" customFormat="false" ht="15" hidden="false" customHeight="false" outlineLevel="0" collapsed="false">
      <c r="A3524" s="0" t="n">
        <v>4306</v>
      </c>
      <c r="B3524" s="0" t="s">
        <v>4560</v>
      </c>
      <c r="C3524" s="0" t="s">
        <v>1167</v>
      </c>
      <c r="D3524" s="0" t="s">
        <v>1168</v>
      </c>
      <c r="E3524" s="317" t="n">
        <v>1.47</v>
      </c>
    </row>
    <row r="3525" customFormat="false" ht="15" hidden="false" customHeight="false" outlineLevel="0" collapsed="false">
      <c r="A3525" s="0" t="n">
        <v>4308</v>
      </c>
      <c r="B3525" s="0" t="s">
        <v>4561</v>
      </c>
      <c r="C3525" s="0" t="s">
        <v>1167</v>
      </c>
      <c r="D3525" s="0" t="s">
        <v>1168</v>
      </c>
      <c r="E3525" s="317" t="n">
        <v>3.04</v>
      </c>
    </row>
    <row r="3526" customFormat="false" ht="15" hidden="false" customHeight="false" outlineLevel="0" collapsed="false">
      <c r="A3526" s="0" t="n">
        <v>4302</v>
      </c>
      <c r="B3526" s="0" t="s">
        <v>4562</v>
      </c>
      <c r="C3526" s="0" t="s">
        <v>1167</v>
      </c>
      <c r="D3526" s="0" t="s">
        <v>1168</v>
      </c>
      <c r="E3526" s="317" t="n">
        <v>2.28</v>
      </c>
    </row>
    <row r="3527" customFormat="false" ht="15" hidden="false" customHeight="false" outlineLevel="0" collapsed="false">
      <c r="A3527" s="0" t="n">
        <v>4300</v>
      </c>
      <c r="B3527" s="0" t="s">
        <v>4563</v>
      </c>
      <c r="C3527" s="0" t="s">
        <v>1167</v>
      </c>
      <c r="D3527" s="0" t="s">
        <v>1168</v>
      </c>
      <c r="E3527" s="317" t="n">
        <v>0.54</v>
      </c>
    </row>
    <row r="3528" customFormat="false" ht="15" hidden="false" customHeight="false" outlineLevel="0" collapsed="false">
      <c r="A3528" s="0" t="n">
        <v>4301</v>
      </c>
      <c r="B3528" s="0" t="s">
        <v>4564</v>
      </c>
      <c r="C3528" s="0" t="s">
        <v>1167</v>
      </c>
      <c r="D3528" s="0" t="s">
        <v>1168</v>
      </c>
      <c r="E3528" s="317" t="n">
        <v>0.66</v>
      </c>
    </row>
    <row r="3529" customFormat="false" ht="15" hidden="false" customHeight="false" outlineLevel="0" collapsed="false">
      <c r="A3529" s="0" t="n">
        <v>4320</v>
      </c>
      <c r="B3529" s="0" t="s">
        <v>4565</v>
      </c>
      <c r="C3529" s="0" t="s">
        <v>1167</v>
      </c>
      <c r="D3529" s="0" t="s">
        <v>1168</v>
      </c>
      <c r="E3529" s="317" t="n">
        <v>2.01</v>
      </c>
    </row>
    <row r="3530" customFormat="false" ht="15" hidden="false" customHeight="false" outlineLevel="0" collapsed="false">
      <c r="A3530" s="0" t="n">
        <v>4318</v>
      </c>
      <c r="B3530" s="0" t="s">
        <v>4566</v>
      </c>
      <c r="C3530" s="0" t="s">
        <v>1167</v>
      </c>
      <c r="D3530" s="0" t="s">
        <v>1168</v>
      </c>
      <c r="E3530" s="317" t="n">
        <v>0.98</v>
      </c>
    </row>
    <row r="3531" customFormat="false" ht="15" hidden="false" customHeight="false" outlineLevel="0" collapsed="false">
      <c r="A3531" s="0" t="n">
        <v>40547</v>
      </c>
      <c r="B3531" s="0" t="s">
        <v>699</v>
      </c>
      <c r="C3531" s="0" t="s">
        <v>3323</v>
      </c>
      <c r="D3531" s="0" t="s">
        <v>1171</v>
      </c>
      <c r="E3531" s="317" t="n">
        <v>17.67</v>
      </c>
    </row>
    <row r="3532" customFormat="false" ht="15" hidden="false" customHeight="false" outlineLevel="0" collapsed="false">
      <c r="A3532" s="0" t="n">
        <v>11962</v>
      </c>
      <c r="B3532" s="0" t="s">
        <v>4567</v>
      </c>
      <c r="C3532" s="0" t="s">
        <v>1167</v>
      </c>
      <c r="D3532" s="0" t="s">
        <v>1171</v>
      </c>
      <c r="E3532" s="317" t="n">
        <v>0.14</v>
      </c>
    </row>
    <row r="3533" customFormat="false" ht="15" hidden="false" customHeight="false" outlineLevel="0" collapsed="false">
      <c r="A3533" s="0" t="n">
        <v>4332</v>
      </c>
      <c r="B3533" s="0" t="s">
        <v>941</v>
      </c>
      <c r="C3533" s="0" t="s">
        <v>1167</v>
      </c>
      <c r="D3533" s="0" t="s">
        <v>1171</v>
      </c>
      <c r="E3533" s="317" t="n">
        <v>0.7</v>
      </c>
    </row>
    <row r="3534" customFormat="false" ht="15" hidden="false" customHeight="false" outlineLevel="0" collapsed="false">
      <c r="A3534" s="0" t="n">
        <v>4331</v>
      </c>
      <c r="B3534" s="0" t="s">
        <v>4568</v>
      </c>
      <c r="C3534" s="0" t="s">
        <v>1167</v>
      </c>
      <c r="D3534" s="0" t="s">
        <v>1171</v>
      </c>
      <c r="E3534" s="317" t="n">
        <v>2.65</v>
      </c>
    </row>
    <row r="3535" customFormat="false" ht="15" hidden="false" customHeight="false" outlineLevel="0" collapsed="false">
      <c r="A3535" s="0" t="n">
        <v>4336</v>
      </c>
      <c r="B3535" s="0" t="s">
        <v>4569</v>
      </c>
      <c r="C3535" s="0" t="s">
        <v>1167</v>
      </c>
      <c r="D3535" s="0" t="s">
        <v>1171</v>
      </c>
      <c r="E3535" s="317" t="n">
        <v>3.39</v>
      </c>
    </row>
    <row r="3536" customFormat="false" ht="15" hidden="false" customHeight="false" outlineLevel="0" collapsed="false">
      <c r="A3536" s="0" t="n">
        <v>13294</v>
      </c>
      <c r="B3536" s="0" t="s">
        <v>4570</v>
      </c>
      <c r="C3536" s="0" t="s">
        <v>1167</v>
      </c>
      <c r="D3536" s="0" t="s">
        <v>1171</v>
      </c>
      <c r="E3536" s="317" t="n">
        <v>0.97</v>
      </c>
    </row>
    <row r="3537" customFormat="false" ht="15" hidden="false" customHeight="false" outlineLevel="0" collapsed="false">
      <c r="A3537" s="0" t="n">
        <v>11948</v>
      </c>
      <c r="B3537" s="0" t="s">
        <v>4571</v>
      </c>
      <c r="C3537" s="0" t="s">
        <v>1167</v>
      </c>
      <c r="D3537" s="0" t="s">
        <v>1171</v>
      </c>
      <c r="E3537" s="317" t="n">
        <v>0.43</v>
      </c>
    </row>
    <row r="3538" customFormat="false" ht="15" hidden="false" customHeight="false" outlineLevel="0" collapsed="false">
      <c r="A3538" s="0" t="n">
        <v>4382</v>
      </c>
      <c r="B3538" s="0" t="s">
        <v>4572</v>
      </c>
      <c r="C3538" s="0" t="s">
        <v>1167</v>
      </c>
      <c r="D3538" s="0" t="s">
        <v>1171</v>
      </c>
      <c r="E3538" s="317" t="n">
        <v>0.73</v>
      </c>
    </row>
    <row r="3539" customFormat="false" ht="15" hidden="false" customHeight="false" outlineLevel="0" collapsed="false">
      <c r="A3539" s="0" t="n">
        <v>4354</v>
      </c>
      <c r="B3539" s="0" t="s">
        <v>4573</v>
      </c>
      <c r="C3539" s="0" t="s">
        <v>1167</v>
      </c>
      <c r="D3539" s="0" t="s">
        <v>1171</v>
      </c>
      <c r="E3539" s="317" t="n">
        <v>30.43</v>
      </c>
    </row>
    <row r="3540" customFormat="false" ht="15" hidden="false" customHeight="false" outlineLevel="0" collapsed="false">
      <c r="A3540" s="0" t="n">
        <v>40839</v>
      </c>
      <c r="B3540" s="0" t="s">
        <v>4574</v>
      </c>
      <c r="C3540" s="0" t="s">
        <v>3323</v>
      </c>
      <c r="D3540" s="0" t="s">
        <v>1171</v>
      </c>
      <c r="E3540" s="317" t="n">
        <v>73.23</v>
      </c>
    </row>
    <row r="3541" customFormat="false" ht="15" hidden="false" customHeight="false" outlineLevel="0" collapsed="false">
      <c r="A3541" s="0" t="n">
        <v>40552</v>
      </c>
      <c r="B3541" s="0" t="s">
        <v>4575</v>
      </c>
      <c r="C3541" s="0" t="s">
        <v>3323</v>
      </c>
      <c r="D3541" s="0" t="s">
        <v>1171</v>
      </c>
      <c r="E3541" s="317" t="n">
        <v>30.3</v>
      </c>
    </row>
    <row r="3542" customFormat="false" ht="15" hidden="false" customHeight="false" outlineLevel="0" collapsed="false">
      <c r="A3542" s="0" t="n">
        <v>40549</v>
      </c>
      <c r="B3542" s="0" t="s">
        <v>725</v>
      </c>
      <c r="C3542" s="0" t="s">
        <v>3323</v>
      </c>
      <c r="D3542" s="0" t="s">
        <v>1171</v>
      </c>
      <c r="E3542" s="317" t="n">
        <v>119.94</v>
      </c>
    </row>
    <row r="3543" customFormat="false" ht="15" hidden="false" customHeight="false" outlineLevel="0" collapsed="false">
      <c r="A3543" s="0" t="n">
        <v>4385</v>
      </c>
      <c r="B3543" s="0" t="s">
        <v>4576</v>
      </c>
      <c r="C3543" s="0" t="s">
        <v>1661</v>
      </c>
      <c r="D3543" s="0" t="s">
        <v>1171</v>
      </c>
      <c r="E3543" s="316" t="n">
        <v>1028.57</v>
      </c>
    </row>
    <row r="3544" customFormat="false" ht="15" hidden="false" customHeight="false" outlineLevel="0" collapsed="false">
      <c r="A3544" s="0" t="n">
        <v>4386</v>
      </c>
      <c r="B3544" s="0" t="s">
        <v>4576</v>
      </c>
      <c r="C3544" s="0" t="s">
        <v>1170</v>
      </c>
      <c r="D3544" s="0" t="s">
        <v>1171</v>
      </c>
      <c r="E3544" s="317" t="n">
        <v>43.48</v>
      </c>
    </row>
    <row r="3545" customFormat="false" ht="15" hidden="false" customHeight="false" outlineLevel="0" collapsed="false">
      <c r="A3545" s="0" t="n">
        <v>38397</v>
      </c>
      <c r="B3545" s="0" t="s">
        <v>4577</v>
      </c>
      <c r="C3545" s="0" t="s">
        <v>1234</v>
      </c>
      <c r="D3545" s="0" t="s">
        <v>1168</v>
      </c>
      <c r="E3545" s="317" t="n">
        <v>3.46</v>
      </c>
    </row>
    <row r="3546" customFormat="false" ht="15" hidden="false" customHeight="false" outlineLevel="0" collapsed="false">
      <c r="A3546" s="0" t="n">
        <v>20078</v>
      </c>
      <c r="B3546" s="0" t="s">
        <v>4578</v>
      </c>
      <c r="C3546" s="0" t="s">
        <v>1167</v>
      </c>
      <c r="D3546" s="0" t="s">
        <v>1168</v>
      </c>
      <c r="E3546" s="317" t="n">
        <v>19.02</v>
      </c>
    </row>
    <row r="3547" customFormat="false" ht="15" hidden="false" customHeight="false" outlineLevel="0" collapsed="false">
      <c r="A3547" s="0" t="n">
        <v>20079</v>
      </c>
      <c r="B3547" s="0" t="s">
        <v>4579</v>
      </c>
      <c r="C3547" s="0" t="s">
        <v>1167</v>
      </c>
      <c r="D3547" s="0" t="s">
        <v>1168</v>
      </c>
      <c r="E3547" s="317" t="n">
        <v>118.61</v>
      </c>
    </row>
    <row r="3548" customFormat="false" ht="15" hidden="false" customHeight="false" outlineLevel="0" collapsed="false">
      <c r="A3548" s="0" t="n">
        <v>39897</v>
      </c>
      <c r="B3548" s="0" t="s">
        <v>4580</v>
      </c>
      <c r="C3548" s="0" t="s">
        <v>1167</v>
      </c>
      <c r="D3548" s="0" t="s">
        <v>1171</v>
      </c>
      <c r="E3548" s="317" t="n">
        <v>27.92</v>
      </c>
    </row>
    <row r="3549" customFormat="false" ht="15" hidden="false" customHeight="false" outlineLevel="0" collapsed="false">
      <c r="A3549" s="0" t="n">
        <v>118</v>
      </c>
      <c r="B3549" s="0" t="s">
        <v>841</v>
      </c>
      <c r="C3549" s="0" t="s">
        <v>1167</v>
      </c>
      <c r="D3549" s="0" t="s">
        <v>1168</v>
      </c>
      <c r="E3549" s="317" t="n">
        <v>71.89</v>
      </c>
    </row>
    <row r="3550" customFormat="false" ht="15" hidden="false" customHeight="false" outlineLevel="0" collapsed="false">
      <c r="A3550" s="0" t="n">
        <v>4396</v>
      </c>
      <c r="B3550" s="0" t="s">
        <v>4581</v>
      </c>
      <c r="C3550" s="0" t="s">
        <v>1170</v>
      </c>
      <c r="D3550" s="0" t="s">
        <v>1171</v>
      </c>
      <c r="E3550" s="317" t="n">
        <v>85.99</v>
      </c>
    </row>
    <row r="3551" customFormat="false" ht="15" hidden="false" customHeight="false" outlineLevel="0" collapsed="false">
      <c r="A3551" s="0" t="n">
        <v>36881</v>
      </c>
      <c r="B3551" s="0" t="s">
        <v>4582</v>
      </c>
      <c r="C3551" s="0" t="s">
        <v>1170</v>
      </c>
      <c r="D3551" s="0" t="s">
        <v>1171</v>
      </c>
      <c r="E3551" s="317" t="n">
        <v>76.84</v>
      </c>
    </row>
    <row r="3552" customFormat="false" ht="15" hidden="false" customHeight="false" outlineLevel="0" collapsed="false">
      <c r="A3552" s="0" t="n">
        <v>36882</v>
      </c>
      <c r="B3552" s="0" t="s">
        <v>4583</v>
      </c>
      <c r="C3552" s="0" t="s">
        <v>1170</v>
      </c>
      <c r="D3552" s="0" t="s">
        <v>1171</v>
      </c>
      <c r="E3552" s="317" t="n">
        <v>89.64</v>
      </c>
    </row>
    <row r="3553" customFormat="false" ht="15" hidden="false" customHeight="false" outlineLevel="0" collapsed="false">
      <c r="A3553" s="0" t="n">
        <v>4397</v>
      </c>
      <c r="B3553" s="0" t="s">
        <v>4584</v>
      </c>
      <c r="C3553" s="0" t="s">
        <v>1170</v>
      </c>
      <c r="D3553" s="0" t="s">
        <v>1171</v>
      </c>
      <c r="E3553" s="317" t="n">
        <v>139.44</v>
      </c>
    </row>
    <row r="3554" customFormat="false" ht="15" hidden="false" customHeight="false" outlineLevel="0" collapsed="false">
      <c r="A3554" s="0" t="n">
        <v>34754</v>
      </c>
      <c r="B3554" s="0" t="s">
        <v>4585</v>
      </c>
      <c r="C3554" s="0" t="s">
        <v>1170</v>
      </c>
      <c r="D3554" s="0" t="s">
        <v>1171</v>
      </c>
      <c r="E3554" s="317" t="n">
        <v>258.2</v>
      </c>
    </row>
    <row r="3555" customFormat="false" ht="15" hidden="false" customHeight="false" outlineLevel="0" collapsed="false">
      <c r="A3555" s="0" t="n">
        <v>25962</v>
      </c>
      <c r="B3555" s="0" t="s">
        <v>4586</v>
      </c>
      <c r="C3555" s="0" t="s">
        <v>1170</v>
      </c>
      <c r="D3555" s="0" t="s">
        <v>1171</v>
      </c>
      <c r="E3555" s="317" t="n">
        <v>163.53</v>
      </c>
    </row>
    <row r="3556" customFormat="false" ht="15" hidden="false" customHeight="false" outlineLevel="0" collapsed="false">
      <c r="A3556" s="0" t="n">
        <v>34752</v>
      </c>
      <c r="B3556" s="0" t="s">
        <v>4587</v>
      </c>
      <c r="C3556" s="0" t="s">
        <v>1170</v>
      </c>
      <c r="D3556" s="0" t="s">
        <v>1171</v>
      </c>
      <c r="E3556" s="317" t="n">
        <v>287.98</v>
      </c>
    </row>
    <row r="3557" customFormat="false" ht="15" hidden="false" customHeight="false" outlineLevel="0" collapsed="false">
      <c r="A3557" s="0" t="n">
        <v>4751</v>
      </c>
      <c r="B3557" s="0" t="s">
        <v>4588</v>
      </c>
      <c r="C3557" s="0" t="s">
        <v>1173</v>
      </c>
      <c r="D3557" s="0" t="s">
        <v>1168</v>
      </c>
      <c r="E3557" s="317" t="n">
        <v>14.83</v>
      </c>
    </row>
    <row r="3558" customFormat="false" ht="15" hidden="false" customHeight="false" outlineLevel="0" collapsed="false">
      <c r="A3558" s="0" t="n">
        <v>41066</v>
      </c>
      <c r="B3558" s="0" t="s">
        <v>4589</v>
      </c>
      <c r="C3558" s="0" t="s">
        <v>1360</v>
      </c>
      <c r="D3558" s="0" t="s">
        <v>1168</v>
      </c>
      <c r="E3558" s="316" t="n">
        <v>2619.71</v>
      </c>
    </row>
    <row r="3559" customFormat="false" ht="15" hidden="false" customHeight="false" outlineLevel="0" collapsed="false">
      <c r="A3559" s="0" t="n">
        <v>39604</v>
      </c>
      <c r="B3559" s="0" t="s">
        <v>4590</v>
      </c>
      <c r="C3559" s="0" t="s">
        <v>1167</v>
      </c>
      <c r="D3559" s="0" t="s">
        <v>1171</v>
      </c>
      <c r="E3559" s="317" t="n">
        <v>11.88</v>
      </c>
    </row>
    <row r="3560" customFormat="false" ht="15" hidden="false" customHeight="false" outlineLevel="0" collapsed="false">
      <c r="A3560" s="0" t="n">
        <v>39605</v>
      </c>
      <c r="B3560" s="0" t="s">
        <v>4591</v>
      </c>
      <c r="C3560" s="0" t="s">
        <v>1167</v>
      </c>
      <c r="D3560" s="0" t="s">
        <v>1171</v>
      </c>
      <c r="E3560" s="317" t="n">
        <v>16.48</v>
      </c>
    </row>
    <row r="3561" customFormat="false" ht="15" hidden="false" customHeight="false" outlineLevel="0" collapsed="false">
      <c r="A3561" s="0" t="n">
        <v>39606</v>
      </c>
      <c r="B3561" s="0" t="s">
        <v>919</v>
      </c>
      <c r="C3561" s="0" t="s">
        <v>1167</v>
      </c>
      <c r="D3561" s="0" t="s">
        <v>1171</v>
      </c>
      <c r="E3561" s="317" t="n">
        <v>20.93</v>
      </c>
    </row>
    <row r="3562" customFormat="false" ht="15" hidden="false" customHeight="false" outlineLevel="0" collapsed="false">
      <c r="A3562" s="0" t="n">
        <v>39607</v>
      </c>
      <c r="B3562" s="0" t="s">
        <v>920</v>
      </c>
      <c r="C3562" s="0" t="s">
        <v>1167</v>
      </c>
      <c r="D3562" s="0" t="s">
        <v>1171</v>
      </c>
      <c r="E3562" s="317" t="n">
        <v>24.02</v>
      </c>
    </row>
    <row r="3563" customFormat="false" ht="15" hidden="false" customHeight="false" outlineLevel="0" collapsed="false">
      <c r="A3563" s="0" t="n">
        <v>39594</v>
      </c>
      <c r="B3563" s="0" t="s">
        <v>4592</v>
      </c>
      <c r="C3563" s="0" t="s">
        <v>1167</v>
      </c>
      <c r="D3563" s="0" t="s">
        <v>1171</v>
      </c>
      <c r="E3563" s="317" t="n">
        <v>227.39</v>
      </c>
    </row>
    <row r="3564" customFormat="false" ht="15" hidden="false" customHeight="false" outlineLevel="0" collapsed="false">
      <c r="A3564" s="0" t="n">
        <v>39596</v>
      </c>
      <c r="B3564" s="0" t="s">
        <v>4593</v>
      </c>
      <c r="C3564" s="0" t="s">
        <v>1167</v>
      </c>
      <c r="D3564" s="0" t="s">
        <v>1171</v>
      </c>
      <c r="E3564" s="317" t="n">
        <v>396.33</v>
      </c>
    </row>
    <row r="3565" customFormat="false" ht="15" hidden="false" customHeight="false" outlineLevel="0" collapsed="false">
      <c r="A3565" s="0" t="n">
        <v>39595</v>
      </c>
      <c r="B3565" s="0" t="s">
        <v>4594</v>
      </c>
      <c r="C3565" s="0" t="s">
        <v>1167</v>
      </c>
      <c r="D3565" s="0" t="s">
        <v>1171</v>
      </c>
      <c r="E3565" s="317" t="n">
        <v>332.69</v>
      </c>
    </row>
    <row r="3566" customFormat="false" ht="15" hidden="false" customHeight="false" outlineLevel="0" collapsed="false">
      <c r="A3566" s="0" t="n">
        <v>39597</v>
      </c>
      <c r="B3566" s="0" t="s">
        <v>4595</v>
      </c>
      <c r="C3566" s="0" t="s">
        <v>1167</v>
      </c>
      <c r="D3566" s="0" t="s">
        <v>1171</v>
      </c>
      <c r="E3566" s="317" t="n">
        <v>534.47</v>
      </c>
    </row>
    <row r="3567" customFormat="false" ht="15" hidden="false" customHeight="false" outlineLevel="0" collapsed="false">
      <c r="A3567" s="0" t="n">
        <v>20209</v>
      </c>
      <c r="B3567" s="0" t="s">
        <v>4596</v>
      </c>
      <c r="C3567" s="0" t="s">
        <v>1185</v>
      </c>
      <c r="D3567" s="0" t="s">
        <v>1168</v>
      </c>
      <c r="E3567" s="317" t="n">
        <v>9.92</v>
      </c>
    </row>
    <row r="3568" customFormat="false" ht="15" hidden="false" customHeight="false" outlineLevel="0" collapsed="false">
      <c r="A3568" s="0" t="n">
        <v>4433</v>
      </c>
      <c r="B3568" s="0" t="s">
        <v>4597</v>
      </c>
      <c r="C3568" s="0" t="s">
        <v>1185</v>
      </c>
      <c r="D3568" s="0" t="s">
        <v>1168</v>
      </c>
      <c r="E3568" s="317" t="n">
        <v>7.22</v>
      </c>
    </row>
    <row r="3569" customFormat="false" ht="15" hidden="false" customHeight="false" outlineLevel="0" collapsed="false">
      <c r="A3569" s="0" t="n">
        <v>10731</v>
      </c>
      <c r="B3569" s="0" t="s">
        <v>972</v>
      </c>
      <c r="C3569" s="0" t="s">
        <v>1170</v>
      </c>
      <c r="D3569" s="0" t="s">
        <v>1175</v>
      </c>
      <c r="E3569" s="317" t="n">
        <v>25</v>
      </c>
    </row>
    <row r="3570" customFormat="false" ht="15" hidden="false" customHeight="false" outlineLevel="0" collapsed="false">
      <c r="A3570" s="0" t="n">
        <v>4704</v>
      </c>
      <c r="B3570" s="0" t="s">
        <v>4598</v>
      </c>
      <c r="C3570" s="0" t="s">
        <v>1170</v>
      </c>
      <c r="D3570" s="0" t="s">
        <v>1168</v>
      </c>
      <c r="E3570" s="317" t="n">
        <v>22.56</v>
      </c>
    </row>
    <row r="3571" customFormat="false" ht="15" hidden="false" customHeight="false" outlineLevel="0" collapsed="false">
      <c r="A3571" s="0" t="n">
        <v>10730</v>
      </c>
      <c r="B3571" s="0" t="s">
        <v>4599</v>
      </c>
      <c r="C3571" s="0" t="s">
        <v>1170</v>
      </c>
      <c r="D3571" s="0" t="s">
        <v>1168</v>
      </c>
      <c r="E3571" s="317" t="n">
        <v>24.17</v>
      </c>
    </row>
    <row r="3572" customFormat="false" ht="15" hidden="false" customHeight="false" outlineLevel="0" collapsed="false">
      <c r="A3572" s="0" t="n">
        <v>4729</v>
      </c>
      <c r="B3572" s="0" t="s">
        <v>4600</v>
      </c>
      <c r="C3572" s="0" t="s">
        <v>1357</v>
      </c>
      <c r="D3572" s="0" t="s">
        <v>1168</v>
      </c>
      <c r="E3572" s="317" t="n">
        <v>61.77</v>
      </c>
    </row>
    <row r="3573" customFormat="false" ht="15" hidden="false" customHeight="false" outlineLevel="0" collapsed="false">
      <c r="A3573" s="0" t="n">
        <v>4720</v>
      </c>
      <c r="B3573" s="0" t="s">
        <v>762</v>
      </c>
      <c r="C3573" s="0" t="s">
        <v>1357</v>
      </c>
      <c r="D3573" s="0" t="s">
        <v>1168</v>
      </c>
      <c r="E3573" s="317" t="n">
        <v>67.54</v>
      </c>
    </row>
    <row r="3574" customFormat="false" ht="15" hidden="false" customHeight="false" outlineLevel="0" collapsed="false">
      <c r="A3574" s="0" t="n">
        <v>4721</v>
      </c>
      <c r="B3574" s="0" t="s">
        <v>675</v>
      </c>
      <c r="C3574" s="0" t="s">
        <v>1357</v>
      </c>
      <c r="D3574" s="0" t="s">
        <v>1168</v>
      </c>
      <c r="E3574" s="317" t="n">
        <v>52.9</v>
      </c>
    </row>
    <row r="3575" customFormat="false" ht="15" hidden="false" customHeight="false" outlineLevel="0" collapsed="false">
      <c r="A3575" s="0" t="n">
        <v>4718</v>
      </c>
      <c r="B3575" s="0" t="s">
        <v>4601</v>
      </c>
      <c r="C3575" s="0" t="s">
        <v>1357</v>
      </c>
      <c r="D3575" s="0" t="s">
        <v>1175</v>
      </c>
      <c r="E3575" s="317" t="n">
        <v>52.9</v>
      </c>
    </row>
    <row r="3576" customFormat="false" ht="15" hidden="false" customHeight="false" outlineLevel="0" collapsed="false">
      <c r="A3576" s="0" t="n">
        <v>4722</v>
      </c>
      <c r="B3576" s="0" t="s">
        <v>4602</v>
      </c>
      <c r="C3576" s="0" t="s">
        <v>1357</v>
      </c>
      <c r="D3576" s="0" t="s">
        <v>1168</v>
      </c>
      <c r="E3576" s="317" t="n">
        <v>52.9</v>
      </c>
    </row>
    <row r="3577" customFormat="false" ht="15" hidden="false" customHeight="false" outlineLevel="0" collapsed="false">
      <c r="A3577" s="0" t="n">
        <v>4723</v>
      </c>
      <c r="B3577" s="0" t="s">
        <v>4603</v>
      </c>
      <c r="C3577" s="0" t="s">
        <v>1357</v>
      </c>
      <c r="D3577" s="0" t="s">
        <v>1168</v>
      </c>
      <c r="E3577" s="317" t="n">
        <v>57.71</v>
      </c>
    </row>
    <row r="3578" customFormat="false" ht="15" hidden="false" customHeight="false" outlineLevel="0" collapsed="false">
      <c r="A3578" s="0" t="n">
        <v>4727</v>
      </c>
      <c r="B3578" s="0" t="s">
        <v>4604</v>
      </c>
      <c r="C3578" s="0" t="s">
        <v>1357</v>
      </c>
      <c r="D3578" s="0" t="s">
        <v>1168</v>
      </c>
      <c r="E3578" s="317" t="n">
        <v>59.31</v>
      </c>
    </row>
    <row r="3579" customFormat="false" ht="15" hidden="false" customHeight="false" outlineLevel="0" collapsed="false">
      <c r="A3579" s="0" t="n">
        <v>4748</v>
      </c>
      <c r="B3579" s="0" t="s">
        <v>4605</v>
      </c>
      <c r="C3579" s="0" t="s">
        <v>1357</v>
      </c>
      <c r="D3579" s="0" t="s">
        <v>1168</v>
      </c>
      <c r="E3579" s="317" t="n">
        <v>57.23</v>
      </c>
    </row>
    <row r="3580" customFormat="false" ht="15" hidden="false" customHeight="false" outlineLevel="0" collapsed="false">
      <c r="A3580" s="0" t="n">
        <v>4730</v>
      </c>
      <c r="B3580" s="0" t="s">
        <v>4606</v>
      </c>
      <c r="C3580" s="0" t="s">
        <v>1357</v>
      </c>
      <c r="D3580" s="0" t="s">
        <v>1168</v>
      </c>
      <c r="E3580" s="317" t="n">
        <v>55.31</v>
      </c>
    </row>
    <row r="3581" customFormat="false" ht="15" hidden="false" customHeight="false" outlineLevel="0" collapsed="false">
      <c r="A3581" s="0" t="n">
        <v>13186</v>
      </c>
      <c r="B3581" s="0" t="s">
        <v>4607</v>
      </c>
      <c r="C3581" s="0" t="s">
        <v>1357</v>
      </c>
      <c r="D3581" s="0" t="s">
        <v>1171</v>
      </c>
      <c r="E3581" s="317" t="n">
        <v>61.17</v>
      </c>
    </row>
    <row r="3582" customFormat="false" ht="15" hidden="false" customHeight="false" outlineLevel="0" collapsed="false">
      <c r="A3582" s="0" t="n">
        <v>10737</v>
      </c>
      <c r="B3582" s="0" t="s">
        <v>4608</v>
      </c>
      <c r="C3582" s="0" t="s">
        <v>1170</v>
      </c>
      <c r="D3582" s="0" t="s">
        <v>1168</v>
      </c>
      <c r="E3582" s="317" t="n">
        <v>78.56</v>
      </c>
    </row>
    <row r="3583" customFormat="false" ht="15" hidden="false" customHeight="false" outlineLevel="0" collapsed="false">
      <c r="A3583" s="0" t="n">
        <v>10734</v>
      </c>
      <c r="B3583" s="0" t="s">
        <v>4609</v>
      </c>
      <c r="C3583" s="0" t="s">
        <v>1170</v>
      </c>
      <c r="D3583" s="0" t="s">
        <v>1168</v>
      </c>
      <c r="E3583" s="317" t="n">
        <v>46.73</v>
      </c>
    </row>
    <row r="3584" customFormat="false" ht="15" hidden="false" customHeight="false" outlineLevel="0" collapsed="false">
      <c r="A3584" s="0" t="n">
        <v>4708</v>
      </c>
      <c r="B3584" s="0" t="s">
        <v>4610</v>
      </c>
      <c r="C3584" s="0" t="s">
        <v>1170</v>
      </c>
      <c r="D3584" s="0" t="s">
        <v>1168</v>
      </c>
      <c r="E3584" s="317" t="n">
        <v>90.65</v>
      </c>
    </row>
    <row r="3585" customFormat="false" ht="15" hidden="false" customHeight="false" outlineLevel="0" collapsed="false">
      <c r="A3585" s="0" t="n">
        <v>4712</v>
      </c>
      <c r="B3585" s="0" t="s">
        <v>4611</v>
      </c>
      <c r="C3585" s="0" t="s">
        <v>1170</v>
      </c>
      <c r="D3585" s="0" t="s">
        <v>1168</v>
      </c>
      <c r="E3585" s="317" t="n">
        <v>44.31</v>
      </c>
    </row>
    <row r="3586" customFormat="false" ht="15" hidden="false" customHeight="false" outlineLevel="0" collapsed="false">
      <c r="A3586" s="0" t="n">
        <v>4710</v>
      </c>
      <c r="B3586" s="0" t="s">
        <v>4612</v>
      </c>
      <c r="C3586" s="0" t="s">
        <v>1170</v>
      </c>
      <c r="D3586" s="0" t="s">
        <v>1168</v>
      </c>
      <c r="E3586" s="317" t="n">
        <v>142.12</v>
      </c>
    </row>
    <row r="3587" customFormat="false" ht="15" hidden="false" customHeight="false" outlineLevel="0" collapsed="false">
      <c r="A3587" s="0" t="n">
        <v>4746</v>
      </c>
      <c r="B3587" s="0" t="s">
        <v>4613</v>
      </c>
      <c r="C3587" s="0" t="s">
        <v>1357</v>
      </c>
      <c r="D3587" s="0" t="s">
        <v>1168</v>
      </c>
      <c r="E3587" s="317" t="n">
        <v>51.3</v>
      </c>
    </row>
    <row r="3588" customFormat="false" ht="15" hidden="false" customHeight="false" outlineLevel="0" collapsed="false">
      <c r="A3588" s="0" t="n">
        <v>4750</v>
      </c>
      <c r="B3588" s="0" t="s">
        <v>688</v>
      </c>
      <c r="C3588" s="0" t="s">
        <v>1173</v>
      </c>
      <c r="D3588" s="0" t="s">
        <v>1175</v>
      </c>
      <c r="E3588" s="317" t="n">
        <v>13.3</v>
      </c>
    </row>
    <row r="3589" customFormat="false" ht="15" hidden="false" customHeight="false" outlineLevel="0" collapsed="false">
      <c r="A3589" s="0" t="n">
        <v>41065</v>
      </c>
      <c r="B3589" s="0" t="s">
        <v>4614</v>
      </c>
      <c r="C3589" s="0" t="s">
        <v>1360</v>
      </c>
      <c r="D3589" s="0" t="s">
        <v>1168</v>
      </c>
      <c r="E3589" s="316" t="n">
        <v>2347.03</v>
      </c>
    </row>
    <row r="3590" customFormat="false" ht="15" hidden="false" customHeight="false" outlineLevel="0" collapsed="false">
      <c r="A3590" s="0" t="n">
        <v>34747</v>
      </c>
      <c r="B3590" s="0" t="s">
        <v>4615</v>
      </c>
      <c r="C3590" s="0" t="s">
        <v>1185</v>
      </c>
      <c r="D3590" s="0" t="s">
        <v>1171</v>
      </c>
      <c r="E3590" s="317" t="n">
        <v>72.38</v>
      </c>
    </row>
    <row r="3591" customFormat="false" ht="15" hidden="false" customHeight="false" outlineLevel="0" collapsed="false">
      <c r="A3591" s="0" t="n">
        <v>4826</v>
      </c>
      <c r="B3591" s="0" t="s">
        <v>4616</v>
      </c>
      <c r="C3591" s="0" t="s">
        <v>1185</v>
      </c>
      <c r="D3591" s="0" t="s">
        <v>1171</v>
      </c>
      <c r="E3591" s="317" t="n">
        <v>77.83</v>
      </c>
    </row>
    <row r="3592" customFormat="false" ht="15" hidden="false" customHeight="false" outlineLevel="0" collapsed="false">
      <c r="A3592" s="0" t="n">
        <v>41975</v>
      </c>
      <c r="B3592" s="0" t="s">
        <v>4617</v>
      </c>
      <c r="C3592" s="0" t="s">
        <v>1170</v>
      </c>
      <c r="D3592" s="0" t="s">
        <v>1168</v>
      </c>
      <c r="E3592" s="317" t="n">
        <v>33.04</v>
      </c>
    </row>
    <row r="3593" customFormat="false" ht="15" hidden="false" customHeight="false" outlineLevel="0" collapsed="false">
      <c r="A3593" s="0" t="n">
        <v>4825</v>
      </c>
      <c r="B3593" s="0" t="s">
        <v>4618</v>
      </c>
      <c r="C3593" s="0" t="s">
        <v>1185</v>
      </c>
      <c r="D3593" s="0" t="s">
        <v>1171</v>
      </c>
      <c r="E3593" s="317" t="n">
        <v>107.73</v>
      </c>
    </row>
    <row r="3594" customFormat="false" ht="15" hidden="false" customHeight="false" outlineLevel="0" collapsed="false">
      <c r="A3594" s="0" t="n">
        <v>34744</v>
      </c>
      <c r="B3594" s="0" t="s">
        <v>4619</v>
      </c>
      <c r="C3594" s="0" t="s">
        <v>1170</v>
      </c>
      <c r="D3594" s="0" t="s">
        <v>1168</v>
      </c>
      <c r="E3594" s="317" t="n">
        <v>18.6</v>
      </c>
    </row>
    <row r="3595" customFormat="false" ht="15" hidden="false" customHeight="false" outlineLevel="0" collapsed="false">
      <c r="A3595" s="0" t="n">
        <v>39430</v>
      </c>
      <c r="B3595" s="0" t="s">
        <v>4620</v>
      </c>
      <c r="C3595" s="0" t="s">
        <v>1167</v>
      </c>
      <c r="D3595" s="0" t="s">
        <v>1168</v>
      </c>
      <c r="E3595" s="317" t="n">
        <v>1.23</v>
      </c>
    </row>
    <row r="3596" customFormat="false" ht="15" hidden="false" customHeight="false" outlineLevel="0" collapsed="false">
      <c r="A3596" s="0" t="n">
        <v>39573</v>
      </c>
      <c r="B3596" s="0" t="s">
        <v>4621</v>
      </c>
      <c r="C3596" s="0" t="s">
        <v>1167</v>
      </c>
      <c r="D3596" s="0" t="s">
        <v>1168</v>
      </c>
      <c r="E3596" s="317" t="n">
        <v>1.21</v>
      </c>
    </row>
    <row r="3597" customFormat="false" ht="15" hidden="false" customHeight="false" outlineLevel="0" collapsed="false">
      <c r="A3597" s="0" t="n">
        <v>38410</v>
      </c>
      <c r="B3597" s="0" t="s">
        <v>4622</v>
      </c>
      <c r="C3597" s="0" t="s">
        <v>1167</v>
      </c>
      <c r="D3597" s="0" t="s">
        <v>1171</v>
      </c>
      <c r="E3597" s="316" t="n">
        <v>8732.94</v>
      </c>
    </row>
    <row r="3598" customFormat="false" ht="15" hidden="false" customHeight="false" outlineLevel="0" collapsed="false">
      <c r="A3598" s="0" t="n">
        <v>4765</v>
      </c>
      <c r="B3598" s="0" t="s">
        <v>4623</v>
      </c>
      <c r="C3598" s="0" t="s">
        <v>1185</v>
      </c>
      <c r="D3598" s="0" t="s">
        <v>1171</v>
      </c>
      <c r="E3598" s="317" t="n">
        <v>71.76</v>
      </c>
    </row>
    <row r="3599" customFormat="false" ht="15" hidden="false" customHeight="false" outlineLevel="0" collapsed="false">
      <c r="A3599" s="0" t="n">
        <v>4767</v>
      </c>
      <c r="B3599" s="0" t="s">
        <v>4624</v>
      </c>
      <c r="C3599" s="0" t="s">
        <v>1185</v>
      </c>
      <c r="D3599" s="0" t="s">
        <v>1171</v>
      </c>
      <c r="E3599" s="317" t="n">
        <v>123.65</v>
      </c>
    </row>
    <row r="3600" customFormat="false" ht="15" hidden="false" customHeight="false" outlineLevel="0" collapsed="false">
      <c r="A3600" s="0" t="n">
        <v>4766</v>
      </c>
      <c r="B3600" s="0" t="s">
        <v>4624</v>
      </c>
      <c r="C3600" s="0" t="s">
        <v>1234</v>
      </c>
      <c r="D3600" s="0" t="s">
        <v>1171</v>
      </c>
      <c r="E3600" s="317" t="n">
        <v>5.72</v>
      </c>
    </row>
    <row r="3601" customFormat="false" ht="15" hidden="false" customHeight="false" outlineLevel="0" collapsed="false">
      <c r="A3601" s="0" t="n">
        <v>10963</v>
      </c>
      <c r="B3601" s="0" t="s">
        <v>4625</v>
      </c>
      <c r="C3601" s="0" t="s">
        <v>1185</v>
      </c>
      <c r="D3601" s="0" t="s">
        <v>1171</v>
      </c>
      <c r="E3601" s="317" t="n">
        <v>195.96</v>
      </c>
    </row>
    <row r="3602" customFormat="false" ht="15" hidden="false" customHeight="false" outlineLevel="0" collapsed="false">
      <c r="A3602" s="0" t="n">
        <v>10962</v>
      </c>
      <c r="B3602" s="0" t="s">
        <v>4626</v>
      </c>
      <c r="C3602" s="0" t="s">
        <v>1234</v>
      </c>
      <c r="D3602" s="0" t="s">
        <v>1171</v>
      </c>
      <c r="E3602" s="317" t="n">
        <v>6.08</v>
      </c>
    </row>
    <row r="3603" customFormat="false" ht="15" hidden="false" customHeight="false" outlineLevel="0" collapsed="false">
      <c r="A3603" s="0" t="n">
        <v>34742</v>
      </c>
      <c r="B3603" s="0" t="s">
        <v>4627</v>
      </c>
      <c r="C3603" s="0" t="s">
        <v>1234</v>
      </c>
      <c r="D3603" s="0" t="s">
        <v>1171</v>
      </c>
      <c r="E3603" s="317" t="n">
        <v>5.7</v>
      </c>
    </row>
    <row r="3604" customFormat="false" ht="15" hidden="false" customHeight="false" outlineLevel="0" collapsed="false">
      <c r="A3604" s="0" t="n">
        <v>4773</v>
      </c>
      <c r="B3604" s="0" t="s">
        <v>4628</v>
      </c>
      <c r="C3604" s="0" t="s">
        <v>1185</v>
      </c>
      <c r="D3604" s="0" t="s">
        <v>1171</v>
      </c>
      <c r="E3604" s="317" t="n">
        <v>247.36</v>
      </c>
    </row>
    <row r="3605" customFormat="false" ht="15" hidden="false" customHeight="false" outlineLevel="0" collapsed="false">
      <c r="A3605" s="0" t="n">
        <v>34740</v>
      </c>
      <c r="B3605" s="0" t="s">
        <v>4629</v>
      </c>
      <c r="C3605" s="0" t="s">
        <v>1234</v>
      </c>
      <c r="D3605" s="0" t="s">
        <v>1171</v>
      </c>
      <c r="E3605" s="317" t="n">
        <v>5.7</v>
      </c>
    </row>
    <row r="3606" customFormat="false" ht="15" hidden="false" customHeight="false" outlineLevel="0" collapsed="false">
      <c r="A3606" s="0" t="n">
        <v>4774</v>
      </c>
      <c r="B3606" s="0" t="s">
        <v>4630</v>
      </c>
      <c r="C3606" s="0" t="s">
        <v>1234</v>
      </c>
      <c r="D3606" s="0" t="s">
        <v>1171</v>
      </c>
      <c r="E3606" s="317" t="n">
        <v>5.72</v>
      </c>
    </row>
    <row r="3607" customFormat="false" ht="15" hidden="false" customHeight="false" outlineLevel="0" collapsed="false">
      <c r="A3607" s="0" t="n">
        <v>4776</v>
      </c>
      <c r="B3607" s="0" t="s">
        <v>4630</v>
      </c>
      <c r="C3607" s="0" t="s">
        <v>1185</v>
      </c>
      <c r="D3607" s="0" t="s">
        <v>1171</v>
      </c>
      <c r="E3607" s="317" t="n">
        <v>383.51</v>
      </c>
    </row>
    <row r="3608" customFormat="false" ht="15" hidden="false" customHeight="false" outlineLevel="0" collapsed="false">
      <c r="A3608" s="0" t="n">
        <v>40313</v>
      </c>
      <c r="B3608" s="0" t="s">
        <v>4631</v>
      </c>
      <c r="C3608" s="0" t="s">
        <v>1234</v>
      </c>
      <c r="D3608" s="0" t="s">
        <v>1171</v>
      </c>
      <c r="E3608" s="317" t="n">
        <v>5.7</v>
      </c>
    </row>
    <row r="3609" customFormat="false" ht="15" hidden="false" customHeight="false" outlineLevel="0" collapsed="false">
      <c r="A3609" s="0" t="n">
        <v>13340</v>
      </c>
      <c r="B3609" s="0" t="s">
        <v>4632</v>
      </c>
      <c r="C3609" s="0" t="s">
        <v>1185</v>
      </c>
      <c r="D3609" s="0" t="s">
        <v>1171</v>
      </c>
      <c r="E3609" s="317" t="n">
        <v>24.18</v>
      </c>
    </row>
    <row r="3610" customFormat="false" ht="15" hidden="false" customHeight="false" outlineLevel="0" collapsed="false">
      <c r="A3610" s="0" t="n">
        <v>10965</v>
      </c>
      <c r="B3610" s="0" t="s">
        <v>4633</v>
      </c>
      <c r="C3610" s="0" t="s">
        <v>1185</v>
      </c>
      <c r="D3610" s="0" t="s">
        <v>1171</v>
      </c>
      <c r="E3610" s="317" t="n">
        <v>51.58</v>
      </c>
    </row>
    <row r="3611" customFormat="false" ht="15" hidden="false" customHeight="false" outlineLevel="0" collapsed="false">
      <c r="A3611" s="0" t="n">
        <v>10966</v>
      </c>
      <c r="B3611" s="0" t="s">
        <v>4634</v>
      </c>
      <c r="C3611" s="0" t="s">
        <v>1234</v>
      </c>
      <c r="D3611" s="0" t="s">
        <v>1171</v>
      </c>
      <c r="E3611" s="317" t="n">
        <v>5.76</v>
      </c>
    </row>
    <row r="3612" customFormat="false" ht="15" hidden="false" customHeight="false" outlineLevel="0" collapsed="false">
      <c r="A3612" s="0" t="n">
        <v>40537</v>
      </c>
      <c r="B3612" s="0" t="s">
        <v>4635</v>
      </c>
      <c r="C3612" s="0" t="s">
        <v>1234</v>
      </c>
      <c r="D3612" s="0" t="s">
        <v>1171</v>
      </c>
      <c r="E3612" s="317" t="n">
        <v>6.3</v>
      </c>
    </row>
    <row r="3613" customFormat="false" ht="15" hidden="false" customHeight="false" outlineLevel="0" collapsed="false">
      <c r="A3613" s="0" t="n">
        <v>40536</v>
      </c>
      <c r="B3613" s="0" t="s">
        <v>724</v>
      </c>
      <c r="C3613" s="0" t="s">
        <v>1234</v>
      </c>
      <c r="D3613" s="0" t="s">
        <v>1171</v>
      </c>
      <c r="E3613" s="317" t="n">
        <v>6.3</v>
      </c>
    </row>
    <row r="3614" customFormat="false" ht="15" hidden="false" customHeight="false" outlineLevel="0" collapsed="false">
      <c r="A3614" s="0" t="n">
        <v>40535</v>
      </c>
      <c r="B3614" s="0" t="s">
        <v>4636</v>
      </c>
      <c r="C3614" s="0" t="s">
        <v>1234</v>
      </c>
      <c r="D3614" s="0" t="s">
        <v>1171</v>
      </c>
      <c r="E3614" s="317" t="n">
        <v>6.3</v>
      </c>
    </row>
    <row r="3615" customFormat="false" ht="15" hidden="false" customHeight="false" outlineLevel="0" collapsed="false">
      <c r="A3615" s="0" t="n">
        <v>39427</v>
      </c>
      <c r="B3615" s="0" t="s">
        <v>4637</v>
      </c>
      <c r="C3615" s="0" t="s">
        <v>1185</v>
      </c>
      <c r="D3615" s="0" t="s">
        <v>1168</v>
      </c>
      <c r="E3615" s="317" t="n">
        <v>3.28</v>
      </c>
    </row>
    <row r="3616" customFormat="false" ht="15" hidden="false" customHeight="false" outlineLevel="0" collapsed="false">
      <c r="A3616" s="0" t="n">
        <v>39424</v>
      </c>
      <c r="B3616" s="0" t="s">
        <v>4638</v>
      </c>
      <c r="C3616" s="0" t="s">
        <v>1185</v>
      </c>
      <c r="D3616" s="0" t="s">
        <v>1168</v>
      </c>
      <c r="E3616" s="317" t="n">
        <v>1.95</v>
      </c>
    </row>
    <row r="3617" customFormat="false" ht="15" hidden="false" customHeight="false" outlineLevel="0" collapsed="false">
      <c r="A3617" s="0" t="n">
        <v>39425</v>
      </c>
      <c r="B3617" s="0" t="s">
        <v>4639</v>
      </c>
      <c r="C3617" s="0" t="s">
        <v>1185</v>
      </c>
      <c r="D3617" s="0" t="s">
        <v>1168</v>
      </c>
      <c r="E3617" s="317" t="n">
        <v>1.92</v>
      </c>
    </row>
    <row r="3618" customFormat="false" ht="15" hidden="false" customHeight="false" outlineLevel="0" collapsed="false">
      <c r="A3618" s="0" t="n">
        <v>40664</v>
      </c>
      <c r="B3618" s="0" t="s">
        <v>4640</v>
      </c>
      <c r="C3618" s="0" t="s">
        <v>1234</v>
      </c>
      <c r="D3618" s="0" t="s">
        <v>1171</v>
      </c>
      <c r="E3618" s="317" t="n">
        <v>5.4</v>
      </c>
    </row>
    <row r="3619" customFormat="false" ht="15" hidden="false" customHeight="false" outlineLevel="0" collapsed="false">
      <c r="A3619" s="0" t="n">
        <v>34360</v>
      </c>
      <c r="B3619" s="0" t="s">
        <v>4641</v>
      </c>
      <c r="C3619" s="0" t="s">
        <v>1234</v>
      </c>
      <c r="D3619" s="0" t="s">
        <v>1171</v>
      </c>
      <c r="E3619" s="317" t="n">
        <v>21.48</v>
      </c>
    </row>
    <row r="3620" customFormat="false" ht="15" hidden="false" customHeight="false" outlineLevel="0" collapsed="false">
      <c r="A3620" s="0" t="n">
        <v>20259</v>
      </c>
      <c r="B3620" s="0" t="s">
        <v>4642</v>
      </c>
      <c r="C3620" s="0" t="s">
        <v>1185</v>
      </c>
      <c r="D3620" s="0" t="s">
        <v>1171</v>
      </c>
      <c r="E3620" s="317" t="n">
        <v>9</v>
      </c>
    </row>
    <row r="3621" customFormat="false" ht="15" hidden="false" customHeight="false" outlineLevel="0" collapsed="false">
      <c r="A3621" s="0" t="n">
        <v>14077</v>
      </c>
      <c r="B3621" s="0" t="s">
        <v>4643</v>
      </c>
      <c r="C3621" s="0" t="s">
        <v>1185</v>
      </c>
      <c r="D3621" s="0" t="s">
        <v>1171</v>
      </c>
      <c r="E3621" s="317" t="n">
        <v>137.75</v>
      </c>
    </row>
    <row r="3622" customFormat="false" ht="15" hidden="false" customHeight="false" outlineLevel="0" collapsed="false">
      <c r="A3622" s="0" t="n">
        <v>3678</v>
      </c>
      <c r="B3622" s="0" t="s">
        <v>826</v>
      </c>
      <c r="C3622" s="0" t="s">
        <v>1185</v>
      </c>
      <c r="D3622" s="0" t="s">
        <v>1171</v>
      </c>
      <c r="E3622" s="317" t="n">
        <v>62.26</v>
      </c>
    </row>
    <row r="3623" customFormat="false" ht="15" hidden="false" customHeight="false" outlineLevel="0" collapsed="false">
      <c r="A3623" s="0" t="n">
        <v>39418</v>
      </c>
      <c r="B3623" s="0" t="s">
        <v>4644</v>
      </c>
      <c r="C3623" s="0" t="s">
        <v>1185</v>
      </c>
      <c r="D3623" s="0" t="s">
        <v>1168</v>
      </c>
      <c r="E3623" s="317" t="n">
        <v>3.66</v>
      </c>
    </row>
    <row r="3624" customFormat="false" ht="15" hidden="false" customHeight="false" outlineLevel="0" collapsed="false">
      <c r="A3624" s="0" t="n">
        <v>39419</v>
      </c>
      <c r="B3624" s="0" t="s">
        <v>712</v>
      </c>
      <c r="C3624" s="0" t="s">
        <v>1185</v>
      </c>
      <c r="D3624" s="0" t="s">
        <v>1168</v>
      </c>
      <c r="E3624" s="317" t="n">
        <v>4.46</v>
      </c>
    </row>
    <row r="3625" customFormat="false" ht="15" hidden="false" customHeight="false" outlineLevel="0" collapsed="false">
      <c r="A3625" s="0" t="n">
        <v>39420</v>
      </c>
      <c r="B3625" s="0" t="s">
        <v>4645</v>
      </c>
      <c r="C3625" s="0" t="s">
        <v>1185</v>
      </c>
      <c r="D3625" s="0" t="s">
        <v>1168</v>
      </c>
      <c r="E3625" s="317" t="n">
        <v>4.92</v>
      </c>
    </row>
    <row r="3626" customFormat="false" ht="15" hidden="false" customHeight="false" outlineLevel="0" collapsed="false">
      <c r="A3626" s="0" t="n">
        <v>39571</v>
      </c>
      <c r="B3626" s="0" t="s">
        <v>4646</v>
      </c>
      <c r="C3626" s="0" t="s">
        <v>1185</v>
      </c>
      <c r="D3626" s="0" t="s">
        <v>1168</v>
      </c>
      <c r="E3626" s="317" t="n">
        <v>2.97</v>
      </c>
    </row>
    <row r="3627" customFormat="false" ht="15" hidden="false" customHeight="false" outlineLevel="0" collapsed="false">
      <c r="A3627" s="0" t="n">
        <v>39421</v>
      </c>
      <c r="B3627" s="0" t="s">
        <v>4647</v>
      </c>
      <c r="C3627" s="0" t="s">
        <v>1185</v>
      </c>
      <c r="D3627" s="0" t="s">
        <v>1168</v>
      </c>
      <c r="E3627" s="317" t="n">
        <v>4.33</v>
      </c>
    </row>
    <row r="3628" customFormat="false" ht="15" hidden="false" customHeight="false" outlineLevel="0" collapsed="false">
      <c r="A3628" s="0" t="n">
        <v>39422</v>
      </c>
      <c r="B3628" s="0" t="s">
        <v>713</v>
      </c>
      <c r="C3628" s="0" t="s">
        <v>1185</v>
      </c>
      <c r="D3628" s="0" t="s">
        <v>1175</v>
      </c>
      <c r="E3628" s="317" t="n">
        <v>5.06</v>
      </c>
    </row>
    <row r="3629" customFormat="false" ht="15" hidden="false" customHeight="false" outlineLevel="0" collapsed="false">
      <c r="A3629" s="0" t="n">
        <v>39423</v>
      </c>
      <c r="B3629" s="0" t="s">
        <v>4648</v>
      </c>
      <c r="C3629" s="0" t="s">
        <v>1185</v>
      </c>
      <c r="D3629" s="0" t="s">
        <v>1168</v>
      </c>
      <c r="E3629" s="317" t="n">
        <v>5.87</v>
      </c>
    </row>
    <row r="3630" customFormat="false" ht="15" hidden="false" customHeight="false" outlineLevel="0" collapsed="false">
      <c r="A3630" s="0" t="n">
        <v>39426</v>
      </c>
      <c r="B3630" s="0" t="s">
        <v>4649</v>
      </c>
      <c r="C3630" s="0" t="s">
        <v>1185</v>
      </c>
      <c r="D3630" s="0" t="s">
        <v>1168</v>
      </c>
      <c r="E3630" s="317" t="n">
        <v>13.2</v>
      </c>
    </row>
    <row r="3631" customFormat="false" ht="15" hidden="false" customHeight="false" outlineLevel="0" collapsed="false">
      <c r="A3631" s="0" t="n">
        <v>39429</v>
      </c>
      <c r="B3631" s="0" t="s">
        <v>4650</v>
      </c>
      <c r="C3631" s="0" t="s">
        <v>1185</v>
      </c>
      <c r="D3631" s="0" t="s">
        <v>1168</v>
      </c>
      <c r="E3631" s="317" t="n">
        <v>4.16</v>
      </c>
    </row>
    <row r="3632" customFormat="false" ht="15" hidden="false" customHeight="false" outlineLevel="0" collapsed="false">
      <c r="A3632" s="0" t="n">
        <v>39428</v>
      </c>
      <c r="B3632" s="0" t="s">
        <v>4651</v>
      </c>
      <c r="C3632" s="0" t="s">
        <v>1185</v>
      </c>
      <c r="D3632" s="0" t="s">
        <v>1168</v>
      </c>
      <c r="E3632" s="317" t="n">
        <v>3.18</v>
      </c>
    </row>
    <row r="3633" customFormat="false" ht="15" hidden="false" customHeight="false" outlineLevel="0" collapsed="false">
      <c r="A3633" s="0" t="n">
        <v>39572</v>
      </c>
      <c r="B3633" s="0" t="s">
        <v>4652</v>
      </c>
      <c r="C3633" s="0" t="s">
        <v>1185</v>
      </c>
      <c r="D3633" s="0" t="s">
        <v>1168</v>
      </c>
      <c r="E3633" s="317" t="n">
        <v>2.75</v>
      </c>
    </row>
    <row r="3634" customFormat="false" ht="15" hidden="false" customHeight="false" outlineLevel="0" collapsed="false">
      <c r="A3634" s="0" t="n">
        <v>39570</v>
      </c>
      <c r="B3634" s="0" t="s">
        <v>4653</v>
      </c>
      <c r="C3634" s="0" t="s">
        <v>1185</v>
      </c>
      <c r="D3634" s="0" t="s">
        <v>1168</v>
      </c>
      <c r="E3634" s="317" t="n">
        <v>2.92</v>
      </c>
    </row>
    <row r="3635" customFormat="false" ht="15" hidden="false" customHeight="false" outlineLevel="0" collapsed="false">
      <c r="A3635" s="0" t="n">
        <v>39569</v>
      </c>
      <c r="B3635" s="0" t="s">
        <v>4654</v>
      </c>
      <c r="C3635" s="0" t="s">
        <v>1185</v>
      </c>
      <c r="D3635" s="0" t="s">
        <v>1168</v>
      </c>
      <c r="E3635" s="317" t="n">
        <v>2.88</v>
      </c>
    </row>
    <row r="3636" customFormat="false" ht="15" hidden="false" customHeight="false" outlineLevel="0" collapsed="false">
      <c r="A3636" s="0" t="n">
        <v>11552</v>
      </c>
      <c r="B3636" s="0" t="s">
        <v>4655</v>
      </c>
      <c r="C3636" s="0" t="s">
        <v>1185</v>
      </c>
      <c r="D3636" s="0" t="s">
        <v>1168</v>
      </c>
      <c r="E3636" s="317" t="n">
        <v>7.63</v>
      </c>
    </row>
    <row r="3637" customFormat="false" ht="15" hidden="false" customHeight="false" outlineLevel="0" collapsed="false">
      <c r="A3637" s="0" t="n">
        <v>40598</v>
      </c>
      <c r="B3637" s="0" t="s">
        <v>4656</v>
      </c>
      <c r="C3637" s="0" t="s">
        <v>1234</v>
      </c>
      <c r="D3637" s="0" t="s">
        <v>1171</v>
      </c>
      <c r="E3637" s="317" t="n">
        <v>6.3</v>
      </c>
    </row>
    <row r="3638" customFormat="false" ht="15" hidden="false" customHeight="false" outlineLevel="0" collapsed="false">
      <c r="A3638" s="0" t="n">
        <v>39029</v>
      </c>
      <c r="B3638" s="0" t="s">
        <v>4657</v>
      </c>
      <c r="C3638" s="0" t="s">
        <v>1185</v>
      </c>
      <c r="D3638" s="0" t="s">
        <v>1168</v>
      </c>
      <c r="E3638" s="317" t="n">
        <v>9.32</v>
      </c>
    </row>
    <row r="3639" customFormat="false" ht="15" hidden="false" customHeight="false" outlineLevel="0" collapsed="false">
      <c r="A3639" s="0" t="n">
        <v>39028</v>
      </c>
      <c r="B3639" s="0" t="s">
        <v>4658</v>
      </c>
      <c r="C3639" s="0" t="s">
        <v>1185</v>
      </c>
      <c r="D3639" s="0" t="s">
        <v>1168</v>
      </c>
      <c r="E3639" s="317" t="n">
        <v>5.43</v>
      </c>
    </row>
    <row r="3640" customFormat="false" ht="15" hidden="false" customHeight="false" outlineLevel="0" collapsed="false">
      <c r="A3640" s="0" t="n">
        <v>39328</v>
      </c>
      <c r="B3640" s="0" t="s">
        <v>4659</v>
      </c>
      <c r="C3640" s="0" t="s">
        <v>1185</v>
      </c>
      <c r="D3640" s="0" t="s">
        <v>1168</v>
      </c>
      <c r="E3640" s="317" t="n">
        <v>2.98</v>
      </c>
    </row>
    <row r="3641" customFormat="false" ht="15" hidden="false" customHeight="false" outlineLevel="0" collapsed="false">
      <c r="A3641" s="0" t="n">
        <v>38541</v>
      </c>
      <c r="B3641" s="0" t="s">
        <v>4660</v>
      </c>
      <c r="C3641" s="0" t="s">
        <v>1167</v>
      </c>
      <c r="D3641" s="0" t="s">
        <v>1171</v>
      </c>
      <c r="E3641" s="316" t="n">
        <v>1988899.78</v>
      </c>
    </row>
    <row r="3642" customFormat="false" ht="15" hidden="false" customHeight="false" outlineLevel="0" collapsed="false">
      <c r="A3642" s="0" t="n">
        <v>38542</v>
      </c>
      <c r="B3642" s="0" t="s">
        <v>4661</v>
      </c>
      <c r="C3642" s="0" t="s">
        <v>1167</v>
      </c>
      <c r="D3642" s="0" t="s">
        <v>1171</v>
      </c>
      <c r="E3642" s="316" t="n">
        <v>3092659.19</v>
      </c>
    </row>
    <row r="3643" customFormat="false" ht="15" hidden="false" customHeight="false" outlineLevel="0" collapsed="false">
      <c r="A3643" s="0" t="n">
        <v>38543</v>
      </c>
      <c r="B3643" s="0" t="s">
        <v>4662</v>
      </c>
      <c r="C3643" s="0" t="s">
        <v>1167</v>
      </c>
      <c r="D3643" s="0" t="s">
        <v>1171</v>
      </c>
      <c r="E3643" s="316" t="n">
        <v>757168.3</v>
      </c>
    </row>
    <row r="3644" customFormat="false" ht="15" hidden="false" customHeight="false" outlineLevel="0" collapsed="false">
      <c r="A3644" s="0" t="n">
        <v>40406</v>
      </c>
      <c r="B3644" s="0" t="s">
        <v>4663</v>
      </c>
      <c r="C3644" s="0" t="s">
        <v>1167</v>
      </c>
      <c r="D3644" s="0" t="s">
        <v>1171</v>
      </c>
      <c r="E3644" s="316" t="n">
        <v>39280.78</v>
      </c>
    </row>
    <row r="3645" customFormat="false" ht="15" hidden="false" customHeight="false" outlineLevel="0" collapsed="false">
      <c r="A3645" s="0" t="n">
        <v>40789</v>
      </c>
      <c r="B3645" s="0" t="s">
        <v>4664</v>
      </c>
      <c r="C3645" s="0" t="s">
        <v>1167</v>
      </c>
      <c r="D3645" s="0" t="s">
        <v>1171</v>
      </c>
      <c r="E3645" s="316" t="n">
        <v>5660.76</v>
      </c>
    </row>
    <row r="3646" customFormat="false" ht="15" hidden="false" customHeight="false" outlineLevel="0" collapsed="false">
      <c r="A3646" s="0" t="n">
        <v>40791</v>
      </c>
      <c r="B3646" s="0" t="s">
        <v>4665</v>
      </c>
      <c r="C3646" s="0" t="s">
        <v>1167</v>
      </c>
      <c r="D3646" s="0" t="s">
        <v>1171</v>
      </c>
      <c r="E3646" s="316" t="n">
        <v>17720.65</v>
      </c>
    </row>
    <row r="3647" customFormat="false" ht="15" hidden="false" customHeight="false" outlineLevel="0" collapsed="false">
      <c r="A3647" s="0" t="n">
        <v>11651</v>
      </c>
      <c r="B3647" s="0" t="s">
        <v>4666</v>
      </c>
      <c r="C3647" s="0" t="s">
        <v>1167</v>
      </c>
      <c r="D3647" s="0" t="s">
        <v>1171</v>
      </c>
      <c r="E3647" s="316" t="n">
        <v>9691.67</v>
      </c>
    </row>
    <row r="3648" customFormat="false" ht="15" hidden="false" customHeight="false" outlineLevel="0" collapsed="false">
      <c r="A3648" s="0" t="n">
        <v>42002</v>
      </c>
      <c r="B3648" s="0" t="s">
        <v>4667</v>
      </c>
      <c r="C3648" s="0" t="s">
        <v>1167</v>
      </c>
      <c r="D3648" s="0" t="s">
        <v>1171</v>
      </c>
      <c r="E3648" s="316" t="n">
        <v>648495.98</v>
      </c>
    </row>
    <row r="3649" customFormat="false" ht="15" hidden="false" customHeight="false" outlineLevel="0" collapsed="false">
      <c r="A3649" s="0" t="n">
        <v>40435</v>
      </c>
      <c r="B3649" s="0" t="s">
        <v>4668</v>
      </c>
      <c r="C3649" s="0" t="s">
        <v>1167</v>
      </c>
      <c r="D3649" s="0" t="s">
        <v>1171</v>
      </c>
      <c r="E3649" s="316" t="n">
        <v>415376.12</v>
      </c>
    </row>
    <row r="3650" customFormat="false" ht="15" hidden="false" customHeight="false" outlineLevel="0" collapsed="false">
      <c r="A3650" s="0" t="n">
        <v>39012</v>
      </c>
      <c r="B3650" s="0" t="s">
        <v>4669</v>
      </c>
      <c r="C3650" s="0" t="s">
        <v>1167</v>
      </c>
      <c r="D3650" s="0" t="s">
        <v>1171</v>
      </c>
      <c r="E3650" s="316" t="n">
        <v>433387.56</v>
      </c>
    </row>
    <row r="3651" customFormat="false" ht="15" hidden="false" customHeight="false" outlineLevel="0" collapsed="false">
      <c r="A3651" s="0" t="n">
        <v>5327</v>
      </c>
      <c r="B3651" s="0" t="s">
        <v>4670</v>
      </c>
      <c r="C3651" s="0" t="s">
        <v>1234</v>
      </c>
      <c r="D3651" s="0" t="s">
        <v>1168</v>
      </c>
      <c r="E3651" s="317" t="n">
        <v>26.95</v>
      </c>
    </row>
    <row r="3652" customFormat="false" ht="15" hidden="false" customHeight="false" outlineLevel="0" collapsed="false">
      <c r="A3652" s="0" t="n">
        <v>35274</v>
      </c>
      <c r="B3652" s="0" t="s">
        <v>4671</v>
      </c>
      <c r="C3652" s="0" t="s">
        <v>1185</v>
      </c>
      <c r="D3652" s="0" t="s">
        <v>1168</v>
      </c>
      <c r="E3652" s="317" t="n">
        <v>22.21</v>
      </c>
    </row>
    <row r="3653" customFormat="false" ht="15" hidden="false" customHeight="false" outlineLevel="0" collapsed="false">
      <c r="A3653" s="0" t="n">
        <v>35275</v>
      </c>
      <c r="B3653" s="0" t="s">
        <v>4672</v>
      </c>
      <c r="C3653" s="0" t="s">
        <v>1185</v>
      </c>
      <c r="D3653" s="0" t="s">
        <v>1168</v>
      </c>
      <c r="E3653" s="317" t="n">
        <v>47.44</v>
      </c>
    </row>
    <row r="3654" customFormat="false" ht="15" hidden="false" customHeight="false" outlineLevel="0" collapsed="false">
      <c r="A3654" s="0" t="n">
        <v>35276</v>
      </c>
      <c r="B3654" s="0" t="s">
        <v>4673</v>
      </c>
      <c r="C3654" s="0" t="s">
        <v>1185</v>
      </c>
      <c r="D3654" s="0" t="s">
        <v>1168</v>
      </c>
      <c r="E3654" s="317" t="n">
        <v>77.57</v>
      </c>
    </row>
    <row r="3655" customFormat="false" ht="15" hidden="false" customHeight="false" outlineLevel="0" collapsed="false">
      <c r="A3655" s="0" t="n">
        <v>38386</v>
      </c>
      <c r="B3655" s="0" t="s">
        <v>4674</v>
      </c>
      <c r="C3655" s="0" t="s">
        <v>1167</v>
      </c>
      <c r="D3655" s="0" t="s">
        <v>1168</v>
      </c>
      <c r="E3655" s="317" t="n">
        <v>3.35</v>
      </c>
    </row>
    <row r="3656" customFormat="false" ht="15" hidden="false" customHeight="false" outlineLevel="0" collapsed="false">
      <c r="A3656" s="0" t="n">
        <v>11091</v>
      </c>
      <c r="B3656" s="0" t="s">
        <v>4675</v>
      </c>
      <c r="C3656" s="0" t="s">
        <v>1167</v>
      </c>
      <c r="D3656" s="0" t="s">
        <v>1168</v>
      </c>
      <c r="E3656" s="317" t="n">
        <v>0.97</v>
      </c>
    </row>
    <row r="3657" customFormat="false" ht="15" hidden="false" customHeight="false" outlineLevel="0" collapsed="false">
      <c r="A3657" s="0" t="n">
        <v>37586</v>
      </c>
      <c r="B3657" s="0" t="s">
        <v>710</v>
      </c>
      <c r="C3657" s="0" t="s">
        <v>3323</v>
      </c>
      <c r="D3657" s="0" t="s">
        <v>1171</v>
      </c>
      <c r="E3657" s="317" t="n">
        <v>30.9</v>
      </c>
    </row>
    <row r="3658" customFormat="false" ht="15" hidden="false" customHeight="false" outlineLevel="0" collapsed="false">
      <c r="A3658" s="0" t="n">
        <v>37395</v>
      </c>
      <c r="B3658" s="0" t="s">
        <v>844</v>
      </c>
      <c r="C3658" s="0" t="s">
        <v>3323</v>
      </c>
      <c r="D3658" s="0" t="s">
        <v>1171</v>
      </c>
      <c r="E3658" s="317" t="n">
        <v>26.57</v>
      </c>
    </row>
    <row r="3659" customFormat="false" ht="15" hidden="false" customHeight="false" outlineLevel="0" collapsed="false">
      <c r="A3659" s="0" t="n">
        <v>14147</v>
      </c>
      <c r="B3659" s="0" t="s">
        <v>4676</v>
      </c>
      <c r="C3659" s="0" t="s">
        <v>3323</v>
      </c>
      <c r="D3659" s="0" t="s">
        <v>1171</v>
      </c>
      <c r="E3659" s="317" t="n">
        <v>35.25</v>
      </c>
    </row>
    <row r="3660" customFormat="false" ht="15" hidden="false" customHeight="false" outlineLevel="0" collapsed="false">
      <c r="A3660" s="0" t="n">
        <v>37396</v>
      </c>
      <c r="B3660" s="0" t="s">
        <v>4677</v>
      </c>
      <c r="C3660" s="0" t="s">
        <v>3323</v>
      </c>
      <c r="D3660" s="0" t="s">
        <v>1171</v>
      </c>
      <c r="E3660" s="317" t="n">
        <v>21.74</v>
      </c>
    </row>
    <row r="3661" customFormat="false" ht="15" hidden="false" customHeight="false" outlineLevel="0" collapsed="false">
      <c r="A3661" s="0" t="n">
        <v>37397</v>
      </c>
      <c r="B3661" s="0" t="s">
        <v>4678</v>
      </c>
      <c r="C3661" s="0" t="s">
        <v>3323</v>
      </c>
      <c r="D3661" s="0" t="s">
        <v>1171</v>
      </c>
      <c r="E3661" s="317" t="n">
        <v>22.78</v>
      </c>
    </row>
    <row r="3662" customFormat="false" ht="15" hidden="false" customHeight="false" outlineLevel="0" collapsed="false">
      <c r="A3662" s="0" t="n">
        <v>11559</v>
      </c>
      <c r="B3662" s="0" t="s">
        <v>4679</v>
      </c>
      <c r="C3662" s="0" t="s">
        <v>1167</v>
      </c>
      <c r="D3662" s="0" t="s">
        <v>1168</v>
      </c>
      <c r="E3662" s="317" t="n">
        <v>3.51</v>
      </c>
    </row>
    <row r="3663" customFormat="false" ht="15" hidden="false" customHeight="false" outlineLevel="0" collapsed="false">
      <c r="A3663" s="0" t="n">
        <v>444</v>
      </c>
      <c r="B3663" s="0" t="s">
        <v>4680</v>
      </c>
      <c r="C3663" s="0" t="s">
        <v>1167</v>
      </c>
      <c r="D3663" s="0" t="s">
        <v>1171</v>
      </c>
      <c r="E3663" s="317" t="n">
        <v>18.95</v>
      </c>
    </row>
    <row r="3664" customFormat="false" ht="15" hidden="false" customHeight="false" outlineLevel="0" collapsed="false">
      <c r="A3664" s="0" t="n">
        <v>445</v>
      </c>
      <c r="B3664" s="0" t="s">
        <v>4681</v>
      </c>
      <c r="C3664" s="0" t="s">
        <v>1167</v>
      </c>
      <c r="D3664" s="0" t="s">
        <v>1171</v>
      </c>
      <c r="E3664" s="317" t="n">
        <v>25.94</v>
      </c>
    </row>
    <row r="3665" customFormat="false" ht="15" hidden="false" customHeight="false" outlineLevel="0" collapsed="false">
      <c r="A3665" s="0" t="n">
        <v>4783</v>
      </c>
      <c r="B3665" s="0" t="s">
        <v>745</v>
      </c>
      <c r="C3665" s="0" t="s">
        <v>1173</v>
      </c>
      <c r="D3665" s="0" t="s">
        <v>1175</v>
      </c>
      <c r="E3665" s="317" t="n">
        <v>13.3</v>
      </c>
    </row>
    <row r="3666" customFormat="false" ht="15" hidden="false" customHeight="false" outlineLevel="0" collapsed="false">
      <c r="A3666" s="0" t="n">
        <v>41079</v>
      </c>
      <c r="B3666" s="0" t="s">
        <v>4682</v>
      </c>
      <c r="C3666" s="0" t="s">
        <v>1360</v>
      </c>
      <c r="D3666" s="0" t="s">
        <v>1168</v>
      </c>
      <c r="E3666" s="316" t="n">
        <v>2347.03</v>
      </c>
    </row>
    <row r="3667" customFormat="false" ht="15" hidden="false" customHeight="false" outlineLevel="0" collapsed="false">
      <c r="A3667" s="0" t="n">
        <v>12874</v>
      </c>
      <c r="B3667" s="0" t="s">
        <v>4683</v>
      </c>
      <c r="C3667" s="0" t="s">
        <v>1173</v>
      </c>
      <c r="D3667" s="0" t="s">
        <v>1168</v>
      </c>
      <c r="E3667" s="317" t="n">
        <v>14.67</v>
      </c>
    </row>
    <row r="3668" customFormat="false" ht="15" hidden="false" customHeight="false" outlineLevel="0" collapsed="false">
      <c r="A3668" s="0" t="n">
        <v>41082</v>
      </c>
      <c r="B3668" s="0" t="s">
        <v>4684</v>
      </c>
      <c r="C3668" s="0" t="s">
        <v>1360</v>
      </c>
      <c r="D3668" s="0" t="s">
        <v>1168</v>
      </c>
      <c r="E3668" s="316" t="n">
        <v>2589.36</v>
      </c>
    </row>
    <row r="3669" customFormat="false" ht="15" hidden="false" customHeight="false" outlineLevel="0" collapsed="false">
      <c r="A3669" s="0" t="n">
        <v>4785</v>
      </c>
      <c r="B3669" s="0" t="s">
        <v>4685</v>
      </c>
      <c r="C3669" s="0" t="s">
        <v>1173</v>
      </c>
      <c r="D3669" s="0" t="s">
        <v>1168</v>
      </c>
      <c r="E3669" s="317" t="n">
        <v>14.29</v>
      </c>
    </row>
    <row r="3670" customFormat="false" ht="15" hidden="false" customHeight="false" outlineLevel="0" collapsed="false">
      <c r="A3670" s="0" t="n">
        <v>41081</v>
      </c>
      <c r="B3670" s="0" t="s">
        <v>4686</v>
      </c>
      <c r="C3670" s="0" t="s">
        <v>1360</v>
      </c>
      <c r="D3670" s="0" t="s">
        <v>1168</v>
      </c>
      <c r="E3670" s="316" t="n">
        <v>2524.48</v>
      </c>
    </row>
    <row r="3671" customFormat="false" ht="15" hidden="false" customHeight="false" outlineLevel="0" collapsed="false">
      <c r="A3671" s="0" t="n">
        <v>4801</v>
      </c>
      <c r="B3671" s="0" t="s">
        <v>4687</v>
      </c>
      <c r="C3671" s="0" t="s">
        <v>1170</v>
      </c>
      <c r="D3671" s="0" t="s">
        <v>1168</v>
      </c>
      <c r="E3671" s="317" t="n">
        <v>47.35</v>
      </c>
    </row>
    <row r="3672" customFormat="false" ht="15" hidden="false" customHeight="false" outlineLevel="0" collapsed="false">
      <c r="A3672" s="0" t="n">
        <v>4794</v>
      </c>
      <c r="B3672" s="0" t="s">
        <v>4688</v>
      </c>
      <c r="C3672" s="0" t="s">
        <v>1170</v>
      </c>
      <c r="D3672" s="0" t="s">
        <v>1168</v>
      </c>
      <c r="E3672" s="317" t="n">
        <v>215.66</v>
      </c>
    </row>
    <row r="3673" customFormat="false" ht="15" hidden="false" customHeight="false" outlineLevel="0" collapsed="false">
      <c r="A3673" s="0" t="n">
        <v>4796</v>
      </c>
      <c r="B3673" s="0" t="s">
        <v>4689</v>
      </c>
      <c r="C3673" s="0" t="s">
        <v>1170</v>
      </c>
      <c r="D3673" s="0" t="s">
        <v>1168</v>
      </c>
      <c r="E3673" s="317" t="n">
        <v>130.99</v>
      </c>
    </row>
    <row r="3674" customFormat="false" ht="15" hidden="false" customHeight="false" outlineLevel="0" collapsed="false">
      <c r="A3674" s="0" t="n">
        <v>4800</v>
      </c>
      <c r="B3674" s="0" t="s">
        <v>4690</v>
      </c>
      <c r="C3674" s="0" t="s">
        <v>1170</v>
      </c>
      <c r="D3674" s="0" t="s">
        <v>1168</v>
      </c>
      <c r="E3674" s="317" t="n">
        <v>36.02</v>
      </c>
    </row>
    <row r="3675" customFormat="false" ht="15" hidden="false" customHeight="false" outlineLevel="0" collapsed="false">
      <c r="A3675" s="0" t="n">
        <v>4795</v>
      </c>
      <c r="B3675" s="0" t="s">
        <v>4691</v>
      </c>
      <c r="C3675" s="0" t="s">
        <v>1170</v>
      </c>
      <c r="D3675" s="0" t="s">
        <v>1168</v>
      </c>
      <c r="E3675" s="317" t="n">
        <v>209.93</v>
      </c>
    </row>
    <row r="3676" customFormat="false" ht="15" hidden="false" customHeight="false" outlineLevel="0" collapsed="false">
      <c r="A3676" s="0" t="n">
        <v>39694</v>
      </c>
      <c r="B3676" s="0" t="s">
        <v>4692</v>
      </c>
      <c r="C3676" s="0" t="s">
        <v>1170</v>
      </c>
      <c r="D3676" s="0" t="s">
        <v>1168</v>
      </c>
      <c r="E3676" s="317" t="n">
        <v>171.2</v>
      </c>
    </row>
    <row r="3677" customFormat="false" ht="15" hidden="false" customHeight="false" outlineLevel="0" collapsed="false">
      <c r="A3677" s="0" t="n">
        <v>1292</v>
      </c>
      <c r="B3677" s="0" t="s">
        <v>4693</v>
      </c>
      <c r="C3677" s="0" t="s">
        <v>1170</v>
      </c>
      <c r="D3677" s="0" t="s">
        <v>1168</v>
      </c>
      <c r="E3677" s="317" t="n">
        <v>39.32</v>
      </c>
    </row>
    <row r="3678" customFormat="false" ht="15" hidden="false" customHeight="false" outlineLevel="0" collapsed="false">
      <c r="A3678" s="0" t="n">
        <v>1287</v>
      </c>
      <c r="B3678" s="0" t="s">
        <v>4694</v>
      </c>
      <c r="C3678" s="0" t="s">
        <v>1170</v>
      </c>
      <c r="D3678" s="0" t="s">
        <v>1175</v>
      </c>
      <c r="E3678" s="317" t="n">
        <v>19.29</v>
      </c>
    </row>
    <row r="3679" customFormat="false" ht="15" hidden="false" customHeight="false" outlineLevel="0" collapsed="false">
      <c r="A3679" s="0" t="n">
        <v>1297</v>
      </c>
      <c r="B3679" s="0" t="s">
        <v>4695</v>
      </c>
      <c r="C3679" s="0" t="s">
        <v>1170</v>
      </c>
      <c r="D3679" s="0" t="s">
        <v>1168</v>
      </c>
      <c r="E3679" s="317" t="n">
        <v>16</v>
      </c>
    </row>
    <row r="3680" customFormat="false" ht="15" hidden="false" customHeight="false" outlineLevel="0" collapsed="false">
      <c r="A3680" s="0" t="n">
        <v>4786</v>
      </c>
      <c r="B3680" s="0" t="s">
        <v>4696</v>
      </c>
      <c r="C3680" s="0" t="s">
        <v>1170</v>
      </c>
      <c r="D3680" s="0" t="s">
        <v>1175</v>
      </c>
      <c r="E3680" s="317" t="n">
        <v>38</v>
      </c>
    </row>
    <row r="3681" customFormat="false" ht="15" hidden="false" customHeight="false" outlineLevel="0" collapsed="false">
      <c r="A3681" s="0" t="n">
        <v>10840</v>
      </c>
      <c r="B3681" s="0" t="s">
        <v>4697</v>
      </c>
      <c r="C3681" s="0" t="s">
        <v>1170</v>
      </c>
      <c r="D3681" s="0" t="s">
        <v>1175</v>
      </c>
      <c r="E3681" s="317" t="n">
        <v>192.5</v>
      </c>
    </row>
    <row r="3682" customFormat="false" ht="15" hidden="false" customHeight="false" outlineLevel="0" collapsed="false">
      <c r="A3682" s="0" t="n">
        <v>10841</v>
      </c>
      <c r="B3682" s="0" t="s">
        <v>4698</v>
      </c>
      <c r="C3682" s="0" t="s">
        <v>1170</v>
      </c>
      <c r="D3682" s="0" t="s">
        <v>1168</v>
      </c>
      <c r="E3682" s="317" t="n">
        <v>145.28</v>
      </c>
    </row>
    <row r="3683" customFormat="false" ht="15" hidden="false" customHeight="false" outlineLevel="0" collapsed="false">
      <c r="A3683" s="0" t="n">
        <v>25980</v>
      </c>
      <c r="B3683" s="0" t="s">
        <v>4699</v>
      </c>
      <c r="C3683" s="0" t="s">
        <v>1170</v>
      </c>
      <c r="D3683" s="0" t="s">
        <v>1168</v>
      </c>
      <c r="E3683" s="317" t="n">
        <v>185.63</v>
      </c>
    </row>
    <row r="3684" customFormat="false" ht="15" hidden="false" customHeight="false" outlineLevel="0" collapsed="false">
      <c r="A3684" s="0" t="n">
        <v>10842</v>
      </c>
      <c r="B3684" s="0" t="s">
        <v>4700</v>
      </c>
      <c r="C3684" s="0" t="s">
        <v>1170</v>
      </c>
      <c r="D3684" s="0" t="s">
        <v>1168</v>
      </c>
      <c r="E3684" s="317" t="n">
        <v>209.85</v>
      </c>
    </row>
    <row r="3685" customFormat="false" ht="15" hidden="false" customHeight="false" outlineLevel="0" collapsed="false">
      <c r="A3685" s="0" t="n">
        <v>21108</v>
      </c>
      <c r="B3685" s="0" t="s">
        <v>4701</v>
      </c>
      <c r="C3685" s="0" t="s">
        <v>1170</v>
      </c>
      <c r="D3685" s="0" t="s">
        <v>1168</v>
      </c>
      <c r="E3685" s="317" t="n">
        <v>52.41</v>
      </c>
    </row>
    <row r="3686" customFormat="false" ht="15" hidden="false" customHeight="false" outlineLevel="0" collapsed="false">
      <c r="A3686" s="0" t="n">
        <v>38180</v>
      </c>
      <c r="B3686" s="0" t="s">
        <v>4702</v>
      </c>
      <c r="C3686" s="0" t="s">
        <v>1170</v>
      </c>
      <c r="D3686" s="0" t="s">
        <v>1168</v>
      </c>
      <c r="E3686" s="317" t="n">
        <v>105.46</v>
      </c>
    </row>
    <row r="3687" customFormat="false" ht="15" hidden="false" customHeight="false" outlineLevel="0" collapsed="false">
      <c r="A3687" s="0" t="n">
        <v>40648</v>
      </c>
      <c r="B3687" s="0" t="s">
        <v>4703</v>
      </c>
      <c r="C3687" s="0" t="s">
        <v>1170</v>
      </c>
      <c r="D3687" s="0" t="s">
        <v>1168</v>
      </c>
      <c r="E3687" s="317" t="n">
        <v>72.96</v>
      </c>
    </row>
    <row r="3688" customFormat="false" ht="15" hidden="false" customHeight="false" outlineLevel="0" collapsed="false">
      <c r="A3688" s="0" t="n">
        <v>40649</v>
      </c>
      <c r="B3688" s="0" t="s">
        <v>4704</v>
      </c>
      <c r="C3688" s="0" t="s">
        <v>1170</v>
      </c>
      <c r="D3688" s="0" t="s">
        <v>1168</v>
      </c>
      <c r="E3688" s="317" t="n">
        <v>42.49</v>
      </c>
    </row>
    <row r="3689" customFormat="false" ht="15" hidden="false" customHeight="false" outlineLevel="0" collapsed="false">
      <c r="A3689" s="0" t="n">
        <v>40650</v>
      </c>
      <c r="B3689" s="0" t="s">
        <v>4705</v>
      </c>
      <c r="C3689" s="0" t="s">
        <v>1170</v>
      </c>
      <c r="D3689" s="0" t="s">
        <v>1168</v>
      </c>
      <c r="E3689" s="317" t="n">
        <v>54.72</v>
      </c>
    </row>
    <row r="3690" customFormat="false" ht="15" hidden="false" customHeight="false" outlineLevel="0" collapsed="false">
      <c r="A3690" s="0" t="n">
        <v>40651</v>
      </c>
      <c r="B3690" s="0" t="s">
        <v>4706</v>
      </c>
      <c r="C3690" s="0" t="s">
        <v>1170</v>
      </c>
      <c r="D3690" s="0" t="s">
        <v>1168</v>
      </c>
      <c r="E3690" s="317" t="n">
        <v>100.92</v>
      </c>
    </row>
    <row r="3691" customFormat="false" ht="15" hidden="false" customHeight="false" outlineLevel="0" collapsed="false">
      <c r="A3691" s="0" t="n">
        <v>40652</v>
      </c>
      <c r="B3691" s="0" t="s">
        <v>4707</v>
      </c>
      <c r="C3691" s="0" t="s">
        <v>1170</v>
      </c>
      <c r="D3691" s="0" t="s">
        <v>1168</v>
      </c>
      <c r="E3691" s="317" t="n">
        <v>54.11</v>
      </c>
    </row>
    <row r="3692" customFormat="false" ht="15" hidden="false" customHeight="false" outlineLevel="0" collapsed="false">
      <c r="A3692" s="0" t="n">
        <v>40647</v>
      </c>
      <c r="B3692" s="0" t="s">
        <v>4708</v>
      </c>
      <c r="C3692" s="0" t="s">
        <v>1170</v>
      </c>
      <c r="D3692" s="0" t="s">
        <v>1168</v>
      </c>
      <c r="E3692" s="317" t="n">
        <v>59.58</v>
      </c>
    </row>
    <row r="3693" customFormat="false" ht="15" hidden="false" customHeight="false" outlineLevel="0" collapsed="false">
      <c r="A3693" s="0" t="n">
        <v>40653</v>
      </c>
      <c r="B3693" s="0" t="s">
        <v>4709</v>
      </c>
      <c r="C3693" s="0" t="s">
        <v>1170</v>
      </c>
      <c r="D3693" s="0" t="s">
        <v>1168</v>
      </c>
      <c r="E3693" s="317" t="n">
        <v>45.6</v>
      </c>
    </row>
    <row r="3694" customFormat="false" ht="15" hidden="false" customHeight="false" outlineLevel="0" collapsed="false">
      <c r="A3694" s="0" t="n">
        <v>36178</v>
      </c>
      <c r="B3694" s="0" t="s">
        <v>4710</v>
      </c>
      <c r="C3694" s="0" t="s">
        <v>1167</v>
      </c>
      <c r="D3694" s="0" t="s">
        <v>1171</v>
      </c>
      <c r="E3694" s="317" t="n">
        <v>7.18</v>
      </c>
    </row>
    <row r="3695" customFormat="false" ht="15" hidden="false" customHeight="false" outlineLevel="0" collapsed="false">
      <c r="A3695" s="0" t="n">
        <v>38195</v>
      </c>
      <c r="B3695" s="0" t="s">
        <v>4711</v>
      </c>
      <c r="C3695" s="0" t="s">
        <v>1170</v>
      </c>
      <c r="D3695" s="0" t="s">
        <v>1168</v>
      </c>
      <c r="E3695" s="317" t="n">
        <v>61.9</v>
      </c>
    </row>
    <row r="3696" customFormat="false" ht="15" hidden="false" customHeight="false" outlineLevel="0" collapsed="false">
      <c r="A3696" s="0" t="n">
        <v>38181</v>
      </c>
      <c r="B3696" s="0" t="s">
        <v>4712</v>
      </c>
      <c r="C3696" s="0" t="s">
        <v>1170</v>
      </c>
      <c r="D3696" s="0" t="s">
        <v>1168</v>
      </c>
      <c r="E3696" s="317" t="n">
        <v>143.97</v>
      </c>
    </row>
    <row r="3697" customFormat="false" ht="15" hidden="false" customHeight="false" outlineLevel="0" collapsed="false">
      <c r="A3697" s="0" t="n">
        <v>38182</v>
      </c>
      <c r="B3697" s="0" t="s">
        <v>4713</v>
      </c>
      <c r="C3697" s="0" t="s">
        <v>1170</v>
      </c>
      <c r="D3697" s="0" t="s">
        <v>1168</v>
      </c>
      <c r="E3697" s="317" t="n">
        <v>137.14</v>
      </c>
    </row>
    <row r="3698" customFormat="false" ht="15" hidden="false" customHeight="false" outlineLevel="0" collapsed="false">
      <c r="A3698" s="0" t="n">
        <v>38186</v>
      </c>
      <c r="B3698" s="0" t="s">
        <v>4714</v>
      </c>
      <c r="C3698" s="0" t="s">
        <v>1170</v>
      </c>
      <c r="D3698" s="0" t="s">
        <v>1168</v>
      </c>
      <c r="E3698" s="317" t="n">
        <v>356.48</v>
      </c>
    </row>
    <row r="3699" customFormat="false" ht="15" hidden="false" customHeight="false" outlineLevel="0" collapsed="false">
      <c r="A3699" s="0" t="n">
        <v>38185</v>
      </c>
      <c r="B3699" s="0" t="s">
        <v>4715</v>
      </c>
      <c r="C3699" s="0" t="s">
        <v>1170</v>
      </c>
      <c r="D3699" s="0" t="s">
        <v>1168</v>
      </c>
      <c r="E3699" s="317" t="n">
        <v>317.39</v>
      </c>
    </row>
    <row r="3700" customFormat="false" ht="15" hidden="false" customHeight="false" outlineLevel="0" collapsed="false">
      <c r="A3700" s="0" t="n">
        <v>40654</v>
      </c>
      <c r="B3700" s="0" t="s">
        <v>4716</v>
      </c>
      <c r="C3700" s="0" t="s">
        <v>1170</v>
      </c>
      <c r="D3700" s="0" t="s">
        <v>1168</v>
      </c>
      <c r="E3700" s="317" t="n">
        <v>70.83</v>
      </c>
    </row>
    <row r="3701" customFormat="false" ht="15" hidden="false" customHeight="false" outlineLevel="0" collapsed="false">
      <c r="A3701" s="0" t="n">
        <v>25981</v>
      </c>
      <c r="B3701" s="0" t="s">
        <v>4717</v>
      </c>
      <c r="C3701" s="0" t="s">
        <v>1170</v>
      </c>
      <c r="D3701" s="0" t="s">
        <v>1168</v>
      </c>
      <c r="E3701" s="317" t="n">
        <v>153.35</v>
      </c>
    </row>
    <row r="3702" customFormat="false" ht="15" hidden="false" customHeight="false" outlineLevel="0" collapsed="false">
      <c r="A3702" s="0" t="n">
        <v>4822</v>
      </c>
      <c r="B3702" s="0" t="s">
        <v>4718</v>
      </c>
      <c r="C3702" s="0" t="s">
        <v>1170</v>
      </c>
      <c r="D3702" s="0" t="s">
        <v>1171</v>
      </c>
      <c r="E3702" s="317" t="n">
        <v>298.21</v>
      </c>
    </row>
    <row r="3703" customFormat="false" ht="15" hidden="false" customHeight="false" outlineLevel="0" collapsed="false">
      <c r="A3703" s="0" t="n">
        <v>4818</v>
      </c>
      <c r="B3703" s="0" t="s">
        <v>4719</v>
      </c>
      <c r="C3703" s="0" t="s">
        <v>1170</v>
      </c>
      <c r="D3703" s="0" t="s">
        <v>1171</v>
      </c>
      <c r="E3703" s="317" t="n">
        <v>306.52</v>
      </c>
    </row>
    <row r="3704" customFormat="false" ht="15" hidden="false" customHeight="false" outlineLevel="0" collapsed="false">
      <c r="A3704" s="0" t="n">
        <v>39567</v>
      </c>
      <c r="B3704" s="0" t="s">
        <v>4720</v>
      </c>
      <c r="C3704" s="0" t="s">
        <v>1170</v>
      </c>
      <c r="D3704" s="0" t="s">
        <v>1168</v>
      </c>
      <c r="E3704" s="317" t="n">
        <v>36.44</v>
      </c>
    </row>
    <row r="3705" customFormat="false" ht="15" hidden="false" customHeight="false" outlineLevel="0" collapsed="false">
      <c r="A3705" s="0" t="n">
        <v>39566</v>
      </c>
      <c r="B3705" s="0" t="s">
        <v>4721</v>
      </c>
      <c r="C3705" s="0" t="s">
        <v>1170</v>
      </c>
      <c r="D3705" s="0" t="s">
        <v>1168</v>
      </c>
      <c r="E3705" s="317" t="n">
        <v>42.09</v>
      </c>
    </row>
    <row r="3706" customFormat="false" ht="15" hidden="false" customHeight="false" outlineLevel="0" collapsed="false">
      <c r="A3706" s="0" t="n">
        <v>11062</v>
      </c>
      <c r="B3706" s="0" t="s">
        <v>4722</v>
      </c>
      <c r="C3706" s="0" t="s">
        <v>1170</v>
      </c>
      <c r="D3706" s="0" t="s">
        <v>1168</v>
      </c>
      <c r="E3706" s="317" t="n">
        <v>49.96</v>
      </c>
    </row>
    <row r="3707" customFormat="false" ht="15" hidden="false" customHeight="false" outlineLevel="0" collapsed="false">
      <c r="A3707" s="0" t="n">
        <v>11063</v>
      </c>
      <c r="B3707" s="0" t="s">
        <v>4723</v>
      </c>
      <c r="C3707" s="0" t="s">
        <v>1170</v>
      </c>
      <c r="D3707" s="0" t="s">
        <v>1168</v>
      </c>
      <c r="E3707" s="317" t="n">
        <v>48.36</v>
      </c>
    </row>
    <row r="3708" customFormat="false" ht="15" hidden="false" customHeight="false" outlineLevel="0" collapsed="false">
      <c r="A3708" s="0" t="n">
        <v>13521</v>
      </c>
      <c r="B3708" s="0" t="s">
        <v>4724</v>
      </c>
      <c r="C3708" s="0" t="s">
        <v>1167</v>
      </c>
      <c r="D3708" s="0" t="s">
        <v>1168</v>
      </c>
      <c r="E3708" s="317" t="n">
        <v>66</v>
      </c>
    </row>
    <row r="3709" customFormat="false" ht="15" hidden="false" customHeight="false" outlineLevel="0" collapsed="false">
      <c r="A3709" s="0" t="n">
        <v>10851</v>
      </c>
      <c r="B3709" s="0" t="s">
        <v>979</v>
      </c>
      <c r="C3709" s="0" t="s">
        <v>1167</v>
      </c>
      <c r="D3709" s="0" t="s">
        <v>1171</v>
      </c>
      <c r="E3709" s="317" t="n">
        <v>43.4</v>
      </c>
    </row>
    <row r="3710" customFormat="false" ht="15" hidden="false" customHeight="false" outlineLevel="0" collapsed="false">
      <c r="A3710" s="0" t="n">
        <v>39515</v>
      </c>
      <c r="B3710" s="0" t="s">
        <v>4725</v>
      </c>
      <c r="C3710" s="0" t="s">
        <v>1167</v>
      </c>
      <c r="D3710" s="0" t="s">
        <v>1171</v>
      </c>
      <c r="E3710" s="317" t="n">
        <v>33.84</v>
      </c>
    </row>
    <row r="3711" customFormat="false" ht="15" hidden="false" customHeight="false" outlineLevel="0" collapsed="false">
      <c r="A3711" s="0" t="n">
        <v>39516</v>
      </c>
      <c r="B3711" s="0" t="s">
        <v>4726</v>
      </c>
      <c r="C3711" s="0" t="s">
        <v>1167</v>
      </c>
      <c r="D3711" s="0" t="s">
        <v>1171</v>
      </c>
      <c r="E3711" s="317" t="n">
        <v>28.53</v>
      </c>
    </row>
    <row r="3712" customFormat="false" ht="15" hidden="false" customHeight="false" outlineLevel="0" collapsed="false">
      <c r="A3712" s="0" t="n">
        <v>39514</v>
      </c>
      <c r="B3712" s="0" t="s">
        <v>4727</v>
      </c>
      <c r="C3712" s="0" t="s">
        <v>1167</v>
      </c>
      <c r="D3712" s="0" t="s">
        <v>1171</v>
      </c>
      <c r="E3712" s="317" t="n">
        <v>17.75</v>
      </c>
    </row>
    <row r="3713" customFormat="false" ht="15" hidden="false" customHeight="false" outlineLevel="0" collapsed="false">
      <c r="A3713" s="0" t="n">
        <v>4812</v>
      </c>
      <c r="B3713" s="0" t="s">
        <v>4728</v>
      </c>
      <c r="C3713" s="0" t="s">
        <v>1170</v>
      </c>
      <c r="D3713" s="0" t="s">
        <v>1175</v>
      </c>
      <c r="E3713" s="317" t="n">
        <v>10.07</v>
      </c>
    </row>
    <row r="3714" customFormat="false" ht="15" hidden="false" customHeight="false" outlineLevel="0" collapsed="false">
      <c r="A3714" s="0" t="n">
        <v>10849</v>
      </c>
      <c r="B3714" s="0" t="s">
        <v>4729</v>
      </c>
      <c r="C3714" s="0" t="s">
        <v>1167</v>
      </c>
      <c r="D3714" s="0" t="s">
        <v>1168</v>
      </c>
      <c r="E3714" s="317" t="n">
        <v>960</v>
      </c>
    </row>
    <row r="3715" customFormat="false" ht="15" hidden="false" customHeight="false" outlineLevel="0" collapsed="false">
      <c r="A3715" s="0" t="n">
        <v>10848</v>
      </c>
      <c r="B3715" s="0" t="s">
        <v>590</v>
      </c>
      <c r="C3715" s="0" t="s">
        <v>1167</v>
      </c>
      <c r="D3715" s="0" t="s">
        <v>1168</v>
      </c>
      <c r="E3715" s="317" t="n">
        <v>603</v>
      </c>
    </row>
    <row r="3716" customFormat="false" ht="15" hidden="false" customHeight="false" outlineLevel="0" collapsed="false">
      <c r="A3716" s="0" t="n">
        <v>4813</v>
      </c>
      <c r="B3716" s="0" t="s">
        <v>676</v>
      </c>
      <c r="C3716" s="0" t="s">
        <v>1170</v>
      </c>
      <c r="D3716" s="0" t="s">
        <v>1175</v>
      </c>
      <c r="E3716" s="317" t="n">
        <v>200</v>
      </c>
    </row>
    <row r="3717" customFormat="false" ht="15" hidden="false" customHeight="false" outlineLevel="0" collapsed="false">
      <c r="A3717" s="0" t="n">
        <v>37560</v>
      </c>
      <c r="B3717" s="0" t="s">
        <v>4730</v>
      </c>
      <c r="C3717" s="0" t="s">
        <v>1167</v>
      </c>
      <c r="D3717" s="0" t="s">
        <v>1168</v>
      </c>
      <c r="E3717" s="317" t="n">
        <v>41.34</v>
      </c>
    </row>
    <row r="3718" customFormat="false" ht="15" hidden="false" customHeight="false" outlineLevel="0" collapsed="false">
      <c r="A3718" s="0" t="n">
        <v>37557</v>
      </c>
      <c r="B3718" s="0" t="s">
        <v>4731</v>
      </c>
      <c r="C3718" s="0" t="s">
        <v>1167</v>
      </c>
      <c r="D3718" s="0" t="s">
        <v>1168</v>
      </c>
      <c r="E3718" s="317" t="n">
        <v>12.55</v>
      </c>
    </row>
    <row r="3719" customFormat="false" ht="15" hidden="false" customHeight="false" outlineLevel="0" collapsed="false">
      <c r="A3719" s="0" t="n">
        <v>37556</v>
      </c>
      <c r="B3719" s="0" t="s">
        <v>4732</v>
      </c>
      <c r="C3719" s="0" t="s">
        <v>1167</v>
      </c>
      <c r="D3719" s="0" t="s">
        <v>1168</v>
      </c>
      <c r="E3719" s="317" t="n">
        <v>24.29</v>
      </c>
    </row>
    <row r="3720" customFormat="false" ht="15" hidden="false" customHeight="false" outlineLevel="0" collapsed="false">
      <c r="A3720" s="0" t="n">
        <v>37559</v>
      </c>
      <c r="B3720" s="0" t="s">
        <v>4733</v>
      </c>
      <c r="C3720" s="0" t="s">
        <v>1167</v>
      </c>
      <c r="D3720" s="0" t="s">
        <v>1168</v>
      </c>
      <c r="E3720" s="317" t="n">
        <v>29.79</v>
      </c>
    </row>
    <row r="3721" customFormat="false" ht="15" hidden="false" customHeight="false" outlineLevel="0" collapsed="false">
      <c r="A3721" s="0" t="n">
        <v>37539</v>
      </c>
      <c r="B3721" s="0" t="s">
        <v>4734</v>
      </c>
      <c r="C3721" s="0" t="s">
        <v>1167</v>
      </c>
      <c r="D3721" s="0" t="s">
        <v>1175</v>
      </c>
      <c r="E3721" s="317" t="n">
        <v>21</v>
      </c>
    </row>
    <row r="3722" customFormat="false" ht="15" hidden="false" customHeight="false" outlineLevel="0" collapsed="false">
      <c r="A3722" s="0" t="n">
        <v>37558</v>
      </c>
      <c r="B3722" s="0" t="s">
        <v>4735</v>
      </c>
      <c r="C3722" s="0" t="s">
        <v>1167</v>
      </c>
      <c r="D3722" s="0" t="s">
        <v>1168</v>
      </c>
      <c r="E3722" s="317" t="n">
        <v>39.15</v>
      </c>
    </row>
    <row r="3723" customFormat="false" ht="15" hidden="false" customHeight="false" outlineLevel="0" collapsed="false">
      <c r="A3723" s="0" t="n">
        <v>34723</v>
      </c>
      <c r="B3723" s="0" t="s">
        <v>4736</v>
      </c>
      <c r="C3723" s="0" t="s">
        <v>1170</v>
      </c>
      <c r="D3723" s="0" t="s">
        <v>1168</v>
      </c>
      <c r="E3723" s="317" t="n">
        <v>462</v>
      </c>
    </row>
    <row r="3724" customFormat="false" ht="15" hidden="false" customHeight="false" outlineLevel="0" collapsed="false">
      <c r="A3724" s="0" t="n">
        <v>34721</v>
      </c>
      <c r="B3724" s="0" t="s">
        <v>4737</v>
      </c>
      <c r="C3724" s="0" t="s">
        <v>1170</v>
      </c>
      <c r="D3724" s="0" t="s">
        <v>1168</v>
      </c>
      <c r="E3724" s="317" t="n">
        <v>576</v>
      </c>
    </row>
    <row r="3725" customFormat="false" ht="15" hidden="false" customHeight="false" outlineLevel="0" collapsed="false">
      <c r="A3725" s="0" t="n">
        <v>4309</v>
      </c>
      <c r="B3725" s="0" t="s">
        <v>4738</v>
      </c>
      <c r="C3725" s="0" t="s">
        <v>1167</v>
      </c>
      <c r="D3725" s="0" t="s">
        <v>1168</v>
      </c>
      <c r="E3725" s="317" t="n">
        <v>4.38</v>
      </c>
    </row>
    <row r="3726" customFormat="false" ht="15" hidden="false" customHeight="false" outlineLevel="0" collapsed="false">
      <c r="A3726" s="0" t="n">
        <v>4307</v>
      </c>
      <c r="B3726" s="0" t="s">
        <v>4739</v>
      </c>
      <c r="C3726" s="0" t="s">
        <v>1167</v>
      </c>
      <c r="D3726" s="0" t="s">
        <v>1168</v>
      </c>
      <c r="E3726" s="317" t="n">
        <v>7.49</v>
      </c>
    </row>
    <row r="3727" customFormat="false" ht="15" hidden="false" customHeight="false" outlineLevel="0" collapsed="false">
      <c r="A3727" s="0" t="n">
        <v>10850</v>
      </c>
      <c r="B3727" s="0" t="s">
        <v>4740</v>
      </c>
      <c r="C3727" s="0" t="s">
        <v>1167</v>
      </c>
      <c r="D3727" s="0" t="s">
        <v>1168</v>
      </c>
      <c r="E3727" s="317" t="n">
        <v>30</v>
      </c>
    </row>
    <row r="3728" customFormat="false" ht="15" hidden="false" customHeight="false" outlineLevel="0" collapsed="false">
      <c r="A3728" s="0" t="n">
        <v>42438</v>
      </c>
      <c r="B3728" s="0" t="s">
        <v>4741</v>
      </c>
      <c r="C3728" s="0" t="s">
        <v>1167</v>
      </c>
      <c r="D3728" s="0" t="s">
        <v>1171</v>
      </c>
      <c r="E3728" s="316" t="n">
        <v>1817.78</v>
      </c>
    </row>
    <row r="3729" customFormat="false" ht="15" hidden="false" customHeight="false" outlineLevel="0" collapsed="false">
      <c r="A3729" s="0" t="n">
        <v>4792</v>
      </c>
      <c r="B3729" s="0" t="s">
        <v>4742</v>
      </c>
      <c r="C3729" s="0" t="s">
        <v>1170</v>
      </c>
      <c r="D3729" s="0" t="s">
        <v>1168</v>
      </c>
      <c r="E3729" s="317" t="n">
        <v>101.24</v>
      </c>
    </row>
    <row r="3730" customFormat="false" ht="15" hidden="false" customHeight="false" outlineLevel="0" collapsed="false">
      <c r="A3730" s="0" t="n">
        <v>4790</v>
      </c>
      <c r="B3730" s="0" t="s">
        <v>4743</v>
      </c>
      <c r="C3730" s="0" t="s">
        <v>1170</v>
      </c>
      <c r="D3730" s="0" t="s">
        <v>1175</v>
      </c>
      <c r="E3730" s="317" t="n">
        <v>60.87</v>
      </c>
    </row>
    <row r="3731" customFormat="false" ht="15" hidden="false" customHeight="false" outlineLevel="0" collapsed="false">
      <c r="A3731" s="0" t="n">
        <v>40671</v>
      </c>
      <c r="B3731" s="0" t="s">
        <v>4744</v>
      </c>
      <c r="C3731" s="0" t="s">
        <v>1170</v>
      </c>
      <c r="D3731" s="0" t="s">
        <v>1171</v>
      </c>
      <c r="E3731" s="317" t="n">
        <v>40.97</v>
      </c>
    </row>
    <row r="3732" customFormat="false" ht="15" hidden="false" customHeight="false" outlineLevel="0" collapsed="false">
      <c r="A3732" s="0" t="n">
        <v>7552</v>
      </c>
      <c r="B3732" s="0" t="s">
        <v>4745</v>
      </c>
      <c r="C3732" s="0" t="s">
        <v>1167</v>
      </c>
      <c r="D3732" s="0" t="s">
        <v>1168</v>
      </c>
      <c r="E3732" s="317" t="n">
        <v>13.65</v>
      </c>
    </row>
    <row r="3733" customFormat="false" ht="15" hidden="false" customHeight="false" outlineLevel="0" collapsed="false">
      <c r="A3733" s="0" t="n">
        <v>4893</v>
      </c>
      <c r="B3733" s="0" t="s">
        <v>4746</v>
      </c>
      <c r="C3733" s="0" t="s">
        <v>1167</v>
      </c>
      <c r="D3733" s="0" t="s">
        <v>1168</v>
      </c>
      <c r="E3733" s="317" t="n">
        <v>7.27</v>
      </c>
    </row>
    <row r="3734" customFormat="false" ht="15" hidden="false" customHeight="false" outlineLevel="0" collapsed="false">
      <c r="A3734" s="0" t="n">
        <v>4894</v>
      </c>
      <c r="B3734" s="0" t="s">
        <v>4747</v>
      </c>
      <c r="C3734" s="0" t="s">
        <v>1167</v>
      </c>
      <c r="D3734" s="0" t="s">
        <v>1168</v>
      </c>
      <c r="E3734" s="317" t="n">
        <v>6.23</v>
      </c>
    </row>
    <row r="3735" customFormat="false" ht="15" hidden="false" customHeight="false" outlineLevel="0" collapsed="false">
      <c r="A3735" s="0" t="n">
        <v>4888</v>
      </c>
      <c r="B3735" s="0" t="s">
        <v>4748</v>
      </c>
      <c r="C3735" s="0" t="s">
        <v>1167</v>
      </c>
      <c r="D3735" s="0" t="s">
        <v>1168</v>
      </c>
      <c r="E3735" s="317" t="n">
        <v>2.12</v>
      </c>
    </row>
    <row r="3736" customFormat="false" ht="15" hidden="false" customHeight="false" outlineLevel="0" collapsed="false">
      <c r="A3736" s="0" t="n">
        <v>4890</v>
      </c>
      <c r="B3736" s="0" t="s">
        <v>4749</v>
      </c>
      <c r="C3736" s="0" t="s">
        <v>1167</v>
      </c>
      <c r="D3736" s="0" t="s">
        <v>1168</v>
      </c>
      <c r="E3736" s="317" t="n">
        <v>3.99</v>
      </c>
    </row>
    <row r="3737" customFormat="false" ht="15" hidden="false" customHeight="false" outlineLevel="0" collapsed="false">
      <c r="A3737" s="0" t="n">
        <v>12411</v>
      </c>
      <c r="B3737" s="0" t="s">
        <v>4750</v>
      </c>
      <c r="C3737" s="0" t="s">
        <v>1167</v>
      </c>
      <c r="D3737" s="0" t="s">
        <v>1168</v>
      </c>
      <c r="E3737" s="317" t="n">
        <v>21.5</v>
      </c>
    </row>
    <row r="3738" customFormat="false" ht="15" hidden="false" customHeight="false" outlineLevel="0" collapsed="false">
      <c r="A3738" s="0" t="n">
        <v>4891</v>
      </c>
      <c r="B3738" s="0" t="s">
        <v>4751</v>
      </c>
      <c r="C3738" s="0" t="s">
        <v>1167</v>
      </c>
      <c r="D3738" s="0" t="s">
        <v>1168</v>
      </c>
      <c r="E3738" s="317" t="n">
        <v>10.75</v>
      </c>
    </row>
    <row r="3739" customFormat="false" ht="15" hidden="false" customHeight="false" outlineLevel="0" collapsed="false">
      <c r="A3739" s="0" t="n">
        <v>4889</v>
      </c>
      <c r="B3739" s="0" t="s">
        <v>4752</v>
      </c>
      <c r="C3739" s="0" t="s">
        <v>1167</v>
      </c>
      <c r="D3739" s="0" t="s">
        <v>1168</v>
      </c>
      <c r="E3739" s="317" t="n">
        <v>2.87</v>
      </c>
    </row>
    <row r="3740" customFormat="false" ht="15" hidden="false" customHeight="false" outlineLevel="0" collapsed="false">
      <c r="A3740" s="0" t="n">
        <v>4892</v>
      </c>
      <c r="B3740" s="0" t="s">
        <v>4753</v>
      </c>
      <c r="C3740" s="0" t="s">
        <v>1167</v>
      </c>
      <c r="D3740" s="0" t="s">
        <v>1168</v>
      </c>
      <c r="E3740" s="317" t="n">
        <v>30.1</v>
      </c>
    </row>
    <row r="3741" customFormat="false" ht="15" hidden="false" customHeight="false" outlineLevel="0" collapsed="false">
      <c r="A3741" s="0" t="n">
        <v>12412</v>
      </c>
      <c r="B3741" s="0" t="s">
        <v>4754</v>
      </c>
      <c r="C3741" s="0" t="s">
        <v>1167</v>
      </c>
      <c r="D3741" s="0" t="s">
        <v>1168</v>
      </c>
      <c r="E3741" s="317" t="n">
        <v>55.95</v>
      </c>
    </row>
    <row r="3742" customFormat="false" ht="15" hidden="false" customHeight="false" outlineLevel="0" collapsed="false">
      <c r="A3742" s="0" t="n">
        <v>11073</v>
      </c>
      <c r="B3742" s="0" t="s">
        <v>4755</v>
      </c>
      <c r="C3742" s="0" t="s">
        <v>1167</v>
      </c>
      <c r="D3742" s="0" t="s">
        <v>1168</v>
      </c>
      <c r="E3742" s="317" t="n">
        <v>3.42</v>
      </c>
    </row>
    <row r="3743" customFormat="false" ht="15" hidden="false" customHeight="false" outlineLevel="0" collapsed="false">
      <c r="A3743" s="0" t="n">
        <v>11071</v>
      </c>
      <c r="B3743" s="0" t="s">
        <v>4756</v>
      </c>
      <c r="C3743" s="0" t="s">
        <v>1167</v>
      </c>
      <c r="D3743" s="0" t="s">
        <v>1168</v>
      </c>
      <c r="E3743" s="317" t="n">
        <v>5.54</v>
      </c>
    </row>
    <row r="3744" customFormat="false" ht="15" hidden="false" customHeight="false" outlineLevel="0" collapsed="false">
      <c r="A3744" s="0" t="n">
        <v>11072</v>
      </c>
      <c r="B3744" s="0" t="s">
        <v>4757</v>
      </c>
      <c r="C3744" s="0" t="s">
        <v>1167</v>
      </c>
      <c r="D3744" s="0" t="s">
        <v>1168</v>
      </c>
      <c r="E3744" s="317" t="n">
        <v>1.93</v>
      </c>
    </row>
    <row r="3745" customFormat="false" ht="15" hidden="false" customHeight="false" outlineLevel="0" collapsed="false">
      <c r="A3745" s="0" t="n">
        <v>4895</v>
      </c>
      <c r="B3745" s="0" t="s">
        <v>4758</v>
      </c>
      <c r="C3745" s="0" t="s">
        <v>1167</v>
      </c>
      <c r="D3745" s="0" t="s">
        <v>1168</v>
      </c>
      <c r="E3745" s="317" t="n">
        <v>0.35</v>
      </c>
    </row>
    <row r="3746" customFormat="false" ht="15" hidden="false" customHeight="false" outlineLevel="0" collapsed="false">
      <c r="A3746" s="0" t="n">
        <v>4907</v>
      </c>
      <c r="B3746" s="0" t="s">
        <v>4759</v>
      </c>
      <c r="C3746" s="0" t="s">
        <v>1167</v>
      </c>
      <c r="D3746" s="0" t="s">
        <v>1171</v>
      </c>
      <c r="E3746" s="317" t="n">
        <v>17.97</v>
      </c>
    </row>
    <row r="3747" customFormat="false" ht="15" hidden="false" customHeight="false" outlineLevel="0" collapsed="false">
      <c r="A3747" s="0" t="n">
        <v>4902</v>
      </c>
      <c r="B3747" s="0" t="s">
        <v>4760</v>
      </c>
      <c r="C3747" s="0" t="s">
        <v>1167</v>
      </c>
      <c r="D3747" s="0" t="s">
        <v>1171</v>
      </c>
      <c r="E3747" s="317" t="n">
        <v>40.67</v>
      </c>
    </row>
    <row r="3748" customFormat="false" ht="15" hidden="false" customHeight="false" outlineLevel="0" collapsed="false">
      <c r="A3748" s="0" t="n">
        <v>4908</v>
      </c>
      <c r="B3748" s="0" t="s">
        <v>4761</v>
      </c>
      <c r="C3748" s="0" t="s">
        <v>1167</v>
      </c>
      <c r="D3748" s="0" t="s">
        <v>1171</v>
      </c>
      <c r="E3748" s="317" t="n">
        <v>82.6</v>
      </c>
    </row>
    <row r="3749" customFormat="false" ht="15" hidden="false" customHeight="false" outlineLevel="0" collapsed="false">
      <c r="A3749" s="0" t="n">
        <v>4909</v>
      </c>
      <c r="B3749" s="0" t="s">
        <v>4762</v>
      </c>
      <c r="C3749" s="0" t="s">
        <v>1167</v>
      </c>
      <c r="D3749" s="0" t="s">
        <v>1171</v>
      </c>
      <c r="E3749" s="317" t="n">
        <v>159.52</v>
      </c>
    </row>
    <row r="3750" customFormat="false" ht="15" hidden="false" customHeight="false" outlineLevel="0" collapsed="false">
      <c r="A3750" s="0" t="n">
        <v>4903</v>
      </c>
      <c r="B3750" s="0" t="s">
        <v>4763</v>
      </c>
      <c r="C3750" s="0" t="s">
        <v>1167</v>
      </c>
      <c r="D3750" s="0" t="s">
        <v>1171</v>
      </c>
      <c r="E3750" s="317" t="n">
        <v>469.04</v>
      </c>
    </row>
    <row r="3751" customFormat="false" ht="15" hidden="false" customHeight="false" outlineLevel="0" collapsed="false">
      <c r="A3751" s="0" t="n">
        <v>4897</v>
      </c>
      <c r="B3751" s="0" t="s">
        <v>4764</v>
      </c>
      <c r="C3751" s="0" t="s">
        <v>1167</v>
      </c>
      <c r="D3751" s="0" t="s">
        <v>1168</v>
      </c>
      <c r="E3751" s="317" t="n">
        <v>1.5</v>
      </c>
    </row>
    <row r="3752" customFormat="false" ht="15" hidden="false" customHeight="false" outlineLevel="0" collapsed="false">
      <c r="A3752" s="0" t="n">
        <v>4896</v>
      </c>
      <c r="B3752" s="0" t="s">
        <v>4765</v>
      </c>
      <c r="C3752" s="0" t="s">
        <v>1167</v>
      </c>
      <c r="D3752" s="0" t="s">
        <v>1168</v>
      </c>
      <c r="E3752" s="317" t="n">
        <v>0.53</v>
      </c>
    </row>
    <row r="3753" customFormat="false" ht="15" hidden="false" customHeight="false" outlineLevel="0" collapsed="false">
      <c r="A3753" s="0" t="n">
        <v>4900</v>
      </c>
      <c r="B3753" s="0" t="s">
        <v>4766</v>
      </c>
      <c r="C3753" s="0" t="s">
        <v>1167</v>
      </c>
      <c r="D3753" s="0" t="s">
        <v>1168</v>
      </c>
      <c r="E3753" s="317" t="n">
        <v>4.47</v>
      </c>
    </row>
    <row r="3754" customFormat="false" ht="15" hidden="false" customHeight="false" outlineLevel="0" collapsed="false">
      <c r="A3754" s="0" t="n">
        <v>4898</v>
      </c>
      <c r="B3754" s="0" t="s">
        <v>4767</v>
      </c>
      <c r="C3754" s="0" t="s">
        <v>1167</v>
      </c>
      <c r="D3754" s="0" t="s">
        <v>1168</v>
      </c>
      <c r="E3754" s="317" t="n">
        <v>1.67</v>
      </c>
    </row>
    <row r="3755" customFormat="false" ht="15" hidden="false" customHeight="false" outlineLevel="0" collapsed="false">
      <c r="A3755" s="0" t="n">
        <v>4899</v>
      </c>
      <c r="B3755" s="0" t="s">
        <v>4768</v>
      </c>
      <c r="C3755" s="0" t="s">
        <v>1167</v>
      </c>
      <c r="D3755" s="0" t="s">
        <v>1168</v>
      </c>
      <c r="E3755" s="317" t="n">
        <v>6.13</v>
      </c>
    </row>
    <row r="3756" customFormat="false" ht="15" hidden="false" customHeight="false" outlineLevel="0" collapsed="false">
      <c r="A3756" s="0" t="n">
        <v>11096</v>
      </c>
      <c r="B3756" s="0" t="s">
        <v>4769</v>
      </c>
      <c r="C3756" s="0" t="s">
        <v>1234</v>
      </c>
      <c r="D3756" s="0" t="s">
        <v>1168</v>
      </c>
      <c r="E3756" s="317" t="n">
        <v>0.27</v>
      </c>
    </row>
    <row r="3757" customFormat="false" ht="15" hidden="false" customHeight="false" outlineLevel="0" collapsed="false">
      <c r="A3757" s="0" t="n">
        <v>4741</v>
      </c>
      <c r="B3757" s="0" t="s">
        <v>4770</v>
      </c>
      <c r="C3757" s="0" t="s">
        <v>1357</v>
      </c>
      <c r="D3757" s="0" t="s">
        <v>1168</v>
      </c>
      <c r="E3757" s="317" t="n">
        <v>50.5</v>
      </c>
    </row>
    <row r="3758" customFormat="false" ht="15" hidden="false" customHeight="false" outlineLevel="0" collapsed="false">
      <c r="A3758" s="0" t="n">
        <v>4752</v>
      </c>
      <c r="B3758" s="0" t="s">
        <v>4771</v>
      </c>
      <c r="C3758" s="0" t="s">
        <v>1173</v>
      </c>
      <c r="D3758" s="0" t="s">
        <v>1168</v>
      </c>
      <c r="E3758" s="317" t="n">
        <v>19.69</v>
      </c>
    </row>
    <row r="3759" customFormat="false" ht="15" hidden="false" customHeight="false" outlineLevel="0" collapsed="false">
      <c r="A3759" s="0" t="n">
        <v>41091</v>
      </c>
      <c r="B3759" s="0" t="s">
        <v>4772</v>
      </c>
      <c r="C3759" s="0" t="s">
        <v>1360</v>
      </c>
      <c r="D3759" s="0" t="s">
        <v>1168</v>
      </c>
      <c r="E3759" s="316" t="n">
        <v>3478.73</v>
      </c>
    </row>
    <row r="3760" customFormat="false" ht="15" hidden="false" customHeight="false" outlineLevel="0" collapsed="false">
      <c r="A3760" s="0" t="n">
        <v>13954</v>
      </c>
      <c r="B3760" s="0" t="s">
        <v>4773</v>
      </c>
      <c r="C3760" s="0" t="s">
        <v>1167</v>
      </c>
      <c r="D3760" s="0" t="s">
        <v>1171</v>
      </c>
      <c r="E3760" s="316" t="n">
        <v>6305.55</v>
      </c>
    </row>
    <row r="3761" customFormat="false" ht="15" hidden="false" customHeight="false" outlineLevel="0" collapsed="false">
      <c r="A3761" s="0" t="n">
        <v>3411</v>
      </c>
      <c r="B3761" s="0" t="s">
        <v>4774</v>
      </c>
      <c r="C3761" s="0" t="s">
        <v>1234</v>
      </c>
      <c r="D3761" s="0" t="s">
        <v>1171</v>
      </c>
      <c r="E3761" s="317" t="n">
        <v>38.43</v>
      </c>
    </row>
    <row r="3762" customFormat="false" ht="15" hidden="false" customHeight="false" outlineLevel="0" collapsed="false">
      <c r="A3762" s="0" t="n">
        <v>39995</v>
      </c>
      <c r="B3762" s="0" t="s">
        <v>4775</v>
      </c>
      <c r="C3762" s="0" t="s">
        <v>1357</v>
      </c>
      <c r="D3762" s="0" t="s">
        <v>1171</v>
      </c>
      <c r="E3762" s="317" t="n">
        <v>295.65</v>
      </c>
    </row>
    <row r="3763" customFormat="false" ht="15" hidden="false" customHeight="false" outlineLevel="0" collapsed="false">
      <c r="A3763" s="0" t="n">
        <v>11615</v>
      </c>
      <c r="B3763" s="0" t="s">
        <v>4776</v>
      </c>
      <c r="C3763" s="0" t="s">
        <v>1170</v>
      </c>
      <c r="D3763" s="0" t="s">
        <v>1171</v>
      </c>
      <c r="E3763" s="317" t="n">
        <v>2.5</v>
      </c>
    </row>
    <row r="3764" customFormat="false" ht="15" hidden="false" customHeight="false" outlineLevel="0" collapsed="false">
      <c r="A3764" s="0" t="n">
        <v>3408</v>
      </c>
      <c r="B3764" s="0" t="s">
        <v>4777</v>
      </c>
      <c r="C3764" s="0" t="s">
        <v>1170</v>
      </c>
      <c r="D3764" s="0" t="s">
        <v>1171</v>
      </c>
      <c r="E3764" s="317" t="n">
        <v>6.66</v>
      </c>
    </row>
    <row r="3765" customFormat="false" ht="15" hidden="false" customHeight="false" outlineLevel="0" collapsed="false">
      <c r="A3765" s="0" t="n">
        <v>3409</v>
      </c>
      <c r="B3765" s="0" t="s">
        <v>4778</v>
      </c>
      <c r="C3765" s="0" t="s">
        <v>1170</v>
      </c>
      <c r="D3765" s="0" t="s">
        <v>1171</v>
      </c>
      <c r="E3765" s="317" t="n">
        <v>16.65</v>
      </c>
    </row>
    <row r="3766" customFormat="false" ht="15" hidden="false" customHeight="false" outlineLevel="0" collapsed="false">
      <c r="A3766" s="0" t="n">
        <v>11427</v>
      </c>
      <c r="B3766" s="0" t="s">
        <v>4779</v>
      </c>
      <c r="C3766" s="0" t="s">
        <v>1234</v>
      </c>
      <c r="D3766" s="0" t="s">
        <v>1171</v>
      </c>
      <c r="E3766" s="317" t="n">
        <v>81.53</v>
      </c>
    </row>
    <row r="3767" customFormat="false" ht="15" hidden="false" customHeight="false" outlineLevel="0" collapsed="false">
      <c r="A3767" s="0" t="n">
        <v>4491</v>
      </c>
      <c r="B3767" s="0" t="s">
        <v>674</v>
      </c>
      <c r="C3767" s="0" t="s">
        <v>1185</v>
      </c>
      <c r="D3767" s="0" t="s">
        <v>1168</v>
      </c>
      <c r="E3767" s="317" t="n">
        <v>3.9</v>
      </c>
    </row>
    <row r="3768" customFormat="false" ht="15" hidden="false" customHeight="false" outlineLevel="0" collapsed="false">
      <c r="A3768" s="0" t="n">
        <v>26022</v>
      </c>
      <c r="B3768" s="0" t="s">
        <v>4780</v>
      </c>
      <c r="C3768" s="0" t="s">
        <v>1167</v>
      </c>
      <c r="D3768" s="0" t="s">
        <v>1168</v>
      </c>
      <c r="E3768" s="317" t="n">
        <v>166.34</v>
      </c>
    </row>
    <row r="3769" customFormat="false" ht="15" hidden="false" customHeight="false" outlineLevel="0" collapsed="false">
      <c r="A3769" s="0" t="n">
        <v>421</v>
      </c>
      <c r="B3769" s="0" t="s">
        <v>4781</v>
      </c>
      <c r="C3769" s="0" t="s">
        <v>1167</v>
      </c>
      <c r="D3769" s="0" t="s">
        <v>1168</v>
      </c>
      <c r="E3769" s="317" t="n">
        <v>7.89</v>
      </c>
    </row>
    <row r="3770" customFormat="false" ht="15" hidden="false" customHeight="false" outlineLevel="0" collapsed="false">
      <c r="A3770" s="0" t="n">
        <v>12362</v>
      </c>
      <c r="B3770" s="0" t="s">
        <v>4782</v>
      </c>
      <c r="C3770" s="0" t="s">
        <v>1167</v>
      </c>
      <c r="D3770" s="0" t="s">
        <v>1171</v>
      </c>
      <c r="E3770" s="317" t="n">
        <v>10.29</v>
      </c>
    </row>
    <row r="3771" customFormat="false" ht="15" hidden="false" customHeight="false" outlineLevel="0" collapsed="false">
      <c r="A3771" s="0" t="n">
        <v>14148</v>
      </c>
      <c r="B3771" s="0" t="s">
        <v>4783</v>
      </c>
      <c r="C3771" s="0" t="s">
        <v>1167</v>
      </c>
      <c r="D3771" s="0" t="s">
        <v>1171</v>
      </c>
      <c r="E3771" s="317" t="n">
        <v>0.6</v>
      </c>
    </row>
    <row r="3772" customFormat="false" ht="15" hidden="false" customHeight="false" outlineLevel="0" collapsed="false">
      <c r="A3772" s="0" t="n">
        <v>4341</v>
      </c>
      <c r="B3772" s="0" t="s">
        <v>4784</v>
      </c>
      <c r="C3772" s="0" t="s">
        <v>1167</v>
      </c>
      <c r="D3772" s="0" t="s">
        <v>1171</v>
      </c>
      <c r="E3772" s="317" t="n">
        <v>0.65</v>
      </c>
    </row>
    <row r="3773" customFormat="false" ht="15" hidden="false" customHeight="false" outlineLevel="0" collapsed="false">
      <c r="A3773" s="0" t="n">
        <v>4337</v>
      </c>
      <c r="B3773" s="0" t="s">
        <v>4785</v>
      </c>
      <c r="C3773" s="0" t="s">
        <v>1167</v>
      </c>
      <c r="D3773" s="0" t="s">
        <v>1171</v>
      </c>
      <c r="E3773" s="317" t="n">
        <v>1.65</v>
      </c>
    </row>
    <row r="3774" customFormat="false" ht="15" hidden="false" customHeight="false" outlineLevel="0" collapsed="false">
      <c r="A3774" s="0" t="n">
        <v>4339</v>
      </c>
      <c r="B3774" s="0" t="s">
        <v>4786</v>
      </c>
      <c r="C3774" s="0" t="s">
        <v>1167</v>
      </c>
      <c r="D3774" s="0" t="s">
        <v>1171</v>
      </c>
      <c r="E3774" s="317" t="n">
        <v>0.35</v>
      </c>
    </row>
    <row r="3775" customFormat="false" ht="15" hidden="false" customHeight="false" outlineLevel="0" collapsed="false">
      <c r="A3775" s="0" t="n">
        <v>39997</v>
      </c>
      <c r="B3775" s="0" t="s">
        <v>4787</v>
      </c>
      <c r="C3775" s="0" t="s">
        <v>1167</v>
      </c>
      <c r="D3775" s="0" t="s">
        <v>1171</v>
      </c>
      <c r="E3775" s="317" t="n">
        <v>0.19</v>
      </c>
    </row>
    <row r="3776" customFormat="false" ht="15" hidden="false" customHeight="false" outlineLevel="0" collapsed="false">
      <c r="A3776" s="0" t="n">
        <v>11971</v>
      </c>
      <c r="B3776" s="0" t="s">
        <v>4788</v>
      </c>
      <c r="C3776" s="0" t="s">
        <v>1167</v>
      </c>
      <c r="D3776" s="0" t="s">
        <v>1171</v>
      </c>
      <c r="E3776" s="317" t="n">
        <v>2.73</v>
      </c>
    </row>
    <row r="3777" customFormat="false" ht="15" hidden="false" customHeight="false" outlineLevel="0" collapsed="false">
      <c r="A3777" s="0" t="n">
        <v>4342</v>
      </c>
      <c r="B3777" s="0" t="s">
        <v>4789</v>
      </c>
      <c r="C3777" s="0" t="s">
        <v>1167</v>
      </c>
      <c r="D3777" s="0" t="s">
        <v>1171</v>
      </c>
      <c r="E3777" s="317" t="n">
        <v>0.14</v>
      </c>
    </row>
    <row r="3778" customFormat="false" ht="15" hidden="false" customHeight="false" outlineLevel="0" collapsed="false">
      <c r="A3778" s="0" t="n">
        <v>4330</v>
      </c>
      <c r="B3778" s="0" t="s">
        <v>4790</v>
      </c>
      <c r="C3778" s="0" t="s">
        <v>1167</v>
      </c>
      <c r="D3778" s="0" t="s">
        <v>1171</v>
      </c>
      <c r="E3778" s="317" t="n">
        <v>0.09</v>
      </c>
    </row>
    <row r="3779" customFormat="false" ht="15" hidden="false" customHeight="false" outlineLevel="0" collapsed="false">
      <c r="A3779" s="0" t="n">
        <v>4340</v>
      </c>
      <c r="B3779" s="0" t="s">
        <v>4791</v>
      </c>
      <c r="C3779" s="0" t="s">
        <v>1167</v>
      </c>
      <c r="D3779" s="0" t="s">
        <v>1171</v>
      </c>
      <c r="E3779" s="317" t="n">
        <v>0.76</v>
      </c>
    </row>
    <row r="3780" customFormat="false" ht="15" hidden="false" customHeight="false" outlineLevel="0" collapsed="false">
      <c r="A3780" s="0" t="n">
        <v>5088</v>
      </c>
      <c r="B3780" s="0" t="s">
        <v>4792</v>
      </c>
      <c r="C3780" s="0" t="s">
        <v>1167</v>
      </c>
      <c r="D3780" s="0" t="s">
        <v>1168</v>
      </c>
      <c r="E3780" s="317" t="n">
        <v>2.24</v>
      </c>
    </row>
    <row r="3781" customFormat="false" ht="15" hidden="false" customHeight="false" outlineLevel="0" collapsed="false">
      <c r="A3781" s="0" t="n">
        <v>11154</v>
      </c>
      <c r="B3781" s="0" t="s">
        <v>4793</v>
      </c>
      <c r="C3781" s="0" t="s">
        <v>1167</v>
      </c>
      <c r="D3781" s="0" t="s">
        <v>1168</v>
      </c>
      <c r="E3781" s="317" t="n">
        <v>839.49</v>
      </c>
    </row>
    <row r="3782" customFormat="false" ht="15" hidden="false" customHeight="false" outlineLevel="0" collapsed="false">
      <c r="A3782" s="0" t="n">
        <v>39021</v>
      </c>
      <c r="B3782" s="0" t="s">
        <v>4794</v>
      </c>
      <c r="C3782" s="0" t="s">
        <v>1167</v>
      </c>
      <c r="D3782" s="0" t="s">
        <v>1168</v>
      </c>
      <c r="E3782" s="317" t="n">
        <v>377.6</v>
      </c>
    </row>
    <row r="3783" customFormat="false" ht="15" hidden="false" customHeight="false" outlineLevel="0" collapsed="false">
      <c r="A3783" s="0" t="n">
        <v>39022</v>
      </c>
      <c r="B3783" s="0" t="s">
        <v>746</v>
      </c>
      <c r="C3783" s="0" t="s">
        <v>1167</v>
      </c>
      <c r="D3783" s="0" t="s">
        <v>1175</v>
      </c>
      <c r="E3783" s="317" t="n">
        <v>466.98</v>
      </c>
    </row>
    <row r="3784" customFormat="false" ht="15" hidden="false" customHeight="false" outlineLevel="0" collapsed="false">
      <c r="A3784" s="0" t="n">
        <v>39024</v>
      </c>
      <c r="B3784" s="0" t="s">
        <v>4795</v>
      </c>
      <c r="C3784" s="0" t="s">
        <v>1167</v>
      </c>
      <c r="D3784" s="0" t="s">
        <v>1168</v>
      </c>
      <c r="E3784" s="317" t="n">
        <v>832.89</v>
      </c>
    </row>
    <row r="3785" customFormat="false" ht="15" hidden="false" customHeight="false" outlineLevel="0" collapsed="false">
      <c r="A3785" s="0" t="n">
        <v>4914</v>
      </c>
      <c r="B3785" s="0" t="s">
        <v>4796</v>
      </c>
      <c r="C3785" s="0" t="s">
        <v>1170</v>
      </c>
      <c r="D3785" s="0" t="s">
        <v>1168</v>
      </c>
      <c r="E3785" s="317" t="n">
        <v>675.33</v>
      </c>
    </row>
    <row r="3786" customFormat="false" ht="15" hidden="false" customHeight="false" outlineLevel="0" collapsed="false">
      <c r="A3786" s="0" t="n">
        <v>4917</v>
      </c>
      <c r="B3786" s="0" t="s">
        <v>4797</v>
      </c>
      <c r="C3786" s="0" t="s">
        <v>1170</v>
      </c>
      <c r="D3786" s="0" t="s">
        <v>1175</v>
      </c>
      <c r="E3786" s="317" t="n">
        <v>466.39</v>
      </c>
    </row>
    <row r="3787" customFormat="false" ht="15" hidden="false" customHeight="false" outlineLevel="0" collapsed="false">
      <c r="A3787" s="0" t="n">
        <v>39025</v>
      </c>
      <c r="B3787" s="0" t="s">
        <v>4798</v>
      </c>
      <c r="C3787" s="0" t="s">
        <v>1167</v>
      </c>
      <c r="D3787" s="0" t="s">
        <v>1168</v>
      </c>
      <c r="E3787" s="317" t="n">
        <v>854.05</v>
      </c>
    </row>
    <row r="3788" customFormat="false" ht="15" hidden="false" customHeight="false" outlineLevel="0" collapsed="false">
      <c r="A3788" s="0" t="n">
        <v>4930</v>
      </c>
      <c r="B3788" s="0" t="s">
        <v>4799</v>
      </c>
      <c r="C3788" s="0" t="s">
        <v>1170</v>
      </c>
      <c r="D3788" s="0" t="s">
        <v>1168</v>
      </c>
      <c r="E3788" s="317" t="n">
        <v>405.81</v>
      </c>
    </row>
    <row r="3789" customFormat="false" ht="15" hidden="false" customHeight="false" outlineLevel="0" collapsed="false">
      <c r="A3789" s="0" t="n">
        <v>4922</v>
      </c>
      <c r="B3789" s="0" t="s">
        <v>4800</v>
      </c>
      <c r="C3789" s="0" t="s">
        <v>1170</v>
      </c>
      <c r="D3789" s="0" t="s">
        <v>1168</v>
      </c>
      <c r="E3789" s="317" t="n">
        <v>432.62</v>
      </c>
    </row>
    <row r="3790" customFormat="false" ht="15" hidden="false" customHeight="false" outlineLevel="0" collapsed="false">
      <c r="A3790" s="0" t="n">
        <v>4911</v>
      </c>
      <c r="B3790" s="0" t="s">
        <v>4801</v>
      </c>
      <c r="C3790" s="0" t="s">
        <v>1170</v>
      </c>
      <c r="D3790" s="0" t="s">
        <v>1171</v>
      </c>
      <c r="E3790" s="317" t="n">
        <v>152.44</v>
      </c>
    </row>
    <row r="3791" customFormat="false" ht="15" hidden="false" customHeight="false" outlineLevel="0" collapsed="false">
      <c r="A3791" s="0" t="n">
        <v>37518</v>
      </c>
      <c r="B3791" s="0" t="s">
        <v>4802</v>
      </c>
      <c r="C3791" s="0" t="s">
        <v>1170</v>
      </c>
      <c r="D3791" s="0" t="s">
        <v>1171</v>
      </c>
      <c r="E3791" s="317" t="n">
        <v>194.6</v>
      </c>
    </row>
    <row r="3792" customFormat="false" ht="15" hidden="false" customHeight="false" outlineLevel="0" collapsed="false">
      <c r="A3792" s="0" t="n">
        <v>4910</v>
      </c>
      <c r="B3792" s="0" t="s">
        <v>4803</v>
      </c>
      <c r="C3792" s="0" t="s">
        <v>1170</v>
      </c>
      <c r="D3792" s="0" t="s">
        <v>1171</v>
      </c>
      <c r="E3792" s="317" t="n">
        <v>152.44</v>
      </c>
    </row>
    <row r="3793" customFormat="false" ht="15" hidden="false" customHeight="false" outlineLevel="0" collapsed="false">
      <c r="A3793" s="0" t="n">
        <v>4943</v>
      </c>
      <c r="B3793" s="0" t="s">
        <v>4804</v>
      </c>
      <c r="C3793" s="0" t="s">
        <v>1170</v>
      </c>
      <c r="D3793" s="0" t="s">
        <v>1171</v>
      </c>
      <c r="E3793" s="317" t="n">
        <v>241.95</v>
      </c>
    </row>
    <row r="3794" customFormat="false" ht="15" hidden="false" customHeight="false" outlineLevel="0" collapsed="false">
      <c r="A3794" s="0" t="n">
        <v>5002</v>
      </c>
      <c r="B3794" s="0" t="s">
        <v>4805</v>
      </c>
      <c r="C3794" s="0" t="s">
        <v>1170</v>
      </c>
      <c r="D3794" s="0" t="s">
        <v>1171</v>
      </c>
      <c r="E3794" s="317" t="n">
        <v>238.63</v>
      </c>
    </row>
    <row r="3795" customFormat="false" ht="15" hidden="false" customHeight="false" outlineLevel="0" collapsed="false">
      <c r="A3795" s="0" t="n">
        <v>4977</v>
      </c>
      <c r="B3795" s="0" t="s">
        <v>4806</v>
      </c>
      <c r="C3795" s="0" t="s">
        <v>1170</v>
      </c>
      <c r="D3795" s="0" t="s">
        <v>1171</v>
      </c>
      <c r="E3795" s="317" t="n">
        <v>161.08</v>
      </c>
    </row>
    <row r="3796" customFormat="false" ht="15" hidden="false" customHeight="false" outlineLevel="0" collapsed="false">
      <c r="A3796" s="0" t="n">
        <v>5028</v>
      </c>
      <c r="B3796" s="0" t="s">
        <v>4807</v>
      </c>
      <c r="C3796" s="0" t="s">
        <v>1170</v>
      </c>
      <c r="D3796" s="0" t="s">
        <v>1171</v>
      </c>
      <c r="E3796" s="317" t="n">
        <v>394.14</v>
      </c>
    </row>
    <row r="3797" customFormat="false" ht="15" hidden="false" customHeight="false" outlineLevel="0" collapsed="false">
      <c r="A3797" s="0" t="n">
        <v>4998</v>
      </c>
      <c r="B3797" s="0" t="s">
        <v>4808</v>
      </c>
      <c r="C3797" s="0" t="s">
        <v>1170</v>
      </c>
      <c r="D3797" s="0" t="s">
        <v>1171</v>
      </c>
      <c r="E3797" s="317" t="n">
        <v>327.34</v>
      </c>
    </row>
    <row r="3798" customFormat="false" ht="15" hidden="false" customHeight="false" outlineLevel="0" collapsed="false">
      <c r="A3798" s="0" t="n">
        <v>4969</v>
      </c>
      <c r="B3798" s="0" t="s">
        <v>4809</v>
      </c>
      <c r="C3798" s="0" t="s">
        <v>1170</v>
      </c>
      <c r="D3798" s="0" t="s">
        <v>1171</v>
      </c>
      <c r="E3798" s="317" t="n">
        <v>227.82</v>
      </c>
    </row>
    <row r="3799" customFormat="false" ht="15" hidden="false" customHeight="false" outlineLevel="0" collapsed="false">
      <c r="A3799" s="0" t="n">
        <v>11364</v>
      </c>
      <c r="B3799" s="0" t="s">
        <v>4810</v>
      </c>
      <c r="C3799" s="0" t="s">
        <v>1167</v>
      </c>
      <c r="D3799" s="0" t="s">
        <v>1168</v>
      </c>
      <c r="E3799" s="317" t="n">
        <v>89.98</v>
      </c>
    </row>
    <row r="3800" customFormat="false" ht="15" hidden="false" customHeight="false" outlineLevel="0" collapsed="false">
      <c r="A3800" s="0" t="n">
        <v>11365</v>
      </c>
      <c r="B3800" s="0" t="s">
        <v>4811</v>
      </c>
      <c r="C3800" s="0" t="s">
        <v>1167</v>
      </c>
      <c r="D3800" s="0" t="s">
        <v>1168</v>
      </c>
      <c r="E3800" s="317" t="n">
        <v>96.91</v>
      </c>
    </row>
    <row r="3801" customFormat="false" ht="15" hidden="false" customHeight="false" outlineLevel="0" collapsed="false">
      <c r="A3801" s="0" t="n">
        <v>11366</v>
      </c>
      <c r="B3801" s="0" t="s">
        <v>4812</v>
      </c>
      <c r="C3801" s="0" t="s">
        <v>1167</v>
      </c>
      <c r="D3801" s="0" t="s">
        <v>1168</v>
      </c>
      <c r="E3801" s="317" t="n">
        <v>102.55</v>
      </c>
    </row>
    <row r="3802" customFormat="false" ht="15" hidden="false" customHeight="false" outlineLevel="0" collapsed="false">
      <c r="A3802" s="0" t="n">
        <v>11367</v>
      </c>
      <c r="B3802" s="0" t="s">
        <v>4813</v>
      </c>
      <c r="C3802" s="0" t="s">
        <v>1170</v>
      </c>
      <c r="D3802" s="0" t="s">
        <v>1168</v>
      </c>
      <c r="E3802" s="317" t="n">
        <v>79</v>
      </c>
    </row>
    <row r="3803" customFormat="false" ht="15" hidden="false" customHeight="false" outlineLevel="0" collapsed="false">
      <c r="A3803" s="0" t="n">
        <v>4989</v>
      </c>
      <c r="B3803" s="0" t="s">
        <v>4814</v>
      </c>
      <c r="C3803" s="0" t="s">
        <v>1167</v>
      </c>
      <c r="D3803" s="0" t="s">
        <v>1168</v>
      </c>
      <c r="E3803" s="317" t="n">
        <v>204.99</v>
      </c>
    </row>
    <row r="3804" customFormat="false" ht="15" hidden="false" customHeight="false" outlineLevel="0" collapsed="false">
      <c r="A3804" s="0" t="n">
        <v>4982</v>
      </c>
      <c r="B3804" s="0" t="s">
        <v>4815</v>
      </c>
      <c r="C3804" s="0" t="s">
        <v>1167</v>
      </c>
      <c r="D3804" s="0" t="s">
        <v>1168</v>
      </c>
      <c r="E3804" s="317" t="n">
        <v>177.96</v>
      </c>
    </row>
    <row r="3805" customFormat="false" ht="15" hidden="false" customHeight="false" outlineLevel="0" collapsed="false">
      <c r="A3805" s="0" t="n">
        <v>20322</v>
      </c>
      <c r="B3805" s="0" t="s">
        <v>4816</v>
      </c>
      <c r="C3805" s="0" t="s">
        <v>1167</v>
      </c>
      <c r="D3805" s="0" t="s">
        <v>1168</v>
      </c>
      <c r="E3805" s="317" t="n">
        <v>156.85</v>
      </c>
    </row>
    <row r="3806" customFormat="false" ht="15" hidden="false" customHeight="false" outlineLevel="0" collapsed="false">
      <c r="A3806" s="0" t="n">
        <v>10553</v>
      </c>
      <c r="B3806" s="0" t="s">
        <v>4817</v>
      </c>
      <c r="C3806" s="0" t="s">
        <v>1167</v>
      </c>
      <c r="D3806" s="0" t="s">
        <v>1168</v>
      </c>
      <c r="E3806" s="317" t="n">
        <v>167.23</v>
      </c>
    </row>
    <row r="3807" customFormat="false" ht="15" hidden="false" customHeight="false" outlineLevel="0" collapsed="false">
      <c r="A3807" s="0" t="n">
        <v>5020</v>
      </c>
      <c r="B3807" s="0" t="s">
        <v>4818</v>
      </c>
      <c r="C3807" s="0" t="s">
        <v>1167</v>
      </c>
      <c r="D3807" s="0" t="s">
        <v>1168</v>
      </c>
      <c r="E3807" s="317" t="n">
        <v>173.38</v>
      </c>
    </row>
    <row r="3808" customFormat="false" ht="15" hidden="false" customHeight="false" outlineLevel="0" collapsed="false">
      <c r="A3808" s="0" t="n">
        <v>4962</v>
      </c>
      <c r="B3808" s="0" t="s">
        <v>4819</v>
      </c>
      <c r="C3808" s="0" t="s">
        <v>1167</v>
      </c>
      <c r="D3808" s="0" t="s">
        <v>1168</v>
      </c>
      <c r="E3808" s="317" t="n">
        <v>168.91</v>
      </c>
    </row>
    <row r="3809" customFormat="false" ht="15" hidden="false" customHeight="false" outlineLevel="0" collapsed="false">
      <c r="A3809" s="0" t="n">
        <v>4981</v>
      </c>
      <c r="B3809" s="0" t="s">
        <v>4820</v>
      </c>
      <c r="C3809" s="0" t="s">
        <v>1167</v>
      </c>
      <c r="D3809" s="0" t="s">
        <v>1175</v>
      </c>
      <c r="E3809" s="317" t="n">
        <v>119.45</v>
      </c>
    </row>
    <row r="3810" customFormat="false" ht="15" hidden="false" customHeight="false" outlineLevel="0" collapsed="false">
      <c r="A3810" s="0" t="n">
        <v>10554</v>
      </c>
      <c r="B3810" s="0" t="s">
        <v>4821</v>
      </c>
      <c r="C3810" s="0" t="s">
        <v>1167</v>
      </c>
      <c r="D3810" s="0" t="s">
        <v>1168</v>
      </c>
      <c r="E3810" s="317" t="n">
        <v>186.89</v>
      </c>
    </row>
    <row r="3811" customFormat="false" ht="15" hidden="false" customHeight="false" outlineLevel="0" collapsed="false">
      <c r="A3811" s="0" t="n">
        <v>4964</v>
      </c>
      <c r="B3811" s="0" t="s">
        <v>4822</v>
      </c>
      <c r="C3811" s="0" t="s">
        <v>1167</v>
      </c>
      <c r="D3811" s="0" t="s">
        <v>1168</v>
      </c>
      <c r="E3811" s="317" t="n">
        <v>205.11</v>
      </c>
    </row>
    <row r="3812" customFormat="false" ht="15" hidden="false" customHeight="false" outlineLevel="0" collapsed="false">
      <c r="A3812" s="0" t="n">
        <v>4992</v>
      </c>
      <c r="B3812" s="0" t="s">
        <v>4823</v>
      </c>
      <c r="C3812" s="0" t="s">
        <v>1167</v>
      </c>
      <c r="D3812" s="0" t="s">
        <v>1168</v>
      </c>
      <c r="E3812" s="317" t="n">
        <v>203.42</v>
      </c>
    </row>
    <row r="3813" customFormat="false" ht="15" hidden="false" customHeight="false" outlineLevel="0" collapsed="false">
      <c r="A3813" s="0" t="n">
        <v>10555</v>
      </c>
      <c r="B3813" s="0" t="s">
        <v>4824</v>
      </c>
      <c r="C3813" s="0" t="s">
        <v>1167</v>
      </c>
      <c r="D3813" s="0" t="s">
        <v>1168</v>
      </c>
      <c r="E3813" s="317" t="n">
        <v>180.38</v>
      </c>
    </row>
    <row r="3814" customFormat="false" ht="15" hidden="false" customHeight="false" outlineLevel="0" collapsed="false">
      <c r="A3814" s="0" t="n">
        <v>4987</v>
      </c>
      <c r="B3814" s="0" t="s">
        <v>793</v>
      </c>
      <c r="C3814" s="0" t="s">
        <v>1167</v>
      </c>
      <c r="D3814" s="0" t="s">
        <v>1168</v>
      </c>
      <c r="E3814" s="317" t="n">
        <v>186.89</v>
      </c>
    </row>
    <row r="3815" customFormat="false" ht="15" hidden="false" customHeight="false" outlineLevel="0" collapsed="false">
      <c r="A3815" s="0" t="n">
        <v>10556</v>
      </c>
      <c r="B3815" s="0" t="s">
        <v>4825</v>
      </c>
      <c r="C3815" s="0" t="s">
        <v>1167</v>
      </c>
      <c r="D3815" s="0" t="s">
        <v>1168</v>
      </c>
      <c r="E3815" s="317" t="n">
        <v>191.63</v>
      </c>
    </row>
    <row r="3816" customFormat="false" ht="15" hidden="false" customHeight="false" outlineLevel="0" collapsed="false">
      <c r="A3816" s="0" t="n">
        <v>4958</v>
      </c>
      <c r="B3816" s="0" t="s">
        <v>4826</v>
      </c>
      <c r="C3816" s="0" t="s">
        <v>1170</v>
      </c>
      <c r="D3816" s="0" t="s">
        <v>1168</v>
      </c>
      <c r="E3816" s="317" t="n">
        <v>109.52</v>
      </c>
    </row>
    <row r="3817" customFormat="false" ht="15" hidden="false" customHeight="false" outlineLevel="0" collapsed="false">
      <c r="A3817" s="0" t="n">
        <v>39502</v>
      </c>
      <c r="B3817" s="0" t="s">
        <v>4827</v>
      </c>
      <c r="C3817" s="0" t="s">
        <v>1167</v>
      </c>
      <c r="D3817" s="0" t="s">
        <v>1168</v>
      </c>
      <c r="E3817" s="317" t="n">
        <v>265.44</v>
      </c>
    </row>
    <row r="3818" customFormat="false" ht="15" hidden="false" customHeight="false" outlineLevel="0" collapsed="false">
      <c r="A3818" s="0" t="n">
        <v>39504</v>
      </c>
      <c r="B3818" s="0" t="s">
        <v>4828</v>
      </c>
      <c r="C3818" s="0" t="s">
        <v>1167</v>
      </c>
      <c r="D3818" s="0" t="s">
        <v>1168</v>
      </c>
      <c r="E3818" s="317" t="n">
        <v>188.22</v>
      </c>
    </row>
    <row r="3819" customFormat="false" ht="15" hidden="false" customHeight="false" outlineLevel="0" collapsed="false">
      <c r="A3819" s="0" t="n">
        <v>39503</v>
      </c>
      <c r="B3819" s="0" t="s">
        <v>4829</v>
      </c>
      <c r="C3819" s="0" t="s">
        <v>1167</v>
      </c>
      <c r="D3819" s="0" t="s">
        <v>1168</v>
      </c>
      <c r="E3819" s="317" t="n">
        <v>288.36</v>
      </c>
    </row>
    <row r="3820" customFormat="false" ht="15" hidden="false" customHeight="false" outlineLevel="0" collapsed="false">
      <c r="A3820" s="0" t="n">
        <v>39505</v>
      </c>
      <c r="B3820" s="0" t="s">
        <v>4830</v>
      </c>
      <c r="C3820" s="0" t="s">
        <v>1167</v>
      </c>
      <c r="D3820" s="0" t="s">
        <v>1168</v>
      </c>
      <c r="E3820" s="317" t="n">
        <v>205.11</v>
      </c>
    </row>
    <row r="3821" customFormat="false" ht="15" hidden="false" customHeight="false" outlineLevel="0" collapsed="false">
      <c r="A3821" s="0" t="n">
        <v>25969</v>
      </c>
      <c r="B3821" s="0" t="s">
        <v>4831</v>
      </c>
      <c r="C3821" s="0" t="s">
        <v>1167</v>
      </c>
      <c r="D3821" s="0" t="s">
        <v>1171</v>
      </c>
      <c r="E3821" s="317" t="n">
        <v>308.4</v>
      </c>
    </row>
    <row r="3822" customFormat="false" ht="15" hidden="false" customHeight="false" outlineLevel="0" collapsed="false">
      <c r="A3822" s="0" t="n">
        <v>4944</v>
      </c>
      <c r="B3822" s="0" t="s">
        <v>4832</v>
      </c>
      <c r="C3822" s="0" t="s">
        <v>1170</v>
      </c>
      <c r="D3822" s="0" t="s">
        <v>1171</v>
      </c>
      <c r="E3822" s="317" t="n">
        <v>296.72</v>
      </c>
    </row>
    <row r="3823" customFormat="false" ht="15" hidden="false" customHeight="false" outlineLevel="0" collapsed="false">
      <c r="A3823" s="0" t="n">
        <v>21102</v>
      </c>
      <c r="B3823" s="0" t="s">
        <v>4833</v>
      </c>
      <c r="C3823" s="0" t="s">
        <v>1167</v>
      </c>
      <c r="D3823" s="0" t="s">
        <v>1168</v>
      </c>
      <c r="E3823" s="317" t="n">
        <v>20.96</v>
      </c>
    </row>
    <row r="3824" customFormat="false" ht="15" hidden="false" customHeight="false" outlineLevel="0" collapsed="false">
      <c r="A3824" s="0" t="n">
        <v>21101</v>
      </c>
      <c r="B3824" s="0" t="s">
        <v>4834</v>
      </c>
      <c r="C3824" s="0" t="s">
        <v>1167</v>
      </c>
      <c r="D3824" s="0" t="s">
        <v>1168</v>
      </c>
      <c r="E3824" s="317" t="n">
        <v>13.46</v>
      </c>
    </row>
    <row r="3825" customFormat="false" ht="15" hidden="false" customHeight="false" outlineLevel="0" collapsed="false">
      <c r="A3825" s="0" t="n">
        <v>34713</v>
      </c>
      <c r="B3825" s="0" t="s">
        <v>4835</v>
      </c>
      <c r="C3825" s="0" t="s">
        <v>1170</v>
      </c>
      <c r="D3825" s="0" t="s">
        <v>1168</v>
      </c>
      <c r="E3825" s="317" t="n">
        <v>176.62</v>
      </c>
    </row>
    <row r="3826" customFormat="false" ht="15" hidden="false" customHeight="false" outlineLevel="0" collapsed="false">
      <c r="A3826" s="0" t="n">
        <v>4947</v>
      </c>
      <c r="B3826" s="0" t="s">
        <v>4836</v>
      </c>
      <c r="C3826" s="0" t="s">
        <v>1170</v>
      </c>
      <c r="D3826" s="0" t="s">
        <v>1168</v>
      </c>
      <c r="E3826" s="317" t="n">
        <v>521.5</v>
      </c>
    </row>
    <row r="3827" customFormat="false" ht="15" hidden="false" customHeight="false" outlineLevel="0" collapsed="false">
      <c r="A3827" s="0" t="n">
        <v>37563</v>
      </c>
      <c r="B3827" s="0" t="s">
        <v>4837</v>
      </c>
      <c r="C3827" s="0" t="s">
        <v>1170</v>
      </c>
      <c r="D3827" s="0" t="s">
        <v>1168</v>
      </c>
      <c r="E3827" s="317" t="n">
        <v>400.43</v>
      </c>
    </row>
    <row r="3828" customFormat="false" ht="15" hidden="false" customHeight="false" outlineLevel="0" collapsed="false">
      <c r="A3828" s="0" t="n">
        <v>4948</v>
      </c>
      <c r="B3828" s="0" t="s">
        <v>4838</v>
      </c>
      <c r="C3828" s="0" t="s">
        <v>1170</v>
      </c>
      <c r="D3828" s="0" t="s">
        <v>1168</v>
      </c>
      <c r="E3828" s="317" t="n">
        <v>363.4</v>
      </c>
    </row>
    <row r="3829" customFormat="false" ht="15" hidden="false" customHeight="false" outlineLevel="0" collapsed="false">
      <c r="A3829" s="0" t="n">
        <v>37561</v>
      </c>
      <c r="B3829" s="0" t="s">
        <v>770</v>
      </c>
      <c r="C3829" s="0" t="s">
        <v>1170</v>
      </c>
      <c r="D3829" s="0" t="s">
        <v>1168</v>
      </c>
      <c r="E3829" s="317" t="n">
        <v>747.49</v>
      </c>
    </row>
    <row r="3830" customFormat="false" ht="15" hidden="false" customHeight="false" outlineLevel="0" collapsed="false">
      <c r="A3830" s="0" t="n">
        <v>37562</v>
      </c>
      <c r="B3830" s="0" t="s">
        <v>4839</v>
      </c>
      <c r="C3830" s="0" t="s">
        <v>1170</v>
      </c>
      <c r="D3830" s="0" t="s">
        <v>1168</v>
      </c>
      <c r="E3830" s="317" t="n">
        <v>479.44</v>
      </c>
    </row>
    <row r="3831" customFormat="false" ht="15" hidden="false" customHeight="false" outlineLevel="0" collapsed="false">
      <c r="A3831" s="0" t="n">
        <v>37585</v>
      </c>
      <c r="B3831" s="0" t="s">
        <v>4840</v>
      </c>
      <c r="C3831" s="0" t="s">
        <v>1167</v>
      </c>
      <c r="D3831" s="0" t="s">
        <v>1168</v>
      </c>
      <c r="E3831" s="317" t="n">
        <v>232.54</v>
      </c>
    </row>
    <row r="3832" customFormat="false" ht="15" hidden="false" customHeight="false" outlineLevel="0" collapsed="false">
      <c r="A3832" s="0" t="n">
        <v>14164</v>
      </c>
      <c r="B3832" s="0" t="s">
        <v>4841</v>
      </c>
      <c r="C3832" s="0" t="s">
        <v>1167</v>
      </c>
      <c r="D3832" s="0" t="s">
        <v>1171</v>
      </c>
      <c r="E3832" s="316" t="n">
        <v>1042.77</v>
      </c>
    </row>
    <row r="3833" customFormat="false" ht="15" hidden="false" customHeight="false" outlineLevel="0" collapsed="false">
      <c r="A3833" s="0" t="n">
        <v>14163</v>
      </c>
      <c r="B3833" s="0" t="s">
        <v>4842</v>
      </c>
      <c r="C3833" s="0" t="s">
        <v>1167</v>
      </c>
      <c r="D3833" s="0" t="s">
        <v>1171</v>
      </c>
      <c r="E3833" s="316" t="n">
        <v>1185.17</v>
      </c>
    </row>
    <row r="3834" customFormat="false" ht="15" hidden="false" customHeight="false" outlineLevel="0" collapsed="false">
      <c r="A3834" s="0" t="n">
        <v>5051</v>
      </c>
      <c r="B3834" s="0" t="s">
        <v>4843</v>
      </c>
      <c r="C3834" s="0" t="s">
        <v>1167</v>
      </c>
      <c r="D3834" s="0" t="s">
        <v>1171</v>
      </c>
      <c r="E3834" s="316" t="n">
        <v>1007.97</v>
      </c>
    </row>
    <row r="3835" customFormat="false" ht="15" hidden="false" customHeight="false" outlineLevel="0" collapsed="false">
      <c r="A3835" s="0" t="n">
        <v>14162</v>
      </c>
      <c r="B3835" s="0" t="s">
        <v>4844</v>
      </c>
      <c r="C3835" s="0" t="s">
        <v>1167</v>
      </c>
      <c r="D3835" s="0" t="s">
        <v>1171</v>
      </c>
      <c r="E3835" s="316" t="n">
        <v>1006.51</v>
      </c>
    </row>
    <row r="3836" customFormat="false" ht="15" hidden="false" customHeight="false" outlineLevel="0" collapsed="false">
      <c r="A3836" s="0" t="n">
        <v>5052</v>
      </c>
      <c r="B3836" s="0" t="s">
        <v>4845</v>
      </c>
      <c r="C3836" s="0" t="s">
        <v>1167</v>
      </c>
      <c r="D3836" s="0" t="s">
        <v>1171</v>
      </c>
      <c r="E3836" s="317" t="n">
        <v>751</v>
      </c>
    </row>
    <row r="3837" customFormat="false" ht="15" hidden="false" customHeight="false" outlineLevel="0" collapsed="false">
      <c r="A3837" s="0" t="n">
        <v>14166</v>
      </c>
      <c r="B3837" s="0" t="s">
        <v>4846</v>
      </c>
      <c r="C3837" s="0" t="s">
        <v>1167</v>
      </c>
      <c r="D3837" s="0" t="s">
        <v>1171</v>
      </c>
      <c r="E3837" s="317" t="n">
        <v>760.53</v>
      </c>
    </row>
    <row r="3838" customFormat="false" ht="15" hidden="false" customHeight="false" outlineLevel="0" collapsed="false">
      <c r="A3838" s="0" t="n">
        <v>14165</v>
      </c>
      <c r="B3838" s="0" t="s">
        <v>4847</v>
      </c>
      <c r="C3838" s="0" t="s">
        <v>1167</v>
      </c>
      <c r="D3838" s="0" t="s">
        <v>1171</v>
      </c>
      <c r="E3838" s="316" t="n">
        <v>1053.61</v>
      </c>
    </row>
    <row r="3839" customFormat="false" ht="15" hidden="false" customHeight="false" outlineLevel="0" collapsed="false">
      <c r="A3839" s="0" t="n">
        <v>5050</v>
      </c>
      <c r="B3839" s="0" t="s">
        <v>4848</v>
      </c>
      <c r="C3839" s="0" t="s">
        <v>1167</v>
      </c>
      <c r="D3839" s="0" t="s">
        <v>1171</v>
      </c>
      <c r="E3839" s="317" t="n">
        <v>259.32</v>
      </c>
    </row>
    <row r="3840" customFormat="false" ht="15" hidden="false" customHeight="false" outlineLevel="0" collapsed="false">
      <c r="A3840" s="0" t="n">
        <v>12378</v>
      </c>
      <c r="B3840" s="0" t="s">
        <v>4849</v>
      </c>
      <c r="C3840" s="0" t="s">
        <v>1167</v>
      </c>
      <c r="D3840" s="0" t="s">
        <v>1171</v>
      </c>
      <c r="E3840" s="317" t="n">
        <v>616.39</v>
      </c>
    </row>
    <row r="3841" customFormat="false" ht="15" hidden="false" customHeight="false" outlineLevel="0" collapsed="false">
      <c r="A3841" s="0" t="n">
        <v>12366</v>
      </c>
      <c r="B3841" s="0" t="s">
        <v>4850</v>
      </c>
      <c r="C3841" s="0" t="s">
        <v>1167</v>
      </c>
      <c r="D3841" s="0" t="s">
        <v>1168</v>
      </c>
      <c r="E3841" s="317" t="n">
        <v>435.62</v>
      </c>
    </row>
    <row r="3842" customFormat="false" ht="15" hidden="false" customHeight="false" outlineLevel="0" collapsed="false">
      <c r="A3842" s="0" t="n">
        <v>5045</v>
      </c>
      <c r="B3842" s="0" t="s">
        <v>4851</v>
      </c>
      <c r="C3842" s="0" t="s">
        <v>1167</v>
      </c>
      <c r="D3842" s="0" t="s">
        <v>1168</v>
      </c>
      <c r="E3842" s="317" t="n">
        <v>606.62</v>
      </c>
    </row>
    <row r="3843" customFormat="false" ht="15" hidden="false" customHeight="false" outlineLevel="0" collapsed="false">
      <c r="A3843" s="0" t="n">
        <v>5044</v>
      </c>
      <c r="B3843" s="0" t="s">
        <v>4852</v>
      </c>
      <c r="C3843" s="0" t="s">
        <v>1167</v>
      </c>
      <c r="D3843" s="0" t="s">
        <v>1168</v>
      </c>
      <c r="E3843" s="317" t="n">
        <v>427.97</v>
      </c>
    </row>
    <row r="3844" customFormat="false" ht="15" hidden="false" customHeight="false" outlineLevel="0" collapsed="false">
      <c r="A3844" s="0" t="n">
        <v>5055</v>
      </c>
      <c r="B3844" s="0" t="s">
        <v>4853</v>
      </c>
      <c r="C3844" s="0" t="s">
        <v>1167</v>
      </c>
      <c r="D3844" s="0" t="s">
        <v>1168</v>
      </c>
      <c r="E3844" s="317" t="n">
        <v>608.47</v>
      </c>
    </row>
    <row r="3845" customFormat="false" ht="15" hidden="false" customHeight="false" outlineLevel="0" collapsed="false">
      <c r="A3845" s="0" t="n">
        <v>5053</v>
      </c>
      <c r="B3845" s="0" t="s">
        <v>4854</v>
      </c>
      <c r="C3845" s="0" t="s">
        <v>1167</v>
      </c>
      <c r="D3845" s="0" t="s">
        <v>1168</v>
      </c>
      <c r="E3845" s="317" t="n">
        <v>473.59</v>
      </c>
    </row>
    <row r="3846" customFormat="false" ht="15" hidden="false" customHeight="false" outlineLevel="0" collapsed="false">
      <c r="A3846" s="0" t="n">
        <v>5035</v>
      </c>
      <c r="B3846" s="0" t="s">
        <v>4855</v>
      </c>
      <c r="C3846" s="0" t="s">
        <v>1167</v>
      </c>
      <c r="D3846" s="0" t="s">
        <v>1168</v>
      </c>
      <c r="E3846" s="317" t="n">
        <v>774.3</v>
      </c>
    </row>
    <row r="3847" customFormat="false" ht="15" hidden="false" customHeight="false" outlineLevel="0" collapsed="false">
      <c r="A3847" s="0" t="n">
        <v>5036</v>
      </c>
      <c r="B3847" s="0" t="s">
        <v>4856</v>
      </c>
      <c r="C3847" s="0" t="s">
        <v>1167</v>
      </c>
      <c r="D3847" s="0" t="s">
        <v>1168</v>
      </c>
      <c r="E3847" s="316" t="n">
        <v>1292.57</v>
      </c>
    </row>
    <row r="3848" customFormat="false" ht="15" hidden="false" customHeight="false" outlineLevel="0" collapsed="false">
      <c r="A3848" s="0" t="n">
        <v>5059</v>
      </c>
      <c r="B3848" s="0" t="s">
        <v>4857</v>
      </c>
      <c r="C3848" s="0" t="s">
        <v>1167</v>
      </c>
      <c r="D3848" s="0" t="s">
        <v>1168</v>
      </c>
      <c r="E3848" s="317" t="n">
        <v>605.58</v>
      </c>
    </row>
    <row r="3849" customFormat="false" ht="15" hidden="false" customHeight="false" outlineLevel="0" collapsed="false">
      <c r="A3849" s="0" t="n">
        <v>5034</v>
      </c>
      <c r="B3849" s="0" t="s">
        <v>4858</v>
      </c>
      <c r="C3849" s="0" t="s">
        <v>1167</v>
      </c>
      <c r="D3849" s="0" t="s">
        <v>1168</v>
      </c>
      <c r="E3849" s="317" t="n">
        <v>835.64</v>
      </c>
    </row>
    <row r="3850" customFormat="false" ht="15" hidden="false" customHeight="false" outlineLevel="0" collapsed="false">
      <c r="A3850" s="0" t="n">
        <v>5056</v>
      </c>
      <c r="B3850" s="0" t="s">
        <v>4859</v>
      </c>
      <c r="C3850" s="0" t="s">
        <v>1167</v>
      </c>
      <c r="D3850" s="0" t="s">
        <v>1168</v>
      </c>
      <c r="E3850" s="317" t="n">
        <v>649.31</v>
      </c>
    </row>
    <row r="3851" customFormat="false" ht="15" hidden="false" customHeight="false" outlineLevel="0" collapsed="false">
      <c r="A3851" s="0" t="n">
        <v>5057</v>
      </c>
      <c r="B3851" s="0" t="s">
        <v>4860</v>
      </c>
      <c r="C3851" s="0" t="s">
        <v>1167</v>
      </c>
      <c r="D3851" s="0" t="s">
        <v>1168</v>
      </c>
      <c r="E3851" s="317" t="n">
        <v>520.74</v>
      </c>
    </row>
    <row r="3852" customFormat="false" ht="15" hidden="false" customHeight="false" outlineLevel="0" collapsed="false">
      <c r="A3852" s="0" t="n">
        <v>5033</v>
      </c>
      <c r="B3852" s="0" t="s">
        <v>4861</v>
      </c>
      <c r="C3852" s="0" t="s">
        <v>1167</v>
      </c>
      <c r="D3852" s="0" t="s">
        <v>1175</v>
      </c>
      <c r="E3852" s="317" t="n">
        <v>432.3</v>
      </c>
    </row>
    <row r="3853" customFormat="false" ht="15" hidden="false" customHeight="false" outlineLevel="0" collapsed="false">
      <c r="A3853" s="0" t="n">
        <v>5038</v>
      </c>
      <c r="B3853" s="0" t="s">
        <v>4862</v>
      </c>
      <c r="C3853" s="0" t="s">
        <v>1167</v>
      </c>
      <c r="D3853" s="0" t="s">
        <v>1168</v>
      </c>
      <c r="E3853" s="317" t="n">
        <v>352.32</v>
      </c>
    </row>
    <row r="3854" customFormat="false" ht="15" hidden="false" customHeight="false" outlineLevel="0" collapsed="false">
      <c r="A3854" s="0" t="n">
        <v>12372</v>
      </c>
      <c r="B3854" s="0" t="s">
        <v>4863</v>
      </c>
      <c r="C3854" s="0" t="s">
        <v>1167</v>
      </c>
      <c r="D3854" s="0" t="s">
        <v>1168</v>
      </c>
      <c r="E3854" s="317" t="n">
        <v>464.29</v>
      </c>
    </row>
    <row r="3855" customFormat="false" ht="15" hidden="false" customHeight="false" outlineLevel="0" collapsed="false">
      <c r="A3855" s="0" t="n">
        <v>13339</v>
      </c>
      <c r="B3855" s="0" t="s">
        <v>4864</v>
      </c>
      <c r="C3855" s="0" t="s">
        <v>1167</v>
      </c>
      <c r="D3855" s="0" t="s">
        <v>1168</v>
      </c>
      <c r="E3855" s="317" t="n">
        <v>690.21</v>
      </c>
    </row>
    <row r="3856" customFormat="false" ht="15" hidden="false" customHeight="false" outlineLevel="0" collapsed="false">
      <c r="A3856" s="0" t="n">
        <v>12373</v>
      </c>
      <c r="B3856" s="0" t="s">
        <v>4865</v>
      </c>
      <c r="C3856" s="0" t="s">
        <v>1167</v>
      </c>
      <c r="D3856" s="0" t="s">
        <v>1168</v>
      </c>
      <c r="E3856" s="317" t="n">
        <v>722.8</v>
      </c>
    </row>
    <row r="3857" customFormat="false" ht="15" hidden="false" customHeight="false" outlineLevel="0" collapsed="false">
      <c r="A3857" s="0" t="n">
        <v>12388</v>
      </c>
      <c r="B3857" s="0" t="s">
        <v>4866</v>
      </c>
      <c r="C3857" s="0" t="s">
        <v>1167</v>
      </c>
      <c r="D3857" s="0" t="s">
        <v>1171</v>
      </c>
      <c r="E3857" s="317" t="n">
        <v>153.49</v>
      </c>
    </row>
    <row r="3858" customFormat="false" ht="15" hidden="false" customHeight="false" outlineLevel="0" collapsed="false">
      <c r="A3858" s="0" t="n">
        <v>34695</v>
      </c>
      <c r="B3858" s="0" t="s">
        <v>4867</v>
      </c>
      <c r="C3858" s="0" t="s">
        <v>1167</v>
      </c>
      <c r="D3858" s="0" t="s">
        <v>1168</v>
      </c>
      <c r="E3858" s="317" t="n">
        <v>497.14</v>
      </c>
    </row>
    <row r="3859" customFormat="false" ht="15" hidden="false" customHeight="false" outlineLevel="0" collapsed="false">
      <c r="A3859" s="0" t="n">
        <v>34692</v>
      </c>
      <c r="B3859" s="0" t="s">
        <v>4868</v>
      </c>
      <c r="C3859" s="0" t="s">
        <v>1167</v>
      </c>
      <c r="D3859" s="0" t="s">
        <v>1168</v>
      </c>
      <c r="E3859" s="316" t="n">
        <v>1193.14</v>
      </c>
    </row>
    <row r="3860" customFormat="false" ht="15" hidden="false" customHeight="false" outlineLevel="0" collapsed="false">
      <c r="A3860" s="0" t="n">
        <v>26028</v>
      </c>
      <c r="B3860" s="0" t="s">
        <v>4869</v>
      </c>
      <c r="C3860" s="0" t="s">
        <v>2280</v>
      </c>
      <c r="D3860" s="0" t="s">
        <v>1168</v>
      </c>
      <c r="E3860" s="317" t="n">
        <v>264.44</v>
      </c>
    </row>
    <row r="3861" customFormat="false" ht="15" hidden="false" customHeight="false" outlineLevel="0" collapsed="false">
      <c r="A3861" s="0" t="n">
        <v>11844</v>
      </c>
      <c r="B3861" s="0" t="s">
        <v>4870</v>
      </c>
      <c r="C3861" s="0" t="s">
        <v>1185</v>
      </c>
      <c r="D3861" s="0" t="s">
        <v>1168</v>
      </c>
      <c r="E3861" s="317" t="n">
        <v>30.16</v>
      </c>
    </row>
    <row r="3862" customFormat="false" ht="15" hidden="false" customHeight="false" outlineLevel="0" collapsed="false">
      <c r="A3862" s="0" t="n">
        <v>4465</v>
      </c>
      <c r="B3862" s="0" t="s">
        <v>4871</v>
      </c>
      <c r="C3862" s="0" t="s">
        <v>1185</v>
      </c>
      <c r="D3862" s="0" t="s">
        <v>1168</v>
      </c>
      <c r="E3862" s="317" t="n">
        <v>28.9</v>
      </c>
    </row>
    <row r="3863" customFormat="false" ht="15" hidden="false" customHeight="false" outlineLevel="0" collapsed="false">
      <c r="A3863" s="0" t="n">
        <v>35273</v>
      </c>
      <c r="B3863" s="0" t="s">
        <v>4872</v>
      </c>
      <c r="C3863" s="0" t="s">
        <v>1185</v>
      </c>
      <c r="D3863" s="0" t="s">
        <v>1168</v>
      </c>
      <c r="E3863" s="317" t="n">
        <v>31.94</v>
      </c>
    </row>
    <row r="3864" customFormat="false" ht="15" hidden="false" customHeight="false" outlineLevel="0" collapsed="false">
      <c r="A3864" s="0" t="n">
        <v>4470</v>
      </c>
      <c r="B3864" s="0" t="s">
        <v>4873</v>
      </c>
      <c r="C3864" s="0" t="s">
        <v>1185</v>
      </c>
      <c r="D3864" s="0" t="s">
        <v>1168</v>
      </c>
      <c r="E3864" s="317" t="n">
        <v>47.72</v>
      </c>
    </row>
    <row r="3865" customFormat="false" ht="15" hidden="false" customHeight="false" outlineLevel="0" collapsed="false">
      <c r="A3865" s="0" t="n">
        <v>20204</v>
      </c>
      <c r="B3865" s="0" t="s">
        <v>4874</v>
      </c>
      <c r="C3865" s="0" t="s">
        <v>1185</v>
      </c>
      <c r="D3865" s="0" t="s">
        <v>1168</v>
      </c>
      <c r="E3865" s="317" t="n">
        <v>42.59</v>
      </c>
    </row>
    <row r="3866" customFormat="false" ht="15" hidden="false" customHeight="false" outlineLevel="0" collapsed="false">
      <c r="A3866" s="0" t="n">
        <v>20208</v>
      </c>
      <c r="B3866" s="0" t="s">
        <v>4875</v>
      </c>
      <c r="C3866" s="0" t="s">
        <v>1185</v>
      </c>
      <c r="D3866" s="0" t="s">
        <v>1168</v>
      </c>
      <c r="E3866" s="317" t="n">
        <v>50</v>
      </c>
    </row>
    <row r="3867" customFormat="false" ht="15" hidden="false" customHeight="false" outlineLevel="0" collapsed="false">
      <c r="A3867" s="0" t="n">
        <v>4437</v>
      </c>
      <c r="B3867" s="0" t="s">
        <v>4876</v>
      </c>
      <c r="C3867" s="0" t="s">
        <v>1185</v>
      </c>
      <c r="D3867" s="0" t="s">
        <v>1168</v>
      </c>
      <c r="E3867" s="317" t="n">
        <v>34.56</v>
      </c>
    </row>
    <row r="3868" customFormat="false" ht="15" hidden="false" customHeight="false" outlineLevel="0" collapsed="false">
      <c r="A3868" s="0" t="n">
        <v>14580</v>
      </c>
      <c r="B3868" s="0" t="s">
        <v>4877</v>
      </c>
      <c r="C3868" s="0" t="s">
        <v>1185</v>
      </c>
      <c r="D3868" s="0" t="s">
        <v>1168</v>
      </c>
      <c r="E3868" s="317" t="n">
        <v>37.64</v>
      </c>
    </row>
    <row r="3869" customFormat="false" ht="15" hidden="false" customHeight="false" outlineLevel="0" collapsed="false">
      <c r="A3869" s="0" t="n">
        <v>40304</v>
      </c>
      <c r="B3869" s="0" t="s">
        <v>4878</v>
      </c>
      <c r="C3869" s="0" t="s">
        <v>1234</v>
      </c>
      <c r="D3869" s="0" t="s">
        <v>1168</v>
      </c>
      <c r="E3869" s="317" t="n">
        <v>14.65</v>
      </c>
    </row>
    <row r="3870" customFormat="false" ht="15" hidden="false" customHeight="false" outlineLevel="0" collapsed="false">
      <c r="A3870" s="0" t="n">
        <v>5065</v>
      </c>
      <c r="B3870" s="0" t="s">
        <v>4879</v>
      </c>
      <c r="C3870" s="0" t="s">
        <v>1234</v>
      </c>
      <c r="D3870" s="0" t="s">
        <v>1168</v>
      </c>
      <c r="E3870" s="317" t="n">
        <v>22.58</v>
      </c>
    </row>
    <row r="3871" customFormat="false" ht="15" hidden="false" customHeight="false" outlineLevel="0" collapsed="false">
      <c r="A3871" s="0" t="n">
        <v>5072</v>
      </c>
      <c r="B3871" s="0" t="s">
        <v>4880</v>
      </c>
      <c r="C3871" s="0" t="s">
        <v>1234</v>
      </c>
      <c r="D3871" s="0" t="s">
        <v>1168</v>
      </c>
      <c r="E3871" s="317" t="n">
        <v>20.89</v>
      </c>
    </row>
    <row r="3872" customFormat="false" ht="15" hidden="false" customHeight="false" outlineLevel="0" collapsed="false">
      <c r="A3872" s="0" t="n">
        <v>5066</v>
      </c>
      <c r="B3872" s="0" t="s">
        <v>796</v>
      </c>
      <c r="C3872" s="0" t="s">
        <v>1234</v>
      </c>
      <c r="D3872" s="0" t="s">
        <v>1168</v>
      </c>
      <c r="E3872" s="317" t="n">
        <v>15.64</v>
      </c>
    </row>
    <row r="3873" customFormat="false" ht="15" hidden="false" customHeight="false" outlineLevel="0" collapsed="false">
      <c r="A3873" s="0" t="n">
        <v>5063</v>
      </c>
      <c r="B3873" s="0" t="s">
        <v>4881</v>
      </c>
      <c r="C3873" s="0" t="s">
        <v>1234</v>
      </c>
      <c r="D3873" s="0" t="s">
        <v>1168</v>
      </c>
      <c r="E3873" s="317" t="n">
        <v>14.16</v>
      </c>
    </row>
    <row r="3874" customFormat="false" ht="15" hidden="false" customHeight="false" outlineLevel="0" collapsed="false">
      <c r="A3874" s="0" t="n">
        <v>20247</v>
      </c>
      <c r="B3874" s="0" t="s">
        <v>752</v>
      </c>
      <c r="C3874" s="0" t="s">
        <v>1234</v>
      </c>
      <c r="D3874" s="0" t="s">
        <v>1168</v>
      </c>
      <c r="E3874" s="317" t="n">
        <v>13.14</v>
      </c>
    </row>
    <row r="3875" customFormat="false" ht="15" hidden="false" customHeight="false" outlineLevel="0" collapsed="false">
      <c r="A3875" s="0" t="n">
        <v>5074</v>
      </c>
      <c r="B3875" s="0" t="s">
        <v>4882</v>
      </c>
      <c r="C3875" s="0" t="s">
        <v>1234</v>
      </c>
      <c r="D3875" s="0" t="s">
        <v>1168</v>
      </c>
      <c r="E3875" s="317" t="n">
        <v>13.3</v>
      </c>
    </row>
    <row r="3876" customFormat="false" ht="15" hidden="false" customHeight="false" outlineLevel="0" collapsed="false">
      <c r="A3876" s="0" t="n">
        <v>5067</v>
      </c>
      <c r="B3876" s="0" t="s">
        <v>4883</v>
      </c>
      <c r="C3876" s="0" t="s">
        <v>1234</v>
      </c>
      <c r="D3876" s="0" t="s">
        <v>1168</v>
      </c>
      <c r="E3876" s="317" t="n">
        <v>12.65</v>
      </c>
    </row>
    <row r="3877" customFormat="false" ht="15" hidden="false" customHeight="false" outlineLevel="0" collapsed="false">
      <c r="A3877" s="0" t="n">
        <v>5078</v>
      </c>
      <c r="B3877" s="0" t="s">
        <v>4884</v>
      </c>
      <c r="C3877" s="0" t="s">
        <v>1234</v>
      </c>
      <c r="D3877" s="0" t="s">
        <v>1168</v>
      </c>
      <c r="E3877" s="317" t="n">
        <v>12.51</v>
      </c>
    </row>
    <row r="3878" customFormat="false" ht="15" hidden="false" customHeight="false" outlineLevel="0" collapsed="false">
      <c r="A3878" s="0" t="n">
        <v>5068</v>
      </c>
      <c r="B3878" s="0" t="s">
        <v>4885</v>
      </c>
      <c r="C3878" s="0" t="s">
        <v>1234</v>
      </c>
      <c r="D3878" s="0" t="s">
        <v>1168</v>
      </c>
      <c r="E3878" s="317" t="n">
        <v>11.87</v>
      </c>
    </row>
    <row r="3879" customFormat="false" ht="15" hidden="false" customHeight="false" outlineLevel="0" collapsed="false">
      <c r="A3879" s="0" t="n">
        <v>5073</v>
      </c>
      <c r="B3879" s="0" t="s">
        <v>4886</v>
      </c>
      <c r="C3879" s="0" t="s">
        <v>1234</v>
      </c>
      <c r="D3879" s="0" t="s">
        <v>1168</v>
      </c>
      <c r="E3879" s="317" t="n">
        <v>12.1</v>
      </c>
    </row>
    <row r="3880" customFormat="false" ht="15" hidden="false" customHeight="false" outlineLevel="0" collapsed="false">
      <c r="A3880" s="0" t="n">
        <v>5069</v>
      </c>
      <c r="B3880" s="0" t="s">
        <v>4887</v>
      </c>
      <c r="C3880" s="0" t="s">
        <v>1234</v>
      </c>
      <c r="D3880" s="0" t="s">
        <v>1168</v>
      </c>
      <c r="E3880" s="317" t="n">
        <v>12.1</v>
      </c>
    </row>
    <row r="3881" customFormat="false" ht="15" hidden="false" customHeight="false" outlineLevel="0" collapsed="false">
      <c r="A3881" s="0" t="n">
        <v>5070</v>
      </c>
      <c r="B3881" s="0" t="s">
        <v>4888</v>
      </c>
      <c r="C3881" s="0" t="s">
        <v>1234</v>
      </c>
      <c r="D3881" s="0" t="s">
        <v>1168</v>
      </c>
      <c r="E3881" s="317" t="n">
        <v>12.23</v>
      </c>
    </row>
    <row r="3882" customFormat="false" ht="15" hidden="false" customHeight="false" outlineLevel="0" collapsed="false">
      <c r="A3882" s="0" t="n">
        <v>5071</v>
      </c>
      <c r="B3882" s="0" t="s">
        <v>4889</v>
      </c>
      <c r="C3882" s="0" t="s">
        <v>1234</v>
      </c>
      <c r="D3882" s="0" t="s">
        <v>1168</v>
      </c>
      <c r="E3882" s="317" t="n">
        <v>11.87</v>
      </c>
    </row>
    <row r="3883" customFormat="false" ht="15" hidden="false" customHeight="false" outlineLevel="0" collapsed="false">
      <c r="A3883" s="0" t="n">
        <v>5061</v>
      </c>
      <c r="B3883" s="0" t="s">
        <v>731</v>
      </c>
      <c r="C3883" s="0" t="s">
        <v>1234</v>
      </c>
      <c r="D3883" s="0" t="s">
        <v>1175</v>
      </c>
      <c r="E3883" s="317" t="n">
        <v>11.67</v>
      </c>
    </row>
    <row r="3884" customFormat="false" ht="15" hidden="false" customHeight="false" outlineLevel="0" collapsed="false">
      <c r="A3884" s="0" t="n">
        <v>5075</v>
      </c>
      <c r="B3884" s="0" t="s">
        <v>677</v>
      </c>
      <c r="C3884" s="0" t="s">
        <v>1234</v>
      </c>
      <c r="D3884" s="0" t="s">
        <v>1168</v>
      </c>
      <c r="E3884" s="317" t="n">
        <v>11.87</v>
      </c>
    </row>
    <row r="3885" customFormat="false" ht="15" hidden="false" customHeight="false" outlineLevel="0" collapsed="false">
      <c r="A3885" s="0" t="n">
        <v>39027</v>
      </c>
      <c r="B3885" s="0" t="s">
        <v>4890</v>
      </c>
      <c r="C3885" s="0" t="s">
        <v>1234</v>
      </c>
      <c r="D3885" s="0" t="s">
        <v>1168</v>
      </c>
      <c r="E3885" s="317" t="n">
        <v>11.86</v>
      </c>
    </row>
    <row r="3886" customFormat="false" ht="15" hidden="false" customHeight="false" outlineLevel="0" collapsed="false">
      <c r="A3886" s="0" t="n">
        <v>5062</v>
      </c>
      <c r="B3886" s="0" t="s">
        <v>4891</v>
      </c>
      <c r="C3886" s="0" t="s">
        <v>1234</v>
      </c>
      <c r="D3886" s="0" t="s">
        <v>1168</v>
      </c>
      <c r="E3886" s="317" t="n">
        <v>12.03</v>
      </c>
    </row>
    <row r="3887" customFormat="false" ht="15" hidden="false" customHeight="false" outlineLevel="0" collapsed="false">
      <c r="A3887" s="0" t="n">
        <v>40568</v>
      </c>
      <c r="B3887" s="0" t="s">
        <v>4892</v>
      </c>
      <c r="C3887" s="0" t="s">
        <v>1234</v>
      </c>
      <c r="D3887" s="0" t="s">
        <v>1168</v>
      </c>
      <c r="E3887" s="317" t="n">
        <v>11.96</v>
      </c>
    </row>
    <row r="3888" customFormat="false" ht="15" hidden="false" customHeight="false" outlineLevel="0" collapsed="false">
      <c r="A3888" s="0" t="n">
        <v>39026</v>
      </c>
      <c r="B3888" s="0" t="s">
        <v>799</v>
      </c>
      <c r="C3888" s="0" t="s">
        <v>1234</v>
      </c>
      <c r="D3888" s="0" t="s">
        <v>1168</v>
      </c>
      <c r="E3888" s="317" t="n">
        <v>13.35</v>
      </c>
    </row>
    <row r="3889" customFormat="false" ht="15" hidden="false" customHeight="false" outlineLevel="0" collapsed="false">
      <c r="A3889" s="0" t="n">
        <v>11572</v>
      </c>
      <c r="B3889" s="0" t="s">
        <v>4893</v>
      </c>
      <c r="C3889" s="0" t="s">
        <v>1167</v>
      </c>
      <c r="D3889" s="0" t="s">
        <v>1168</v>
      </c>
      <c r="E3889" s="317" t="n">
        <v>14.06</v>
      </c>
    </row>
    <row r="3890" customFormat="false" ht="15" hidden="false" customHeight="false" outlineLevel="0" collapsed="false">
      <c r="A3890" s="0" t="n">
        <v>42431</v>
      </c>
      <c r="B3890" s="0" t="s">
        <v>4894</v>
      </c>
      <c r="C3890" s="0" t="s">
        <v>1167</v>
      </c>
      <c r="D3890" s="0" t="s">
        <v>1171</v>
      </c>
      <c r="E3890" s="316" t="n">
        <v>3441.11</v>
      </c>
    </row>
    <row r="3891" customFormat="false" ht="15" hidden="false" customHeight="false" outlineLevel="0" collapsed="false">
      <c r="A3891" s="0" t="n">
        <v>11149</v>
      </c>
      <c r="B3891" s="0" t="s">
        <v>4895</v>
      </c>
      <c r="C3891" s="0" t="s">
        <v>3397</v>
      </c>
      <c r="D3891" s="0" t="s">
        <v>1168</v>
      </c>
      <c r="E3891" s="317" t="n">
        <v>158.16</v>
      </c>
    </row>
    <row r="3892" customFormat="false" ht="15" hidden="false" customHeight="false" outlineLevel="0" collapsed="false">
      <c r="A3892" s="0" t="n">
        <v>511</v>
      </c>
      <c r="B3892" s="0" t="s">
        <v>4896</v>
      </c>
      <c r="C3892" s="0" t="s">
        <v>1235</v>
      </c>
      <c r="D3892" s="0" t="s">
        <v>1171</v>
      </c>
      <c r="E3892" s="317" t="n">
        <v>11.56</v>
      </c>
    </row>
    <row r="3893" customFormat="false" ht="15" hidden="false" customHeight="false" outlineLevel="0" collapsed="false">
      <c r="A3893" s="0" t="n">
        <v>11174</v>
      </c>
      <c r="B3893" s="0" t="s">
        <v>817</v>
      </c>
      <c r="C3893" s="0" t="s">
        <v>1346</v>
      </c>
      <c r="D3893" s="0" t="s">
        <v>1168</v>
      </c>
      <c r="E3893" s="317" t="n">
        <v>449.06</v>
      </c>
    </row>
    <row r="3894" customFormat="false" ht="15" hidden="false" customHeight="false" outlineLevel="0" collapsed="false">
      <c r="A3894" s="0" t="n">
        <v>37540</v>
      </c>
      <c r="B3894" s="0" t="s">
        <v>4897</v>
      </c>
      <c r="C3894" s="0" t="s">
        <v>1167</v>
      </c>
      <c r="D3894" s="0" t="s">
        <v>1171</v>
      </c>
      <c r="E3894" s="316" t="n">
        <v>48524.69</v>
      </c>
    </row>
    <row r="3895" customFormat="false" ht="15" hidden="false" customHeight="false" outlineLevel="0" collapsed="false">
      <c r="A3895" s="0" t="n">
        <v>37548</v>
      </c>
      <c r="B3895" s="0" t="s">
        <v>4898</v>
      </c>
      <c r="C3895" s="0" t="s">
        <v>1167</v>
      </c>
      <c r="D3895" s="0" t="s">
        <v>1171</v>
      </c>
      <c r="E3895" s="316" t="n">
        <v>64319.23</v>
      </c>
    </row>
    <row r="3896" customFormat="false" ht="15" hidden="false" customHeight="false" outlineLevel="0" collapsed="false">
      <c r="A3896" s="0" t="n">
        <v>39828</v>
      </c>
      <c r="B3896" s="0" t="s">
        <v>4899</v>
      </c>
      <c r="C3896" s="0" t="s">
        <v>1167</v>
      </c>
      <c r="D3896" s="0" t="s">
        <v>1171</v>
      </c>
      <c r="E3896" s="317" t="n">
        <v>385.85</v>
      </c>
    </row>
    <row r="3897" customFormat="false" ht="15" hidden="false" customHeight="false" outlineLevel="0" collapsed="false">
      <c r="A3897" s="0" t="n">
        <v>12273</v>
      </c>
      <c r="B3897" s="0" t="s">
        <v>4900</v>
      </c>
      <c r="C3897" s="0" t="s">
        <v>1167</v>
      </c>
      <c r="D3897" s="0" t="s">
        <v>1171</v>
      </c>
      <c r="E3897" s="317" t="n">
        <v>49.52</v>
      </c>
    </row>
    <row r="3898" customFormat="false" ht="15" hidden="false" customHeight="false" outlineLevel="0" collapsed="false">
      <c r="A3898" s="0" t="n">
        <v>38392</v>
      </c>
      <c r="B3898" s="0" t="s">
        <v>4901</v>
      </c>
      <c r="C3898" s="0" t="s">
        <v>1167</v>
      </c>
      <c r="D3898" s="0" t="s">
        <v>1168</v>
      </c>
      <c r="E3898" s="317" t="n">
        <v>36.99</v>
      </c>
    </row>
    <row r="3899" customFormat="false" ht="15" hidden="false" customHeight="false" outlineLevel="0" collapsed="false">
      <c r="A3899" s="0" t="n">
        <v>11735</v>
      </c>
      <c r="B3899" s="0" t="s">
        <v>4902</v>
      </c>
      <c r="C3899" s="0" t="s">
        <v>1167</v>
      </c>
      <c r="D3899" s="0" t="s">
        <v>1168</v>
      </c>
      <c r="E3899" s="317" t="n">
        <v>3.06</v>
      </c>
    </row>
    <row r="3900" customFormat="false" ht="15" hidden="false" customHeight="false" outlineLevel="0" collapsed="false">
      <c r="A3900" s="0" t="n">
        <v>11733</v>
      </c>
      <c r="B3900" s="0" t="s">
        <v>4903</v>
      </c>
      <c r="C3900" s="0" t="s">
        <v>1167</v>
      </c>
      <c r="D3900" s="0" t="s">
        <v>1168</v>
      </c>
      <c r="E3900" s="317" t="n">
        <v>1.5</v>
      </c>
    </row>
    <row r="3901" customFormat="false" ht="15" hidden="false" customHeight="false" outlineLevel="0" collapsed="false">
      <c r="A3901" s="0" t="n">
        <v>11734</v>
      </c>
      <c r="B3901" s="0" t="s">
        <v>4904</v>
      </c>
      <c r="C3901" s="0" t="s">
        <v>1167</v>
      </c>
      <c r="D3901" s="0" t="s">
        <v>1168</v>
      </c>
      <c r="E3901" s="317" t="n">
        <v>2.31</v>
      </c>
    </row>
    <row r="3902" customFormat="false" ht="15" hidden="false" customHeight="false" outlineLevel="0" collapsed="false">
      <c r="A3902" s="0" t="n">
        <v>11737</v>
      </c>
      <c r="B3902" s="0" t="s">
        <v>4905</v>
      </c>
      <c r="C3902" s="0" t="s">
        <v>1167</v>
      </c>
      <c r="D3902" s="0" t="s">
        <v>1168</v>
      </c>
      <c r="E3902" s="317" t="n">
        <v>4.08</v>
      </c>
    </row>
    <row r="3903" customFormat="false" ht="15" hidden="false" customHeight="false" outlineLevel="0" collapsed="false">
      <c r="A3903" s="0" t="n">
        <v>11738</v>
      </c>
      <c r="B3903" s="0" t="s">
        <v>4906</v>
      </c>
      <c r="C3903" s="0" t="s">
        <v>1167</v>
      </c>
      <c r="D3903" s="0" t="s">
        <v>1168</v>
      </c>
      <c r="E3903" s="317" t="n">
        <v>6.64</v>
      </c>
    </row>
    <row r="3904" customFormat="false" ht="15" hidden="false" customHeight="false" outlineLevel="0" collapsed="false">
      <c r="A3904" s="0" t="n">
        <v>36143</v>
      </c>
      <c r="B3904" s="0" t="s">
        <v>4907</v>
      </c>
      <c r="C3904" s="0" t="s">
        <v>1167</v>
      </c>
      <c r="D3904" s="0" t="s">
        <v>1168</v>
      </c>
      <c r="E3904" s="317" t="n">
        <v>20.5</v>
      </c>
    </row>
    <row r="3905" customFormat="false" ht="15" hidden="false" customHeight="false" outlineLevel="0" collapsed="false">
      <c r="A3905" s="0" t="n">
        <v>36142</v>
      </c>
      <c r="B3905" s="0" t="s">
        <v>4908</v>
      </c>
      <c r="C3905" s="0" t="s">
        <v>1167</v>
      </c>
      <c r="D3905" s="0" t="s">
        <v>1168</v>
      </c>
      <c r="E3905" s="317" t="n">
        <v>1.5</v>
      </c>
    </row>
    <row r="3906" customFormat="false" ht="15" hidden="false" customHeight="false" outlineLevel="0" collapsed="false">
      <c r="A3906" s="0" t="n">
        <v>36146</v>
      </c>
      <c r="B3906" s="0" t="s">
        <v>631</v>
      </c>
      <c r="C3906" s="0" t="s">
        <v>1167</v>
      </c>
      <c r="D3906" s="0" t="s">
        <v>1168</v>
      </c>
      <c r="E3906" s="317" t="n">
        <v>170</v>
      </c>
    </row>
    <row r="3907" customFormat="false" ht="15" hidden="false" customHeight="false" outlineLevel="0" collapsed="false">
      <c r="A3907" s="0" t="n">
        <v>39015</v>
      </c>
      <c r="B3907" s="0" t="s">
        <v>4909</v>
      </c>
      <c r="C3907" s="0" t="s">
        <v>1167</v>
      </c>
      <c r="D3907" s="0" t="s">
        <v>1175</v>
      </c>
      <c r="E3907" s="317" t="n">
        <v>0.35</v>
      </c>
    </row>
    <row r="3908" customFormat="false" ht="15" hidden="false" customHeight="false" outlineLevel="0" collapsed="false">
      <c r="A3908" s="0" t="n">
        <v>38377</v>
      </c>
      <c r="B3908" s="0" t="s">
        <v>4910</v>
      </c>
      <c r="C3908" s="0" t="s">
        <v>1167</v>
      </c>
      <c r="D3908" s="0" t="s">
        <v>1168</v>
      </c>
      <c r="E3908" s="317" t="n">
        <v>22</v>
      </c>
    </row>
    <row r="3909" customFormat="false" ht="15" hidden="false" customHeight="false" outlineLevel="0" collapsed="false">
      <c r="A3909" s="0" t="n">
        <v>38376</v>
      </c>
      <c r="B3909" s="0" t="s">
        <v>4911</v>
      </c>
      <c r="C3909" s="0" t="s">
        <v>1167</v>
      </c>
      <c r="D3909" s="0" t="s">
        <v>1168</v>
      </c>
      <c r="E3909" s="317" t="n">
        <v>25.08</v>
      </c>
    </row>
    <row r="3910" customFormat="false" ht="15" hidden="false" customHeight="false" outlineLevel="0" collapsed="false">
      <c r="A3910" s="0" t="n">
        <v>38116</v>
      </c>
      <c r="B3910" s="0" t="s">
        <v>4912</v>
      </c>
      <c r="C3910" s="0" t="s">
        <v>1167</v>
      </c>
      <c r="D3910" s="0" t="s">
        <v>1168</v>
      </c>
      <c r="E3910" s="317" t="n">
        <v>3.79</v>
      </c>
    </row>
    <row r="3911" customFormat="false" ht="15" hidden="false" customHeight="false" outlineLevel="0" collapsed="false">
      <c r="A3911" s="0" t="n">
        <v>38066</v>
      </c>
      <c r="B3911" s="0" t="s">
        <v>4913</v>
      </c>
      <c r="C3911" s="0" t="s">
        <v>1167</v>
      </c>
      <c r="D3911" s="0" t="s">
        <v>1168</v>
      </c>
      <c r="E3911" s="317" t="n">
        <v>6.25</v>
      </c>
    </row>
    <row r="3912" customFormat="false" ht="15" hidden="false" customHeight="false" outlineLevel="0" collapsed="false">
      <c r="A3912" s="0" t="n">
        <v>38117</v>
      </c>
      <c r="B3912" s="0" t="s">
        <v>4914</v>
      </c>
      <c r="C3912" s="0" t="s">
        <v>1167</v>
      </c>
      <c r="D3912" s="0" t="s">
        <v>1168</v>
      </c>
      <c r="E3912" s="317" t="n">
        <v>6.45</v>
      </c>
    </row>
    <row r="3913" customFormat="false" ht="15" hidden="false" customHeight="false" outlineLevel="0" collapsed="false">
      <c r="A3913" s="0" t="n">
        <v>38067</v>
      </c>
      <c r="B3913" s="0" t="s">
        <v>4915</v>
      </c>
      <c r="C3913" s="0" t="s">
        <v>1167</v>
      </c>
      <c r="D3913" s="0" t="s">
        <v>1168</v>
      </c>
      <c r="E3913" s="317" t="n">
        <v>8.81</v>
      </c>
    </row>
    <row r="3914" customFormat="false" ht="15" hidden="false" customHeight="false" outlineLevel="0" collapsed="false">
      <c r="A3914" s="0" t="n">
        <v>41757</v>
      </c>
      <c r="B3914" s="0" t="s">
        <v>4916</v>
      </c>
      <c r="C3914" s="0" t="s">
        <v>1167</v>
      </c>
      <c r="D3914" s="0" t="s">
        <v>1171</v>
      </c>
      <c r="E3914" s="316" t="n">
        <v>6882.09</v>
      </c>
    </row>
    <row r="3915" customFormat="false" ht="15" hidden="false" customHeight="false" outlineLevel="0" collapsed="false">
      <c r="A3915" s="0" t="n">
        <v>5080</v>
      </c>
      <c r="B3915" s="0" t="s">
        <v>4917</v>
      </c>
      <c r="C3915" s="0" t="s">
        <v>1167</v>
      </c>
      <c r="D3915" s="0" t="s">
        <v>1168</v>
      </c>
      <c r="E3915" s="317" t="n">
        <v>9.97</v>
      </c>
    </row>
    <row r="3916" customFormat="false" ht="15" hidden="false" customHeight="false" outlineLevel="0" collapsed="false">
      <c r="A3916" s="0" t="n">
        <v>11522</v>
      </c>
      <c r="B3916" s="0" t="s">
        <v>4918</v>
      </c>
      <c r="C3916" s="0" t="s">
        <v>1167</v>
      </c>
      <c r="D3916" s="0" t="s">
        <v>1168</v>
      </c>
      <c r="E3916" s="317" t="n">
        <v>12.46</v>
      </c>
    </row>
    <row r="3917" customFormat="false" ht="15" hidden="false" customHeight="false" outlineLevel="0" collapsed="false">
      <c r="A3917" s="0" t="n">
        <v>11523</v>
      </c>
      <c r="B3917" s="0" t="s">
        <v>4919</v>
      </c>
      <c r="C3917" s="0" t="s">
        <v>1167</v>
      </c>
      <c r="D3917" s="0" t="s">
        <v>1168</v>
      </c>
      <c r="E3917" s="317" t="n">
        <v>11.66</v>
      </c>
    </row>
    <row r="3918" customFormat="false" ht="15" hidden="false" customHeight="false" outlineLevel="0" collapsed="false">
      <c r="A3918" s="0" t="n">
        <v>11524</v>
      </c>
      <c r="B3918" s="0" t="s">
        <v>4920</v>
      </c>
      <c r="C3918" s="0" t="s">
        <v>1167</v>
      </c>
      <c r="D3918" s="0" t="s">
        <v>1168</v>
      </c>
      <c r="E3918" s="317" t="n">
        <v>24.01</v>
      </c>
    </row>
    <row r="3919" customFormat="false" ht="15" hidden="false" customHeight="false" outlineLevel="0" collapsed="false">
      <c r="A3919" s="0" t="n">
        <v>38168</v>
      </c>
      <c r="B3919" s="0" t="s">
        <v>4921</v>
      </c>
      <c r="C3919" s="0" t="s">
        <v>1167</v>
      </c>
      <c r="D3919" s="0" t="s">
        <v>1168</v>
      </c>
      <c r="E3919" s="317" t="n">
        <v>115.91</v>
      </c>
    </row>
    <row r="3920" customFormat="false" ht="15" hidden="false" customHeight="false" outlineLevel="0" collapsed="false">
      <c r="A3920" s="0" t="n">
        <v>13393</v>
      </c>
      <c r="B3920" s="0" t="s">
        <v>4922</v>
      </c>
      <c r="C3920" s="0" t="s">
        <v>1167</v>
      </c>
      <c r="D3920" s="0" t="s">
        <v>1168</v>
      </c>
      <c r="E3920" s="317" t="n">
        <v>190.78</v>
      </c>
    </row>
    <row r="3921" customFormat="false" ht="15" hidden="false" customHeight="false" outlineLevel="0" collapsed="false">
      <c r="A3921" s="0" t="n">
        <v>13395</v>
      </c>
      <c r="B3921" s="0" t="s">
        <v>4923</v>
      </c>
      <c r="C3921" s="0" t="s">
        <v>1167</v>
      </c>
      <c r="D3921" s="0" t="s">
        <v>1168</v>
      </c>
      <c r="E3921" s="317" t="n">
        <v>228.77</v>
      </c>
    </row>
    <row r="3922" customFormat="false" ht="15" hidden="false" customHeight="false" outlineLevel="0" collapsed="false">
      <c r="A3922" s="0" t="n">
        <v>12039</v>
      </c>
      <c r="B3922" s="0" t="s">
        <v>4924</v>
      </c>
      <c r="C3922" s="0" t="s">
        <v>1167</v>
      </c>
      <c r="D3922" s="0" t="s">
        <v>1168</v>
      </c>
      <c r="E3922" s="317" t="n">
        <v>306.11</v>
      </c>
    </row>
    <row r="3923" customFormat="false" ht="15" hidden="false" customHeight="false" outlineLevel="0" collapsed="false">
      <c r="A3923" s="0" t="n">
        <v>13396</v>
      </c>
      <c r="B3923" s="0" t="s">
        <v>4925</v>
      </c>
      <c r="C3923" s="0" t="s">
        <v>1167</v>
      </c>
      <c r="D3923" s="0" t="s">
        <v>1168</v>
      </c>
      <c r="E3923" s="317" t="n">
        <v>489.61</v>
      </c>
    </row>
    <row r="3924" customFormat="false" ht="15" hidden="false" customHeight="false" outlineLevel="0" collapsed="false">
      <c r="A3924" s="0" t="n">
        <v>13397</v>
      </c>
      <c r="B3924" s="0" t="s">
        <v>4926</v>
      </c>
      <c r="C3924" s="0" t="s">
        <v>1167</v>
      </c>
      <c r="D3924" s="0" t="s">
        <v>1168</v>
      </c>
      <c r="E3924" s="317" t="n">
        <v>494.86</v>
      </c>
    </row>
    <row r="3925" customFormat="false" ht="15" hidden="false" customHeight="false" outlineLevel="0" collapsed="false">
      <c r="A3925" s="0" t="n">
        <v>12041</v>
      </c>
      <c r="B3925" s="0" t="s">
        <v>4927</v>
      </c>
      <c r="C3925" s="0" t="s">
        <v>1167</v>
      </c>
      <c r="D3925" s="0" t="s">
        <v>1168</v>
      </c>
      <c r="E3925" s="317" t="n">
        <v>669.7</v>
      </c>
    </row>
    <row r="3926" customFormat="false" ht="15" hidden="false" customHeight="false" outlineLevel="0" collapsed="false">
      <c r="A3926" s="0" t="n">
        <v>12043</v>
      </c>
      <c r="B3926" s="0" t="s">
        <v>4928</v>
      </c>
      <c r="C3926" s="0" t="s">
        <v>1167</v>
      </c>
      <c r="D3926" s="0" t="s">
        <v>1168</v>
      </c>
      <c r="E3926" s="317" t="n">
        <v>772.23</v>
      </c>
    </row>
    <row r="3927" customFormat="false" ht="15" hidden="false" customHeight="false" outlineLevel="0" collapsed="false">
      <c r="A3927" s="0" t="n">
        <v>39762</v>
      </c>
      <c r="B3927" s="0" t="s">
        <v>4929</v>
      </c>
      <c r="C3927" s="0" t="s">
        <v>1167</v>
      </c>
      <c r="D3927" s="0" t="s">
        <v>1168</v>
      </c>
      <c r="E3927" s="317" t="n">
        <v>521.72</v>
      </c>
    </row>
    <row r="3928" customFormat="false" ht="15" hidden="false" customHeight="false" outlineLevel="0" collapsed="false">
      <c r="A3928" s="0" t="n">
        <v>12042</v>
      </c>
      <c r="B3928" s="0" t="s">
        <v>4930</v>
      </c>
      <c r="C3928" s="0" t="s">
        <v>1167</v>
      </c>
      <c r="D3928" s="0" t="s">
        <v>1168</v>
      </c>
      <c r="E3928" s="317" t="n">
        <v>521.86</v>
      </c>
    </row>
    <row r="3929" customFormat="false" ht="15" hidden="false" customHeight="false" outlineLevel="0" collapsed="false">
      <c r="A3929" s="0" t="n">
        <v>39763</v>
      </c>
      <c r="B3929" s="0" t="s">
        <v>4931</v>
      </c>
      <c r="C3929" s="0" t="s">
        <v>1167</v>
      </c>
      <c r="D3929" s="0" t="s">
        <v>1168</v>
      </c>
      <c r="E3929" s="317" t="n">
        <v>787.39</v>
      </c>
    </row>
    <row r="3930" customFormat="false" ht="15" hidden="false" customHeight="false" outlineLevel="0" collapsed="false">
      <c r="A3930" s="0" t="n">
        <v>39756</v>
      </c>
      <c r="B3930" s="0" t="s">
        <v>4932</v>
      </c>
      <c r="C3930" s="0" t="s">
        <v>1167</v>
      </c>
      <c r="D3930" s="0" t="s">
        <v>1168</v>
      </c>
      <c r="E3930" s="317" t="n">
        <v>238.72</v>
      </c>
    </row>
    <row r="3931" customFormat="false" ht="15" hidden="false" customHeight="false" outlineLevel="0" collapsed="false">
      <c r="A3931" s="0" t="n">
        <v>12038</v>
      </c>
      <c r="B3931" s="0" t="s">
        <v>4933</v>
      </c>
      <c r="C3931" s="0" t="s">
        <v>1167</v>
      </c>
      <c r="D3931" s="0" t="s">
        <v>1168</v>
      </c>
      <c r="E3931" s="317" t="n">
        <v>266.51</v>
      </c>
    </row>
    <row r="3932" customFormat="false" ht="15" hidden="false" customHeight="false" outlineLevel="0" collapsed="false">
      <c r="A3932" s="0" t="n">
        <v>12040</v>
      </c>
      <c r="B3932" s="0" t="s">
        <v>4934</v>
      </c>
      <c r="C3932" s="0" t="s">
        <v>1167</v>
      </c>
      <c r="D3932" s="0" t="s">
        <v>1168</v>
      </c>
      <c r="E3932" s="317" t="n">
        <v>340.52</v>
      </c>
    </row>
    <row r="3933" customFormat="false" ht="15" hidden="false" customHeight="false" outlineLevel="0" collapsed="false">
      <c r="A3933" s="0" t="n">
        <v>39757</v>
      </c>
      <c r="B3933" s="0" t="s">
        <v>4935</v>
      </c>
      <c r="C3933" s="0" t="s">
        <v>1167</v>
      </c>
      <c r="D3933" s="0" t="s">
        <v>1168</v>
      </c>
      <c r="E3933" s="317" t="n">
        <v>364.12</v>
      </c>
    </row>
    <row r="3934" customFormat="false" ht="15" hidden="false" customHeight="false" outlineLevel="0" collapsed="false">
      <c r="A3934" s="0" t="n">
        <v>39758</v>
      </c>
      <c r="B3934" s="0" t="s">
        <v>4936</v>
      </c>
      <c r="C3934" s="0" t="s">
        <v>1167</v>
      </c>
      <c r="D3934" s="0" t="s">
        <v>1168</v>
      </c>
      <c r="E3934" s="317" t="n">
        <v>472.65</v>
      </c>
    </row>
    <row r="3935" customFormat="false" ht="15" hidden="false" customHeight="false" outlineLevel="0" collapsed="false">
      <c r="A3935" s="0" t="n">
        <v>39759</v>
      </c>
      <c r="B3935" s="0" t="s">
        <v>4937</v>
      </c>
      <c r="C3935" s="0" t="s">
        <v>1167</v>
      </c>
      <c r="D3935" s="0" t="s">
        <v>1168</v>
      </c>
      <c r="E3935" s="317" t="n">
        <v>645.77</v>
      </c>
    </row>
    <row r="3936" customFormat="false" ht="15" hidden="false" customHeight="false" outlineLevel="0" collapsed="false">
      <c r="A3936" s="0" t="n">
        <v>39760</v>
      </c>
      <c r="B3936" s="0" t="s">
        <v>4938</v>
      </c>
      <c r="C3936" s="0" t="s">
        <v>1167</v>
      </c>
      <c r="D3936" s="0" t="s">
        <v>1168</v>
      </c>
      <c r="E3936" s="317" t="n">
        <v>648.74</v>
      </c>
    </row>
    <row r="3937" customFormat="false" ht="15" hidden="false" customHeight="false" outlineLevel="0" collapsed="false">
      <c r="A3937" s="0" t="n">
        <v>39761</v>
      </c>
      <c r="B3937" s="0" t="s">
        <v>4939</v>
      </c>
      <c r="C3937" s="0" t="s">
        <v>1167</v>
      </c>
      <c r="D3937" s="0" t="s">
        <v>1168</v>
      </c>
      <c r="E3937" s="317" t="n">
        <v>830.29</v>
      </c>
    </row>
    <row r="3938" customFormat="false" ht="15" hidden="false" customHeight="false" outlineLevel="0" collapsed="false">
      <c r="A3938" s="0" t="n">
        <v>39765</v>
      </c>
      <c r="B3938" s="0" t="s">
        <v>4940</v>
      </c>
      <c r="C3938" s="0" t="s">
        <v>1167</v>
      </c>
      <c r="D3938" s="0" t="s">
        <v>1168</v>
      </c>
      <c r="E3938" s="317" t="n">
        <v>36.86</v>
      </c>
    </row>
    <row r="3939" customFormat="false" ht="15" hidden="false" customHeight="false" outlineLevel="0" collapsed="false">
      <c r="A3939" s="0" t="n">
        <v>13399</v>
      </c>
      <c r="B3939" s="0" t="s">
        <v>4941</v>
      </c>
      <c r="C3939" s="0" t="s">
        <v>1167</v>
      </c>
      <c r="D3939" s="0" t="s">
        <v>1168</v>
      </c>
      <c r="E3939" s="317" t="n">
        <v>20.96</v>
      </c>
    </row>
    <row r="3940" customFormat="false" ht="15" hidden="false" customHeight="false" outlineLevel="0" collapsed="false">
      <c r="A3940" s="0" t="n">
        <v>39764</v>
      </c>
      <c r="B3940" s="0" t="s">
        <v>4942</v>
      </c>
      <c r="C3940" s="0" t="s">
        <v>1167</v>
      </c>
      <c r="D3940" s="0" t="s">
        <v>1168</v>
      </c>
      <c r="E3940" s="317" t="n">
        <v>28.83</v>
      </c>
    </row>
    <row r="3941" customFormat="false" ht="15" hidden="false" customHeight="false" outlineLevel="0" collapsed="false">
      <c r="A3941" s="0" t="n">
        <v>39805</v>
      </c>
      <c r="B3941" s="0" t="s">
        <v>4943</v>
      </c>
      <c r="C3941" s="0" t="s">
        <v>1167</v>
      </c>
      <c r="D3941" s="0" t="s">
        <v>1168</v>
      </c>
      <c r="E3941" s="317" t="n">
        <v>129.54</v>
      </c>
    </row>
    <row r="3942" customFormat="false" ht="15" hidden="false" customHeight="false" outlineLevel="0" collapsed="false">
      <c r="A3942" s="0" t="n">
        <v>39806</v>
      </c>
      <c r="B3942" s="0" t="s">
        <v>4944</v>
      </c>
      <c r="C3942" s="0" t="s">
        <v>1167</v>
      </c>
      <c r="D3942" s="0" t="s">
        <v>1168</v>
      </c>
      <c r="E3942" s="317" t="n">
        <v>244.64</v>
      </c>
    </row>
    <row r="3943" customFormat="false" ht="15" hidden="false" customHeight="false" outlineLevel="0" collapsed="false">
      <c r="A3943" s="0" t="n">
        <v>39807</v>
      </c>
      <c r="B3943" s="0" t="s">
        <v>4945</v>
      </c>
      <c r="C3943" s="0" t="s">
        <v>1167</v>
      </c>
      <c r="D3943" s="0" t="s">
        <v>1168</v>
      </c>
      <c r="E3943" s="317" t="n">
        <v>344.88</v>
      </c>
    </row>
    <row r="3944" customFormat="false" ht="15" hidden="false" customHeight="false" outlineLevel="0" collapsed="false">
      <c r="A3944" s="0" t="n">
        <v>39804</v>
      </c>
      <c r="B3944" s="0" t="s">
        <v>4946</v>
      </c>
      <c r="C3944" s="0" t="s">
        <v>1167</v>
      </c>
      <c r="D3944" s="0" t="s">
        <v>1168</v>
      </c>
      <c r="E3944" s="317" t="n">
        <v>72.74</v>
      </c>
    </row>
    <row r="3945" customFormat="false" ht="15" hidden="false" customHeight="false" outlineLevel="0" collapsed="false">
      <c r="A3945" s="0" t="n">
        <v>39796</v>
      </c>
      <c r="B3945" s="0" t="s">
        <v>4947</v>
      </c>
      <c r="C3945" s="0" t="s">
        <v>1167</v>
      </c>
      <c r="D3945" s="0" t="s">
        <v>1168</v>
      </c>
      <c r="E3945" s="317" t="n">
        <v>74.13</v>
      </c>
    </row>
    <row r="3946" customFormat="false" ht="15" hidden="false" customHeight="false" outlineLevel="0" collapsed="false">
      <c r="A3946" s="0" t="n">
        <v>39797</v>
      </c>
      <c r="B3946" s="0" t="s">
        <v>4948</v>
      </c>
      <c r="C3946" s="0" t="s">
        <v>1167</v>
      </c>
      <c r="D3946" s="0" t="s">
        <v>1175</v>
      </c>
      <c r="E3946" s="317" t="n">
        <v>98.43</v>
      </c>
    </row>
    <row r="3947" customFormat="false" ht="15" hidden="false" customHeight="false" outlineLevel="0" collapsed="false">
      <c r="A3947" s="0" t="n">
        <v>39798</v>
      </c>
      <c r="B3947" s="0" t="s">
        <v>4949</v>
      </c>
      <c r="C3947" s="0" t="s">
        <v>1167</v>
      </c>
      <c r="D3947" s="0" t="s">
        <v>1168</v>
      </c>
      <c r="E3947" s="317" t="n">
        <v>164.09</v>
      </c>
    </row>
    <row r="3948" customFormat="false" ht="15" hidden="false" customHeight="false" outlineLevel="0" collapsed="false">
      <c r="A3948" s="0" t="n">
        <v>39794</v>
      </c>
      <c r="B3948" s="0" t="s">
        <v>4950</v>
      </c>
      <c r="C3948" s="0" t="s">
        <v>1167</v>
      </c>
      <c r="D3948" s="0" t="s">
        <v>1168</v>
      </c>
      <c r="E3948" s="317" t="n">
        <v>23.32</v>
      </c>
    </row>
    <row r="3949" customFormat="false" ht="15" hidden="false" customHeight="false" outlineLevel="0" collapsed="false">
      <c r="A3949" s="0" t="n">
        <v>39795</v>
      </c>
      <c r="B3949" s="0" t="s">
        <v>4951</v>
      </c>
      <c r="C3949" s="0" t="s">
        <v>1167</v>
      </c>
      <c r="D3949" s="0" t="s">
        <v>1168</v>
      </c>
      <c r="E3949" s="317" t="n">
        <v>32.66</v>
      </c>
    </row>
    <row r="3950" customFormat="false" ht="15" hidden="false" customHeight="false" outlineLevel="0" collapsed="false">
      <c r="A3950" s="0" t="n">
        <v>39801</v>
      </c>
      <c r="B3950" s="0" t="s">
        <v>4952</v>
      </c>
      <c r="C3950" s="0" t="s">
        <v>1167</v>
      </c>
      <c r="D3950" s="0" t="s">
        <v>1168</v>
      </c>
      <c r="E3950" s="317" t="n">
        <v>83.56</v>
      </c>
    </row>
    <row r="3951" customFormat="false" ht="15" hidden="false" customHeight="false" outlineLevel="0" collapsed="false">
      <c r="A3951" s="0" t="n">
        <v>39802</v>
      </c>
      <c r="B3951" s="0" t="s">
        <v>4953</v>
      </c>
      <c r="C3951" s="0" t="s">
        <v>1167</v>
      </c>
      <c r="D3951" s="0" t="s">
        <v>1168</v>
      </c>
      <c r="E3951" s="317" t="n">
        <v>138.78</v>
      </c>
    </row>
    <row r="3952" customFormat="false" ht="15" hidden="false" customHeight="false" outlineLevel="0" collapsed="false">
      <c r="A3952" s="0" t="n">
        <v>39803</v>
      </c>
      <c r="B3952" s="0" t="s">
        <v>4954</v>
      </c>
      <c r="C3952" s="0" t="s">
        <v>1167</v>
      </c>
      <c r="D3952" s="0" t="s">
        <v>1168</v>
      </c>
      <c r="E3952" s="317" t="n">
        <v>192.31</v>
      </c>
    </row>
    <row r="3953" customFormat="false" ht="15" hidden="false" customHeight="false" outlineLevel="0" collapsed="false">
      <c r="A3953" s="0" t="n">
        <v>39799</v>
      </c>
      <c r="B3953" s="0" t="s">
        <v>4955</v>
      </c>
      <c r="C3953" s="0" t="s">
        <v>1167</v>
      </c>
      <c r="D3953" s="0" t="s">
        <v>1168</v>
      </c>
      <c r="E3953" s="317" t="n">
        <v>31.59</v>
      </c>
    </row>
    <row r="3954" customFormat="false" ht="15" hidden="false" customHeight="false" outlineLevel="0" collapsed="false">
      <c r="A3954" s="0" t="n">
        <v>39800</v>
      </c>
      <c r="B3954" s="0" t="s">
        <v>4956</v>
      </c>
      <c r="C3954" s="0" t="s">
        <v>1167</v>
      </c>
      <c r="D3954" s="0" t="s">
        <v>1168</v>
      </c>
      <c r="E3954" s="317" t="n">
        <v>53.17</v>
      </c>
    </row>
    <row r="3955" customFormat="false" ht="15" hidden="false" customHeight="false" outlineLevel="0" collapsed="false">
      <c r="A3955" s="0" t="n">
        <v>4224</v>
      </c>
      <c r="B3955" s="0" t="s">
        <v>4957</v>
      </c>
      <c r="C3955" s="0" t="s">
        <v>1235</v>
      </c>
      <c r="D3955" s="0" t="s">
        <v>1168</v>
      </c>
      <c r="E3955" s="317" t="n">
        <v>11.76</v>
      </c>
    </row>
    <row r="3956" customFormat="false" ht="15" hidden="false" customHeight="false" outlineLevel="0" collapsed="false">
      <c r="A3956" s="0" t="n">
        <v>21059</v>
      </c>
      <c r="B3956" s="0" t="s">
        <v>4958</v>
      </c>
      <c r="C3956" s="0" t="s">
        <v>1167</v>
      </c>
      <c r="D3956" s="0" t="s">
        <v>1171</v>
      </c>
      <c r="E3956" s="317" t="n">
        <v>33.5</v>
      </c>
    </row>
    <row r="3957" customFormat="false" ht="15" hidden="false" customHeight="false" outlineLevel="0" collapsed="false">
      <c r="A3957" s="0" t="n">
        <v>11234</v>
      </c>
      <c r="B3957" s="0" t="s">
        <v>4959</v>
      </c>
      <c r="C3957" s="0" t="s">
        <v>1167</v>
      </c>
      <c r="D3957" s="0" t="s">
        <v>1171</v>
      </c>
      <c r="E3957" s="317" t="n">
        <v>50.5</v>
      </c>
    </row>
    <row r="3958" customFormat="false" ht="15" hidden="false" customHeight="false" outlineLevel="0" collapsed="false">
      <c r="A3958" s="0" t="n">
        <v>21060</v>
      </c>
      <c r="B3958" s="0" t="s">
        <v>4960</v>
      </c>
      <c r="C3958" s="0" t="s">
        <v>1167</v>
      </c>
      <c r="D3958" s="0" t="s">
        <v>1171</v>
      </c>
      <c r="E3958" s="317" t="n">
        <v>62.15</v>
      </c>
    </row>
    <row r="3959" customFormat="false" ht="15" hidden="false" customHeight="false" outlineLevel="0" collapsed="false">
      <c r="A3959" s="0" t="n">
        <v>21061</v>
      </c>
      <c r="B3959" s="0" t="s">
        <v>4961</v>
      </c>
      <c r="C3959" s="0" t="s">
        <v>1167</v>
      </c>
      <c r="D3959" s="0" t="s">
        <v>1171</v>
      </c>
      <c r="E3959" s="317" t="n">
        <v>77.69</v>
      </c>
    </row>
    <row r="3960" customFormat="false" ht="15" hidden="false" customHeight="false" outlineLevel="0" collapsed="false">
      <c r="A3960" s="0" t="n">
        <v>21062</v>
      </c>
      <c r="B3960" s="0" t="s">
        <v>4962</v>
      </c>
      <c r="C3960" s="0" t="s">
        <v>1167</v>
      </c>
      <c r="D3960" s="0" t="s">
        <v>1171</v>
      </c>
      <c r="E3960" s="317" t="n">
        <v>122.37</v>
      </c>
    </row>
    <row r="3961" customFormat="false" ht="15" hidden="false" customHeight="false" outlineLevel="0" collapsed="false">
      <c r="A3961" s="0" t="n">
        <v>11708</v>
      </c>
      <c r="B3961" s="0" t="s">
        <v>4963</v>
      </c>
      <c r="C3961" s="0" t="s">
        <v>1167</v>
      </c>
      <c r="D3961" s="0" t="s">
        <v>1171</v>
      </c>
      <c r="E3961" s="317" t="n">
        <v>13.35</v>
      </c>
    </row>
    <row r="3962" customFormat="false" ht="15" hidden="false" customHeight="false" outlineLevel="0" collapsed="false">
      <c r="A3962" s="0" t="n">
        <v>11709</v>
      </c>
      <c r="B3962" s="0" t="s">
        <v>4964</v>
      </c>
      <c r="C3962" s="0" t="s">
        <v>1167</v>
      </c>
      <c r="D3962" s="0" t="s">
        <v>1171</v>
      </c>
      <c r="E3962" s="317" t="n">
        <v>31.37</v>
      </c>
    </row>
    <row r="3963" customFormat="false" ht="15" hidden="false" customHeight="false" outlineLevel="0" collapsed="false">
      <c r="A3963" s="0" t="n">
        <v>11710</v>
      </c>
      <c r="B3963" s="0" t="s">
        <v>4965</v>
      </c>
      <c r="C3963" s="0" t="s">
        <v>1167</v>
      </c>
      <c r="D3963" s="0" t="s">
        <v>1171</v>
      </c>
      <c r="E3963" s="317" t="n">
        <v>72.11</v>
      </c>
    </row>
    <row r="3964" customFormat="false" ht="15" hidden="false" customHeight="false" outlineLevel="0" collapsed="false">
      <c r="A3964" s="0" t="n">
        <v>11707</v>
      </c>
      <c r="B3964" s="0" t="s">
        <v>4966</v>
      </c>
      <c r="C3964" s="0" t="s">
        <v>1167</v>
      </c>
      <c r="D3964" s="0" t="s">
        <v>1171</v>
      </c>
      <c r="E3964" s="317" t="n">
        <v>10</v>
      </c>
    </row>
    <row r="3965" customFormat="false" ht="15" hidden="false" customHeight="false" outlineLevel="0" collapsed="false">
      <c r="A3965" s="0" t="n">
        <v>11739</v>
      </c>
      <c r="B3965" s="0" t="s">
        <v>4967</v>
      </c>
      <c r="C3965" s="0" t="s">
        <v>1167</v>
      </c>
      <c r="D3965" s="0" t="s">
        <v>1168</v>
      </c>
      <c r="E3965" s="317" t="n">
        <v>4.45</v>
      </c>
    </row>
    <row r="3966" customFormat="false" ht="15" hidden="false" customHeight="false" outlineLevel="0" collapsed="false">
      <c r="A3966" s="0" t="n">
        <v>11711</v>
      </c>
      <c r="B3966" s="0" t="s">
        <v>4968</v>
      </c>
      <c r="C3966" s="0" t="s">
        <v>1167</v>
      </c>
      <c r="D3966" s="0" t="s">
        <v>1168</v>
      </c>
      <c r="E3966" s="317" t="n">
        <v>6.52</v>
      </c>
    </row>
    <row r="3967" customFormat="false" ht="15" hidden="false" customHeight="false" outlineLevel="0" collapsed="false">
      <c r="A3967" s="0" t="n">
        <v>5102</v>
      </c>
      <c r="B3967" s="0" t="s">
        <v>4969</v>
      </c>
      <c r="C3967" s="0" t="s">
        <v>1167</v>
      </c>
      <c r="D3967" s="0" t="s">
        <v>1168</v>
      </c>
      <c r="E3967" s="317" t="n">
        <v>6.3</v>
      </c>
    </row>
    <row r="3968" customFormat="false" ht="15" hidden="false" customHeight="false" outlineLevel="0" collapsed="false">
      <c r="A3968" s="0" t="n">
        <v>11741</v>
      </c>
      <c r="B3968" s="0" t="s">
        <v>4970</v>
      </c>
      <c r="C3968" s="0" t="s">
        <v>1167</v>
      </c>
      <c r="D3968" s="0" t="s">
        <v>1168</v>
      </c>
      <c r="E3968" s="317" t="n">
        <v>4.59</v>
      </c>
    </row>
    <row r="3969" customFormat="false" ht="15" hidden="false" customHeight="false" outlineLevel="0" collapsed="false">
      <c r="A3969" s="0" t="n">
        <v>11743</v>
      </c>
      <c r="B3969" s="0" t="s">
        <v>4971</v>
      </c>
      <c r="C3969" s="0" t="s">
        <v>1167</v>
      </c>
      <c r="D3969" s="0" t="s">
        <v>1168</v>
      </c>
      <c r="E3969" s="317" t="n">
        <v>4.17</v>
      </c>
    </row>
    <row r="3970" customFormat="false" ht="15" hidden="false" customHeight="false" outlineLevel="0" collapsed="false">
      <c r="A3970" s="0" t="n">
        <v>11745</v>
      </c>
      <c r="B3970" s="0" t="s">
        <v>4972</v>
      </c>
      <c r="C3970" s="0" t="s">
        <v>1167</v>
      </c>
      <c r="D3970" s="0" t="s">
        <v>1168</v>
      </c>
      <c r="E3970" s="317" t="n">
        <v>5.92</v>
      </c>
    </row>
    <row r="3971" customFormat="false" ht="15" hidden="false" customHeight="false" outlineLevel="0" collapsed="false">
      <c r="A3971" s="0" t="n">
        <v>25961</v>
      </c>
      <c r="B3971" s="0" t="s">
        <v>4973</v>
      </c>
      <c r="C3971" s="0" t="s">
        <v>1173</v>
      </c>
      <c r="D3971" s="0" t="s">
        <v>1168</v>
      </c>
      <c r="E3971" s="317" t="n">
        <v>16.11</v>
      </c>
    </row>
    <row r="3972" customFormat="false" ht="15" hidden="false" customHeight="false" outlineLevel="0" collapsed="false">
      <c r="A3972" s="0" t="n">
        <v>40985</v>
      </c>
      <c r="B3972" s="0" t="s">
        <v>4974</v>
      </c>
      <c r="C3972" s="0" t="s">
        <v>1360</v>
      </c>
      <c r="D3972" s="0" t="s">
        <v>1168</v>
      </c>
      <c r="E3972" s="316" t="n">
        <v>2845.88</v>
      </c>
    </row>
    <row r="3973" customFormat="false" ht="15" hidden="false" customHeight="false" outlineLevel="0" collapsed="false">
      <c r="A3973" s="0" t="n">
        <v>1088</v>
      </c>
      <c r="B3973" s="0" t="s">
        <v>4975</v>
      </c>
      <c r="C3973" s="0" t="s">
        <v>1167</v>
      </c>
      <c r="D3973" s="0" t="s">
        <v>1171</v>
      </c>
      <c r="E3973" s="317" t="n">
        <v>13.15</v>
      </c>
    </row>
    <row r="3974" customFormat="false" ht="15" hidden="false" customHeight="false" outlineLevel="0" collapsed="false">
      <c r="A3974" s="0" t="n">
        <v>1087</v>
      </c>
      <c r="B3974" s="0" t="s">
        <v>4976</v>
      </c>
      <c r="C3974" s="0" t="s">
        <v>1167</v>
      </c>
      <c r="D3974" s="0" t="s">
        <v>1171</v>
      </c>
      <c r="E3974" s="317" t="n">
        <v>16.43</v>
      </c>
    </row>
    <row r="3975" customFormat="false" ht="15" hidden="false" customHeight="false" outlineLevel="0" collapsed="false">
      <c r="A3975" s="0" t="n">
        <v>38777</v>
      </c>
      <c r="B3975" s="0" t="s">
        <v>4977</v>
      </c>
      <c r="C3975" s="0" t="s">
        <v>1167</v>
      </c>
      <c r="D3975" s="0" t="s">
        <v>1171</v>
      </c>
      <c r="E3975" s="317" t="n">
        <v>32.73</v>
      </c>
    </row>
    <row r="3976" customFormat="false" ht="15" hidden="false" customHeight="false" outlineLevel="0" collapsed="false">
      <c r="A3976" s="0" t="n">
        <v>1086</v>
      </c>
      <c r="B3976" s="0" t="s">
        <v>4978</v>
      </c>
      <c r="C3976" s="0" t="s">
        <v>1167</v>
      </c>
      <c r="D3976" s="0" t="s">
        <v>1171</v>
      </c>
      <c r="E3976" s="317" t="n">
        <v>17.27</v>
      </c>
    </row>
    <row r="3977" customFormat="false" ht="15" hidden="false" customHeight="false" outlineLevel="0" collapsed="false">
      <c r="A3977" s="0" t="n">
        <v>1079</v>
      </c>
      <c r="B3977" s="0" t="s">
        <v>4979</v>
      </c>
      <c r="C3977" s="0" t="s">
        <v>1167</v>
      </c>
      <c r="D3977" s="0" t="s">
        <v>1171</v>
      </c>
      <c r="E3977" s="317" t="n">
        <v>17.85</v>
      </c>
    </row>
    <row r="3978" customFormat="false" ht="15" hidden="false" customHeight="false" outlineLevel="0" collapsed="false">
      <c r="A3978" s="0" t="n">
        <v>39374</v>
      </c>
      <c r="B3978" s="0" t="s">
        <v>4980</v>
      </c>
      <c r="C3978" s="0" t="s">
        <v>1167</v>
      </c>
      <c r="D3978" s="0" t="s">
        <v>1175</v>
      </c>
      <c r="E3978" s="317" t="n">
        <v>94.19</v>
      </c>
    </row>
    <row r="3979" customFormat="false" ht="15" hidden="false" customHeight="false" outlineLevel="0" collapsed="false">
      <c r="A3979" s="0" t="n">
        <v>1082</v>
      </c>
      <c r="B3979" s="0" t="s">
        <v>4981</v>
      </c>
      <c r="C3979" s="0" t="s">
        <v>1167</v>
      </c>
      <c r="D3979" s="0" t="s">
        <v>1171</v>
      </c>
      <c r="E3979" s="317" t="n">
        <v>112.26</v>
      </c>
    </row>
    <row r="3980" customFormat="false" ht="15" hidden="false" customHeight="false" outlineLevel="0" collapsed="false">
      <c r="A3980" s="0" t="n">
        <v>12316</v>
      </c>
      <c r="B3980" s="0" t="s">
        <v>4982</v>
      </c>
      <c r="C3980" s="0" t="s">
        <v>1167</v>
      </c>
      <c r="D3980" s="0" t="s">
        <v>1171</v>
      </c>
      <c r="E3980" s="317" t="n">
        <v>51.45</v>
      </c>
    </row>
    <row r="3981" customFormat="false" ht="15" hidden="false" customHeight="false" outlineLevel="0" collapsed="false">
      <c r="A3981" s="0" t="n">
        <v>12317</v>
      </c>
      <c r="B3981" s="0" t="s">
        <v>4983</v>
      </c>
      <c r="C3981" s="0" t="s">
        <v>1167</v>
      </c>
      <c r="D3981" s="0" t="s">
        <v>1171</v>
      </c>
      <c r="E3981" s="317" t="n">
        <v>61.36</v>
      </c>
    </row>
    <row r="3982" customFormat="false" ht="15" hidden="false" customHeight="false" outlineLevel="0" collapsed="false">
      <c r="A3982" s="0" t="n">
        <v>12318</v>
      </c>
      <c r="B3982" s="0" t="s">
        <v>4984</v>
      </c>
      <c r="C3982" s="0" t="s">
        <v>1167</v>
      </c>
      <c r="D3982" s="0" t="s">
        <v>1171</v>
      </c>
      <c r="E3982" s="317" t="n">
        <v>70.68</v>
      </c>
    </row>
    <row r="3983" customFormat="false" ht="15" hidden="false" customHeight="false" outlineLevel="0" collapsed="false">
      <c r="A3983" s="0" t="n">
        <v>5104</v>
      </c>
      <c r="B3983" s="0" t="s">
        <v>732</v>
      </c>
      <c r="C3983" s="0" t="s">
        <v>1234</v>
      </c>
      <c r="D3983" s="0" t="s">
        <v>1171</v>
      </c>
      <c r="E3983" s="317" t="n">
        <v>35.03</v>
      </c>
    </row>
    <row r="3984" customFormat="false" ht="15" hidden="false" customHeight="false" outlineLevel="0" collapsed="false">
      <c r="A3984" s="0" t="n">
        <v>26023</v>
      </c>
      <c r="B3984" s="0" t="s">
        <v>4985</v>
      </c>
      <c r="C3984" s="0" t="s">
        <v>1167</v>
      </c>
      <c r="D3984" s="0" t="s">
        <v>1168</v>
      </c>
      <c r="E3984" s="317" t="n">
        <v>59.09</v>
      </c>
    </row>
    <row r="3985" customFormat="false" ht="15" hidden="false" customHeight="false" outlineLevel="0" collapsed="false">
      <c r="A3985" s="0" t="n">
        <v>2710</v>
      </c>
      <c r="B3985" s="0" t="s">
        <v>4986</v>
      </c>
      <c r="C3985" s="0" t="s">
        <v>1167</v>
      </c>
      <c r="D3985" s="0" t="s">
        <v>1168</v>
      </c>
      <c r="E3985" s="317" t="n">
        <v>47.19</v>
      </c>
    </row>
    <row r="3986" customFormat="false" ht="15" hidden="false" customHeight="false" outlineLevel="0" collapsed="false">
      <c r="A3986" s="0" t="n">
        <v>14575</v>
      </c>
      <c r="B3986" s="0" t="s">
        <v>4987</v>
      </c>
      <c r="C3986" s="0" t="s">
        <v>1167</v>
      </c>
      <c r="D3986" s="0" t="s">
        <v>1171</v>
      </c>
      <c r="E3986" s="316" t="n">
        <v>3115141.26</v>
      </c>
    </row>
    <row r="3987" customFormat="false" ht="15" hidden="false" customHeight="false" outlineLevel="0" collapsed="false">
      <c r="A3987" s="0" t="n">
        <v>20034</v>
      </c>
      <c r="B3987" s="0" t="s">
        <v>4988</v>
      </c>
      <c r="C3987" s="0" t="s">
        <v>1167</v>
      </c>
      <c r="D3987" s="0" t="s">
        <v>1171</v>
      </c>
      <c r="E3987" s="317" t="n">
        <v>58.76</v>
      </c>
    </row>
    <row r="3988" customFormat="false" ht="15" hidden="false" customHeight="false" outlineLevel="0" collapsed="false">
      <c r="A3988" s="0" t="n">
        <v>20036</v>
      </c>
      <c r="B3988" s="0" t="s">
        <v>4989</v>
      </c>
      <c r="C3988" s="0" t="s">
        <v>1167</v>
      </c>
      <c r="D3988" s="0" t="s">
        <v>1171</v>
      </c>
      <c r="E3988" s="317" t="n">
        <v>113.04</v>
      </c>
    </row>
    <row r="3989" customFormat="false" ht="15" hidden="false" customHeight="false" outlineLevel="0" collapsed="false">
      <c r="A3989" s="0" t="n">
        <v>20037</v>
      </c>
      <c r="B3989" s="0" t="s">
        <v>4990</v>
      </c>
      <c r="C3989" s="0" t="s">
        <v>1167</v>
      </c>
      <c r="D3989" s="0" t="s">
        <v>1171</v>
      </c>
      <c r="E3989" s="317" t="n">
        <v>213.21</v>
      </c>
    </row>
    <row r="3990" customFormat="false" ht="15" hidden="false" customHeight="false" outlineLevel="0" collapsed="false">
      <c r="A3990" s="0" t="n">
        <v>20043</v>
      </c>
      <c r="B3990" s="0" t="s">
        <v>4991</v>
      </c>
      <c r="C3990" s="0" t="s">
        <v>1167</v>
      </c>
      <c r="D3990" s="0" t="s">
        <v>1168</v>
      </c>
      <c r="E3990" s="317" t="n">
        <v>4.65</v>
      </c>
    </row>
    <row r="3991" customFormat="false" ht="15" hidden="false" customHeight="false" outlineLevel="0" collapsed="false">
      <c r="A3991" s="0" t="n">
        <v>20044</v>
      </c>
      <c r="B3991" s="0" t="s">
        <v>4992</v>
      </c>
      <c r="C3991" s="0" t="s">
        <v>1167</v>
      </c>
      <c r="D3991" s="0" t="s">
        <v>1168</v>
      </c>
      <c r="E3991" s="317" t="n">
        <v>5.43</v>
      </c>
    </row>
    <row r="3992" customFormat="false" ht="15" hidden="false" customHeight="false" outlineLevel="0" collapsed="false">
      <c r="A3992" s="0" t="n">
        <v>20042</v>
      </c>
      <c r="B3992" s="0" t="s">
        <v>4993</v>
      </c>
      <c r="C3992" s="0" t="s">
        <v>1167</v>
      </c>
      <c r="D3992" s="0" t="s">
        <v>1168</v>
      </c>
      <c r="E3992" s="317" t="n">
        <v>3.93</v>
      </c>
    </row>
    <row r="3993" customFormat="false" ht="15" hidden="false" customHeight="false" outlineLevel="0" collapsed="false">
      <c r="A3993" s="0" t="n">
        <v>20046</v>
      </c>
      <c r="B3993" s="0" t="s">
        <v>4994</v>
      </c>
      <c r="C3993" s="0" t="s">
        <v>1167</v>
      </c>
      <c r="D3993" s="0" t="s">
        <v>1168</v>
      </c>
      <c r="E3993" s="317" t="n">
        <v>11.52</v>
      </c>
    </row>
    <row r="3994" customFormat="false" ht="15" hidden="false" customHeight="false" outlineLevel="0" collapsed="false">
      <c r="A3994" s="0" t="n">
        <v>20047</v>
      </c>
      <c r="B3994" s="0" t="s">
        <v>4995</v>
      </c>
      <c r="C3994" s="0" t="s">
        <v>1167</v>
      </c>
      <c r="D3994" s="0" t="s">
        <v>1168</v>
      </c>
      <c r="E3994" s="317" t="n">
        <v>31.5</v>
      </c>
    </row>
    <row r="3995" customFormat="false" ht="15" hidden="false" customHeight="false" outlineLevel="0" collapsed="false">
      <c r="A3995" s="0" t="n">
        <v>20045</v>
      </c>
      <c r="B3995" s="0" t="s">
        <v>4996</v>
      </c>
      <c r="C3995" s="0" t="s">
        <v>1167</v>
      </c>
      <c r="D3995" s="0" t="s">
        <v>1168</v>
      </c>
      <c r="E3995" s="317" t="n">
        <v>4.74</v>
      </c>
    </row>
    <row r="3996" customFormat="false" ht="15" hidden="false" customHeight="false" outlineLevel="0" collapsed="false">
      <c r="A3996" s="0" t="n">
        <v>20972</v>
      </c>
      <c r="B3996" s="0" t="s">
        <v>4997</v>
      </c>
      <c r="C3996" s="0" t="s">
        <v>1167</v>
      </c>
      <c r="D3996" s="0" t="s">
        <v>1168</v>
      </c>
      <c r="E3996" s="317" t="n">
        <v>88.42</v>
      </c>
    </row>
    <row r="3997" customFormat="false" ht="15" hidden="false" customHeight="false" outlineLevel="0" collapsed="false">
      <c r="A3997" s="0" t="n">
        <v>20032</v>
      </c>
      <c r="B3997" s="0" t="s">
        <v>4998</v>
      </c>
      <c r="C3997" s="0" t="s">
        <v>1167</v>
      </c>
      <c r="D3997" s="0" t="s">
        <v>1171</v>
      </c>
      <c r="E3997" s="317" t="n">
        <v>46.93</v>
      </c>
    </row>
    <row r="3998" customFormat="false" ht="15" hidden="false" customHeight="false" outlineLevel="0" collapsed="false">
      <c r="A3998" s="0" t="n">
        <v>11321</v>
      </c>
      <c r="B3998" s="0" t="s">
        <v>4999</v>
      </c>
      <c r="C3998" s="0" t="s">
        <v>1167</v>
      </c>
      <c r="D3998" s="0" t="s">
        <v>1171</v>
      </c>
      <c r="E3998" s="317" t="n">
        <v>21.4</v>
      </c>
    </row>
    <row r="3999" customFormat="false" ht="15" hidden="false" customHeight="false" outlineLevel="0" collapsed="false">
      <c r="A3999" s="0" t="n">
        <v>11323</v>
      </c>
      <c r="B3999" s="0" t="s">
        <v>5000</v>
      </c>
      <c r="C3999" s="0" t="s">
        <v>1167</v>
      </c>
      <c r="D3999" s="0" t="s">
        <v>1171</v>
      </c>
      <c r="E3999" s="317" t="n">
        <v>24.61</v>
      </c>
    </row>
    <row r="4000" customFormat="false" ht="15" hidden="false" customHeight="false" outlineLevel="0" collapsed="false">
      <c r="A4000" s="0" t="n">
        <v>20327</v>
      </c>
      <c r="B4000" s="0" t="s">
        <v>5001</v>
      </c>
      <c r="C4000" s="0" t="s">
        <v>1167</v>
      </c>
      <c r="D4000" s="0" t="s">
        <v>1171</v>
      </c>
      <c r="E4000" s="317" t="n">
        <v>13.96</v>
      </c>
    </row>
    <row r="4001" customFormat="false" ht="15" hidden="false" customHeight="false" outlineLevel="0" collapsed="false">
      <c r="A4001" s="0" t="n">
        <v>25966</v>
      </c>
      <c r="B4001" s="0" t="s">
        <v>653</v>
      </c>
      <c r="C4001" s="0" t="s">
        <v>1235</v>
      </c>
      <c r="D4001" s="0" t="s">
        <v>1168</v>
      </c>
      <c r="E4001" s="317" t="n">
        <v>15.03</v>
      </c>
    </row>
    <row r="4002" customFormat="false" ht="15" hidden="false" customHeight="false" outlineLevel="0" collapsed="false">
      <c r="A4002" s="0" t="n">
        <v>13390</v>
      </c>
      <c r="B4002" s="0" t="s">
        <v>5002</v>
      </c>
      <c r="C4002" s="0" t="s">
        <v>1167</v>
      </c>
      <c r="D4002" s="0" t="s">
        <v>1171</v>
      </c>
      <c r="E4002" s="317" t="n">
        <v>64.93</v>
      </c>
    </row>
    <row r="4003" customFormat="false" ht="15" hidden="false" customHeight="false" outlineLevel="0" collapsed="false">
      <c r="A4003" s="0" t="n">
        <v>6034</v>
      </c>
      <c r="B4003" s="0" t="s">
        <v>5003</v>
      </c>
      <c r="C4003" s="0" t="s">
        <v>1167</v>
      </c>
      <c r="D4003" s="0" t="s">
        <v>1168</v>
      </c>
      <c r="E4003" s="317" t="n">
        <v>9.26</v>
      </c>
    </row>
    <row r="4004" customFormat="false" ht="15" hidden="false" customHeight="false" outlineLevel="0" collapsed="false">
      <c r="A4004" s="0" t="n">
        <v>6036</v>
      </c>
      <c r="B4004" s="0" t="s">
        <v>5004</v>
      </c>
      <c r="C4004" s="0" t="s">
        <v>1167</v>
      </c>
      <c r="D4004" s="0" t="s">
        <v>1168</v>
      </c>
      <c r="E4004" s="317" t="n">
        <v>12.62</v>
      </c>
    </row>
    <row r="4005" customFormat="false" ht="15" hidden="false" customHeight="false" outlineLevel="0" collapsed="false">
      <c r="A4005" s="0" t="n">
        <v>6031</v>
      </c>
      <c r="B4005" s="0" t="s">
        <v>5005</v>
      </c>
      <c r="C4005" s="0" t="s">
        <v>1167</v>
      </c>
      <c r="D4005" s="0" t="s">
        <v>1168</v>
      </c>
      <c r="E4005" s="317" t="n">
        <v>14.83</v>
      </c>
    </row>
    <row r="4006" customFormat="false" ht="15" hidden="false" customHeight="false" outlineLevel="0" collapsed="false">
      <c r="A4006" s="0" t="n">
        <v>6029</v>
      </c>
      <c r="B4006" s="0" t="s">
        <v>5006</v>
      </c>
      <c r="C4006" s="0" t="s">
        <v>1167</v>
      </c>
      <c r="D4006" s="0" t="s">
        <v>1175</v>
      </c>
      <c r="E4006" s="317" t="n">
        <v>14.99</v>
      </c>
    </row>
    <row r="4007" customFormat="false" ht="15" hidden="false" customHeight="false" outlineLevel="0" collapsed="false">
      <c r="A4007" s="0" t="n">
        <v>6033</v>
      </c>
      <c r="B4007" s="0" t="s">
        <v>5007</v>
      </c>
      <c r="C4007" s="0" t="s">
        <v>1167</v>
      </c>
      <c r="D4007" s="0" t="s">
        <v>1168</v>
      </c>
      <c r="E4007" s="317" t="n">
        <v>19.75</v>
      </c>
    </row>
    <row r="4008" customFormat="false" ht="15" hidden="false" customHeight="false" outlineLevel="0" collapsed="false">
      <c r="A4008" s="0" t="n">
        <v>11672</v>
      </c>
      <c r="B4008" s="0" t="s">
        <v>5008</v>
      </c>
      <c r="C4008" s="0" t="s">
        <v>1167</v>
      </c>
      <c r="D4008" s="0" t="s">
        <v>1168</v>
      </c>
      <c r="E4008" s="317" t="n">
        <v>42.97</v>
      </c>
    </row>
    <row r="4009" customFormat="false" ht="15" hidden="false" customHeight="false" outlineLevel="0" collapsed="false">
      <c r="A4009" s="0" t="n">
        <v>11669</v>
      </c>
      <c r="B4009" s="0" t="s">
        <v>5009</v>
      </c>
      <c r="C4009" s="0" t="s">
        <v>1167</v>
      </c>
      <c r="D4009" s="0" t="s">
        <v>1168</v>
      </c>
      <c r="E4009" s="317" t="n">
        <v>40.92</v>
      </c>
    </row>
    <row r="4010" customFormat="false" ht="15" hidden="false" customHeight="false" outlineLevel="0" collapsed="false">
      <c r="A4010" s="0" t="n">
        <v>11670</v>
      </c>
      <c r="B4010" s="0" t="s">
        <v>5010</v>
      </c>
      <c r="C4010" s="0" t="s">
        <v>1167</v>
      </c>
      <c r="D4010" s="0" t="s">
        <v>1168</v>
      </c>
      <c r="E4010" s="317" t="n">
        <v>15.67</v>
      </c>
    </row>
    <row r="4011" customFormat="false" ht="15" hidden="false" customHeight="false" outlineLevel="0" collapsed="false">
      <c r="A4011" s="0" t="n">
        <v>20055</v>
      </c>
      <c r="B4011" s="0" t="s">
        <v>5011</v>
      </c>
      <c r="C4011" s="0" t="s">
        <v>1167</v>
      </c>
      <c r="D4011" s="0" t="s">
        <v>1168</v>
      </c>
      <c r="E4011" s="317" t="n">
        <v>30.65</v>
      </c>
    </row>
    <row r="4012" customFormat="false" ht="15" hidden="false" customHeight="false" outlineLevel="0" collapsed="false">
      <c r="A4012" s="0" t="n">
        <v>11671</v>
      </c>
      <c r="B4012" s="0" t="s">
        <v>5012</v>
      </c>
      <c r="C4012" s="0" t="s">
        <v>1167</v>
      </c>
      <c r="D4012" s="0" t="s">
        <v>1168</v>
      </c>
      <c r="E4012" s="317" t="n">
        <v>65.76</v>
      </c>
    </row>
    <row r="4013" customFormat="false" ht="15" hidden="false" customHeight="false" outlineLevel="0" collapsed="false">
      <c r="A4013" s="0" t="n">
        <v>6032</v>
      </c>
      <c r="B4013" s="0" t="s">
        <v>5013</v>
      </c>
      <c r="C4013" s="0" t="s">
        <v>1167</v>
      </c>
      <c r="D4013" s="0" t="s">
        <v>1168</v>
      </c>
      <c r="E4013" s="317" t="n">
        <v>18.78</v>
      </c>
    </row>
    <row r="4014" customFormat="false" ht="15" hidden="false" customHeight="false" outlineLevel="0" collapsed="false">
      <c r="A4014" s="0" t="n">
        <v>11673</v>
      </c>
      <c r="B4014" s="0" t="s">
        <v>5014</v>
      </c>
      <c r="C4014" s="0" t="s">
        <v>1167</v>
      </c>
      <c r="D4014" s="0" t="s">
        <v>1168</v>
      </c>
      <c r="E4014" s="317" t="n">
        <v>14.79</v>
      </c>
    </row>
    <row r="4015" customFormat="false" ht="15" hidden="false" customHeight="false" outlineLevel="0" collapsed="false">
      <c r="A4015" s="0" t="n">
        <v>11674</v>
      </c>
      <c r="B4015" s="0" t="s">
        <v>5015</v>
      </c>
      <c r="C4015" s="0" t="s">
        <v>1167</v>
      </c>
      <c r="D4015" s="0" t="s">
        <v>1168</v>
      </c>
      <c r="E4015" s="317" t="n">
        <v>19.05</v>
      </c>
    </row>
    <row r="4016" customFormat="false" ht="15" hidden="false" customHeight="false" outlineLevel="0" collapsed="false">
      <c r="A4016" s="0" t="n">
        <v>11675</v>
      </c>
      <c r="B4016" s="0" t="s">
        <v>5016</v>
      </c>
      <c r="C4016" s="0" t="s">
        <v>1167</v>
      </c>
      <c r="D4016" s="0" t="s">
        <v>1168</v>
      </c>
      <c r="E4016" s="317" t="n">
        <v>30.24</v>
      </c>
    </row>
    <row r="4017" customFormat="false" ht="15" hidden="false" customHeight="false" outlineLevel="0" collapsed="false">
      <c r="A4017" s="0" t="n">
        <v>11676</v>
      </c>
      <c r="B4017" s="0" t="s">
        <v>5017</v>
      </c>
      <c r="C4017" s="0" t="s">
        <v>1167</v>
      </c>
      <c r="D4017" s="0" t="s">
        <v>1168</v>
      </c>
      <c r="E4017" s="317" t="n">
        <v>40.45</v>
      </c>
    </row>
    <row r="4018" customFormat="false" ht="15" hidden="false" customHeight="false" outlineLevel="0" collapsed="false">
      <c r="A4018" s="0" t="n">
        <v>11677</v>
      </c>
      <c r="B4018" s="0" t="s">
        <v>5018</v>
      </c>
      <c r="C4018" s="0" t="s">
        <v>1167</v>
      </c>
      <c r="D4018" s="0" t="s">
        <v>1168</v>
      </c>
      <c r="E4018" s="317" t="n">
        <v>41.77</v>
      </c>
    </row>
    <row r="4019" customFormat="false" ht="15" hidden="false" customHeight="false" outlineLevel="0" collapsed="false">
      <c r="A4019" s="0" t="n">
        <v>11678</v>
      </c>
      <c r="B4019" s="0" t="s">
        <v>5019</v>
      </c>
      <c r="C4019" s="0" t="s">
        <v>1167</v>
      </c>
      <c r="D4019" s="0" t="s">
        <v>1168</v>
      </c>
      <c r="E4019" s="317" t="n">
        <v>76.5</v>
      </c>
    </row>
    <row r="4020" customFormat="false" ht="15" hidden="false" customHeight="false" outlineLevel="0" collapsed="false">
      <c r="A4020" s="0" t="n">
        <v>6038</v>
      </c>
      <c r="B4020" s="0" t="s">
        <v>5020</v>
      </c>
      <c r="C4020" s="0" t="s">
        <v>1167</v>
      </c>
      <c r="D4020" s="0" t="s">
        <v>1168</v>
      </c>
      <c r="E4020" s="317" t="n">
        <v>4.85</v>
      </c>
    </row>
    <row r="4021" customFormat="false" ht="15" hidden="false" customHeight="false" outlineLevel="0" collapsed="false">
      <c r="A4021" s="0" t="n">
        <v>11718</v>
      </c>
      <c r="B4021" s="0" t="s">
        <v>5021</v>
      </c>
      <c r="C4021" s="0" t="s">
        <v>1167</v>
      </c>
      <c r="D4021" s="0" t="s">
        <v>1168</v>
      </c>
      <c r="E4021" s="317" t="n">
        <v>13.84</v>
      </c>
    </row>
    <row r="4022" customFormat="false" ht="15" hidden="false" customHeight="false" outlineLevel="0" collapsed="false">
      <c r="A4022" s="0" t="n">
        <v>6037</v>
      </c>
      <c r="B4022" s="0" t="s">
        <v>5022</v>
      </c>
      <c r="C4022" s="0" t="s">
        <v>1167</v>
      </c>
      <c r="D4022" s="0" t="s">
        <v>1168</v>
      </c>
      <c r="E4022" s="317" t="n">
        <v>10.09</v>
      </c>
    </row>
    <row r="4023" customFormat="false" ht="15" hidden="false" customHeight="false" outlineLevel="0" collapsed="false">
      <c r="A4023" s="0" t="n">
        <v>11719</v>
      </c>
      <c r="B4023" s="0" t="s">
        <v>5023</v>
      </c>
      <c r="C4023" s="0" t="s">
        <v>1167</v>
      </c>
      <c r="D4023" s="0" t="s">
        <v>1168</v>
      </c>
      <c r="E4023" s="317" t="n">
        <v>11.22</v>
      </c>
    </row>
    <row r="4024" customFormat="false" ht="15" hidden="false" customHeight="false" outlineLevel="0" collapsed="false">
      <c r="A4024" s="0" t="n">
        <v>6019</v>
      </c>
      <c r="B4024" s="0" t="s">
        <v>5024</v>
      </c>
      <c r="C4024" s="0" t="s">
        <v>1167</v>
      </c>
      <c r="D4024" s="0" t="s">
        <v>1171</v>
      </c>
      <c r="E4024" s="317" t="n">
        <v>31.18</v>
      </c>
    </row>
    <row r="4025" customFormat="false" ht="15" hidden="false" customHeight="false" outlineLevel="0" collapsed="false">
      <c r="A4025" s="0" t="n">
        <v>6010</v>
      </c>
      <c r="B4025" s="0" t="s">
        <v>5025</v>
      </c>
      <c r="C4025" s="0" t="s">
        <v>1167</v>
      </c>
      <c r="D4025" s="0" t="s">
        <v>1171</v>
      </c>
      <c r="E4025" s="317" t="n">
        <v>53.66</v>
      </c>
    </row>
    <row r="4026" customFormat="false" ht="15" hidden="false" customHeight="false" outlineLevel="0" collapsed="false">
      <c r="A4026" s="0" t="n">
        <v>6017</v>
      </c>
      <c r="B4026" s="0" t="s">
        <v>5026</v>
      </c>
      <c r="C4026" s="0" t="s">
        <v>1167</v>
      </c>
      <c r="D4026" s="0" t="s">
        <v>1171</v>
      </c>
      <c r="E4026" s="317" t="n">
        <v>42.5</v>
      </c>
    </row>
    <row r="4027" customFormat="false" ht="15" hidden="false" customHeight="false" outlineLevel="0" collapsed="false">
      <c r="A4027" s="0" t="n">
        <v>6020</v>
      </c>
      <c r="B4027" s="0" t="s">
        <v>5027</v>
      </c>
      <c r="C4027" s="0" t="s">
        <v>1167</v>
      </c>
      <c r="D4027" s="0" t="s">
        <v>1171</v>
      </c>
      <c r="E4027" s="317" t="n">
        <v>18.73</v>
      </c>
    </row>
    <row r="4028" customFormat="false" ht="15" hidden="false" customHeight="false" outlineLevel="0" collapsed="false">
      <c r="A4028" s="0" t="n">
        <v>6028</v>
      </c>
      <c r="B4028" s="0" t="s">
        <v>5028</v>
      </c>
      <c r="C4028" s="0" t="s">
        <v>1167</v>
      </c>
      <c r="D4028" s="0" t="s">
        <v>1171</v>
      </c>
      <c r="E4028" s="317" t="n">
        <v>74.74</v>
      </c>
    </row>
    <row r="4029" customFormat="false" ht="15" hidden="false" customHeight="false" outlineLevel="0" collapsed="false">
      <c r="A4029" s="0" t="n">
        <v>6011</v>
      </c>
      <c r="B4029" s="0" t="s">
        <v>5029</v>
      </c>
      <c r="C4029" s="0" t="s">
        <v>1167</v>
      </c>
      <c r="D4029" s="0" t="s">
        <v>1171</v>
      </c>
      <c r="E4029" s="317" t="n">
        <v>155</v>
      </c>
    </row>
    <row r="4030" customFormat="false" ht="15" hidden="false" customHeight="false" outlineLevel="0" collapsed="false">
      <c r="A4030" s="0" t="n">
        <v>6012</v>
      </c>
      <c r="B4030" s="0" t="s">
        <v>5030</v>
      </c>
      <c r="C4030" s="0" t="s">
        <v>1167</v>
      </c>
      <c r="D4030" s="0" t="s">
        <v>1171</v>
      </c>
      <c r="E4030" s="317" t="n">
        <v>187.66</v>
      </c>
    </row>
    <row r="4031" customFormat="false" ht="15" hidden="false" customHeight="false" outlineLevel="0" collapsed="false">
      <c r="A4031" s="0" t="n">
        <v>6016</v>
      </c>
      <c r="B4031" s="0" t="s">
        <v>5031</v>
      </c>
      <c r="C4031" s="0" t="s">
        <v>1167</v>
      </c>
      <c r="D4031" s="0" t="s">
        <v>1171</v>
      </c>
      <c r="E4031" s="317" t="n">
        <v>19.75</v>
      </c>
    </row>
    <row r="4032" customFormat="false" ht="15" hidden="false" customHeight="false" outlineLevel="0" collapsed="false">
      <c r="A4032" s="0" t="n">
        <v>6027</v>
      </c>
      <c r="B4032" s="0" t="s">
        <v>5032</v>
      </c>
      <c r="C4032" s="0" t="s">
        <v>1167</v>
      </c>
      <c r="D4032" s="0" t="s">
        <v>1171</v>
      </c>
      <c r="E4032" s="317" t="n">
        <v>391.01</v>
      </c>
    </row>
    <row r="4033" customFormat="false" ht="15" hidden="false" customHeight="false" outlineLevel="0" collapsed="false">
      <c r="A4033" s="0" t="n">
        <v>6013</v>
      </c>
      <c r="B4033" s="0" t="s">
        <v>5033</v>
      </c>
      <c r="C4033" s="0" t="s">
        <v>1167</v>
      </c>
      <c r="D4033" s="0" t="s">
        <v>1171</v>
      </c>
      <c r="E4033" s="317" t="n">
        <v>59</v>
      </c>
    </row>
    <row r="4034" customFormat="false" ht="15" hidden="false" customHeight="false" outlineLevel="0" collapsed="false">
      <c r="A4034" s="0" t="n">
        <v>6015</v>
      </c>
      <c r="B4034" s="0" t="s">
        <v>5034</v>
      </c>
      <c r="C4034" s="0" t="s">
        <v>1167</v>
      </c>
      <c r="D4034" s="0" t="s">
        <v>1171</v>
      </c>
      <c r="E4034" s="317" t="n">
        <v>85.8</v>
      </c>
    </row>
    <row r="4035" customFormat="false" ht="15" hidden="false" customHeight="false" outlineLevel="0" collapsed="false">
      <c r="A4035" s="0" t="n">
        <v>6014</v>
      </c>
      <c r="B4035" s="0" t="s">
        <v>5035</v>
      </c>
      <c r="C4035" s="0" t="s">
        <v>1167</v>
      </c>
      <c r="D4035" s="0" t="s">
        <v>1171</v>
      </c>
      <c r="E4035" s="317" t="n">
        <v>82.03</v>
      </c>
    </row>
    <row r="4036" customFormat="false" ht="15" hidden="false" customHeight="false" outlineLevel="0" collapsed="false">
      <c r="A4036" s="0" t="n">
        <v>6006</v>
      </c>
      <c r="B4036" s="0" t="s">
        <v>5036</v>
      </c>
      <c r="C4036" s="0" t="s">
        <v>1167</v>
      </c>
      <c r="D4036" s="0" t="s">
        <v>1171</v>
      </c>
      <c r="E4036" s="317" t="n">
        <v>42.72</v>
      </c>
    </row>
    <row r="4037" customFormat="false" ht="15" hidden="false" customHeight="false" outlineLevel="0" collapsed="false">
      <c r="A4037" s="0" t="n">
        <v>6005</v>
      </c>
      <c r="B4037" s="0" t="s">
        <v>5037</v>
      </c>
      <c r="C4037" s="0" t="s">
        <v>1167</v>
      </c>
      <c r="D4037" s="0" t="s">
        <v>1171</v>
      </c>
      <c r="E4037" s="317" t="n">
        <v>48.2</v>
      </c>
    </row>
    <row r="4038" customFormat="false" ht="15" hidden="false" customHeight="false" outlineLevel="0" collapsed="false">
      <c r="A4038" s="0" t="n">
        <v>11756</v>
      </c>
      <c r="B4038" s="0" t="s">
        <v>840</v>
      </c>
      <c r="C4038" s="0" t="s">
        <v>1167</v>
      </c>
      <c r="D4038" s="0" t="s">
        <v>1171</v>
      </c>
      <c r="E4038" s="317" t="n">
        <v>23.02</v>
      </c>
    </row>
    <row r="4039" customFormat="false" ht="15" hidden="false" customHeight="false" outlineLevel="0" collapsed="false">
      <c r="A4039" s="0" t="n">
        <v>10904</v>
      </c>
      <c r="B4039" s="0" t="s">
        <v>5038</v>
      </c>
      <c r="C4039" s="0" t="s">
        <v>1167</v>
      </c>
      <c r="D4039" s="0" t="s">
        <v>1175</v>
      </c>
      <c r="E4039" s="317" t="n">
        <v>123.8</v>
      </c>
    </row>
    <row r="4040" customFormat="false" ht="15" hidden="false" customHeight="false" outlineLevel="0" collapsed="false">
      <c r="A4040" s="0" t="n">
        <v>11752</v>
      </c>
      <c r="B4040" s="0" t="s">
        <v>5039</v>
      </c>
      <c r="C4040" s="0" t="s">
        <v>1167</v>
      </c>
      <c r="D4040" s="0" t="s">
        <v>1171</v>
      </c>
      <c r="E4040" s="317" t="n">
        <v>13.27</v>
      </c>
    </row>
    <row r="4041" customFormat="false" ht="15" hidden="false" customHeight="false" outlineLevel="0" collapsed="false">
      <c r="A4041" s="0" t="n">
        <v>11753</v>
      </c>
      <c r="B4041" s="0" t="s">
        <v>5040</v>
      </c>
      <c r="C4041" s="0" t="s">
        <v>1167</v>
      </c>
      <c r="D4041" s="0" t="s">
        <v>1171</v>
      </c>
      <c r="E4041" s="317" t="n">
        <v>15.84</v>
      </c>
    </row>
    <row r="4042" customFormat="false" ht="15" hidden="false" customHeight="false" outlineLevel="0" collapsed="false">
      <c r="A4042" s="0" t="n">
        <v>6021</v>
      </c>
      <c r="B4042" s="0" t="s">
        <v>5041</v>
      </c>
      <c r="C4042" s="0" t="s">
        <v>1167</v>
      </c>
      <c r="D4042" s="0" t="s">
        <v>1171</v>
      </c>
      <c r="E4042" s="317" t="n">
        <v>43.98</v>
      </c>
    </row>
    <row r="4043" customFormat="false" ht="15" hidden="false" customHeight="false" outlineLevel="0" collapsed="false">
      <c r="A4043" s="0" t="n">
        <v>6024</v>
      </c>
      <c r="B4043" s="0" t="s">
        <v>5042</v>
      </c>
      <c r="C4043" s="0" t="s">
        <v>1167</v>
      </c>
      <c r="D4043" s="0" t="s">
        <v>1171</v>
      </c>
      <c r="E4043" s="317" t="n">
        <v>45.46</v>
      </c>
    </row>
    <row r="4044" customFormat="false" ht="15" hidden="false" customHeight="false" outlineLevel="0" collapsed="false">
      <c r="A4044" s="0" t="n">
        <v>38379</v>
      </c>
      <c r="B4044" s="0" t="s">
        <v>5043</v>
      </c>
      <c r="C4044" s="0" t="s">
        <v>1185</v>
      </c>
      <c r="D4044" s="0" t="s">
        <v>1168</v>
      </c>
      <c r="E4044" s="317" t="n">
        <v>29.43</v>
      </c>
    </row>
    <row r="4045" customFormat="false" ht="15" hidden="false" customHeight="false" outlineLevel="0" collapsed="false">
      <c r="A4045" s="0" t="n">
        <v>13897</v>
      </c>
      <c r="B4045" s="0" t="s">
        <v>5044</v>
      </c>
      <c r="C4045" s="0" t="s">
        <v>1167</v>
      </c>
      <c r="D4045" s="0" t="s">
        <v>1171</v>
      </c>
      <c r="E4045" s="316" t="n">
        <v>5750.66</v>
      </c>
    </row>
    <row r="4046" customFormat="false" ht="15" hidden="false" customHeight="false" outlineLevel="0" collapsed="false">
      <c r="A4046" s="0" t="n">
        <v>10640</v>
      </c>
      <c r="B4046" s="0" t="s">
        <v>5045</v>
      </c>
      <c r="C4046" s="0" t="s">
        <v>1167</v>
      </c>
      <c r="D4046" s="0" t="s">
        <v>1171</v>
      </c>
      <c r="E4046" s="316" t="n">
        <v>12454.73</v>
      </c>
    </row>
    <row r="4047" customFormat="false" ht="15" hidden="false" customHeight="false" outlineLevel="0" collapsed="false">
      <c r="A4047" s="0" t="n">
        <v>11086</v>
      </c>
      <c r="B4047" s="0" t="s">
        <v>5046</v>
      </c>
      <c r="C4047" s="0" t="s">
        <v>1357</v>
      </c>
      <c r="D4047" s="0" t="s">
        <v>1168</v>
      </c>
      <c r="E4047" s="317" t="n">
        <v>47.56</v>
      </c>
    </row>
    <row r="4048" customFormat="false" ht="15" hidden="false" customHeight="false" outlineLevel="0" collapsed="false">
      <c r="A4048" s="0" t="n">
        <v>34356</v>
      </c>
      <c r="B4048" s="0" t="s">
        <v>812</v>
      </c>
      <c r="C4048" s="0" t="s">
        <v>1234</v>
      </c>
      <c r="D4048" s="0" t="s">
        <v>1168</v>
      </c>
      <c r="E4048" s="317" t="n">
        <v>2.57</v>
      </c>
    </row>
    <row r="4049" customFormat="false" ht="15" hidden="false" customHeight="false" outlineLevel="0" collapsed="false">
      <c r="A4049" s="0" t="n">
        <v>34357</v>
      </c>
      <c r="B4049" s="0" t="s">
        <v>954</v>
      </c>
      <c r="C4049" s="0" t="s">
        <v>1234</v>
      </c>
      <c r="D4049" s="0" t="s">
        <v>1168</v>
      </c>
      <c r="E4049" s="317" t="n">
        <v>2.86</v>
      </c>
    </row>
    <row r="4050" customFormat="false" ht="15" hidden="false" customHeight="false" outlineLevel="0" collapsed="false">
      <c r="A4050" s="0" t="n">
        <v>37329</v>
      </c>
      <c r="B4050" s="0" t="s">
        <v>955</v>
      </c>
      <c r="C4050" s="0" t="s">
        <v>1234</v>
      </c>
      <c r="D4050" s="0" t="s">
        <v>1168</v>
      </c>
      <c r="E4050" s="317" t="n">
        <v>39.87</v>
      </c>
    </row>
    <row r="4051" customFormat="false" ht="15" hidden="false" customHeight="false" outlineLevel="0" collapsed="false">
      <c r="A4051" s="0" t="n">
        <v>37398</v>
      </c>
      <c r="B4051" s="0" t="s">
        <v>827</v>
      </c>
      <c r="C4051" s="0" t="s">
        <v>1234</v>
      </c>
      <c r="D4051" s="0" t="s">
        <v>1168</v>
      </c>
      <c r="E4051" s="317" t="n">
        <v>51.03</v>
      </c>
    </row>
    <row r="4052" customFormat="false" ht="15" hidden="false" customHeight="false" outlineLevel="0" collapsed="false">
      <c r="A4052" s="0" t="n">
        <v>2510</v>
      </c>
      <c r="B4052" s="0" t="s">
        <v>5047</v>
      </c>
      <c r="C4052" s="0" t="s">
        <v>1167</v>
      </c>
      <c r="D4052" s="0" t="s">
        <v>1171</v>
      </c>
      <c r="E4052" s="317" t="n">
        <v>16.26</v>
      </c>
    </row>
    <row r="4053" customFormat="false" ht="15" hidden="false" customHeight="false" outlineLevel="0" collapsed="false">
      <c r="A4053" s="0" t="n">
        <v>12359</v>
      </c>
      <c r="B4053" s="0" t="s">
        <v>5048</v>
      </c>
      <c r="C4053" s="0" t="s">
        <v>1167</v>
      </c>
      <c r="D4053" s="0" t="s">
        <v>1168</v>
      </c>
      <c r="E4053" s="317" t="n">
        <v>85.91</v>
      </c>
    </row>
    <row r="4054" customFormat="false" ht="15" hidden="false" customHeight="false" outlineLevel="0" collapsed="false">
      <c r="A4054" s="0" t="n">
        <v>5320</v>
      </c>
      <c r="B4054" s="0" t="s">
        <v>772</v>
      </c>
      <c r="C4054" s="0" t="s">
        <v>1235</v>
      </c>
      <c r="D4054" s="0" t="s">
        <v>1168</v>
      </c>
      <c r="E4054" s="317" t="n">
        <v>30.06</v>
      </c>
    </row>
    <row r="4055" customFormat="false" ht="15" hidden="false" customHeight="false" outlineLevel="0" collapsed="false">
      <c r="A4055" s="0" t="n">
        <v>7353</v>
      </c>
      <c r="B4055" s="0" t="s">
        <v>5049</v>
      </c>
      <c r="C4055" s="0" t="s">
        <v>1235</v>
      </c>
      <c r="D4055" s="0" t="s">
        <v>1168</v>
      </c>
      <c r="E4055" s="317" t="n">
        <v>21.43</v>
      </c>
    </row>
    <row r="4056" customFormat="false" ht="15" hidden="false" customHeight="false" outlineLevel="0" collapsed="false">
      <c r="A4056" s="0" t="n">
        <v>36144</v>
      </c>
      <c r="B4056" s="0" t="s">
        <v>630</v>
      </c>
      <c r="C4056" s="0" t="s">
        <v>1167</v>
      </c>
      <c r="D4056" s="0" t="s">
        <v>1168</v>
      </c>
      <c r="E4056" s="317" t="n">
        <v>1.12</v>
      </c>
    </row>
    <row r="4057" customFormat="false" ht="15" hidden="false" customHeight="false" outlineLevel="0" collapsed="false">
      <c r="A4057" s="0" t="n">
        <v>10518</v>
      </c>
      <c r="B4057" s="0" t="s">
        <v>5050</v>
      </c>
      <c r="C4057" s="0" t="s">
        <v>1167</v>
      </c>
      <c r="D4057" s="0" t="s">
        <v>1171</v>
      </c>
      <c r="E4057" s="317" t="n">
        <v>53.28</v>
      </c>
    </row>
    <row r="4058" customFormat="false" ht="15" hidden="false" customHeight="false" outlineLevel="0" collapsed="false">
      <c r="A4058" s="0" t="n">
        <v>36530</v>
      </c>
      <c r="B4058" s="0" t="s">
        <v>5051</v>
      </c>
      <c r="C4058" s="0" t="s">
        <v>1167</v>
      </c>
      <c r="D4058" s="0" t="s">
        <v>1168</v>
      </c>
      <c r="E4058" s="316" t="n">
        <v>202829.26</v>
      </c>
    </row>
    <row r="4059" customFormat="false" ht="15" hidden="false" customHeight="false" outlineLevel="0" collapsed="false">
      <c r="A4059" s="0" t="n">
        <v>6046</v>
      </c>
      <c r="B4059" s="0" t="s">
        <v>5052</v>
      </c>
      <c r="C4059" s="0" t="s">
        <v>1167</v>
      </c>
      <c r="D4059" s="0" t="s">
        <v>1175</v>
      </c>
      <c r="E4059" s="316" t="n">
        <v>220000</v>
      </c>
    </row>
    <row r="4060" customFormat="false" ht="15" hidden="false" customHeight="false" outlineLevel="0" collapsed="false">
      <c r="A4060" s="0" t="n">
        <v>36531</v>
      </c>
      <c r="B4060" s="0" t="s">
        <v>5053</v>
      </c>
      <c r="C4060" s="0" t="s">
        <v>1167</v>
      </c>
      <c r="D4060" s="0" t="s">
        <v>1168</v>
      </c>
      <c r="E4060" s="316" t="n">
        <v>228048.76</v>
      </c>
    </row>
    <row r="4061" customFormat="false" ht="15" hidden="false" customHeight="false" outlineLevel="0" collapsed="false">
      <c r="A4061" s="0" t="n">
        <v>34684</v>
      </c>
      <c r="B4061" s="0" t="s">
        <v>5054</v>
      </c>
      <c r="C4061" s="0" t="s">
        <v>1170</v>
      </c>
      <c r="D4061" s="0" t="s">
        <v>1168</v>
      </c>
      <c r="E4061" s="317" t="n">
        <v>89.87</v>
      </c>
    </row>
    <row r="4062" customFormat="false" ht="15" hidden="false" customHeight="false" outlineLevel="0" collapsed="false">
      <c r="A4062" s="0" t="n">
        <v>34683</v>
      </c>
      <c r="B4062" s="0" t="s">
        <v>5055</v>
      </c>
      <c r="C4062" s="0" t="s">
        <v>1170</v>
      </c>
      <c r="D4062" s="0" t="s">
        <v>1168</v>
      </c>
      <c r="E4062" s="317" t="n">
        <v>56.17</v>
      </c>
    </row>
    <row r="4063" customFormat="false" ht="15" hidden="false" customHeight="false" outlineLevel="0" collapsed="false">
      <c r="A4063" s="0" t="n">
        <v>533</v>
      </c>
      <c r="B4063" s="0" t="s">
        <v>5056</v>
      </c>
      <c r="C4063" s="0" t="s">
        <v>1170</v>
      </c>
      <c r="D4063" s="0" t="s">
        <v>1168</v>
      </c>
      <c r="E4063" s="317" t="n">
        <v>11.31</v>
      </c>
    </row>
    <row r="4064" customFormat="false" ht="15" hidden="false" customHeight="false" outlineLevel="0" collapsed="false">
      <c r="A4064" s="0" t="n">
        <v>10515</v>
      </c>
      <c r="B4064" s="0" t="s">
        <v>5057</v>
      </c>
      <c r="C4064" s="0" t="s">
        <v>1170</v>
      </c>
      <c r="D4064" s="0" t="s">
        <v>1168</v>
      </c>
      <c r="E4064" s="317" t="n">
        <v>29.17</v>
      </c>
    </row>
    <row r="4065" customFormat="false" ht="15" hidden="false" customHeight="false" outlineLevel="0" collapsed="false">
      <c r="A4065" s="0" t="n">
        <v>536</v>
      </c>
      <c r="B4065" s="0" t="s">
        <v>959</v>
      </c>
      <c r="C4065" s="0" t="s">
        <v>1170</v>
      </c>
      <c r="D4065" s="0" t="s">
        <v>1175</v>
      </c>
      <c r="E4065" s="317" t="n">
        <v>19.17</v>
      </c>
    </row>
    <row r="4066" customFormat="false" ht="15" hidden="false" customHeight="false" outlineLevel="0" collapsed="false">
      <c r="A4066" s="0" t="n">
        <v>153</v>
      </c>
      <c r="B4066" s="0" t="s">
        <v>5058</v>
      </c>
      <c r="C4066" s="0" t="s">
        <v>1235</v>
      </c>
      <c r="D4066" s="0" t="s">
        <v>1168</v>
      </c>
      <c r="E4066" s="317" t="n">
        <v>89.69</v>
      </c>
    </row>
    <row r="4067" customFormat="false" ht="15" hidden="false" customHeight="false" outlineLevel="0" collapsed="false">
      <c r="A4067" s="0" t="n">
        <v>34682</v>
      </c>
      <c r="B4067" s="0" t="s">
        <v>5059</v>
      </c>
      <c r="C4067" s="0" t="s">
        <v>1170</v>
      </c>
      <c r="D4067" s="0" t="s">
        <v>1168</v>
      </c>
      <c r="E4067" s="317" t="n">
        <v>42.95</v>
      </c>
    </row>
    <row r="4068" customFormat="false" ht="15" hidden="false" customHeight="false" outlineLevel="0" collapsed="false">
      <c r="A4068" s="0" t="n">
        <v>20205</v>
      </c>
      <c r="B4068" s="0" t="s">
        <v>5060</v>
      </c>
      <c r="C4068" s="0" t="s">
        <v>1185</v>
      </c>
      <c r="D4068" s="0" t="s">
        <v>1168</v>
      </c>
      <c r="E4068" s="317" t="n">
        <v>1.53</v>
      </c>
    </row>
    <row r="4069" customFormat="false" ht="15" hidden="false" customHeight="false" outlineLevel="0" collapsed="false">
      <c r="A4069" s="0" t="n">
        <v>4412</v>
      </c>
      <c r="B4069" s="0" t="s">
        <v>5061</v>
      </c>
      <c r="C4069" s="0" t="s">
        <v>1185</v>
      </c>
      <c r="D4069" s="0" t="s">
        <v>1168</v>
      </c>
      <c r="E4069" s="317" t="n">
        <v>0.97</v>
      </c>
    </row>
    <row r="4070" customFormat="false" ht="15" hidden="false" customHeight="false" outlineLevel="0" collapsed="false">
      <c r="A4070" s="0" t="n">
        <v>4408</v>
      </c>
      <c r="B4070" s="0" t="s">
        <v>5062</v>
      </c>
      <c r="C4070" s="0" t="s">
        <v>1185</v>
      </c>
      <c r="D4070" s="0" t="s">
        <v>1168</v>
      </c>
      <c r="E4070" s="317" t="n">
        <v>1.31</v>
      </c>
    </row>
    <row r="4071" customFormat="false" ht="15" hidden="false" customHeight="false" outlineLevel="0" collapsed="false">
      <c r="A4071" s="0" t="n">
        <v>4505</v>
      </c>
      <c r="B4071" s="0" t="s">
        <v>5063</v>
      </c>
      <c r="C4071" s="0" t="s">
        <v>1185</v>
      </c>
      <c r="D4071" s="0" t="s">
        <v>1168</v>
      </c>
      <c r="E4071" s="317" t="n">
        <v>1.74</v>
      </c>
    </row>
    <row r="4072" customFormat="false" ht="15" hidden="false" customHeight="false" outlineLevel="0" collapsed="false">
      <c r="A4072" s="0" t="n">
        <v>10559</v>
      </c>
      <c r="B4072" s="0" t="s">
        <v>5064</v>
      </c>
      <c r="C4072" s="0" t="s">
        <v>1167</v>
      </c>
      <c r="D4072" s="0" t="s">
        <v>1175</v>
      </c>
      <c r="E4072" s="316" t="n">
        <v>2389</v>
      </c>
    </row>
    <row r="4073" customFormat="false" ht="15" hidden="false" customHeight="false" outlineLevel="0" collapsed="false">
      <c r="A4073" s="0" t="n">
        <v>10664</v>
      </c>
      <c r="B4073" s="0" t="s">
        <v>5065</v>
      </c>
      <c r="C4073" s="0" t="s">
        <v>1167</v>
      </c>
      <c r="D4073" s="0" t="s">
        <v>1168</v>
      </c>
      <c r="E4073" s="316" t="n">
        <v>6492.79</v>
      </c>
    </row>
    <row r="4074" customFormat="false" ht="15" hidden="false" customHeight="false" outlineLevel="0" collapsed="false">
      <c r="A4074" s="0" t="n">
        <v>36250</v>
      </c>
      <c r="B4074" s="0" t="s">
        <v>5066</v>
      </c>
      <c r="C4074" s="0" t="s">
        <v>1185</v>
      </c>
      <c r="D4074" s="0" t="s">
        <v>1168</v>
      </c>
      <c r="E4074" s="317" t="n">
        <v>2.02</v>
      </c>
    </row>
    <row r="4075" customFormat="false" ht="15" hidden="false" customHeight="false" outlineLevel="0" collapsed="false">
      <c r="A4075" s="0" t="n">
        <v>10857</v>
      </c>
      <c r="B4075" s="0" t="s">
        <v>5067</v>
      </c>
      <c r="C4075" s="0" t="s">
        <v>1185</v>
      </c>
      <c r="D4075" s="0" t="s">
        <v>1168</v>
      </c>
      <c r="E4075" s="317" t="n">
        <v>9.74</v>
      </c>
    </row>
    <row r="4076" customFormat="false" ht="15" hidden="false" customHeight="false" outlineLevel="0" collapsed="false">
      <c r="A4076" s="0" t="n">
        <v>4803</v>
      </c>
      <c r="B4076" s="0" t="s">
        <v>5068</v>
      </c>
      <c r="C4076" s="0" t="s">
        <v>1185</v>
      </c>
      <c r="D4076" s="0" t="s">
        <v>1168</v>
      </c>
      <c r="E4076" s="317" t="n">
        <v>19.25</v>
      </c>
    </row>
    <row r="4077" customFormat="false" ht="15" hidden="false" customHeight="false" outlineLevel="0" collapsed="false">
      <c r="A4077" s="0" t="n">
        <v>6186</v>
      </c>
      <c r="B4077" s="0" t="s">
        <v>5069</v>
      </c>
      <c r="C4077" s="0" t="s">
        <v>1185</v>
      </c>
      <c r="D4077" s="0" t="s">
        <v>1171</v>
      </c>
      <c r="E4077" s="317" t="n">
        <v>9.68</v>
      </c>
    </row>
    <row r="4078" customFormat="false" ht="15" hidden="false" customHeight="false" outlineLevel="0" collapsed="false">
      <c r="A4078" s="0" t="n">
        <v>4829</v>
      </c>
      <c r="B4078" s="0" t="s">
        <v>5070</v>
      </c>
      <c r="C4078" s="0" t="s">
        <v>1185</v>
      </c>
      <c r="D4078" s="0" t="s">
        <v>1171</v>
      </c>
      <c r="E4078" s="317" t="n">
        <v>36.49</v>
      </c>
    </row>
    <row r="4079" customFormat="false" ht="15" hidden="false" customHeight="false" outlineLevel="0" collapsed="false">
      <c r="A4079" s="0" t="n">
        <v>39829</v>
      </c>
      <c r="B4079" s="0" t="s">
        <v>5071</v>
      </c>
      <c r="C4079" s="0" t="s">
        <v>1185</v>
      </c>
      <c r="D4079" s="0" t="s">
        <v>1171</v>
      </c>
      <c r="E4079" s="317" t="n">
        <v>22.96</v>
      </c>
    </row>
    <row r="4080" customFormat="false" ht="15" hidden="false" customHeight="false" outlineLevel="0" collapsed="false">
      <c r="A4080" s="0" t="n">
        <v>20231</v>
      </c>
      <c r="B4080" s="0" t="s">
        <v>5072</v>
      </c>
      <c r="C4080" s="0" t="s">
        <v>1185</v>
      </c>
      <c r="D4080" s="0" t="s">
        <v>1168</v>
      </c>
      <c r="E4080" s="317" t="n">
        <v>28.65</v>
      </c>
    </row>
    <row r="4081" customFormat="false" ht="15" hidden="false" customHeight="false" outlineLevel="0" collapsed="false">
      <c r="A4081" s="0" t="n">
        <v>4804</v>
      </c>
      <c r="B4081" s="0" t="s">
        <v>5073</v>
      </c>
      <c r="C4081" s="0" t="s">
        <v>1185</v>
      </c>
      <c r="D4081" s="0" t="s">
        <v>1168</v>
      </c>
      <c r="E4081" s="317" t="n">
        <v>14.78</v>
      </c>
    </row>
    <row r="4082" customFormat="false" ht="15" hidden="false" customHeight="false" outlineLevel="0" collapsed="false">
      <c r="A4082" s="0" t="n">
        <v>34680</v>
      </c>
      <c r="B4082" s="0" t="s">
        <v>5074</v>
      </c>
      <c r="C4082" s="0" t="s">
        <v>1185</v>
      </c>
      <c r="D4082" s="0" t="s">
        <v>1168</v>
      </c>
      <c r="E4082" s="317" t="n">
        <v>13.21</v>
      </c>
    </row>
    <row r="4083" customFormat="false" ht="15" hidden="false" customHeight="false" outlineLevel="0" collapsed="false">
      <c r="A4083" s="0" t="n">
        <v>11573</v>
      </c>
      <c r="B4083" s="0" t="s">
        <v>5075</v>
      </c>
      <c r="C4083" s="0" t="s">
        <v>1167</v>
      </c>
      <c r="D4083" s="0" t="s">
        <v>1168</v>
      </c>
      <c r="E4083" s="317" t="n">
        <v>5.64</v>
      </c>
    </row>
    <row r="4084" customFormat="false" ht="15" hidden="false" customHeight="false" outlineLevel="0" collapsed="false">
      <c r="A4084" s="0" t="n">
        <v>38401</v>
      </c>
      <c r="B4084" s="0" t="s">
        <v>5076</v>
      </c>
      <c r="C4084" s="0" t="s">
        <v>1167</v>
      </c>
      <c r="D4084" s="0" t="s">
        <v>1168</v>
      </c>
      <c r="E4084" s="317" t="n">
        <v>7.8</v>
      </c>
    </row>
    <row r="4085" customFormat="false" ht="15" hidden="false" customHeight="false" outlineLevel="0" collapsed="false">
      <c r="A4085" s="0" t="n">
        <v>38179</v>
      </c>
      <c r="B4085" s="0" t="s">
        <v>5077</v>
      </c>
      <c r="C4085" s="0" t="s">
        <v>1167</v>
      </c>
      <c r="D4085" s="0" t="s">
        <v>1168</v>
      </c>
      <c r="E4085" s="317" t="n">
        <v>24.72</v>
      </c>
    </row>
    <row r="4086" customFormat="false" ht="15" hidden="false" customHeight="false" outlineLevel="0" collapsed="false">
      <c r="A4086" s="0" t="n">
        <v>11575</v>
      </c>
      <c r="B4086" s="0" t="s">
        <v>5078</v>
      </c>
      <c r="C4086" s="0" t="s">
        <v>1167</v>
      </c>
      <c r="D4086" s="0" t="s">
        <v>1168</v>
      </c>
      <c r="E4086" s="317" t="n">
        <v>26.67</v>
      </c>
    </row>
    <row r="4087" customFormat="false" ht="15" hidden="false" customHeight="false" outlineLevel="0" collapsed="false">
      <c r="A4087" s="0" t="n">
        <v>20256</v>
      </c>
      <c r="B4087" s="0" t="s">
        <v>5079</v>
      </c>
      <c r="C4087" s="0" t="s">
        <v>1167</v>
      </c>
      <c r="D4087" s="0" t="s">
        <v>1168</v>
      </c>
      <c r="E4087" s="317" t="n">
        <v>0.28</v>
      </c>
    </row>
    <row r="4088" customFormat="false" ht="15" hidden="false" customHeight="false" outlineLevel="0" collapsed="false">
      <c r="A4088" s="0" t="n">
        <v>14511</v>
      </c>
      <c r="B4088" s="0" t="s">
        <v>5080</v>
      </c>
      <c r="C4088" s="0" t="s">
        <v>1167</v>
      </c>
      <c r="D4088" s="0" t="s">
        <v>1171</v>
      </c>
      <c r="E4088" s="316" t="n">
        <v>437663.21</v>
      </c>
    </row>
    <row r="4089" customFormat="false" ht="15" hidden="false" customHeight="false" outlineLevel="0" collapsed="false">
      <c r="A4089" s="0" t="n">
        <v>10642</v>
      </c>
      <c r="B4089" s="0" t="s">
        <v>5081</v>
      </c>
      <c r="C4089" s="0" t="s">
        <v>1167</v>
      </c>
      <c r="D4089" s="0" t="s">
        <v>1171</v>
      </c>
      <c r="E4089" s="316" t="n">
        <v>412300</v>
      </c>
    </row>
    <row r="4090" customFormat="false" ht="15" hidden="false" customHeight="false" outlineLevel="0" collapsed="false">
      <c r="A4090" s="0" t="n">
        <v>14489</v>
      </c>
      <c r="B4090" s="0" t="s">
        <v>5082</v>
      </c>
      <c r="C4090" s="0" t="s">
        <v>1167</v>
      </c>
      <c r="D4090" s="0" t="s">
        <v>1171</v>
      </c>
      <c r="E4090" s="316" t="n">
        <v>365702.43</v>
      </c>
    </row>
    <row r="4091" customFormat="false" ht="15" hidden="false" customHeight="false" outlineLevel="0" collapsed="false">
      <c r="A4091" s="0" t="n">
        <v>14513</v>
      </c>
      <c r="B4091" s="0" t="s">
        <v>5083</v>
      </c>
      <c r="C4091" s="0" t="s">
        <v>1167</v>
      </c>
      <c r="D4091" s="0" t="s">
        <v>1171</v>
      </c>
      <c r="E4091" s="316" t="n">
        <v>274285.5</v>
      </c>
    </row>
    <row r="4092" customFormat="false" ht="15" hidden="false" customHeight="false" outlineLevel="0" collapsed="false">
      <c r="A4092" s="0" t="n">
        <v>13600</v>
      </c>
      <c r="B4092" s="0" t="s">
        <v>5084</v>
      </c>
      <c r="C4092" s="0" t="s">
        <v>1167</v>
      </c>
      <c r="D4092" s="0" t="s">
        <v>1171</v>
      </c>
      <c r="E4092" s="316" t="n">
        <v>353905.53</v>
      </c>
    </row>
    <row r="4093" customFormat="false" ht="15" hidden="false" customHeight="false" outlineLevel="0" collapsed="false">
      <c r="A4093" s="0" t="n">
        <v>10646</v>
      </c>
      <c r="B4093" s="0" t="s">
        <v>5085</v>
      </c>
      <c r="C4093" s="0" t="s">
        <v>1167</v>
      </c>
      <c r="D4093" s="0" t="s">
        <v>1171</v>
      </c>
      <c r="E4093" s="316" t="n">
        <v>263812.99</v>
      </c>
    </row>
    <row r="4094" customFormat="false" ht="15" hidden="false" customHeight="false" outlineLevel="0" collapsed="false">
      <c r="A4094" s="0" t="n">
        <v>6070</v>
      </c>
      <c r="B4094" s="0" t="s">
        <v>5086</v>
      </c>
      <c r="C4094" s="0" t="s">
        <v>1167</v>
      </c>
      <c r="D4094" s="0" t="s">
        <v>1171</v>
      </c>
      <c r="E4094" s="316" t="n">
        <v>360467.99</v>
      </c>
    </row>
    <row r="4095" customFormat="false" ht="15" hidden="false" customHeight="false" outlineLevel="0" collapsed="false">
      <c r="A4095" s="0" t="n">
        <v>6069</v>
      </c>
      <c r="B4095" s="0" t="s">
        <v>5087</v>
      </c>
      <c r="C4095" s="0" t="s">
        <v>1167</v>
      </c>
      <c r="D4095" s="0" t="s">
        <v>1171</v>
      </c>
      <c r="E4095" s="316" t="n">
        <v>79632.81</v>
      </c>
    </row>
    <row r="4096" customFormat="false" ht="15" hidden="false" customHeight="false" outlineLevel="0" collapsed="false">
      <c r="A4096" s="0" t="n">
        <v>14626</v>
      </c>
      <c r="B4096" s="0" t="s">
        <v>5088</v>
      </c>
      <c r="C4096" s="0" t="s">
        <v>1167</v>
      </c>
      <c r="D4096" s="0" t="s">
        <v>1171</v>
      </c>
      <c r="E4096" s="316" t="n">
        <v>394630.01</v>
      </c>
    </row>
    <row r="4097" customFormat="false" ht="15" hidden="false" customHeight="false" outlineLevel="0" collapsed="false">
      <c r="A4097" s="0" t="n">
        <v>6067</v>
      </c>
      <c r="B4097" s="0" t="s">
        <v>5089</v>
      </c>
      <c r="C4097" s="0" t="s">
        <v>1167</v>
      </c>
      <c r="D4097" s="0" t="s">
        <v>1171</v>
      </c>
      <c r="E4097" s="316" t="n">
        <v>323950</v>
      </c>
    </row>
    <row r="4098" customFormat="false" ht="15" hidden="false" customHeight="false" outlineLevel="0" collapsed="false">
      <c r="A4098" s="0" t="n">
        <v>38393</v>
      </c>
      <c r="B4098" s="0" t="s">
        <v>666</v>
      </c>
      <c r="C4098" s="0" t="s">
        <v>1167</v>
      </c>
      <c r="D4098" s="0" t="s">
        <v>1175</v>
      </c>
      <c r="E4098" s="317" t="n">
        <v>10.36</v>
      </c>
    </row>
    <row r="4099" customFormat="false" ht="15" hidden="false" customHeight="false" outlineLevel="0" collapsed="false">
      <c r="A4099" s="0" t="n">
        <v>38390</v>
      </c>
      <c r="B4099" s="0" t="s">
        <v>665</v>
      </c>
      <c r="C4099" s="0" t="s">
        <v>1167</v>
      </c>
      <c r="D4099" s="0" t="s">
        <v>1168</v>
      </c>
      <c r="E4099" s="317" t="n">
        <v>22.97</v>
      </c>
    </row>
    <row r="4100" customFormat="false" ht="15" hidden="false" customHeight="false" outlineLevel="0" collapsed="false">
      <c r="A4100" s="0" t="n">
        <v>36532</v>
      </c>
      <c r="B4100" s="0" t="s">
        <v>5090</v>
      </c>
      <c r="C4100" s="0" t="s">
        <v>1167</v>
      </c>
      <c r="D4100" s="0" t="s">
        <v>1171</v>
      </c>
      <c r="E4100" s="316" t="n">
        <v>15156.26</v>
      </c>
    </row>
    <row r="4101" customFormat="false" ht="15" hidden="false" customHeight="false" outlineLevel="0" collapsed="false">
      <c r="A4101" s="0" t="n">
        <v>11578</v>
      </c>
      <c r="B4101" s="0" t="s">
        <v>5091</v>
      </c>
      <c r="C4101" s="0" t="s">
        <v>1167</v>
      </c>
      <c r="D4101" s="0" t="s">
        <v>1168</v>
      </c>
      <c r="E4101" s="317" t="n">
        <v>8.57</v>
      </c>
    </row>
    <row r="4102" customFormat="false" ht="15" hidden="false" customHeight="false" outlineLevel="0" collapsed="false">
      <c r="A4102" s="0" t="n">
        <v>11577</v>
      </c>
      <c r="B4102" s="0" t="s">
        <v>5092</v>
      </c>
      <c r="C4102" s="0" t="s">
        <v>1167</v>
      </c>
      <c r="D4102" s="0" t="s">
        <v>1168</v>
      </c>
      <c r="E4102" s="317" t="n">
        <v>8.18</v>
      </c>
    </row>
    <row r="4103" customFormat="false" ht="15" hidden="false" customHeight="false" outlineLevel="0" collapsed="false">
      <c r="A4103" s="0" t="n">
        <v>42432</v>
      </c>
      <c r="B4103" s="0" t="s">
        <v>5093</v>
      </c>
      <c r="C4103" s="0" t="s">
        <v>1167</v>
      </c>
      <c r="D4103" s="0" t="s">
        <v>1171</v>
      </c>
      <c r="E4103" s="316" t="n">
        <v>2108.08</v>
      </c>
    </row>
    <row r="4104" customFormat="false" ht="15" hidden="false" customHeight="false" outlineLevel="0" collapsed="false">
      <c r="A4104" s="0" t="n">
        <v>42437</v>
      </c>
      <c r="B4104" s="0" t="s">
        <v>5094</v>
      </c>
      <c r="C4104" s="0" t="s">
        <v>1167</v>
      </c>
      <c r="D4104" s="0" t="s">
        <v>1171</v>
      </c>
      <c r="E4104" s="316" t="n">
        <v>1602.7</v>
      </c>
    </row>
    <row r="4105" customFormat="false" ht="15" hidden="false" customHeight="false" outlineLevel="0" collapsed="false">
      <c r="A4105" s="0" t="n">
        <v>1116</v>
      </c>
      <c r="B4105" s="0" t="s">
        <v>5095</v>
      </c>
      <c r="C4105" s="0" t="s">
        <v>1185</v>
      </c>
      <c r="D4105" s="0" t="s">
        <v>1171</v>
      </c>
      <c r="E4105" s="317" t="n">
        <v>16.16</v>
      </c>
    </row>
    <row r="4106" customFormat="false" ht="15" hidden="false" customHeight="false" outlineLevel="0" collapsed="false">
      <c r="A4106" s="0" t="n">
        <v>1115</v>
      </c>
      <c r="B4106" s="0" t="s">
        <v>5096</v>
      </c>
      <c r="C4106" s="0" t="s">
        <v>1185</v>
      </c>
      <c r="D4106" s="0" t="s">
        <v>1171</v>
      </c>
      <c r="E4106" s="317" t="n">
        <v>19.64</v>
      </c>
    </row>
    <row r="4107" customFormat="false" ht="15" hidden="false" customHeight="false" outlineLevel="0" collapsed="false">
      <c r="A4107" s="0" t="n">
        <v>1113</v>
      </c>
      <c r="B4107" s="0" t="s">
        <v>5097</v>
      </c>
      <c r="C4107" s="0" t="s">
        <v>1185</v>
      </c>
      <c r="D4107" s="0" t="s">
        <v>1171</v>
      </c>
      <c r="E4107" s="317" t="n">
        <v>21.54</v>
      </c>
    </row>
    <row r="4108" customFormat="false" ht="15" hidden="false" customHeight="false" outlineLevel="0" collapsed="false">
      <c r="A4108" s="0" t="n">
        <v>1114</v>
      </c>
      <c r="B4108" s="0" t="s">
        <v>5098</v>
      </c>
      <c r="C4108" s="0" t="s">
        <v>1185</v>
      </c>
      <c r="D4108" s="0" t="s">
        <v>1171</v>
      </c>
      <c r="E4108" s="317" t="n">
        <v>32.32</v>
      </c>
    </row>
    <row r="4109" customFormat="false" ht="15" hidden="false" customHeight="false" outlineLevel="0" collapsed="false">
      <c r="A4109" s="0" t="n">
        <v>40872</v>
      </c>
      <c r="B4109" s="0" t="s">
        <v>730</v>
      </c>
      <c r="C4109" s="0" t="s">
        <v>1185</v>
      </c>
      <c r="D4109" s="0" t="s">
        <v>1171</v>
      </c>
      <c r="E4109" s="317" t="n">
        <v>15.23</v>
      </c>
    </row>
    <row r="4110" customFormat="false" ht="15" hidden="false" customHeight="false" outlineLevel="0" collapsed="false">
      <c r="A4110" s="0" t="n">
        <v>20214</v>
      </c>
      <c r="B4110" s="0" t="s">
        <v>5099</v>
      </c>
      <c r="C4110" s="0" t="s">
        <v>1167</v>
      </c>
      <c r="D4110" s="0" t="s">
        <v>1168</v>
      </c>
      <c r="E4110" s="317" t="n">
        <v>32.83</v>
      </c>
    </row>
    <row r="4111" customFormat="false" ht="15" hidden="false" customHeight="false" outlineLevel="0" collapsed="false">
      <c r="A4111" s="0" t="n">
        <v>11064</v>
      </c>
      <c r="B4111" s="0" t="s">
        <v>5100</v>
      </c>
      <c r="C4111" s="0" t="s">
        <v>1167</v>
      </c>
      <c r="D4111" s="0" t="s">
        <v>1168</v>
      </c>
      <c r="E4111" s="317" t="n">
        <v>13.92</v>
      </c>
    </row>
    <row r="4112" customFormat="false" ht="15" hidden="false" customHeight="false" outlineLevel="0" collapsed="false">
      <c r="A4112" s="0" t="n">
        <v>7237</v>
      </c>
      <c r="B4112" s="0" t="s">
        <v>5101</v>
      </c>
      <c r="C4112" s="0" t="s">
        <v>1167</v>
      </c>
      <c r="D4112" s="0" t="s">
        <v>1168</v>
      </c>
      <c r="E4112" s="317" t="n">
        <v>18.99</v>
      </c>
    </row>
    <row r="4113" customFormat="false" ht="15" hidden="false" customHeight="false" outlineLevel="0" collapsed="false">
      <c r="A4113" s="0" t="n">
        <v>16</v>
      </c>
      <c r="B4113" s="0" t="s">
        <v>5102</v>
      </c>
      <c r="C4113" s="0" t="s">
        <v>1234</v>
      </c>
      <c r="D4113" s="0" t="s">
        <v>1168</v>
      </c>
      <c r="E4113" s="317" t="n">
        <v>4.76</v>
      </c>
    </row>
    <row r="4114" customFormat="false" ht="15" hidden="false" customHeight="false" outlineLevel="0" collapsed="false">
      <c r="A4114" s="0" t="n">
        <v>11757</v>
      </c>
      <c r="B4114" s="0" t="s">
        <v>5103</v>
      </c>
      <c r="C4114" s="0" t="s">
        <v>1167</v>
      </c>
      <c r="D4114" s="0" t="s">
        <v>1175</v>
      </c>
      <c r="E4114" s="317" t="n">
        <v>17.18</v>
      </c>
    </row>
    <row r="4115" customFormat="false" ht="15" hidden="false" customHeight="false" outlineLevel="0" collapsed="false">
      <c r="A4115" s="0" t="n">
        <v>11758</v>
      </c>
      <c r="B4115" s="0" t="s">
        <v>5104</v>
      </c>
      <c r="C4115" s="0" t="s">
        <v>1167</v>
      </c>
      <c r="D4115" s="0" t="s">
        <v>1175</v>
      </c>
      <c r="E4115" s="317" t="n">
        <v>44.14</v>
      </c>
    </row>
    <row r="4116" customFormat="false" ht="15" hidden="false" customHeight="false" outlineLevel="0" collapsed="false">
      <c r="A4116" s="0" t="n">
        <v>37526</v>
      </c>
      <c r="B4116" s="0" t="s">
        <v>5105</v>
      </c>
      <c r="C4116" s="0" t="s">
        <v>1167</v>
      </c>
      <c r="D4116" s="0" t="s">
        <v>1168</v>
      </c>
      <c r="E4116" s="317" t="n">
        <v>1.79</v>
      </c>
    </row>
    <row r="4117" customFormat="false" ht="15" hidden="false" customHeight="false" outlineLevel="0" collapsed="false">
      <c r="A4117" s="0" t="n">
        <v>6076</v>
      </c>
      <c r="B4117" s="0" t="s">
        <v>5106</v>
      </c>
      <c r="C4117" s="0" t="s">
        <v>1357</v>
      </c>
      <c r="D4117" s="0" t="s">
        <v>1175</v>
      </c>
      <c r="E4117" s="317" t="n">
        <v>50.47</v>
      </c>
    </row>
    <row r="4118" customFormat="false" ht="15" hidden="false" customHeight="false" outlineLevel="0" collapsed="false">
      <c r="A4118" s="0" t="n">
        <v>13109</v>
      </c>
      <c r="B4118" s="0" t="s">
        <v>5107</v>
      </c>
      <c r="C4118" s="0" t="s">
        <v>1167</v>
      </c>
      <c r="D4118" s="0" t="s">
        <v>1171</v>
      </c>
      <c r="E4118" s="317" t="n">
        <v>178.49</v>
      </c>
    </row>
    <row r="4119" customFormat="false" ht="15" hidden="false" customHeight="false" outlineLevel="0" collapsed="false">
      <c r="A4119" s="0" t="n">
        <v>13110</v>
      </c>
      <c r="B4119" s="0" t="s">
        <v>5108</v>
      </c>
      <c r="C4119" s="0" t="s">
        <v>1167</v>
      </c>
      <c r="D4119" s="0" t="s">
        <v>1171</v>
      </c>
      <c r="E4119" s="317" t="n">
        <v>234.91</v>
      </c>
    </row>
    <row r="4120" customFormat="false" ht="15" hidden="false" customHeight="false" outlineLevel="0" collapsed="false">
      <c r="A4120" s="0" t="n">
        <v>7581</v>
      </c>
      <c r="B4120" s="0" t="s">
        <v>5109</v>
      </c>
      <c r="C4120" s="0" t="s">
        <v>1167</v>
      </c>
      <c r="D4120" s="0" t="s">
        <v>1171</v>
      </c>
      <c r="E4120" s="317" t="n">
        <v>2.71</v>
      </c>
    </row>
    <row r="4121" customFormat="false" ht="15" hidden="false" customHeight="false" outlineLevel="0" collapsed="false">
      <c r="A4121" s="0" t="n">
        <v>20206</v>
      </c>
      <c r="B4121" s="0" t="s">
        <v>5110</v>
      </c>
      <c r="C4121" s="0" t="s">
        <v>1185</v>
      </c>
      <c r="D4121" s="0" t="s">
        <v>1168</v>
      </c>
      <c r="E4121" s="317" t="n">
        <v>4.55</v>
      </c>
    </row>
    <row r="4122" customFormat="false" ht="15" hidden="false" customHeight="false" outlineLevel="0" collapsed="false">
      <c r="A4122" s="0" t="n">
        <v>4460</v>
      </c>
      <c r="B4122" s="0" t="s">
        <v>5111</v>
      </c>
      <c r="C4122" s="0" t="s">
        <v>1185</v>
      </c>
      <c r="D4122" s="0" t="s">
        <v>1168</v>
      </c>
      <c r="E4122" s="317" t="n">
        <v>5.46</v>
      </c>
    </row>
    <row r="4123" customFormat="false" ht="15" hidden="false" customHeight="false" outlineLevel="0" collapsed="false">
      <c r="A4123" s="0" t="n">
        <v>6204</v>
      </c>
      <c r="B4123" s="0" t="s">
        <v>5112</v>
      </c>
      <c r="C4123" s="0" t="s">
        <v>1185</v>
      </c>
      <c r="D4123" s="0" t="s">
        <v>1168</v>
      </c>
      <c r="E4123" s="317" t="n">
        <v>8.16</v>
      </c>
    </row>
    <row r="4124" customFormat="false" ht="15" hidden="false" customHeight="false" outlineLevel="0" collapsed="false">
      <c r="A4124" s="0" t="n">
        <v>4417</v>
      </c>
      <c r="B4124" s="0" t="s">
        <v>673</v>
      </c>
      <c r="C4124" s="0" t="s">
        <v>1185</v>
      </c>
      <c r="D4124" s="0" t="s">
        <v>1168</v>
      </c>
      <c r="E4124" s="317" t="n">
        <v>3.14</v>
      </c>
    </row>
    <row r="4125" customFormat="false" ht="15" hidden="false" customHeight="false" outlineLevel="0" collapsed="false">
      <c r="A4125" s="0" t="n">
        <v>4517</v>
      </c>
      <c r="B4125" s="0" t="s">
        <v>761</v>
      </c>
      <c r="C4125" s="0" t="s">
        <v>1185</v>
      </c>
      <c r="D4125" s="0" t="s">
        <v>1168</v>
      </c>
      <c r="E4125" s="317" t="n">
        <v>1.4</v>
      </c>
    </row>
    <row r="4126" customFormat="false" ht="15" hidden="false" customHeight="false" outlineLevel="0" collapsed="false">
      <c r="A4126" s="0" t="n">
        <v>4512</v>
      </c>
      <c r="B4126" s="0" t="s">
        <v>5113</v>
      </c>
      <c r="C4126" s="0" t="s">
        <v>1185</v>
      </c>
      <c r="D4126" s="0" t="s">
        <v>1168</v>
      </c>
      <c r="E4126" s="317" t="n">
        <v>1.01</v>
      </c>
    </row>
    <row r="4127" customFormat="false" ht="15" hidden="false" customHeight="false" outlineLevel="0" collapsed="false">
      <c r="A4127" s="0" t="n">
        <v>4415</v>
      </c>
      <c r="B4127" s="0" t="s">
        <v>5114</v>
      </c>
      <c r="C4127" s="0" t="s">
        <v>1185</v>
      </c>
      <c r="D4127" s="0" t="s">
        <v>1168</v>
      </c>
      <c r="E4127" s="317" t="n">
        <v>2.63</v>
      </c>
    </row>
    <row r="4128" customFormat="false" ht="15" hidden="false" customHeight="false" outlineLevel="0" collapsed="false">
      <c r="A4128" s="0" t="n">
        <v>37373</v>
      </c>
      <c r="B4128" s="0" t="s">
        <v>662</v>
      </c>
      <c r="C4128" s="0" t="s">
        <v>1173</v>
      </c>
      <c r="D4128" s="0" t="s">
        <v>1175</v>
      </c>
      <c r="E4128" s="317" t="n">
        <v>0.05</v>
      </c>
    </row>
    <row r="4129" customFormat="false" ht="15" hidden="false" customHeight="false" outlineLevel="0" collapsed="false">
      <c r="A4129" s="0" t="n">
        <v>40864</v>
      </c>
      <c r="B4129" s="0" t="s">
        <v>638</v>
      </c>
      <c r="C4129" s="0" t="s">
        <v>1360</v>
      </c>
      <c r="D4129" s="0" t="s">
        <v>1175</v>
      </c>
      <c r="E4129" s="317" t="n">
        <v>9.76</v>
      </c>
    </row>
    <row r="4130" customFormat="false" ht="15" hidden="false" customHeight="false" outlineLevel="0" collapsed="false">
      <c r="A4130" s="0" t="n">
        <v>4734</v>
      </c>
      <c r="B4130" s="0" t="s">
        <v>5115</v>
      </c>
      <c r="C4130" s="0" t="s">
        <v>1357</v>
      </c>
      <c r="D4130" s="0" t="s">
        <v>1168</v>
      </c>
      <c r="E4130" s="317" t="n">
        <v>67.68</v>
      </c>
    </row>
    <row r="4131" customFormat="false" ht="15" hidden="false" customHeight="false" outlineLevel="0" collapsed="false">
      <c r="A4131" s="0" t="n">
        <v>6085</v>
      </c>
      <c r="B4131" s="0" t="s">
        <v>5116</v>
      </c>
      <c r="C4131" s="0" t="s">
        <v>1235</v>
      </c>
      <c r="D4131" s="0" t="s">
        <v>1175</v>
      </c>
      <c r="E4131" s="317" t="n">
        <v>5.93</v>
      </c>
    </row>
    <row r="4132" customFormat="false" ht="15" hidden="false" customHeight="false" outlineLevel="0" collapsed="false">
      <c r="A4132" s="0" t="n">
        <v>38396</v>
      </c>
      <c r="B4132" s="0" t="s">
        <v>667</v>
      </c>
      <c r="C4132" s="0" t="s">
        <v>1167</v>
      </c>
      <c r="D4132" s="0" t="s">
        <v>1168</v>
      </c>
      <c r="E4132" s="317" t="n">
        <v>276.64</v>
      </c>
    </row>
    <row r="4133" customFormat="false" ht="15" hidden="false" customHeight="false" outlineLevel="0" collapsed="false">
      <c r="A4133" s="0" t="n">
        <v>6090</v>
      </c>
      <c r="B4133" s="0" t="s">
        <v>5117</v>
      </c>
      <c r="C4133" s="0" t="s">
        <v>1235</v>
      </c>
      <c r="D4133" s="0" t="s">
        <v>1168</v>
      </c>
      <c r="E4133" s="317" t="n">
        <v>11.27</v>
      </c>
    </row>
    <row r="4134" customFormat="false" ht="15" hidden="false" customHeight="false" outlineLevel="0" collapsed="false">
      <c r="A4134" s="0" t="n">
        <v>11622</v>
      </c>
      <c r="B4134" s="0" t="s">
        <v>5118</v>
      </c>
      <c r="C4134" s="0" t="s">
        <v>1234</v>
      </c>
      <c r="D4134" s="0" t="s">
        <v>1168</v>
      </c>
      <c r="E4134" s="317" t="n">
        <v>58.01</v>
      </c>
    </row>
    <row r="4135" customFormat="false" ht="15" hidden="false" customHeight="false" outlineLevel="0" collapsed="false">
      <c r="A4135" s="0" t="n">
        <v>6094</v>
      </c>
      <c r="B4135" s="0" t="s">
        <v>964</v>
      </c>
      <c r="C4135" s="0" t="s">
        <v>1234</v>
      </c>
      <c r="D4135" s="0" t="s">
        <v>1168</v>
      </c>
      <c r="E4135" s="317" t="n">
        <v>19.05</v>
      </c>
    </row>
    <row r="4136" customFormat="false" ht="15" hidden="false" customHeight="false" outlineLevel="0" collapsed="false">
      <c r="A4136" s="0" t="n">
        <v>7317</v>
      </c>
      <c r="B4136" s="0" t="s">
        <v>5119</v>
      </c>
      <c r="C4136" s="0" t="s">
        <v>1234</v>
      </c>
      <c r="D4136" s="0" t="s">
        <v>1168</v>
      </c>
      <c r="E4136" s="317" t="n">
        <v>21.01</v>
      </c>
    </row>
    <row r="4137" customFormat="false" ht="15" hidden="false" customHeight="false" outlineLevel="0" collapsed="false">
      <c r="A4137" s="0" t="n">
        <v>142</v>
      </c>
      <c r="B4137" s="0" t="s">
        <v>728</v>
      </c>
      <c r="C4137" s="0" t="s">
        <v>5120</v>
      </c>
      <c r="D4137" s="0" t="s">
        <v>1168</v>
      </c>
      <c r="E4137" s="317" t="n">
        <v>30.46</v>
      </c>
    </row>
    <row r="4138" customFormat="false" ht="15" hidden="false" customHeight="false" outlineLevel="0" collapsed="false">
      <c r="A4138" s="0" t="n">
        <v>38123</v>
      </c>
      <c r="B4138" s="0" t="s">
        <v>5121</v>
      </c>
      <c r="C4138" s="0" t="s">
        <v>1234</v>
      </c>
      <c r="D4138" s="0" t="s">
        <v>1175</v>
      </c>
      <c r="E4138" s="317" t="n">
        <v>52.25</v>
      </c>
    </row>
    <row r="4139" customFormat="false" ht="15" hidden="false" customHeight="false" outlineLevel="0" collapsed="false">
      <c r="A4139" s="0" t="n">
        <v>42701</v>
      </c>
      <c r="B4139" s="0" t="s">
        <v>5122</v>
      </c>
      <c r="C4139" s="0" t="s">
        <v>1167</v>
      </c>
      <c r="D4139" s="0" t="s">
        <v>1171</v>
      </c>
      <c r="E4139" s="317" t="n">
        <v>27.33</v>
      </c>
    </row>
    <row r="4140" customFormat="false" ht="15" hidden="false" customHeight="false" outlineLevel="0" collapsed="false">
      <c r="A4140" s="0" t="n">
        <v>42702</v>
      </c>
      <c r="B4140" s="0" t="s">
        <v>5123</v>
      </c>
      <c r="C4140" s="0" t="s">
        <v>1167</v>
      </c>
      <c r="D4140" s="0" t="s">
        <v>1171</v>
      </c>
      <c r="E4140" s="317" t="n">
        <v>48.56</v>
      </c>
    </row>
    <row r="4141" customFormat="false" ht="15" hidden="false" customHeight="false" outlineLevel="0" collapsed="false">
      <c r="A4141" s="0" t="n">
        <v>37955</v>
      </c>
      <c r="B4141" s="0" t="s">
        <v>5124</v>
      </c>
      <c r="C4141" s="0" t="s">
        <v>1167</v>
      </c>
      <c r="D4141" s="0" t="s">
        <v>1171</v>
      </c>
      <c r="E4141" s="317" t="n">
        <v>62.93</v>
      </c>
    </row>
    <row r="4142" customFormat="false" ht="15" hidden="false" customHeight="false" outlineLevel="0" collapsed="false">
      <c r="A4142" s="0" t="n">
        <v>42699</v>
      </c>
      <c r="B4142" s="0" t="s">
        <v>5125</v>
      </c>
      <c r="C4142" s="0" t="s">
        <v>1167</v>
      </c>
      <c r="D4142" s="0" t="s">
        <v>1171</v>
      </c>
      <c r="E4142" s="317" t="n">
        <v>16.69</v>
      </c>
    </row>
    <row r="4143" customFormat="false" ht="15" hidden="false" customHeight="false" outlineLevel="0" collapsed="false">
      <c r="A4143" s="0" t="n">
        <v>42700</v>
      </c>
      <c r="B4143" s="0" t="s">
        <v>5126</v>
      </c>
      <c r="C4143" s="0" t="s">
        <v>1167</v>
      </c>
      <c r="D4143" s="0" t="s">
        <v>1171</v>
      </c>
      <c r="E4143" s="317" t="n">
        <v>47.59</v>
      </c>
    </row>
    <row r="4144" customFormat="false" ht="15" hidden="false" customHeight="false" outlineLevel="0" collapsed="false">
      <c r="A4144" s="0" t="n">
        <v>37743</v>
      </c>
      <c r="B4144" s="0" t="s">
        <v>5127</v>
      </c>
      <c r="C4144" s="0" t="s">
        <v>1167</v>
      </c>
      <c r="D4144" s="0" t="s">
        <v>1171</v>
      </c>
      <c r="E4144" s="316" t="n">
        <v>118650.34</v>
      </c>
    </row>
    <row r="4145" customFormat="false" ht="15" hidden="false" customHeight="false" outlineLevel="0" collapsed="false">
      <c r="A4145" s="0" t="n">
        <v>37744</v>
      </c>
      <c r="B4145" s="0" t="s">
        <v>5128</v>
      </c>
      <c r="C4145" s="0" t="s">
        <v>1167</v>
      </c>
      <c r="D4145" s="0" t="s">
        <v>1171</v>
      </c>
      <c r="E4145" s="316" t="n">
        <v>139510.48</v>
      </c>
    </row>
    <row r="4146" customFormat="false" ht="15" hidden="false" customHeight="false" outlineLevel="0" collapsed="false">
      <c r="A4146" s="0" t="n">
        <v>37741</v>
      </c>
      <c r="B4146" s="0" t="s">
        <v>5129</v>
      </c>
      <c r="C4146" s="0" t="s">
        <v>1167</v>
      </c>
      <c r="D4146" s="0" t="s">
        <v>1171</v>
      </c>
      <c r="E4146" s="316" t="n">
        <v>107888.11</v>
      </c>
    </row>
    <row r="4147" customFormat="false" ht="15" hidden="false" customHeight="false" outlineLevel="0" collapsed="false">
      <c r="A4147" s="0" t="n">
        <v>39396</v>
      </c>
      <c r="B4147" s="0" t="s">
        <v>5130</v>
      </c>
      <c r="C4147" s="0" t="s">
        <v>1167</v>
      </c>
      <c r="D4147" s="0" t="s">
        <v>1171</v>
      </c>
      <c r="E4147" s="317" t="n">
        <v>31.84</v>
      </c>
    </row>
    <row r="4148" customFormat="false" ht="15" hidden="false" customHeight="false" outlineLevel="0" collapsed="false">
      <c r="A4148" s="0" t="n">
        <v>39392</v>
      </c>
      <c r="B4148" s="0" t="s">
        <v>5131</v>
      </c>
      <c r="C4148" s="0" t="s">
        <v>1167</v>
      </c>
      <c r="D4148" s="0" t="s">
        <v>1171</v>
      </c>
      <c r="E4148" s="317" t="n">
        <v>35.92</v>
      </c>
    </row>
    <row r="4149" customFormat="false" ht="15" hidden="false" customHeight="false" outlineLevel="0" collapsed="false">
      <c r="A4149" s="0" t="n">
        <v>39393</v>
      </c>
      <c r="B4149" s="0" t="s">
        <v>5132</v>
      </c>
      <c r="C4149" s="0" t="s">
        <v>1167</v>
      </c>
      <c r="D4149" s="0" t="s">
        <v>1171</v>
      </c>
      <c r="E4149" s="317" t="n">
        <v>22.21</v>
      </c>
    </row>
    <row r="4150" customFormat="false" ht="15" hidden="false" customHeight="false" outlineLevel="0" collapsed="false">
      <c r="A4150" s="0" t="n">
        <v>39394</v>
      </c>
      <c r="B4150" s="0" t="s">
        <v>5133</v>
      </c>
      <c r="C4150" s="0" t="s">
        <v>1167</v>
      </c>
      <c r="D4150" s="0" t="s">
        <v>1171</v>
      </c>
      <c r="E4150" s="317" t="n">
        <v>25</v>
      </c>
    </row>
    <row r="4151" customFormat="false" ht="15" hidden="false" customHeight="false" outlineLevel="0" collapsed="false">
      <c r="A4151" s="0" t="n">
        <v>39395</v>
      </c>
      <c r="B4151" s="0" t="s">
        <v>894</v>
      </c>
      <c r="C4151" s="0" t="s">
        <v>1167</v>
      </c>
      <c r="D4151" s="0" t="s">
        <v>1171</v>
      </c>
      <c r="E4151" s="317" t="n">
        <v>23.25</v>
      </c>
    </row>
    <row r="4152" customFormat="false" ht="15" hidden="false" customHeight="false" outlineLevel="0" collapsed="false">
      <c r="A4152" s="0" t="n">
        <v>14618</v>
      </c>
      <c r="B4152" s="0" t="s">
        <v>751</v>
      </c>
      <c r="C4152" s="0" t="s">
        <v>1167</v>
      </c>
      <c r="D4152" s="0" t="s">
        <v>1168</v>
      </c>
      <c r="E4152" s="317" t="n">
        <v>860.35</v>
      </c>
    </row>
    <row r="4153" customFormat="false" ht="15" hidden="false" customHeight="false" outlineLevel="0" collapsed="false">
      <c r="A4153" s="0" t="n">
        <v>40269</v>
      </c>
      <c r="B4153" s="0" t="s">
        <v>5134</v>
      </c>
      <c r="C4153" s="0" t="s">
        <v>1167</v>
      </c>
      <c r="D4153" s="0" t="s">
        <v>1168</v>
      </c>
      <c r="E4153" s="316" t="n">
        <v>3466.31</v>
      </c>
    </row>
    <row r="4154" customFormat="false" ht="15" hidden="false" customHeight="false" outlineLevel="0" collapsed="false">
      <c r="A4154" s="0" t="n">
        <v>6110</v>
      </c>
      <c r="B4154" s="0" t="s">
        <v>687</v>
      </c>
      <c r="C4154" s="0" t="s">
        <v>1173</v>
      </c>
      <c r="D4154" s="0" t="s">
        <v>1168</v>
      </c>
      <c r="E4154" s="317" t="n">
        <v>13.3</v>
      </c>
    </row>
    <row r="4155" customFormat="false" ht="15" hidden="false" customHeight="false" outlineLevel="0" collapsed="false">
      <c r="A4155" s="0" t="n">
        <v>40910</v>
      </c>
      <c r="B4155" s="0" t="s">
        <v>5135</v>
      </c>
      <c r="C4155" s="0" t="s">
        <v>1360</v>
      </c>
      <c r="D4155" s="0" t="s">
        <v>1168</v>
      </c>
      <c r="E4155" s="316" t="n">
        <v>2347.03</v>
      </c>
    </row>
    <row r="4156" customFormat="false" ht="15" hidden="false" customHeight="false" outlineLevel="0" collapsed="false">
      <c r="A4156" s="0" t="n">
        <v>6111</v>
      </c>
      <c r="B4156" s="0" t="s">
        <v>678</v>
      </c>
      <c r="C4156" s="0" t="s">
        <v>1173</v>
      </c>
      <c r="D4156" s="0" t="s">
        <v>1175</v>
      </c>
      <c r="E4156" s="317" t="n">
        <v>8.51</v>
      </c>
    </row>
    <row r="4157" customFormat="false" ht="15" hidden="false" customHeight="false" outlineLevel="0" collapsed="false">
      <c r="A4157" s="0" t="n">
        <v>41084</v>
      </c>
      <c r="B4157" s="0" t="s">
        <v>5136</v>
      </c>
      <c r="C4157" s="0" t="s">
        <v>1360</v>
      </c>
      <c r="D4157" s="0" t="s">
        <v>1168</v>
      </c>
      <c r="E4157" s="316" t="n">
        <v>1502.89</v>
      </c>
    </row>
    <row r="4158" customFormat="false" ht="15" hidden="false" customHeight="false" outlineLevel="0" collapsed="false">
      <c r="A4158" s="0" t="n">
        <v>25950</v>
      </c>
      <c r="B4158" s="0" t="s">
        <v>5137</v>
      </c>
      <c r="C4158" s="0" t="s">
        <v>1357</v>
      </c>
      <c r="D4158" s="0" t="s">
        <v>1168</v>
      </c>
      <c r="E4158" s="317" t="n">
        <v>31.57</v>
      </c>
    </row>
    <row r="4159" customFormat="false" ht="15" hidden="false" customHeight="false" outlineLevel="0" collapsed="false">
      <c r="A4159" s="0" t="n">
        <v>38637</v>
      </c>
      <c r="B4159" s="0" t="s">
        <v>5138</v>
      </c>
      <c r="C4159" s="0" t="s">
        <v>1167</v>
      </c>
      <c r="D4159" s="0" t="s">
        <v>1168</v>
      </c>
      <c r="E4159" s="317" t="n">
        <v>109.82</v>
      </c>
    </row>
    <row r="4160" customFormat="false" ht="15" hidden="false" customHeight="false" outlineLevel="0" collapsed="false">
      <c r="A4160" s="0" t="n">
        <v>6150</v>
      </c>
      <c r="B4160" s="0" t="s">
        <v>5139</v>
      </c>
      <c r="C4160" s="0" t="s">
        <v>1167</v>
      </c>
      <c r="D4160" s="0" t="s">
        <v>1168</v>
      </c>
      <c r="E4160" s="317" t="n">
        <v>111.16</v>
      </c>
    </row>
    <row r="4161" customFormat="false" ht="15" hidden="false" customHeight="false" outlineLevel="0" collapsed="false">
      <c r="A4161" s="0" t="n">
        <v>6136</v>
      </c>
      <c r="B4161" s="0" t="s">
        <v>5140</v>
      </c>
      <c r="C4161" s="0" t="s">
        <v>1167</v>
      </c>
      <c r="D4161" s="0" t="s">
        <v>1175</v>
      </c>
      <c r="E4161" s="317" t="n">
        <v>87.38</v>
      </c>
    </row>
    <row r="4162" customFormat="false" ht="15" hidden="false" customHeight="false" outlineLevel="0" collapsed="false">
      <c r="A4162" s="0" t="n">
        <v>38638</v>
      </c>
      <c r="B4162" s="0" t="s">
        <v>5141</v>
      </c>
      <c r="C4162" s="0" t="s">
        <v>1167</v>
      </c>
      <c r="D4162" s="0" t="s">
        <v>1168</v>
      </c>
      <c r="E4162" s="317" t="n">
        <v>92.54</v>
      </c>
    </row>
    <row r="4163" customFormat="false" ht="15" hidden="false" customHeight="false" outlineLevel="0" collapsed="false">
      <c r="A4163" s="0" t="n">
        <v>20262</v>
      </c>
      <c r="B4163" s="0" t="s">
        <v>5142</v>
      </c>
      <c r="C4163" s="0" t="s">
        <v>1167</v>
      </c>
      <c r="D4163" s="0" t="s">
        <v>1168</v>
      </c>
      <c r="E4163" s="317" t="n">
        <v>10.21</v>
      </c>
    </row>
    <row r="4164" customFormat="false" ht="15" hidden="false" customHeight="false" outlineLevel="0" collapsed="false">
      <c r="A4164" s="0" t="n">
        <v>6148</v>
      </c>
      <c r="B4164" s="0" t="s">
        <v>960</v>
      </c>
      <c r="C4164" s="0" t="s">
        <v>1167</v>
      </c>
      <c r="D4164" s="0" t="s">
        <v>1175</v>
      </c>
      <c r="E4164" s="317" t="n">
        <v>6.5</v>
      </c>
    </row>
    <row r="4165" customFormat="false" ht="15" hidden="false" customHeight="false" outlineLevel="0" collapsed="false">
      <c r="A4165" s="0" t="n">
        <v>6145</v>
      </c>
      <c r="B4165" s="0" t="s">
        <v>5143</v>
      </c>
      <c r="C4165" s="0" t="s">
        <v>1167</v>
      </c>
      <c r="D4165" s="0" t="s">
        <v>1168</v>
      </c>
      <c r="E4165" s="317" t="n">
        <v>11.66</v>
      </c>
    </row>
    <row r="4166" customFormat="false" ht="15" hidden="false" customHeight="false" outlineLevel="0" collapsed="false">
      <c r="A4166" s="0" t="n">
        <v>6149</v>
      </c>
      <c r="B4166" s="0" t="s">
        <v>5144</v>
      </c>
      <c r="C4166" s="0" t="s">
        <v>1167</v>
      </c>
      <c r="D4166" s="0" t="s">
        <v>1168</v>
      </c>
      <c r="E4166" s="317" t="n">
        <v>10.99</v>
      </c>
    </row>
    <row r="4167" customFormat="false" ht="15" hidden="false" customHeight="false" outlineLevel="0" collapsed="false">
      <c r="A4167" s="0" t="n">
        <v>6146</v>
      </c>
      <c r="B4167" s="0" t="s">
        <v>5145</v>
      </c>
      <c r="C4167" s="0" t="s">
        <v>1167</v>
      </c>
      <c r="D4167" s="0" t="s">
        <v>1168</v>
      </c>
      <c r="E4167" s="317" t="n">
        <v>11.67</v>
      </c>
    </row>
    <row r="4168" customFormat="false" ht="15" hidden="false" customHeight="false" outlineLevel="0" collapsed="false">
      <c r="A4168" s="0" t="n">
        <v>26026</v>
      </c>
      <c r="B4168" s="0" t="s">
        <v>5146</v>
      </c>
      <c r="C4168" s="0" t="s">
        <v>1234</v>
      </c>
      <c r="D4168" s="0" t="s">
        <v>1168</v>
      </c>
      <c r="E4168" s="317" t="n">
        <v>2.49</v>
      </c>
    </row>
    <row r="4169" customFormat="false" ht="15" hidden="false" customHeight="false" outlineLevel="0" collapsed="false">
      <c r="A4169" s="0" t="n">
        <v>39961</v>
      </c>
      <c r="B4169" s="0" t="s">
        <v>801</v>
      </c>
      <c r="C4169" s="0" t="s">
        <v>1167</v>
      </c>
      <c r="D4169" s="0" t="s">
        <v>1168</v>
      </c>
      <c r="E4169" s="317" t="n">
        <v>10.9</v>
      </c>
    </row>
    <row r="4170" customFormat="false" ht="15" hidden="false" customHeight="false" outlineLevel="0" collapsed="false">
      <c r="A4170" s="0" t="n">
        <v>42433</v>
      </c>
      <c r="B4170" s="0" t="s">
        <v>5147</v>
      </c>
      <c r="C4170" s="0" t="s">
        <v>1167</v>
      </c>
      <c r="D4170" s="0" t="s">
        <v>1171</v>
      </c>
      <c r="E4170" s="316" t="n">
        <v>4163.91</v>
      </c>
    </row>
    <row r="4171" customFormat="false" ht="15" hidden="false" customHeight="false" outlineLevel="0" collapsed="false">
      <c r="A4171" s="0" t="n">
        <v>42434</v>
      </c>
      <c r="B4171" s="0" t="s">
        <v>5148</v>
      </c>
      <c r="C4171" s="0" t="s">
        <v>1167</v>
      </c>
      <c r="D4171" s="0" t="s">
        <v>1171</v>
      </c>
      <c r="E4171" s="316" t="n">
        <v>4499.71</v>
      </c>
    </row>
    <row r="4172" customFormat="false" ht="15" hidden="false" customHeight="false" outlineLevel="0" collapsed="false">
      <c r="A4172" s="0" t="n">
        <v>42435</v>
      </c>
      <c r="B4172" s="0" t="s">
        <v>5149</v>
      </c>
      <c r="C4172" s="0" t="s">
        <v>1167</v>
      </c>
      <c r="D4172" s="0" t="s">
        <v>1171</v>
      </c>
      <c r="E4172" s="316" t="n">
        <v>2243.83</v>
      </c>
    </row>
    <row r="4173" customFormat="false" ht="15" hidden="false" customHeight="false" outlineLevel="0" collapsed="false">
      <c r="A4173" s="0" t="n">
        <v>38061</v>
      </c>
      <c r="B4173" s="0" t="s">
        <v>5150</v>
      </c>
      <c r="C4173" s="0" t="s">
        <v>1167</v>
      </c>
      <c r="D4173" s="0" t="s">
        <v>1168</v>
      </c>
      <c r="E4173" s="317" t="n">
        <v>47.32</v>
      </c>
    </row>
    <row r="4174" customFormat="false" ht="15" hidden="false" customHeight="false" outlineLevel="0" collapsed="false">
      <c r="A4174" s="0" t="n">
        <v>20250</v>
      </c>
      <c r="B4174" s="0" t="s">
        <v>696</v>
      </c>
      <c r="C4174" s="0" t="s">
        <v>1234</v>
      </c>
      <c r="D4174" s="0" t="s">
        <v>1175</v>
      </c>
      <c r="E4174" s="317" t="n">
        <v>8.07</v>
      </c>
    </row>
    <row r="4175" customFormat="false" ht="15" hidden="false" customHeight="false" outlineLevel="0" collapsed="false">
      <c r="A4175" s="0" t="n">
        <v>39965</v>
      </c>
      <c r="B4175" s="0" t="s">
        <v>5151</v>
      </c>
      <c r="C4175" s="0" t="s">
        <v>1170</v>
      </c>
      <c r="D4175" s="0" t="s">
        <v>1171</v>
      </c>
      <c r="E4175" s="316" t="n">
        <v>1325.85</v>
      </c>
    </row>
    <row r="4176" customFormat="false" ht="15" hidden="false" customHeight="false" outlineLevel="0" collapsed="false">
      <c r="A4176" s="0" t="n">
        <v>39964</v>
      </c>
      <c r="B4176" s="0" t="s">
        <v>5152</v>
      </c>
      <c r="C4176" s="0" t="s">
        <v>1170</v>
      </c>
      <c r="D4176" s="0" t="s">
        <v>1171</v>
      </c>
      <c r="E4176" s="316" t="n">
        <v>1126.16</v>
      </c>
    </row>
    <row r="4177" customFormat="false" ht="15" hidden="false" customHeight="false" outlineLevel="0" collapsed="false">
      <c r="A4177" s="0" t="n">
        <v>7</v>
      </c>
      <c r="B4177" s="0" t="s">
        <v>5153</v>
      </c>
      <c r="C4177" s="0" t="s">
        <v>1234</v>
      </c>
      <c r="D4177" s="0" t="s">
        <v>1168</v>
      </c>
      <c r="E4177" s="317" t="n">
        <v>7.91</v>
      </c>
    </row>
    <row r="4178" customFormat="false" ht="15" hidden="false" customHeight="false" outlineLevel="0" collapsed="false">
      <c r="A4178" s="0" t="n">
        <v>13388</v>
      </c>
      <c r="B4178" s="0" t="s">
        <v>5154</v>
      </c>
      <c r="C4178" s="0" t="s">
        <v>1234</v>
      </c>
      <c r="D4178" s="0" t="s">
        <v>1168</v>
      </c>
      <c r="E4178" s="317" t="n">
        <v>79.76</v>
      </c>
    </row>
    <row r="4179" customFormat="false" ht="15" hidden="false" customHeight="false" outlineLevel="0" collapsed="false">
      <c r="A4179" s="0" t="n">
        <v>39914</v>
      </c>
      <c r="B4179" s="0" t="s">
        <v>5155</v>
      </c>
      <c r="C4179" s="0" t="s">
        <v>1234</v>
      </c>
      <c r="D4179" s="0" t="s">
        <v>1171</v>
      </c>
      <c r="E4179" s="317" t="n">
        <v>132</v>
      </c>
    </row>
    <row r="4180" customFormat="false" ht="15" hidden="false" customHeight="false" outlineLevel="0" collapsed="false">
      <c r="A4180" s="0" t="n">
        <v>12732</v>
      </c>
      <c r="B4180" s="0" t="s">
        <v>5156</v>
      </c>
      <c r="C4180" s="0" t="s">
        <v>1167</v>
      </c>
      <c r="D4180" s="0" t="s">
        <v>1171</v>
      </c>
      <c r="E4180" s="317" t="n">
        <v>152.31</v>
      </c>
    </row>
    <row r="4181" customFormat="false" ht="15" hidden="false" customHeight="false" outlineLevel="0" collapsed="false">
      <c r="A4181" s="0" t="n">
        <v>6160</v>
      </c>
      <c r="B4181" s="0" t="s">
        <v>774</v>
      </c>
      <c r="C4181" s="0" t="s">
        <v>1173</v>
      </c>
      <c r="D4181" s="0" t="s">
        <v>1175</v>
      </c>
      <c r="E4181" s="317" t="n">
        <v>13.3</v>
      </c>
    </row>
    <row r="4182" customFormat="false" ht="15" hidden="false" customHeight="false" outlineLevel="0" collapsed="false">
      <c r="A4182" s="0" t="n">
        <v>41087</v>
      </c>
      <c r="B4182" s="0" t="s">
        <v>5157</v>
      </c>
      <c r="C4182" s="0" t="s">
        <v>1360</v>
      </c>
      <c r="D4182" s="0" t="s">
        <v>1168</v>
      </c>
      <c r="E4182" s="316" t="n">
        <v>2347.03</v>
      </c>
    </row>
    <row r="4183" customFormat="false" ht="15" hidden="false" customHeight="false" outlineLevel="0" collapsed="false">
      <c r="A4183" s="0" t="n">
        <v>6166</v>
      </c>
      <c r="B4183" s="0" t="s">
        <v>5158</v>
      </c>
      <c r="C4183" s="0" t="s">
        <v>1173</v>
      </c>
      <c r="D4183" s="0" t="s">
        <v>1168</v>
      </c>
      <c r="E4183" s="317" t="n">
        <v>9.71</v>
      </c>
    </row>
    <row r="4184" customFormat="false" ht="15" hidden="false" customHeight="false" outlineLevel="0" collapsed="false">
      <c r="A4184" s="0" t="n">
        <v>41088</v>
      </c>
      <c r="B4184" s="0" t="s">
        <v>5159</v>
      </c>
      <c r="C4184" s="0" t="s">
        <v>1360</v>
      </c>
      <c r="D4184" s="0" t="s">
        <v>1168</v>
      </c>
      <c r="E4184" s="316" t="n">
        <v>1716.35</v>
      </c>
    </row>
    <row r="4185" customFormat="false" ht="15" hidden="false" customHeight="false" outlineLevel="0" collapsed="false">
      <c r="A4185" s="0" t="n">
        <v>20232</v>
      </c>
      <c r="B4185" s="0" t="s">
        <v>5160</v>
      </c>
      <c r="C4185" s="0" t="s">
        <v>1185</v>
      </c>
      <c r="D4185" s="0" t="s">
        <v>1168</v>
      </c>
      <c r="E4185" s="317" t="n">
        <v>40.55</v>
      </c>
    </row>
    <row r="4186" customFormat="false" ht="15" hidden="false" customHeight="false" outlineLevel="0" collapsed="false">
      <c r="A4186" s="0" t="n">
        <v>10856</v>
      </c>
      <c r="B4186" s="0" t="s">
        <v>5161</v>
      </c>
      <c r="C4186" s="0" t="s">
        <v>1185</v>
      </c>
      <c r="D4186" s="0" t="s">
        <v>1168</v>
      </c>
      <c r="E4186" s="317" t="n">
        <v>36.34</v>
      </c>
    </row>
    <row r="4187" customFormat="false" ht="15" hidden="false" customHeight="false" outlineLevel="0" collapsed="false">
      <c r="A4187" s="0" t="n">
        <v>4828</v>
      </c>
      <c r="B4187" s="0" t="s">
        <v>5162</v>
      </c>
      <c r="C4187" s="0" t="s">
        <v>1185</v>
      </c>
      <c r="D4187" s="0" t="s">
        <v>1171</v>
      </c>
      <c r="E4187" s="317" t="n">
        <v>54.46</v>
      </c>
    </row>
    <row r="4188" customFormat="false" ht="15" hidden="false" customHeight="false" outlineLevel="0" collapsed="false">
      <c r="A4188" s="0" t="n">
        <v>20249</v>
      </c>
      <c r="B4188" s="0" t="s">
        <v>5163</v>
      </c>
      <c r="C4188" s="0" t="s">
        <v>1185</v>
      </c>
      <c r="D4188" s="0" t="s">
        <v>1171</v>
      </c>
      <c r="E4188" s="317" t="n">
        <v>29.82</v>
      </c>
    </row>
    <row r="4189" customFormat="false" ht="15" hidden="false" customHeight="false" outlineLevel="0" collapsed="false">
      <c r="A4189" s="0" t="n">
        <v>11609</v>
      </c>
      <c r="B4189" s="0" t="s">
        <v>5164</v>
      </c>
      <c r="C4189" s="0" t="s">
        <v>1235</v>
      </c>
      <c r="D4189" s="0" t="s">
        <v>1168</v>
      </c>
      <c r="E4189" s="317" t="n">
        <v>10.05</v>
      </c>
    </row>
    <row r="4190" customFormat="false" ht="15" hidden="false" customHeight="false" outlineLevel="0" collapsed="false">
      <c r="A4190" s="0" t="n">
        <v>20083</v>
      </c>
      <c r="B4190" s="0" t="s">
        <v>5165</v>
      </c>
      <c r="C4190" s="0" t="s">
        <v>1167</v>
      </c>
      <c r="D4190" s="0" t="s">
        <v>1168</v>
      </c>
      <c r="E4190" s="317" t="n">
        <v>45.1</v>
      </c>
    </row>
    <row r="4191" customFormat="false" ht="15" hidden="false" customHeight="false" outlineLevel="0" collapsed="false">
      <c r="A4191" s="0" t="n">
        <v>20082</v>
      </c>
      <c r="B4191" s="0" t="s">
        <v>5166</v>
      </c>
      <c r="C4191" s="0" t="s">
        <v>1167</v>
      </c>
      <c r="D4191" s="0" t="s">
        <v>1168</v>
      </c>
      <c r="E4191" s="317" t="n">
        <v>17.57</v>
      </c>
    </row>
    <row r="4192" customFormat="false" ht="15" hidden="false" customHeight="false" outlineLevel="0" collapsed="false">
      <c r="A4192" s="0" t="n">
        <v>5318</v>
      </c>
      <c r="B4192" s="0" t="s">
        <v>781</v>
      </c>
      <c r="C4192" s="0" t="s">
        <v>1235</v>
      </c>
      <c r="D4192" s="0" t="s">
        <v>1175</v>
      </c>
      <c r="E4192" s="317" t="n">
        <v>11.18</v>
      </c>
    </row>
    <row r="4193" customFormat="false" ht="15" hidden="false" customHeight="false" outlineLevel="0" collapsed="false">
      <c r="A4193" s="0" t="n">
        <v>10691</v>
      </c>
      <c r="B4193" s="0" t="s">
        <v>5167</v>
      </c>
      <c r="C4193" s="0" t="s">
        <v>1235</v>
      </c>
      <c r="D4193" s="0" t="s">
        <v>1168</v>
      </c>
      <c r="E4193" s="317" t="n">
        <v>33.78</v>
      </c>
    </row>
    <row r="4194" customFormat="false" ht="15" hidden="false" customHeight="false" outlineLevel="0" collapsed="false">
      <c r="A4194" s="0" t="n">
        <v>12295</v>
      </c>
      <c r="B4194" s="0" t="s">
        <v>5168</v>
      </c>
      <c r="C4194" s="0" t="s">
        <v>1167</v>
      </c>
      <c r="D4194" s="0" t="s">
        <v>1168</v>
      </c>
      <c r="E4194" s="317" t="n">
        <v>2.36</v>
      </c>
    </row>
    <row r="4195" customFormat="false" ht="15" hidden="false" customHeight="false" outlineLevel="0" collapsed="false">
      <c r="A4195" s="0" t="n">
        <v>12296</v>
      </c>
      <c r="B4195" s="0" t="s">
        <v>5169</v>
      </c>
      <c r="C4195" s="0" t="s">
        <v>1167</v>
      </c>
      <c r="D4195" s="0" t="s">
        <v>1168</v>
      </c>
      <c r="E4195" s="317" t="n">
        <v>3.06</v>
      </c>
    </row>
    <row r="4196" customFormat="false" ht="15" hidden="false" customHeight="false" outlineLevel="0" collapsed="false">
      <c r="A4196" s="0" t="n">
        <v>12294</v>
      </c>
      <c r="B4196" s="0" t="s">
        <v>5170</v>
      </c>
      <c r="C4196" s="0" t="s">
        <v>1167</v>
      </c>
      <c r="D4196" s="0" t="s">
        <v>1168</v>
      </c>
      <c r="E4196" s="317" t="n">
        <v>7.35</v>
      </c>
    </row>
    <row r="4197" customFormat="false" ht="15" hidden="false" customHeight="false" outlineLevel="0" collapsed="false">
      <c r="A4197" s="0" t="n">
        <v>14543</v>
      </c>
      <c r="B4197" s="0" t="s">
        <v>5171</v>
      </c>
      <c r="C4197" s="0" t="s">
        <v>1167</v>
      </c>
      <c r="D4197" s="0" t="s">
        <v>1168</v>
      </c>
      <c r="E4197" s="317" t="n">
        <v>5.24</v>
      </c>
    </row>
    <row r="4198" customFormat="false" ht="15" hidden="false" customHeight="false" outlineLevel="0" collapsed="false">
      <c r="A4198" s="0" t="n">
        <v>13329</v>
      </c>
      <c r="B4198" s="0" t="s">
        <v>5172</v>
      </c>
      <c r="C4198" s="0" t="s">
        <v>1167</v>
      </c>
      <c r="D4198" s="0" t="s">
        <v>1175</v>
      </c>
      <c r="E4198" s="317" t="n">
        <v>3.08</v>
      </c>
    </row>
    <row r="4199" customFormat="false" ht="15" hidden="false" customHeight="false" outlineLevel="0" collapsed="false">
      <c r="A4199" s="0" t="n">
        <v>21044</v>
      </c>
      <c r="B4199" s="0" t="s">
        <v>5173</v>
      </c>
      <c r="C4199" s="0" t="s">
        <v>1167</v>
      </c>
      <c r="D4199" s="0" t="s">
        <v>1168</v>
      </c>
      <c r="E4199" s="317" t="n">
        <v>22.48</v>
      </c>
    </row>
    <row r="4200" customFormat="false" ht="15" hidden="false" customHeight="false" outlineLevel="0" collapsed="false">
      <c r="A4200" s="0" t="n">
        <v>21045</v>
      </c>
      <c r="B4200" s="0" t="s">
        <v>5174</v>
      </c>
      <c r="C4200" s="0" t="s">
        <v>1167</v>
      </c>
      <c r="D4200" s="0" t="s">
        <v>1168</v>
      </c>
      <c r="E4200" s="317" t="n">
        <v>30.79</v>
      </c>
    </row>
    <row r="4201" customFormat="false" ht="15" hidden="false" customHeight="false" outlineLevel="0" collapsed="false">
      <c r="A4201" s="0" t="n">
        <v>21040</v>
      </c>
      <c r="B4201" s="0" t="s">
        <v>5175</v>
      </c>
      <c r="C4201" s="0" t="s">
        <v>1167</v>
      </c>
      <c r="D4201" s="0" t="s">
        <v>1175</v>
      </c>
      <c r="E4201" s="317" t="n">
        <v>22</v>
      </c>
    </row>
    <row r="4202" customFormat="false" ht="15" hidden="false" customHeight="false" outlineLevel="0" collapsed="false">
      <c r="A4202" s="0" t="n">
        <v>21041</v>
      </c>
      <c r="B4202" s="0" t="s">
        <v>5176</v>
      </c>
      <c r="C4202" s="0" t="s">
        <v>1167</v>
      </c>
      <c r="D4202" s="0" t="s">
        <v>1168</v>
      </c>
      <c r="E4202" s="317" t="n">
        <v>26.55</v>
      </c>
    </row>
    <row r="4203" customFormat="false" ht="15" hidden="false" customHeight="false" outlineLevel="0" collapsed="false">
      <c r="A4203" s="0" t="n">
        <v>21047</v>
      </c>
      <c r="B4203" s="0" t="s">
        <v>5177</v>
      </c>
      <c r="C4203" s="0" t="s">
        <v>1167</v>
      </c>
      <c r="D4203" s="0" t="s">
        <v>1168</v>
      </c>
      <c r="E4203" s="317" t="n">
        <v>33.14</v>
      </c>
    </row>
    <row r="4204" customFormat="false" ht="15" hidden="false" customHeight="false" outlineLevel="0" collapsed="false">
      <c r="A4204" s="0" t="n">
        <v>21043</v>
      </c>
      <c r="B4204" s="0" t="s">
        <v>5178</v>
      </c>
      <c r="C4204" s="0" t="s">
        <v>1167</v>
      </c>
      <c r="D4204" s="0" t="s">
        <v>1168</v>
      </c>
      <c r="E4204" s="317" t="n">
        <v>32.27</v>
      </c>
    </row>
    <row r="4205" customFormat="false" ht="15" hidden="false" customHeight="false" outlineLevel="0" collapsed="false">
      <c r="A4205" s="0" t="n">
        <v>21042</v>
      </c>
      <c r="B4205" s="0" t="s">
        <v>5179</v>
      </c>
      <c r="C4205" s="0" t="s">
        <v>1167</v>
      </c>
      <c r="D4205" s="0" t="s">
        <v>1168</v>
      </c>
      <c r="E4205" s="317" t="n">
        <v>25.55</v>
      </c>
    </row>
    <row r="4206" customFormat="false" ht="15" hidden="false" customHeight="false" outlineLevel="0" collapsed="false">
      <c r="A4206" s="0" t="n">
        <v>11895</v>
      </c>
      <c r="B4206" s="0" t="s">
        <v>5180</v>
      </c>
      <c r="C4206" s="0" t="s">
        <v>1167</v>
      </c>
      <c r="D4206" s="0" t="s">
        <v>1171</v>
      </c>
      <c r="E4206" s="317" t="n">
        <v>694.4</v>
      </c>
    </row>
    <row r="4207" customFormat="false" ht="15" hidden="false" customHeight="false" outlineLevel="0" collapsed="false">
      <c r="A4207" s="0" t="n">
        <v>11896</v>
      </c>
      <c r="B4207" s="0" t="s">
        <v>5181</v>
      </c>
      <c r="C4207" s="0" t="s">
        <v>1167</v>
      </c>
      <c r="D4207" s="0" t="s">
        <v>1171</v>
      </c>
      <c r="E4207" s="316" t="n">
        <v>3639.63</v>
      </c>
    </row>
    <row r="4208" customFormat="false" ht="15" hidden="false" customHeight="false" outlineLevel="0" collapsed="false">
      <c r="A4208" s="0" t="n">
        <v>11897</v>
      </c>
      <c r="B4208" s="0" t="s">
        <v>5182</v>
      </c>
      <c r="C4208" s="0" t="s">
        <v>1167</v>
      </c>
      <c r="D4208" s="0" t="s">
        <v>1171</v>
      </c>
      <c r="E4208" s="316" t="n">
        <v>4749.08</v>
      </c>
    </row>
    <row r="4209" customFormat="false" ht="15" hidden="false" customHeight="false" outlineLevel="0" collapsed="false">
      <c r="A4209" s="0" t="n">
        <v>11898</v>
      </c>
      <c r="B4209" s="0" t="s">
        <v>5183</v>
      </c>
      <c r="C4209" s="0" t="s">
        <v>1167</v>
      </c>
      <c r="D4209" s="0" t="s">
        <v>1171</v>
      </c>
      <c r="E4209" s="316" t="n">
        <v>4988.53</v>
      </c>
    </row>
    <row r="4210" customFormat="false" ht="15" hidden="false" customHeight="false" outlineLevel="0" collapsed="false">
      <c r="A4210" s="0" t="n">
        <v>3282</v>
      </c>
      <c r="B4210" s="0" t="s">
        <v>5184</v>
      </c>
      <c r="C4210" s="0" t="s">
        <v>1167</v>
      </c>
      <c r="D4210" s="0" t="s">
        <v>1171</v>
      </c>
      <c r="E4210" s="317" t="n">
        <v>504.83</v>
      </c>
    </row>
    <row r="4211" customFormat="false" ht="15" hidden="false" customHeight="false" outlineLevel="0" collapsed="false">
      <c r="A4211" s="0" t="n">
        <v>11899</v>
      </c>
      <c r="B4211" s="0" t="s">
        <v>5185</v>
      </c>
      <c r="C4211" s="0" t="s">
        <v>1167</v>
      </c>
      <c r="D4211" s="0" t="s">
        <v>1171</v>
      </c>
      <c r="E4211" s="316" t="n">
        <v>2462.33</v>
      </c>
    </row>
    <row r="4212" customFormat="false" ht="15" hidden="false" customHeight="false" outlineLevel="0" collapsed="false">
      <c r="A4212" s="0" t="n">
        <v>11900</v>
      </c>
      <c r="B4212" s="0" t="s">
        <v>5186</v>
      </c>
      <c r="C4212" s="0" t="s">
        <v>1167</v>
      </c>
      <c r="D4212" s="0" t="s">
        <v>1171</v>
      </c>
      <c r="E4212" s="316" t="n">
        <v>3376.23</v>
      </c>
    </row>
    <row r="4213" customFormat="false" ht="15" hidden="false" customHeight="false" outlineLevel="0" collapsed="false">
      <c r="A4213" s="0" t="n">
        <v>14149</v>
      </c>
      <c r="B4213" s="0" t="s">
        <v>5187</v>
      </c>
      <c r="C4213" s="0" t="s">
        <v>3323</v>
      </c>
      <c r="D4213" s="0" t="s">
        <v>1171</v>
      </c>
      <c r="E4213" s="317" t="n">
        <v>125.45</v>
      </c>
    </row>
    <row r="4214" customFormat="false" ht="15" hidden="false" customHeight="false" outlineLevel="0" collapsed="false">
      <c r="A4214" s="0" t="n">
        <v>38099</v>
      </c>
      <c r="B4214" s="0" t="s">
        <v>869</v>
      </c>
      <c r="C4214" s="0" t="s">
        <v>1167</v>
      </c>
      <c r="D4214" s="0" t="s">
        <v>1168</v>
      </c>
      <c r="E4214" s="317" t="n">
        <v>0.99</v>
      </c>
    </row>
    <row r="4215" customFormat="false" ht="15" hidden="false" customHeight="false" outlineLevel="0" collapsed="false">
      <c r="A4215" s="0" t="n">
        <v>38100</v>
      </c>
      <c r="B4215" s="0" t="s">
        <v>5188</v>
      </c>
      <c r="C4215" s="0" t="s">
        <v>1167</v>
      </c>
      <c r="D4215" s="0" t="s">
        <v>1168</v>
      </c>
      <c r="E4215" s="317" t="n">
        <v>1.62</v>
      </c>
    </row>
    <row r="4216" customFormat="false" ht="15" hidden="false" customHeight="false" outlineLevel="0" collapsed="false">
      <c r="A4216" s="0" t="n">
        <v>20061</v>
      </c>
      <c r="B4216" s="0" t="s">
        <v>5189</v>
      </c>
      <c r="C4216" s="0" t="s">
        <v>1167</v>
      </c>
      <c r="D4216" s="0" t="s">
        <v>1171</v>
      </c>
      <c r="E4216" s="317" t="n">
        <v>3.14</v>
      </c>
    </row>
    <row r="4217" customFormat="false" ht="15" hidden="false" customHeight="false" outlineLevel="0" collapsed="false">
      <c r="A4217" s="0" t="n">
        <v>7576</v>
      </c>
      <c r="B4217" s="0" t="s">
        <v>5190</v>
      </c>
      <c r="C4217" s="0" t="s">
        <v>1167</v>
      </c>
      <c r="D4217" s="0" t="s">
        <v>1171</v>
      </c>
      <c r="E4217" s="317" t="n">
        <v>111.58</v>
      </c>
    </row>
    <row r="4218" customFormat="false" ht="15" hidden="false" customHeight="false" outlineLevel="0" collapsed="false">
      <c r="A4218" s="0" t="n">
        <v>3384</v>
      </c>
      <c r="B4218" s="0" t="s">
        <v>5191</v>
      </c>
      <c r="C4218" s="0" t="s">
        <v>1167</v>
      </c>
      <c r="D4218" s="0" t="s">
        <v>1168</v>
      </c>
      <c r="E4218" s="317" t="n">
        <v>3.38</v>
      </c>
    </row>
    <row r="4219" customFormat="false" ht="15" hidden="false" customHeight="false" outlineLevel="0" collapsed="false">
      <c r="A4219" s="0" t="n">
        <v>7572</v>
      </c>
      <c r="B4219" s="0" t="s">
        <v>5192</v>
      </c>
      <c r="C4219" s="0" t="s">
        <v>1167</v>
      </c>
      <c r="D4219" s="0" t="s">
        <v>1168</v>
      </c>
      <c r="E4219" s="317" t="n">
        <v>7.56</v>
      </c>
    </row>
    <row r="4220" customFormat="false" ht="15" hidden="false" customHeight="false" outlineLevel="0" collapsed="false">
      <c r="A4220" s="0" t="n">
        <v>3396</v>
      </c>
      <c r="B4220" s="0" t="s">
        <v>5193</v>
      </c>
      <c r="C4220" s="0" t="s">
        <v>1167</v>
      </c>
      <c r="D4220" s="0" t="s">
        <v>1168</v>
      </c>
      <c r="E4220" s="317" t="n">
        <v>5.36</v>
      </c>
    </row>
    <row r="4221" customFormat="false" ht="15" hidden="false" customHeight="false" outlineLevel="0" collapsed="false">
      <c r="A4221" s="0" t="n">
        <v>37590</v>
      </c>
      <c r="B4221" s="0" t="s">
        <v>5194</v>
      </c>
      <c r="C4221" s="0" t="s">
        <v>1167</v>
      </c>
      <c r="D4221" s="0" t="s">
        <v>1168</v>
      </c>
      <c r="E4221" s="317" t="n">
        <v>24.41</v>
      </c>
    </row>
    <row r="4222" customFormat="false" ht="15" hidden="false" customHeight="false" outlineLevel="0" collapsed="false">
      <c r="A4222" s="0" t="n">
        <v>37591</v>
      </c>
      <c r="B4222" s="0" t="s">
        <v>956</v>
      </c>
      <c r="C4222" s="0" t="s">
        <v>1167</v>
      </c>
      <c r="D4222" s="0" t="s">
        <v>1168</v>
      </c>
      <c r="E4222" s="317" t="n">
        <v>33.97</v>
      </c>
    </row>
    <row r="4223" customFormat="false" ht="15" hidden="false" customHeight="false" outlineLevel="0" collapsed="false">
      <c r="A4223" s="0" t="n">
        <v>12626</v>
      </c>
      <c r="B4223" s="0" t="s">
        <v>5195</v>
      </c>
      <c r="C4223" s="0" t="s">
        <v>1167</v>
      </c>
      <c r="D4223" s="0" t="s">
        <v>1171</v>
      </c>
      <c r="E4223" s="317" t="n">
        <v>15.08</v>
      </c>
    </row>
    <row r="4224" customFormat="false" ht="15" hidden="false" customHeight="false" outlineLevel="0" collapsed="false">
      <c r="A4224" s="0" t="n">
        <v>11033</v>
      </c>
      <c r="B4224" s="0" t="s">
        <v>5196</v>
      </c>
      <c r="C4224" s="0" t="s">
        <v>1167</v>
      </c>
      <c r="D4224" s="0" t="s">
        <v>1168</v>
      </c>
      <c r="E4224" s="317" t="n">
        <v>4.19</v>
      </c>
    </row>
    <row r="4225" customFormat="false" ht="15" hidden="false" customHeight="false" outlineLevel="0" collapsed="false">
      <c r="A4225" s="0" t="n">
        <v>390</v>
      </c>
      <c r="B4225" s="0" t="s">
        <v>5197</v>
      </c>
      <c r="C4225" s="0" t="s">
        <v>1167</v>
      </c>
      <c r="D4225" s="0" t="s">
        <v>1168</v>
      </c>
      <c r="E4225" s="317" t="n">
        <v>10.76</v>
      </c>
    </row>
    <row r="4226" customFormat="false" ht="15" hidden="false" customHeight="false" outlineLevel="0" collapsed="false">
      <c r="A4226" s="0" t="n">
        <v>42436</v>
      </c>
      <c r="B4226" s="0" t="s">
        <v>5198</v>
      </c>
      <c r="C4226" s="0" t="s">
        <v>1167</v>
      </c>
      <c r="D4226" s="0" t="s">
        <v>1171</v>
      </c>
      <c r="E4226" s="316" t="n">
        <v>2348.66</v>
      </c>
    </row>
    <row r="4227" customFormat="false" ht="15" hidden="false" customHeight="false" outlineLevel="0" collapsed="false">
      <c r="A4227" s="0" t="n">
        <v>6178</v>
      </c>
      <c r="B4227" s="0" t="s">
        <v>5199</v>
      </c>
      <c r="C4227" s="0" t="s">
        <v>1170</v>
      </c>
      <c r="D4227" s="0" t="s">
        <v>1171</v>
      </c>
      <c r="E4227" s="317" t="n">
        <v>161.49</v>
      </c>
    </row>
    <row r="4228" customFormat="false" ht="15" hidden="false" customHeight="false" outlineLevel="0" collapsed="false">
      <c r="A4228" s="0" t="n">
        <v>6180</v>
      </c>
      <c r="B4228" s="0" t="s">
        <v>5200</v>
      </c>
      <c r="C4228" s="0" t="s">
        <v>1170</v>
      </c>
      <c r="D4228" s="0" t="s">
        <v>1171</v>
      </c>
      <c r="E4228" s="317" t="n">
        <v>174.29</v>
      </c>
    </row>
    <row r="4229" customFormat="false" ht="15" hidden="false" customHeight="false" outlineLevel="0" collapsed="false">
      <c r="A4229" s="0" t="n">
        <v>6182</v>
      </c>
      <c r="B4229" s="0" t="s">
        <v>5201</v>
      </c>
      <c r="C4229" s="0" t="s">
        <v>1170</v>
      </c>
      <c r="D4229" s="0" t="s">
        <v>1171</v>
      </c>
      <c r="E4229" s="317" t="n">
        <v>216.33</v>
      </c>
    </row>
    <row r="4230" customFormat="false" ht="15" hidden="false" customHeight="false" outlineLevel="0" collapsed="false">
      <c r="A4230" s="0" t="n">
        <v>3993</v>
      </c>
      <c r="B4230" s="0" t="s">
        <v>5202</v>
      </c>
      <c r="C4230" s="0" t="s">
        <v>1170</v>
      </c>
      <c r="D4230" s="0" t="s">
        <v>1168</v>
      </c>
      <c r="E4230" s="317" t="n">
        <v>59.05</v>
      </c>
    </row>
    <row r="4231" customFormat="false" ht="15" hidden="false" customHeight="false" outlineLevel="0" collapsed="false">
      <c r="A4231" s="0" t="n">
        <v>3990</v>
      </c>
      <c r="B4231" s="0" t="s">
        <v>5203</v>
      </c>
      <c r="C4231" s="0" t="s">
        <v>1185</v>
      </c>
      <c r="D4231" s="0" t="s">
        <v>1168</v>
      </c>
      <c r="E4231" s="317" t="n">
        <v>13.05</v>
      </c>
    </row>
    <row r="4232" customFormat="false" ht="15" hidden="false" customHeight="false" outlineLevel="0" collapsed="false">
      <c r="A4232" s="0" t="n">
        <v>3992</v>
      </c>
      <c r="B4232" s="0" t="s">
        <v>5204</v>
      </c>
      <c r="C4232" s="0" t="s">
        <v>1185</v>
      </c>
      <c r="D4232" s="0" t="s">
        <v>1168</v>
      </c>
      <c r="E4232" s="317" t="n">
        <v>16.02</v>
      </c>
    </row>
    <row r="4233" customFormat="false" ht="15" hidden="false" customHeight="false" outlineLevel="0" collapsed="false">
      <c r="A4233" s="0" t="n">
        <v>4509</v>
      </c>
      <c r="B4233" s="0" t="s">
        <v>5205</v>
      </c>
      <c r="C4233" s="0" t="s">
        <v>1185</v>
      </c>
      <c r="D4233" s="0" t="s">
        <v>1168</v>
      </c>
      <c r="E4233" s="317" t="n">
        <v>2.14</v>
      </c>
    </row>
    <row r="4234" customFormat="false" ht="15" hidden="false" customHeight="false" outlineLevel="0" collapsed="false">
      <c r="A4234" s="0" t="n">
        <v>6194</v>
      </c>
      <c r="B4234" s="0" t="s">
        <v>5206</v>
      </c>
      <c r="C4234" s="0" t="s">
        <v>1185</v>
      </c>
      <c r="D4234" s="0" t="s">
        <v>1168</v>
      </c>
      <c r="E4234" s="317" t="n">
        <v>2.91</v>
      </c>
    </row>
    <row r="4235" customFormat="false" ht="15" hidden="false" customHeight="false" outlineLevel="0" collapsed="false">
      <c r="A4235" s="0" t="n">
        <v>6193</v>
      </c>
      <c r="B4235" s="0" t="s">
        <v>5207</v>
      </c>
      <c r="C4235" s="0" t="s">
        <v>1185</v>
      </c>
      <c r="D4235" s="0" t="s">
        <v>1168</v>
      </c>
      <c r="E4235" s="317" t="n">
        <v>6.22</v>
      </c>
    </row>
    <row r="4236" customFormat="false" ht="15" hidden="false" customHeight="false" outlineLevel="0" collapsed="false">
      <c r="A4236" s="0" t="n">
        <v>10567</v>
      </c>
      <c r="B4236" s="0" t="s">
        <v>706</v>
      </c>
      <c r="C4236" s="0" t="s">
        <v>1185</v>
      </c>
      <c r="D4236" s="0" t="s">
        <v>1168</v>
      </c>
      <c r="E4236" s="317" t="n">
        <v>4.82</v>
      </c>
    </row>
    <row r="4237" customFormat="false" ht="15" hidden="false" customHeight="false" outlineLevel="0" collapsed="false">
      <c r="A4237" s="0" t="n">
        <v>6188</v>
      </c>
      <c r="B4237" s="0" t="s">
        <v>5208</v>
      </c>
      <c r="C4237" s="0" t="s">
        <v>1170</v>
      </c>
      <c r="D4237" s="0" t="s">
        <v>1168</v>
      </c>
      <c r="E4237" s="317" t="n">
        <v>26.33</v>
      </c>
    </row>
    <row r="4238" customFormat="false" ht="15" hidden="false" customHeight="false" outlineLevel="0" collapsed="false">
      <c r="A4238" s="0" t="n">
        <v>6212</v>
      </c>
      <c r="B4238" s="0" t="s">
        <v>5208</v>
      </c>
      <c r="C4238" s="0" t="s">
        <v>1185</v>
      </c>
      <c r="D4238" s="0" t="s">
        <v>1175</v>
      </c>
      <c r="E4238" s="317" t="n">
        <v>7.9</v>
      </c>
    </row>
    <row r="4239" customFormat="false" ht="15" hidden="false" customHeight="false" outlineLevel="0" collapsed="false">
      <c r="A4239" s="0" t="n">
        <v>6189</v>
      </c>
      <c r="B4239" s="0" t="s">
        <v>680</v>
      </c>
      <c r="C4239" s="0" t="s">
        <v>1185</v>
      </c>
      <c r="D4239" s="0" t="s">
        <v>1168</v>
      </c>
      <c r="E4239" s="317" t="n">
        <v>9.09</v>
      </c>
    </row>
    <row r="4240" customFormat="false" ht="15" hidden="false" customHeight="false" outlineLevel="0" collapsed="false">
      <c r="A4240" s="0" t="n">
        <v>6214</v>
      </c>
      <c r="B4240" s="0" t="s">
        <v>5209</v>
      </c>
      <c r="C4240" s="0" t="s">
        <v>1170</v>
      </c>
      <c r="D4240" s="0" t="s">
        <v>1171</v>
      </c>
      <c r="E4240" s="317" t="n">
        <v>101.16</v>
      </c>
    </row>
    <row r="4241" customFormat="false" ht="15" hidden="false" customHeight="false" outlineLevel="0" collapsed="false">
      <c r="A4241" s="0" t="n">
        <v>36153</v>
      </c>
      <c r="B4241" s="0" t="s">
        <v>634</v>
      </c>
      <c r="C4241" s="0" t="s">
        <v>1167</v>
      </c>
      <c r="D4241" s="0" t="s">
        <v>1168</v>
      </c>
      <c r="E4241" s="317" t="n">
        <v>133.75</v>
      </c>
    </row>
    <row r="4242" customFormat="false" ht="15" hidden="false" customHeight="false" outlineLevel="0" collapsed="false">
      <c r="A4242" s="0" t="n">
        <v>10740</v>
      </c>
      <c r="B4242" s="0" t="s">
        <v>5210</v>
      </c>
      <c r="C4242" s="0" t="s">
        <v>1167</v>
      </c>
      <c r="D4242" s="0" t="s">
        <v>1168</v>
      </c>
      <c r="E4242" s="316" t="n">
        <v>10020.94</v>
      </c>
    </row>
    <row r="4243" customFormat="false" ht="15" hidden="false" customHeight="false" outlineLevel="0" collapsed="false">
      <c r="A4243" s="0" t="n">
        <v>13914</v>
      </c>
      <c r="B4243" s="0" t="s">
        <v>5211</v>
      </c>
      <c r="C4243" s="0" t="s">
        <v>1167</v>
      </c>
      <c r="D4243" s="0" t="s">
        <v>1168</v>
      </c>
      <c r="E4243" s="317" t="n">
        <v>725.05</v>
      </c>
    </row>
    <row r="4244" customFormat="false" ht="15" hidden="false" customHeight="false" outlineLevel="0" collapsed="false">
      <c r="A4244" s="0" t="n">
        <v>10742</v>
      </c>
      <c r="B4244" s="0" t="s">
        <v>5212</v>
      </c>
      <c r="C4244" s="0" t="s">
        <v>1167</v>
      </c>
      <c r="D4244" s="0" t="s">
        <v>1175</v>
      </c>
      <c r="E4244" s="316" t="n">
        <v>1057.5</v>
      </c>
    </row>
    <row r="4245" customFormat="false" ht="15" hidden="false" customHeight="false" outlineLevel="0" collapsed="false">
      <c r="A4245" s="0" t="n">
        <v>38465</v>
      </c>
      <c r="B4245" s="0" t="s">
        <v>5213</v>
      </c>
      <c r="C4245" s="0" t="s">
        <v>1167</v>
      </c>
      <c r="D4245" s="0" t="s">
        <v>1168</v>
      </c>
      <c r="E4245" s="317" t="n">
        <v>16.7</v>
      </c>
    </row>
    <row r="4246" customFormat="false" ht="15" hidden="false" customHeight="false" outlineLevel="0" collapsed="false">
      <c r="A4246" s="0" t="n">
        <v>7543</v>
      </c>
      <c r="B4246" s="0" t="s">
        <v>5214</v>
      </c>
      <c r="C4246" s="0" t="s">
        <v>1167</v>
      </c>
      <c r="D4246" s="0" t="s">
        <v>1168</v>
      </c>
      <c r="E4246" s="317" t="n">
        <v>2.93</v>
      </c>
    </row>
    <row r="4247" customFormat="false" ht="15" hidden="false" customHeight="false" outlineLevel="0" collapsed="false">
      <c r="A4247" s="0" t="n">
        <v>13255</v>
      </c>
      <c r="B4247" s="0" t="s">
        <v>5215</v>
      </c>
      <c r="C4247" s="0" t="s">
        <v>1167</v>
      </c>
      <c r="D4247" s="0" t="s">
        <v>1168</v>
      </c>
      <c r="E4247" s="317" t="n">
        <v>36.62</v>
      </c>
    </row>
    <row r="4248" customFormat="false" ht="15" hidden="false" customHeight="false" outlineLevel="0" collapsed="false">
      <c r="A4248" s="0" t="n">
        <v>39352</v>
      </c>
      <c r="B4248" s="0" t="s">
        <v>5216</v>
      </c>
      <c r="C4248" s="0" t="s">
        <v>1167</v>
      </c>
      <c r="D4248" s="0" t="s">
        <v>1168</v>
      </c>
      <c r="E4248" s="317" t="n">
        <v>1.81</v>
      </c>
    </row>
    <row r="4249" customFormat="false" ht="15" hidden="false" customHeight="false" outlineLevel="0" collapsed="false">
      <c r="A4249" s="0" t="n">
        <v>39346</v>
      </c>
      <c r="B4249" s="0" t="s">
        <v>5217</v>
      </c>
      <c r="C4249" s="0" t="s">
        <v>1167</v>
      </c>
      <c r="D4249" s="0" t="s">
        <v>1168</v>
      </c>
      <c r="E4249" s="317" t="n">
        <v>1.81</v>
      </c>
    </row>
    <row r="4250" customFormat="false" ht="15" hidden="false" customHeight="false" outlineLevel="0" collapsed="false">
      <c r="A4250" s="0" t="n">
        <v>39350</v>
      </c>
      <c r="B4250" s="0" t="s">
        <v>5218</v>
      </c>
      <c r="C4250" s="0" t="s">
        <v>1167</v>
      </c>
      <c r="D4250" s="0" t="s">
        <v>1168</v>
      </c>
      <c r="E4250" s="317" t="n">
        <v>1.95</v>
      </c>
    </row>
    <row r="4251" customFormat="false" ht="15" hidden="false" customHeight="false" outlineLevel="0" collapsed="false">
      <c r="A4251" s="0" t="n">
        <v>39351</v>
      </c>
      <c r="B4251" s="0" t="s">
        <v>5219</v>
      </c>
      <c r="C4251" s="0" t="s">
        <v>1167</v>
      </c>
      <c r="D4251" s="0" t="s">
        <v>1168</v>
      </c>
      <c r="E4251" s="317" t="n">
        <v>2.25</v>
      </c>
    </row>
    <row r="4252" customFormat="false" ht="15" hidden="false" customHeight="false" outlineLevel="0" collapsed="false">
      <c r="A4252" s="0" t="n">
        <v>38952</v>
      </c>
      <c r="B4252" s="0" t="s">
        <v>5220</v>
      </c>
      <c r="C4252" s="0" t="s">
        <v>1167</v>
      </c>
      <c r="D4252" s="0" t="s">
        <v>1171</v>
      </c>
      <c r="E4252" s="317" t="n">
        <v>2.24</v>
      </c>
    </row>
    <row r="4253" customFormat="false" ht="15" hidden="false" customHeight="false" outlineLevel="0" collapsed="false">
      <c r="A4253" s="0" t="n">
        <v>38953</v>
      </c>
      <c r="B4253" s="0" t="s">
        <v>5221</v>
      </c>
      <c r="C4253" s="0" t="s">
        <v>1167</v>
      </c>
      <c r="D4253" s="0" t="s">
        <v>1171</v>
      </c>
      <c r="E4253" s="317" t="n">
        <v>3.54</v>
      </c>
    </row>
    <row r="4254" customFormat="false" ht="15" hidden="false" customHeight="false" outlineLevel="0" collapsed="false">
      <c r="A4254" s="0" t="n">
        <v>38835</v>
      </c>
      <c r="B4254" s="0" t="s">
        <v>5222</v>
      </c>
      <c r="C4254" s="0" t="s">
        <v>1167</v>
      </c>
      <c r="D4254" s="0" t="s">
        <v>1171</v>
      </c>
      <c r="E4254" s="317" t="n">
        <v>3.17</v>
      </c>
    </row>
    <row r="4255" customFormat="false" ht="15" hidden="false" customHeight="false" outlineLevel="0" collapsed="false">
      <c r="A4255" s="0" t="n">
        <v>38837</v>
      </c>
      <c r="B4255" s="0" t="s">
        <v>5223</v>
      </c>
      <c r="C4255" s="0" t="s">
        <v>1167</v>
      </c>
      <c r="D4255" s="0" t="s">
        <v>1171</v>
      </c>
      <c r="E4255" s="317" t="n">
        <v>8.27</v>
      </c>
    </row>
    <row r="4256" customFormat="false" ht="15" hidden="false" customHeight="false" outlineLevel="0" collapsed="false">
      <c r="A4256" s="0" t="n">
        <v>38836</v>
      </c>
      <c r="B4256" s="0" t="s">
        <v>5224</v>
      </c>
      <c r="C4256" s="0" t="s">
        <v>1167</v>
      </c>
      <c r="D4256" s="0" t="s">
        <v>1171</v>
      </c>
      <c r="E4256" s="317" t="n">
        <v>4.57</v>
      </c>
    </row>
    <row r="4257" customFormat="false" ht="15" hidden="false" customHeight="false" outlineLevel="0" collapsed="false">
      <c r="A4257" s="0" t="n">
        <v>2666</v>
      </c>
      <c r="B4257" s="0" t="s">
        <v>5225</v>
      </c>
      <c r="C4257" s="0" t="s">
        <v>1167</v>
      </c>
      <c r="D4257" s="0" t="s">
        <v>1171</v>
      </c>
      <c r="E4257" s="317" t="n">
        <v>3.83</v>
      </c>
    </row>
    <row r="4258" customFormat="false" ht="15" hidden="false" customHeight="false" outlineLevel="0" collapsed="false">
      <c r="A4258" s="0" t="n">
        <v>2668</v>
      </c>
      <c r="B4258" s="0" t="s">
        <v>5226</v>
      </c>
      <c r="C4258" s="0" t="s">
        <v>1167</v>
      </c>
      <c r="D4258" s="0" t="s">
        <v>1171</v>
      </c>
      <c r="E4258" s="317" t="n">
        <v>4.38</v>
      </c>
    </row>
    <row r="4259" customFormat="false" ht="15" hidden="false" customHeight="false" outlineLevel="0" collapsed="false">
      <c r="A4259" s="0" t="n">
        <v>2664</v>
      </c>
      <c r="B4259" s="0" t="s">
        <v>5227</v>
      </c>
      <c r="C4259" s="0" t="s">
        <v>1167</v>
      </c>
      <c r="D4259" s="0" t="s">
        <v>1171</v>
      </c>
      <c r="E4259" s="317" t="n">
        <v>6.46</v>
      </c>
    </row>
    <row r="4260" customFormat="false" ht="15" hidden="false" customHeight="false" outlineLevel="0" collapsed="false">
      <c r="A4260" s="0" t="n">
        <v>2662</v>
      </c>
      <c r="B4260" s="0" t="s">
        <v>5228</v>
      </c>
      <c r="C4260" s="0" t="s">
        <v>1167</v>
      </c>
      <c r="D4260" s="0" t="s">
        <v>1171</v>
      </c>
      <c r="E4260" s="317" t="n">
        <v>7.92</v>
      </c>
    </row>
    <row r="4261" customFormat="false" ht="15" hidden="false" customHeight="false" outlineLevel="0" collapsed="false">
      <c r="A4261" s="0" t="n">
        <v>20964</v>
      </c>
      <c r="B4261" s="0" t="s">
        <v>5229</v>
      </c>
      <c r="C4261" s="0" t="s">
        <v>1167</v>
      </c>
      <c r="D4261" s="0" t="s">
        <v>1168</v>
      </c>
      <c r="E4261" s="317" t="n">
        <v>48.34</v>
      </c>
    </row>
    <row r="4262" customFormat="false" ht="15" hidden="false" customHeight="false" outlineLevel="0" collapsed="false">
      <c r="A4262" s="0" t="n">
        <v>10905</v>
      </c>
      <c r="B4262" s="0" t="s">
        <v>5230</v>
      </c>
      <c r="C4262" s="0" t="s">
        <v>1167</v>
      </c>
      <c r="D4262" s="0" t="s">
        <v>1168</v>
      </c>
      <c r="E4262" s="317" t="n">
        <v>64.84</v>
      </c>
    </row>
    <row r="4263" customFormat="false" ht="15" hidden="false" customHeight="false" outlineLevel="0" collapsed="false">
      <c r="A4263" s="0" t="n">
        <v>42703</v>
      </c>
      <c r="B4263" s="0" t="s">
        <v>5231</v>
      </c>
      <c r="C4263" s="0" t="s">
        <v>1167</v>
      </c>
      <c r="D4263" s="0" t="s">
        <v>1171</v>
      </c>
      <c r="E4263" s="317" t="n">
        <v>53.47</v>
      </c>
    </row>
    <row r="4264" customFormat="false" ht="15" hidden="false" customHeight="false" outlineLevel="0" collapsed="false">
      <c r="A4264" s="0" t="n">
        <v>42704</v>
      </c>
      <c r="B4264" s="0" t="s">
        <v>5232</v>
      </c>
      <c r="C4264" s="0" t="s">
        <v>1167</v>
      </c>
      <c r="D4264" s="0" t="s">
        <v>1171</v>
      </c>
      <c r="E4264" s="317" t="n">
        <v>82.09</v>
      </c>
    </row>
    <row r="4265" customFormat="false" ht="15" hidden="false" customHeight="false" outlineLevel="0" collapsed="false">
      <c r="A4265" s="0" t="n">
        <v>42705</v>
      </c>
      <c r="B4265" s="0" t="s">
        <v>5233</v>
      </c>
      <c r="C4265" s="0" t="s">
        <v>1167</v>
      </c>
      <c r="D4265" s="0" t="s">
        <v>1171</v>
      </c>
      <c r="E4265" s="317" t="n">
        <v>104.74</v>
      </c>
    </row>
    <row r="4266" customFormat="false" ht="15" hidden="false" customHeight="false" outlineLevel="0" collapsed="false">
      <c r="A4266" s="0" t="n">
        <v>42706</v>
      </c>
      <c r="B4266" s="0" t="s">
        <v>5234</v>
      </c>
      <c r="C4266" s="0" t="s">
        <v>1167</v>
      </c>
      <c r="D4266" s="0" t="s">
        <v>1171</v>
      </c>
      <c r="E4266" s="317" t="n">
        <v>129.72</v>
      </c>
    </row>
    <row r="4267" customFormat="false" ht="15" hidden="false" customHeight="false" outlineLevel="0" collapsed="false">
      <c r="A4267" s="0" t="n">
        <v>11289</v>
      </c>
      <c r="B4267" s="0" t="s">
        <v>5235</v>
      </c>
      <c r="C4267" s="0" t="s">
        <v>1167</v>
      </c>
      <c r="D4267" s="0" t="s">
        <v>1171</v>
      </c>
      <c r="E4267" s="317" t="n">
        <v>54.38</v>
      </c>
    </row>
    <row r="4268" customFormat="false" ht="15" hidden="false" customHeight="false" outlineLevel="0" collapsed="false">
      <c r="A4268" s="0" t="n">
        <v>11241</v>
      </c>
      <c r="B4268" s="0" t="s">
        <v>5236</v>
      </c>
      <c r="C4268" s="0" t="s">
        <v>1167</v>
      </c>
      <c r="D4268" s="0" t="s">
        <v>1171</v>
      </c>
      <c r="E4268" s="317" t="n">
        <v>135.97</v>
      </c>
    </row>
    <row r="4269" customFormat="false" ht="15" hidden="false" customHeight="false" outlineLevel="0" collapsed="false">
      <c r="A4269" s="0" t="n">
        <v>11301</v>
      </c>
      <c r="B4269" s="0" t="s">
        <v>5237</v>
      </c>
      <c r="C4269" s="0" t="s">
        <v>1167</v>
      </c>
      <c r="D4269" s="0" t="s">
        <v>1171</v>
      </c>
      <c r="E4269" s="317" t="n">
        <v>344.78</v>
      </c>
    </row>
    <row r="4270" customFormat="false" ht="15" hidden="false" customHeight="false" outlineLevel="0" collapsed="false">
      <c r="A4270" s="0" t="n">
        <v>21090</v>
      </c>
      <c r="B4270" s="0" t="s">
        <v>5238</v>
      </c>
      <c r="C4270" s="0" t="s">
        <v>1167</v>
      </c>
      <c r="D4270" s="0" t="s">
        <v>1171</v>
      </c>
      <c r="E4270" s="317" t="n">
        <v>422.48</v>
      </c>
    </row>
    <row r="4271" customFormat="false" ht="15" hidden="false" customHeight="false" outlineLevel="0" collapsed="false">
      <c r="A4271" s="0" t="n">
        <v>14112</v>
      </c>
      <c r="B4271" s="0" t="s">
        <v>5239</v>
      </c>
      <c r="C4271" s="0" t="s">
        <v>1167</v>
      </c>
      <c r="D4271" s="0" t="s">
        <v>1171</v>
      </c>
      <c r="E4271" s="317" t="n">
        <v>176.27</v>
      </c>
    </row>
    <row r="4272" customFormat="false" ht="15" hidden="false" customHeight="false" outlineLevel="0" collapsed="false">
      <c r="A4272" s="0" t="n">
        <v>11315</v>
      </c>
      <c r="B4272" s="0" t="s">
        <v>5240</v>
      </c>
      <c r="C4272" s="0" t="s">
        <v>1167</v>
      </c>
      <c r="D4272" s="0" t="s">
        <v>1171</v>
      </c>
      <c r="E4272" s="317" t="n">
        <v>82.55</v>
      </c>
    </row>
    <row r="4273" customFormat="false" ht="15" hidden="false" customHeight="false" outlineLevel="0" collapsed="false">
      <c r="A4273" s="0" t="n">
        <v>11292</v>
      </c>
      <c r="B4273" s="0" t="s">
        <v>5241</v>
      </c>
      <c r="C4273" s="0" t="s">
        <v>1167</v>
      </c>
      <c r="D4273" s="0" t="s">
        <v>1171</v>
      </c>
      <c r="E4273" s="317" t="n">
        <v>193.27</v>
      </c>
    </row>
    <row r="4274" customFormat="false" ht="15" hidden="false" customHeight="false" outlineLevel="0" collapsed="false">
      <c r="A4274" s="0" t="n">
        <v>21071</v>
      </c>
      <c r="B4274" s="0" t="s">
        <v>5242</v>
      </c>
      <c r="C4274" s="0" t="s">
        <v>1167</v>
      </c>
      <c r="D4274" s="0" t="s">
        <v>1171</v>
      </c>
      <c r="E4274" s="317" t="n">
        <v>126.25</v>
      </c>
    </row>
    <row r="4275" customFormat="false" ht="15" hidden="false" customHeight="false" outlineLevel="0" collapsed="false">
      <c r="A4275" s="0" t="n">
        <v>11293</v>
      </c>
      <c r="B4275" s="0" t="s">
        <v>5243</v>
      </c>
      <c r="C4275" s="0" t="s">
        <v>1167</v>
      </c>
      <c r="D4275" s="0" t="s">
        <v>1171</v>
      </c>
      <c r="E4275" s="317" t="n">
        <v>213.66</v>
      </c>
    </row>
    <row r="4276" customFormat="false" ht="15" hidden="false" customHeight="false" outlineLevel="0" collapsed="false">
      <c r="A4276" s="0" t="n">
        <v>11316</v>
      </c>
      <c r="B4276" s="0" t="s">
        <v>5244</v>
      </c>
      <c r="C4276" s="0" t="s">
        <v>1167</v>
      </c>
      <c r="D4276" s="0" t="s">
        <v>1171</v>
      </c>
      <c r="E4276" s="317" t="n">
        <v>271.94</v>
      </c>
    </row>
    <row r="4277" customFormat="false" ht="15" hidden="false" customHeight="false" outlineLevel="0" collapsed="false">
      <c r="A4277" s="0" t="n">
        <v>6243</v>
      </c>
      <c r="B4277" s="0" t="s">
        <v>5245</v>
      </c>
      <c r="C4277" s="0" t="s">
        <v>1167</v>
      </c>
      <c r="D4277" s="0" t="s">
        <v>1171</v>
      </c>
      <c r="E4277" s="317" t="n">
        <v>313.22</v>
      </c>
    </row>
    <row r="4278" customFormat="false" ht="15" hidden="false" customHeight="false" outlineLevel="0" collapsed="false">
      <c r="A4278" s="0" t="n">
        <v>21079</v>
      </c>
      <c r="B4278" s="0" t="s">
        <v>5246</v>
      </c>
      <c r="C4278" s="0" t="s">
        <v>1167</v>
      </c>
      <c r="D4278" s="0" t="s">
        <v>1171</v>
      </c>
      <c r="E4278" s="317" t="n">
        <v>373.43</v>
      </c>
    </row>
    <row r="4279" customFormat="false" ht="15" hidden="false" customHeight="false" outlineLevel="0" collapsed="false">
      <c r="A4279" s="0" t="n">
        <v>6240</v>
      </c>
      <c r="B4279" s="0" t="s">
        <v>5247</v>
      </c>
      <c r="C4279" s="0" t="s">
        <v>1167</v>
      </c>
      <c r="D4279" s="0" t="s">
        <v>1171</v>
      </c>
      <c r="E4279" s="317" t="n">
        <v>414.71</v>
      </c>
    </row>
    <row r="4280" customFormat="false" ht="15" hidden="false" customHeight="false" outlineLevel="0" collapsed="false">
      <c r="A4280" s="0" t="n">
        <v>11296</v>
      </c>
      <c r="B4280" s="0" t="s">
        <v>5248</v>
      </c>
      <c r="C4280" s="0" t="s">
        <v>1167</v>
      </c>
      <c r="D4280" s="0" t="s">
        <v>1171</v>
      </c>
      <c r="E4280" s="316" t="n">
        <v>1321.35</v>
      </c>
    </row>
    <row r="4281" customFormat="false" ht="15" hidden="false" customHeight="false" outlineLevel="0" collapsed="false">
      <c r="A4281" s="0" t="n">
        <v>11299</v>
      </c>
      <c r="B4281" s="0" t="s">
        <v>5249</v>
      </c>
      <c r="C4281" s="0" t="s">
        <v>1167</v>
      </c>
      <c r="D4281" s="0" t="s">
        <v>1171</v>
      </c>
      <c r="E4281" s="317" t="n">
        <v>447.24</v>
      </c>
    </row>
    <row r="4282" customFormat="false" ht="15" hidden="false" customHeight="false" outlineLevel="0" collapsed="false">
      <c r="A4282" s="0" t="n">
        <v>11066</v>
      </c>
      <c r="B4282" s="0" t="s">
        <v>5250</v>
      </c>
      <c r="C4282" s="0" t="s">
        <v>1167</v>
      </c>
      <c r="D4282" s="0" t="s">
        <v>1168</v>
      </c>
      <c r="E4282" s="317" t="n">
        <v>11.55</v>
      </c>
    </row>
    <row r="4283" customFormat="false" ht="15" hidden="false" customHeight="false" outlineLevel="0" collapsed="false">
      <c r="A4283" s="0" t="n">
        <v>11065</v>
      </c>
      <c r="B4283" s="0" t="s">
        <v>5251</v>
      </c>
      <c r="C4283" s="0" t="s">
        <v>1167</v>
      </c>
      <c r="D4283" s="0" t="s">
        <v>1168</v>
      </c>
      <c r="E4283" s="317" t="n">
        <v>13.24</v>
      </c>
    </row>
    <row r="4284" customFormat="false" ht="15" hidden="false" customHeight="false" outlineLevel="0" collapsed="false">
      <c r="A4284" s="0" t="n">
        <v>11688</v>
      </c>
      <c r="B4284" s="0" t="s">
        <v>5252</v>
      </c>
      <c r="C4284" s="0" t="s">
        <v>1167</v>
      </c>
      <c r="D4284" s="0" t="s">
        <v>1168</v>
      </c>
      <c r="E4284" s="317" t="n">
        <v>274.17</v>
      </c>
    </row>
    <row r="4285" customFormat="false" ht="15" hidden="false" customHeight="false" outlineLevel="0" collapsed="false">
      <c r="A4285" s="0" t="n">
        <v>37736</v>
      </c>
      <c r="B4285" s="0" t="s">
        <v>5253</v>
      </c>
      <c r="C4285" s="0" t="s">
        <v>1167</v>
      </c>
      <c r="D4285" s="0" t="s">
        <v>1171</v>
      </c>
      <c r="E4285" s="316" t="n">
        <v>46500</v>
      </c>
    </row>
    <row r="4286" customFormat="false" ht="15" hidden="false" customHeight="false" outlineLevel="0" collapsed="false">
      <c r="A4286" s="0" t="n">
        <v>37739</v>
      </c>
      <c r="B4286" s="0" t="s">
        <v>5254</v>
      </c>
      <c r="C4286" s="0" t="s">
        <v>1167</v>
      </c>
      <c r="D4286" s="0" t="s">
        <v>1171</v>
      </c>
      <c r="E4286" s="316" t="n">
        <v>57230.76</v>
      </c>
    </row>
    <row r="4287" customFormat="false" ht="15" hidden="false" customHeight="false" outlineLevel="0" collapsed="false">
      <c r="A4287" s="0" t="n">
        <v>37740</v>
      </c>
      <c r="B4287" s="0" t="s">
        <v>5255</v>
      </c>
      <c r="C4287" s="0" t="s">
        <v>1167</v>
      </c>
      <c r="D4287" s="0" t="s">
        <v>1171</v>
      </c>
      <c r="E4287" s="316" t="n">
        <v>32658.86</v>
      </c>
    </row>
    <row r="4288" customFormat="false" ht="15" hidden="false" customHeight="false" outlineLevel="0" collapsed="false">
      <c r="A4288" s="0" t="n">
        <v>37738</v>
      </c>
      <c r="B4288" s="0" t="s">
        <v>5256</v>
      </c>
      <c r="C4288" s="0" t="s">
        <v>1167</v>
      </c>
      <c r="D4288" s="0" t="s">
        <v>1171</v>
      </c>
      <c r="E4288" s="316" t="n">
        <v>38801.84</v>
      </c>
    </row>
    <row r="4289" customFormat="false" ht="15" hidden="false" customHeight="false" outlineLevel="0" collapsed="false">
      <c r="A4289" s="0" t="n">
        <v>37737</v>
      </c>
      <c r="B4289" s="0" t="s">
        <v>5257</v>
      </c>
      <c r="C4289" s="0" t="s">
        <v>1167</v>
      </c>
      <c r="D4289" s="0" t="s">
        <v>1171</v>
      </c>
      <c r="E4289" s="316" t="n">
        <v>30870.4</v>
      </c>
    </row>
    <row r="4290" customFormat="false" ht="15" hidden="false" customHeight="false" outlineLevel="0" collapsed="false">
      <c r="A4290" s="0" t="n">
        <v>25014</v>
      </c>
      <c r="B4290" s="0" t="s">
        <v>5258</v>
      </c>
      <c r="C4290" s="0" t="s">
        <v>1167</v>
      </c>
      <c r="D4290" s="0" t="s">
        <v>1171</v>
      </c>
      <c r="E4290" s="316" t="n">
        <v>64656.77</v>
      </c>
    </row>
    <row r="4291" customFormat="false" ht="15" hidden="false" customHeight="false" outlineLevel="0" collapsed="false">
      <c r="A4291" s="0" t="n">
        <v>25013</v>
      </c>
      <c r="B4291" s="0" t="s">
        <v>5259</v>
      </c>
      <c r="C4291" s="0" t="s">
        <v>1167</v>
      </c>
      <c r="D4291" s="0" t="s">
        <v>1171</v>
      </c>
      <c r="E4291" s="316" t="n">
        <v>67767.14</v>
      </c>
    </row>
    <row r="4292" customFormat="false" ht="15" hidden="false" customHeight="false" outlineLevel="0" collapsed="false">
      <c r="A4292" s="0" t="n">
        <v>14405</v>
      </c>
      <c r="B4292" s="0" t="s">
        <v>5260</v>
      </c>
      <c r="C4292" s="0" t="s">
        <v>1167</v>
      </c>
      <c r="D4292" s="0" t="s">
        <v>1171</v>
      </c>
      <c r="E4292" s="316" t="n">
        <v>79547.65</v>
      </c>
    </row>
    <row r="4293" customFormat="false" ht="15" hidden="false" customHeight="false" outlineLevel="0" collapsed="false">
      <c r="A4293" s="0" t="n">
        <v>6253</v>
      </c>
      <c r="B4293" s="0" t="s">
        <v>5261</v>
      </c>
      <c r="C4293" s="0" t="s">
        <v>1167</v>
      </c>
      <c r="D4293" s="0" t="s">
        <v>1175</v>
      </c>
      <c r="E4293" s="317" t="n">
        <v>70</v>
      </c>
    </row>
    <row r="4294" customFormat="false" ht="15" hidden="false" customHeight="false" outlineLevel="0" collapsed="false">
      <c r="A4294" s="0" t="n">
        <v>36790</v>
      </c>
      <c r="B4294" s="0" t="s">
        <v>5262</v>
      </c>
      <c r="C4294" s="0" t="s">
        <v>1167</v>
      </c>
      <c r="D4294" s="0" t="s">
        <v>1168</v>
      </c>
      <c r="E4294" s="317" t="n">
        <v>217.42</v>
      </c>
    </row>
    <row r="4295" customFormat="false" ht="15" hidden="false" customHeight="false" outlineLevel="0" collapsed="false">
      <c r="A4295" s="0" t="n">
        <v>20271</v>
      </c>
      <c r="B4295" s="0" t="s">
        <v>953</v>
      </c>
      <c r="C4295" s="0" t="s">
        <v>1167</v>
      </c>
      <c r="D4295" s="0" t="s">
        <v>1168</v>
      </c>
      <c r="E4295" s="317" t="n">
        <v>511.45</v>
      </c>
    </row>
    <row r="4296" customFormat="false" ht="15" hidden="false" customHeight="false" outlineLevel="0" collapsed="false">
      <c r="A4296" s="0" t="n">
        <v>10423</v>
      </c>
      <c r="B4296" s="0" t="s">
        <v>5263</v>
      </c>
      <c r="C4296" s="0" t="s">
        <v>1167</v>
      </c>
      <c r="D4296" s="0" t="s">
        <v>1168</v>
      </c>
      <c r="E4296" s="317" t="n">
        <v>317.22</v>
      </c>
    </row>
    <row r="4297" customFormat="false" ht="15" hidden="false" customHeight="false" outlineLevel="0" collapsed="false">
      <c r="A4297" s="0" t="n">
        <v>37589</v>
      </c>
      <c r="B4297" s="0" t="s">
        <v>5264</v>
      </c>
      <c r="C4297" s="0" t="s">
        <v>1167</v>
      </c>
      <c r="D4297" s="0" t="s">
        <v>1168</v>
      </c>
      <c r="E4297" s="317" t="n">
        <v>266.4</v>
      </c>
    </row>
    <row r="4298" customFormat="false" ht="15" hidden="false" customHeight="false" outlineLevel="0" collapsed="false">
      <c r="A4298" s="0" t="n">
        <v>11690</v>
      </c>
      <c r="B4298" s="0" t="s">
        <v>5265</v>
      </c>
      <c r="C4298" s="0" t="s">
        <v>1167</v>
      </c>
      <c r="D4298" s="0" t="s">
        <v>1168</v>
      </c>
      <c r="E4298" s="317" t="n">
        <v>141.52</v>
      </c>
    </row>
    <row r="4299" customFormat="false" ht="15" hidden="false" customHeight="false" outlineLevel="0" collapsed="false">
      <c r="A4299" s="0" t="n">
        <v>20234</v>
      </c>
      <c r="B4299" s="0" t="s">
        <v>5266</v>
      </c>
      <c r="C4299" s="0" t="s">
        <v>1167</v>
      </c>
      <c r="D4299" s="0" t="s">
        <v>1168</v>
      </c>
      <c r="E4299" s="317" t="n">
        <v>179.09</v>
      </c>
    </row>
    <row r="4300" customFormat="false" ht="15" hidden="false" customHeight="false" outlineLevel="0" collapsed="false">
      <c r="A4300" s="0" t="n">
        <v>4763</v>
      </c>
      <c r="B4300" s="0" t="s">
        <v>5267</v>
      </c>
      <c r="C4300" s="0" t="s">
        <v>1173</v>
      </c>
      <c r="D4300" s="0" t="s">
        <v>1168</v>
      </c>
      <c r="E4300" s="317" t="n">
        <v>16.32</v>
      </c>
    </row>
    <row r="4301" customFormat="false" ht="15" hidden="false" customHeight="false" outlineLevel="0" collapsed="false">
      <c r="A4301" s="0" t="n">
        <v>41070</v>
      </c>
      <c r="B4301" s="0" t="s">
        <v>5268</v>
      </c>
      <c r="C4301" s="0" t="s">
        <v>1360</v>
      </c>
      <c r="D4301" s="0" t="s">
        <v>1168</v>
      </c>
      <c r="E4301" s="316" t="n">
        <v>2880.13</v>
      </c>
    </row>
    <row r="4302" customFormat="false" ht="15" hidden="false" customHeight="false" outlineLevel="0" collapsed="false">
      <c r="A4302" s="0" t="n">
        <v>14583</v>
      </c>
      <c r="B4302" s="0" t="s">
        <v>5269</v>
      </c>
      <c r="C4302" s="0" t="s">
        <v>1357</v>
      </c>
      <c r="D4302" s="0" t="s">
        <v>1168</v>
      </c>
      <c r="E4302" s="317" t="n">
        <v>16.46</v>
      </c>
    </row>
    <row r="4303" customFormat="false" ht="15" hidden="false" customHeight="false" outlineLevel="0" collapsed="false">
      <c r="A4303" s="0" t="n">
        <v>11457</v>
      </c>
      <c r="B4303" s="0" t="s">
        <v>5270</v>
      </c>
      <c r="C4303" s="0" t="s">
        <v>1167</v>
      </c>
      <c r="D4303" s="0" t="s">
        <v>1168</v>
      </c>
      <c r="E4303" s="317" t="n">
        <v>22.79</v>
      </c>
    </row>
    <row r="4304" customFormat="false" ht="15" hidden="false" customHeight="false" outlineLevel="0" collapsed="false">
      <c r="A4304" s="0" t="n">
        <v>21121</v>
      </c>
      <c r="B4304" s="0" t="s">
        <v>5271</v>
      </c>
      <c r="C4304" s="0" t="s">
        <v>1167</v>
      </c>
      <c r="D4304" s="0" t="s">
        <v>1168</v>
      </c>
      <c r="E4304" s="317" t="n">
        <v>2.44</v>
      </c>
    </row>
    <row r="4305" customFormat="false" ht="15" hidden="false" customHeight="false" outlineLevel="0" collapsed="false">
      <c r="A4305" s="0" t="n">
        <v>38010</v>
      </c>
      <c r="B4305" s="0" t="s">
        <v>5272</v>
      </c>
      <c r="C4305" s="0" t="s">
        <v>1167</v>
      </c>
      <c r="D4305" s="0" t="s">
        <v>1168</v>
      </c>
      <c r="E4305" s="317" t="n">
        <v>3.99</v>
      </c>
    </row>
    <row r="4306" customFormat="false" ht="15" hidden="false" customHeight="false" outlineLevel="0" collapsed="false">
      <c r="A4306" s="0" t="n">
        <v>38011</v>
      </c>
      <c r="B4306" s="0" t="s">
        <v>5273</v>
      </c>
      <c r="C4306" s="0" t="s">
        <v>1167</v>
      </c>
      <c r="D4306" s="0" t="s">
        <v>1168</v>
      </c>
      <c r="E4306" s="317" t="n">
        <v>7.36</v>
      </c>
    </row>
    <row r="4307" customFormat="false" ht="15" hidden="false" customHeight="false" outlineLevel="0" collapsed="false">
      <c r="A4307" s="0" t="n">
        <v>38012</v>
      </c>
      <c r="B4307" s="0" t="s">
        <v>5274</v>
      </c>
      <c r="C4307" s="0" t="s">
        <v>1167</v>
      </c>
      <c r="D4307" s="0" t="s">
        <v>1168</v>
      </c>
      <c r="E4307" s="317" t="n">
        <v>25.14</v>
      </c>
    </row>
    <row r="4308" customFormat="false" ht="15" hidden="false" customHeight="false" outlineLevel="0" collapsed="false">
      <c r="A4308" s="0" t="n">
        <v>38013</v>
      </c>
      <c r="B4308" s="0" t="s">
        <v>5275</v>
      </c>
      <c r="C4308" s="0" t="s">
        <v>1167</v>
      </c>
      <c r="D4308" s="0" t="s">
        <v>1168</v>
      </c>
      <c r="E4308" s="317" t="n">
        <v>32.63</v>
      </c>
    </row>
    <row r="4309" customFormat="false" ht="15" hidden="false" customHeight="false" outlineLevel="0" collapsed="false">
      <c r="A4309" s="0" t="n">
        <v>38014</v>
      </c>
      <c r="B4309" s="0" t="s">
        <v>5276</v>
      </c>
      <c r="C4309" s="0" t="s">
        <v>1167</v>
      </c>
      <c r="D4309" s="0" t="s">
        <v>1168</v>
      </c>
      <c r="E4309" s="317" t="n">
        <v>53.11</v>
      </c>
    </row>
    <row r="4310" customFormat="false" ht="15" hidden="false" customHeight="false" outlineLevel="0" collapsed="false">
      <c r="A4310" s="0" t="n">
        <v>38015</v>
      </c>
      <c r="B4310" s="0" t="s">
        <v>5277</v>
      </c>
      <c r="C4310" s="0" t="s">
        <v>1167</v>
      </c>
      <c r="D4310" s="0" t="s">
        <v>1168</v>
      </c>
      <c r="E4310" s="317" t="n">
        <v>128.24</v>
      </c>
    </row>
    <row r="4311" customFormat="false" ht="15" hidden="false" customHeight="false" outlineLevel="0" collapsed="false">
      <c r="A4311" s="0" t="n">
        <v>38016</v>
      </c>
      <c r="B4311" s="0" t="s">
        <v>5278</v>
      </c>
      <c r="C4311" s="0" t="s">
        <v>1167</v>
      </c>
      <c r="D4311" s="0" t="s">
        <v>1168</v>
      </c>
      <c r="E4311" s="317" t="n">
        <v>156.03</v>
      </c>
    </row>
    <row r="4312" customFormat="false" ht="15" hidden="false" customHeight="false" outlineLevel="0" collapsed="false">
      <c r="A4312" s="0" t="n">
        <v>12741</v>
      </c>
      <c r="B4312" s="0" t="s">
        <v>5279</v>
      </c>
      <c r="C4312" s="0" t="s">
        <v>1167</v>
      </c>
      <c r="D4312" s="0" t="s">
        <v>1171</v>
      </c>
      <c r="E4312" s="317" t="n">
        <v>731.37</v>
      </c>
    </row>
    <row r="4313" customFormat="false" ht="15" hidden="false" customHeight="false" outlineLevel="0" collapsed="false">
      <c r="A4313" s="0" t="n">
        <v>12733</v>
      </c>
      <c r="B4313" s="0" t="s">
        <v>5280</v>
      </c>
      <c r="C4313" s="0" t="s">
        <v>1167</v>
      </c>
      <c r="D4313" s="0" t="s">
        <v>1171</v>
      </c>
      <c r="E4313" s="317" t="n">
        <v>3.68</v>
      </c>
    </row>
    <row r="4314" customFormat="false" ht="15" hidden="false" customHeight="false" outlineLevel="0" collapsed="false">
      <c r="A4314" s="0" t="n">
        <v>12734</v>
      </c>
      <c r="B4314" s="0" t="s">
        <v>5281</v>
      </c>
      <c r="C4314" s="0" t="s">
        <v>1167</v>
      </c>
      <c r="D4314" s="0" t="s">
        <v>1171</v>
      </c>
      <c r="E4314" s="317" t="n">
        <v>7.84</v>
      </c>
    </row>
    <row r="4315" customFormat="false" ht="15" hidden="false" customHeight="false" outlineLevel="0" collapsed="false">
      <c r="A4315" s="0" t="n">
        <v>12735</v>
      </c>
      <c r="B4315" s="0" t="s">
        <v>5282</v>
      </c>
      <c r="C4315" s="0" t="s">
        <v>1167</v>
      </c>
      <c r="D4315" s="0" t="s">
        <v>1171</v>
      </c>
      <c r="E4315" s="317" t="n">
        <v>12.9</v>
      </c>
    </row>
    <row r="4316" customFormat="false" ht="15" hidden="false" customHeight="false" outlineLevel="0" collapsed="false">
      <c r="A4316" s="0" t="n">
        <v>12736</v>
      </c>
      <c r="B4316" s="0" t="s">
        <v>5283</v>
      </c>
      <c r="C4316" s="0" t="s">
        <v>1167</v>
      </c>
      <c r="D4316" s="0" t="s">
        <v>1171</v>
      </c>
      <c r="E4316" s="317" t="n">
        <v>29.49</v>
      </c>
    </row>
    <row r="4317" customFormat="false" ht="15" hidden="false" customHeight="false" outlineLevel="0" collapsed="false">
      <c r="A4317" s="0" t="n">
        <v>12737</v>
      </c>
      <c r="B4317" s="0" t="s">
        <v>5284</v>
      </c>
      <c r="C4317" s="0" t="s">
        <v>1167</v>
      </c>
      <c r="D4317" s="0" t="s">
        <v>1171</v>
      </c>
      <c r="E4317" s="317" t="n">
        <v>38</v>
      </c>
    </row>
    <row r="4318" customFormat="false" ht="15" hidden="false" customHeight="false" outlineLevel="0" collapsed="false">
      <c r="A4318" s="0" t="n">
        <v>12738</v>
      </c>
      <c r="B4318" s="0" t="s">
        <v>5285</v>
      </c>
      <c r="C4318" s="0" t="s">
        <v>1167</v>
      </c>
      <c r="D4318" s="0" t="s">
        <v>1171</v>
      </c>
      <c r="E4318" s="317" t="n">
        <v>75.1</v>
      </c>
    </row>
    <row r="4319" customFormat="false" ht="15" hidden="false" customHeight="false" outlineLevel="0" collapsed="false">
      <c r="A4319" s="0" t="n">
        <v>12739</v>
      </c>
      <c r="B4319" s="0" t="s">
        <v>5286</v>
      </c>
      <c r="C4319" s="0" t="s">
        <v>1167</v>
      </c>
      <c r="D4319" s="0" t="s">
        <v>1171</v>
      </c>
      <c r="E4319" s="317" t="n">
        <v>213.8</v>
      </c>
    </row>
    <row r="4320" customFormat="false" ht="15" hidden="false" customHeight="false" outlineLevel="0" collapsed="false">
      <c r="A4320" s="0" t="n">
        <v>12740</v>
      </c>
      <c r="B4320" s="0" t="s">
        <v>5287</v>
      </c>
      <c r="C4320" s="0" t="s">
        <v>1167</v>
      </c>
      <c r="D4320" s="0" t="s">
        <v>1171</v>
      </c>
      <c r="E4320" s="317" t="n">
        <v>334.5</v>
      </c>
    </row>
    <row r="4321" customFormat="false" ht="15" hidden="false" customHeight="false" outlineLevel="0" collapsed="false">
      <c r="A4321" s="0" t="n">
        <v>6297</v>
      </c>
      <c r="B4321" s="0" t="s">
        <v>5288</v>
      </c>
      <c r="C4321" s="0" t="s">
        <v>1167</v>
      </c>
      <c r="D4321" s="0" t="s">
        <v>1168</v>
      </c>
      <c r="E4321" s="317" t="n">
        <v>21.6</v>
      </c>
    </row>
    <row r="4322" customFormat="false" ht="15" hidden="false" customHeight="false" outlineLevel="0" collapsed="false">
      <c r="A4322" s="0" t="n">
        <v>6296</v>
      </c>
      <c r="B4322" s="0" t="s">
        <v>5289</v>
      </c>
      <c r="C4322" s="0" t="s">
        <v>1167</v>
      </c>
      <c r="D4322" s="0" t="s">
        <v>1168</v>
      </c>
      <c r="E4322" s="317" t="n">
        <v>17.04</v>
      </c>
    </row>
    <row r="4323" customFormat="false" ht="15" hidden="false" customHeight="false" outlineLevel="0" collapsed="false">
      <c r="A4323" s="0" t="n">
        <v>6294</v>
      </c>
      <c r="B4323" s="0" t="s">
        <v>5290</v>
      </c>
      <c r="C4323" s="0" t="s">
        <v>1167</v>
      </c>
      <c r="D4323" s="0" t="s">
        <v>1168</v>
      </c>
      <c r="E4323" s="317" t="n">
        <v>4.86</v>
      </c>
    </row>
    <row r="4324" customFormat="false" ht="15" hidden="false" customHeight="false" outlineLevel="0" collapsed="false">
      <c r="A4324" s="0" t="n">
        <v>6323</v>
      </c>
      <c r="B4324" s="0" t="s">
        <v>5291</v>
      </c>
      <c r="C4324" s="0" t="s">
        <v>1167</v>
      </c>
      <c r="D4324" s="0" t="s">
        <v>1168</v>
      </c>
      <c r="E4324" s="317" t="n">
        <v>11.14</v>
      </c>
    </row>
    <row r="4325" customFormat="false" ht="15" hidden="false" customHeight="false" outlineLevel="0" collapsed="false">
      <c r="A4325" s="0" t="n">
        <v>6299</v>
      </c>
      <c r="B4325" s="0" t="s">
        <v>5292</v>
      </c>
      <c r="C4325" s="0" t="s">
        <v>1167</v>
      </c>
      <c r="D4325" s="0" t="s">
        <v>1168</v>
      </c>
      <c r="E4325" s="317" t="n">
        <v>64.96</v>
      </c>
    </row>
    <row r="4326" customFormat="false" ht="15" hidden="false" customHeight="false" outlineLevel="0" collapsed="false">
      <c r="A4326" s="0" t="n">
        <v>6298</v>
      </c>
      <c r="B4326" s="0" t="s">
        <v>5293</v>
      </c>
      <c r="C4326" s="0" t="s">
        <v>1167</v>
      </c>
      <c r="D4326" s="0" t="s">
        <v>1168</v>
      </c>
      <c r="E4326" s="317" t="n">
        <v>34.21</v>
      </c>
    </row>
    <row r="4327" customFormat="false" ht="15" hidden="false" customHeight="false" outlineLevel="0" collapsed="false">
      <c r="A4327" s="0" t="n">
        <v>6295</v>
      </c>
      <c r="B4327" s="0" t="s">
        <v>5294</v>
      </c>
      <c r="C4327" s="0" t="s">
        <v>1167</v>
      </c>
      <c r="D4327" s="0" t="s">
        <v>1168</v>
      </c>
      <c r="E4327" s="317" t="n">
        <v>6.92</v>
      </c>
    </row>
    <row r="4328" customFormat="false" ht="15" hidden="false" customHeight="false" outlineLevel="0" collapsed="false">
      <c r="A4328" s="0" t="n">
        <v>6322</v>
      </c>
      <c r="B4328" s="0" t="s">
        <v>5295</v>
      </c>
      <c r="C4328" s="0" t="s">
        <v>1167</v>
      </c>
      <c r="D4328" s="0" t="s">
        <v>1168</v>
      </c>
      <c r="E4328" s="317" t="n">
        <v>87</v>
      </c>
    </row>
    <row r="4329" customFormat="false" ht="15" hidden="false" customHeight="false" outlineLevel="0" collapsed="false">
      <c r="A4329" s="0" t="n">
        <v>6300</v>
      </c>
      <c r="B4329" s="0" t="s">
        <v>5296</v>
      </c>
      <c r="C4329" s="0" t="s">
        <v>1167</v>
      </c>
      <c r="D4329" s="0" t="s">
        <v>1168</v>
      </c>
      <c r="E4329" s="317" t="n">
        <v>160.4</v>
      </c>
    </row>
    <row r="4330" customFormat="false" ht="15" hidden="false" customHeight="false" outlineLevel="0" collapsed="false">
      <c r="A4330" s="0" t="n">
        <v>6321</v>
      </c>
      <c r="B4330" s="0" t="s">
        <v>5297</v>
      </c>
      <c r="C4330" s="0" t="s">
        <v>1167</v>
      </c>
      <c r="D4330" s="0" t="s">
        <v>1168</v>
      </c>
      <c r="E4330" s="317" t="n">
        <v>229.12</v>
      </c>
    </row>
    <row r="4331" customFormat="false" ht="15" hidden="false" customHeight="false" outlineLevel="0" collapsed="false">
      <c r="A4331" s="0" t="n">
        <v>6301</v>
      </c>
      <c r="B4331" s="0" t="s">
        <v>5298</v>
      </c>
      <c r="C4331" s="0" t="s">
        <v>1167</v>
      </c>
      <c r="D4331" s="0" t="s">
        <v>1168</v>
      </c>
      <c r="E4331" s="317" t="n">
        <v>537.04</v>
      </c>
    </row>
    <row r="4332" customFormat="false" ht="15" hidden="false" customHeight="false" outlineLevel="0" collapsed="false">
      <c r="A4332" s="0" t="n">
        <v>7105</v>
      </c>
      <c r="B4332" s="0" t="s">
        <v>5299</v>
      </c>
      <c r="C4332" s="0" t="s">
        <v>1167</v>
      </c>
      <c r="D4332" s="0" t="s">
        <v>1168</v>
      </c>
      <c r="E4332" s="317" t="n">
        <v>25.07</v>
      </c>
    </row>
    <row r="4333" customFormat="false" ht="15" hidden="false" customHeight="false" outlineLevel="0" collapsed="false">
      <c r="A4333" s="0" t="n">
        <v>20183</v>
      </c>
      <c r="B4333" s="0" t="s">
        <v>5300</v>
      </c>
      <c r="C4333" s="0" t="s">
        <v>1167</v>
      </c>
      <c r="D4333" s="0" t="s">
        <v>1168</v>
      </c>
      <c r="E4333" s="317" t="n">
        <v>33.01</v>
      </c>
    </row>
    <row r="4334" customFormat="false" ht="15" hidden="false" customHeight="false" outlineLevel="0" collapsed="false">
      <c r="A4334" s="0" t="n">
        <v>38448</v>
      </c>
      <c r="B4334" s="0" t="s">
        <v>5301</v>
      </c>
      <c r="C4334" s="0" t="s">
        <v>1167</v>
      </c>
      <c r="D4334" s="0" t="s">
        <v>1168</v>
      </c>
      <c r="E4334" s="317" t="n">
        <v>155.1</v>
      </c>
    </row>
    <row r="4335" customFormat="false" ht="15" hidden="false" customHeight="false" outlineLevel="0" collapsed="false">
      <c r="A4335" s="0" t="n">
        <v>20182</v>
      </c>
      <c r="B4335" s="0" t="s">
        <v>5302</v>
      </c>
      <c r="C4335" s="0" t="s">
        <v>1167</v>
      </c>
      <c r="D4335" s="0" t="s">
        <v>1168</v>
      </c>
      <c r="E4335" s="317" t="n">
        <v>18.84</v>
      </c>
    </row>
    <row r="4336" customFormat="false" ht="15" hidden="false" customHeight="false" outlineLevel="0" collapsed="false">
      <c r="A4336" s="0" t="n">
        <v>7119</v>
      </c>
      <c r="B4336" s="0" t="s">
        <v>5303</v>
      </c>
      <c r="C4336" s="0" t="s">
        <v>1167</v>
      </c>
      <c r="D4336" s="0" t="s">
        <v>1168</v>
      </c>
      <c r="E4336" s="317" t="n">
        <v>6.24</v>
      </c>
    </row>
    <row r="4337" customFormat="false" ht="15" hidden="false" customHeight="false" outlineLevel="0" collapsed="false">
      <c r="A4337" s="0" t="n">
        <v>7120</v>
      </c>
      <c r="B4337" s="0" t="s">
        <v>5304</v>
      </c>
      <c r="C4337" s="0" t="s">
        <v>1167</v>
      </c>
      <c r="D4337" s="0" t="s">
        <v>1168</v>
      </c>
      <c r="E4337" s="317" t="n">
        <v>4.28</v>
      </c>
    </row>
    <row r="4338" customFormat="false" ht="15" hidden="false" customHeight="false" outlineLevel="0" collapsed="false">
      <c r="A4338" s="0" t="n">
        <v>6319</v>
      </c>
      <c r="B4338" s="0" t="s">
        <v>5305</v>
      </c>
      <c r="C4338" s="0" t="s">
        <v>1167</v>
      </c>
      <c r="D4338" s="0" t="s">
        <v>1168</v>
      </c>
      <c r="E4338" s="317" t="n">
        <v>25.37</v>
      </c>
    </row>
    <row r="4339" customFormat="false" ht="15" hidden="false" customHeight="false" outlineLevel="0" collapsed="false">
      <c r="A4339" s="0" t="n">
        <v>6304</v>
      </c>
      <c r="B4339" s="0" t="s">
        <v>5306</v>
      </c>
      <c r="C4339" s="0" t="s">
        <v>1167</v>
      </c>
      <c r="D4339" s="0" t="s">
        <v>1168</v>
      </c>
      <c r="E4339" s="317" t="n">
        <v>25.37</v>
      </c>
    </row>
    <row r="4340" customFormat="false" ht="15" hidden="false" customHeight="false" outlineLevel="0" collapsed="false">
      <c r="A4340" s="0" t="n">
        <v>21116</v>
      </c>
      <c r="B4340" s="0" t="s">
        <v>5307</v>
      </c>
      <c r="C4340" s="0" t="s">
        <v>1167</v>
      </c>
      <c r="D4340" s="0" t="s">
        <v>1168</v>
      </c>
      <c r="E4340" s="317" t="n">
        <v>19.21</v>
      </c>
    </row>
    <row r="4341" customFormat="false" ht="15" hidden="false" customHeight="false" outlineLevel="0" collapsed="false">
      <c r="A4341" s="0" t="n">
        <v>6320</v>
      </c>
      <c r="B4341" s="0" t="s">
        <v>5308</v>
      </c>
      <c r="C4341" s="0" t="s">
        <v>1167</v>
      </c>
      <c r="D4341" s="0" t="s">
        <v>1168</v>
      </c>
      <c r="E4341" s="317" t="n">
        <v>13.06</v>
      </c>
    </row>
    <row r="4342" customFormat="false" ht="15" hidden="false" customHeight="false" outlineLevel="0" collapsed="false">
      <c r="A4342" s="0" t="n">
        <v>6303</v>
      </c>
      <c r="B4342" s="0" t="s">
        <v>5309</v>
      </c>
      <c r="C4342" s="0" t="s">
        <v>1167</v>
      </c>
      <c r="D4342" s="0" t="s">
        <v>1168</v>
      </c>
      <c r="E4342" s="317" t="n">
        <v>13.06</v>
      </c>
    </row>
    <row r="4343" customFormat="false" ht="15" hidden="false" customHeight="false" outlineLevel="0" collapsed="false">
      <c r="A4343" s="0" t="n">
        <v>6308</v>
      </c>
      <c r="B4343" s="0" t="s">
        <v>5310</v>
      </c>
      <c r="C4343" s="0" t="s">
        <v>1167</v>
      </c>
      <c r="D4343" s="0" t="s">
        <v>1168</v>
      </c>
      <c r="E4343" s="317" t="n">
        <v>70.21</v>
      </c>
    </row>
    <row r="4344" customFormat="false" ht="15" hidden="false" customHeight="false" outlineLevel="0" collapsed="false">
      <c r="A4344" s="0" t="n">
        <v>6317</v>
      </c>
      <c r="B4344" s="0" t="s">
        <v>5311</v>
      </c>
      <c r="C4344" s="0" t="s">
        <v>1167</v>
      </c>
      <c r="D4344" s="0" t="s">
        <v>1168</v>
      </c>
      <c r="E4344" s="317" t="n">
        <v>70.21</v>
      </c>
    </row>
    <row r="4345" customFormat="false" ht="15" hidden="false" customHeight="false" outlineLevel="0" collapsed="false">
      <c r="A4345" s="0" t="n">
        <v>6307</v>
      </c>
      <c r="B4345" s="0" t="s">
        <v>5312</v>
      </c>
      <c r="C4345" s="0" t="s">
        <v>1167</v>
      </c>
      <c r="D4345" s="0" t="s">
        <v>1168</v>
      </c>
      <c r="E4345" s="317" t="n">
        <v>70.21</v>
      </c>
    </row>
    <row r="4346" customFormat="false" ht="15" hidden="false" customHeight="false" outlineLevel="0" collapsed="false">
      <c r="A4346" s="0" t="n">
        <v>6309</v>
      </c>
      <c r="B4346" s="0" t="s">
        <v>5313</v>
      </c>
      <c r="C4346" s="0" t="s">
        <v>1167</v>
      </c>
      <c r="D4346" s="0" t="s">
        <v>1168</v>
      </c>
      <c r="E4346" s="317" t="n">
        <v>72.25</v>
      </c>
    </row>
    <row r="4347" customFormat="false" ht="15" hidden="false" customHeight="false" outlineLevel="0" collapsed="false">
      <c r="A4347" s="0" t="n">
        <v>6318</v>
      </c>
      <c r="B4347" s="0" t="s">
        <v>5314</v>
      </c>
      <c r="C4347" s="0" t="s">
        <v>1167</v>
      </c>
      <c r="D4347" s="0" t="s">
        <v>1168</v>
      </c>
      <c r="E4347" s="317" t="n">
        <v>37.87</v>
      </c>
    </row>
    <row r="4348" customFormat="false" ht="15" hidden="false" customHeight="false" outlineLevel="0" collapsed="false">
      <c r="A4348" s="0" t="n">
        <v>6306</v>
      </c>
      <c r="B4348" s="0" t="s">
        <v>5315</v>
      </c>
      <c r="C4348" s="0" t="s">
        <v>1167</v>
      </c>
      <c r="D4348" s="0" t="s">
        <v>1168</v>
      </c>
      <c r="E4348" s="317" t="n">
        <v>37.87</v>
      </c>
    </row>
    <row r="4349" customFormat="false" ht="15" hidden="false" customHeight="false" outlineLevel="0" collapsed="false">
      <c r="A4349" s="0" t="n">
        <v>6305</v>
      </c>
      <c r="B4349" s="0" t="s">
        <v>5316</v>
      </c>
      <c r="C4349" s="0" t="s">
        <v>1167</v>
      </c>
      <c r="D4349" s="0" t="s">
        <v>1168</v>
      </c>
      <c r="E4349" s="317" t="n">
        <v>37.87</v>
      </c>
    </row>
    <row r="4350" customFormat="false" ht="15" hidden="false" customHeight="false" outlineLevel="0" collapsed="false">
      <c r="A4350" s="0" t="n">
        <v>6302</v>
      </c>
      <c r="B4350" s="0" t="s">
        <v>5317</v>
      </c>
      <c r="C4350" s="0" t="s">
        <v>1167</v>
      </c>
      <c r="D4350" s="0" t="s">
        <v>1168</v>
      </c>
      <c r="E4350" s="317" t="n">
        <v>8.03</v>
      </c>
    </row>
    <row r="4351" customFormat="false" ht="15" hidden="false" customHeight="false" outlineLevel="0" collapsed="false">
      <c r="A4351" s="0" t="n">
        <v>6312</v>
      </c>
      <c r="B4351" s="0" t="s">
        <v>5318</v>
      </c>
      <c r="C4351" s="0" t="s">
        <v>1167</v>
      </c>
      <c r="D4351" s="0" t="s">
        <v>1168</v>
      </c>
      <c r="E4351" s="317" t="n">
        <v>100.99</v>
      </c>
    </row>
    <row r="4352" customFormat="false" ht="15" hidden="false" customHeight="false" outlineLevel="0" collapsed="false">
      <c r="A4352" s="0" t="n">
        <v>6311</v>
      </c>
      <c r="B4352" s="0" t="s">
        <v>5319</v>
      </c>
      <c r="C4352" s="0" t="s">
        <v>1167</v>
      </c>
      <c r="D4352" s="0" t="s">
        <v>1168</v>
      </c>
      <c r="E4352" s="317" t="n">
        <v>100.99</v>
      </c>
    </row>
    <row r="4353" customFormat="false" ht="15" hidden="false" customHeight="false" outlineLevel="0" collapsed="false">
      <c r="A4353" s="0" t="n">
        <v>6310</v>
      </c>
      <c r="B4353" s="0" t="s">
        <v>5320</v>
      </c>
      <c r="C4353" s="0" t="s">
        <v>1167</v>
      </c>
      <c r="D4353" s="0" t="s">
        <v>1168</v>
      </c>
      <c r="E4353" s="317" t="n">
        <v>100.99</v>
      </c>
    </row>
    <row r="4354" customFormat="false" ht="15" hidden="false" customHeight="false" outlineLevel="0" collapsed="false">
      <c r="A4354" s="0" t="n">
        <v>6314</v>
      </c>
      <c r="B4354" s="0" t="s">
        <v>5321</v>
      </c>
      <c r="C4354" s="0" t="s">
        <v>1167</v>
      </c>
      <c r="D4354" s="0" t="s">
        <v>1168</v>
      </c>
      <c r="E4354" s="317" t="n">
        <v>100.99</v>
      </c>
    </row>
    <row r="4355" customFormat="false" ht="15" hidden="false" customHeight="false" outlineLevel="0" collapsed="false">
      <c r="A4355" s="0" t="n">
        <v>6313</v>
      </c>
      <c r="B4355" s="0" t="s">
        <v>5322</v>
      </c>
      <c r="C4355" s="0" t="s">
        <v>1167</v>
      </c>
      <c r="D4355" s="0" t="s">
        <v>1168</v>
      </c>
      <c r="E4355" s="317" t="n">
        <v>100.99</v>
      </c>
    </row>
    <row r="4356" customFormat="false" ht="15" hidden="false" customHeight="false" outlineLevel="0" collapsed="false">
      <c r="A4356" s="0" t="n">
        <v>6315</v>
      </c>
      <c r="B4356" s="0" t="s">
        <v>5323</v>
      </c>
      <c r="C4356" s="0" t="s">
        <v>1167</v>
      </c>
      <c r="D4356" s="0" t="s">
        <v>1168</v>
      </c>
      <c r="E4356" s="317" t="n">
        <v>191.22</v>
      </c>
    </row>
    <row r="4357" customFormat="false" ht="15" hidden="false" customHeight="false" outlineLevel="0" collapsed="false">
      <c r="A4357" s="0" t="n">
        <v>6316</v>
      </c>
      <c r="B4357" s="0" t="s">
        <v>5324</v>
      </c>
      <c r="C4357" s="0" t="s">
        <v>1167</v>
      </c>
      <c r="D4357" s="0" t="s">
        <v>1168</v>
      </c>
      <c r="E4357" s="317" t="n">
        <v>191.22</v>
      </c>
    </row>
    <row r="4358" customFormat="false" ht="15" hidden="false" customHeight="false" outlineLevel="0" collapsed="false">
      <c r="A4358" s="0" t="n">
        <v>38878</v>
      </c>
      <c r="B4358" s="0" t="s">
        <v>5325</v>
      </c>
      <c r="C4358" s="0" t="s">
        <v>1167</v>
      </c>
      <c r="D4358" s="0" t="s">
        <v>1171</v>
      </c>
      <c r="E4358" s="317" t="n">
        <v>11.63</v>
      </c>
    </row>
    <row r="4359" customFormat="false" ht="15" hidden="false" customHeight="false" outlineLevel="0" collapsed="false">
      <c r="A4359" s="0" t="n">
        <v>38879</v>
      </c>
      <c r="B4359" s="0" t="s">
        <v>5326</v>
      </c>
      <c r="C4359" s="0" t="s">
        <v>1167</v>
      </c>
      <c r="D4359" s="0" t="s">
        <v>1171</v>
      </c>
      <c r="E4359" s="317" t="n">
        <v>21.8</v>
      </c>
    </row>
    <row r="4360" customFormat="false" ht="15" hidden="false" customHeight="false" outlineLevel="0" collapsed="false">
      <c r="A4360" s="0" t="n">
        <v>38881</v>
      </c>
      <c r="B4360" s="0" t="s">
        <v>5327</v>
      </c>
      <c r="C4360" s="0" t="s">
        <v>1167</v>
      </c>
      <c r="D4360" s="0" t="s">
        <v>1171</v>
      </c>
      <c r="E4360" s="317" t="n">
        <v>11.41</v>
      </c>
    </row>
    <row r="4361" customFormat="false" ht="15" hidden="false" customHeight="false" outlineLevel="0" collapsed="false">
      <c r="A4361" s="0" t="n">
        <v>38880</v>
      </c>
      <c r="B4361" s="0" t="s">
        <v>5328</v>
      </c>
      <c r="C4361" s="0" t="s">
        <v>1167</v>
      </c>
      <c r="D4361" s="0" t="s">
        <v>1171</v>
      </c>
      <c r="E4361" s="317" t="n">
        <v>11.95</v>
      </c>
    </row>
    <row r="4362" customFormat="false" ht="15" hidden="false" customHeight="false" outlineLevel="0" collapsed="false">
      <c r="A4362" s="0" t="n">
        <v>38882</v>
      </c>
      <c r="B4362" s="0" t="s">
        <v>5329</v>
      </c>
      <c r="C4362" s="0" t="s">
        <v>1167</v>
      </c>
      <c r="D4362" s="0" t="s">
        <v>1171</v>
      </c>
      <c r="E4362" s="317" t="n">
        <v>12.38</v>
      </c>
    </row>
    <row r="4363" customFormat="false" ht="15" hidden="false" customHeight="false" outlineLevel="0" collapsed="false">
      <c r="A4363" s="0" t="n">
        <v>38883</v>
      </c>
      <c r="B4363" s="0" t="s">
        <v>5330</v>
      </c>
      <c r="C4363" s="0" t="s">
        <v>1167</v>
      </c>
      <c r="D4363" s="0" t="s">
        <v>1171</v>
      </c>
      <c r="E4363" s="317" t="n">
        <v>18.31</v>
      </c>
    </row>
    <row r="4364" customFormat="false" ht="15" hidden="false" customHeight="false" outlineLevel="0" collapsed="false">
      <c r="A4364" s="0" t="n">
        <v>38884</v>
      </c>
      <c r="B4364" s="0" t="s">
        <v>5331</v>
      </c>
      <c r="C4364" s="0" t="s">
        <v>1167</v>
      </c>
      <c r="D4364" s="0" t="s">
        <v>1171</v>
      </c>
      <c r="E4364" s="317" t="n">
        <v>19.88</v>
      </c>
    </row>
    <row r="4365" customFormat="false" ht="15" hidden="false" customHeight="false" outlineLevel="0" collapsed="false">
      <c r="A4365" s="0" t="n">
        <v>38885</v>
      </c>
      <c r="B4365" s="0" t="s">
        <v>5332</v>
      </c>
      <c r="C4365" s="0" t="s">
        <v>1167</v>
      </c>
      <c r="D4365" s="0" t="s">
        <v>1171</v>
      </c>
      <c r="E4365" s="317" t="n">
        <v>19.23</v>
      </c>
    </row>
    <row r="4366" customFormat="false" ht="15" hidden="false" customHeight="false" outlineLevel="0" collapsed="false">
      <c r="A4366" s="0" t="n">
        <v>38886</v>
      </c>
      <c r="B4366" s="0" t="s">
        <v>5333</v>
      </c>
      <c r="C4366" s="0" t="s">
        <v>1167</v>
      </c>
      <c r="D4366" s="0" t="s">
        <v>1171</v>
      </c>
      <c r="E4366" s="317" t="n">
        <v>20.75</v>
      </c>
    </row>
    <row r="4367" customFormat="false" ht="15" hidden="false" customHeight="false" outlineLevel="0" collapsed="false">
      <c r="A4367" s="0" t="n">
        <v>38887</v>
      </c>
      <c r="B4367" s="0" t="s">
        <v>5334</v>
      </c>
      <c r="C4367" s="0" t="s">
        <v>1167</v>
      </c>
      <c r="D4367" s="0" t="s">
        <v>1171</v>
      </c>
      <c r="E4367" s="317" t="n">
        <v>18.64</v>
      </c>
    </row>
    <row r="4368" customFormat="false" ht="15" hidden="false" customHeight="false" outlineLevel="0" collapsed="false">
      <c r="A4368" s="0" t="n">
        <v>38888</v>
      </c>
      <c r="B4368" s="0" t="s">
        <v>5335</v>
      </c>
      <c r="C4368" s="0" t="s">
        <v>1167</v>
      </c>
      <c r="D4368" s="0" t="s">
        <v>1171</v>
      </c>
      <c r="E4368" s="317" t="n">
        <v>22.16</v>
      </c>
    </row>
    <row r="4369" customFormat="false" ht="15" hidden="false" customHeight="false" outlineLevel="0" collapsed="false">
      <c r="A4369" s="0" t="n">
        <v>38890</v>
      </c>
      <c r="B4369" s="0" t="s">
        <v>5336</v>
      </c>
      <c r="C4369" s="0" t="s">
        <v>1167</v>
      </c>
      <c r="D4369" s="0" t="s">
        <v>1171</v>
      </c>
      <c r="E4369" s="317" t="n">
        <v>32.94</v>
      </c>
    </row>
    <row r="4370" customFormat="false" ht="15" hidden="false" customHeight="false" outlineLevel="0" collapsed="false">
      <c r="A4370" s="0" t="n">
        <v>38893</v>
      </c>
      <c r="B4370" s="0" t="s">
        <v>5337</v>
      </c>
      <c r="C4370" s="0" t="s">
        <v>1167</v>
      </c>
      <c r="D4370" s="0" t="s">
        <v>1171</v>
      </c>
      <c r="E4370" s="317" t="n">
        <v>26.49</v>
      </c>
    </row>
    <row r="4371" customFormat="false" ht="15" hidden="false" customHeight="false" outlineLevel="0" collapsed="false">
      <c r="A4371" s="0" t="n">
        <v>38894</v>
      </c>
      <c r="B4371" s="0" t="s">
        <v>5338</v>
      </c>
      <c r="C4371" s="0" t="s">
        <v>1167</v>
      </c>
      <c r="D4371" s="0" t="s">
        <v>1171</v>
      </c>
      <c r="E4371" s="317" t="n">
        <v>33.64</v>
      </c>
    </row>
    <row r="4372" customFormat="false" ht="15" hidden="false" customHeight="false" outlineLevel="0" collapsed="false">
      <c r="A4372" s="0" t="n">
        <v>38896</v>
      </c>
      <c r="B4372" s="0" t="s">
        <v>5339</v>
      </c>
      <c r="C4372" s="0" t="s">
        <v>1167</v>
      </c>
      <c r="D4372" s="0" t="s">
        <v>1171</v>
      </c>
      <c r="E4372" s="317" t="n">
        <v>34.3</v>
      </c>
    </row>
    <row r="4373" customFormat="false" ht="15" hidden="false" customHeight="false" outlineLevel="0" collapsed="false">
      <c r="A4373" s="0" t="n">
        <v>39324</v>
      </c>
      <c r="B4373" s="0" t="s">
        <v>5340</v>
      </c>
      <c r="C4373" s="0" t="s">
        <v>1167</v>
      </c>
      <c r="D4373" s="0" t="s">
        <v>1168</v>
      </c>
      <c r="E4373" s="317" t="n">
        <v>5.4</v>
      </c>
    </row>
    <row r="4374" customFormat="false" ht="15" hidden="false" customHeight="false" outlineLevel="0" collapsed="false">
      <c r="A4374" s="0" t="n">
        <v>39325</v>
      </c>
      <c r="B4374" s="0" t="s">
        <v>5341</v>
      </c>
      <c r="C4374" s="0" t="s">
        <v>1167</v>
      </c>
      <c r="D4374" s="0" t="s">
        <v>1168</v>
      </c>
      <c r="E4374" s="317" t="n">
        <v>8.18</v>
      </c>
    </row>
    <row r="4375" customFormat="false" ht="15" hidden="false" customHeight="false" outlineLevel="0" collapsed="false">
      <c r="A4375" s="0" t="n">
        <v>39326</v>
      </c>
      <c r="B4375" s="0" t="s">
        <v>5342</v>
      </c>
      <c r="C4375" s="0" t="s">
        <v>1167</v>
      </c>
      <c r="D4375" s="0" t="s">
        <v>1168</v>
      </c>
      <c r="E4375" s="317" t="n">
        <v>21.06</v>
      </c>
    </row>
    <row r="4376" customFormat="false" ht="15" hidden="false" customHeight="false" outlineLevel="0" collapsed="false">
      <c r="A4376" s="0" t="n">
        <v>39327</v>
      </c>
      <c r="B4376" s="0" t="s">
        <v>5343</v>
      </c>
      <c r="C4376" s="0" t="s">
        <v>1167</v>
      </c>
      <c r="D4376" s="0" t="s">
        <v>1168</v>
      </c>
      <c r="E4376" s="317" t="n">
        <v>31.91</v>
      </c>
    </row>
    <row r="4377" customFormat="false" ht="15" hidden="false" customHeight="false" outlineLevel="0" collapsed="false">
      <c r="A4377" s="0" t="n">
        <v>20176</v>
      </c>
      <c r="B4377" s="0" t="s">
        <v>5344</v>
      </c>
      <c r="C4377" s="0" t="s">
        <v>1167</v>
      </c>
      <c r="D4377" s="0" t="s">
        <v>1168</v>
      </c>
      <c r="E4377" s="317" t="n">
        <v>28.44</v>
      </c>
    </row>
    <row r="4378" customFormat="false" ht="15" hidden="false" customHeight="false" outlineLevel="0" collapsed="false">
      <c r="A4378" s="0" t="n">
        <v>11378</v>
      </c>
      <c r="B4378" s="0" t="s">
        <v>5345</v>
      </c>
      <c r="C4378" s="0" t="s">
        <v>1167</v>
      </c>
      <c r="D4378" s="0" t="s">
        <v>1171</v>
      </c>
      <c r="E4378" s="317" t="n">
        <v>66.93</v>
      </c>
    </row>
    <row r="4379" customFormat="false" ht="15" hidden="false" customHeight="false" outlineLevel="0" collapsed="false">
      <c r="A4379" s="0" t="n">
        <v>11379</v>
      </c>
      <c r="B4379" s="0" t="s">
        <v>5346</v>
      </c>
      <c r="C4379" s="0" t="s">
        <v>1167</v>
      </c>
      <c r="D4379" s="0" t="s">
        <v>1171</v>
      </c>
      <c r="E4379" s="317" t="n">
        <v>56.56</v>
      </c>
    </row>
    <row r="4380" customFormat="false" ht="15" hidden="false" customHeight="false" outlineLevel="0" collapsed="false">
      <c r="A4380" s="0" t="n">
        <v>11493</v>
      </c>
      <c r="B4380" s="0" t="s">
        <v>5347</v>
      </c>
      <c r="C4380" s="0" t="s">
        <v>1167</v>
      </c>
      <c r="D4380" s="0" t="s">
        <v>1171</v>
      </c>
      <c r="E4380" s="317" t="n">
        <v>32.62</v>
      </c>
    </row>
    <row r="4381" customFormat="false" ht="15" hidden="false" customHeight="false" outlineLevel="0" collapsed="false">
      <c r="A4381" s="0" t="n">
        <v>42717</v>
      </c>
      <c r="B4381" s="0" t="s">
        <v>5348</v>
      </c>
      <c r="C4381" s="0" t="s">
        <v>1167</v>
      </c>
      <c r="D4381" s="0" t="s">
        <v>1171</v>
      </c>
      <c r="E4381" s="316" t="n">
        <v>2630.22</v>
      </c>
    </row>
    <row r="4382" customFormat="false" ht="15" hidden="false" customHeight="false" outlineLevel="0" collapsed="false">
      <c r="A4382" s="0" t="n">
        <v>42718</v>
      </c>
      <c r="B4382" s="0" t="s">
        <v>5349</v>
      </c>
      <c r="C4382" s="0" t="s">
        <v>1167</v>
      </c>
      <c r="D4382" s="0" t="s">
        <v>1171</v>
      </c>
      <c r="E4382" s="317" t="n">
        <v>318.25</v>
      </c>
    </row>
    <row r="4383" customFormat="false" ht="15" hidden="false" customHeight="false" outlineLevel="0" collapsed="false">
      <c r="A4383" s="0" t="n">
        <v>7106</v>
      </c>
      <c r="B4383" s="0" t="s">
        <v>5350</v>
      </c>
      <c r="C4383" s="0" t="s">
        <v>1167</v>
      </c>
      <c r="D4383" s="0" t="s">
        <v>1168</v>
      </c>
      <c r="E4383" s="317" t="n">
        <v>101.52</v>
      </c>
    </row>
    <row r="4384" customFormat="false" ht="15" hidden="false" customHeight="false" outlineLevel="0" collapsed="false">
      <c r="A4384" s="0" t="n">
        <v>7104</v>
      </c>
      <c r="B4384" s="0" t="s">
        <v>5351</v>
      </c>
      <c r="C4384" s="0" t="s">
        <v>1167</v>
      </c>
      <c r="D4384" s="0" t="s">
        <v>1168</v>
      </c>
      <c r="E4384" s="317" t="n">
        <v>2.11</v>
      </c>
    </row>
    <row r="4385" customFormat="false" ht="15" hidden="false" customHeight="false" outlineLevel="0" collapsed="false">
      <c r="A4385" s="0" t="n">
        <v>7136</v>
      </c>
      <c r="B4385" s="0" t="s">
        <v>5352</v>
      </c>
      <c r="C4385" s="0" t="s">
        <v>1167</v>
      </c>
      <c r="D4385" s="0" t="s">
        <v>1168</v>
      </c>
      <c r="E4385" s="317" t="n">
        <v>3.98</v>
      </c>
    </row>
    <row r="4386" customFormat="false" ht="15" hidden="false" customHeight="false" outlineLevel="0" collapsed="false">
      <c r="A4386" s="0" t="n">
        <v>7128</v>
      </c>
      <c r="B4386" s="0" t="s">
        <v>5353</v>
      </c>
      <c r="C4386" s="0" t="s">
        <v>1167</v>
      </c>
      <c r="D4386" s="0" t="s">
        <v>1168</v>
      </c>
      <c r="E4386" s="317" t="n">
        <v>6.52</v>
      </c>
    </row>
    <row r="4387" customFormat="false" ht="15" hidden="false" customHeight="false" outlineLevel="0" collapsed="false">
      <c r="A4387" s="0" t="n">
        <v>7108</v>
      </c>
      <c r="B4387" s="0" t="s">
        <v>5354</v>
      </c>
      <c r="C4387" s="0" t="s">
        <v>1167</v>
      </c>
      <c r="D4387" s="0" t="s">
        <v>1168</v>
      </c>
      <c r="E4387" s="317" t="n">
        <v>6.98</v>
      </c>
    </row>
    <row r="4388" customFormat="false" ht="15" hidden="false" customHeight="false" outlineLevel="0" collapsed="false">
      <c r="A4388" s="0" t="n">
        <v>7129</v>
      </c>
      <c r="B4388" s="0" t="s">
        <v>5355</v>
      </c>
      <c r="C4388" s="0" t="s">
        <v>1167</v>
      </c>
      <c r="D4388" s="0" t="s">
        <v>1168</v>
      </c>
      <c r="E4388" s="317" t="n">
        <v>5.8</v>
      </c>
    </row>
    <row r="4389" customFormat="false" ht="15" hidden="false" customHeight="false" outlineLevel="0" collapsed="false">
      <c r="A4389" s="0" t="n">
        <v>7130</v>
      </c>
      <c r="B4389" s="0" t="s">
        <v>5356</v>
      </c>
      <c r="C4389" s="0" t="s">
        <v>1167</v>
      </c>
      <c r="D4389" s="0" t="s">
        <v>1168</v>
      </c>
      <c r="E4389" s="317" t="n">
        <v>9.46</v>
      </c>
    </row>
    <row r="4390" customFormat="false" ht="15" hidden="false" customHeight="false" outlineLevel="0" collapsed="false">
      <c r="A4390" s="0" t="n">
        <v>7131</v>
      </c>
      <c r="B4390" s="0" t="s">
        <v>5357</v>
      </c>
      <c r="C4390" s="0" t="s">
        <v>1167</v>
      </c>
      <c r="D4390" s="0" t="s">
        <v>1168</v>
      </c>
      <c r="E4390" s="317" t="n">
        <v>11.6</v>
      </c>
    </row>
    <row r="4391" customFormat="false" ht="15" hidden="false" customHeight="false" outlineLevel="0" collapsed="false">
      <c r="A4391" s="0" t="n">
        <v>7132</v>
      </c>
      <c r="B4391" s="0" t="s">
        <v>5358</v>
      </c>
      <c r="C4391" s="0" t="s">
        <v>1167</v>
      </c>
      <c r="D4391" s="0" t="s">
        <v>1168</v>
      </c>
      <c r="E4391" s="317" t="n">
        <v>32.21</v>
      </c>
    </row>
    <row r="4392" customFormat="false" ht="15" hidden="false" customHeight="false" outlineLevel="0" collapsed="false">
      <c r="A4392" s="0" t="n">
        <v>7133</v>
      </c>
      <c r="B4392" s="0" t="s">
        <v>5359</v>
      </c>
      <c r="C4392" s="0" t="s">
        <v>1167</v>
      </c>
      <c r="D4392" s="0" t="s">
        <v>1168</v>
      </c>
      <c r="E4392" s="317" t="n">
        <v>50.04</v>
      </c>
    </row>
    <row r="4393" customFormat="false" ht="15" hidden="false" customHeight="false" outlineLevel="0" collapsed="false">
      <c r="A4393" s="0" t="n">
        <v>37420</v>
      </c>
      <c r="B4393" s="0" t="s">
        <v>5360</v>
      </c>
      <c r="C4393" s="0" t="s">
        <v>1167</v>
      </c>
      <c r="D4393" s="0" t="s">
        <v>1171</v>
      </c>
      <c r="E4393" s="317" t="n">
        <v>32.36</v>
      </c>
    </row>
    <row r="4394" customFormat="false" ht="15" hidden="false" customHeight="false" outlineLevel="0" collapsed="false">
      <c r="A4394" s="0" t="n">
        <v>37421</v>
      </c>
      <c r="B4394" s="0" t="s">
        <v>5361</v>
      </c>
      <c r="C4394" s="0" t="s">
        <v>1167</v>
      </c>
      <c r="D4394" s="0" t="s">
        <v>1171</v>
      </c>
      <c r="E4394" s="317" t="n">
        <v>44.23</v>
      </c>
    </row>
    <row r="4395" customFormat="false" ht="15" hidden="false" customHeight="false" outlineLevel="0" collapsed="false">
      <c r="A4395" s="0" t="n">
        <v>37422</v>
      </c>
      <c r="B4395" s="0" t="s">
        <v>5362</v>
      </c>
      <c r="C4395" s="0" t="s">
        <v>1167</v>
      </c>
      <c r="D4395" s="0" t="s">
        <v>1171</v>
      </c>
      <c r="E4395" s="317" t="n">
        <v>41.4</v>
      </c>
    </row>
    <row r="4396" customFormat="false" ht="15" hidden="false" customHeight="false" outlineLevel="0" collapsed="false">
      <c r="A4396" s="0" t="n">
        <v>37443</v>
      </c>
      <c r="B4396" s="0" t="s">
        <v>5363</v>
      </c>
      <c r="C4396" s="0" t="s">
        <v>1167</v>
      </c>
      <c r="D4396" s="0" t="s">
        <v>1171</v>
      </c>
      <c r="E4396" s="317" t="n">
        <v>129.57</v>
      </c>
    </row>
    <row r="4397" customFormat="false" ht="15" hidden="false" customHeight="false" outlineLevel="0" collapsed="false">
      <c r="A4397" s="0" t="n">
        <v>37444</v>
      </c>
      <c r="B4397" s="0" t="s">
        <v>5364</v>
      </c>
      <c r="C4397" s="0" t="s">
        <v>1167</v>
      </c>
      <c r="D4397" s="0" t="s">
        <v>1171</v>
      </c>
      <c r="E4397" s="317" t="n">
        <v>131.76</v>
      </c>
    </row>
    <row r="4398" customFormat="false" ht="15" hidden="false" customHeight="false" outlineLevel="0" collapsed="false">
      <c r="A4398" s="0" t="n">
        <v>37445</v>
      </c>
      <c r="B4398" s="0" t="s">
        <v>5365</v>
      </c>
      <c r="C4398" s="0" t="s">
        <v>1167</v>
      </c>
      <c r="D4398" s="0" t="s">
        <v>1171</v>
      </c>
      <c r="E4398" s="317" t="n">
        <v>199.72</v>
      </c>
    </row>
    <row r="4399" customFormat="false" ht="15" hidden="false" customHeight="false" outlineLevel="0" collapsed="false">
      <c r="A4399" s="0" t="n">
        <v>37446</v>
      </c>
      <c r="B4399" s="0" t="s">
        <v>5366</v>
      </c>
      <c r="C4399" s="0" t="s">
        <v>1167</v>
      </c>
      <c r="D4399" s="0" t="s">
        <v>1171</v>
      </c>
      <c r="E4399" s="317" t="n">
        <v>217.73</v>
      </c>
    </row>
    <row r="4400" customFormat="false" ht="15" hidden="false" customHeight="false" outlineLevel="0" collapsed="false">
      <c r="A4400" s="0" t="n">
        <v>37447</v>
      </c>
      <c r="B4400" s="0" t="s">
        <v>5367</v>
      </c>
      <c r="C4400" s="0" t="s">
        <v>1167</v>
      </c>
      <c r="D4400" s="0" t="s">
        <v>1171</v>
      </c>
      <c r="E4400" s="317" t="n">
        <v>221.13</v>
      </c>
    </row>
    <row r="4401" customFormat="false" ht="15" hidden="false" customHeight="false" outlineLevel="0" collapsed="false">
      <c r="A4401" s="0" t="n">
        <v>37448</v>
      </c>
      <c r="B4401" s="0" t="s">
        <v>5368</v>
      </c>
      <c r="C4401" s="0" t="s">
        <v>1167</v>
      </c>
      <c r="D4401" s="0" t="s">
        <v>1171</v>
      </c>
      <c r="E4401" s="317" t="n">
        <v>303.32</v>
      </c>
    </row>
    <row r="4402" customFormat="false" ht="15" hidden="false" customHeight="false" outlineLevel="0" collapsed="false">
      <c r="A4402" s="0" t="n">
        <v>37440</v>
      </c>
      <c r="B4402" s="0" t="s">
        <v>5369</v>
      </c>
      <c r="C4402" s="0" t="s">
        <v>1167</v>
      </c>
      <c r="D4402" s="0" t="s">
        <v>1171</v>
      </c>
      <c r="E4402" s="317" t="n">
        <v>102.84</v>
      </c>
    </row>
    <row r="4403" customFormat="false" ht="15" hidden="false" customHeight="false" outlineLevel="0" collapsed="false">
      <c r="A4403" s="0" t="n">
        <v>37441</v>
      </c>
      <c r="B4403" s="0" t="s">
        <v>5370</v>
      </c>
      <c r="C4403" s="0" t="s">
        <v>1167</v>
      </c>
      <c r="D4403" s="0" t="s">
        <v>1171</v>
      </c>
      <c r="E4403" s="317" t="n">
        <v>102.84</v>
      </c>
    </row>
    <row r="4404" customFormat="false" ht="15" hidden="false" customHeight="false" outlineLevel="0" collapsed="false">
      <c r="A4404" s="0" t="n">
        <v>37442</v>
      </c>
      <c r="B4404" s="0" t="s">
        <v>5371</v>
      </c>
      <c r="C4404" s="0" t="s">
        <v>1167</v>
      </c>
      <c r="D4404" s="0" t="s">
        <v>1171</v>
      </c>
      <c r="E4404" s="317" t="n">
        <v>123.86</v>
      </c>
    </row>
    <row r="4405" customFormat="false" ht="15" hidden="false" customHeight="false" outlineLevel="0" collapsed="false">
      <c r="A4405" s="0" t="n">
        <v>38017</v>
      </c>
      <c r="B4405" s="0" t="s">
        <v>5372</v>
      </c>
      <c r="C4405" s="0" t="s">
        <v>1167</v>
      </c>
      <c r="D4405" s="0" t="s">
        <v>1168</v>
      </c>
      <c r="E4405" s="317" t="n">
        <v>7.68</v>
      </c>
    </row>
    <row r="4406" customFormat="false" ht="15" hidden="false" customHeight="false" outlineLevel="0" collapsed="false">
      <c r="A4406" s="0" t="n">
        <v>38018</v>
      </c>
      <c r="B4406" s="0" t="s">
        <v>5373</v>
      </c>
      <c r="C4406" s="0" t="s">
        <v>1167</v>
      </c>
      <c r="D4406" s="0" t="s">
        <v>1168</v>
      </c>
      <c r="E4406" s="317" t="n">
        <v>8.48</v>
      </c>
    </row>
    <row r="4407" customFormat="false" ht="15" hidden="false" customHeight="false" outlineLevel="0" collapsed="false">
      <c r="A4407" s="0" t="n">
        <v>39895</v>
      </c>
      <c r="B4407" s="0" t="s">
        <v>5374</v>
      </c>
      <c r="C4407" s="0" t="s">
        <v>1167</v>
      </c>
      <c r="D4407" s="0" t="s">
        <v>1171</v>
      </c>
      <c r="E4407" s="317" t="n">
        <v>26.57</v>
      </c>
    </row>
    <row r="4408" customFormat="false" ht="15" hidden="false" customHeight="false" outlineLevel="0" collapsed="false">
      <c r="A4408" s="0" t="n">
        <v>39896</v>
      </c>
      <c r="B4408" s="0" t="s">
        <v>5375</v>
      </c>
      <c r="C4408" s="0" t="s">
        <v>1167</v>
      </c>
      <c r="D4408" s="0" t="s">
        <v>1171</v>
      </c>
      <c r="E4408" s="317" t="n">
        <v>38.94</v>
      </c>
    </row>
    <row r="4409" customFormat="false" ht="15" hidden="false" customHeight="false" outlineLevel="0" collapsed="false">
      <c r="A4409" s="0" t="n">
        <v>38873</v>
      </c>
      <c r="B4409" s="0" t="s">
        <v>5376</v>
      </c>
      <c r="C4409" s="0" t="s">
        <v>1167</v>
      </c>
      <c r="D4409" s="0" t="s">
        <v>1171</v>
      </c>
      <c r="E4409" s="317" t="n">
        <v>10.31</v>
      </c>
    </row>
    <row r="4410" customFormat="false" ht="15" hidden="false" customHeight="false" outlineLevel="0" collapsed="false">
      <c r="A4410" s="0" t="n">
        <v>38874</v>
      </c>
      <c r="B4410" s="0" t="s">
        <v>5377</v>
      </c>
      <c r="C4410" s="0" t="s">
        <v>1167</v>
      </c>
      <c r="D4410" s="0" t="s">
        <v>1171</v>
      </c>
      <c r="E4410" s="317" t="n">
        <v>12.54</v>
      </c>
    </row>
    <row r="4411" customFormat="false" ht="15" hidden="false" customHeight="false" outlineLevel="0" collapsed="false">
      <c r="A4411" s="0" t="n">
        <v>38875</v>
      </c>
      <c r="B4411" s="0" t="s">
        <v>5378</v>
      </c>
      <c r="C4411" s="0" t="s">
        <v>1167</v>
      </c>
      <c r="D4411" s="0" t="s">
        <v>1171</v>
      </c>
      <c r="E4411" s="317" t="n">
        <v>22.17</v>
      </c>
    </row>
    <row r="4412" customFormat="false" ht="15" hidden="false" customHeight="false" outlineLevel="0" collapsed="false">
      <c r="A4412" s="0" t="n">
        <v>38876</v>
      </c>
      <c r="B4412" s="0" t="s">
        <v>5379</v>
      </c>
      <c r="C4412" s="0" t="s">
        <v>1167</v>
      </c>
      <c r="D4412" s="0" t="s">
        <v>1171</v>
      </c>
      <c r="E4412" s="317" t="n">
        <v>29.83</v>
      </c>
    </row>
    <row r="4413" customFormat="false" ht="15" hidden="false" customHeight="false" outlineLevel="0" collapsed="false">
      <c r="A4413" s="0" t="n">
        <v>39000</v>
      </c>
      <c r="B4413" s="0" t="s">
        <v>5380</v>
      </c>
      <c r="C4413" s="0" t="s">
        <v>1167</v>
      </c>
      <c r="D4413" s="0" t="s">
        <v>1171</v>
      </c>
      <c r="E4413" s="317" t="n">
        <v>21.32</v>
      </c>
    </row>
    <row r="4414" customFormat="false" ht="15" hidden="false" customHeight="false" outlineLevel="0" collapsed="false">
      <c r="A4414" s="0" t="n">
        <v>38674</v>
      </c>
      <c r="B4414" s="0" t="s">
        <v>5381</v>
      </c>
      <c r="C4414" s="0" t="s">
        <v>1167</v>
      </c>
      <c r="D4414" s="0" t="s">
        <v>1168</v>
      </c>
      <c r="E4414" s="317" t="n">
        <v>26.72</v>
      </c>
    </row>
    <row r="4415" customFormat="false" ht="15" hidden="false" customHeight="false" outlineLevel="0" collapsed="false">
      <c r="A4415" s="0" t="n">
        <v>38911</v>
      </c>
      <c r="B4415" s="0" t="s">
        <v>5382</v>
      </c>
      <c r="C4415" s="0" t="s">
        <v>1167</v>
      </c>
      <c r="D4415" s="0" t="s">
        <v>1171</v>
      </c>
      <c r="E4415" s="317" t="n">
        <v>36.99</v>
      </c>
    </row>
    <row r="4416" customFormat="false" ht="15" hidden="false" customHeight="false" outlineLevel="0" collapsed="false">
      <c r="A4416" s="0" t="n">
        <v>38912</v>
      </c>
      <c r="B4416" s="0" t="s">
        <v>5383</v>
      </c>
      <c r="C4416" s="0" t="s">
        <v>1167</v>
      </c>
      <c r="D4416" s="0" t="s">
        <v>1171</v>
      </c>
      <c r="E4416" s="317" t="n">
        <v>47.01</v>
      </c>
    </row>
    <row r="4417" customFormat="false" ht="15" hidden="false" customHeight="false" outlineLevel="0" collapsed="false">
      <c r="A4417" s="0" t="n">
        <v>38019</v>
      </c>
      <c r="B4417" s="0" t="s">
        <v>5384</v>
      </c>
      <c r="C4417" s="0" t="s">
        <v>1167</v>
      </c>
      <c r="D4417" s="0" t="s">
        <v>1168</v>
      </c>
      <c r="E4417" s="317" t="n">
        <v>6.7</v>
      </c>
    </row>
    <row r="4418" customFormat="false" ht="15" hidden="false" customHeight="false" outlineLevel="0" collapsed="false">
      <c r="A4418" s="0" t="n">
        <v>38020</v>
      </c>
      <c r="B4418" s="0" t="s">
        <v>5385</v>
      </c>
      <c r="C4418" s="0" t="s">
        <v>1167</v>
      </c>
      <c r="D4418" s="0" t="s">
        <v>1168</v>
      </c>
      <c r="E4418" s="317" t="n">
        <v>8.48</v>
      </c>
    </row>
    <row r="4419" customFormat="false" ht="15" hidden="false" customHeight="false" outlineLevel="0" collapsed="false">
      <c r="A4419" s="0" t="n">
        <v>38454</v>
      </c>
      <c r="B4419" s="0" t="s">
        <v>5386</v>
      </c>
      <c r="C4419" s="0" t="s">
        <v>1167</v>
      </c>
      <c r="D4419" s="0" t="s">
        <v>1171</v>
      </c>
      <c r="E4419" s="317" t="n">
        <v>3.89</v>
      </c>
    </row>
    <row r="4420" customFormat="false" ht="15" hidden="false" customHeight="false" outlineLevel="0" collapsed="false">
      <c r="A4420" s="0" t="n">
        <v>38455</v>
      </c>
      <c r="B4420" s="0" t="s">
        <v>5387</v>
      </c>
      <c r="C4420" s="0" t="s">
        <v>1167</v>
      </c>
      <c r="D4420" s="0" t="s">
        <v>1171</v>
      </c>
      <c r="E4420" s="317" t="n">
        <v>3.56</v>
      </c>
    </row>
    <row r="4421" customFormat="false" ht="15" hidden="false" customHeight="false" outlineLevel="0" collapsed="false">
      <c r="A4421" s="0" t="n">
        <v>38462</v>
      </c>
      <c r="B4421" s="0" t="s">
        <v>5388</v>
      </c>
      <c r="C4421" s="0" t="s">
        <v>1167</v>
      </c>
      <c r="D4421" s="0" t="s">
        <v>1171</v>
      </c>
      <c r="E4421" s="317" t="n">
        <v>100.57</v>
      </c>
    </row>
    <row r="4422" customFormat="false" ht="15" hidden="false" customHeight="false" outlineLevel="0" collapsed="false">
      <c r="A4422" s="0" t="n">
        <v>36362</v>
      </c>
      <c r="B4422" s="0" t="s">
        <v>5389</v>
      </c>
      <c r="C4422" s="0" t="s">
        <v>1167</v>
      </c>
      <c r="D4422" s="0" t="s">
        <v>1171</v>
      </c>
      <c r="E4422" s="317" t="n">
        <v>1.53</v>
      </c>
    </row>
    <row r="4423" customFormat="false" ht="15" hidden="false" customHeight="false" outlineLevel="0" collapsed="false">
      <c r="A4423" s="0" t="n">
        <v>36298</v>
      </c>
      <c r="B4423" s="0" t="s">
        <v>5390</v>
      </c>
      <c r="C4423" s="0" t="s">
        <v>1167</v>
      </c>
      <c r="D4423" s="0" t="s">
        <v>1171</v>
      </c>
      <c r="E4423" s="317" t="n">
        <v>2.27</v>
      </c>
    </row>
    <row r="4424" customFormat="false" ht="15" hidden="false" customHeight="false" outlineLevel="0" collapsed="false">
      <c r="A4424" s="0" t="n">
        <v>38456</v>
      </c>
      <c r="B4424" s="0" t="s">
        <v>5391</v>
      </c>
      <c r="C4424" s="0" t="s">
        <v>1167</v>
      </c>
      <c r="D4424" s="0" t="s">
        <v>1171</v>
      </c>
      <c r="E4424" s="317" t="n">
        <v>3.7</v>
      </c>
    </row>
    <row r="4425" customFormat="false" ht="15" hidden="false" customHeight="false" outlineLevel="0" collapsed="false">
      <c r="A4425" s="0" t="n">
        <v>38457</v>
      </c>
      <c r="B4425" s="0" t="s">
        <v>5392</v>
      </c>
      <c r="C4425" s="0" t="s">
        <v>1167</v>
      </c>
      <c r="D4425" s="0" t="s">
        <v>1171</v>
      </c>
      <c r="E4425" s="317" t="n">
        <v>8.34</v>
      </c>
    </row>
    <row r="4426" customFormat="false" ht="15" hidden="false" customHeight="false" outlineLevel="0" collapsed="false">
      <c r="A4426" s="0" t="n">
        <v>38458</v>
      </c>
      <c r="B4426" s="0" t="s">
        <v>5393</v>
      </c>
      <c r="C4426" s="0" t="s">
        <v>1167</v>
      </c>
      <c r="D4426" s="0" t="s">
        <v>1171</v>
      </c>
      <c r="E4426" s="317" t="n">
        <v>11.17</v>
      </c>
    </row>
    <row r="4427" customFormat="false" ht="15" hidden="false" customHeight="false" outlineLevel="0" collapsed="false">
      <c r="A4427" s="0" t="n">
        <v>38459</v>
      </c>
      <c r="B4427" s="0" t="s">
        <v>5394</v>
      </c>
      <c r="C4427" s="0" t="s">
        <v>1167</v>
      </c>
      <c r="D4427" s="0" t="s">
        <v>1171</v>
      </c>
      <c r="E4427" s="317" t="n">
        <v>19.72</v>
      </c>
    </row>
    <row r="4428" customFormat="false" ht="15" hidden="false" customHeight="false" outlineLevel="0" collapsed="false">
      <c r="A4428" s="0" t="n">
        <v>38460</v>
      </c>
      <c r="B4428" s="0" t="s">
        <v>5395</v>
      </c>
      <c r="C4428" s="0" t="s">
        <v>1167</v>
      </c>
      <c r="D4428" s="0" t="s">
        <v>1171</v>
      </c>
      <c r="E4428" s="317" t="n">
        <v>41.2</v>
      </c>
    </row>
    <row r="4429" customFormat="false" ht="15" hidden="false" customHeight="false" outlineLevel="0" collapsed="false">
      <c r="A4429" s="0" t="n">
        <v>38461</v>
      </c>
      <c r="B4429" s="0" t="s">
        <v>5396</v>
      </c>
      <c r="C4429" s="0" t="s">
        <v>1167</v>
      </c>
      <c r="D4429" s="0" t="s">
        <v>1171</v>
      </c>
      <c r="E4429" s="317" t="n">
        <v>62.84</v>
      </c>
    </row>
    <row r="4430" customFormat="false" ht="15" hidden="false" customHeight="false" outlineLevel="0" collapsed="false">
      <c r="A4430" s="0" t="n">
        <v>7094</v>
      </c>
      <c r="B4430" s="0" t="s">
        <v>5397</v>
      </c>
      <c r="C4430" s="0" t="s">
        <v>1167</v>
      </c>
      <c r="D4430" s="0" t="s">
        <v>1168</v>
      </c>
      <c r="E4430" s="317" t="n">
        <v>7.31</v>
      </c>
    </row>
    <row r="4431" customFormat="false" ht="15" hidden="false" customHeight="false" outlineLevel="0" collapsed="false">
      <c r="A4431" s="0" t="n">
        <v>7116</v>
      </c>
      <c r="B4431" s="0" t="s">
        <v>5398</v>
      </c>
      <c r="C4431" s="0" t="s">
        <v>1167</v>
      </c>
      <c r="D4431" s="0" t="s">
        <v>1168</v>
      </c>
      <c r="E4431" s="317" t="n">
        <v>2.12</v>
      </c>
    </row>
    <row r="4432" customFormat="false" ht="15" hidden="false" customHeight="false" outlineLevel="0" collapsed="false">
      <c r="A4432" s="0" t="n">
        <v>7118</v>
      </c>
      <c r="B4432" s="0" t="s">
        <v>5399</v>
      </c>
      <c r="C4432" s="0" t="s">
        <v>1167</v>
      </c>
      <c r="D4432" s="0" t="s">
        <v>1168</v>
      </c>
      <c r="E4432" s="317" t="n">
        <v>16.14</v>
      </c>
    </row>
    <row r="4433" customFormat="false" ht="15" hidden="false" customHeight="false" outlineLevel="0" collapsed="false">
      <c r="A4433" s="0" t="n">
        <v>7117</v>
      </c>
      <c r="B4433" s="0" t="s">
        <v>5400</v>
      </c>
      <c r="C4433" s="0" t="s">
        <v>1167</v>
      </c>
      <c r="D4433" s="0" t="s">
        <v>1168</v>
      </c>
      <c r="E4433" s="317" t="n">
        <v>14.35</v>
      </c>
    </row>
    <row r="4434" customFormat="false" ht="15" hidden="false" customHeight="false" outlineLevel="0" collapsed="false">
      <c r="A4434" s="0" t="n">
        <v>7098</v>
      </c>
      <c r="B4434" s="0" t="s">
        <v>5401</v>
      </c>
      <c r="C4434" s="0" t="s">
        <v>1167</v>
      </c>
      <c r="D4434" s="0" t="s">
        <v>1168</v>
      </c>
      <c r="E4434" s="317" t="n">
        <v>2</v>
      </c>
    </row>
    <row r="4435" customFormat="false" ht="15" hidden="false" customHeight="false" outlineLevel="0" collapsed="false">
      <c r="A4435" s="0" t="n">
        <v>7110</v>
      </c>
      <c r="B4435" s="0" t="s">
        <v>5402</v>
      </c>
      <c r="C4435" s="0" t="s">
        <v>1167</v>
      </c>
      <c r="D4435" s="0" t="s">
        <v>1168</v>
      </c>
      <c r="E4435" s="317" t="n">
        <v>35.1</v>
      </c>
    </row>
    <row r="4436" customFormat="false" ht="15" hidden="false" customHeight="false" outlineLevel="0" collapsed="false">
      <c r="A4436" s="0" t="n">
        <v>7123</v>
      </c>
      <c r="B4436" s="0" t="s">
        <v>5403</v>
      </c>
      <c r="C4436" s="0" t="s">
        <v>1167</v>
      </c>
      <c r="D4436" s="0" t="s">
        <v>1168</v>
      </c>
      <c r="E4436" s="317" t="n">
        <v>2.57</v>
      </c>
    </row>
    <row r="4437" customFormat="false" ht="15" hidden="false" customHeight="false" outlineLevel="0" collapsed="false">
      <c r="A4437" s="0" t="n">
        <v>7121</v>
      </c>
      <c r="B4437" s="0" t="s">
        <v>5404</v>
      </c>
      <c r="C4437" s="0" t="s">
        <v>1167</v>
      </c>
      <c r="D4437" s="0" t="s">
        <v>1168</v>
      </c>
      <c r="E4437" s="317" t="n">
        <v>6.34</v>
      </c>
    </row>
    <row r="4438" customFormat="false" ht="15" hidden="false" customHeight="false" outlineLevel="0" collapsed="false">
      <c r="A4438" s="0" t="n">
        <v>7137</v>
      </c>
      <c r="B4438" s="0" t="s">
        <v>5405</v>
      </c>
      <c r="C4438" s="0" t="s">
        <v>1167</v>
      </c>
      <c r="D4438" s="0" t="s">
        <v>1168</v>
      </c>
      <c r="E4438" s="317" t="n">
        <v>5.71</v>
      </c>
    </row>
    <row r="4439" customFormat="false" ht="15" hidden="false" customHeight="false" outlineLevel="0" collapsed="false">
      <c r="A4439" s="0" t="n">
        <v>7122</v>
      </c>
      <c r="B4439" s="0" t="s">
        <v>5406</v>
      </c>
      <c r="C4439" s="0" t="s">
        <v>1167</v>
      </c>
      <c r="D4439" s="0" t="s">
        <v>1168</v>
      </c>
      <c r="E4439" s="317" t="n">
        <v>7.13</v>
      </c>
    </row>
    <row r="4440" customFormat="false" ht="15" hidden="false" customHeight="false" outlineLevel="0" collapsed="false">
      <c r="A4440" s="0" t="n">
        <v>7114</v>
      </c>
      <c r="B4440" s="0" t="s">
        <v>5407</v>
      </c>
      <c r="C4440" s="0" t="s">
        <v>1167</v>
      </c>
      <c r="D4440" s="0" t="s">
        <v>1168</v>
      </c>
      <c r="E4440" s="317" t="n">
        <v>11</v>
      </c>
    </row>
    <row r="4441" customFormat="false" ht="15" hidden="false" customHeight="false" outlineLevel="0" collapsed="false">
      <c r="A4441" s="0" t="n">
        <v>7109</v>
      </c>
      <c r="B4441" s="0" t="s">
        <v>5408</v>
      </c>
      <c r="C4441" s="0" t="s">
        <v>1167</v>
      </c>
      <c r="D4441" s="0" t="s">
        <v>1168</v>
      </c>
      <c r="E4441" s="317" t="n">
        <v>1.92</v>
      </c>
    </row>
    <row r="4442" customFormat="false" ht="15" hidden="false" customHeight="false" outlineLevel="0" collapsed="false">
      <c r="A4442" s="0" t="n">
        <v>7135</v>
      </c>
      <c r="B4442" s="0" t="s">
        <v>5409</v>
      </c>
      <c r="C4442" s="0" t="s">
        <v>1167</v>
      </c>
      <c r="D4442" s="0" t="s">
        <v>1168</v>
      </c>
      <c r="E4442" s="317" t="n">
        <v>3</v>
      </c>
    </row>
    <row r="4443" customFormat="false" ht="15" hidden="false" customHeight="false" outlineLevel="0" collapsed="false">
      <c r="A4443" s="0" t="n">
        <v>37947</v>
      </c>
      <c r="B4443" s="0" t="s">
        <v>5410</v>
      </c>
      <c r="C4443" s="0" t="s">
        <v>1167</v>
      </c>
      <c r="D4443" s="0" t="s">
        <v>1168</v>
      </c>
      <c r="E4443" s="317" t="n">
        <v>3.04</v>
      </c>
    </row>
    <row r="4444" customFormat="false" ht="15" hidden="false" customHeight="false" outlineLevel="0" collapsed="false">
      <c r="A4444" s="0" t="n">
        <v>7103</v>
      </c>
      <c r="B4444" s="0" t="s">
        <v>5411</v>
      </c>
      <c r="C4444" s="0" t="s">
        <v>1167</v>
      </c>
      <c r="D4444" s="0" t="s">
        <v>1168</v>
      </c>
      <c r="E4444" s="317" t="n">
        <v>6.98</v>
      </c>
    </row>
    <row r="4445" customFormat="false" ht="15" hidden="false" customHeight="false" outlineLevel="0" collapsed="false">
      <c r="A4445" s="0" t="n">
        <v>40419</v>
      </c>
      <c r="B4445" s="0" t="s">
        <v>5412</v>
      </c>
      <c r="C4445" s="0" t="s">
        <v>1167</v>
      </c>
      <c r="D4445" s="0" t="s">
        <v>1171</v>
      </c>
      <c r="E4445" s="317" t="n">
        <v>20.25</v>
      </c>
    </row>
    <row r="4446" customFormat="false" ht="15" hidden="false" customHeight="false" outlineLevel="0" collapsed="false">
      <c r="A4446" s="0" t="n">
        <v>40420</v>
      </c>
      <c r="B4446" s="0" t="s">
        <v>5413</v>
      </c>
      <c r="C4446" s="0" t="s">
        <v>1167</v>
      </c>
      <c r="D4446" s="0" t="s">
        <v>1171</v>
      </c>
      <c r="E4446" s="317" t="n">
        <v>29.54</v>
      </c>
    </row>
    <row r="4447" customFormat="false" ht="15" hidden="false" customHeight="false" outlineLevel="0" collapsed="false">
      <c r="A4447" s="0" t="n">
        <v>40421</v>
      </c>
      <c r="B4447" s="0" t="s">
        <v>5414</v>
      </c>
      <c r="C4447" s="0" t="s">
        <v>1167</v>
      </c>
      <c r="D4447" s="0" t="s">
        <v>1171</v>
      </c>
      <c r="E4447" s="317" t="n">
        <v>31.45</v>
      </c>
    </row>
    <row r="4448" customFormat="false" ht="15" hidden="false" customHeight="false" outlineLevel="0" collapsed="false">
      <c r="A4448" s="0" t="n">
        <v>7126</v>
      </c>
      <c r="B4448" s="0" t="s">
        <v>5415</v>
      </c>
      <c r="C4448" s="0" t="s">
        <v>1167</v>
      </c>
      <c r="D4448" s="0" t="s">
        <v>1168</v>
      </c>
      <c r="E4448" s="317" t="n">
        <v>14.64</v>
      </c>
    </row>
    <row r="4449" customFormat="false" ht="15" hidden="false" customHeight="false" outlineLevel="0" collapsed="false">
      <c r="A4449" s="0" t="n">
        <v>38905</v>
      </c>
      <c r="B4449" s="0" t="s">
        <v>5416</v>
      </c>
      <c r="C4449" s="0" t="s">
        <v>1167</v>
      </c>
      <c r="D4449" s="0" t="s">
        <v>1171</v>
      </c>
      <c r="E4449" s="317" t="n">
        <v>11.59</v>
      </c>
    </row>
    <row r="4450" customFormat="false" ht="15" hidden="false" customHeight="false" outlineLevel="0" collapsed="false">
      <c r="A4450" s="0" t="n">
        <v>38907</v>
      </c>
      <c r="B4450" s="0" t="s">
        <v>5417</v>
      </c>
      <c r="C4450" s="0" t="s">
        <v>1167</v>
      </c>
      <c r="D4450" s="0" t="s">
        <v>1171</v>
      </c>
      <c r="E4450" s="317" t="n">
        <v>12.33</v>
      </c>
    </row>
    <row r="4451" customFormat="false" ht="15" hidden="false" customHeight="false" outlineLevel="0" collapsed="false">
      <c r="A4451" s="0" t="n">
        <v>38908</v>
      </c>
      <c r="B4451" s="0" t="s">
        <v>5418</v>
      </c>
      <c r="C4451" s="0" t="s">
        <v>1167</v>
      </c>
      <c r="D4451" s="0" t="s">
        <v>1171</v>
      </c>
      <c r="E4451" s="317" t="n">
        <v>13.88</v>
      </c>
    </row>
    <row r="4452" customFormat="false" ht="15" hidden="false" customHeight="false" outlineLevel="0" collapsed="false">
      <c r="A4452" s="0" t="n">
        <v>38909</v>
      </c>
      <c r="B4452" s="0" t="s">
        <v>5419</v>
      </c>
      <c r="C4452" s="0" t="s">
        <v>1167</v>
      </c>
      <c r="D4452" s="0" t="s">
        <v>1171</v>
      </c>
      <c r="E4452" s="317" t="n">
        <v>19.95</v>
      </c>
    </row>
    <row r="4453" customFormat="false" ht="15" hidden="false" customHeight="false" outlineLevel="0" collapsed="false">
      <c r="A4453" s="0" t="n">
        <v>38910</v>
      </c>
      <c r="B4453" s="0" t="s">
        <v>5420</v>
      </c>
      <c r="C4453" s="0" t="s">
        <v>1167</v>
      </c>
      <c r="D4453" s="0" t="s">
        <v>1171</v>
      </c>
      <c r="E4453" s="317" t="n">
        <v>21.55</v>
      </c>
    </row>
    <row r="4454" customFormat="false" ht="15" hidden="false" customHeight="false" outlineLevel="0" collapsed="false">
      <c r="A4454" s="0" t="n">
        <v>38897</v>
      </c>
      <c r="B4454" s="0" t="s">
        <v>5421</v>
      </c>
      <c r="C4454" s="0" t="s">
        <v>1167</v>
      </c>
      <c r="D4454" s="0" t="s">
        <v>1171</v>
      </c>
      <c r="E4454" s="317" t="n">
        <v>11.64</v>
      </c>
    </row>
    <row r="4455" customFormat="false" ht="15" hidden="false" customHeight="false" outlineLevel="0" collapsed="false">
      <c r="A4455" s="0" t="n">
        <v>38899</v>
      </c>
      <c r="B4455" s="0" t="s">
        <v>5422</v>
      </c>
      <c r="C4455" s="0" t="s">
        <v>1167</v>
      </c>
      <c r="D4455" s="0" t="s">
        <v>1171</v>
      </c>
      <c r="E4455" s="317" t="n">
        <v>13.09</v>
      </c>
    </row>
    <row r="4456" customFormat="false" ht="15" hidden="false" customHeight="false" outlineLevel="0" collapsed="false">
      <c r="A4456" s="0" t="n">
        <v>38900</v>
      </c>
      <c r="B4456" s="0" t="s">
        <v>5423</v>
      </c>
      <c r="C4456" s="0" t="s">
        <v>1167</v>
      </c>
      <c r="D4456" s="0" t="s">
        <v>1171</v>
      </c>
      <c r="E4456" s="317" t="n">
        <v>13.65</v>
      </c>
    </row>
    <row r="4457" customFormat="false" ht="15" hidden="false" customHeight="false" outlineLevel="0" collapsed="false">
      <c r="A4457" s="0" t="n">
        <v>38901</v>
      </c>
      <c r="B4457" s="0" t="s">
        <v>5424</v>
      </c>
      <c r="C4457" s="0" t="s">
        <v>1167</v>
      </c>
      <c r="D4457" s="0" t="s">
        <v>1171</v>
      </c>
      <c r="E4457" s="317" t="n">
        <v>22.33</v>
      </c>
    </row>
    <row r="4458" customFormat="false" ht="15" hidden="false" customHeight="false" outlineLevel="0" collapsed="false">
      <c r="A4458" s="0" t="n">
        <v>38904</v>
      </c>
      <c r="B4458" s="0" t="s">
        <v>5425</v>
      </c>
      <c r="C4458" s="0" t="s">
        <v>1167</v>
      </c>
      <c r="D4458" s="0" t="s">
        <v>1171</v>
      </c>
      <c r="E4458" s="317" t="n">
        <v>36.28</v>
      </c>
    </row>
    <row r="4459" customFormat="false" ht="15" hidden="false" customHeight="false" outlineLevel="0" collapsed="false">
      <c r="A4459" s="0" t="n">
        <v>38903</v>
      </c>
      <c r="B4459" s="0" t="s">
        <v>5426</v>
      </c>
      <c r="C4459" s="0" t="s">
        <v>1167</v>
      </c>
      <c r="D4459" s="0" t="s">
        <v>1171</v>
      </c>
      <c r="E4459" s="317" t="n">
        <v>36.05</v>
      </c>
    </row>
    <row r="4460" customFormat="false" ht="15" hidden="false" customHeight="false" outlineLevel="0" collapsed="false">
      <c r="A4460" s="0" t="n">
        <v>7091</v>
      </c>
      <c r="B4460" s="0" t="s">
        <v>5427</v>
      </c>
      <c r="C4460" s="0" t="s">
        <v>1167</v>
      </c>
      <c r="D4460" s="0" t="s">
        <v>1168</v>
      </c>
      <c r="E4460" s="317" t="n">
        <v>10.01</v>
      </c>
    </row>
    <row r="4461" customFormat="false" ht="15" hidden="false" customHeight="false" outlineLevel="0" collapsed="false">
      <c r="A4461" s="0" t="n">
        <v>11655</v>
      </c>
      <c r="B4461" s="0" t="s">
        <v>5428</v>
      </c>
      <c r="C4461" s="0" t="s">
        <v>1167</v>
      </c>
      <c r="D4461" s="0" t="s">
        <v>1168</v>
      </c>
      <c r="E4461" s="317" t="n">
        <v>9.56</v>
      </c>
    </row>
    <row r="4462" customFormat="false" ht="15" hidden="false" customHeight="false" outlineLevel="0" collapsed="false">
      <c r="A4462" s="0" t="n">
        <v>11656</v>
      </c>
      <c r="B4462" s="0" t="s">
        <v>5429</v>
      </c>
      <c r="C4462" s="0" t="s">
        <v>1167</v>
      </c>
      <c r="D4462" s="0" t="s">
        <v>1168</v>
      </c>
      <c r="E4462" s="317" t="n">
        <v>10</v>
      </c>
    </row>
    <row r="4463" customFormat="false" ht="15" hidden="false" customHeight="false" outlineLevel="0" collapsed="false">
      <c r="A4463" s="0" t="n">
        <v>37948</v>
      </c>
      <c r="B4463" s="0" t="s">
        <v>5430</v>
      </c>
      <c r="C4463" s="0" t="s">
        <v>1167</v>
      </c>
      <c r="D4463" s="0" t="s">
        <v>1168</v>
      </c>
      <c r="E4463" s="317" t="n">
        <v>2.02</v>
      </c>
    </row>
    <row r="4464" customFormat="false" ht="15" hidden="false" customHeight="false" outlineLevel="0" collapsed="false">
      <c r="A4464" s="0" t="n">
        <v>7097</v>
      </c>
      <c r="B4464" s="0" t="s">
        <v>5431</v>
      </c>
      <c r="C4464" s="0" t="s">
        <v>1167</v>
      </c>
      <c r="D4464" s="0" t="s">
        <v>1168</v>
      </c>
      <c r="E4464" s="317" t="n">
        <v>4.44</v>
      </c>
    </row>
    <row r="4465" customFormat="false" ht="15" hidden="false" customHeight="false" outlineLevel="0" collapsed="false">
      <c r="A4465" s="0" t="n">
        <v>11657</v>
      </c>
      <c r="B4465" s="0" t="s">
        <v>5432</v>
      </c>
      <c r="C4465" s="0" t="s">
        <v>1167</v>
      </c>
      <c r="D4465" s="0" t="s">
        <v>1168</v>
      </c>
      <c r="E4465" s="317" t="n">
        <v>8.72</v>
      </c>
    </row>
    <row r="4466" customFormat="false" ht="15" hidden="false" customHeight="false" outlineLevel="0" collapsed="false">
      <c r="A4466" s="0" t="n">
        <v>11658</v>
      </c>
      <c r="B4466" s="0" t="s">
        <v>5433</v>
      </c>
      <c r="C4466" s="0" t="s">
        <v>1167</v>
      </c>
      <c r="D4466" s="0" t="s">
        <v>1168</v>
      </c>
      <c r="E4466" s="317" t="n">
        <v>8.88</v>
      </c>
    </row>
    <row r="4467" customFormat="false" ht="15" hidden="false" customHeight="false" outlineLevel="0" collapsed="false">
      <c r="A4467" s="0" t="n">
        <v>7146</v>
      </c>
      <c r="B4467" s="0" t="s">
        <v>5434</v>
      </c>
      <c r="C4467" s="0" t="s">
        <v>1167</v>
      </c>
      <c r="D4467" s="0" t="s">
        <v>1168</v>
      </c>
      <c r="E4467" s="317" t="n">
        <v>108.72</v>
      </c>
    </row>
    <row r="4468" customFormat="false" ht="15" hidden="false" customHeight="false" outlineLevel="0" collapsed="false">
      <c r="A4468" s="0" t="n">
        <v>7138</v>
      </c>
      <c r="B4468" s="0" t="s">
        <v>5435</v>
      </c>
      <c r="C4468" s="0" t="s">
        <v>1167</v>
      </c>
      <c r="D4468" s="0" t="s">
        <v>1168</v>
      </c>
      <c r="E4468" s="317" t="n">
        <v>0.61</v>
      </c>
    </row>
    <row r="4469" customFormat="false" ht="15" hidden="false" customHeight="false" outlineLevel="0" collapsed="false">
      <c r="A4469" s="0" t="n">
        <v>7139</v>
      </c>
      <c r="B4469" s="0" t="s">
        <v>5436</v>
      </c>
      <c r="C4469" s="0" t="s">
        <v>1167</v>
      </c>
      <c r="D4469" s="0" t="s">
        <v>1168</v>
      </c>
      <c r="E4469" s="317" t="n">
        <v>0.8</v>
      </c>
    </row>
    <row r="4470" customFormat="false" ht="15" hidden="false" customHeight="false" outlineLevel="0" collapsed="false">
      <c r="A4470" s="0" t="n">
        <v>7140</v>
      </c>
      <c r="B4470" s="0" t="s">
        <v>5437</v>
      </c>
      <c r="C4470" s="0" t="s">
        <v>1167</v>
      </c>
      <c r="D4470" s="0" t="s">
        <v>1168</v>
      </c>
      <c r="E4470" s="317" t="n">
        <v>2.68</v>
      </c>
    </row>
    <row r="4471" customFormat="false" ht="15" hidden="false" customHeight="false" outlineLevel="0" collapsed="false">
      <c r="A4471" s="0" t="n">
        <v>7141</v>
      </c>
      <c r="B4471" s="0" t="s">
        <v>5438</v>
      </c>
      <c r="C4471" s="0" t="s">
        <v>1167</v>
      </c>
      <c r="D4471" s="0" t="s">
        <v>1168</v>
      </c>
      <c r="E4471" s="317" t="n">
        <v>5.86</v>
      </c>
    </row>
    <row r="4472" customFormat="false" ht="15" hidden="false" customHeight="false" outlineLevel="0" collapsed="false">
      <c r="A4472" s="0" t="n">
        <v>7143</v>
      </c>
      <c r="B4472" s="0" t="s">
        <v>5439</v>
      </c>
      <c r="C4472" s="0" t="s">
        <v>1167</v>
      </c>
      <c r="D4472" s="0" t="s">
        <v>1168</v>
      </c>
      <c r="E4472" s="317" t="n">
        <v>19.54</v>
      </c>
    </row>
    <row r="4473" customFormat="false" ht="15" hidden="false" customHeight="false" outlineLevel="0" collapsed="false">
      <c r="A4473" s="0" t="n">
        <v>7144</v>
      </c>
      <c r="B4473" s="0" t="s">
        <v>5440</v>
      </c>
      <c r="C4473" s="0" t="s">
        <v>1167</v>
      </c>
      <c r="D4473" s="0" t="s">
        <v>1168</v>
      </c>
      <c r="E4473" s="317" t="n">
        <v>39.09</v>
      </c>
    </row>
    <row r="4474" customFormat="false" ht="15" hidden="false" customHeight="false" outlineLevel="0" collapsed="false">
      <c r="A4474" s="0" t="n">
        <v>7145</v>
      </c>
      <c r="B4474" s="0" t="s">
        <v>5441</v>
      </c>
      <c r="C4474" s="0" t="s">
        <v>1167</v>
      </c>
      <c r="D4474" s="0" t="s">
        <v>1168</v>
      </c>
      <c r="E4474" s="317" t="n">
        <v>64.1</v>
      </c>
    </row>
    <row r="4475" customFormat="false" ht="15" hidden="false" customHeight="false" outlineLevel="0" collapsed="false">
      <c r="A4475" s="0" t="n">
        <v>7142</v>
      </c>
      <c r="B4475" s="0" t="s">
        <v>5442</v>
      </c>
      <c r="C4475" s="0" t="s">
        <v>1167</v>
      </c>
      <c r="D4475" s="0" t="s">
        <v>1168</v>
      </c>
      <c r="E4475" s="317" t="n">
        <v>6.55</v>
      </c>
    </row>
    <row r="4476" customFormat="false" ht="15" hidden="false" customHeight="false" outlineLevel="0" collapsed="false">
      <c r="A4476" s="0" t="n">
        <v>3593</v>
      </c>
      <c r="B4476" s="0" t="s">
        <v>5443</v>
      </c>
      <c r="C4476" s="0" t="s">
        <v>1167</v>
      </c>
      <c r="D4476" s="0" t="s">
        <v>1168</v>
      </c>
      <c r="E4476" s="317" t="n">
        <v>46.87</v>
      </c>
    </row>
    <row r="4477" customFormat="false" ht="15" hidden="false" customHeight="false" outlineLevel="0" collapsed="false">
      <c r="A4477" s="0" t="n">
        <v>3588</v>
      </c>
      <c r="B4477" s="0" t="s">
        <v>5444</v>
      </c>
      <c r="C4477" s="0" t="s">
        <v>1167</v>
      </c>
      <c r="D4477" s="0" t="s">
        <v>1168</v>
      </c>
      <c r="E4477" s="317" t="n">
        <v>36.13</v>
      </c>
    </row>
    <row r="4478" customFormat="false" ht="15" hidden="false" customHeight="false" outlineLevel="0" collapsed="false">
      <c r="A4478" s="0" t="n">
        <v>3585</v>
      </c>
      <c r="B4478" s="0" t="s">
        <v>5445</v>
      </c>
      <c r="C4478" s="0" t="s">
        <v>1167</v>
      </c>
      <c r="D4478" s="0" t="s">
        <v>1168</v>
      </c>
      <c r="E4478" s="317" t="n">
        <v>11.16</v>
      </c>
    </row>
    <row r="4479" customFormat="false" ht="15" hidden="false" customHeight="false" outlineLevel="0" collapsed="false">
      <c r="A4479" s="0" t="n">
        <v>3587</v>
      </c>
      <c r="B4479" s="0" t="s">
        <v>5446</v>
      </c>
      <c r="C4479" s="0" t="s">
        <v>1167</v>
      </c>
      <c r="D4479" s="0" t="s">
        <v>1168</v>
      </c>
      <c r="E4479" s="317" t="n">
        <v>22.42</v>
      </c>
    </row>
    <row r="4480" customFormat="false" ht="15" hidden="false" customHeight="false" outlineLevel="0" collapsed="false">
      <c r="A4480" s="0" t="n">
        <v>3590</v>
      </c>
      <c r="B4480" s="0" t="s">
        <v>5447</v>
      </c>
      <c r="C4480" s="0" t="s">
        <v>1167</v>
      </c>
      <c r="D4480" s="0" t="s">
        <v>1168</v>
      </c>
      <c r="E4480" s="317" t="n">
        <v>133.09</v>
      </c>
    </row>
    <row r="4481" customFormat="false" ht="15" hidden="false" customHeight="false" outlineLevel="0" collapsed="false">
      <c r="A4481" s="0" t="n">
        <v>3589</v>
      </c>
      <c r="B4481" s="0" t="s">
        <v>5448</v>
      </c>
      <c r="C4481" s="0" t="s">
        <v>1167</v>
      </c>
      <c r="D4481" s="0" t="s">
        <v>1168</v>
      </c>
      <c r="E4481" s="317" t="n">
        <v>71.43</v>
      </c>
    </row>
    <row r="4482" customFormat="false" ht="15" hidden="false" customHeight="false" outlineLevel="0" collapsed="false">
      <c r="A4482" s="0" t="n">
        <v>3586</v>
      </c>
      <c r="B4482" s="0" t="s">
        <v>5449</v>
      </c>
      <c r="C4482" s="0" t="s">
        <v>1167</v>
      </c>
      <c r="D4482" s="0" t="s">
        <v>1168</v>
      </c>
      <c r="E4482" s="317" t="n">
        <v>14.61</v>
      </c>
    </row>
    <row r="4483" customFormat="false" ht="15" hidden="false" customHeight="false" outlineLevel="0" collapsed="false">
      <c r="A4483" s="0" t="n">
        <v>3592</v>
      </c>
      <c r="B4483" s="0" t="s">
        <v>5450</v>
      </c>
      <c r="C4483" s="0" t="s">
        <v>1167</v>
      </c>
      <c r="D4483" s="0" t="s">
        <v>1168</v>
      </c>
      <c r="E4483" s="317" t="n">
        <v>210.38</v>
      </c>
    </row>
    <row r="4484" customFormat="false" ht="15" hidden="false" customHeight="false" outlineLevel="0" collapsed="false">
      <c r="A4484" s="0" t="n">
        <v>3591</v>
      </c>
      <c r="B4484" s="0" t="s">
        <v>5451</v>
      </c>
      <c r="C4484" s="0" t="s">
        <v>1167</v>
      </c>
      <c r="D4484" s="0" t="s">
        <v>1168</v>
      </c>
      <c r="E4484" s="317" t="n">
        <v>337.24</v>
      </c>
    </row>
    <row r="4485" customFormat="false" ht="15" hidden="false" customHeight="false" outlineLevel="0" collapsed="false">
      <c r="A4485" s="0" t="n">
        <v>40396</v>
      </c>
      <c r="B4485" s="0" t="s">
        <v>5452</v>
      </c>
      <c r="C4485" s="0" t="s">
        <v>1167</v>
      </c>
      <c r="D4485" s="0" t="s">
        <v>1171</v>
      </c>
      <c r="E4485" s="317" t="n">
        <v>57.24</v>
      </c>
    </row>
    <row r="4486" customFormat="false" ht="15" hidden="false" customHeight="false" outlineLevel="0" collapsed="false">
      <c r="A4486" s="0" t="n">
        <v>40395</v>
      </c>
      <c r="B4486" s="0" t="s">
        <v>5453</v>
      </c>
      <c r="C4486" s="0" t="s">
        <v>1167</v>
      </c>
      <c r="D4486" s="0" t="s">
        <v>1171</v>
      </c>
      <c r="E4486" s="317" t="n">
        <v>43.93</v>
      </c>
    </row>
    <row r="4487" customFormat="false" ht="15" hidden="false" customHeight="false" outlineLevel="0" collapsed="false">
      <c r="A4487" s="0" t="n">
        <v>40392</v>
      </c>
      <c r="B4487" s="0" t="s">
        <v>5454</v>
      </c>
      <c r="C4487" s="0" t="s">
        <v>1167</v>
      </c>
      <c r="D4487" s="0" t="s">
        <v>1171</v>
      </c>
      <c r="E4487" s="317" t="n">
        <v>14.13</v>
      </c>
    </row>
    <row r="4488" customFormat="false" ht="15" hidden="false" customHeight="false" outlineLevel="0" collapsed="false">
      <c r="A4488" s="0" t="n">
        <v>40394</v>
      </c>
      <c r="B4488" s="0" t="s">
        <v>5455</v>
      </c>
      <c r="C4488" s="0" t="s">
        <v>1167</v>
      </c>
      <c r="D4488" s="0" t="s">
        <v>1171</v>
      </c>
      <c r="E4488" s="317" t="n">
        <v>28.6</v>
      </c>
    </row>
    <row r="4489" customFormat="false" ht="15" hidden="false" customHeight="false" outlineLevel="0" collapsed="false">
      <c r="A4489" s="0" t="n">
        <v>40398</v>
      </c>
      <c r="B4489" s="0" t="s">
        <v>5456</v>
      </c>
      <c r="C4489" s="0" t="s">
        <v>1167</v>
      </c>
      <c r="D4489" s="0" t="s">
        <v>1171</v>
      </c>
      <c r="E4489" s="317" t="n">
        <v>183.64</v>
      </c>
    </row>
    <row r="4490" customFormat="false" ht="15" hidden="false" customHeight="false" outlineLevel="0" collapsed="false">
      <c r="A4490" s="0" t="n">
        <v>40397</v>
      </c>
      <c r="B4490" s="0" t="s">
        <v>5457</v>
      </c>
      <c r="C4490" s="0" t="s">
        <v>1167</v>
      </c>
      <c r="D4490" s="0" t="s">
        <v>1171</v>
      </c>
      <c r="E4490" s="317" t="n">
        <v>94.04</v>
      </c>
    </row>
    <row r="4491" customFormat="false" ht="15" hidden="false" customHeight="false" outlineLevel="0" collapsed="false">
      <c r="A4491" s="0" t="n">
        <v>40393</v>
      </c>
      <c r="B4491" s="0" t="s">
        <v>5458</v>
      </c>
      <c r="C4491" s="0" t="s">
        <v>1167</v>
      </c>
      <c r="D4491" s="0" t="s">
        <v>1171</v>
      </c>
      <c r="E4491" s="317" t="n">
        <v>18.2</v>
      </c>
    </row>
    <row r="4492" customFormat="false" ht="15" hidden="false" customHeight="false" outlineLevel="0" collapsed="false">
      <c r="A4492" s="0" t="n">
        <v>40399</v>
      </c>
      <c r="B4492" s="0" t="s">
        <v>5459</v>
      </c>
      <c r="C4492" s="0" t="s">
        <v>1167</v>
      </c>
      <c r="D4492" s="0" t="s">
        <v>1171</v>
      </c>
      <c r="E4492" s="317" t="n">
        <v>300.44</v>
      </c>
    </row>
    <row r="4493" customFormat="false" ht="15" hidden="false" customHeight="false" outlineLevel="0" collapsed="false">
      <c r="A4493" s="0" t="n">
        <v>39322</v>
      </c>
      <c r="B4493" s="0" t="s">
        <v>5460</v>
      </c>
      <c r="C4493" s="0" t="s">
        <v>1167</v>
      </c>
      <c r="D4493" s="0" t="s">
        <v>1171</v>
      </c>
      <c r="E4493" s="317" t="n">
        <v>14.06</v>
      </c>
    </row>
    <row r="4494" customFormat="false" ht="15" hidden="false" customHeight="false" outlineLevel="0" collapsed="false">
      <c r="A4494" s="0" t="n">
        <v>39289</v>
      </c>
      <c r="B4494" s="0" t="s">
        <v>5461</v>
      </c>
      <c r="C4494" s="0" t="s">
        <v>1167</v>
      </c>
      <c r="D4494" s="0" t="s">
        <v>1171</v>
      </c>
      <c r="E4494" s="317" t="n">
        <v>16.84</v>
      </c>
    </row>
    <row r="4495" customFormat="false" ht="15" hidden="false" customHeight="false" outlineLevel="0" collapsed="false">
      <c r="A4495" s="0" t="n">
        <v>39290</v>
      </c>
      <c r="B4495" s="0" t="s">
        <v>5462</v>
      </c>
      <c r="C4495" s="0" t="s">
        <v>1167</v>
      </c>
      <c r="D4495" s="0" t="s">
        <v>1171</v>
      </c>
      <c r="E4495" s="317" t="n">
        <v>28.59</v>
      </c>
    </row>
    <row r="4496" customFormat="false" ht="15" hidden="false" customHeight="false" outlineLevel="0" collapsed="false">
      <c r="A4496" s="0" t="n">
        <v>39291</v>
      </c>
      <c r="B4496" s="0" t="s">
        <v>5463</v>
      </c>
      <c r="C4496" s="0" t="s">
        <v>1167</v>
      </c>
      <c r="D4496" s="0" t="s">
        <v>1171</v>
      </c>
      <c r="E4496" s="317" t="n">
        <v>42.81</v>
      </c>
    </row>
    <row r="4497" customFormat="false" ht="15" hidden="false" customHeight="false" outlineLevel="0" collapsed="false">
      <c r="A4497" s="0" t="n">
        <v>20174</v>
      </c>
      <c r="B4497" s="0" t="s">
        <v>5464</v>
      </c>
      <c r="C4497" s="0" t="s">
        <v>1167</v>
      </c>
      <c r="D4497" s="0" t="s">
        <v>1168</v>
      </c>
      <c r="E4497" s="317" t="n">
        <v>24.4</v>
      </c>
    </row>
    <row r="4498" customFormat="false" ht="15" hidden="false" customHeight="false" outlineLevel="0" collapsed="false">
      <c r="A4498" s="0" t="n">
        <v>41892</v>
      </c>
      <c r="B4498" s="0" t="s">
        <v>5465</v>
      </c>
      <c r="C4498" s="0" t="s">
        <v>1167</v>
      </c>
      <c r="D4498" s="0" t="s">
        <v>1171</v>
      </c>
      <c r="E4498" s="317" t="n">
        <v>84.23</v>
      </c>
    </row>
    <row r="4499" customFormat="false" ht="15" hidden="false" customHeight="false" outlineLevel="0" collapsed="false">
      <c r="A4499" s="0" t="n">
        <v>7048</v>
      </c>
      <c r="B4499" s="0" t="s">
        <v>5466</v>
      </c>
      <c r="C4499" s="0" t="s">
        <v>1167</v>
      </c>
      <c r="D4499" s="0" t="s">
        <v>1171</v>
      </c>
      <c r="E4499" s="317" t="n">
        <v>18.18</v>
      </c>
    </row>
    <row r="4500" customFormat="false" ht="15" hidden="false" customHeight="false" outlineLevel="0" collapsed="false">
      <c r="A4500" s="0" t="n">
        <v>7088</v>
      </c>
      <c r="B4500" s="0" t="s">
        <v>5467</v>
      </c>
      <c r="C4500" s="0" t="s">
        <v>1167</v>
      </c>
      <c r="D4500" s="0" t="s">
        <v>1171</v>
      </c>
      <c r="E4500" s="317" t="n">
        <v>39.75</v>
      </c>
    </row>
    <row r="4501" customFormat="false" ht="15" hidden="false" customHeight="false" outlineLevel="0" collapsed="false">
      <c r="A4501" s="0" t="n">
        <v>20179</v>
      </c>
      <c r="B4501" s="0" t="s">
        <v>5468</v>
      </c>
      <c r="C4501" s="0" t="s">
        <v>1167</v>
      </c>
      <c r="D4501" s="0" t="s">
        <v>1168</v>
      </c>
      <c r="E4501" s="317" t="n">
        <v>32.84</v>
      </c>
    </row>
    <row r="4502" customFormat="false" ht="15" hidden="false" customHeight="false" outlineLevel="0" collapsed="false">
      <c r="A4502" s="0" t="n">
        <v>20178</v>
      </c>
      <c r="B4502" s="0" t="s">
        <v>5469</v>
      </c>
      <c r="C4502" s="0" t="s">
        <v>1167</v>
      </c>
      <c r="D4502" s="0" t="s">
        <v>1168</v>
      </c>
      <c r="E4502" s="317" t="n">
        <v>29.02</v>
      </c>
    </row>
    <row r="4503" customFormat="false" ht="15" hidden="false" customHeight="false" outlineLevel="0" collapsed="false">
      <c r="A4503" s="0" t="n">
        <v>20180</v>
      </c>
      <c r="B4503" s="0" t="s">
        <v>5470</v>
      </c>
      <c r="C4503" s="0" t="s">
        <v>1167</v>
      </c>
      <c r="D4503" s="0" t="s">
        <v>1168</v>
      </c>
      <c r="E4503" s="317" t="n">
        <v>53.34</v>
      </c>
    </row>
    <row r="4504" customFormat="false" ht="15" hidden="false" customHeight="false" outlineLevel="0" collapsed="false">
      <c r="A4504" s="0" t="n">
        <v>20181</v>
      </c>
      <c r="B4504" s="0" t="s">
        <v>5471</v>
      </c>
      <c r="C4504" s="0" t="s">
        <v>1167</v>
      </c>
      <c r="D4504" s="0" t="s">
        <v>1168</v>
      </c>
      <c r="E4504" s="317" t="n">
        <v>79.12</v>
      </c>
    </row>
    <row r="4505" customFormat="false" ht="15" hidden="false" customHeight="false" outlineLevel="0" collapsed="false">
      <c r="A4505" s="0" t="n">
        <v>20177</v>
      </c>
      <c r="B4505" s="0" t="s">
        <v>5472</v>
      </c>
      <c r="C4505" s="0" t="s">
        <v>1167</v>
      </c>
      <c r="D4505" s="0" t="s">
        <v>1168</v>
      </c>
      <c r="E4505" s="317" t="n">
        <v>19.02</v>
      </c>
    </row>
    <row r="4506" customFormat="false" ht="15" hidden="false" customHeight="false" outlineLevel="0" collapsed="false">
      <c r="A4506" s="0" t="n">
        <v>7082</v>
      </c>
      <c r="B4506" s="0" t="s">
        <v>5473</v>
      </c>
      <c r="C4506" s="0" t="s">
        <v>1167</v>
      </c>
      <c r="D4506" s="0" t="s">
        <v>1171</v>
      </c>
      <c r="E4506" s="317" t="n">
        <v>34.28</v>
      </c>
    </row>
    <row r="4507" customFormat="false" ht="15" hidden="false" customHeight="false" outlineLevel="0" collapsed="false">
      <c r="A4507" s="0" t="n">
        <v>42707</v>
      </c>
      <c r="B4507" s="0" t="s">
        <v>5474</v>
      </c>
      <c r="C4507" s="0" t="s">
        <v>1167</v>
      </c>
      <c r="D4507" s="0" t="s">
        <v>1171</v>
      </c>
      <c r="E4507" s="317" t="n">
        <v>93.1</v>
      </c>
    </row>
    <row r="4508" customFormat="false" ht="15" hidden="false" customHeight="false" outlineLevel="0" collapsed="false">
      <c r="A4508" s="0" t="n">
        <v>7069</v>
      </c>
      <c r="B4508" s="0" t="s">
        <v>5475</v>
      </c>
      <c r="C4508" s="0" t="s">
        <v>1167</v>
      </c>
      <c r="D4508" s="0" t="s">
        <v>1171</v>
      </c>
      <c r="E4508" s="317" t="n">
        <v>76.08</v>
      </c>
    </row>
    <row r="4509" customFormat="false" ht="15" hidden="false" customHeight="false" outlineLevel="0" collapsed="false">
      <c r="A4509" s="0" t="n">
        <v>42708</v>
      </c>
      <c r="B4509" s="0" t="s">
        <v>5476</v>
      </c>
      <c r="C4509" s="0" t="s">
        <v>1167</v>
      </c>
      <c r="D4509" s="0" t="s">
        <v>1171</v>
      </c>
      <c r="E4509" s="317" t="n">
        <v>244.37</v>
      </c>
    </row>
    <row r="4510" customFormat="false" ht="15" hidden="false" customHeight="false" outlineLevel="0" collapsed="false">
      <c r="A4510" s="0" t="n">
        <v>7070</v>
      </c>
      <c r="B4510" s="0" t="s">
        <v>5477</v>
      </c>
      <c r="C4510" s="0" t="s">
        <v>1167</v>
      </c>
      <c r="D4510" s="0" t="s">
        <v>1171</v>
      </c>
      <c r="E4510" s="317" t="n">
        <v>108.95</v>
      </c>
    </row>
    <row r="4511" customFormat="false" ht="15" hidden="false" customHeight="false" outlineLevel="0" collapsed="false">
      <c r="A4511" s="0" t="n">
        <v>42709</v>
      </c>
      <c r="B4511" s="0" t="s">
        <v>5478</v>
      </c>
      <c r="C4511" s="0" t="s">
        <v>1167</v>
      </c>
      <c r="D4511" s="0" t="s">
        <v>1171</v>
      </c>
      <c r="E4511" s="317" t="n">
        <v>365.46</v>
      </c>
    </row>
    <row r="4512" customFormat="false" ht="15" hidden="false" customHeight="false" outlineLevel="0" collapsed="false">
      <c r="A4512" s="0" t="n">
        <v>42710</v>
      </c>
      <c r="B4512" s="0" t="s">
        <v>5479</v>
      </c>
      <c r="C4512" s="0" t="s">
        <v>1167</v>
      </c>
      <c r="D4512" s="0" t="s">
        <v>1171</v>
      </c>
      <c r="E4512" s="316" t="n">
        <v>1050.53</v>
      </c>
    </row>
    <row r="4513" customFormat="false" ht="15" hidden="false" customHeight="false" outlineLevel="0" collapsed="false">
      <c r="A4513" s="0" t="n">
        <v>42716</v>
      </c>
      <c r="B4513" s="0" t="s">
        <v>5480</v>
      </c>
      <c r="C4513" s="0" t="s">
        <v>1167</v>
      </c>
      <c r="D4513" s="0" t="s">
        <v>1171</v>
      </c>
      <c r="E4513" s="316" t="n">
        <v>1307.57</v>
      </c>
    </row>
    <row r="4514" customFormat="false" ht="15" hidden="false" customHeight="false" outlineLevel="0" collapsed="false">
      <c r="A4514" s="0" t="n">
        <v>20172</v>
      </c>
      <c r="B4514" s="0" t="s">
        <v>5481</v>
      </c>
      <c r="C4514" s="0" t="s">
        <v>1167</v>
      </c>
      <c r="D4514" s="0" t="s">
        <v>1171</v>
      </c>
      <c r="E4514" s="317" t="n">
        <v>25.14</v>
      </c>
    </row>
    <row r="4515" customFormat="false" ht="15" hidden="false" customHeight="false" outlineLevel="0" collapsed="false">
      <c r="A4515" s="0" t="n">
        <v>40945</v>
      </c>
      <c r="B4515" s="0" t="s">
        <v>5482</v>
      </c>
      <c r="C4515" s="0" t="s">
        <v>1173</v>
      </c>
      <c r="D4515" s="0" t="s">
        <v>1168</v>
      </c>
      <c r="E4515" s="317" t="n">
        <v>17.67</v>
      </c>
    </row>
    <row r="4516" customFormat="false" ht="15" hidden="false" customHeight="false" outlineLevel="0" collapsed="false">
      <c r="A4516" s="0" t="n">
        <v>40946</v>
      </c>
      <c r="B4516" s="0" t="s">
        <v>5483</v>
      </c>
      <c r="C4516" s="0" t="s">
        <v>1360</v>
      </c>
      <c r="D4516" s="0" t="s">
        <v>1168</v>
      </c>
      <c r="E4516" s="316" t="n">
        <v>2347.03</v>
      </c>
    </row>
    <row r="4517" customFormat="false" ht="15" hidden="false" customHeight="false" outlineLevel="0" collapsed="false">
      <c r="A4517" s="0" t="n">
        <v>7153</v>
      </c>
      <c r="B4517" s="0" t="s">
        <v>5484</v>
      </c>
      <c r="C4517" s="0" t="s">
        <v>1173</v>
      </c>
      <c r="D4517" s="0" t="s">
        <v>1168</v>
      </c>
      <c r="E4517" s="317" t="n">
        <v>22.92</v>
      </c>
    </row>
    <row r="4518" customFormat="false" ht="15" hidden="false" customHeight="false" outlineLevel="0" collapsed="false">
      <c r="A4518" s="0" t="n">
        <v>41089</v>
      </c>
      <c r="B4518" s="0" t="s">
        <v>5485</v>
      </c>
      <c r="C4518" s="0" t="s">
        <v>1360</v>
      </c>
      <c r="D4518" s="0" t="s">
        <v>1168</v>
      </c>
      <c r="E4518" s="316" t="n">
        <v>4048.19</v>
      </c>
    </row>
    <row r="4519" customFormat="false" ht="15" hidden="false" customHeight="false" outlineLevel="0" collapsed="false">
      <c r="A4519" s="0" t="n">
        <v>40943</v>
      </c>
      <c r="B4519" s="0" t="s">
        <v>5486</v>
      </c>
      <c r="C4519" s="0" t="s">
        <v>1173</v>
      </c>
      <c r="D4519" s="0" t="s">
        <v>1168</v>
      </c>
      <c r="E4519" s="317" t="n">
        <v>21.42</v>
      </c>
    </row>
    <row r="4520" customFormat="false" ht="15" hidden="false" customHeight="false" outlineLevel="0" collapsed="false">
      <c r="A4520" s="0" t="n">
        <v>40944</v>
      </c>
      <c r="B4520" s="0" t="s">
        <v>5487</v>
      </c>
      <c r="C4520" s="0" t="s">
        <v>1360</v>
      </c>
      <c r="D4520" s="0" t="s">
        <v>1168</v>
      </c>
      <c r="E4520" s="316" t="n">
        <v>3781.01</v>
      </c>
    </row>
    <row r="4521" customFormat="false" ht="15" hidden="false" customHeight="false" outlineLevel="0" collapsed="false">
      <c r="A4521" s="0" t="n">
        <v>6175</v>
      </c>
      <c r="B4521" s="0" t="s">
        <v>5488</v>
      </c>
      <c r="C4521" s="0" t="s">
        <v>1173</v>
      </c>
      <c r="D4521" s="0" t="s">
        <v>1168</v>
      </c>
      <c r="E4521" s="317" t="n">
        <v>25.06</v>
      </c>
    </row>
    <row r="4522" customFormat="false" ht="15" hidden="false" customHeight="false" outlineLevel="0" collapsed="false">
      <c r="A4522" s="0" t="n">
        <v>41092</v>
      </c>
      <c r="B4522" s="0" t="s">
        <v>5489</v>
      </c>
      <c r="C4522" s="0" t="s">
        <v>1360</v>
      </c>
      <c r="D4522" s="0" t="s">
        <v>1168</v>
      </c>
      <c r="E4522" s="316" t="n">
        <v>4423.68</v>
      </c>
    </row>
    <row r="4523" customFormat="false" ht="15" hidden="false" customHeight="false" outlineLevel="0" collapsed="false">
      <c r="A4523" s="0" t="n">
        <v>37712</v>
      </c>
      <c r="B4523" s="0" t="s">
        <v>5490</v>
      </c>
      <c r="C4523" s="0" t="s">
        <v>1170</v>
      </c>
      <c r="D4523" s="0" t="s">
        <v>1171</v>
      </c>
      <c r="E4523" s="317" t="n">
        <v>61.49</v>
      </c>
    </row>
    <row r="4524" customFormat="false" ht="15" hidden="false" customHeight="false" outlineLevel="0" collapsed="false">
      <c r="A4524" s="0" t="n">
        <v>34547</v>
      </c>
      <c r="B4524" s="0" t="s">
        <v>5491</v>
      </c>
      <c r="C4524" s="0" t="s">
        <v>1185</v>
      </c>
      <c r="D4524" s="0" t="s">
        <v>1168</v>
      </c>
      <c r="E4524" s="317" t="n">
        <v>2.32</v>
      </c>
    </row>
    <row r="4525" customFormat="false" ht="15" hidden="false" customHeight="false" outlineLevel="0" collapsed="false">
      <c r="A4525" s="0" t="n">
        <v>34548</v>
      </c>
      <c r="B4525" s="0" t="s">
        <v>5492</v>
      </c>
      <c r="C4525" s="0" t="s">
        <v>1185</v>
      </c>
      <c r="D4525" s="0" t="s">
        <v>1168</v>
      </c>
      <c r="E4525" s="317" t="n">
        <v>2.26</v>
      </c>
    </row>
    <row r="4526" customFormat="false" ht="15" hidden="false" customHeight="false" outlineLevel="0" collapsed="false">
      <c r="A4526" s="0" t="n">
        <v>37411</v>
      </c>
      <c r="B4526" s="0" t="s">
        <v>5493</v>
      </c>
      <c r="C4526" s="0" t="s">
        <v>1170</v>
      </c>
      <c r="D4526" s="0" t="s">
        <v>1168</v>
      </c>
      <c r="E4526" s="317" t="n">
        <v>11.36</v>
      </c>
    </row>
    <row r="4527" customFormat="false" ht="15" hidden="false" customHeight="false" outlineLevel="0" collapsed="false">
      <c r="A4527" s="0" t="n">
        <v>34558</v>
      </c>
      <c r="B4527" s="0" t="s">
        <v>5494</v>
      </c>
      <c r="C4527" s="0" t="s">
        <v>1185</v>
      </c>
      <c r="D4527" s="0" t="s">
        <v>1168</v>
      </c>
      <c r="E4527" s="317" t="n">
        <v>1.51</v>
      </c>
    </row>
    <row r="4528" customFormat="false" ht="15" hidden="false" customHeight="false" outlineLevel="0" collapsed="false">
      <c r="A4528" s="0" t="n">
        <v>34550</v>
      </c>
      <c r="B4528" s="0" t="s">
        <v>5495</v>
      </c>
      <c r="C4528" s="0" t="s">
        <v>1185</v>
      </c>
      <c r="D4528" s="0" t="s">
        <v>1168</v>
      </c>
      <c r="E4528" s="317" t="n">
        <v>0.8</v>
      </c>
    </row>
    <row r="4529" customFormat="false" ht="15" hidden="false" customHeight="false" outlineLevel="0" collapsed="false">
      <c r="A4529" s="0" t="n">
        <v>34557</v>
      </c>
      <c r="B4529" s="0" t="s">
        <v>5496</v>
      </c>
      <c r="C4529" s="0" t="s">
        <v>1185</v>
      </c>
      <c r="D4529" s="0" t="s">
        <v>1168</v>
      </c>
      <c r="E4529" s="317" t="n">
        <v>1.42</v>
      </c>
    </row>
    <row r="4530" customFormat="false" ht="15" hidden="false" customHeight="false" outlineLevel="0" collapsed="false">
      <c r="A4530" s="0" t="n">
        <v>7155</v>
      </c>
      <c r="B4530" s="0" t="s">
        <v>5497</v>
      </c>
      <c r="C4530" s="0" t="s">
        <v>1170</v>
      </c>
      <c r="D4530" s="0" t="s">
        <v>1168</v>
      </c>
      <c r="E4530" s="317" t="n">
        <v>13.09</v>
      </c>
    </row>
    <row r="4531" customFormat="false" ht="15" hidden="false" customHeight="false" outlineLevel="0" collapsed="false">
      <c r="A4531" s="0" t="n">
        <v>7154</v>
      </c>
      <c r="B4531" s="0" t="s">
        <v>5498</v>
      </c>
      <c r="C4531" s="0" t="s">
        <v>1234</v>
      </c>
      <c r="D4531" s="0" t="s">
        <v>1168</v>
      </c>
      <c r="E4531" s="317" t="n">
        <v>5.89</v>
      </c>
    </row>
    <row r="4532" customFormat="false" ht="15" hidden="false" customHeight="false" outlineLevel="0" collapsed="false">
      <c r="A4532" s="0" t="n">
        <v>10915</v>
      </c>
      <c r="B4532" s="0" t="s">
        <v>5499</v>
      </c>
      <c r="C4532" s="0" t="s">
        <v>1234</v>
      </c>
      <c r="D4532" s="0" t="s">
        <v>1168</v>
      </c>
      <c r="E4532" s="317" t="n">
        <v>6.11</v>
      </c>
    </row>
    <row r="4533" customFormat="false" ht="15" hidden="false" customHeight="false" outlineLevel="0" collapsed="false">
      <c r="A4533" s="0" t="n">
        <v>10917</v>
      </c>
      <c r="B4533" s="0" t="s">
        <v>5500</v>
      </c>
      <c r="C4533" s="0" t="s">
        <v>1170</v>
      </c>
      <c r="D4533" s="0" t="s">
        <v>1168</v>
      </c>
      <c r="E4533" s="317" t="n">
        <v>5.94</v>
      </c>
    </row>
    <row r="4534" customFormat="false" ht="15" hidden="false" customHeight="false" outlineLevel="0" collapsed="false">
      <c r="A4534" s="0" t="n">
        <v>21141</v>
      </c>
      <c r="B4534" s="0" t="s">
        <v>5501</v>
      </c>
      <c r="C4534" s="0" t="s">
        <v>1170</v>
      </c>
      <c r="D4534" s="0" t="s">
        <v>1168</v>
      </c>
      <c r="E4534" s="317" t="n">
        <v>8.8</v>
      </c>
    </row>
    <row r="4535" customFormat="false" ht="15" hidden="false" customHeight="false" outlineLevel="0" collapsed="false">
      <c r="A4535" s="0" t="n">
        <v>10916</v>
      </c>
      <c r="B4535" s="0" t="s">
        <v>5502</v>
      </c>
      <c r="C4535" s="0" t="s">
        <v>1234</v>
      </c>
      <c r="D4535" s="0" t="s">
        <v>1168</v>
      </c>
      <c r="E4535" s="317" t="n">
        <v>5.94</v>
      </c>
    </row>
    <row r="4536" customFormat="false" ht="15" hidden="false" customHeight="false" outlineLevel="0" collapsed="false">
      <c r="A4536" s="0" t="n">
        <v>39508</v>
      </c>
      <c r="B4536" s="0" t="s">
        <v>5503</v>
      </c>
      <c r="C4536" s="0" t="s">
        <v>1170</v>
      </c>
      <c r="D4536" s="0" t="s">
        <v>1168</v>
      </c>
      <c r="E4536" s="317" t="n">
        <v>10.45</v>
      </c>
    </row>
    <row r="4537" customFormat="false" ht="15" hidden="false" customHeight="false" outlineLevel="0" collapsed="false">
      <c r="A4537" s="0" t="n">
        <v>39507</v>
      </c>
      <c r="B4537" s="0" t="s">
        <v>5504</v>
      </c>
      <c r="C4537" s="0" t="s">
        <v>1170</v>
      </c>
      <c r="D4537" s="0" t="s">
        <v>1168</v>
      </c>
      <c r="E4537" s="317" t="n">
        <v>10.23</v>
      </c>
    </row>
    <row r="4538" customFormat="false" ht="15" hidden="false" customHeight="false" outlineLevel="0" collapsed="false">
      <c r="A4538" s="0" t="n">
        <v>7156</v>
      </c>
      <c r="B4538" s="0" t="s">
        <v>5505</v>
      </c>
      <c r="C4538" s="0" t="s">
        <v>1170</v>
      </c>
      <c r="D4538" s="0" t="s">
        <v>1175</v>
      </c>
      <c r="E4538" s="317" t="n">
        <v>17.69</v>
      </c>
    </row>
    <row r="4539" customFormat="false" ht="15" hidden="false" customHeight="false" outlineLevel="0" collapsed="false">
      <c r="A4539" s="0" t="n">
        <v>39509</v>
      </c>
      <c r="B4539" s="0" t="s">
        <v>5506</v>
      </c>
      <c r="C4539" s="0" t="s">
        <v>1170</v>
      </c>
      <c r="D4539" s="0" t="s">
        <v>1168</v>
      </c>
      <c r="E4539" s="317" t="n">
        <v>8.24</v>
      </c>
    </row>
    <row r="4540" customFormat="false" ht="15" hidden="false" customHeight="false" outlineLevel="0" collapsed="false">
      <c r="A4540" s="0" t="n">
        <v>25988</v>
      </c>
      <c r="B4540" s="0" t="s">
        <v>5507</v>
      </c>
      <c r="C4540" s="0" t="s">
        <v>1170</v>
      </c>
      <c r="D4540" s="0" t="s">
        <v>1168</v>
      </c>
      <c r="E4540" s="317" t="n">
        <v>7.24</v>
      </c>
    </row>
    <row r="4541" customFormat="false" ht="15" hidden="false" customHeight="false" outlineLevel="0" collapsed="false">
      <c r="A4541" s="0" t="n">
        <v>10928</v>
      </c>
      <c r="B4541" s="0" t="s">
        <v>5508</v>
      </c>
      <c r="C4541" s="0" t="s">
        <v>1170</v>
      </c>
      <c r="D4541" s="0" t="s">
        <v>1168</v>
      </c>
      <c r="E4541" s="317" t="n">
        <v>9.62</v>
      </c>
    </row>
    <row r="4542" customFormat="false" ht="15" hidden="false" customHeight="false" outlineLevel="0" collapsed="false">
      <c r="A4542" s="0" t="n">
        <v>7167</v>
      </c>
      <c r="B4542" s="0" t="s">
        <v>5509</v>
      </c>
      <c r="C4542" s="0" t="s">
        <v>1170</v>
      </c>
      <c r="D4542" s="0" t="s">
        <v>1168</v>
      </c>
      <c r="E4542" s="317" t="n">
        <v>13.14</v>
      </c>
    </row>
    <row r="4543" customFormat="false" ht="15" hidden="false" customHeight="false" outlineLevel="0" collapsed="false">
      <c r="A4543" s="0" t="n">
        <v>10933</v>
      </c>
      <c r="B4543" s="0" t="s">
        <v>5510</v>
      </c>
      <c r="C4543" s="0" t="s">
        <v>1170</v>
      </c>
      <c r="D4543" s="0" t="s">
        <v>1168</v>
      </c>
      <c r="E4543" s="317" t="n">
        <v>11.75</v>
      </c>
    </row>
    <row r="4544" customFormat="false" ht="15" hidden="false" customHeight="false" outlineLevel="0" collapsed="false">
      <c r="A4544" s="0" t="n">
        <v>10927</v>
      </c>
      <c r="B4544" s="0" t="s">
        <v>5511</v>
      </c>
      <c r="C4544" s="0" t="s">
        <v>1170</v>
      </c>
      <c r="D4544" s="0" t="s">
        <v>1168</v>
      </c>
      <c r="E4544" s="317" t="n">
        <v>14.19</v>
      </c>
    </row>
    <row r="4545" customFormat="false" ht="15" hidden="false" customHeight="false" outlineLevel="0" collapsed="false">
      <c r="A4545" s="0" t="n">
        <v>7158</v>
      </c>
      <c r="B4545" s="0" t="s">
        <v>5512</v>
      </c>
      <c r="C4545" s="0" t="s">
        <v>1170</v>
      </c>
      <c r="D4545" s="0" t="s">
        <v>1175</v>
      </c>
      <c r="E4545" s="317" t="n">
        <v>19.8</v>
      </c>
    </row>
    <row r="4546" customFormat="false" ht="15" hidden="false" customHeight="false" outlineLevel="0" collapsed="false">
      <c r="A4546" s="0" t="n">
        <v>7162</v>
      </c>
      <c r="B4546" s="0" t="s">
        <v>5513</v>
      </c>
      <c r="C4546" s="0" t="s">
        <v>1170</v>
      </c>
      <c r="D4546" s="0" t="s">
        <v>1168</v>
      </c>
      <c r="E4546" s="317" t="n">
        <v>29.77</v>
      </c>
    </row>
    <row r="4547" customFormat="false" ht="15" hidden="false" customHeight="false" outlineLevel="0" collapsed="false">
      <c r="A4547" s="0" t="n">
        <v>10932</v>
      </c>
      <c r="B4547" s="0" t="s">
        <v>5514</v>
      </c>
      <c r="C4547" s="0" t="s">
        <v>1170</v>
      </c>
      <c r="D4547" s="0" t="s">
        <v>1168</v>
      </c>
      <c r="E4547" s="317" t="n">
        <v>52.72</v>
      </c>
    </row>
    <row r="4548" customFormat="false" ht="15" hidden="false" customHeight="false" outlineLevel="0" collapsed="false">
      <c r="A4548" s="0" t="n">
        <v>40706</v>
      </c>
      <c r="B4548" s="0" t="s">
        <v>5515</v>
      </c>
      <c r="C4548" s="0" t="s">
        <v>1170</v>
      </c>
      <c r="D4548" s="0" t="s">
        <v>1168</v>
      </c>
      <c r="E4548" s="317" t="n">
        <v>31.61</v>
      </c>
    </row>
    <row r="4549" customFormat="false" ht="15" hidden="false" customHeight="false" outlineLevel="0" collapsed="false">
      <c r="A4549" s="0" t="n">
        <v>10937</v>
      </c>
      <c r="B4549" s="0" t="s">
        <v>5516</v>
      </c>
      <c r="C4549" s="0" t="s">
        <v>1170</v>
      </c>
      <c r="D4549" s="0" t="s">
        <v>1168</v>
      </c>
      <c r="E4549" s="317" t="n">
        <v>20.72</v>
      </c>
    </row>
    <row r="4550" customFormat="false" ht="15" hidden="false" customHeight="false" outlineLevel="0" collapsed="false">
      <c r="A4550" s="0" t="n">
        <v>10935</v>
      </c>
      <c r="B4550" s="0" t="s">
        <v>5517</v>
      </c>
      <c r="C4550" s="0" t="s">
        <v>1170</v>
      </c>
      <c r="D4550" s="0" t="s">
        <v>1168</v>
      </c>
      <c r="E4550" s="317" t="n">
        <v>27.29</v>
      </c>
    </row>
    <row r="4551" customFormat="false" ht="15" hidden="false" customHeight="false" outlineLevel="0" collapsed="false">
      <c r="A4551" s="0" t="n">
        <v>40707</v>
      </c>
      <c r="B4551" s="0" t="s">
        <v>5518</v>
      </c>
      <c r="C4551" s="0" t="s">
        <v>1170</v>
      </c>
      <c r="D4551" s="0" t="s">
        <v>1168</v>
      </c>
      <c r="E4551" s="317" t="n">
        <v>62.82</v>
      </c>
    </row>
    <row r="4552" customFormat="false" ht="15" hidden="false" customHeight="false" outlineLevel="0" collapsed="false">
      <c r="A4552" s="0" t="n">
        <v>10931</v>
      </c>
      <c r="B4552" s="0" t="s">
        <v>5519</v>
      </c>
      <c r="C4552" s="0" t="s">
        <v>1170</v>
      </c>
      <c r="D4552" s="0" t="s">
        <v>1168</v>
      </c>
      <c r="E4552" s="317" t="n">
        <v>8.78</v>
      </c>
    </row>
    <row r="4553" customFormat="false" ht="15" hidden="false" customHeight="false" outlineLevel="0" collapsed="false">
      <c r="A4553" s="0" t="n">
        <v>7164</v>
      </c>
      <c r="B4553" s="0" t="s">
        <v>5520</v>
      </c>
      <c r="C4553" s="0" t="s">
        <v>1170</v>
      </c>
      <c r="D4553" s="0" t="s">
        <v>1168</v>
      </c>
      <c r="E4553" s="317" t="n">
        <v>24.6</v>
      </c>
    </row>
    <row r="4554" customFormat="false" ht="15" hidden="false" customHeight="false" outlineLevel="0" collapsed="false">
      <c r="A4554" s="0" t="n">
        <v>36887</v>
      </c>
      <c r="B4554" s="0" t="s">
        <v>5521</v>
      </c>
      <c r="C4554" s="0" t="s">
        <v>1170</v>
      </c>
      <c r="D4554" s="0" t="s">
        <v>1171</v>
      </c>
      <c r="E4554" s="317" t="n">
        <v>14.07</v>
      </c>
    </row>
    <row r="4555" customFormat="false" ht="15" hidden="false" customHeight="false" outlineLevel="0" collapsed="false">
      <c r="A4555" s="0" t="n">
        <v>34630</v>
      </c>
      <c r="B4555" s="0" t="s">
        <v>5522</v>
      </c>
      <c r="C4555" s="0" t="s">
        <v>1167</v>
      </c>
      <c r="D4555" s="0" t="s">
        <v>1171</v>
      </c>
      <c r="E4555" s="317" t="n">
        <v>999.44</v>
      </c>
    </row>
    <row r="4556" customFormat="false" ht="15" hidden="false" customHeight="false" outlineLevel="0" collapsed="false">
      <c r="A4556" s="0" t="n">
        <v>7161</v>
      </c>
      <c r="B4556" s="0" t="s">
        <v>5523</v>
      </c>
      <c r="C4556" s="0" t="s">
        <v>1170</v>
      </c>
      <c r="D4556" s="0" t="s">
        <v>1168</v>
      </c>
      <c r="E4556" s="317" t="n">
        <v>3.73</v>
      </c>
    </row>
    <row r="4557" customFormat="false" ht="15" hidden="false" customHeight="false" outlineLevel="0" collapsed="false">
      <c r="A4557" s="0" t="n">
        <v>7170</v>
      </c>
      <c r="B4557" s="0" t="s">
        <v>5524</v>
      </c>
      <c r="C4557" s="0" t="s">
        <v>1170</v>
      </c>
      <c r="D4557" s="0" t="s">
        <v>1171</v>
      </c>
      <c r="E4557" s="317" t="n">
        <v>2</v>
      </c>
    </row>
    <row r="4558" customFormat="false" ht="15" hidden="false" customHeight="false" outlineLevel="0" collapsed="false">
      <c r="A4558" s="0" t="n">
        <v>37524</v>
      </c>
      <c r="B4558" s="0" t="s">
        <v>5525</v>
      </c>
      <c r="C4558" s="0" t="s">
        <v>1185</v>
      </c>
      <c r="D4558" s="0" t="s">
        <v>1171</v>
      </c>
      <c r="E4558" s="317" t="n">
        <v>1.91</v>
      </c>
    </row>
    <row r="4559" customFormat="false" ht="15" hidden="false" customHeight="false" outlineLevel="0" collapsed="false">
      <c r="A4559" s="0" t="n">
        <v>37525</v>
      </c>
      <c r="B4559" s="0" t="s">
        <v>5526</v>
      </c>
      <c r="C4559" s="0" t="s">
        <v>1185</v>
      </c>
      <c r="D4559" s="0" t="s">
        <v>1171</v>
      </c>
      <c r="E4559" s="317" t="n">
        <v>2.28</v>
      </c>
    </row>
    <row r="4560" customFormat="false" ht="15" hidden="false" customHeight="false" outlineLevel="0" collapsed="false">
      <c r="A4560" s="0" t="n">
        <v>10920</v>
      </c>
      <c r="B4560" s="0" t="s">
        <v>5527</v>
      </c>
      <c r="C4560" s="0" t="s">
        <v>1170</v>
      </c>
      <c r="D4560" s="0" t="s">
        <v>1168</v>
      </c>
      <c r="E4560" s="317" t="n">
        <v>11.79</v>
      </c>
    </row>
    <row r="4561" customFormat="false" ht="15" hidden="false" customHeight="false" outlineLevel="0" collapsed="false">
      <c r="A4561" s="0" t="n">
        <v>7238</v>
      </c>
      <c r="B4561" s="0" t="s">
        <v>5528</v>
      </c>
      <c r="C4561" s="0" t="s">
        <v>1170</v>
      </c>
      <c r="D4561" s="0" t="s">
        <v>1171</v>
      </c>
      <c r="E4561" s="317" t="n">
        <v>29.34</v>
      </c>
    </row>
    <row r="4562" customFormat="false" ht="15" hidden="false" customHeight="false" outlineLevel="0" collapsed="false">
      <c r="A4562" s="0" t="n">
        <v>7239</v>
      </c>
      <c r="B4562" s="0" t="s">
        <v>5529</v>
      </c>
      <c r="C4562" s="0" t="s">
        <v>1170</v>
      </c>
      <c r="D4562" s="0" t="s">
        <v>1171</v>
      </c>
      <c r="E4562" s="317" t="n">
        <v>36.48</v>
      </c>
    </row>
    <row r="4563" customFormat="false" ht="15" hidden="false" customHeight="false" outlineLevel="0" collapsed="false">
      <c r="A4563" s="0" t="n">
        <v>7240</v>
      </c>
      <c r="B4563" s="0" t="s">
        <v>5530</v>
      </c>
      <c r="C4563" s="0" t="s">
        <v>1170</v>
      </c>
      <c r="D4563" s="0" t="s">
        <v>1171</v>
      </c>
      <c r="E4563" s="317" t="n">
        <v>41.88</v>
      </c>
    </row>
    <row r="4564" customFormat="false" ht="15" hidden="false" customHeight="false" outlineLevel="0" collapsed="false">
      <c r="A4564" s="0" t="n">
        <v>36789</v>
      </c>
      <c r="B4564" s="0" t="s">
        <v>5531</v>
      </c>
      <c r="C4564" s="0" t="s">
        <v>1167</v>
      </c>
      <c r="D4564" s="0" t="s">
        <v>1168</v>
      </c>
      <c r="E4564" s="317" t="n">
        <v>1.34</v>
      </c>
    </row>
    <row r="4565" customFormat="false" ht="15" hidden="false" customHeight="false" outlineLevel="0" collapsed="false">
      <c r="A4565" s="0" t="n">
        <v>25007</v>
      </c>
      <c r="B4565" s="0" t="s">
        <v>5532</v>
      </c>
      <c r="C4565" s="0" t="s">
        <v>1170</v>
      </c>
      <c r="D4565" s="0" t="s">
        <v>1171</v>
      </c>
      <c r="E4565" s="317" t="n">
        <v>30.1</v>
      </c>
    </row>
    <row r="4566" customFormat="false" ht="15" hidden="false" customHeight="false" outlineLevel="0" collapsed="false">
      <c r="A4566" s="0" t="n">
        <v>14171</v>
      </c>
      <c r="B4566" s="0" t="s">
        <v>5533</v>
      </c>
      <c r="C4566" s="0" t="s">
        <v>1170</v>
      </c>
      <c r="D4566" s="0" t="s">
        <v>1171</v>
      </c>
      <c r="E4566" s="317" t="n">
        <v>80.48</v>
      </c>
    </row>
    <row r="4567" customFormat="false" ht="15" hidden="false" customHeight="false" outlineLevel="0" collapsed="false">
      <c r="A4567" s="0" t="n">
        <v>14170</v>
      </c>
      <c r="B4567" s="0" t="s">
        <v>5534</v>
      </c>
      <c r="C4567" s="0" t="s">
        <v>1170</v>
      </c>
      <c r="D4567" s="0" t="s">
        <v>1171</v>
      </c>
      <c r="E4567" s="317" t="n">
        <v>71.11</v>
      </c>
    </row>
    <row r="4568" customFormat="false" ht="15" hidden="false" customHeight="false" outlineLevel="0" collapsed="false">
      <c r="A4568" s="0" t="n">
        <v>14173</v>
      </c>
      <c r="B4568" s="0" t="s">
        <v>5535</v>
      </c>
      <c r="C4568" s="0" t="s">
        <v>1170</v>
      </c>
      <c r="D4568" s="0" t="s">
        <v>1171</v>
      </c>
      <c r="E4568" s="317" t="n">
        <v>93.76</v>
      </c>
    </row>
    <row r="4569" customFormat="false" ht="15" hidden="false" customHeight="false" outlineLevel="0" collapsed="false">
      <c r="A4569" s="0" t="n">
        <v>14172</v>
      </c>
      <c r="B4569" s="0" t="s">
        <v>5536</v>
      </c>
      <c r="C4569" s="0" t="s">
        <v>1170</v>
      </c>
      <c r="D4569" s="0" t="s">
        <v>1171</v>
      </c>
      <c r="E4569" s="317" t="n">
        <v>75.89</v>
      </c>
    </row>
    <row r="4570" customFormat="false" ht="15" hidden="false" customHeight="false" outlineLevel="0" collapsed="false">
      <c r="A4570" s="0" t="n">
        <v>7243</v>
      </c>
      <c r="B4570" s="0" t="s">
        <v>5537</v>
      </c>
      <c r="C4570" s="0" t="s">
        <v>1170</v>
      </c>
      <c r="D4570" s="0" t="s">
        <v>1171</v>
      </c>
      <c r="E4570" s="317" t="n">
        <v>29.77</v>
      </c>
    </row>
    <row r="4571" customFormat="false" ht="15" hidden="false" customHeight="false" outlineLevel="0" collapsed="false">
      <c r="A4571" s="0" t="n">
        <v>11067</v>
      </c>
      <c r="B4571" s="0" t="s">
        <v>5538</v>
      </c>
      <c r="C4571" s="0" t="s">
        <v>1167</v>
      </c>
      <c r="D4571" s="0" t="s">
        <v>1171</v>
      </c>
      <c r="E4571" s="317" t="n">
        <v>145.94</v>
      </c>
    </row>
    <row r="4572" customFormat="false" ht="15" hidden="false" customHeight="false" outlineLevel="0" collapsed="false">
      <c r="A4572" s="0" t="n">
        <v>11068</v>
      </c>
      <c r="B4572" s="0" t="s">
        <v>5539</v>
      </c>
      <c r="C4572" s="0" t="s">
        <v>1167</v>
      </c>
      <c r="D4572" s="0" t="s">
        <v>1171</v>
      </c>
      <c r="E4572" s="317" t="n">
        <v>206.12</v>
      </c>
    </row>
    <row r="4573" customFormat="false" ht="15" hidden="false" customHeight="false" outlineLevel="0" collapsed="false">
      <c r="A4573" s="0" t="n">
        <v>7173</v>
      </c>
      <c r="B4573" s="0" t="s">
        <v>5540</v>
      </c>
      <c r="C4573" s="0" t="s">
        <v>1661</v>
      </c>
      <c r="D4573" s="0" t="s">
        <v>1175</v>
      </c>
      <c r="E4573" s="317" t="n">
        <v>866.49</v>
      </c>
    </row>
    <row r="4574" customFormat="false" ht="15" hidden="false" customHeight="false" outlineLevel="0" collapsed="false">
      <c r="A4574" s="0" t="n">
        <v>7175</v>
      </c>
      <c r="B4574" s="0" t="s">
        <v>5541</v>
      </c>
      <c r="C4574" s="0" t="s">
        <v>1167</v>
      </c>
      <c r="D4574" s="0" t="s">
        <v>1168</v>
      </c>
      <c r="E4574" s="317" t="n">
        <v>0.98</v>
      </c>
    </row>
    <row r="4575" customFormat="false" ht="15" hidden="false" customHeight="false" outlineLevel="0" collapsed="false">
      <c r="A4575" s="0" t="n">
        <v>40865</v>
      </c>
      <c r="B4575" s="0" t="s">
        <v>5542</v>
      </c>
      <c r="C4575" s="0" t="s">
        <v>1167</v>
      </c>
      <c r="D4575" s="0" t="s">
        <v>1168</v>
      </c>
      <c r="E4575" s="317" t="n">
        <v>2.91</v>
      </c>
    </row>
    <row r="4576" customFormat="false" ht="15" hidden="false" customHeight="false" outlineLevel="0" collapsed="false">
      <c r="A4576" s="0" t="n">
        <v>7184</v>
      </c>
      <c r="B4576" s="0" t="s">
        <v>5543</v>
      </c>
      <c r="C4576" s="0" t="s">
        <v>1170</v>
      </c>
      <c r="D4576" s="0" t="s">
        <v>1171</v>
      </c>
      <c r="E4576" s="317" t="n">
        <v>27.62</v>
      </c>
    </row>
    <row r="4577" customFormat="false" ht="15" hidden="false" customHeight="false" outlineLevel="0" collapsed="false">
      <c r="A4577" s="0" t="n">
        <v>34458</v>
      </c>
      <c r="B4577" s="0" t="s">
        <v>5544</v>
      </c>
      <c r="C4577" s="0" t="s">
        <v>1167</v>
      </c>
      <c r="D4577" s="0" t="s">
        <v>1168</v>
      </c>
      <c r="E4577" s="317" t="n">
        <v>111.54</v>
      </c>
    </row>
    <row r="4578" customFormat="false" ht="15" hidden="false" customHeight="false" outlineLevel="0" collapsed="false">
      <c r="A4578" s="0" t="n">
        <v>34464</v>
      </c>
      <c r="B4578" s="0" t="s">
        <v>5545</v>
      </c>
      <c r="C4578" s="0" t="s">
        <v>1167</v>
      </c>
      <c r="D4578" s="0" t="s">
        <v>1168</v>
      </c>
      <c r="E4578" s="317" t="n">
        <v>149.64</v>
      </c>
    </row>
    <row r="4579" customFormat="false" ht="15" hidden="false" customHeight="false" outlineLevel="0" collapsed="false">
      <c r="A4579" s="0" t="n">
        <v>34468</v>
      </c>
      <c r="B4579" s="0" t="s">
        <v>5546</v>
      </c>
      <c r="C4579" s="0" t="s">
        <v>1167</v>
      </c>
      <c r="D4579" s="0" t="s">
        <v>1168</v>
      </c>
      <c r="E4579" s="317" t="n">
        <v>172.7</v>
      </c>
    </row>
    <row r="4580" customFormat="false" ht="15" hidden="false" customHeight="false" outlineLevel="0" collapsed="false">
      <c r="A4580" s="0" t="n">
        <v>34473</v>
      </c>
      <c r="B4580" s="0" t="s">
        <v>5547</v>
      </c>
      <c r="C4580" s="0" t="s">
        <v>1167</v>
      </c>
      <c r="D4580" s="0" t="s">
        <v>1168</v>
      </c>
      <c r="E4580" s="317" t="n">
        <v>141.24</v>
      </c>
    </row>
    <row r="4581" customFormat="false" ht="15" hidden="false" customHeight="false" outlineLevel="0" collapsed="false">
      <c r="A4581" s="0" t="n">
        <v>34480</v>
      </c>
      <c r="B4581" s="0" t="s">
        <v>5548</v>
      </c>
      <c r="C4581" s="0" t="s">
        <v>1167</v>
      </c>
      <c r="D4581" s="0" t="s">
        <v>1168</v>
      </c>
      <c r="E4581" s="317" t="n">
        <v>192.61</v>
      </c>
    </row>
    <row r="4582" customFormat="false" ht="15" hidden="false" customHeight="false" outlineLevel="0" collapsed="false">
      <c r="A4582" s="0" t="n">
        <v>34486</v>
      </c>
      <c r="B4582" s="0" t="s">
        <v>5549</v>
      </c>
      <c r="C4582" s="0" t="s">
        <v>1167</v>
      </c>
      <c r="D4582" s="0" t="s">
        <v>1168</v>
      </c>
      <c r="E4582" s="317" t="n">
        <v>215.72</v>
      </c>
    </row>
    <row r="4583" customFormat="false" ht="15" hidden="false" customHeight="false" outlineLevel="0" collapsed="false">
      <c r="A4583" s="0" t="n">
        <v>7202</v>
      </c>
      <c r="B4583" s="0" t="s">
        <v>5550</v>
      </c>
      <c r="C4583" s="0" t="s">
        <v>1170</v>
      </c>
      <c r="D4583" s="0" t="s">
        <v>1168</v>
      </c>
      <c r="E4583" s="317" t="n">
        <v>44.21</v>
      </c>
    </row>
    <row r="4584" customFormat="false" ht="15" hidden="false" customHeight="false" outlineLevel="0" collapsed="false">
      <c r="A4584" s="0" t="n">
        <v>7190</v>
      </c>
      <c r="B4584" s="0" t="s">
        <v>5551</v>
      </c>
      <c r="C4584" s="0" t="s">
        <v>1167</v>
      </c>
      <c r="D4584" s="0" t="s">
        <v>1168</v>
      </c>
      <c r="E4584" s="317" t="n">
        <v>7.58</v>
      </c>
    </row>
    <row r="4585" customFormat="false" ht="15" hidden="false" customHeight="false" outlineLevel="0" collapsed="false">
      <c r="A4585" s="0" t="n">
        <v>34417</v>
      </c>
      <c r="B4585" s="0" t="s">
        <v>5552</v>
      </c>
      <c r="C4585" s="0" t="s">
        <v>1167</v>
      </c>
      <c r="D4585" s="0" t="s">
        <v>1168</v>
      </c>
      <c r="E4585" s="317" t="n">
        <v>13.18</v>
      </c>
    </row>
    <row r="4586" customFormat="false" ht="15" hidden="false" customHeight="false" outlineLevel="0" collapsed="false">
      <c r="A4586" s="0" t="n">
        <v>7213</v>
      </c>
      <c r="B4586" s="0" t="s">
        <v>5553</v>
      </c>
      <c r="C4586" s="0" t="s">
        <v>1170</v>
      </c>
      <c r="D4586" s="0" t="s">
        <v>1168</v>
      </c>
      <c r="E4586" s="317" t="n">
        <v>12.52</v>
      </c>
    </row>
    <row r="4587" customFormat="false" ht="15" hidden="false" customHeight="false" outlineLevel="0" collapsed="false">
      <c r="A4587" s="0" t="n">
        <v>7191</v>
      </c>
      <c r="B4587" s="0" t="s">
        <v>5553</v>
      </c>
      <c r="C4587" s="0" t="s">
        <v>1167</v>
      </c>
      <c r="D4587" s="0" t="s">
        <v>1168</v>
      </c>
      <c r="E4587" s="317" t="n">
        <v>15.27</v>
      </c>
    </row>
    <row r="4588" customFormat="false" ht="15" hidden="false" customHeight="false" outlineLevel="0" collapsed="false">
      <c r="A4588" s="0" t="n">
        <v>7195</v>
      </c>
      <c r="B4588" s="0" t="s">
        <v>5554</v>
      </c>
      <c r="C4588" s="0" t="s">
        <v>1167</v>
      </c>
      <c r="D4588" s="0" t="s">
        <v>1168</v>
      </c>
      <c r="E4588" s="317" t="n">
        <v>36.4</v>
      </c>
    </row>
    <row r="4589" customFormat="false" ht="15" hidden="false" customHeight="false" outlineLevel="0" collapsed="false">
      <c r="A4589" s="0" t="n">
        <v>7186</v>
      </c>
      <c r="B4589" s="0" t="s">
        <v>5555</v>
      </c>
      <c r="C4589" s="0" t="s">
        <v>1167</v>
      </c>
      <c r="D4589" s="0" t="s">
        <v>1175</v>
      </c>
      <c r="E4589" s="317" t="n">
        <v>43.55</v>
      </c>
    </row>
    <row r="4590" customFormat="false" ht="15" hidden="false" customHeight="false" outlineLevel="0" collapsed="false">
      <c r="A4590" s="0" t="n">
        <v>7207</v>
      </c>
      <c r="B4590" s="0" t="s">
        <v>5556</v>
      </c>
      <c r="C4590" s="0" t="s">
        <v>1167</v>
      </c>
      <c r="D4590" s="0" t="s">
        <v>1168</v>
      </c>
      <c r="E4590" s="317" t="n">
        <v>57.96</v>
      </c>
    </row>
    <row r="4591" customFormat="false" ht="15" hidden="false" customHeight="false" outlineLevel="0" collapsed="false">
      <c r="A4591" s="0" t="n">
        <v>7194</v>
      </c>
      <c r="B4591" s="0" t="s">
        <v>5556</v>
      </c>
      <c r="C4591" s="0" t="s">
        <v>1170</v>
      </c>
      <c r="D4591" s="0" t="s">
        <v>1168</v>
      </c>
      <c r="E4591" s="317" t="n">
        <v>21.59</v>
      </c>
    </row>
    <row r="4592" customFormat="false" ht="15" hidden="false" customHeight="false" outlineLevel="0" collapsed="false">
      <c r="A4592" s="0" t="n">
        <v>7197</v>
      </c>
      <c r="B4592" s="0" t="s">
        <v>5557</v>
      </c>
      <c r="C4592" s="0" t="s">
        <v>1167</v>
      </c>
      <c r="D4592" s="0" t="s">
        <v>1168</v>
      </c>
      <c r="E4592" s="317" t="n">
        <v>87.08</v>
      </c>
    </row>
    <row r="4593" customFormat="false" ht="15" hidden="false" customHeight="false" outlineLevel="0" collapsed="false">
      <c r="A4593" s="0" t="n">
        <v>7192</v>
      </c>
      <c r="B4593" s="0" t="s">
        <v>5558</v>
      </c>
      <c r="C4593" s="0" t="s">
        <v>1167</v>
      </c>
      <c r="D4593" s="0" t="s">
        <v>1168</v>
      </c>
      <c r="E4593" s="317" t="n">
        <v>47.89</v>
      </c>
    </row>
    <row r="4594" customFormat="false" ht="15" hidden="false" customHeight="false" outlineLevel="0" collapsed="false">
      <c r="A4594" s="0" t="n">
        <v>7193</v>
      </c>
      <c r="B4594" s="0" t="s">
        <v>5559</v>
      </c>
      <c r="C4594" s="0" t="s">
        <v>1167</v>
      </c>
      <c r="D4594" s="0" t="s">
        <v>1168</v>
      </c>
      <c r="E4594" s="317" t="n">
        <v>57.17</v>
      </c>
    </row>
    <row r="4595" customFormat="false" ht="15" hidden="false" customHeight="false" outlineLevel="0" collapsed="false">
      <c r="A4595" s="0" t="n">
        <v>7189</v>
      </c>
      <c r="B4595" s="0" t="s">
        <v>5560</v>
      </c>
      <c r="C4595" s="0" t="s">
        <v>1167</v>
      </c>
      <c r="D4595" s="0" t="s">
        <v>1168</v>
      </c>
      <c r="E4595" s="317" t="n">
        <v>80.3</v>
      </c>
    </row>
    <row r="4596" customFormat="false" ht="15" hidden="false" customHeight="false" outlineLevel="0" collapsed="false">
      <c r="A4596" s="0" t="n">
        <v>7198</v>
      </c>
      <c r="B4596" s="0" t="s">
        <v>5561</v>
      </c>
      <c r="C4596" s="0" t="s">
        <v>1170</v>
      </c>
      <c r="D4596" s="0" t="s">
        <v>1168</v>
      </c>
      <c r="E4596" s="317" t="n">
        <v>29.89</v>
      </c>
    </row>
    <row r="4597" customFormat="false" ht="15" hidden="false" customHeight="false" outlineLevel="0" collapsed="false">
      <c r="A4597" s="0" t="n">
        <v>34402</v>
      </c>
      <c r="B4597" s="0" t="s">
        <v>5561</v>
      </c>
      <c r="C4597" s="0" t="s">
        <v>1167</v>
      </c>
      <c r="D4597" s="0" t="s">
        <v>1168</v>
      </c>
      <c r="E4597" s="317" t="n">
        <v>120.36</v>
      </c>
    </row>
    <row r="4598" customFormat="false" ht="15" hidden="false" customHeight="false" outlineLevel="0" collapsed="false">
      <c r="A4598" s="0" t="n">
        <v>7245</v>
      </c>
      <c r="B4598" s="0" t="s">
        <v>5562</v>
      </c>
      <c r="C4598" s="0" t="s">
        <v>1167</v>
      </c>
      <c r="D4598" s="0" t="s">
        <v>1168</v>
      </c>
      <c r="E4598" s="317" t="n">
        <v>31.58</v>
      </c>
    </row>
    <row r="4599" customFormat="false" ht="15" hidden="false" customHeight="false" outlineLevel="0" collapsed="false">
      <c r="A4599" s="0" t="n">
        <v>34425</v>
      </c>
      <c r="B4599" s="0" t="s">
        <v>5563</v>
      </c>
      <c r="C4599" s="0" t="s">
        <v>1167</v>
      </c>
      <c r="D4599" s="0" t="s">
        <v>1168</v>
      </c>
      <c r="E4599" s="317" t="n">
        <v>74.43</v>
      </c>
    </row>
    <row r="4600" customFormat="false" ht="15" hidden="false" customHeight="false" outlineLevel="0" collapsed="false">
      <c r="A4600" s="0" t="n">
        <v>7223</v>
      </c>
      <c r="B4600" s="0" t="s">
        <v>5564</v>
      </c>
      <c r="C4600" s="0" t="s">
        <v>1167</v>
      </c>
      <c r="D4600" s="0" t="s">
        <v>1168</v>
      </c>
      <c r="E4600" s="317" t="n">
        <v>86.74</v>
      </c>
    </row>
    <row r="4601" customFormat="false" ht="15" hidden="false" customHeight="false" outlineLevel="0" collapsed="false">
      <c r="A4601" s="0" t="n">
        <v>7234</v>
      </c>
      <c r="B4601" s="0" t="s">
        <v>5565</v>
      </c>
      <c r="C4601" s="0" t="s">
        <v>1167</v>
      </c>
      <c r="D4601" s="0" t="s">
        <v>1168</v>
      </c>
      <c r="E4601" s="317" t="n">
        <v>125.12</v>
      </c>
    </row>
    <row r="4602" customFormat="false" ht="15" hidden="false" customHeight="false" outlineLevel="0" collapsed="false">
      <c r="A4602" s="0" t="n">
        <v>7224</v>
      </c>
      <c r="B4602" s="0" t="s">
        <v>5566</v>
      </c>
      <c r="C4602" s="0" t="s">
        <v>1167</v>
      </c>
      <c r="D4602" s="0" t="s">
        <v>1168</v>
      </c>
      <c r="E4602" s="317" t="n">
        <v>138.2</v>
      </c>
    </row>
    <row r="4603" customFormat="false" ht="15" hidden="false" customHeight="false" outlineLevel="0" collapsed="false">
      <c r="A4603" s="0" t="n">
        <v>7221</v>
      </c>
      <c r="B4603" s="0" t="s">
        <v>5567</v>
      </c>
      <c r="C4603" s="0" t="s">
        <v>1170</v>
      </c>
      <c r="D4603" s="0" t="s">
        <v>1168</v>
      </c>
      <c r="E4603" s="317" t="n">
        <v>67.2</v>
      </c>
    </row>
    <row r="4604" customFormat="false" ht="15" hidden="false" customHeight="false" outlineLevel="0" collapsed="false">
      <c r="A4604" s="0" t="n">
        <v>7210</v>
      </c>
      <c r="B4604" s="0" t="s">
        <v>5567</v>
      </c>
      <c r="C4604" s="0" t="s">
        <v>1167</v>
      </c>
      <c r="D4604" s="0" t="s">
        <v>1168</v>
      </c>
      <c r="E4604" s="317" t="n">
        <v>157.24</v>
      </c>
    </row>
    <row r="4605" customFormat="false" ht="15" hidden="false" customHeight="false" outlineLevel="0" collapsed="false">
      <c r="A4605" s="0" t="n">
        <v>7225</v>
      </c>
      <c r="B4605" s="0" t="s">
        <v>5568</v>
      </c>
      <c r="C4605" s="0" t="s">
        <v>1167</v>
      </c>
      <c r="D4605" s="0" t="s">
        <v>1168</v>
      </c>
      <c r="E4605" s="317" t="n">
        <v>174.72</v>
      </c>
    </row>
    <row r="4606" customFormat="false" ht="15" hidden="false" customHeight="false" outlineLevel="0" collapsed="false">
      <c r="A4606" s="0" t="n">
        <v>7226</v>
      </c>
      <c r="B4606" s="0" t="s">
        <v>5569</v>
      </c>
      <c r="C4606" s="0" t="s">
        <v>1167</v>
      </c>
      <c r="D4606" s="0" t="s">
        <v>1168</v>
      </c>
      <c r="E4606" s="317" t="n">
        <v>192.27</v>
      </c>
    </row>
    <row r="4607" customFormat="false" ht="15" hidden="false" customHeight="false" outlineLevel="0" collapsed="false">
      <c r="A4607" s="0" t="n">
        <v>7236</v>
      </c>
      <c r="B4607" s="0" t="s">
        <v>5570</v>
      </c>
      <c r="C4607" s="0" t="s">
        <v>1167</v>
      </c>
      <c r="D4607" s="0" t="s">
        <v>1168</v>
      </c>
      <c r="E4607" s="317" t="n">
        <v>209.7</v>
      </c>
    </row>
    <row r="4608" customFormat="false" ht="15" hidden="false" customHeight="false" outlineLevel="0" collapsed="false">
      <c r="A4608" s="0" t="n">
        <v>7227</v>
      </c>
      <c r="B4608" s="0" t="s">
        <v>5571</v>
      </c>
      <c r="C4608" s="0" t="s">
        <v>1167</v>
      </c>
      <c r="D4608" s="0" t="s">
        <v>1168</v>
      </c>
      <c r="E4608" s="317" t="n">
        <v>227.18</v>
      </c>
    </row>
    <row r="4609" customFormat="false" ht="15" hidden="false" customHeight="false" outlineLevel="0" collapsed="false">
      <c r="A4609" s="0" t="n">
        <v>7212</v>
      </c>
      <c r="B4609" s="0" t="s">
        <v>5572</v>
      </c>
      <c r="C4609" s="0" t="s">
        <v>1167</v>
      </c>
      <c r="D4609" s="0" t="s">
        <v>1168</v>
      </c>
      <c r="E4609" s="317" t="n">
        <v>251.54</v>
      </c>
    </row>
    <row r="4610" customFormat="false" ht="15" hidden="false" customHeight="false" outlineLevel="0" collapsed="false">
      <c r="A4610" s="0" t="n">
        <v>7229</v>
      </c>
      <c r="B4610" s="0" t="s">
        <v>5573</v>
      </c>
      <c r="C4610" s="0" t="s">
        <v>1167</v>
      </c>
      <c r="D4610" s="0" t="s">
        <v>1168</v>
      </c>
      <c r="E4610" s="317" t="n">
        <v>166.34</v>
      </c>
    </row>
    <row r="4611" customFormat="false" ht="15" hidden="false" customHeight="false" outlineLevel="0" collapsed="false">
      <c r="A4611" s="0" t="n">
        <v>7230</v>
      </c>
      <c r="B4611" s="0" t="s">
        <v>5574</v>
      </c>
      <c r="C4611" s="0" t="s">
        <v>1167</v>
      </c>
      <c r="D4611" s="0" t="s">
        <v>1168</v>
      </c>
      <c r="E4611" s="317" t="n">
        <v>265.08</v>
      </c>
    </row>
    <row r="4612" customFormat="false" ht="15" hidden="false" customHeight="false" outlineLevel="0" collapsed="false">
      <c r="A4612" s="0" t="n">
        <v>7231</v>
      </c>
      <c r="B4612" s="0" t="s">
        <v>5575</v>
      </c>
      <c r="C4612" s="0" t="s">
        <v>1167</v>
      </c>
      <c r="D4612" s="0" t="s">
        <v>1168</v>
      </c>
      <c r="E4612" s="317" t="n">
        <v>348.13</v>
      </c>
    </row>
    <row r="4613" customFormat="false" ht="15" hidden="false" customHeight="false" outlineLevel="0" collapsed="false">
      <c r="A4613" s="0" t="n">
        <v>7220</v>
      </c>
      <c r="B4613" s="0" t="s">
        <v>5576</v>
      </c>
      <c r="C4613" s="0" t="s">
        <v>1167</v>
      </c>
      <c r="D4613" s="0" t="s">
        <v>1168</v>
      </c>
      <c r="E4613" s="317" t="n">
        <v>428</v>
      </c>
    </row>
    <row r="4614" customFormat="false" ht="15" hidden="false" customHeight="false" outlineLevel="0" collapsed="false">
      <c r="A4614" s="0" t="n">
        <v>34447</v>
      </c>
      <c r="B4614" s="0" t="s">
        <v>5577</v>
      </c>
      <c r="C4614" s="0" t="s">
        <v>1167</v>
      </c>
      <c r="D4614" s="0" t="s">
        <v>1168</v>
      </c>
      <c r="E4614" s="317" t="n">
        <v>476.37</v>
      </c>
    </row>
    <row r="4615" customFormat="false" ht="15" hidden="false" customHeight="false" outlineLevel="0" collapsed="false">
      <c r="A4615" s="0" t="n">
        <v>7233</v>
      </c>
      <c r="B4615" s="0" t="s">
        <v>5578</v>
      </c>
      <c r="C4615" s="0" t="s">
        <v>1167</v>
      </c>
      <c r="D4615" s="0" t="s">
        <v>1168</v>
      </c>
      <c r="E4615" s="317" t="n">
        <v>533.32</v>
      </c>
    </row>
    <row r="4616" customFormat="false" ht="15" hidden="false" customHeight="false" outlineLevel="0" collapsed="false">
      <c r="A4616" s="0" t="n">
        <v>42172</v>
      </c>
      <c r="B4616" s="0" t="s">
        <v>5579</v>
      </c>
      <c r="C4616" s="0" t="s">
        <v>1170</v>
      </c>
      <c r="D4616" s="0" t="s">
        <v>1171</v>
      </c>
      <c r="E4616" s="317" t="n">
        <v>101.54</v>
      </c>
    </row>
    <row r="4617" customFormat="false" ht="15" hidden="false" customHeight="false" outlineLevel="0" collapsed="false">
      <c r="A4617" s="0" t="n">
        <v>39520</v>
      </c>
      <c r="B4617" s="0" t="s">
        <v>5580</v>
      </c>
      <c r="C4617" s="0" t="s">
        <v>1170</v>
      </c>
      <c r="D4617" s="0" t="s">
        <v>1171</v>
      </c>
      <c r="E4617" s="317" t="n">
        <v>120.16</v>
      </c>
    </row>
    <row r="4618" customFormat="false" ht="15" hidden="false" customHeight="false" outlineLevel="0" collapsed="false">
      <c r="A4618" s="0" t="n">
        <v>39521</v>
      </c>
      <c r="B4618" s="0" t="s">
        <v>5581</v>
      </c>
      <c r="C4618" s="0" t="s">
        <v>1170</v>
      </c>
      <c r="D4618" s="0" t="s">
        <v>1171</v>
      </c>
      <c r="E4618" s="317" t="n">
        <v>128.7</v>
      </c>
    </row>
    <row r="4619" customFormat="false" ht="15" hidden="false" customHeight="false" outlineLevel="0" collapsed="false">
      <c r="A4619" s="0" t="n">
        <v>39522</v>
      </c>
      <c r="B4619" s="0" t="s">
        <v>5582</v>
      </c>
      <c r="C4619" s="0" t="s">
        <v>1170</v>
      </c>
      <c r="D4619" s="0" t="s">
        <v>1171</v>
      </c>
      <c r="E4619" s="317" t="n">
        <v>102.9</v>
      </c>
    </row>
    <row r="4620" customFormat="false" ht="15" hidden="false" customHeight="false" outlineLevel="0" collapsed="false">
      <c r="A4620" s="0" t="n">
        <v>7246</v>
      </c>
      <c r="B4620" s="0" t="s">
        <v>5583</v>
      </c>
      <c r="C4620" s="0" t="s">
        <v>1167</v>
      </c>
      <c r="D4620" s="0" t="s">
        <v>1168</v>
      </c>
      <c r="E4620" s="317" t="n">
        <v>29.38</v>
      </c>
    </row>
    <row r="4621" customFormat="false" ht="15" hidden="false" customHeight="false" outlineLevel="0" collapsed="false">
      <c r="A4621" s="0" t="n">
        <v>12869</v>
      </c>
      <c r="B4621" s="0" t="s">
        <v>685</v>
      </c>
      <c r="C4621" s="0" t="s">
        <v>1173</v>
      </c>
      <c r="D4621" s="0" t="s">
        <v>1168</v>
      </c>
      <c r="E4621" s="317" t="n">
        <v>14.52</v>
      </c>
    </row>
    <row r="4622" customFormat="false" ht="15" hidden="false" customHeight="false" outlineLevel="0" collapsed="false">
      <c r="A4622" s="0" t="n">
        <v>41097</v>
      </c>
      <c r="B4622" s="0" t="s">
        <v>5584</v>
      </c>
      <c r="C4622" s="0" t="s">
        <v>1360</v>
      </c>
      <c r="D4622" s="0" t="s">
        <v>1168</v>
      </c>
      <c r="E4622" s="316" t="n">
        <v>2562.75</v>
      </c>
    </row>
    <row r="4623" customFormat="false" ht="15" hidden="false" customHeight="false" outlineLevel="0" collapsed="false">
      <c r="A4623" s="0" t="n">
        <v>1574</v>
      </c>
      <c r="B4623" s="0" t="s">
        <v>893</v>
      </c>
      <c r="C4623" s="0" t="s">
        <v>1167</v>
      </c>
      <c r="D4623" s="0" t="s">
        <v>1168</v>
      </c>
      <c r="E4623" s="317" t="n">
        <v>0.86</v>
      </c>
    </row>
    <row r="4624" customFormat="false" ht="15" hidden="false" customHeight="false" outlineLevel="0" collapsed="false">
      <c r="A4624" s="0" t="n">
        <v>1581</v>
      </c>
      <c r="B4624" s="0" t="s">
        <v>5585</v>
      </c>
      <c r="C4624" s="0" t="s">
        <v>1167</v>
      </c>
      <c r="D4624" s="0" t="s">
        <v>1168</v>
      </c>
      <c r="E4624" s="317" t="n">
        <v>6.02</v>
      </c>
    </row>
    <row r="4625" customFormat="false" ht="15" hidden="false" customHeight="false" outlineLevel="0" collapsed="false">
      <c r="A4625" s="0" t="n">
        <v>1575</v>
      </c>
      <c r="B4625" s="0" t="s">
        <v>871</v>
      </c>
      <c r="C4625" s="0" t="s">
        <v>1167</v>
      </c>
      <c r="D4625" s="0" t="s">
        <v>1168</v>
      </c>
      <c r="E4625" s="317" t="n">
        <v>1.03</v>
      </c>
    </row>
    <row r="4626" customFormat="false" ht="15" hidden="false" customHeight="false" outlineLevel="0" collapsed="false">
      <c r="A4626" s="0" t="n">
        <v>1570</v>
      </c>
      <c r="B4626" s="0" t="s">
        <v>5586</v>
      </c>
      <c r="C4626" s="0" t="s">
        <v>1167</v>
      </c>
      <c r="D4626" s="0" t="s">
        <v>1168</v>
      </c>
      <c r="E4626" s="317" t="n">
        <v>0.51</v>
      </c>
    </row>
    <row r="4627" customFormat="false" ht="15" hidden="false" customHeight="false" outlineLevel="0" collapsed="false">
      <c r="A4627" s="0" t="n">
        <v>1576</v>
      </c>
      <c r="B4627" s="0" t="s">
        <v>5587</v>
      </c>
      <c r="C4627" s="0" t="s">
        <v>1167</v>
      </c>
      <c r="D4627" s="0" t="s">
        <v>1168</v>
      </c>
      <c r="E4627" s="317" t="n">
        <v>1.42</v>
      </c>
    </row>
    <row r="4628" customFormat="false" ht="15" hidden="false" customHeight="false" outlineLevel="0" collapsed="false">
      <c r="A4628" s="0" t="n">
        <v>1577</v>
      </c>
      <c r="B4628" s="0" t="s">
        <v>5588</v>
      </c>
      <c r="C4628" s="0" t="s">
        <v>1167</v>
      </c>
      <c r="D4628" s="0" t="s">
        <v>1168</v>
      </c>
      <c r="E4628" s="317" t="n">
        <v>1.6</v>
      </c>
    </row>
    <row r="4629" customFormat="false" ht="15" hidden="false" customHeight="false" outlineLevel="0" collapsed="false">
      <c r="A4629" s="0" t="n">
        <v>1571</v>
      </c>
      <c r="B4629" s="0" t="s">
        <v>858</v>
      </c>
      <c r="C4629" s="0" t="s">
        <v>1167</v>
      </c>
      <c r="D4629" s="0" t="s">
        <v>1168</v>
      </c>
      <c r="E4629" s="317" t="n">
        <v>0.67</v>
      </c>
    </row>
    <row r="4630" customFormat="false" ht="15" hidden="false" customHeight="false" outlineLevel="0" collapsed="false">
      <c r="A4630" s="0" t="n">
        <v>1578</v>
      </c>
      <c r="B4630" s="0" t="s">
        <v>5589</v>
      </c>
      <c r="C4630" s="0" t="s">
        <v>1167</v>
      </c>
      <c r="D4630" s="0" t="s">
        <v>1168</v>
      </c>
      <c r="E4630" s="317" t="n">
        <v>2.79</v>
      </c>
    </row>
    <row r="4631" customFormat="false" ht="15" hidden="false" customHeight="false" outlineLevel="0" collapsed="false">
      <c r="A4631" s="0" t="n">
        <v>1573</v>
      </c>
      <c r="B4631" s="0" t="s">
        <v>891</v>
      </c>
      <c r="C4631" s="0" t="s">
        <v>1167</v>
      </c>
      <c r="D4631" s="0" t="s">
        <v>1168</v>
      </c>
      <c r="E4631" s="317" t="n">
        <v>0.8</v>
      </c>
    </row>
    <row r="4632" customFormat="false" ht="15" hidden="false" customHeight="false" outlineLevel="0" collapsed="false">
      <c r="A4632" s="0" t="n">
        <v>1579</v>
      </c>
      <c r="B4632" s="0" t="s">
        <v>5590</v>
      </c>
      <c r="C4632" s="0" t="s">
        <v>1167</v>
      </c>
      <c r="D4632" s="0" t="s">
        <v>1168</v>
      </c>
      <c r="E4632" s="317" t="n">
        <v>3.47</v>
      </c>
    </row>
    <row r="4633" customFormat="false" ht="15" hidden="false" customHeight="false" outlineLevel="0" collapsed="false">
      <c r="A4633" s="0" t="n">
        <v>1580</v>
      </c>
      <c r="B4633" s="0" t="s">
        <v>5591</v>
      </c>
      <c r="C4633" s="0" t="s">
        <v>1167</v>
      </c>
      <c r="D4633" s="0" t="s">
        <v>1168</v>
      </c>
      <c r="E4633" s="317" t="n">
        <v>4.28</v>
      </c>
    </row>
    <row r="4634" customFormat="false" ht="15" hidden="false" customHeight="false" outlineLevel="0" collapsed="false">
      <c r="A4634" s="0" t="n">
        <v>7571</v>
      </c>
      <c r="B4634" s="0" t="s">
        <v>911</v>
      </c>
      <c r="C4634" s="0" t="s">
        <v>1167</v>
      </c>
      <c r="D4634" s="0" t="s">
        <v>1168</v>
      </c>
      <c r="E4634" s="317" t="n">
        <v>9.22</v>
      </c>
    </row>
    <row r="4635" customFormat="false" ht="15" hidden="false" customHeight="false" outlineLevel="0" collapsed="false">
      <c r="A4635" s="0" t="n">
        <v>39321</v>
      </c>
      <c r="B4635" s="0" t="s">
        <v>5592</v>
      </c>
      <c r="C4635" s="0" t="s">
        <v>1167</v>
      </c>
      <c r="D4635" s="0" t="s">
        <v>1168</v>
      </c>
      <c r="E4635" s="317" t="n">
        <v>11.02</v>
      </c>
    </row>
    <row r="4636" customFormat="false" ht="15" hidden="false" customHeight="false" outlineLevel="0" collapsed="false">
      <c r="A4636" s="0" t="n">
        <v>39319</v>
      </c>
      <c r="B4636" s="0" t="s">
        <v>5593</v>
      </c>
      <c r="C4636" s="0" t="s">
        <v>1167</v>
      </c>
      <c r="D4636" s="0" t="s">
        <v>1168</v>
      </c>
      <c r="E4636" s="317" t="n">
        <v>4.3</v>
      </c>
    </row>
    <row r="4637" customFormat="false" ht="15" hidden="false" customHeight="false" outlineLevel="0" collapsed="false">
      <c r="A4637" s="0" t="n">
        <v>39320</v>
      </c>
      <c r="B4637" s="0" t="s">
        <v>5594</v>
      </c>
      <c r="C4637" s="0" t="s">
        <v>1167</v>
      </c>
      <c r="D4637" s="0" t="s">
        <v>1168</v>
      </c>
      <c r="E4637" s="317" t="n">
        <v>7.15</v>
      </c>
    </row>
    <row r="4638" customFormat="false" ht="15" hidden="false" customHeight="false" outlineLevel="0" collapsed="false">
      <c r="A4638" s="0" t="n">
        <v>1591</v>
      </c>
      <c r="B4638" s="0" t="s">
        <v>5595</v>
      </c>
      <c r="C4638" s="0" t="s">
        <v>1167</v>
      </c>
      <c r="D4638" s="0" t="s">
        <v>1168</v>
      </c>
      <c r="E4638" s="317" t="n">
        <v>13.27</v>
      </c>
    </row>
    <row r="4639" customFormat="false" ht="15" hidden="false" customHeight="false" outlineLevel="0" collapsed="false">
      <c r="A4639" s="0" t="n">
        <v>1547</v>
      </c>
      <c r="B4639" s="0" t="s">
        <v>5596</v>
      </c>
      <c r="C4639" s="0" t="s">
        <v>1167</v>
      </c>
      <c r="D4639" s="0" t="s">
        <v>1168</v>
      </c>
      <c r="E4639" s="317" t="n">
        <v>69.55</v>
      </c>
    </row>
    <row r="4640" customFormat="false" ht="15" hidden="false" customHeight="false" outlineLevel="0" collapsed="false">
      <c r="A4640" s="0" t="n">
        <v>38196</v>
      </c>
      <c r="B4640" s="0" t="s">
        <v>5597</v>
      </c>
      <c r="C4640" s="0" t="s">
        <v>1167</v>
      </c>
      <c r="D4640" s="0" t="s">
        <v>1168</v>
      </c>
      <c r="E4640" s="317" t="n">
        <v>13.54</v>
      </c>
    </row>
    <row r="4641" customFormat="false" ht="15" hidden="false" customHeight="false" outlineLevel="0" collapsed="false">
      <c r="A4641" s="0" t="n">
        <v>1543</v>
      </c>
      <c r="B4641" s="0" t="s">
        <v>5598</v>
      </c>
      <c r="C4641" s="0" t="s">
        <v>1167</v>
      </c>
      <c r="D4641" s="0" t="s">
        <v>1168</v>
      </c>
      <c r="E4641" s="317" t="n">
        <v>14.39</v>
      </c>
    </row>
    <row r="4642" customFormat="false" ht="15" hidden="false" customHeight="false" outlineLevel="0" collapsed="false">
      <c r="A4642" s="0" t="n">
        <v>1585</v>
      </c>
      <c r="B4642" s="0" t="s">
        <v>5599</v>
      </c>
      <c r="C4642" s="0" t="s">
        <v>1167</v>
      </c>
      <c r="D4642" s="0" t="s">
        <v>1168</v>
      </c>
      <c r="E4642" s="317" t="n">
        <v>2.79</v>
      </c>
    </row>
    <row r="4643" customFormat="false" ht="15" hidden="false" customHeight="false" outlineLevel="0" collapsed="false">
      <c r="A4643" s="0" t="n">
        <v>1593</v>
      </c>
      <c r="B4643" s="0" t="s">
        <v>5600</v>
      </c>
      <c r="C4643" s="0" t="s">
        <v>1167</v>
      </c>
      <c r="D4643" s="0" t="s">
        <v>1168</v>
      </c>
      <c r="E4643" s="317" t="n">
        <v>14.8</v>
      </c>
    </row>
    <row r="4644" customFormat="false" ht="15" hidden="false" customHeight="false" outlineLevel="0" collapsed="false">
      <c r="A4644" s="0" t="n">
        <v>11838</v>
      </c>
      <c r="B4644" s="0" t="s">
        <v>5601</v>
      </c>
      <c r="C4644" s="0" t="s">
        <v>1167</v>
      </c>
      <c r="D4644" s="0" t="s">
        <v>1168</v>
      </c>
      <c r="E4644" s="317" t="n">
        <v>19.53</v>
      </c>
    </row>
    <row r="4645" customFormat="false" ht="15" hidden="false" customHeight="false" outlineLevel="0" collapsed="false">
      <c r="A4645" s="0" t="n">
        <v>1594</v>
      </c>
      <c r="B4645" s="0" t="s">
        <v>5602</v>
      </c>
      <c r="C4645" s="0" t="s">
        <v>1167</v>
      </c>
      <c r="D4645" s="0" t="s">
        <v>1168</v>
      </c>
      <c r="E4645" s="317" t="n">
        <v>19.75</v>
      </c>
    </row>
    <row r="4646" customFormat="false" ht="15" hidden="false" customHeight="false" outlineLevel="0" collapsed="false">
      <c r="A4646" s="0" t="n">
        <v>1586</v>
      </c>
      <c r="B4646" s="0" t="s">
        <v>5603</v>
      </c>
      <c r="C4646" s="0" t="s">
        <v>1167</v>
      </c>
      <c r="D4646" s="0" t="s">
        <v>1168</v>
      </c>
      <c r="E4646" s="317" t="n">
        <v>3.52</v>
      </c>
    </row>
    <row r="4647" customFormat="false" ht="15" hidden="false" customHeight="false" outlineLevel="0" collapsed="false">
      <c r="A4647" s="0" t="n">
        <v>11839</v>
      </c>
      <c r="B4647" s="0" t="s">
        <v>5604</v>
      </c>
      <c r="C4647" s="0" t="s">
        <v>1167</v>
      </c>
      <c r="D4647" s="0" t="s">
        <v>1168</v>
      </c>
      <c r="E4647" s="317" t="n">
        <v>28.42</v>
      </c>
    </row>
    <row r="4648" customFormat="false" ht="15" hidden="false" customHeight="false" outlineLevel="0" collapsed="false">
      <c r="A4648" s="0" t="n">
        <v>1587</v>
      </c>
      <c r="B4648" s="0" t="s">
        <v>5605</v>
      </c>
      <c r="C4648" s="0" t="s">
        <v>1167</v>
      </c>
      <c r="D4648" s="0" t="s">
        <v>1168</v>
      </c>
      <c r="E4648" s="317" t="n">
        <v>3.59</v>
      </c>
    </row>
    <row r="4649" customFormat="false" ht="15" hidden="false" customHeight="false" outlineLevel="0" collapsed="false">
      <c r="A4649" s="0" t="n">
        <v>1545</v>
      </c>
      <c r="B4649" s="0" t="s">
        <v>5606</v>
      </c>
      <c r="C4649" s="0" t="s">
        <v>1167</v>
      </c>
      <c r="D4649" s="0" t="s">
        <v>1168</v>
      </c>
      <c r="E4649" s="317" t="n">
        <v>34.11</v>
      </c>
    </row>
    <row r="4650" customFormat="false" ht="15" hidden="false" customHeight="false" outlineLevel="0" collapsed="false">
      <c r="A4650" s="0" t="n">
        <v>1588</v>
      </c>
      <c r="B4650" s="0" t="s">
        <v>5607</v>
      </c>
      <c r="C4650" s="0" t="s">
        <v>1167</v>
      </c>
      <c r="D4650" s="0" t="s">
        <v>1168</v>
      </c>
      <c r="E4650" s="317" t="n">
        <v>4.93</v>
      </c>
    </row>
    <row r="4651" customFormat="false" ht="15" hidden="false" customHeight="false" outlineLevel="0" collapsed="false">
      <c r="A4651" s="0" t="n">
        <v>1535</v>
      </c>
      <c r="B4651" s="0" t="s">
        <v>901</v>
      </c>
      <c r="C4651" s="0" t="s">
        <v>1167</v>
      </c>
      <c r="D4651" s="0" t="s">
        <v>1168</v>
      </c>
      <c r="E4651" s="317" t="n">
        <v>2.84</v>
      </c>
    </row>
    <row r="4652" customFormat="false" ht="15" hidden="false" customHeight="false" outlineLevel="0" collapsed="false">
      <c r="A4652" s="0" t="n">
        <v>1589</v>
      </c>
      <c r="B4652" s="0" t="s">
        <v>5608</v>
      </c>
      <c r="C4652" s="0" t="s">
        <v>1167</v>
      </c>
      <c r="D4652" s="0" t="s">
        <v>1168</v>
      </c>
      <c r="E4652" s="317" t="n">
        <v>5.08</v>
      </c>
    </row>
    <row r="4653" customFormat="false" ht="15" hidden="false" customHeight="false" outlineLevel="0" collapsed="false">
      <c r="A4653" s="0" t="n">
        <v>1546</v>
      </c>
      <c r="B4653" s="0" t="s">
        <v>5609</v>
      </c>
      <c r="C4653" s="0" t="s">
        <v>1167</v>
      </c>
      <c r="D4653" s="0" t="s">
        <v>1168</v>
      </c>
      <c r="E4653" s="317" t="n">
        <v>57.55</v>
      </c>
    </row>
    <row r="4654" customFormat="false" ht="15" hidden="false" customHeight="false" outlineLevel="0" collapsed="false">
      <c r="A4654" s="0" t="n">
        <v>1590</v>
      </c>
      <c r="B4654" s="0" t="s">
        <v>5610</v>
      </c>
      <c r="C4654" s="0" t="s">
        <v>1167</v>
      </c>
      <c r="D4654" s="0" t="s">
        <v>1168</v>
      </c>
      <c r="E4654" s="317" t="n">
        <v>8.95</v>
      </c>
    </row>
    <row r="4655" customFormat="false" ht="15" hidden="false" customHeight="false" outlineLevel="0" collapsed="false">
      <c r="A4655" s="0" t="n">
        <v>1542</v>
      </c>
      <c r="B4655" s="0" t="s">
        <v>5611</v>
      </c>
      <c r="C4655" s="0" t="s">
        <v>1167</v>
      </c>
      <c r="D4655" s="0" t="s">
        <v>1168</v>
      </c>
      <c r="E4655" s="317" t="n">
        <v>11.86</v>
      </c>
    </row>
    <row r="4656" customFormat="false" ht="15" hidden="false" customHeight="false" outlineLevel="0" collapsed="false">
      <c r="A4656" s="0" t="n">
        <v>38415</v>
      </c>
      <c r="B4656" s="0" t="s">
        <v>5612</v>
      </c>
      <c r="C4656" s="0" t="s">
        <v>1167</v>
      </c>
      <c r="D4656" s="0" t="s">
        <v>1168</v>
      </c>
      <c r="E4656" s="317" t="n">
        <v>637.99</v>
      </c>
    </row>
    <row r="4657" customFormat="false" ht="15" hidden="false" customHeight="false" outlineLevel="0" collapsed="false">
      <c r="A4657" s="0" t="n">
        <v>38414</v>
      </c>
      <c r="B4657" s="0" t="s">
        <v>5613</v>
      </c>
      <c r="C4657" s="0" t="s">
        <v>1167</v>
      </c>
      <c r="D4657" s="0" t="s">
        <v>1168</v>
      </c>
      <c r="E4657" s="317" t="n">
        <v>895.43</v>
      </c>
    </row>
    <row r="4658" customFormat="false" ht="15" hidden="false" customHeight="false" outlineLevel="0" collapsed="false">
      <c r="A4658" s="0" t="n">
        <v>38128</v>
      </c>
      <c r="B4658" s="0" t="s">
        <v>5614</v>
      </c>
      <c r="C4658" s="0" t="s">
        <v>1234</v>
      </c>
      <c r="D4658" s="0" t="s">
        <v>1175</v>
      </c>
      <c r="E4658" s="317" t="n">
        <v>0.51</v>
      </c>
    </row>
    <row r="4659" customFormat="false" ht="15" hidden="false" customHeight="false" outlineLevel="0" collapsed="false">
      <c r="A4659" s="0" t="n">
        <v>7253</v>
      </c>
      <c r="B4659" s="0" t="s">
        <v>5615</v>
      </c>
      <c r="C4659" s="0" t="s">
        <v>1357</v>
      </c>
      <c r="D4659" s="0" t="s">
        <v>1168</v>
      </c>
      <c r="E4659" s="317" t="n">
        <v>109.28</v>
      </c>
    </row>
    <row r="4660" customFormat="false" ht="15" hidden="false" customHeight="false" outlineLevel="0" collapsed="false">
      <c r="A4660" s="0" t="n">
        <v>4806</v>
      </c>
      <c r="B4660" s="0" t="s">
        <v>5616</v>
      </c>
      <c r="C4660" s="0" t="s">
        <v>1185</v>
      </c>
      <c r="D4660" s="0" t="s">
        <v>1168</v>
      </c>
      <c r="E4660" s="317" t="n">
        <v>11.18</v>
      </c>
    </row>
    <row r="4661" customFormat="false" ht="15" hidden="false" customHeight="false" outlineLevel="0" collapsed="false">
      <c r="A4661" s="0" t="n">
        <v>34401</v>
      </c>
      <c r="B4661" s="0" t="s">
        <v>5617</v>
      </c>
      <c r="C4661" s="0" t="s">
        <v>1167</v>
      </c>
      <c r="D4661" s="0" t="s">
        <v>1168</v>
      </c>
      <c r="E4661" s="317" t="n">
        <v>1.03</v>
      </c>
    </row>
    <row r="4662" customFormat="false" ht="15" hidden="false" customHeight="false" outlineLevel="0" collapsed="false">
      <c r="A4662" s="0" t="n">
        <v>7258</v>
      </c>
      <c r="B4662" s="0" t="s">
        <v>766</v>
      </c>
      <c r="C4662" s="0" t="s">
        <v>1167</v>
      </c>
      <c r="D4662" s="0" t="s">
        <v>1168</v>
      </c>
      <c r="E4662" s="317" t="n">
        <v>0.32</v>
      </c>
    </row>
    <row r="4663" customFormat="false" ht="15" hidden="false" customHeight="false" outlineLevel="0" collapsed="false">
      <c r="A4663" s="0" t="n">
        <v>7260</v>
      </c>
      <c r="B4663" s="0" t="s">
        <v>5618</v>
      </c>
      <c r="C4663" s="0" t="s">
        <v>1167</v>
      </c>
      <c r="D4663" s="0" t="s">
        <v>1168</v>
      </c>
      <c r="E4663" s="317" t="n">
        <v>1</v>
      </c>
    </row>
    <row r="4664" customFormat="false" ht="15" hidden="false" customHeight="false" outlineLevel="0" collapsed="false">
      <c r="A4664" s="0" t="n">
        <v>7256</v>
      </c>
      <c r="B4664" s="0" t="s">
        <v>5619</v>
      </c>
      <c r="C4664" s="0" t="s">
        <v>1167</v>
      </c>
      <c r="D4664" s="0" t="s">
        <v>1168</v>
      </c>
      <c r="E4664" s="317" t="n">
        <v>0.58</v>
      </c>
    </row>
    <row r="4665" customFormat="false" ht="15" hidden="false" customHeight="false" outlineLevel="0" collapsed="false">
      <c r="A4665" s="0" t="n">
        <v>34400</v>
      </c>
      <c r="B4665" s="0" t="s">
        <v>5620</v>
      </c>
      <c r="C4665" s="0" t="s">
        <v>1167</v>
      </c>
      <c r="D4665" s="0" t="s">
        <v>1168</v>
      </c>
      <c r="E4665" s="317" t="n">
        <v>2.51</v>
      </c>
    </row>
    <row r="4666" customFormat="false" ht="15" hidden="false" customHeight="false" outlineLevel="0" collapsed="false">
      <c r="A4666" s="0" t="n">
        <v>10617</v>
      </c>
      <c r="B4666" s="0" t="s">
        <v>5621</v>
      </c>
      <c r="C4666" s="0" t="s">
        <v>1167</v>
      </c>
      <c r="D4666" s="0" t="s">
        <v>1168</v>
      </c>
      <c r="E4666" s="317" t="n">
        <v>3.51</v>
      </c>
    </row>
    <row r="4667" customFormat="false" ht="15" hidden="false" customHeight="false" outlineLevel="0" collapsed="false">
      <c r="A4667" s="0" t="n">
        <v>7274</v>
      </c>
      <c r="B4667" s="0" t="s">
        <v>5622</v>
      </c>
      <c r="C4667" s="0" t="s">
        <v>1167</v>
      </c>
      <c r="D4667" s="0" t="s">
        <v>1171</v>
      </c>
      <c r="E4667" s="317" t="n">
        <v>30.25</v>
      </c>
    </row>
    <row r="4668" customFormat="false" ht="15" hidden="false" customHeight="false" outlineLevel="0" collapsed="false">
      <c r="A4668" s="0" t="n">
        <v>7284</v>
      </c>
      <c r="B4668" s="0" t="s">
        <v>5623</v>
      </c>
      <c r="C4668" s="0" t="s">
        <v>1167</v>
      </c>
      <c r="D4668" s="0" t="s">
        <v>1171</v>
      </c>
      <c r="E4668" s="316" t="n">
        <v>1769.97</v>
      </c>
    </row>
    <row r="4669" customFormat="false" ht="15" hidden="false" customHeight="false" outlineLevel="0" collapsed="false">
      <c r="A4669" s="0" t="n">
        <v>11663</v>
      </c>
      <c r="B4669" s="0" t="s">
        <v>5624</v>
      </c>
      <c r="C4669" s="0" t="s">
        <v>1167</v>
      </c>
      <c r="D4669" s="0" t="s">
        <v>1171</v>
      </c>
      <c r="E4669" s="317" t="n">
        <v>248.87</v>
      </c>
    </row>
    <row r="4670" customFormat="false" ht="15" hidden="false" customHeight="false" outlineLevel="0" collapsed="false">
      <c r="A4670" s="0" t="n">
        <v>38121</v>
      </c>
      <c r="B4670" s="0" t="s">
        <v>5625</v>
      </c>
      <c r="C4670" s="0" t="s">
        <v>1235</v>
      </c>
      <c r="D4670" s="0" t="s">
        <v>1168</v>
      </c>
      <c r="E4670" s="317" t="n">
        <v>10.71</v>
      </c>
    </row>
    <row r="4671" customFormat="false" ht="15" hidden="false" customHeight="false" outlineLevel="0" collapsed="false">
      <c r="A4671" s="0" t="n">
        <v>7343</v>
      </c>
      <c r="B4671" s="0" t="s">
        <v>5626</v>
      </c>
      <c r="C4671" s="0" t="s">
        <v>1235</v>
      </c>
      <c r="D4671" s="0" t="s">
        <v>1168</v>
      </c>
      <c r="E4671" s="317" t="n">
        <v>10.85</v>
      </c>
    </row>
    <row r="4672" customFormat="false" ht="15" hidden="false" customHeight="false" outlineLevel="0" collapsed="false">
      <c r="A4672" s="0" t="n">
        <v>7287</v>
      </c>
      <c r="B4672" s="0" t="s">
        <v>5627</v>
      </c>
      <c r="C4672" s="0" t="s">
        <v>3397</v>
      </c>
      <c r="D4672" s="0" t="s">
        <v>1168</v>
      </c>
      <c r="E4672" s="317" t="n">
        <v>68.04</v>
      </c>
    </row>
    <row r="4673" customFormat="false" ht="15" hidden="false" customHeight="false" outlineLevel="0" collapsed="false">
      <c r="A4673" s="0" t="n">
        <v>7350</v>
      </c>
      <c r="B4673" s="0" t="s">
        <v>5628</v>
      </c>
      <c r="C4673" s="0" t="s">
        <v>1235</v>
      </c>
      <c r="D4673" s="0" t="s">
        <v>1168</v>
      </c>
      <c r="E4673" s="317" t="n">
        <v>22.01</v>
      </c>
    </row>
    <row r="4674" customFormat="false" ht="15" hidden="false" customHeight="false" outlineLevel="0" collapsed="false">
      <c r="A4674" s="0" t="n">
        <v>7348</v>
      </c>
      <c r="B4674" s="0" t="s">
        <v>782</v>
      </c>
      <c r="C4674" s="0" t="s">
        <v>1235</v>
      </c>
      <c r="D4674" s="0" t="s">
        <v>1168</v>
      </c>
      <c r="E4674" s="317" t="n">
        <v>12.34</v>
      </c>
    </row>
    <row r="4675" customFormat="false" ht="15" hidden="false" customHeight="false" outlineLevel="0" collapsed="false">
      <c r="A4675" s="0" t="n">
        <v>7347</v>
      </c>
      <c r="B4675" s="0" t="s">
        <v>782</v>
      </c>
      <c r="C4675" s="0" t="s">
        <v>3397</v>
      </c>
      <c r="D4675" s="0" t="s">
        <v>1168</v>
      </c>
      <c r="E4675" s="317" t="n">
        <v>44.44</v>
      </c>
    </row>
    <row r="4676" customFormat="false" ht="15" hidden="false" customHeight="false" outlineLevel="0" collapsed="false">
      <c r="A4676" s="0" t="n">
        <v>7355</v>
      </c>
      <c r="B4676" s="0" t="s">
        <v>5629</v>
      </c>
      <c r="C4676" s="0" t="s">
        <v>3397</v>
      </c>
      <c r="D4676" s="0" t="s">
        <v>1168</v>
      </c>
      <c r="E4676" s="317" t="n">
        <v>66.61</v>
      </c>
    </row>
    <row r="4677" customFormat="false" ht="15" hidden="false" customHeight="false" outlineLevel="0" collapsed="false">
      <c r="A4677" s="0" t="n">
        <v>7356</v>
      </c>
      <c r="B4677" s="0" t="s">
        <v>777</v>
      </c>
      <c r="C4677" s="0" t="s">
        <v>1235</v>
      </c>
      <c r="D4677" s="0" t="s">
        <v>1168</v>
      </c>
      <c r="E4677" s="317" t="n">
        <v>18.5</v>
      </c>
    </row>
    <row r="4678" customFormat="false" ht="15" hidden="false" customHeight="false" outlineLevel="0" collapsed="false">
      <c r="A4678" s="0" t="n">
        <v>7313</v>
      </c>
      <c r="B4678" s="0" t="s">
        <v>5630</v>
      </c>
      <c r="C4678" s="0" t="s">
        <v>1235</v>
      </c>
      <c r="D4678" s="0" t="s">
        <v>1168</v>
      </c>
      <c r="E4678" s="317" t="n">
        <v>11.09</v>
      </c>
    </row>
    <row r="4679" customFormat="false" ht="15" hidden="false" customHeight="false" outlineLevel="0" collapsed="false">
      <c r="A4679" s="0" t="n">
        <v>7319</v>
      </c>
      <c r="B4679" s="0" t="s">
        <v>797</v>
      </c>
      <c r="C4679" s="0" t="s">
        <v>1235</v>
      </c>
      <c r="D4679" s="0" t="s">
        <v>1168</v>
      </c>
      <c r="E4679" s="317" t="n">
        <v>6.35</v>
      </c>
    </row>
    <row r="4680" customFormat="false" ht="15" hidden="false" customHeight="false" outlineLevel="0" collapsed="false">
      <c r="A4680" s="0" t="n">
        <v>38119</v>
      </c>
      <c r="B4680" s="0" t="s">
        <v>5631</v>
      </c>
      <c r="C4680" s="0" t="s">
        <v>1235</v>
      </c>
      <c r="D4680" s="0" t="s">
        <v>1168</v>
      </c>
      <c r="E4680" s="317" t="n">
        <v>75.83</v>
      </c>
    </row>
    <row r="4681" customFormat="false" ht="15" hidden="false" customHeight="false" outlineLevel="0" collapsed="false">
      <c r="A4681" s="0" t="n">
        <v>7314</v>
      </c>
      <c r="B4681" s="0" t="s">
        <v>5632</v>
      </c>
      <c r="C4681" s="0" t="s">
        <v>1235</v>
      </c>
      <c r="D4681" s="0" t="s">
        <v>1168</v>
      </c>
      <c r="E4681" s="317" t="n">
        <v>81.72</v>
      </c>
    </row>
    <row r="4682" customFormat="false" ht="15" hidden="false" customHeight="false" outlineLevel="0" collapsed="false">
      <c r="A4682" s="0" t="n">
        <v>38131</v>
      </c>
      <c r="B4682" s="0" t="s">
        <v>5633</v>
      </c>
      <c r="C4682" s="0" t="s">
        <v>1235</v>
      </c>
      <c r="D4682" s="0" t="s">
        <v>1168</v>
      </c>
      <c r="E4682" s="317" t="n">
        <v>76.51</v>
      </c>
    </row>
    <row r="4683" customFormat="false" ht="15" hidden="false" customHeight="false" outlineLevel="0" collapsed="false">
      <c r="A4683" s="0" t="n">
        <v>7304</v>
      </c>
      <c r="B4683" s="0" t="s">
        <v>5634</v>
      </c>
      <c r="C4683" s="0" t="s">
        <v>1235</v>
      </c>
      <c r="D4683" s="0" t="s">
        <v>1168</v>
      </c>
      <c r="E4683" s="317" t="n">
        <v>50.78</v>
      </c>
    </row>
    <row r="4684" customFormat="false" ht="15" hidden="false" customHeight="false" outlineLevel="0" collapsed="false">
      <c r="A4684" s="0" t="n">
        <v>7293</v>
      </c>
      <c r="B4684" s="0" t="s">
        <v>5635</v>
      </c>
      <c r="C4684" s="0" t="s">
        <v>1235</v>
      </c>
      <c r="D4684" s="0" t="s">
        <v>1168</v>
      </c>
      <c r="E4684" s="317" t="n">
        <v>22.77</v>
      </c>
    </row>
    <row r="4685" customFormat="false" ht="15" hidden="false" customHeight="false" outlineLevel="0" collapsed="false">
      <c r="A4685" s="0" t="n">
        <v>7311</v>
      </c>
      <c r="B4685" s="0" t="s">
        <v>789</v>
      </c>
      <c r="C4685" s="0" t="s">
        <v>1235</v>
      </c>
      <c r="D4685" s="0" t="s">
        <v>1168</v>
      </c>
      <c r="E4685" s="317" t="n">
        <v>22.02</v>
      </c>
    </row>
    <row r="4686" customFormat="false" ht="15" hidden="false" customHeight="false" outlineLevel="0" collapsed="false">
      <c r="A4686" s="0" t="n">
        <v>7292</v>
      </c>
      <c r="B4686" s="0" t="s">
        <v>5636</v>
      </c>
      <c r="C4686" s="0" t="s">
        <v>1235</v>
      </c>
      <c r="D4686" s="0" t="s">
        <v>1175</v>
      </c>
      <c r="E4686" s="317" t="n">
        <v>21.38</v>
      </c>
    </row>
    <row r="4687" customFormat="false" ht="15" hidden="false" customHeight="false" outlineLevel="0" collapsed="false">
      <c r="A4687" s="0" t="n">
        <v>7288</v>
      </c>
      <c r="B4687" s="0" t="s">
        <v>775</v>
      </c>
      <c r="C4687" s="0" t="s">
        <v>1235</v>
      </c>
      <c r="D4687" s="0" t="s">
        <v>1168</v>
      </c>
      <c r="E4687" s="317" t="n">
        <v>24.23</v>
      </c>
    </row>
    <row r="4688" customFormat="false" ht="15" hidden="false" customHeight="false" outlineLevel="0" collapsed="false">
      <c r="A4688" s="0" t="n">
        <v>35693</v>
      </c>
      <c r="B4688" s="0" t="s">
        <v>5637</v>
      </c>
      <c r="C4688" s="0" t="s">
        <v>1235</v>
      </c>
      <c r="D4688" s="0" t="s">
        <v>1168</v>
      </c>
      <c r="E4688" s="317" t="n">
        <v>8.49</v>
      </c>
    </row>
    <row r="4689" customFormat="false" ht="15" hidden="false" customHeight="false" outlineLevel="0" collapsed="false">
      <c r="A4689" s="0" t="n">
        <v>35692</v>
      </c>
      <c r="B4689" s="0" t="s">
        <v>5638</v>
      </c>
      <c r="C4689" s="0" t="s">
        <v>1235</v>
      </c>
      <c r="D4689" s="0" t="s">
        <v>1168</v>
      </c>
      <c r="E4689" s="317" t="n">
        <v>45.5</v>
      </c>
    </row>
    <row r="4690" customFormat="false" ht="15" hidden="false" customHeight="false" outlineLevel="0" collapsed="false">
      <c r="A4690" s="0" t="n">
        <v>7344</v>
      </c>
      <c r="B4690" s="0" t="s">
        <v>5639</v>
      </c>
      <c r="C4690" s="0" t="s">
        <v>3397</v>
      </c>
      <c r="D4690" s="0" t="s">
        <v>1175</v>
      </c>
      <c r="E4690" s="317" t="n">
        <v>57.58</v>
      </c>
    </row>
    <row r="4691" customFormat="false" ht="15" hidden="false" customHeight="false" outlineLevel="0" collapsed="false">
      <c r="A4691" s="0" t="n">
        <v>7345</v>
      </c>
      <c r="B4691" s="0" t="s">
        <v>5640</v>
      </c>
      <c r="C4691" s="0" t="s">
        <v>1235</v>
      </c>
      <c r="D4691" s="0" t="s">
        <v>1168</v>
      </c>
      <c r="E4691" s="317" t="n">
        <v>15.99</v>
      </c>
    </row>
    <row r="4692" customFormat="false" ht="15" hidden="false" customHeight="false" outlineLevel="0" collapsed="false">
      <c r="A4692" s="0" t="n">
        <v>35691</v>
      </c>
      <c r="B4692" s="0" t="s">
        <v>5641</v>
      </c>
      <c r="C4692" s="0" t="s">
        <v>1235</v>
      </c>
      <c r="D4692" s="0" t="s">
        <v>1168</v>
      </c>
      <c r="E4692" s="317" t="n">
        <v>12.64</v>
      </c>
    </row>
    <row r="4693" customFormat="false" ht="15" hidden="false" customHeight="false" outlineLevel="0" collapsed="false">
      <c r="A4693" s="0" t="n">
        <v>7342</v>
      </c>
      <c r="B4693" s="0" t="s">
        <v>5642</v>
      </c>
      <c r="C4693" s="0" t="s">
        <v>1234</v>
      </c>
      <c r="D4693" s="0" t="s">
        <v>1168</v>
      </c>
      <c r="E4693" s="317" t="n">
        <v>1.21</v>
      </c>
    </row>
    <row r="4694" customFormat="false" ht="15" hidden="false" customHeight="false" outlineLevel="0" collapsed="false">
      <c r="A4694" s="0" t="n">
        <v>7306</v>
      </c>
      <c r="B4694" s="0" t="s">
        <v>5643</v>
      </c>
      <c r="C4694" s="0" t="s">
        <v>1235</v>
      </c>
      <c r="D4694" s="0" t="s">
        <v>1168</v>
      </c>
      <c r="E4694" s="317" t="n">
        <v>26.1</v>
      </c>
    </row>
    <row r="4695" customFormat="false" ht="15" hidden="false" customHeight="false" outlineLevel="0" collapsed="false">
      <c r="A4695" s="0" t="n">
        <v>154</v>
      </c>
      <c r="B4695" s="0" t="s">
        <v>5644</v>
      </c>
      <c r="C4695" s="0" t="s">
        <v>1235</v>
      </c>
      <c r="D4695" s="0" t="s">
        <v>1168</v>
      </c>
      <c r="E4695" s="317" t="n">
        <v>41.02</v>
      </c>
    </row>
    <row r="4696" customFormat="false" ht="15" hidden="false" customHeight="false" outlineLevel="0" collapsed="false">
      <c r="A4696" s="0" t="n">
        <v>7338</v>
      </c>
      <c r="B4696" s="0" t="s">
        <v>5645</v>
      </c>
      <c r="C4696" s="0" t="s">
        <v>1234</v>
      </c>
      <c r="D4696" s="0" t="s">
        <v>1168</v>
      </c>
      <c r="E4696" s="317" t="n">
        <v>27.35</v>
      </c>
    </row>
    <row r="4697" customFormat="false" ht="15" hidden="false" customHeight="false" outlineLevel="0" collapsed="false">
      <c r="A4697" s="0" t="n">
        <v>39574</v>
      </c>
      <c r="B4697" s="0" t="s">
        <v>5646</v>
      </c>
      <c r="C4697" s="0" t="s">
        <v>1167</v>
      </c>
      <c r="D4697" s="0" t="s">
        <v>1168</v>
      </c>
      <c r="E4697" s="317" t="n">
        <v>2.77</v>
      </c>
    </row>
    <row r="4698" customFormat="false" ht="15" hidden="false" customHeight="false" outlineLevel="0" collapsed="false">
      <c r="A4698" s="0" t="n">
        <v>11060</v>
      </c>
      <c r="B4698" s="0" t="s">
        <v>5647</v>
      </c>
      <c r="C4698" s="0" t="s">
        <v>1167</v>
      </c>
      <c r="D4698" s="0" t="s">
        <v>1168</v>
      </c>
      <c r="E4698" s="317" t="n">
        <v>24.82</v>
      </c>
    </row>
    <row r="4699" customFormat="false" ht="15" hidden="false" customHeight="false" outlineLevel="0" collapsed="false">
      <c r="A4699" s="0" t="n">
        <v>37401</v>
      </c>
      <c r="B4699" s="0" t="s">
        <v>5648</v>
      </c>
      <c r="C4699" s="0" t="s">
        <v>1167</v>
      </c>
      <c r="D4699" s="0" t="s">
        <v>1168</v>
      </c>
      <c r="E4699" s="317" t="n">
        <v>45.95</v>
      </c>
    </row>
    <row r="4700" customFormat="false" ht="15" hidden="false" customHeight="false" outlineLevel="0" collapsed="false">
      <c r="A4700" s="0" t="n">
        <v>7525</v>
      </c>
      <c r="B4700" s="0" t="s">
        <v>5649</v>
      </c>
      <c r="C4700" s="0" t="s">
        <v>1167</v>
      </c>
      <c r="D4700" s="0" t="s">
        <v>1168</v>
      </c>
      <c r="E4700" s="317" t="n">
        <v>29.79</v>
      </c>
    </row>
    <row r="4701" customFormat="false" ht="15" hidden="false" customHeight="false" outlineLevel="0" collapsed="false">
      <c r="A4701" s="0" t="n">
        <v>7524</v>
      </c>
      <c r="B4701" s="0" t="s">
        <v>5650</v>
      </c>
      <c r="C4701" s="0" t="s">
        <v>1167</v>
      </c>
      <c r="D4701" s="0" t="s">
        <v>1168</v>
      </c>
      <c r="E4701" s="317" t="n">
        <v>28.07</v>
      </c>
    </row>
    <row r="4702" customFormat="false" ht="15" hidden="false" customHeight="false" outlineLevel="0" collapsed="false">
      <c r="A4702" s="0" t="n">
        <v>38105</v>
      </c>
      <c r="B4702" s="0" t="s">
        <v>5651</v>
      </c>
      <c r="C4702" s="0" t="s">
        <v>1167</v>
      </c>
      <c r="D4702" s="0" t="s">
        <v>1168</v>
      </c>
      <c r="E4702" s="317" t="n">
        <v>7.21</v>
      </c>
    </row>
    <row r="4703" customFormat="false" ht="15" hidden="false" customHeight="false" outlineLevel="0" collapsed="false">
      <c r="A4703" s="0" t="n">
        <v>38084</v>
      </c>
      <c r="B4703" s="0" t="s">
        <v>5652</v>
      </c>
      <c r="C4703" s="0" t="s">
        <v>1167</v>
      </c>
      <c r="D4703" s="0" t="s">
        <v>1168</v>
      </c>
      <c r="E4703" s="317" t="n">
        <v>10.24</v>
      </c>
    </row>
    <row r="4704" customFormat="false" ht="15" hidden="false" customHeight="false" outlineLevel="0" collapsed="false">
      <c r="A4704" s="0" t="n">
        <v>38103</v>
      </c>
      <c r="B4704" s="0" t="s">
        <v>5653</v>
      </c>
      <c r="C4704" s="0" t="s">
        <v>1167</v>
      </c>
      <c r="D4704" s="0" t="s">
        <v>1168</v>
      </c>
      <c r="E4704" s="317" t="n">
        <v>10.82</v>
      </c>
    </row>
    <row r="4705" customFormat="false" ht="15" hidden="false" customHeight="false" outlineLevel="0" collapsed="false">
      <c r="A4705" s="0" t="n">
        <v>38082</v>
      </c>
      <c r="B4705" s="0" t="s">
        <v>5654</v>
      </c>
      <c r="C4705" s="0" t="s">
        <v>1167</v>
      </c>
      <c r="D4705" s="0" t="s">
        <v>1168</v>
      </c>
      <c r="E4705" s="317" t="n">
        <v>13.33</v>
      </c>
    </row>
    <row r="4706" customFormat="false" ht="15" hidden="false" customHeight="false" outlineLevel="0" collapsed="false">
      <c r="A4706" s="0" t="n">
        <v>38104</v>
      </c>
      <c r="B4706" s="0" t="s">
        <v>5655</v>
      </c>
      <c r="C4706" s="0" t="s">
        <v>1167</v>
      </c>
      <c r="D4706" s="0" t="s">
        <v>1168</v>
      </c>
      <c r="E4706" s="317" t="n">
        <v>21.19</v>
      </c>
    </row>
    <row r="4707" customFormat="false" ht="15" hidden="false" customHeight="false" outlineLevel="0" collapsed="false">
      <c r="A4707" s="0" t="n">
        <v>38083</v>
      </c>
      <c r="B4707" s="0" t="s">
        <v>5656</v>
      </c>
      <c r="C4707" s="0" t="s">
        <v>1167</v>
      </c>
      <c r="D4707" s="0" t="s">
        <v>1168</v>
      </c>
      <c r="E4707" s="317" t="n">
        <v>23.53</v>
      </c>
    </row>
    <row r="4708" customFormat="false" ht="15" hidden="false" customHeight="false" outlineLevel="0" collapsed="false">
      <c r="A4708" s="0" t="n">
        <v>38101</v>
      </c>
      <c r="B4708" s="0" t="s">
        <v>5657</v>
      </c>
      <c r="C4708" s="0" t="s">
        <v>1167</v>
      </c>
      <c r="D4708" s="0" t="s">
        <v>1168</v>
      </c>
      <c r="E4708" s="317" t="n">
        <v>5.15</v>
      </c>
    </row>
    <row r="4709" customFormat="false" ht="15" hidden="false" customHeight="false" outlineLevel="0" collapsed="false">
      <c r="A4709" s="0" t="n">
        <v>7528</v>
      </c>
      <c r="B4709" s="0" t="s">
        <v>5658</v>
      </c>
      <c r="C4709" s="0" t="s">
        <v>1167</v>
      </c>
      <c r="D4709" s="0" t="s">
        <v>1175</v>
      </c>
      <c r="E4709" s="317" t="n">
        <v>6.05</v>
      </c>
    </row>
    <row r="4710" customFormat="false" ht="15" hidden="false" customHeight="false" outlineLevel="0" collapsed="false">
      <c r="A4710" s="0" t="n">
        <v>12147</v>
      </c>
      <c r="B4710" s="0" t="s">
        <v>5659</v>
      </c>
      <c r="C4710" s="0" t="s">
        <v>1167</v>
      </c>
      <c r="D4710" s="0" t="s">
        <v>1168</v>
      </c>
      <c r="E4710" s="317" t="n">
        <v>9.22</v>
      </c>
    </row>
    <row r="4711" customFormat="false" ht="15" hidden="false" customHeight="false" outlineLevel="0" collapsed="false">
      <c r="A4711" s="0" t="n">
        <v>38075</v>
      </c>
      <c r="B4711" s="0" t="s">
        <v>5660</v>
      </c>
      <c r="C4711" s="0" t="s">
        <v>1167</v>
      </c>
      <c r="D4711" s="0" t="s">
        <v>1168</v>
      </c>
      <c r="E4711" s="317" t="n">
        <v>10.48</v>
      </c>
    </row>
    <row r="4712" customFormat="false" ht="15" hidden="false" customHeight="false" outlineLevel="0" collapsed="false">
      <c r="A4712" s="0" t="n">
        <v>38102</v>
      </c>
      <c r="B4712" s="0" t="s">
        <v>5661</v>
      </c>
      <c r="C4712" s="0" t="s">
        <v>1167</v>
      </c>
      <c r="D4712" s="0" t="s">
        <v>1168</v>
      </c>
      <c r="E4712" s="317" t="n">
        <v>6.58</v>
      </c>
    </row>
    <row r="4713" customFormat="false" ht="15" hidden="false" customHeight="false" outlineLevel="0" collapsed="false">
      <c r="A4713" s="0" t="n">
        <v>38076</v>
      </c>
      <c r="B4713" s="0" t="s">
        <v>5662</v>
      </c>
      <c r="C4713" s="0" t="s">
        <v>1167</v>
      </c>
      <c r="D4713" s="0" t="s">
        <v>1168</v>
      </c>
      <c r="E4713" s="317" t="n">
        <v>11.75</v>
      </c>
    </row>
    <row r="4714" customFormat="false" ht="15" hidden="false" customHeight="false" outlineLevel="0" collapsed="false">
      <c r="A4714" s="0" t="n">
        <v>7592</v>
      </c>
      <c r="B4714" s="0" t="s">
        <v>5663</v>
      </c>
      <c r="C4714" s="0" t="s">
        <v>1173</v>
      </c>
      <c r="D4714" s="0" t="s">
        <v>1175</v>
      </c>
      <c r="E4714" s="317" t="n">
        <v>13.3</v>
      </c>
    </row>
    <row r="4715" customFormat="false" ht="15" hidden="false" customHeight="false" outlineLevel="0" collapsed="false">
      <c r="A4715" s="0" t="n">
        <v>40820</v>
      </c>
      <c r="B4715" s="0" t="s">
        <v>5664</v>
      </c>
      <c r="C4715" s="0" t="s">
        <v>1360</v>
      </c>
      <c r="D4715" s="0" t="s">
        <v>1168</v>
      </c>
      <c r="E4715" s="316" t="n">
        <v>2460.42</v>
      </c>
    </row>
    <row r="4716" customFormat="false" ht="15" hidden="false" customHeight="false" outlineLevel="0" collapsed="false">
      <c r="A4716" s="0" t="n">
        <v>11762</v>
      </c>
      <c r="B4716" s="0" t="s">
        <v>927</v>
      </c>
      <c r="C4716" s="0" t="s">
        <v>1167</v>
      </c>
      <c r="D4716" s="0" t="s">
        <v>1168</v>
      </c>
      <c r="E4716" s="317" t="n">
        <v>48</v>
      </c>
    </row>
    <row r="4717" customFormat="false" ht="15" hidden="false" customHeight="false" outlineLevel="0" collapsed="false">
      <c r="A4717" s="0" t="n">
        <v>13418</v>
      </c>
      <c r="B4717" s="0" t="s">
        <v>5665</v>
      </c>
      <c r="C4717" s="0" t="s">
        <v>1167</v>
      </c>
      <c r="D4717" s="0" t="s">
        <v>1168</v>
      </c>
      <c r="E4717" s="317" t="n">
        <v>13.41</v>
      </c>
    </row>
    <row r="4718" customFormat="false" ht="15" hidden="false" customHeight="false" outlineLevel="0" collapsed="false">
      <c r="A4718" s="0" t="n">
        <v>13984</v>
      </c>
      <c r="B4718" s="0" t="s">
        <v>5666</v>
      </c>
      <c r="C4718" s="0" t="s">
        <v>1167</v>
      </c>
      <c r="D4718" s="0" t="s">
        <v>1168</v>
      </c>
      <c r="E4718" s="317" t="n">
        <v>33.54</v>
      </c>
    </row>
    <row r="4719" customFormat="false" ht="15" hidden="false" customHeight="false" outlineLevel="0" collapsed="false">
      <c r="A4719" s="0" t="n">
        <v>11772</v>
      </c>
      <c r="B4719" s="0" t="s">
        <v>5667</v>
      </c>
      <c r="C4719" s="0" t="s">
        <v>1167</v>
      </c>
      <c r="D4719" s="0" t="s">
        <v>1168</v>
      </c>
      <c r="E4719" s="317" t="n">
        <v>81.46</v>
      </c>
    </row>
    <row r="4720" customFormat="false" ht="15" hidden="false" customHeight="false" outlineLevel="0" collapsed="false">
      <c r="A4720" s="0" t="n">
        <v>36795</v>
      </c>
      <c r="B4720" s="0" t="s">
        <v>5668</v>
      </c>
      <c r="C4720" s="0" t="s">
        <v>1167</v>
      </c>
      <c r="D4720" s="0" t="s">
        <v>1168</v>
      </c>
      <c r="E4720" s="317" t="n">
        <v>523.92</v>
      </c>
    </row>
    <row r="4721" customFormat="false" ht="15" hidden="false" customHeight="false" outlineLevel="0" collapsed="false">
      <c r="A4721" s="0" t="n">
        <v>36796</v>
      </c>
      <c r="B4721" s="0" t="s">
        <v>932</v>
      </c>
      <c r="C4721" s="0" t="s">
        <v>1167</v>
      </c>
      <c r="D4721" s="0" t="s">
        <v>1168</v>
      </c>
      <c r="E4721" s="317" t="n">
        <v>134.89</v>
      </c>
    </row>
    <row r="4722" customFormat="false" ht="15" hidden="false" customHeight="false" outlineLevel="0" collapsed="false">
      <c r="A4722" s="0" t="n">
        <v>36791</v>
      </c>
      <c r="B4722" s="0" t="s">
        <v>5669</v>
      </c>
      <c r="C4722" s="0" t="s">
        <v>1167</v>
      </c>
      <c r="D4722" s="0" t="s">
        <v>1168</v>
      </c>
      <c r="E4722" s="317" t="n">
        <v>69.5</v>
      </c>
    </row>
    <row r="4723" customFormat="false" ht="15" hidden="false" customHeight="false" outlineLevel="0" collapsed="false">
      <c r="A4723" s="0" t="n">
        <v>13415</v>
      </c>
      <c r="B4723" s="0" t="s">
        <v>5670</v>
      </c>
      <c r="C4723" s="0" t="s">
        <v>1167</v>
      </c>
      <c r="D4723" s="0" t="s">
        <v>1175</v>
      </c>
      <c r="E4723" s="317" t="n">
        <v>40.4</v>
      </c>
    </row>
    <row r="4724" customFormat="false" ht="15" hidden="false" customHeight="false" outlineLevel="0" collapsed="false">
      <c r="A4724" s="0" t="n">
        <v>36792</v>
      </c>
      <c r="B4724" s="0" t="s">
        <v>5671</v>
      </c>
      <c r="C4724" s="0" t="s">
        <v>1167</v>
      </c>
      <c r="D4724" s="0" t="s">
        <v>1168</v>
      </c>
      <c r="E4724" s="317" t="n">
        <v>132.85</v>
      </c>
    </row>
    <row r="4725" customFormat="false" ht="15" hidden="false" customHeight="false" outlineLevel="0" collapsed="false">
      <c r="A4725" s="0" t="n">
        <v>11773</v>
      </c>
      <c r="B4725" s="0" t="s">
        <v>5672</v>
      </c>
      <c r="C4725" s="0" t="s">
        <v>1167</v>
      </c>
      <c r="D4725" s="0" t="s">
        <v>1168</v>
      </c>
      <c r="E4725" s="317" t="n">
        <v>77.77</v>
      </c>
    </row>
    <row r="4726" customFormat="false" ht="15" hidden="false" customHeight="false" outlineLevel="0" collapsed="false">
      <c r="A4726" s="0" t="n">
        <v>11775</v>
      </c>
      <c r="B4726" s="0" t="s">
        <v>5673</v>
      </c>
      <c r="C4726" s="0" t="s">
        <v>1167</v>
      </c>
      <c r="D4726" s="0" t="s">
        <v>1168</v>
      </c>
      <c r="E4726" s="317" t="n">
        <v>81.2</v>
      </c>
    </row>
    <row r="4727" customFormat="false" ht="15" hidden="false" customHeight="false" outlineLevel="0" collapsed="false">
      <c r="A4727" s="0" t="n">
        <v>13983</v>
      </c>
      <c r="B4727" s="0" t="s">
        <v>5674</v>
      </c>
      <c r="C4727" s="0" t="s">
        <v>1167</v>
      </c>
      <c r="D4727" s="0" t="s">
        <v>1168</v>
      </c>
      <c r="E4727" s="317" t="n">
        <v>41.49</v>
      </c>
    </row>
    <row r="4728" customFormat="false" ht="15" hidden="false" customHeight="false" outlineLevel="0" collapsed="false">
      <c r="A4728" s="0" t="n">
        <v>13416</v>
      </c>
      <c r="B4728" s="0" t="s">
        <v>5675</v>
      </c>
      <c r="C4728" s="0" t="s">
        <v>1167</v>
      </c>
      <c r="D4728" s="0" t="s">
        <v>1168</v>
      </c>
      <c r="E4728" s="317" t="n">
        <v>33.46</v>
      </c>
    </row>
    <row r="4729" customFormat="false" ht="15" hidden="false" customHeight="false" outlineLevel="0" collapsed="false">
      <c r="A4729" s="0" t="n">
        <v>13417</v>
      </c>
      <c r="B4729" s="0" t="s">
        <v>952</v>
      </c>
      <c r="C4729" s="0" t="s">
        <v>1167</v>
      </c>
      <c r="D4729" s="0" t="s">
        <v>1168</v>
      </c>
      <c r="E4729" s="317" t="n">
        <v>29.51</v>
      </c>
    </row>
    <row r="4730" customFormat="false" ht="15" hidden="false" customHeight="false" outlineLevel="0" collapsed="false">
      <c r="A4730" s="0" t="n">
        <v>7604</v>
      </c>
      <c r="B4730" s="0" t="s">
        <v>5676</v>
      </c>
      <c r="C4730" s="0" t="s">
        <v>1167</v>
      </c>
      <c r="D4730" s="0" t="s">
        <v>1168</v>
      </c>
      <c r="E4730" s="317" t="n">
        <v>12.78</v>
      </c>
    </row>
    <row r="4731" customFormat="false" ht="15" hidden="false" customHeight="false" outlineLevel="0" collapsed="false">
      <c r="A4731" s="0" t="n">
        <v>11763</v>
      </c>
      <c r="B4731" s="0" t="s">
        <v>5677</v>
      </c>
      <c r="C4731" s="0" t="s">
        <v>1167</v>
      </c>
      <c r="D4731" s="0" t="s">
        <v>1168</v>
      </c>
      <c r="E4731" s="317" t="n">
        <v>55.9</v>
      </c>
    </row>
    <row r="4732" customFormat="false" ht="15" hidden="false" customHeight="false" outlineLevel="0" collapsed="false">
      <c r="A4732" s="0" t="n">
        <v>11764</v>
      </c>
      <c r="B4732" s="0" t="s">
        <v>5678</v>
      </c>
      <c r="C4732" s="0" t="s">
        <v>1167</v>
      </c>
      <c r="D4732" s="0" t="s">
        <v>1168</v>
      </c>
      <c r="E4732" s="317" t="n">
        <v>59.7</v>
      </c>
    </row>
    <row r="4733" customFormat="false" ht="15" hidden="false" customHeight="false" outlineLevel="0" collapsed="false">
      <c r="A4733" s="0" t="n">
        <v>11829</v>
      </c>
      <c r="B4733" s="0" t="s">
        <v>5679</v>
      </c>
      <c r="C4733" s="0" t="s">
        <v>1167</v>
      </c>
      <c r="D4733" s="0" t="s">
        <v>1168</v>
      </c>
      <c r="E4733" s="317" t="n">
        <v>14.31</v>
      </c>
    </row>
    <row r="4734" customFormat="false" ht="15" hidden="false" customHeight="false" outlineLevel="0" collapsed="false">
      <c r="A4734" s="0" t="n">
        <v>11825</v>
      </c>
      <c r="B4734" s="0" t="s">
        <v>5680</v>
      </c>
      <c r="C4734" s="0" t="s">
        <v>1167</v>
      </c>
      <c r="D4734" s="0" t="s">
        <v>1168</v>
      </c>
      <c r="E4734" s="317" t="n">
        <v>24.53</v>
      </c>
    </row>
    <row r="4735" customFormat="false" ht="15" hidden="false" customHeight="false" outlineLevel="0" collapsed="false">
      <c r="A4735" s="0" t="n">
        <v>11767</v>
      </c>
      <c r="B4735" s="0" t="s">
        <v>5681</v>
      </c>
      <c r="C4735" s="0" t="s">
        <v>1167</v>
      </c>
      <c r="D4735" s="0" t="s">
        <v>1168</v>
      </c>
      <c r="E4735" s="317" t="n">
        <v>99.1</v>
      </c>
    </row>
    <row r="4736" customFormat="false" ht="15" hidden="false" customHeight="false" outlineLevel="0" collapsed="false">
      <c r="A4736" s="0" t="n">
        <v>11830</v>
      </c>
      <c r="B4736" s="0" t="s">
        <v>5682</v>
      </c>
      <c r="C4736" s="0" t="s">
        <v>1167</v>
      </c>
      <c r="D4736" s="0" t="s">
        <v>1168</v>
      </c>
      <c r="E4736" s="317" t="n">
        <v>15.46</v>
      </c>
    </row>
    <row r="4737" customFormat="false" ht="15" hidden="false" customHeight="false" outlineLevel="0" collapsed="false">
      <c r="A4737" s="0" t="n">
        <v>11766</v>
      </c>
      <c r="B4737" s="0" t="s">
        <v>5683</v>
      </c>
      <c r="C4737" s="0" t="s">
        <v>1167</v>
      </c>
      <c r="D4737" s="0" t="s">
        <v>1168</v>
      </c>
      <c r="E4737" s="317" t="n">
        <v>27.48</v>
      </c>
    </row>
    <row r="4738" customFormat="false" ht="15" hidden="false" customHeight="false" outlineLevel="0" collapsed="false">
      <c r="A4738" s="0" t="n">
        <v>11765</v>
      </c>
      <c r="B4738" s="0" t="s">
        <v>5684</v>
      </c>
      <c r="C4738" s="0" t="s">
        <v>1167</v>
      </c>
      <c r="D4738" s="0" t="s">
        <v>1168</v>
      </c>
      <c r="E4738" s="317" t="n">
        <v>37.43</v>
      </c>
    </row>
    <row r="4739" customFormat="false" ht="15" hidden="false" customHeight="false" outlineLevel="0" collapsed="false">
      <c r="A4739" s="0" t="n">
        <v>11824</v>
      </c>
      <c r="B4739" s="0" t="s">
        <v>5685</v>
      </c>
      <c r="C4739" s="0" t="s">
        <v>1167</v>
      </c>
      <c r="D4739" s="0" t="s">
        <v>1168</v>
      </c>
      <c r="E4739" s="317" t="n">
        <v>28.35</v>
      </c>
    </row>
    <row r="4740" customFormat="false" ht="15" hidden="false" customHeight="false" outlineLevel="0" collapsed="false">
      <c r="A4740" s="0" t="n">
        <v>11777</v>
      </c>
      <c r="B4740" s="0" t="s">
        <v>5686</v>
      </c>
      <c r="C4740" s="0" t="s">
        <v>1167</v>
      </c>
      <c r="D4740" s="0" t="s">
        <v>1168</v>
      </c>
      <c r="E4740" s="317" t="n">
        <v>106.03</v>
      </c>
    </row>
    <row r="4741" customFormat="false" ht="15" hidden="false" customHeight="false" outlineLevel="0" collapsed="false">
      <c r="A4741" s="0" t="n">
        <v>7602</v>
      </c>
      <c r="B4741" s="0" t="s">
        <v>5687</v>
      </c>
      <c r="C4741" s="0" t="s">
        <v>1167</v>
      </c>
      <c r="D4741" s="0" t="s">
        <v>1168</v>
      </c>
      <c r="E4741" s="317" t="n">
        <v>12.67</v>
      </c>
    </row>
    <row r="4742" customFormat="false" ht="15" hidden="false" customHeight="false" outlineLevel="0" collapsed="false">
      <c r="A4742" s="0" t="n">
        <v>7603</v>
      </c>
      <c r="B4742" s="0" t="s">
        <v>5688</v>
      </c>
      <c r="C4742" s="0" t="s">
        <v>1167</v>
      </c>
      <c r="D4742" s="0" t="s">
        <v>1168</v>
      </c>
      <c r="E4742" s="317" t="n">
        <v>12.28</v>
      </c>
    </row>
    <row r="4743" customFormat="false" ht="15" hidden="false" customHeight="false" outlineLevel="0" collapsed="false">
      <c r="A4743" s="0" t="n">
        <v>11826</v>
      </c>
      <c r="B4743" s="0" t="s">
        <v>5689</v>
      </c>
      <c r="C4743" s="0" t="s">
        <v>1167</v>
      </c>
      <c r="D4743" s="0" t="s">
        <v>1168</v>
      </c>
      <c r="E4743" s="317" t="n">
        <v>23.81</v>
      </c>
    </row>
    <row r="4744" customFormat="false" ht="15" hidden="false" customHeight="false" outlineLevel="0" collapsed="false">
      <c r="A4744" s="0" t="n">
        <v>7606</v>
      </c>
      <c r="B4744" s="0" t="s">
        <v>5690</v>
      </c>
      <c r="C4744" s="0" t="s">
        <v>1167</v>
      </c>
      <c r="D4744" s="0" t="s">
        <v>1168</v>
      </c>
      <c r="E4744" s="317" t="n">
        <v>24.81</v>
      </c>
    </row>
    <row r="4745" customFormat="false" ht="15" hidden="false" customHeight="false" outlineLevel="0" collapsed="false">
      <c r="A4745" s="0" t="n">
        <v>40329</v>
      </c>
      <c r="B4745" s="0" t="s">
        <v>5691</v>
      </c>
      <c r="C4745" s="0" t="s">
        <v>1167</v>
      </c>
      <c r="D4745" s="0" t="s">
        <v>1175</v>
      </c>
      <c r="E4745" s="317" t="n">
        <v>12</v>
      </c>
    </row>
    <row r="4746" customFormat="false" ht="15" hidden="false" customHeight="false" outlineLevel="0" collapsed="false">
      <c r="A4746" s="0" t="n">
        <v>11823</v>
      </c>
      <c r="B4746" s="0" t="s">
        <v>5692</v>
      </c>
      <c r="C4746" s="0" t="s">
        <v>1167</v>
      </c>
      <c r="D4746" s="0" t="s">
        <v>1168</v>
      </c>
      <c r="E4746" s="317" t="n">
        <v>5.18</v>
      </c>
    </row>
    <row r="4747" customFormat="false" ht="15" hidden="false" customHeight="false" outlineLevel="0" collapsed="false">
      <c r="A4747" s="0" t="n">
        <v>11822</v>
      </c>
      <c r="B4747" s="0" t="s">
        <v>5693</v>
      </c>
      <c r="C4747" s="0" t="s">
        <v>1167</v>
      </c>
      <c r="D4747" s="0" t="s">
        <v>1168</v>
      </c>
      <c r="E4747" s="317" t="n">
        <v>27.71</v>
      </c>
    </row>
    <row r="4748" customFormat="false" ht="15" hidden="false" customHeight="false" outlineLevel="0" collapsed="false">
      <c r="A4748" s="0" t="n">
        <v>11831</v>
      </c>
      <c r="B4748" s="0" t="s">
        <v>951</v>
      </c>
      <c r="C4748" s="0" t="s">
        <v>1167</v>
      </c>
      <c r="D4748" s="0" t="s">
        <v>1168</v>
      </c>
      <c r="E4748" s="317" t="n">
        <v>21.04</v>
      </c>
    </row>
    <row r="4749" customFormat="false" ht="15" hidden="false" customHeight="false" outlineLevel="0" collapsed="false">
      <c r="A4749" s="0" t="n">
        <v>7613</v>
      </c>
      <c r="B4749" s="0" t="s">
        <v>5694</v>
      </c>
      <c r="C4749" s="0" t="s">
        <v>1167</v>
      </c>
      <c r="D4749" s="0" t="s">
        <v>1171</v>
      </c>
      <c r="E4749" s="316" t="n">
        <v>54100.15</v>
      </c>
    </row>
    <row r="4750" customFormat="false" ht="15" hidden="false" customHeight="false" outlineLevel="0" collapsed="false">
      <c r="A4750" s="0" t="n">
        <v>7619</v>
      </c>
      <c r="B4750" s="0" t="s">
        <v>5695</v>
      </c>
      <c r="C4750" s="0" t="s">
        <v>1167</v>
      </c>
      <c r="D4750" s="0" t="s">
        <v>1171</v>
      </c>
      <c r="E4750" s="316" t="n">
        <v>8362.72</v>
      </c>
    </row>
    <row r="4751" customFormat="false" ht="15" hidden="false" customHeight="false" outlineLevel="0" collapsed="false">
      <c r="A4751" s="0" t="n">
        <v>12076</v>
      </c>
      <c r="B4751" s="0" t="s">
        <v>5696</v>
      </c>
      <c r="C4751" s="0" t="s">
        <v>1167</v>
      </c>
      <c r="D4751" s="0" t="s">
        <v>1171</v>
      </c>
      <c r="E4751" s="316" t="n">
        <v>3836.11</v>
      </c>
    </row>
    <row r="4752" customFormat="false" ht="15" hidden="false" customHeight="false" outlineLevel="0" collapsed="false">
      <c r="A4752" s="0" t="n">
        <v>7614</v>
      </c>
      <c r="B4752" s="0" t="s">
        <v>5697</v>
      </c>
      <c r="C4752" s="0" t="s">
        <v>1167</v>
      </c>
      <c r="D4752" s="0" t="s">
        <v>1171</v>
      </c>
      <c r="E4752" s="316" t="n">
        <v>10547.39</v>
      </c>
    </row>
    <row r="4753" customFormat="false" ht="15" hidden="false" customHeight="false" outlineLevel="0" collapsed="false">
      <c r="A4753" s="0" t="n">
        <v>7618</v>
      </c>
      <c r="B4753" s="0" t="s">
        <v>5698</v>
      </c>
      <c r="C4753" s="0" t="s">
        <v>1167</v>
      </c>
      <c r="D4753" s="0" t="s">
        <v>1171</v>
      </c>
      <c r="E4753" s="316" t="n">
        <v>68407.76</v>
      </c>
    </row>
    <row r="4754" customFormat="false" ht="15" hidden="false" customHeight="false" outlineLevel="0" collapsed="false">
      <c r="A4754" s="0" t="n">
        <v>7620</v>
      </c>
      <c r="B4754" s="0" t="s">
        <v>5699</v>
      </c>
      <c r="C4754" s="0" t="s">
        <v>1167</v>
      </c>
      <c r="D4754" s="0" t="s">
        <v>1171</v>
      </c>
      <c r="E4754" s="316" t="n">
        <v>14796.43</v>
      </c>
    </row>
    <row r="4755" customFormat="false" ht="15" hidden="false" customHeight="false" outlineLevel="0" collapsed="false">
      <c r="A4755" s="0" t="n">
        <v>7610</v>
      </c>
      <c r="B4755" s="0" t="s">
        <v>5700</v>
      </c>
      <c r="C4755" s="0" t="s">
        <v>1167</v>
      </c>
      <c r="D4755" s="0" t="s">
        <v>1171</v>
      </c>
      <c r="E4755" s="316" t="n">
        <v>4685.53</v>
      </c>
    </row>
    <row r="4756" customFormat="false" ht="15" hidden="false" customHeight="false" outlineLevel="0" collapsed="false">
      <c r="A4756" s="0" t="n">
        <v>7615</v>
      </c>
      <c r="B4756" s="0" t="s">
        <v>5701</v>
      </c>
      <c r="C4756" s="0" t="s">
        <v>1167</v>
      </c>
      <c r="D4756" s="0" t="s">
        <v>1171</v>
      </c>
      <c r="E4756" s="316" t="n">
        <v>17262.5</v>
      </c>
    </row>
    <row r="4757" customFormat="false" ht="15" hidden="false" customHeight="false" outlineLevel="0" collapsed="false">
      <c r="A4757" s="0" t="n">
        <v>7617</v>
      </c>
      <c r="B4757" s="0" t="s">
        <v>5702</v>
      </c>
      <c r="C4757" s="0" t="s">
        <v>1167</v>
      </c>
      <c r="D4757" s="0" t="s">
        <v>1171</v>
      </c>
      <c r="E4757" s="316" t="n">
        <v>5233.55</v>
      </c>
    </row>
    <row r="4758" customFormat="false" ht="15" hidden="false" customHeight="false" outlineLevel="0" collapsed="false">
      <c r="A4758" s="0" t="n">
        <v>7616</v>
      </c>
      <c r="B4758" s="0" t="s">
        <v>5703</v>
      </c>
      <c r="C4758" s="0" t="s">
        <v>1167</v>
      </c>
      <c r="D4758" s="0" t="s">
        <v>1171</v>
      </c>
      <c r="E4758" s="316" t="n">
        <v>28169.67</v>
      </c>
    </row>
    <row r="4759" customFormat="false" ht="15" hidden="false" customHeight="false" outlineLevel="0" collapsed="false">
      <c r="A4759" s="0" t="n">
        <v>7611</v>
      </c>
      <c r="B4759" s="0" t="s">
        <v>5704</v>
      </c>
      <c r="C4759" s="0" t="s">
        <v>1167</v>
      </c>
      <c r="D4759" s="0" t="s">
        <v>1171</v>
      </c>
      <c r="E4759" s="316" t="n">
        <v>6768</v>
      </c>
    </row>
    <row r="4760" customFormat="false" ht="15" hidden="false" customHeight="false" outlineLevel="0" collapsed="false">
      <c r="A4760" s="0" t="n">
        <v>7612</v>
      </c>
      <c r="B4760" s="0" t="s">
        <v>5705</v>
      </c>
      <c r="C4760" s="0" t="s">
        <v>1167</v>
      </c>
      <c r="D4760" s="0" t="s">
        <v>1171</v>
      </c>
      <c r="E4760" s="316" t="n">
        <v>38639.52</v>
      </c>
    </row>
    <row r="4761" customFormat="false" ht="15" hidden="false" customHeight="false" outlineLevel="0" collapsed="false">
      <c r="A4761" s="0" t="n">
        <v>37371</v>
      </c>
      <c r="B4761" s="0" t="s">
        <v>660</v>
      </c>
      <c r="C4761" s="0" t="s">
        <v>1173</v>
      </c>
      <c r="D4761" s="0" t="s">
        <v>1175</v>
      </c>
      <c r="E4761" s="317" t="n">
        <v>0.71</v>
      </c>
    </row>
    <row r="4762" customFormat="false" ht="15" hidden="false" customHeight="false" outlineLevel="0" collapsed="false">
      <c r="A4762" s="0" t="n">
        <v>40861</v>
      </c>
      <c r="B4762" s="0" t="s">
        <v>640</v>
      </c>
      <c r="C4762" s="0" t="s">
        <v>1360</v>
      </c>
      <c r="D4762" s="0" t="s">
        <v>1175</v>
      </c>
      <c r="E4762" s="317" t="n">
        <v>134.56</v>
      </c>
    </row>
    <row r="4763" customFormat="false" ht="15" hidden="false" customHeight="false" outlineLevel="0" collapsed="false">
      <c r="A4763" s="0" t="n">
        <v>36510</v>
      </c>
      <c r="B4763" s="0" t="s">
        <v>5706</v>
      </c>
      <c r="C4763" s="0" t="s">
        <v>1167</v>
      </c>
      <c r="D4763" s="0" t="s">
        <v>1168</v>
      </c>
      <c r="E4763" s="316" t="n">
        <v>461162.06</v>
      </c>
    </row>
    <row r="4764" customFormat="false" ht="15" hidden="false" customHeight="false" outlineLevel="0" collapsed="false">
      <c r="A4764" s="0" t="n">
        <v>25020</v>
      </c>
      <c r="B4764" s="0" t="s">
        <v>5707</v>
      </c>
      <c r="C4764" s="0" t="s">
        <v>1167</v>
      </c>
      <c r="D4764" s="0" t="s">
        <v>1168</v>
      </c>
      <c r="E4764" s="316" t="n">
        <v>1899825.43</v>
      </c>
    </row>
    <row r="4765" customFormat="false" ht="15" hidden="false" customHeight="false" outlineLevel="0" collapsed="false">
      <c r="A4765" s="0" t="n">
        <v>7622</v>
      </c>
      <c r="B4765" s="0" t="s">
        <v>5708</v>
      </c>
      <c r="C4765" s="0" t="s">
        <v>1167</v>
      </c>
      <c r="D4765" s="0" t="s">
        <v>1168</v>
      </c>
      <c r="E4765" s="316" t="n">
        <v>447394.6</v>
      </c>
    </row>
    <row r="4766" customFormat="false" ht="15" hidden="false" customHeight="false" outlineLevel="0" collapsed="false">
      <c r="A4766" s="0" t="n">
        <v>7624</v>
      </c>
      <c r="B4766" s="0" t="s">
        <v>5709</v>
      </c>
      <c r="C4766" s="0" t="s">
        <v>1167</v>
      </c>
      <c r="D4766" s="0" t="s">
        <v>1175</v>
      </c>
      <c r="E4766" s="316" t="n">
        <v>580000</v>
      </c>
    </row>
    <row r="4767" customFormat="false" ht="15" hidden="false" customHeight="false" outlineLevel="0" collapsed="false">
      <c r="A4767" s="0" t="n">
        <v>7625</v>
      </c>
      <c r="B4767" s="0" t="s">
        <v>5710</v>
      </c>
      <c r="C4767" s="0" t="s">
        <v>1167</v>
      </c>
      <c r="D4767" s="0" t="s">
        <v>1168</v>
      </c>
      <c r="E4767" s="316" t="n">
        <v>576452.54</v>
      </c>
    </row>
    <row r="4768" customFormat="false" ht="15" hidden="false" customHeight="false" outlineLevel="0" collapsed="false">
      <c r="A4768" s="0" t="n">
        <v>7623</v>
      </c>
      <c r="B4768" s="0" t="s">
        <v>5711</v>
      </c>
      <c r="C4768" s="0" t="s">
        <v>1167</v>
      </c>
      <c r="D4768" s="0" t="s">
        <v>1168</v>
      </c>
      <c r="E4768" s="316" t="n">
        <v>1899825.43</v>
      </c>
    </row>
    <row r="4769" customFormat="false" ht="15" hidden="false" customHeight="false" outlineLevel="0" collapsed="false">
      <c r="A4769" s="0" t="n">
        <v>36508</v>
      </c>
      <c r="B4769" s="0" t="s">
        <v>5712</v>
      </c>
      <c r="C4769" s="0" t="s">
        <v>1167</v>
      </c>
      <c r="D4769" s="0" t="s">
        <v>1168</v>
      </c>
      <c r="E4769" s="316" t="n">
        <v>854426.88</v>
      </c>
    </row>
    <row r="4770" customFormat="false" ht="15" hidden="false" customHeight="false" outlineLevel="0" collapsed="false">
      <c r="A4770" s="0" t="n">
        <v>36509</v>
      </c>
      <c r="B4770" s="0" t="s">
        <v>5713</v>
      </c>
      <c r="C4770" s="0" t="s">
        <v>1167</v>
      </c>
      <c r="D4770" s="0" t="s">
        <v>1168</v>
      </c>
      <c r="E4770" s="316" t="n">
        <v>468256.85</v>
      </c>
    </row>
    <row r="4771" customFormat="false" ht="15" hidden="false" customHeight="false" outlineLevel="0" collapsed="false">
      <c r="A4771" s="0" t="n">
        <v>13238</v>
      </c>
      <c r="B4771" s="0" t="s">
        <v>5714</v>
      </c>
      <c r="C4771" s="0" t="s">
        <v>1167</v>
      </c>
      <c r="D4771" s="0" t="s">
        <v>1171</v>
      </c>
      <c r="E4771" s="316" t="n">
        <v>145194.38</v>
      </c>
    </row>
    <row r="4772" customFormat="false" ht="15" hidden="false" customHeight="false" outlineLevel="0" collapsed="false">
      <c r="A4772" s="0" t="n">
        <v>36511</v>
      </c>
      <c r="B4772" s="0" t="s">
        <v>5715</v>
      </c>
      <c r="C4772" s="0" t="s">
        <v>1167</v>
      </c>
      <c r="D4772" s="0" t="s">
        <v>1171</v>
      </c>
      <c r="E4772" s="316" t="n">
        <v>168241.11</v>
      </c>
    </row>
    <row r="4773" customFormat="false" ht="15" hidden="false" customHeight="false" outlineLevel="0" collapsed="false">
      <c r="A4773" s="0" t="n">
        <v>36515</v>
      </c>
      <c r="B4773" s="0" t="s">
        <v>5716</v>
      </c>
      <c r="C4773" s="0" t="s">
        <v>1167</v>
      </c>
      <c r="D4773" s="0" t="s">
        <v>1171</v>
      </c>
      <c r="E4773" s="316" t="n">
        <v>49550.46</v>
      </c>
    </row>
    <row r="4774" customFormat="false" ht="15" hidden="false" customHeight="false" outlineLevel="0" collapsed="false">
      <c r="A4774" s="0" t="n">
        <v>10598</v>
      </c>
      <c r="B4774" s="0" t="s">
        <v>5717</v>
      </c>
      <c r="C4774" s="0" t="s">
        <v>1167</v>
      </c>
      <c r="D4774" s="0" t="s">
        <v>1171</v>
      </c>
      <c r="E4774" s="316" t="n">
        <v>80353.56</v>
      </c>
    </row>
    <row r="4775" customFormat="false" ht="15" hidden="false" customHeight="false" outlineLevel="0" collapsed="false">
      <c r="A4775" s="0" t="n">
        <v>7640</v>
      </c>
      <c r="B4775" s="0" t="s">
        <v>5718</v>
      </c>
      <c r="C4775" s="0" t="s">
        <v>1167</v>
      </c>
      <c r="D4775" s="0" t="s">
        <v>1171</v>
      </c>
      <c r="E4775" s="316" t="n">
        <v>123300</v>
      </c>
    </row>
    <row r="4776" customFormat="false" ht="15" hidden="false" customHeight="false" outlineLevel="0" collapsed="false">
      <c r="A4776" s="0" t="n">
        <v>36513</v>
      </c>
      <c r="B4776" s="0" t="s">
        <v>5719</v>
      </c>
      <c r="C4776" s="0" t="s">
        <v>1167</v>
      </c>
      <c r="D4776" s="0" t="s">
        <v>1171</v>
      </c>
      <c r="E4776" s="316" t="n">
        <v>118777.07</v>
      </c>
    </row>
    <row r="4777" customFormat="false" ht="15" hidden="false" customHeight="false" outlineLevel="0" collapsed="false">
      <c r="A4777" s="0" t="n">
        <v>36514</v>
      </c>
      <c r="B4777" s="0" t="s">
        <v>5720</v>
      </c>
      <c r="C4777" s="0" t="s">
        <v>1167</v>
      </c>
      <c r="D4777" s="0" t="s">
        <v>1171</v>
      </c>
      <c r="E4777" s="316" t="n">
        <v>132518.68</v>
      </c>
    </row>
    <row r="4778" customFormat="false" ht="15" hidden="false" customHeight="false" outlineLevel="0" collapsed="false">
      <c r="A4778" s="0" t="n">
        <v>36149</v>
      </c>
      <c r="B4778" s="0" t="s">
        <v>632</v>
      </c>
      <c r="C4778" s="0" t="s">
        <v>1167</v>
      </c>
      <c r="D4778" s="0" t="s">
        <v>1168</v>
      </c>
      <c r="E4778" s="317" t="n">
        <v>117.5</v>
      </c>
    </row>
    <row r="4779" customFormat="false" ht="15" hidden="false" customHeight="false" outlineLevel="0" collapsed="false">
      <c r="A4779" s="0" t="n">
        <v>43066</v>
      </c>
      <c r="B4779" s="0" t="s">
        <v>5721</v>
      </c>
      <c r="C4779" s="0" t="s">
        <v>1185</v>
      </c>
      <c r="D4779" s="0" t="s">
        <v>1168</v>
      </c>
      <c r="E4779" s="317" t="n">
        <v>4.85</v>
      </c>
    </row>
    <row r="4780" customFormat="false" ht="15" hidden="false" customHeight="false" outlineLevel="0" collapsed="false">
      <c r="A4780" s="0" t="n">
        <v>11581</v>
      </c>
      <c r="B4780" s="0" t="s">
        <v>5722</v>
      </c>
      <c r="C4780" s="0" t="s">
        <v>1185</v>
      </c>
      <c r="D4780" s="0" t="s">
        <v>1168</v>
      </c>
      <c r="E4780" s="317" t="n">
        <v>21.81</v>
      </c>
    </row>
    <row r="4781" customFormat="false" ht="15" hidden="false" customHeight="false" outlineLevel="0" collapsed="false">
      <c r="A4781" s="0" t="n">
        <v>11580</v>
      </c>
      <c r="B4781" s="0" t="s">
        <v>5723</v>
      </c>
      <c r="C4781" s="0" t="s">
        <v>1185</v>
      </c>
      <c r="D4781" s="0" t="s">
        <v>1168</v>
      </c>
      <c r="E4781" s="317" t="n">
        <v>9.93</v>
      </c>
    </row>
    <row r="4782" customFormat="false" ht="15" hidden="false" customHeight="false" outlineLevel="0" collapsed="false">
      <c r="A4782" s="0" t="n">
        <v>38177</v>
      </c>
      <c r="B4782" s="0" t="s">
        <v>5724</v>
      </c>
      <c r="C4782" s="0" t="s">
        <v>1167</v>
      </c>
      <c r="D4782" s="0" t="s">
        <v>1168</v>
      </c>
      <c r="E4782" s="317" t="n">
        <v>6.74</v>
      </c>
    </row>
    <row r="4783" customFormat="false" ht="15" hidden="false" customHeight="false" outlineLevel="0" collapsed="false">
      <c r="A4783" s="0" t="n">
        <v>10743</v>
      </c>
      <c r="B4783" s="0" t="s">
        <v>5725</v>
      </c>
      <c r="C4783" s="0" t="s">
        <v>1167</v>
      </c>
      <c r="D4783" s="0" t="s">
        <v>1168</v>
      </c>
      <c r="E4783" s="317" t="n">
        <v>585.44</v>
      </c>
    </row>
    <row r="4784" customFormat="false" ht="15" hidden="false" customHeight="false" outlineLevel="0" collapsed="false">
      <c r="A4784" s="0" t="n">
        <v>39848</v>
      </c>
      <c r="B4784" s="0" t="s">
        <v>5726</v>
      </c>
      <c r="C4784" s="0" t="s">
        <v>1185</v>
      </c>
      <c r="D4784" s="0" t="s">
        <v>1171</v>
      </c>
      <c r="E4784" s="317" t="n">
        <v>1.23</v>
      </c>
    </row>
    <row r="4785" customFormat="false" ht="15" hidden="false" customHeight="false" outlineLevel="0" collapsed="false">
      <c r="A4785" s="0" t="n">
        <v>20999</v>
      </c>
      <c r="B4785" s="0" t="s">
        <v>5727</v>
      </c>
      <c r="C4785" s="0" t="s">
        <v>1185</v>
      </c>
      <c r="D4785" s="0" t="s">
        <v>1171</v>
      </c>
      <c r="E4785" s="317" t="n">
        <v>7.47</v>
      </c>
    </row>
    <row r="4786" customFormat="false" ht="15" hidden="false" customHeight="false" outlineLevel="0" collapsed="false">
      <c r="A4786" s="0" t="n">
        <v>21001</v>
      </c>
      <c r="B4786" s="0" t="s">
        <v>5728</v>
      </c>
      <c r="C4786" s="0" t="s">
        <v>1185</v>
      </c>
      <c r="D4786" s="0" t="s">
        <v>1171</v>
      </c>
      <c r="E4786" s="317" t="n">
        <v>13.95</v>
      </c>
    </row>
    <row r="4787" customFormat="false" ht="15" hidden="false" customHeight="false" outlineLevel="0" collapsed="false">
      <c r="A4787" s="0" t="n">
        <v>21003</v>
      </c>
      <c r="B4787" s="0" t="s">
        <v>5729</v>
      </c>
      <c r="C4787" s="0" t="s">
        <v>1185</v>
      </c>
      <c r="D4787" s="0" t="s">
        <v>1171</v>
      </c>
      <c r="E4787" s="317" t="n">
        <v>22.92</v>
      </c>
    </row>
    <row r="4788" customFormat="false" ht="15" hidden="false" customHeight="false" outlineLevel="0" collapsed="false">
      <c r="A4788" s="0" t="n">
        <v>21006</v>
      </c>
      <c r="B4788" s="0" t="s">
        <v>5730</v>
      </c>
      <c r="C4788" s="0" t="s">
        <v>1185</v>
      </c>
      <c r="D4788" s="0" t="s">
        <v>1171</v>
      </c>
      <c r="E4788" s="317" t="n">
        <v>48.65</v>
      </c>
    </row>
    <row r="4789" customFormat="false" ht="15" hidden="false" customHeight="false" outlineLevel="0" collapsed="false">
      <c r="A4789" s="0" t="n">
        <v>21019</v>
      </c>
      <c r="B4789" s="0" t="s">
        <v>5731</v>
      </c>
      <c r="C4789" s="0" t="s">
        <v>1185</v>
      </c>
      <c r="D4789" s="0" t="s">
        <v>1171</v>
      </c>
      <c r="E4789" s="317" t="n">
        <v>16.91</v>
      </c>
    </row>
    <row r="4790" customFormat="false" ht="15" hidden="false" customHeight="false" outlineLevel="0" collapsed="false">
      <c r="A4790" s="0" t="n">
        <v>21021</v>
      </c>
      <c r="B4790" s="0" t="s">
        <v>5732</v>
      </c>
      <c r="C4790" s="0" t="s">
        <v>1185</v>
      </c>
      <c r="D4790" s="0" t="s">
        <v>1171</v>
      </c>
      <c r="E4790" s="317" t="n">
        <v>26.73</v>
      </c>
    </row>
    <row r="4791" customFormat="false" ht="15" hidden="false" customHeight="false" outlineLevel="0" collapsed="false">
      <c r="A4791" s="0" t="n">
        <v>21024</v>
      </c>
      <c r="B4791" s="0" t="s">
        <v>5733</v>
      </c>
      <c r="C4791" s="0" t="s">
        <v>1185</v>
      </c>
      <c r="D4791" s="0" t="s">
        <v>1171</v>
      </c>
      <c r="E4791" s="317" t="n">
        <v>57.27</v>
      </c>
    </row>
    <row r="4792" customFormat="false" ht="15" hidden="false" customHeight="false" outlineLevel="0" collapsed="false">
      <c r="A4792" s="0" t="n">
        <v>40624</v>
      </c>
      <c r="B4792" s="0" t="s">
        <v>5734</v>
      </c>
      <c r="C4792" s="0" t="s">
        <v>1185</v>
      </c>
      <c r="D4792" s="0" t="s">
        <v>1171</v>
      </c>
      <c r="E4792" s="317" t="n">
        <v>42.39</v>
      </c>
    </row>
    <row r="4793" customFormat="false" ht="15" hidden="false" customHeight="false" outlineLevel="0" collapsed="false">
      <c r="A4793" s="0" t="n">
        <v>13127</v>
      </c>
      <c r="B4793" s="0" t="s">
        <v>5735</v>
      </c>
      <c r="C4793" s="0" t="s">
        <v>1185</v>
      </c>
      <c r="D4793" s="0" t="s">
        <v>1171</v>
      </c>
      <c r="E4793" s="317" t="n">
        <v>18.9</v>
      </c>
    </row>
    <row r="4794" customFormat="false" ht="15" hidden="false" customHeight="false" outlineLevel="0" collapsed="false">
      <c r="A4794" s="0" t="n">
        <v>13137</v>
      </c>
      <c r="B4794" s="0" t="s">
        <v>5736</v>
      </c>
      <c r="C4794" s="0" t="s">
        <v>1185</v>
      </c>
      <c r="D4794" s="0" t="s">
        <v>1171</v>
      </c>
      <c r="E4794" s="317" t="n">
        <v>25.09</v>
      </c>
    </row>
    <row r="4795" customFormat="false" ht="15" hidden="false" customHeight="false" outlineLevel="0" collapsed="false">
      <c r="A4795" s="0" t="n">
        <v>20989</v>
      </c>
      <c r="B4795" s="0" t="s">
        <v>5737</v>
      </c>
      <c r="C4795" s="0" t="s">
        <v>1185</v>
      </c>
      <c r="D4795" s="0" t="s">
        <v>1171</v>
      </c>
      <c r="E4795" s="317" t="n">
        <v>898.92</v>
      </c>
    </row>
    <row r="4796" customFormat="false" ht="15" hidden="false" customHeight="false" outlineLevel="0" collapsed="false">
      <c r="A4796" s="0" t="n">
        <v>21147</v>
      </c>
      <c r="B4796" s="0" t="s">
        <v>5738</v>
      </c>
      <c r="C4796" s="0" t="s">
        <v>1185</v>
      </c>
      <c r="D4796" s="0" t="s">
        <v>1171</v>
      </c>
      <c r="E4796" s="317" t="n">
        <v>84.28</v>
      </c>
    </row>
    <row r="4797" customFormat="false" ht="15" hidden="false" customHeight="false" outlineLevel="0" collapsed="false">
      <c r="A4797" s="0" t="n">
        <v>21148</v>
      </c>
      <c r="B4797" s="0" t="s">
        <v>5739</v>
      </c>
      <c r="C4797" s="0" t="s">
        <v>1185</v>
      </c>
      <c r="D4797" s="0" t="s">
        <v>1171</v>
      </c>
      <c r="E4797" s="317" t="n">
        <v>52.02</v>
      </c>
    </row>
    <row r="4798" customFormat="false" ht="15" hidden="false" customHeight="false" outlineLevel="0" collapsed="false">
      <c r="A4798" s="0" t="n">
        <v>20984</v>
      </c>
      <c r="B4798" s="0" t="s">
        <v>5740</v>
      </c>
      <c r="C4798" s="0" t="s">
        <v>1185</v>
      </c>
      <c r="D4798" s="0" t="s">
        <v>1171</v>
      </c>
      <c r="E4798" s="316" t="n">
        <v>1724.85</v>
      </c>
    </row>
    <row r="4799" customFormat="false" ht="15" hidden="false" customHeight="false" outlineLevel="0" collapsed="false">
      <c r="A4799" s="0" t="n">
        <v>13042</v>
      </c>
      <c r="B4799" s="0" t="s">
        <v>5741</v>
      </c>
      <c r="C4799" s="0" t="s">
        <v>1185</v>
      </c>
      <c r="D4799" s="0" t="s">
        <v>1171</v>
      </c>
      <c r="E4799" s="317" t="n">
        <v>955.82</v>
      </c>
    </row>
    <row r="4800" customFormat="false" ht="15" hidden="false" customHeight="false" outlineLevel="0" collapsed="false">
      <c r="A4800" s="0" t="n">
        <v>21150</v>
      </c>
      <c r="B4800" s="0" t="s">
        <v>5742</v>
      </c>
      <c r="C4800" s="0" t="s">
        <v>1185</v>
      </c>
      <c r="D4800" s="0" t="s">
        <v>1171</v>
      </c>
      <c r="E4800" s="317" t="n">
        <v>25.79</v>
      </c>
    </row>
    <row r="4801" customFormat="false" ht="15" hidden="false" customHeight="false" outlineLevel="0" collapsed="false">
      <c r="A4801" s="0" t="n">
        <v>13141</v>
      </c>
      <c r="B4801" s="0" t="s">
        <v>5743</v>
      </c>
      <c r="C4801" s="0" t="s">
        <v>1185</v>
      </c>
      <c r="D4801" s="0" t="s">
        <v>1171</v>
      </c>
      <c r="E4801" s="317" t="n">
        <v>32.5</v>
      </c>
    </row>
    <row r="4802" customFormat="false" ht="15" hidden="false" customHeight="false" outlineLevel="0" collapsed="false">
      <c r="A4802" s="0" t="n">
        <v>21151</v>
      </c>
      <c r="B4802" s="0" t="s">
        <v>5744</v>
      </c>
      <c r="C4802" s="0" t="s">
        <v>1185</v>
      </c>
      <c r="D4802" s="0" t="s">
        <v>1171</v>
      </c>
      <c r="E4802" s="317" t="n">
        <v>154.39</v>
      </c>
    </row>
    <row r="4803" customFormat="false" ht="15" hidden="false" customHeight="false" outlineLevel="0" collapsed="false">
      <c r="A4803" s="0" t="n">
        <v>13142</v>
      </c>
      <c r="B4803" s="0" t="s">
        <v>5745</v>
      </c>
      <c r="C4803" s="0" t="s">
        <v>1185</v>
      </c>
      <c r="D4803" s="0" t="s">
        <v>1171</v>
      </c>
      <c r="E4803" s="317" t="n">
        <v>220.72</v>
      </c>
    </row>
    <row r="4804" customFormat="false" ht="15" hidden="false" customHeight="false" outlineLevel="0" collapsed="false">
      <c r="A4804" s="0" t="n">
        <v>20994</v>
      </c>
      <c r="B4804" s="0" t="s">
        <v>5746</v>
      </c>
      <c r="C4804" s="0" t="s">
        <v>1185</v>
      </c>
      <c r="D4804" s="0" t="s">
        <v>1171</v>
      </c>
      <c r="E4804" s="317" t="n">
        <v>416.15</v>
      </c>
    </row>
    <row r="4805" customFormat="false" ht="15" hidden="false" customHeight="false" outlineLevel="0" collapsed="false">
      <c r="A4805" s="0" t="n">
        <v>7672</v>
      </c>
      <c r="B4805" s="0" t="s">
        <v>5747</v>
      </c>
      <c r="C4805" s="0" t="s">
        <v>1185</v>
      </c>
      <c r="D4805" s="0" t="s">
        <v>1171</v>
      </c>
      <c r="E4805" s="317" t="n">
        <v>272.62</v>
      </c>
    </row>
    <row r="4806" customFormat="false" ht="15" hidden="false" customHeight="false" outlineLevel="0" collapsed="false">
      <c r="A4806" s="0" t="n">
        <v>20995</v>
      </c>
      <c r="B4806" s="0" t="s">
        <v>5748</v>
      </c>
      <c r="C4806" s="0" t="s">
        <v>1185</v>
      </c>
      <c r="D4806" s="0" t="s">
        <v>1171</v>
      </c>
      <c r="E4806" s="317" t="n">
        <v>546.9</v>
      </c>
    </row>
    <row r="4807" customFormat="false" ht="15" hidden="false" customHeight="false" outlineLevel="0" collapsed="false">
      <c r="A4807" s="0" t="n">
        <v>7690</v>
      </c>
      <c r="B4807" s="0" t="s">
        <v>5749</v>
      </c>
      <c r="C4807" s="0" t="s">
        <v>1185</v>
      </c>
      <c r="D4807" s="0" t="s">
        <v>1171</v>
      </c>
      <c r="E4807" s="317" t="n">
        <v>316.31</v>
      </c>
    </row>
    <row r="4808" customFormat="false" ht="15" hidden="false" customHeight="false" outlineLevel="0" collapsed="false">
      <c r="A4808" s="0" t="n">
        <v>20980</v>
      </c>
      <c r="B4808" s="0" t="s">
        <v>5750</v>
      </c>
      <c r="C4808" s="0" t="s">
        <v>1185</v>
      </c>
      <c r="D4808" s="0" t="s">
        <v>1171</v>
      </c>
      <c r="E4808" s="317" t="n">
        <v>345.06</v>
      </c>
    </row>
    <row r="4809" customFormat="false" ht="15" hidden="false" customHeight="false" outlineLevel="0" collapsed="false">
      <c r="A4809" s="0" t="n">
        <v>7661</v>
      </c>
      <c r="B4809" s="0" t="s">
        <v>5751</v>
      </c>
      <c r="C4809" s="0" t="s">
        <v>1185</v>
      </c>
      <c r="D4809" s="0" t="s">
        <v>1171</v>
      </c>
      <c r="E4809" s="317" t="n">
        <v>410.48</v>
      </c>
    </row>
    <row r="4810" customFormat="false" ht="15" hidden="false" customHeight="false" outlineLevel="0" collapsed="false">
      <c r="A4810" s="0" t="n">
        <v>21016</v>
      </c>
      <c r="B4810" s="0" t="s">
        <v>5752</v>
      </c>
      <c r="C4810" s="0" t="s">
        <v>1185</v>
      </c>
      <c r="D4810" s="0" t="s">
        <v>1171</v>
      </c>
      <c r="E4810" s="317" t="n">
        <v>86.81</v>
      </c>
    </row>
    <row r="4811" customFormat="false" ht="15" hidden="false" customHeight="false" outlineLevel="0" collapsed="false">
      <c r="A4811" s="0" t="n">
        <v>21008</v>
      </c>
      <c r="B4811" s="0" t="s">
        <v>5753</v>
      </c>
      <c r="C4811" s="0" t="s">
        <v>1185</v>
      </c>
      <c r="D4811" s="0" t="s">
        <v>1171</v>
      </c>
      <c r="E4811" s="317" t="n">
        <v>10.14</v>
      </c>
    </row>
    <row r="4812" customFormat="false" ht="15" hidden="false" customHeight="false" outlineLevel="0" collapsed="false">
      <c r="A4812" s="0" t="n">
        <v>21009</v>
      </c>
      <c r="B4812" s="0" t="s">
        <v>5754</v>
      </c>
      <c r="C4812" s="0" t="s">
        <v>1185</v>
      </c>
      <c r="D4812" s="0" t="s">
        <v>1171</v>
      </c>
      <c r="E4812" s="317" t="n">
        <v>13.2</v>
      </c>
    </row>
    <row r="4813" customFormat="false" ht="15" hidden="false" customHeight="false" outlineLevel="0" collapsed="false">
      <c r="A4813" s="0" t="n">
        <v>21010</v>
      </c>
      <c r="B4813" s="0" t="s">
        <v>5755</v>
      </c>
      <c r="C4813" s="0" t="s">
        <v>1185</v>
      </c>
      <c r="D4813" s="0" t="s">
        <v>1171</v>
      </c>
      <c r="E4813" s="317" t="n">
        <v>17.73</v>
      </c>
    </row>
    <row r="4814" customFormat="false" ht="15" hidden="false" customHeight="false" outlineLevel="0" collapsed="false">
      <c r="A4814" s="0" t="n">
        <v>21011</v>
      </c>
      <c r="B4814" s="0" t="s">
        <v>5756</v>
      </c>
      <c r="C4814" s="0" t="s">
        <v>1185</v>
      </c>
      <c r="D4814" s="0" t="s">
        <v>1171</v>
      </c>
      <c r="E4814" s="317" t="n">
        <v>25.84</v>
      </c>
    </row>
    <row r="4815" customFormat="false" ht="15" hidden="false" customHeight="false" outlineLevel="0" collapsed="false">
      <c r="A4815" s="0" t="n">
        <v>21012</v>
      </c>
      <c r="B4815" s="0" t="s">
        <v>5757</v>
      </c>
      <c r="C4815" s="0" t="s">
        <v>1185</v>
      </c>
      <c r="D4815" s="0" t="s">
        <v>1171</v>
      </c>
      <c r="E4815" s="317" t="n">
        <v>28.55</v>
      </c>
    </row>
    <row r="4816" customFormat="false" ht="15" hidden="false" customHeight="false" outlineLevel="0" collapsed="false">
      <c r="A4816" s="0" t="n">
        <v>21013</v>
      </c>
      <c r="B4816" s="0" t="s">
        <v>5758</v>
      </c>
      <c r="C4816" s="0" t="s">
        <v>1185</v>
      </c>
      <c r="D4816" s="0" t="s">
        <v>1171</v>
      </c>
      <c r="E4816" s="317" t="n">
        <v>37.26</v>
      </c>
    </row>
    <row r="4817" customFormat="false" ht="15" hidden="false" customHeight="false" outlineLevel="0" collapsed="false">
      <c r="A4817" s="0" t="n">
        <v>21014</v>
      </c>
      <c r="B4817" s="0" t="s">
        <v>5759</v>
      </c>
      <c r="C4817" s="0" t="s">
        <v>1185</v>
      </c>
      <c r="D4817" s="0" t="s">
        <v>1171</v>
      </c>
      <c r="E4817" s="317" t="n">
        <v>52.14</v>
      </c>
    </row>
    <row r="4818" customFormat="false" ht="15" hidden="false" customHeight="false" outlineLevel="0" collapsed="false">
      <c r="A4818" s="0" t="n">
        <v>21015</v>
      </c>
      <c r="B4818" s="0" t="s">
        <v>5760</v>
      </c>
      <c r="C4818" s="0" t="s">
        <v>1185</v>
      </c>
      <c r="D4818" s="0" t="s">
        <v>1171</v>
      </c>
      <c r="E4818" s="317" t="n">
        <v>59.9</v>
      </c>
    </row>
    <row r="4819" customFormat="false" ht="15" hidden="false" customHeight="false" outlineLevel="0" collapsed="false">
      <c r="A4819" s="0" t="n">
        <v>7697</v>
      </c>
      <c r="B4819" s="0" t="s">
        <v>854</v>
      </c>
      <c r="C4819" s="0" t="s">
        <v>1185</v>
      </c>
      <c r="D4819" s="0" t="s">
        <v>1171</v>
      </c>
      <c r="E4819" s="317" t="n">
        <v>28.58</v>
      </c>
    </row>
    <row r="4820" customFormat="false" ht="15" hidden="false" customHeight="false" outlineLevel="0" collapsed="false">
      <c r="A4820" s="0" t="n">
        <v>7698</v>
      </c>
      <c r="B4820" s="0" t="s">
        <v>855</v>
      </c>
      <c r="C4820" s="0" t="s">
        <v>1185</v>
      </c>
      <c r="D4820" s="0" t="s">
        <v>1171</v>
      </c>
      <c r="E4820" s="317" t="n">
        <v>24.6</v>
      </c>
    </row>
    <row r="4821" customFormat="false" ht="15" hidden="false" customHeight="false" outlineLevel="0" collapsed="false">
      <c r="A4821" s="0" t="n">
        <v>7691</v>
      </c>
      <c r="B4821" s="0" t="s">
        <v>5761</v>
      </c>
      <c r="C4821" s="0" t="s">
        <v>1185</v>
      </c>
      <c r="D4821" s="0" t="s">
        <v>1171</v>
      </c>
      <c r="E4821" s="317" t="n">
        <v>10.39</v>
      </c>
    </row>
    <row r="4822" customFormat="false" ht="15" hidden="false" customHeight="false" outlineLevel="0" collapsed="false">
      <c r="A4822" s="0" t="n">
        <v>40626</v>
      </c>
      <c r="B4822" s="0" t="s">
        <v>5762</v>
      </c>
      <c r="C4822" s="0" t="s">
        <v>1185</v>
      </c>
      <c r="D4822" s="0" t="s">
        <v>1171</v>
      </c>
      <c r="E4822" s="317" t="n">
        <v>19.51</v>
      </c>
    </row>
    <row r="4823" customFormat="false" ht="15" hidden="false" customHeight="false" outlineLevel="0" collapsed="false">
      <c r="A4823" s="0" t="n">
        <v>7701</v>
      </c>
      <c r="B4823" s="0" t="s">
        <v>5763</v>
      </c>
      <c r="C4823" s="0" t="s">
        <v>1185</v>
      </c>
      <c r="D4823" s="0" t="s">
        <v>1171</v>
      </c>
      <c r="E4823" s="317" t="n">
        <v>51.15</v>
      </c>
    </row>
    <row r="4824" customFormat="false" ht="15" hidden="false" customHeight="false" outlineLevel="0" collapsed="false">
      <c r="A4824" s="0" t="n">
        <v>7696</v>
      </c>
      <c r="B4824" s="0" t="s">
        <v>5764</v>
      </c>
      <c r="C4824" s="0" t="s">
        <v>1185</v>
      </c>
      <c r="D4824" s="0" t="s">
        <v>1171</v>
      </c>
      <c r="E4824" s="317" t="n">
        <v>41.22</v>
      </c>
    </row>
    <row r="4825" customFormat="false" ht="15" hidden="false" customHeight="false" outlineLevel="0" collapsed="false">
      <c r="A4825" s="0" t="n">
        <v>7700</v>
      </c>
      <c r="B4825" s="0" t="s">
        <v>5765</v>
      </c>
      <c r="C4825" s="0" t="s">
        <v>1185</v>
      </c>
      <c r="D4825" s="0" t="s">
        <v>1171</v>
      </c>
      <c r="E4825" s="317" t="n">
        <v>13.15</v>
      </c>
    </row>
    <row r="4826" customFormat="false" ht="15" hidden="false" customHeight="false" outlineLevel="0" collapsed="false">
      <c r="A4826" s="0" t="n">
        <v>7694</v>
      </c>
      <c r="B4826" s="0" t="s">
        <v>5766</v>
      </c>
      <c r="C4826" s="0" t="s">
        <v>1185</v>
      </c>
      <c r="D4826" s="0" t="s">
        <v>1171</v>
      </c>
      <c r="E4826" s="317" t="n">
        <v>68.83</v>
      </c>
    </row>
    <row r="4827" customFormat="false" ht="15" hidden="false" customHeight="false" outlineLevel="0" collapsed="false">
      <c r="A4827" s="0" t="n">
        <v>7693</v>
      </c>
      <c r="B4827" s="0" t="s">
        <v>5767</v>
      </c>
      <c r="C4827" s="0" t="s">
        <v>1185</v>
      </c>
      <c r="D4827" s="0" t="s">
        <v>1171</v>
      </c>
      <c r="E4827" s="317" t="n">
        <v>94.8</v>
      </c>
    </row>
    <row r="4828" customFormat="false" ht="15" hidden="false" customHeight="false" outlineLevel="0" collapsed="false">
      <c r="A4828" s="0" t="n">
        <v>7692</v>
      </c>
      <c r="B4828" s="0" t="s">
        <v>5768</v>
      </c>
      <c r="C4828" s="0" t="s">
        <v>1185</v>
      </c>
      <c r="D4828" s="0" t="s">
        <v>1171</v>
      </c>
      <c r="E4828" s="317" t="n">
        <v>141.93</v>
      </c>
    </row>
    <row r="4829" customFormat="false" ht="15" hidden="false" customHeight="false" outlineLevel="0" collapsed="false">
      <c r="A4829" s="0" t="n">
        <v>7695</v>
      </c>
      <c r="B4829" s="0" t="s">
        <v>5769</v>
      </c>
      <c r="C4829" s="0" t="s">
        <v>1185</v>
      </c>
      <c r="D4829" s="0" t="s">
        <v>1171</v>
      </c>
      <c r="E4829" s="317" t="n">
        <v>153.93</v>
      </c>
    </row>
    <row r="4830" customFormat="false" ht="15" hidden="false" customHeight="false" outlineLevel="0" collapsed="false">
      <c r="A4830" s="0" t="n">
        <v>13356</v>
      </c>
      <c r="B4830" s="0" t="s">
        <v>5770</v>
      </c>
      <c r="C4830" s="0" t="s">
        <v>1185</v>
      </c>
      <c r="D4830" s="0" t="s">
        <v>1171</v>
      </c>
      <c r="E4830" s="317" t="n">
        <v>11.16</v>
      </c>
    </row>
    <row r="4831" customFormat="false" ht="15" hidden="false" customHeight="false" outlineLevel="0" collapsed="false">
      <c r="A4831" s="0" t="n">
        <v>36365</v>
      </c>
      <c r="B4831" s="0" t="s">
        <v>5771</v>
      </c>
      <c r="C4831" s="0" t="s">
        <v>1185</v>
      </c>
      <c r="D4831" s="0" t="s">
        <v>1171</v>
      </c>
      <c r="E4831" s="317" t="n">
        <v>18.51</v>
      </c>
    </row>
    <row r="4832" customFormat="false" ht="15" hidden="false" customHeight="false" outlineLevel="0" collapsed="false">
      <c r="A4832" s="0" t="n">
        <v>41930</v>
      </c>
      <c r="B4832" s="0" t="s">
        <v>5772</v>
      </c>
      <c r="C4832" s="0" t="s">
        <v>1185</v>
      </c>
      <c r="D4832" s="0" t="s">
        <v>1171</v>
      </c>
      <c r="E4832" s="317" t="n">
        <v>59.92</v>
      </c>
    </row>
    <row r="4833" customFormat="false" ht="15" hidden="false" customHeight="false" outlineLevel="0" collapsed="false">
      <c r="A4833" s="0" t="n">
        <v>41931</v>
      </c>
      <c r="B4833" s="0" t="s">
        <v>5773</v>
      </c>
      <c r="C4833" s="0" t="s">
        <v>1185</v>
      </c>
      <c r="D4833" s="0" t="s">
        <v>1171</v>
      </c>
      <c r="E4833" s="317" t="n">
        <v>102.17</v>
      </c>
    </row>
    <row r="4834" customFormat="false" ht="15" hidden="false" customHeight="false" outlineLevel="0" collapsed="false">
      <c r="A4834" s="0" t="n">
        <v>41932</v>
      </c>
      <c r="B4834" s="0" t="s">
        <v>5774</v>
      </c>
      <c r="C4834" s="0" t="s">
        <v>1185</v>
      </c>
      <c r="D4834" s="0" t="s">
        <v>1171</v>
      </c>
      <c r="E4834" s="317" t="n">
        <v>165.03</v>
      </c>
    </row>
    <row r="4835" customFormat="false" ht="15" hidden="false" customHeight="false" outlineLevel="0" collapsed="false">
      <c r="A4835" s="0" t="n">
        <v>41933</v>
      </c>
      <c r="B4835" s="0" t="s">
        <v>5775</v>
      </c>
      <c r="C4835" s="0" t="s">
        <v>1185</v>
      </c>
      <c r="D4835" s="0" t="s">
        <v>1171</v>
      </c>
      <c r="E4835" s="317" t="n">
        <v>204.39</v>
      </c>
    </row>
    <row r="4836" customFormat="false" ht="15" hidden="false" customHeight="false" outlineLevel="0" collapsed="false">
      <c r="A4836" s="0" t="n">
        <v>41934</v>
      </c>
      <c r="B4836" s="0" t="s">
        <v>5776</v>
      </c>
      <c r="C4836" s="0" t="s">
        <v>1185</v>
      </c>
      <c r="D4836" s="0" t="s">
        <v>1171</v>
      </c>
      <c r="E4836" s="317" t="n">
        <v>264.74</v>
      </c>
    </row>
    <row r="4837" customFormat="false" ht="15" hidden="false" customHeight="false" outlineLevel="0" collapsed="false">
      <c r="A4837" s="0" t="n">
        <v>41936</v>
      </c>
      <c r="B4837" s="0" t="s">
        <v>5777</v>
      </c>
      <c r="C4837" s="0" t="s">
        <v>1185</v>
      </c>
      <c r="D4837" s="0" t="s">
        <v>1171</v>
      </c>
      <c r="E4837" s="317" t="n">
        <v>39.91</v>
      </c>
    </row>
    <row r="4838" customFormat="false" ht="15" hidden="false" customHeight="false" outlineLevel="0" collapsed="false">
      <c r="A4838" s="0" t="n">
        <v>7720</v>
      </c>
      <c r="B4838" s="0" t="s">
        <v>5778</v>
      </c>
      <c r="C4838" s="0" t="s">
        <v>1185</v>
      </c>
      <c r="D4838" s="0" t="s">
        <v>1171</v>
      </c>
      <c r="E4838" s="317" t="n">
        <v>324.85</v>
      </c>
    </row>
    <row r="4839" customFormat="false" ht="15" hidden="false" customHeight="false" outlineLevel="0" collapsed="false">
      <c r="A4839" s="0" t="n">
        <v>40335</v>
      </c>
      <c r="B4839" s="0" t="s">
        <v>5779</v>
      </c>
      <c r="C4839" s="0" t="s">
        <v>1185</v>
      </c>
      <c r="D4839" s="0" t="s">
        <v>1171</v>
      </c>
      <c r="E4839" s="317" t="n">
        <v>66.16</v>
      </c>
    </row>
    <row r="4840" customFormat="false" ht="15" hidden="false" customHeight="false" outlineLevel="0" collapsed="false">
      <c r="A4840" s="0" t="n">
        <v>7740</v>
      </c>
      <c r="B4840" s="0" t="s">
        <v>5780</v>
      </c>
      <c r="C4840" s="0" t="s">
        <v>1185</v>
      </c>
      <c r="D4840" s="0" t="s">
        <v>1171</v>
      </c>
      <c r="E4840" s="317" t="n">
        <v>90.27</v>
      </c>
    </row>
    <row r="4841" customFormat="false" ht="15" hidden="false" customHeight="false" outlineLevel="0" collapsed="false">
      <c r="A4841" s="0" t="n">
        <v>7741</v>
      </c>
      <c r="B4841" s="0" t="s">
        <v>5781</v>
      </c>
      <c r="C4841" s="0" t="s">
        <v>1185</v>
      </c>
      <c r="D4841" s="0" t="s">
        <v>1171</v>
      </c>
      <c r="E4841" s="317" t="n">
        <v>113.93</v>
      </c>
    </row>
    <row r="4842" customFormat="false" ht="15" hidden="false" customHeight="false" outlineLevel="0" collapsed="false">
      <c r="A4842" s="0" t="n">
        <v>7774</v>
      </c>
      <c r="B4842" s="0" t="s">
        <v>5782</v>
      </c>
      <c r="C4842" s="0" t="s">
        <v>1185</v>
      </c>
      <c r="D4842" s="0" t="s">
        <v>1171</v>
      </c>
      <c r="E4842" s="317" t="n">
        <v>153.36</v>
      </c>
    </row>
    <row r="4843" customFormat="false" ht="15" hidden="false" customHeight="false" outlineLevel="0" collapsed="false">
      <c r="A4843" s="0" t="n">
        <v>7744</v>
      </c>
      <c r="B4843" s="0" t="s">
        <v>5783</v>
      </c>
      <c r="C4843" s="0" t="s">
        <v>1185</v>
      </c>
      <c r="D4843" s="0" t="s">
        <v>1171</v>
      </c>
      <c r="E4843" s="317" t="n">
        <v>176.79</v>
      </c>
    </row>
    <row r="4844" customFormat="false" ht="15" hidden="false" customHeight="false" outlineLevel="0" collapsed="false">
      <c r="A4844" s="0" t="n">
        <v>7773</v>
      </c>
      <c r="B4844" s="0" t="s">
        <v>5784</v>
      </c>
      <c r="C4844" s="0" t="s">
        <v>1185</v>
      </c>
      <c r="D4844" s="0" t="s">
        <v>1171</v>
      </c>
      <c r="E4844" s="317" t="n">
        <v>220.17</v>
      </c>
    </row>
    <row r="4845" customFormat="false" ht="15" hidden="false" customHeight="false" outlineLevel="0" collapsed="false">
      <c r="A4845" s="0" t="n">
        <v>7754</v>
      </c>
      <c r="B4845" s="0" t="s">
        <v>5785</v>
      </c>
      <c r="C4845" s="0" t="s">
        <v>1185</v>
      </c>
      <c r="D4845" s="0" t="s">
        <v>1171</v>
      </c>
      <c r="E4845" s="317" t="n">
        <v>299.2</v>
      </c>
    </row>
    <row r="4846" customFormat="false" ht="15" hidden="false" customHeight="false" outlineLevel="0" collapsed="false">
      <c r="A4846" s="0" t="n">
        <v>7735</v>
      </c>
      <c r="B4846" s="0" t="s">
        <v>5786</v>
      </c>
      <c r="C4846" s="0" t="s">
        <v>1185</v>
      </c>
      <c r="D4846" s="0" t="s">
        <v>1171</v>
      </c>
      <c r="E4846" s="317" t="n">
        <v>410.08</v>
      </c>
    </row>
    <row r="4847" customFormat="false" ht="15" hidden="false" customHeight="false" outlineLevel="0" collapsed="false">
      <c r="A4847" s="0" t="n">
        <v>7755</v>
      </c>
      <c r="B4847" s="0" t="s">
        <v>5787</v>
      </c>
      <c r="C4847" s="0" t="s">
        <v>1185</v>
      </c>
      <c r="D4847" s="0" t="s">
        <v>1171</v>
      </c>
      <c r="E4847" s="317" t="n">
        <v>109.97</v>
      </c>
    </row>
    <row r="4848" customFormat="false" ht="15" hidden="false" customHeight="false" outlineLevel="0" collapsed="false">
      <c r="A4848" s="0" t="n">
        <v>7776</v>
      </c>
      <c r="B4848" s="0" t="s">
        <v>5788</v>
      </c>
      <c r="C4848" s="0" t="s">
        <v>1185</v>
      </c>
      <c r="D4848" s="0" t="s">
        <v>1171</v>
      </c>
      <c r="E4848" s="317" t="n">
        <v>143.13</v>
      </c>
    </row>
    <row r="4849" customFormat="false" ht="15" hidden="false" customHeight="false" outlineLevel="0" collapsed="false">
      <c r="A4849" s="0" t="n">
        <v>7743</v>
      </c>
      <c r="B4849" s="0" t="s">
        <v>5789</v>
      </c>
      <c r="C4849" s="0" t="s">
        <v>1185</v>
      </c>
      <c r="D4849" s="0" t="s">
        <v>1171</v>
      </c>
      <c r="E4849" s="317" t="n">
        <v>189.02</v>
      </c>
    </row>
    <row r="4850" customFormat="false" ht="15" hidden="false" customHeight="false" outlineLevel="0" collapsed="false">
      <c r="A4850" s="0" t="n">
        <v>7733</v>
      </c>
      <c r="B4850" s="0" t="s">
        <v>5790</v>
      </c>
      <c r="C4850" s="0" t="s">
        <v>1185</v>
      </c>
      <c r="D4850" s="0" t="s">
        <v>1171</v>
      </c>
      <c r="E4850" s="317" t="n">
        <v>210.77</v>
      </c>
    </row>
    <row r="4851" customFormat="false" ht="15" hidden="false" customHeight="false" outlineLevel="0" collapsed="false">
      <c r="A4851" s="0" t="n">
        <v>7775</v>
      </c>
      <c r="B4851" s="0" t="s">
        <v>5791</v>
      </c>
      <c r="C4851" s="0" t="s">
        <v>1185</v>
      </c>
      <c r="D4851" s="0" t="s">
        <v>1171</v>
      </c>
      <c r="E4851" s="317" t="n">
        <v>259.32</v>
      </c>
    </row>
    <row r="4852" customFormat="false" ht="15" hidden="false" customHeight="false" outlineLevel="0" collapsed="false">
      <c r="A4852" s="0" t="n">
        <v>7734</v>
      </c>
      <c r="B4852" s="0" t="s">
        <v>5792</v>
      </c>
      <c r="C4852" s="0" t="s">
        <v>1185</v>
      </c>
      <c r="D4852" s="0" t="s">
        <v>1171</v>
      </c>
      <c r="E4852" s="317" t="n">
        <v>374.9</v>
      </c>
    </row>
    <row r="4853" customFormat="false" ht="15" hidden="false" customHeight="false" outlineLevel="0" collapsed="false">
      <c r="A4853" s="0" t="n">
        <v>7753</v>
      </c>
      <c r="B4853" s="0" t="s">
        <v>5793</v>
      </c>
      <c r="C4853" s="0" t="s">
        <v>1185</v>
      </c>
      <c r="D4853" s="0" t="s">
        <v>1171</v>
      </c>
      <c r="E4853" s="317" t="n">
        <v>190.08</v>
      </c>
    </row>
    <row r="4854" customFormat="false" ht="15" hidden="false" customHeight="false" outlineLevel="0" collapsed="false">
      <c r="A4854" s="0" t="n">
        <v>13256</v>
      </c>
      <c r="B4854" s="0" t="s">
        <v>5794</v>
      </c>
      <c r="C4854" s="0" t="s">
        <v>1185</v>
      </c>
      <c r="D4854" s="0" t="s">
        <v>1171</v>
      </c>
      <c r="E4854" s="317" t="n">
        <v>221.88</v>
      </c>
    </row>
    <row r="4855" customFormat="false" ht="15" hidden="false" customHeight="false" outlineLevel="0" collapsed="false">
      <c r="A4855" s="0" t="n">
        <v>7757</v>
      </c>
      <c r="B4855" s="0" t="s">
        <v>5795</v>
      </c>
      <c r="C4855" s="0" t="s">
        <v>1185</v>
      </c>
      <c r="D4855" s="0" t="s">
        <v>1171</v>
      </c>
      <c r="E4855" s="317" t="n">
        <v>269.38</v>
      </c>
    </row>
    <row r="4856" customFormat="false" ht="15" hidden="false" customHeight="false" outlineLevel="0" collapsed="false">
      <c r="A4856" s="0" t="n">
        <v>7758</v>
      </c>
      <c r="B4856" s="0" t="s">
        <v>5796</v>
      </c>
      <c r="C4856" s="0" t="s">
        <v>1185</v>
      </c>
      <c r="D4856" s="0" t="s">
        <v>1171</v>
      </c>
      <c r="E4856" s="317" t="n">
        <v>400.67</v>
      </c>
    </row>
    <row r="4857" customFormat="false" ht="15" hidden="false" customHeight="false" outlineLevel="0" collapsed="false">
      <c r="A4857" s="0" t="n">
        <v>7759</v>
      </c>
      <c r="B4857" s="0" t="s">
        <v>5797</v>
      </c>
      <c r="C4857" s="0" t="s">
        <v>1185</v>
      </c>
      <c r="D4857" s="0" t="s">
        <v>1171</v>
      </c>
      <c r="E4857" s="317" t="n">
        <v>872.93</v>
      </c>
    </row>
    <row r="4858" customFormat="false" ht="15" hidden="false" customHeight="false" outlineLevel="0" collapsed="false">
      <c r="A4858" s="0" t="n">
        <v>40334</v>
      </c>
      <c r="B4858" s="0" t="s">
        <v>5798</v>
      </c>
      <c r="C4858" s="0" t="s">
        <v>1185</v>
      </c>
      <c r="D4858" s="0" t="s">
        <v>1171</v>
      </c>
      <c r="E4858" s="317" t="n">
        <v>47.13</v>
      </c>
    </row>
    <row r="4859" customFormat="false" ht="15" hidden="false" customHeight="false" outlineLevel="0" collapsed="false">
      <c r="A4859" s="0" t="n">
        <v>7745</v>
      </c>
      <c r="B4859" s="0" t="s">
        <v>5799</v>
      </c>
      <c r="C4859" s="0" t="s">
        <v>1185</v>
      </c>
      <c r="D4859" s="0" t="s">
        <v>1171</v>
      </c>
      <c r="E4859" s="317" t="n">
        <v>49.8</v>
      </c>
    </row>
    <row r="4860" customFormat="false" ht="15" hidden="false" customHeight="false" outlineLevel="0" collapsed="false">
      <c r="A4860" s="0" t="n">
        <v>7714</v>
      </c>
      <c r="B4860" s="0" t="s">
        <v>5800</v>
      </c>
      <c r="C4860" s="0" t="s">
        <v>1185</v>
      </c>
      <c r="D4860" s="0" t="s">
        <v>1171</v>
      </c>
      <c r="E4860" s="317" t="n">
        <v>65.76</v>
      </c>
    </row>
    <row r="4861" customFormat="false" ht="15" hidden="false" customHeight="false" outlineLevel="0" collapsed="false">
      <c r="A4861" s="0" t="n">
        <v>7725</v>
      </c>
      <c r="B4861" s="0" t="s">
        <v>5801</v>
      </c>
      <c r="C4861" s="0" t="s">
        <v>1185</v>
      </c>
      <c r="D4861" s="0" t="s">
        <v>1171</v>
      </c>
      <c r="E4861" s="317" t="n">
        <v>87</v>
      </c>
    </row>
    <row r="4862" customFormat="false" ht="15" hidden="false" customHeight="false" outlineLevel="0" collapsed="false">
      <c r="A4862" s="0" t="n">
        <v>7742</v>
      </c>
      <c r="B4862" s="0" t="s">
        <v>5802</v>
      </c>
      <c r="C4862" s="0" t="s">
        <v>1185</v>
      </c>
      <c r="D4862" s="0" t="s">
        <v>1171</v>
      </c>
      <c r="E4862" s="317" t="n">
        <v>122.11</v>
      </c>
    </row>
    <row r="4863" customFormat="false" ht="15" hidden="false" customHeight="false" outlineLevel="0" collapsed="false">
      <c r="A4863" s="0" t="n">
        <v>7750</v>
      </c>
      <c r="B4863" s="0" t="s">
        <v>5803</v>
      </c>
      <c r="C4863" s="0" t="s">
        <v>1185</v>
      </c>
      <c r="D4863" s="0" t="s">
        <v>1171</v>
      </c>
      <c r="E4863" s="317" t="n">
        <v>138.48</v>
      </c>
    </row>
    <row r="4864" customFormat="false" ht="15" hidden="false" customHeight="false" outlineLevel="0" collapsed="false">
      <c r="A4864" s="0" t="n">
        <v>7756</v>
      </c>
      <c r="B4864" s="0" t="s">
        <v>5804</v>
      </c>
      <c r="C4864" s="0" t="s">
        <v>1185</v>
      </c>
      <c r="D4864" s="0" t="s">
        <v>1171</v>
      </c>
      <c r="E4864" s="317" t="n">
        <v>170.96</v>
      </c>
    </row>
    <row r="4865" customFormat="false" ht="15" hidden="false" customHeight="false" outlineLevel="0" collapsed="false">
      <c r="A4865" s="0" t="n">
        <v>7765</v>
      </c>
      <c r="B4865" s="0" t="s">
        <v>5805</v>
      </c>
      <c r="C4865" s="0" t="s">
        <v>1185</v>
      </c>
      <c r="D4865" s="0" t="s">
        <v>1171</v>
      </c>
      <c r="E4865" s="317" t="n">
        <v>209.91</v>
      </c>
    </row>
    <row r="4866" customFormat="false" ht="15" hidden="false" customHeight="false" outlineLevel="0" collapsed="false">
      <c r="A4866" s="0" t="n">
        <v>12569</v>
      </c>
      <c r="B4866" s="0" t="s">
        <v>5806</v>
      </c>
      <c r="C4866" s="0" t="s">
        <v>1185</v>
      </c>
      <c r="D4866" s="0" t="s">
        <v>1171</v>
      </c>
      <c r="E4866" s="317" t="n">
        <v>225.88</v>
      </c>
    </row>
    <row r="4867" customFormat="false" ht="15" hidden="false" customHeight="false" outlineLevel="0" collapsed="false">
      <c r="A4867" s="0" t="n">
        <v>7766</v>
      </c>
      <c r="B4867" s="0" t="s">
        <v>5807</v>
      </c>
      <c r="C4867" s="0" t="s">
        <v>1185</v>
      </c>
      <c r="D4867" s="0" t="s">
        <v>1171</v>
      </c>
      <c r="E4867" s="317" t="n">
        <v>305.29</v>
      </c>
    </row>
    <row r="4868" customFormat="false" ht="15" hidden="false" customHeight="false" outlineLevel="0" collapsed="false">
      <c r="A4868" s="0" t="n">
        <v>7767</v>
      </c>
      <c r="B4868" s="0" t="s">
        <v>5808</v>
      </c>
      <c r="C4868" s="0" t="s">
        <v>1185</v>
      </c>
      <c r="D4868" s="0" t="s">
        <v>1171</v>
      </c>
      <c r="E4868" s="317" t="n">
        <v>470.44</v>
      </c>
    </row>
    <row r="4869" customFormat="false" ht="15" hidden="false" customHeight="false" outlineLevel="0" collapsed="false">
      <c r="A4869" s="0" t="n">
        <v>7727</v>
      </c>
      <c r="B4869" s="0" t="s">
        <v>5809</v>
      </c>
      <c r="C4869" s="0" t="s">
        <v>1185</v>
      </c>
      <c r="D4869" s="0" t="s">
        <v>1171</v>
      </c>
      <c r="E4869" s="316" t="n">
        <v>1021.65</v>
      </c>
    </row>
    <row r="4870" customFormat="false" ht="15" hidden="false" customHeight="false" outlineLevel="0" collapsed="false">
      <c r="A4870" s="0" t="n">
        <v>7760</v>
      </c>
      <c r="B4870" s="0" t="s">
        <v>5810</v>
      </c>
      <c r="C4870" s="0" t="s">
        <v>1185</v>
      </c>
      <c r="D4870" s="0" t="s">
        <v>1171</v>
      </c>
      <c r="E4870" s="317" t="n">
        <v>49.56</v>
      </c>
    </row>
    <row r="4871" customFormat="false" ht="15" hidden="false" customHeight="false" outlineLevel="0" collapsed="false">
      <c r="A4871" s="0" t="n">
        <v>7761</v>
      </c>
      <c r="B4871" s="0" t="s">
        <v>5811</v>
      </c>
      <c r="C4871" s="0" t="s">
        <v>1185</v>
      </c>
      <c r="D4871" s="0" t="s">
        <v>1171</v>
      </c>
      <c r="E4871" s="317" t="n">
        <v>52.67</v>
      </c>
    </row>
    <row r="4872" customFormat="false" ht="15" hidden="false" customHeight="false" outlineLevel="0" collapsed="false">
      <c r="A4872" s="0" t="n">
        <v>7752</v>
      </c>
      <c r="B4872" s="0" t="s">
        <v>5812</v>
      </c>
      <c r="C4872" s="0" t="s">
        <v>1185</v>
      </c>
      <c r="D4872" s="0" t="s">
        <v>1171</v>
      </c>
      <c r="E4872" s="317" t="n">
        <v>63.81</v>
      </c>
    </row>
    <row r="4873" customFormat="false" ht="15" hidden="false" customHeight="false" outlineLevel="0" collapsed="false">
      <c r="A4873" s="0" t="n">
        <v>7762</v>
      </c>
      <c r="B4873" s="0" t="s">
        <v>5813</v>
      </c>
      <c r="C4873" s="0" t="s">
        <v>1185</v>
      </c>
      <c r="D4873" s="0" t="s">
        <v>1171</v>
      </c>
      <c r="E4873" s="317" t="n">
        <v>83.48</v>
      </c>
    </row>
    <row r="4874" customFormat="false" ht="15" hidden="false" customHeight="false" outlineLevel="0" collapsed="false">
      <c r="A4874" s="0" t="n">
        <v>7722</v>
      </c>
      <c r="B4874" s="0" t="s">
        <v>5814</v>
      </c>
      <c r="C4874" s="0" t="s">
        <v>1185</v>
      </c>
      <c r="D4874" s="0" t="s">
        <v>1171</v>
      </c>
      <c r="E4874" s="317" t="n">
        <v>128.74</v>
      </c>
    </row>
    <row r="4875" customFormat="false" ht="15" hidden="false" customHeight="false" outlineLevel="0" collapsed="false">
      <c r="A4875" s="0" t="n">
        <v>7763</v>
      </c>
      <c r="B4875" s="0" t="s">
        <v>5815</v>
      </c>
      <c r="C4875" s="0" t="s">
        <v>1185</v>
      </c>
      <c r="D4875" s="0" t="s">
        <v>1171</v>
      </c>
      <c r="E4875" s="317" t="n">
        <v>143.47</v>
      </c>
    </row>
    <row r="4876" customFormat="false" ht="15" hidden="false" customHeight="false" outlineLevel="0" collapsed="false">
      <c r="A4876" s="0" t="n">
        <v>7764</v>
      </c>
      <c r="B4876" s="0" t="s">
        <v>5816</v>
      </c>
      <c r="C4876" s="0" t="s">
        <v>1185</v>
      </c>
      <c r="D4876" s="0" t="s">
        <v>1171</v>
      </c>
      <c r="E4876" s="317" t="n">
        <v>215.5</v>
      </c>
    </row>
    <row r="4877" customFormat="false" ht="15" hidden="false" customHeight="false" outlineLevel="0" collapsed="false">
      <c r="A4877" s="0" t="n">
        <v>12572</v>
      </c>
      <c r="B4877" s="0" t="s">
        <v>5817</v>
      </c>
      <c r="C4877" s="0" t="s">
        <v>1185</v>
      </c>
      <c r="D4877" s="0" t="s">
        <v>1171</v>
      </c>
      <c r="E4877" s="317" t="n">
        <v>282.55</v>
      </c>
    </row>
    <row r="4878" customFormat="false" ht="15" hidden="false" customHeight="false" outlineLevel="0" collapsed="false">
      <c r="A4878" s="0" t="n">
        <v>12573</v>
      </c>
      <c r="B4878" s="0" t="s">
        <v>5818</v>
      </c>
      <c r="C4878" s="0" t="s">
        <v>1185</v>
      </c>
      <c r="D4878" s="0" t="s">
        <v>1171</v>
      </c>
      <c r="E4878" s="317" t="n">
        <v>296.91</v>
      </c>
    </row>
    <row r="4879" customFormat="false" ht="15" hidden="false" customHeight="false" outlineLevel="0" collapsed="false">
      <c r="A4879" s="0" t="n">
        <v>12574</v>
      </c>
      <c r="B4879" s="0" t="s">
        <v>5819</v>
      </c>
      <c r="C4879" s="0" t="s">
        <v>1185</v>
      </c>
      <c r="D4879" s="0" t="s">
        <v>1171</v>
      </c>
      <c r="E4879" s="317" t="n">
        <v>385.81</v>
      </c>
    </row>
    <row r="4880" customFormat="false" ht="15" hidden="false" customHeight="false" outlineLevel="0" collapsed="false">
      <c r="A4880" s="0" t="n">
        <v>12575</v>
      </c>
      <c r="B4880" s="0" t="s">
        <v>5820</v>
      </c>
      <c r="C4880" s="0" t="s">
        <v>1185</v>
      </c>
      <c r="D4880" s="0" t="s">
        <v>1171</v>
      </c>
      <c r="E4880" s="317" t="n">
        <v>566.29</v>
      </c>
    </row>
    <row r="4881" customFormat="false" ht="15" hidden="false" customHeight="false" outlineLevel="0" collapsed="false">
      <c r="A4881" s="0" t="n">
        <v>12576</v>
      </c>
      <c r="B4881" s="0" t="s">
        <v>5821</v>
      </c>
      <c r="C4881" s="0" t="s">
        <v>1185</v>
      </c>
      <c r="D4881" s="0" t="s">
        <v>1171</v>
      </c>
      <c r="E4881" s="317" t="n">
        <v>59.86</v>
      </c>
    </row>
    <row r="4882" customFormat="false" ht="15" hidden="false" customHeight="false" outlineLevel="0" collapsed="false">
      <c r="A4882" s="0" t="n">
        <v>12577</v>
      </c>
      <c r="B4882" s="0" t="s">
        <v>5822</v>
      </c>
      <c r="C4882" s="0" t="s">
        <v>1185</v>
      </c>
      <c r="D4882" s="0" t="s">
        <v>1171</v>
      </c>
      <c r="E4882" s="317" t="n">
        <v>77.42</v>
      </c>
    </row>
    <row r="4883" customFormat="false" ht="15" hidden="false" customHeight="false" outlineLevel="0" collapsed="false">
      <c r="A4883" s="0" t="n">
        <v>12578</v>
      </c>
      <c r="B4883" s="0" t="s">
        <v>5823</v>
      </c>
      <c r="C4883" s="0" t="s">
        <v>1185</v>
      </c>
      <c r="D4883" s="0" t="s">
        <v>1171</v>
      </c>
      <c r="E4883" s="317" t="n">
        <v>103.84</v>
      </c>
    </row>
    <row r="4884" customFormat="false" ht="15" hidden="false" customHeight="false" outlineLevel="0" collapsed="false">
      <c r="A4884" s="0" t="n">
        <v>12579</v>
      </c>
      <c r="B4884" s="0" t="s">
        <v>5824</v>
      </c>
      <c r="C4884" s="0" t="s">
        <v>1185</v>
      </c>
      <c r="D4884" s="0" t="s">
        <v>1171</v>
      </c>
      <c r="E4884" s="317" t="n">
        <v>152.05</v>
      </c>
    </row>
    <row r="4885" customFormat="false" ht="15" hidden="false" customHeight="false" outlineLevel="0" collapsed="false">
      <c r="A4885" s="0" t="n">
        <v>12580</v>
      </c>
      <c r="B4885" s="0" t="s">
        <v>5825</v>
      </c>
      <c r="C4885" s="0" t="s">
        <v>1185</v>
      </c>
      <c r="D4885" s="0" t="s">
        <v>1171</v>
      </c>
      <c r="E4885" s="317" t="n">
        <v>196.28</v>
      </c>
    </row>
    <row r="4886" customFormat="false" ht="15" hidden="false" customHeight="false" outlineLevel="0" collapsed="false">
      <c r="A4886" s="0" t="n">
        <v>12581</v>
      </c>
      <c r="B4886" s="0" t="s">
        <v>5826</v>
      </c>
      <c r="C4886" s="0" t="s">
        <v>1185</v>
      </c>
      <c r="D4886" s="0" t="s">
        <v>1171</v>
      </c>
      <c r="E4886" s="317" t="n">
        <v>268.58</v>
      </c>
    </row>
    <row r="4887" customFormat="false" ht="15" hidden="false" customHeight="false" outlineLevel="0" collapsed="false">
      <c r="A4887" s="0" t="n">
        <v>41785</v>
      </c>
      <c r="B4887" s="0" t="s">
        <v>5827</v>
      </c>
      <c r="C4887" s="0" t="s">
        <v>1185</v>
      </c>
      <c r="D4887" s="0" t="s">
        <v>1171</v>
      </c>
      <c r="E4887" s="316" t="n">
        <v>1055.33</v>
      </c>
    </row>
    <row r="4888" customFormat="false" ht="15" hidden="false" customHeight="false" outlineLevel="0" collapsed="false">
      <c r="A4888" s="0" t="n">
        <v>41781</v>
      </c>
      <c r="B4888" s="0" t="s">
        <v>5828</v>
      </c>
      <c r="C4888" s="0" t="s">
        <v>1185</v>
      </c>
      <c r="D4888" s="0" t="s">
        <v>1171</v>
      </c>
      <c r="E4888" s="317" t="n">
        <v>300.88</v>
      </c>
    </row>
    <row r="4889" customFormat="false" ht="15" hidden="false" customHeight="false" outlineLevel="0" collapsed="false">
      <c r="A4889" s="0" t="n">
        <v>41783</v>
      </c>
      <c r="B4889" s="0" t="s">
        <v>5829</v>
      </c>
      <c r="C4889" s="0" t="s">
        <v>1185</v>
      </c>
      <c r="D4889" s="0" t="s">
        <v>1171</v>
      </c>
      <c r="E4889" s="317" t="n">
        <v>793.98</v>
      </c>
    </row>
    <row r="4890" customFormat="false" ht="15" hidden="false" customHeight="false" outlineLevel="0" collapsed="false">
      <c r="A4890" s="0" t="n">
        <v>41786</v>
      </c>
      <c r="B4890" s="0" t="s">
        <v>5830</v>
      </c>
      <c r="C4890" s="0" t="s">
        <v>1185</v>
      </c>
      <c r="D4890" s="0" t="s">
        <v>1171</v>
      </c>
      <c r="E4890" s="316" t="n">
        <v>1656.33</v>
      </c>
    </row>
    <row r="4891" customFormat="false" ht="15" hidden="false" customHeight="false" outlineLevel="0" collapsed="false">
      <c r="A4891" s="0" t="n">
        <v>41779</v>
      </c>
      <c r="B4891" s="0" t="s">
        <v>5831</v>
      </c>
      <c r="C4891" s="0" t="s">
        <v>1185</v>
      </c>
      <c r="D4891" s="0" t="s">
        <v>1171</v>
      </c>
      <c r="E4891" s="317" t="n">
        <v>115.4</v>
      </c>
    </row>
    <row r="4892" customFormat="false" ht="15" hidden="false" customHeight="false" outlineLevel="0" collapsed="false">
      <c r="A4892" s="0" t="n">
        <v>41780</v>
      </c>
      <c r="B4892" s="0" t="s">
        <v>5832</v>
      </c>
      <c r="C4892" s="0" t="s">
        <v>1185</v>
      </c>
      <c r="D4892" s="0" t="s">
        <v>1171</v>
      </c>
      <c r="E4892" s="317" t="n">
        <v>136.48</v>
      </c>
    </row>
    <row r="4893" customFormat="false" ht="15" hidden="false" customHeight="false" outlineLevel="0" collapsed="false">
      <c r="A4893" s="0" t="n">
        <v>41782</v>
      </c>
      <c r="B4893" s="0" t="s">
        <v>5833</v>
      </c>
      <c r="C4893" s="0" t="s">
        <v>1185</v>
      </c>
      <c r="D4893" s="0" t="s">
        <v>1171</v>
      </c>
      <c r="E4893" s="317" t="n">
        <v>562.63</v>
      </c>
    </row>
    <row r="4894" customFormat="false" ht="15" hidden="false" customHeight="false" outlineLevel="0" collapsed="false">
      <c r="A4894" s="0" t="n">
        <v>38130</v>
      </c>
      <c r="B4894" s="0" t="s">
        <v>5834</v>
      </c>
      <c r="C4894" s="0" t="s">
        <v>1185</v>
      </c>
      <c r="D4894" s="0" t="s">
        <v>1168</v>
      </c>
      <c r="E4894" s="317" t="n">
        <v>25.79</v>
      </c>
    </row>
    <row r="4895" customFormat="false" ht="15" hidden="false" customHeight="false" outlineLevel="0" collapsed="false">
      <c r="A4895" s="0" t="n">
        <v>21123</v>
      </c>
      <c r="B4895" s="0" t="s">
        <v>5835</v>
      </c>
      <c r="C4895" s="0" t="s">
        <v>1185</v>
      </c>
      <c r="D4895" s="0" t="s">
        <v>1175</v>
      </c>
      <c r="E4895" s="317" t="n">
        <v>7.32</v>
      </c>
    </row>
    <row r="4896" customFormat="false" ht="15" hidden="false" customHeight="false" outlineLevel="0" collapsed="false">
      <c r="A4896" s="0" t="n">
        <v>21124</v>
      </c>
      <c r="B4896" s="0" t="s">
        <v>5836</v>
      </c>
      <c r="C4896" s="0" t="s">
        <v>1185</v>
      </c>
      <c r="D4896" s="0" t="s">
        <v>1168</v>
      </c>
      <c r="E4896" s="317" t="n">
        <v>12.98</v>
      </c>
    </row>
    <row r="4897" customFormat="false" ht="15" hidden="false" customHeight="false" outlineLevel="0" collapsed="false">
      <c r="A4897" s="0" t="n">
        <v>21125</v>
      </c>
      <c r="B4897" s="0" t="s">
        <v>5837</v>
      </c>
      <c r="C4897" s="0" t="s">
        <v>1185</v>
      </c>
      <c r="D4897" s="0" t="s">
        <v>1168</v>
      </c>
      <c r="E4897" s="317" t="n">
        <v>20.83</v>
      </c>
    </row>
    <row r="4898" customFormat="false" ht="15" hidden="false" customHeight="false" outlineLevel="0" collapsed="false">
      <c r="A4898" s="0" t="n">
        <v>38028</v>
      </c>
      <c r="B4898" s="0" t="s">
        <v>5838</v>
      </c>
      <c r="C4898" s="0" t="s">
        <v>1185</v>
      </c>
      <c r="D4898" s="0" t="s">
        <v>1168</v>
      </c>
      <c r="E4898" s="317" t="n">
        <v>35.35</v>
      </c>
    </row>
    <row r="4899" customFormat="false" ht="15" hidden="false" customHeight="false" outlineLevel="0" collapsed="false">
      <c r="A4899" s="0" t="n">
        <v>38029</v>
      </c>
      <c r="B4899" s="0" t="s">
        <v>5839</v>
      </c>
      <c r="C4899" s="0" t="s">
        <v>1185</v>
      </c>
      <c r="D4899" s="0" t="s">
        <v>1168</v>
      </c>
      <c r="E4899" s="317" t="n">
        <v>53.88</v>
      </c>
    </row>
    <row r="4900" customFormat="false" ht="15" hidden="false" customHeight="false" outlineLevel="0" collapsed="false">
      <c r="A4900" s="0" t="n">
        <v>38030</v>
      </c>
      <c r="B4900" s="0" t="s">
        <v>5840</v>
      </c>
      <c r="C4900" s="0" t="s">
        <v>1185</v>
      </c>
      <c r="D4900" s="0" t="s">
        <v>1168</v>
      </c>
      <c r="E4900" s="317" t="n">
        <v>82.77</v>
      </c>
    </row>
    <row r="4901" customFormat="false" ht="15" hidden="false" customHeight="false" outlineLevel="0" collapsed="false">
      <c r="A4901" s="0" t="n">
        <v>38031</v>
      </c>
      <c r="B4901" s="0" t="s">
        <v>5841</v>
      </c>
      <c r="C4901" s="0" t="s">
        <v>1185</v>
      </c>
      <c r="D4901" s="0" t="s">
        <v>1168</v>
      </c>
      <c r="E4901" s="317" t="n">
        <v>131.16</v>
      </c>
    </row>
    <row r="4902" customFormat="false" ht="15" hidden="false" customHeight="false" outlineLevel="0" collapsed="false">
      <c r="A4902" s="0" t="n">
        <v>39735</v>
      </c>
      <c r="B4902" s="0" t="s">
        <v>5842</v>
      </c>
      <c r="C4902" s="0" t="s">
        <v>1185</v>
      </c>
      <c r="D4902" s="0" t="s">
        <v>1171</v>
      </c>
      <c r="E4902" s="317" t="n">
        <v>65.19</v>
      </c>
    </row>
    <row r="4903" customFormat="false" ht="15" hidden="false" customHeight="false" outlineLevel="0" collapsed="false">
      <c r="A4903" s="0" t="n">
        <v>39734</v>
      </c>
      <c r="B4903" s="0" t="s">
        <v>5843</v>
      </c>
      <c r="C4903" s="0" t="s">
        <v>1185</v>
      </c>
      <c r="D4903" s="0" t="s">
        <v>1171</v>
      </c>
      <c r="E4903" s="317" t="n">
        <v>77.32</v>
      </c>
    </row>
    <row r="4904" customFormat="false" ht="15" hidden="false" customHeight="false" outlineLevel="0" collapsed="false">
      <c r="A4904" s="0" t="n">
        <v>39736</v>
      </c>
      <c r="B4904" s="0" t="s">
        <v>5844</v>
      </c>
      <c r="C4904" s="0" t="s">
        <v>1185</v>
      </c>
      <c r="D4904" s="0" t="s">
        <v>1171</v>
      </c>
      <c r="E4904" s="317" t="n">
        <v>88.24</v>
      </c>
    </row>
    <row r="4905" customFormat="false" ht="15" hidden="false" customHeight="false" outlineLevel="0" collapsed="false">
      <c r="A4905" s="0" t="n">
        <v>39737</v>
      </c>
      <c r="B4905" s="0" t="s">
        <v>5845</v>
      </c>
      <c r="C4905" s="0" t="s">
        <v>1185</v>
      </c>
      <c r="D4905" s="0" t="s">
        <v>1171</v>
      </c>
      <c r="E4905" s="317" t="n">
        <v>11.87</v>
      </c>
    </row>
    <row r="4906" customFormat="false" ht="15" hidden="false" customHeight="false" outlineLevel="0" collapsed="false">
      <c r="A4906" s="0" t="n">
        <v>39738</v>
      </c>
      <c r="B4906" s="0" t="s">
        <v>5846</v>
      </c>
      <c r="C4906" s="0" t="s">
        <v>1185</v>
      </c>
      <c r="D4906" s="0" t="s">
        <v>1171</v>
      </c>
      <c r="E4906" s="317" t="n">
        <v>4.29</v>
      </c>
    </row>
    <row r="4907" customFormat="false" ht="15" hidden="false" customHeight="false" outlineLevel="0" collapsed="false">
      <c r="A4907" s="0" t="n">
        <v>39739</v>
      </c>
      <c r="B4907" s="0" t="s">
        <v>5847</v>
      </c>
      <c r="C4907" s="0" t="s">
        <v>1185</v>
      </c>
      <c r="D4907" s="0" t="s">
        <v>1171</v>
      </c>
      <c r="E4907" s="317" t="n">
        <v>61.02</v>
      </c>
    </row>
    <row r="4908" customFormat="false" ht="15" hidden="false" customHeight="false" outlineLevel="0" collapsed="false">
      <c r="A4908" s="0" t="n">
        <v>39733</v>
      </c>
      <c r="B4908" s="0" t="s">
        <v>5848</v>
      </c>
      <c r="C4908" s="0" t="s">
        <v>1185</v>
      </c>
      <c r="D4908" s="0" t="s">
        <v>1171</v>
      </c>
      <c r="E4908" s="317" t="n">
        <v>105.6</v>
      </c>
    </row>
    <row r="4909" customFormat="false" ht="15" hidden="false" customHeight="false" outlineLevel="0" collapsed="false">
      <c r="A4909" s="0" t="n">
        <v>39854</v>
      </c>
      <c r="B4909" s="0" t="s">
        <v>5849</v>
      </c>
      <c r="C4909" s="0" t="s">
        <v>1185</v>
      </c>
      <c r="D4909" s="0" t="s">
        <v>1171</v>
      </c>
      <c r="E4909" s="317" t="n">
        <v>107.1</v>
      </c>
    </row>
    <row r="4910" customFormat="false" ht="15" hidden="false" customHeight="false" outlineLevel="0" collapsed="false">
      <c r="A4910" s="0" t="n">
        <v>39740</v>
      </c>
      <c r="B4910" s="0" t="s">
        <v>5850</v>
      </c>
      <c r="C4910" s="0" t="s">
        <v>1185</v>
      </c>
      <c r="D4910" s="0" t="s">
        <v>1171</v>
      </c>
      <c r="E4910" s="317" t="n">
        <v>58.6</v>
      </c>
    </row>
    <row r="4911" customFormat="false" ht="15" hidden="false" customHeight="false" outlineLevel="0" collapsed="false">
      <c r="A4911" s="0" t="n">
        <v>39741</v>
      </c>
      <c r="B4911" s="0" t="s">
        <v>5851</v>
      </c>
      <c r="C4911" s="0" t="s">
        <v>1185</v>
      </c>
      <c r="D4911" s="0" t="s">
        <v>1171</v>
      </c>
      <c r="E4911" s="317" t="n">
        <v>10.8</v>
      </c>
    </row>
    <row r="4912" customFormat="false" ht="15" hidden="false" customHeight="false" outlineLevel="0" collapsed="false">
      <c r="A4912" s="0" t="n">
        <v>39853</v>
      </c>
      <c r="B4912" s="0" t="s">
        <v>5852</v>
      </c>
      <c r="C4912" s="0" t="s">
        <v>1185</v>
      </c>
      <c r="D4912" s="0" t="s">
        <v>1171</v>
      </c>
      <c r="E4912" s="317" t="n">
        <v>14.18</v>
      </c>
    </row>
    <row r="4913" customFormat="false" ht="15" hidden="false" customHeight="false" outlineLevel="0" collapsed="false">
      <c r="A4913" s="0" t="n">
        <v>39742</v>
      </c>
      <c r="B4913" s="0" t="s">
        <v>5853</v>
      </c>
      <c r="C4913" s="0" t="s">
        <v>1185</v>
      </c>
      <c r="D4913" s="0" t="s">
        <v>1171</v>
      </c>
      <c r="E4913" s="317" t="n">
        <v>47.1</v>
      </c>
    </row>
    <row r="4914" customFormat="false" ht="15" hidden="false" customHeight="false" outlineLevel="0" collapsed="false">
      <c r="A4914" s="0" t="n">
        <v>39749</v>
      </c>
      <c r="B4914" s="0" t="s">
        <v>5854</v>
      </c>
      <c r="C4914" s="0" t="s">
        <v>1185</v>
      </c>
      <c r="D4914" s="0" t="s">
        <v>1171</v>
      </c>
      <c r="E4914" s="317" t="n">
        <v>51.34</v>
      </c>
    </row>
    <row r="4915" customFormat="false" ht="15" hidden="false" customHeight="false" outlineLevel="0" collapsed="false">
      <c r="A4915" s="0" t="n">
        <v>39751</v>
      </c>
      <c r="B4915" s="0" t="s">
        <v>5855</v>
      </c>
      <c r="C4915" s="0" t="s">
        <v>1185</v>
      </c>
      <c r="D4915" s="0" t="s">
        <v>1171</v>
      </c>
      <c r="E4915" s="317" t="n">
        <v>93.29</v>
      </c>
    </row>
    <row r="4916" customFormat="false" ht="15" hidden="false" customHeight="false" outlineLevel="0" collapsed="false">
      <c r="A4916" s="0" t="n">
        <v>39750</v>
      </c>
      <c r="B4916" s="0" t="s">
        <v>5856</v>
      </c>
      <c r="C4916" s="0" t="s">
        <v>1185</v>
      </c>
      <c r="D4916" s="0" t="s">
        <v>1171</v>
      </c>
      <c r="E4916" s="317" t="n">
        <v>77.54</v>
      </c>
    </row>
    <row r="4917" customFormat="false" ht="15" hidden="false" customHeight="false" outlineLevel="0" collapsed="false">
      <c r="A4917" s="0" t="n">
        <v>39747</v>
      </c>
      <c r="B4917" s="0" t="s">
        <v>5857</v>
      </c>
      <c r="C4917" s="0" t="s">
        <v>1185</v>
      </c>
      <c r="D4917" s="0" t="s">
        <v>1171</v>
      </c>
      <c r="E4917" s="317" t="n">
        <v>24.94</v>
      </c>
    </row>
    <row r="4918" customFormat="false" ht="15" hidden="false" customHeight="false" outlineLevel="0" collapsed="false">
      <c r="A4918" s="0" t="n">
        <v>39753</v>
      </c>
      <c r="B4918" s="0" t="s">
        <v>5858</v>
      </c>
      <c r="C4918" s="0" t="s">
        <v>1185</v>
      </c>
      <c r="D4918" s="0" t="s">
        <v>1171</v>
      </c>
      <c r="E4918" s="317" t="n">
        <v>171.73</v>
      </c>
    </row>
    <row r="4919" customFormat="false" ht="15" hidden="false" customHeight="false" outlineLevel="0" collapsed="false">
      <c r="A4919" s="0" t="n">
        <v>39754</v>
      </c>
      <c r="B4919" s="0" t="s">
        <v>5859</v>
      </c>
      <c r="C4919" s="0" t="s">
        <v>1185</v>
      </c>
      <c r="D4919" s="0" t="s">
        <v>1171</v>
      </c>
      <c r="E4919" s="317" t="n">
        <v>253</v>
      </c>
    </row>
    <row r="4920" customFormat="false" ht="15" hidden="false" customHeight="false" outlineLevel="0" collapsed="false">
      <c r="A4920" s="0" t="n">
        <v>39748</v>
      </c>
      <c r="B4920" s="0" t="s">
        <v>5860</v>
      </c>
      <c r="C4920" s="0" t="s">
        <v>1185</v>
      </c>
      <c r="D4920" s="0" t="s">
        <v>1171</v>
      </c>
      <c r="E4920" s="317" t="n">
        <v>40.36</v>
      </c>
    </row>
    <row r="4921" customFormat="false" ht="15" hidden="false" customHeight="false" outlineLevel="0" collapsed="false">
      <c r="A4921" s="0" t="n">
        <v>39755</v>
      </c>
      <c r="B4921" s="0" t="s">
        <v>5861</v>
      </c>
      <c r="C4921" s="0" t="s">
        <v>1185</v>
      </c>
      <c r="D4921" s="0" t="s">
        <v>1171</v>
      </c>
      <c r="E4921" s="317" t="n">
        <v>383.61</v>
      </c>
    </row>
    <row r="4922" customFormat="false" ht="15" hidden="false" customHeight="false" outlineLevel="0" collapsed="false">
      <c r="A4922" s="0" t="n">
        <v>12742</v>
      </c>
      <c r="B4922" s="0" t="s">
        <v>5862</v>
      </c>
      <c r="C4922" s="0" t="s">
        <v>1185</v>
      </c>
      <c r="D4922" s="0" t="s">
        <v>1171</v>
      </c>
      <c r="E4922" s="317" t="n">
        <v>303.75</v>
      </c>
    </row>
    <row r="4923" customFormat="false" ht="15" hidden="false" customHeight="false" outlineLevel="0" collapsed="false">
      <c r="A4923" s="0" t="n">
        <v>12713</v>
      </c>
      <c r="B4923" s="0" t="s">
        <v>5863</v>
      </c>
      <c r="C4923" s="0" t="s">
        <v>1185</v>
      </c>
      <c r="D4923" s="0" t="s">
        <v>1171</v>
      </c>
      <c r="E4923" s="317" t="n">
        <v>16.11</v>
      </c>
    </row>
    <row r="4924" customFormat="false" ht="15" hidden="false" customHeight="false" outlineLevel="0" collapsed="false">
      <c r="A4924" s="0" t="n">
        <v>12743</v>
      </c>
      <c r="B4924" s="0" t="s">
        <v>946</v>
      </c>
      <c r="C4924" s="0" t="s">
        <v>1185</v>
      </c>
      <c r="D4924" s="0" t="s">
        <v>1171</v>
      </c>
      <c r="E4924" s="317" t="n">
        <v>27.71</v>
      </c>
    </row>
    <row r="4925" customFormat="false" ht="15" hidden="false" customHeight="false" outlineLevel="0" collapsed="false">
      <c r="A4925" s="0" t="n">
        <v>12744</v>
      </c>
      <c r="B4925" s="0" t="s">
        <v>5864</v>
      </c>
      <c r="C4925" s="0" t="s">
        <v>1185</v>
      </c>
      <c r="D4925" s="0" t="s">
        <v>1171</v>
      </c>
      <c r="E4925" s="317" t="n">
        <v>35.17</v>
      </c>
    </row>
    <row r="4926" customFormat="false" ht="15" hidden="false" customHeight="false" outlineLevel="0" collapsed="false">
      <c r="A4926" s="0" t="n">
        <v>12745</v>
      </c>
      <c r="B4926" s="0" t="s">
        <v>5865</v>
      </c>
      <c r="C4926" s="0" t="s">
        <v>1185</v>
      </c>
      <c r="D4926" s="0" t="s">
        <v>1171</v>
      </c>
      <c r="E4926" s="317" t="n">
        <v>51.07</v>
      </c>
    </row>
    <row r="4927" customFormat="false" ht="15" hidden="false" customHeight="false" outlineLevel="0" collapsed="false">
      <c r="A4927" s="0" t="n">
        <v>12746</v>
      </c>
      <c r="B4927" s="0" t="s">
        <v>5866</v>
      </c>
      <c r="C4927" s="0" t="s">
        <v>1185</v>
      </c>
      <c r="D4927" s="0" t="s">
        <v>1171</v>
      </c>
      <c r="E4927" s="317" t="n">
        <v>68.97</v>
      </c>
    </row>
    <row r="4928" customFormat="false" ht="15" hidden="false" customHeight="false" outlineLevel="0" collapsed="false">
      <c r="A4928" s="0" t="n">
        <v>12747</v>
      </c>
      <c r="B4928" s="0" t="s">
        <v>5867</v>
      </c>
      <c r="C4928" s="0" t="s">
        <v>1185</v>
      </c>
      <c r="D4928" s="0" t="s">
        <v>1171</v>
      </c>
      <c r="E4928" s="317" t="n">
        <v>100.02</v>
      </c>
    </row>
    <row r="4929" customFormat="false" ht="15" hidden="false" customHeight="false" outlineLevel="0" collapsed="false">
      <c r="A4929" s="0" t="n">
        <v>12748</v>
      </c>
      <c r="B4929" s="0" t="s">
        <v>5868</v>
      </c>
      <c r="C4929" s="0" t="s">
        <v>1185</v>
      </c>
      <c r="D4929" s="0" t="s">
        <v>1171</v>
      </c>
      <c r="E4929" s="317" t="n">
        <v>140.91</v>
      </c>
    </row>
    <row r="4930" customFormat="false" ht="15" hidden="false" customHeight="false" outlineLevel="0" collapsed="false">
      <c r="A4930" s="0" t="n">
        <v>12749</v>
      </c>
      <c r="B4930" s="0" t="s">
        <v>5869</v>
      </c>
      <c r="C4930" s="0" t="s">
        <v>1185</v>
      </c>
      <c r="D4930" s="0" t="s">
        <v>1171</v>
      </c>
      <c r="E4930" s="317" t="n">
        <v>205.99</v>
      </c>
    </row>
    <row r="4931" customFormat="false" ht="15" hidden="false" customHeight="false" outlineLevel="0" collapsed="false">
      <c r="A4931" s="0" t="n">
        <v>39726</v>
      </c>
      <c r="B4931" s="0" t="s">
        <v>5870</v>
      </c>
      <c r="C4931" s="0" t="s">
        <v>1185</v>
      </c>
      <c r="D4931" s="0" t="s">
        <v>1171</v>
      </c>
      <c r="E4931" s="317" t="n">
        <v>67.66</v>
      </c>
    </row>
    <row r="4932" customFormat="false" ht="15" hidden="false" customHeight="false" outlineLevel="0" collapsed="false">
      <c r="A4932" s="0" t="n">
        <v>39728</v>
      </c>
      <c r="B4932" s="0" t="s">
        <v>5871</v>
      </c>
      <c r="C4932" s="0" t="s">
        <v>1185</v>
      </c>
      <c r="D4932" s="0" t="s">
        <v>1171</v>
      </c>
      <c r="E4932" s="317" t="n">
        <v>118.91</v>
      </c>
    </row>
    <row r="4933" customFormat="false" ht="15" hidden="false" customHeight="false" outlineLevel="0" collapsed="false">
      <c r="A4933" s="0" t="n">
        <v>39727</v>
      </c>
      <c r="B4933" s="0" t="s">
        <v>5872</v>
      </c>
      <c r="C4933" s="0" t="s">
        <v>1185</v>
      </c>
      <c r="D4933" s="0" t="s">
        <v>1171</v>
      </c>
      <c r="E4933" s="317" t="n">
        <v>97.86</v>
      </c>
    </row>
    <row r="4934" customFormat="false" ht="15" hidden="false" customHeight="false" outlineLevel="0" collapsed="false">
      <c r="A4934" s="0" t="n">
        <v>39724</v>
      </c>
      <c r="B4934" s="0" t="s">
        <v>5873</v>
      </c>
      <c r="C4934" s="0" t="s">
        <v>1185</v>
      </c>
      <c r="D4934" s="0" t="s">
        <v>1171</v>
      </c>
      <c r="E4934" s="317" t="n">
        <v>29.96</v>
      </c>
    </row>
    <row r="4935" customFormat="false" ht="15" hidden="false" customHeight="false" outlineLevel="0" collapsed="false">
      <c r="A4935" s="0" t="n">
        <v>39729</v>
      </c>
      <c r="B4935" s="0" t="s">
        <v>5874</v>
      </c>
      <c r="C4935" s="0" t="s">
        <v>1185</v>
      </c>
      <c r="D4935" s="0" t="s">
        <v>1171</v>
      </c>
      <c r="E4935" s="317" t="n">
        <v>164.67</v>
      </c>
    </row>
    <row r="4936" customFormat="false" ht="15" hidden="false" customHeight="false" outlineLevel="0" collapsed="false">
      <c r="A4936" s="0" t="n">
        <v>39730</v>
      </c>
      <c r="B4936" s="0" t="s">
        <v>5875</v>
      </c>
      <c r="C4936" s="0" t="s">
        <v>1185</v>
      </c>
      <c r="D4936" s="0" t="s">
        <v>1171</v>
      </c>
      <c r="E4936" s="317" t="n">
        <v>213.66</v>
      </c>
    </row>
    <row r="4937" customFormat="false" ht="15" hidden="false" customHeight="false" outlineLevel="0" collapsed="false">
      <c r="A4937" s="0" t="n">
        <v>39731</v>
      </c>
      <c r="B4937" s="0" t="s">
        <v>5876</v>
      </c>
      <c r="C4937" s="0" t="s">
        <v>1185</v>
      </c>
      <c r="D4937" s="0" t="s">
        <v>1171</v>
      </c>
      <c r="E4937" s="317" t="n">
        <v>316.45</v>
      </c>
    </row>
    <row r="4938" customFormat="false" ht="15" hidden="false" customHeight="false" outlineLevel="0" collapsed="false">
      <c r="A4938" s="0" t="n">
        <v>39725</v>
      </c>
      <c r="B4938" s="0" t="s">
        <v>5877</v>
      </c>
      <c r="C4938" s="0" t="s">
        <v>1185</v>
      </c>
      <c r="D4938" s="0" t="s">
        <v>1171</v>
      </c>
      <c r="E4938" s="317" t="n">
        <v>48.83</v>
      </c>
    </row>
    <row r="4939" customFormat="false" ht="15" hidden="false" customHeight="false" outlineLevel="0" collapsed="false">
      <c r="A4939" s="0" t="n">
        <v>39732</v>
      </c>
      <c r="B4939" s="0" t="s">
        <v>5878</v>
      </c>
      <c r="C4939" s="0" t="s">
        <v>1185</v>
      </c>
      <c r="D4939" s="0" t="s">
        <v>1171</v>
      </c>
      <c r="E4939" s="317" t="n">
        <v>465.79</v>
      </c>
    </row>
    <row r="4940" customFormat="false" ht="15" hidden="false" customHeight="false" outlineLevel="0" collapsed="false">
      <c r="A4940" s="0" t="n">
        <v>39660</v>
      </c>
      <c r="B4940" s="0" t="s">
        <v>845</v>
      </c>
      <c r="C4940" s="0" t="s">
        <v>1185</v>
      </c>
      <c r="D4940" s="0" t="s">
        <v>1171</v>
      </c>
      <c r="E4940" s="317" t="n">
        <v>21.22</v>
      </c>
    </row>
    <row r="4941" customFormat="false" ht="15" hidden="false" customHeight="false" outlineLevel="0" collapsed="false">
      <c r="A4941" s="0" t="n">
        <v>39662</v>
      </c>
      <c r="B4941" s="0" t="s">
        <v>5879</v>
      </c>
      <c r="C4941" s="0" t="s">
        <v>1185</v>
      </c>
      <c r="D4941" s="0" t="s">
        <v>1171</v>
      </c>
      <c r="E4941" s="317" t="n">
        <v>10.17</v>
      </c>
    </row>
    <row r="4942" customFormat="false" ht="15" hidden="false" customHeight="false" outlineLevel="0" collapsed="false">
      <c r="A4942" s="0" t="n">
        <v>39661</v>
      </c>
      <c r="B4942" s="0" t="s">
        <v>938</v>
      </c>
      <c r="C4942" s="0" t="s">
        <v>1185</v>
      </c>
      <c r="D4942" s="0" t="s">
        <v>1171</v>
      </c>
      <c r="E4942" s="317" t="n">
        <v>6.93</v>
      </c>
    </row>
    <row r="4943" customFormat="false" ht="15" hidden="false" customHeight="false" outlineLevel="0" collapsed="false">
      <c r="A4943" s="0" t="n">
        <v>39666</v>
      </c>
      <c r="B4943" s="0" t="s">
        <v>5880</v>
      </c>
      <c r="C4943" s="0" t="s">
        <v>1185</v>
      </c>
      <c r="D4943" s="0" t="s">
        <v>1171</v>
      </c>
      <c r="E4943" s="317" t="n">
        <v>31.93</v>
      </c>
    </row>
    <row r="4944" customFormat="false" ht="15" hidden="false" customHeight="false" outlineLevel="0" collapsed="false">
      <c r="A4944" s="0" t="n">
        <v>39664</v>
      </c>
      <c r="B4944" s="0" t="s">
        <v>939</v>
      </c>
      <c r="C4944" s="0" t="s">
        <v>1185</v>
      </c>
      <c r="D4944" s="0" t="s">
        <v>1171</v>
      </c>
      <c r="E4944" s="317" t="n">
        <v>15.65</v>
      </c>
    </row>
    <row r="4945" customFormat="false" ht="15" hidden="false" customHeight="false" outlineLevel="0" collapsed="false">
      <c r="A4945" s="0" t="n">
        <v>39663</v>
      </c>
      <c r="B4945" s="0" t="s">
        <v>5881</v>
      </c>
      <c r="C4945" s="0" t="s">
        <v>1185</v>
      </c>
      <c r="D4945" s="0" t="s">
        <v>1171</v>
      </c>
      <c r="E4945" s="317" t="n">
        <v>12.51</v>
      </c>
    </row>
    <row r="4946" customFormat="false" ht="15" hidden="false" customHeight="false" outlineLevel="0" collapsed="false">
      <c r="A4946" s="0" t="n">
        <v>39665</v>
      </c>
      <c r="B4946" s="0" t="s">
        <v>5882</v>
      </c>
      <c r="C4946" s="0" t="s">
        <v>1185</v>
      </c>
      <c r="D4946" s="0" t="s">
        <v>1171</v>
      </c>
      <c r="E4946" s="317" t="n">
        <v>26.4</v>
      </c>
    </row>
    <row r="4947" customFormat="false" ht="15" hidden="false" customHeight="false" outlineLevel="0" collapsed="false">
      <c r="A4947" s="0" t="n">
        <v>39752</v>
      </c>
      <c r="B4947" s="0" t="s">
        <v>5883</v>
      </c>
      <c r="C4947" s="0" t="s">
        <v>1185</v>
      </c>
      <c r="D4947" s="0" t="s">
        <v>1171</v>
      </c>
      <c r="E4947" s="317" t="n">
        <v>132.74</v>
      </c>
    </row>
    <row r="4948" customFormat="false" ht="15" hidden="false" customHeight="false" outlineLevel="0" collapsed="false">
      <c r="A4948" s="0" t="n">
        <v>12583</v>
      </c>
      <c r="B4948" s="0" t="s">
        <v>5884</v>
      </c>
      <c r="C4948" s="0" t="s">
        <v>1185</v>
      </c>
      <c r="D4948" s="0" t="s">
        <v>1168</v>
      </c>
      <c r="E4948" s="317" t="n">
        <v>19.71</v>
      </c>
    </row>
    <row r="4949" customFormat="false" ht="15" hidden="false" customHeight="false" outlineLevel="0" collapsed="false">
      <c r="A4949" s="0" t="n">
        <v>12584</v>
      </c>
      <c r="B4949" s="0" t="s">
        <v>5885</v>
      </c>
      <c r="C4949" s="0" t="s">
        <v>1185</v>
      </c>
      <c r="D4949" s="0" t="s">
        <v>1168</v>
      </c>
      <c r="E4949" s="317" t="n">
        <v>18.97</v>
      </c>
    </row>
    <row r="4950" customFormat="false" ht="15" hidden="false" customHeight="false" outlineLevel="0" collapsed="false">
      <c r="A4950" s="0" t="n">
        <v>13159</v>
      </c>
      <c r="B4950" s="0" t="s">
        <v>5886</v>
      </c>
      <c r="C4950" s="0" t="s">
        <v>1185</v>
      </c>
      <c r="D4950" s="0" t="s">
        <v>1168</v>
      </c>
      <c r="E4950" s="317" t="n">
        <v>57.47</v>
      </c>
    </row>
    <row r="4951" customFormat="false" ht="15" hidden="false" customHeight="false" outlineLevel="0" collapsed="false">
      <c r="A4951" s="0" t="n">
        <v>13168</v>
      </c>
      <c r="B4951" s="0" t="s">
        <v>5887</v>
      </c>
      <c r="C4951" s="0" t="s">
        <v>1185</v>
      </c>
      <c r="D4951" s="0" t="s">
        <v>1168</v>
      </c>
      <c r="E4951" s="317" t="n">
        <v>86.41</v>
      </c>
    </row>
    <row r="4952" customFormat="false" ht="15" hidden="false" customHeight="false" outlineLevel="0" collapsed="false">
      <c r="A4952" s="0" t="n">
        <v>13173</v>
      </c>
      <c r="B4952" s="0" t="s">
        <v>5888</v>
      </c>
      <c r="C4952" s="0" t="s">
        <v>1185</v>
      </c>
      <c r="D4952" s="0" t="s">
        <v>1168</v>
      </c>
      <c r="E4952" s="317" t="n">
        <v>106.55</v>
      </c>
    </row>
    <row r="4953" customFormat="false" ht="15" hidden="false" customHeight="false" outlineLevel="0" collapsed="false">
      <c r="A4953" s="0" t="n">
        <v>37449</v>
      </c>
      <c r="B4953" s="0" t="s">
        <v>5889</v>
      </c>
      <c r="C4953" s="0" t="s">
        <v>1185</v>
      </c>
      <c r="D4953" s="0" t="s">
        <v>1168</v>
      </c>
      <c r="E4953" s="317" t="n">
        <v>17.61</v>
      </c>
    </row>
    <row r="4954" customFormat="false" ht="15" hidden="false" customHeight="false" outlineLevel="0" collapsed="false">
      <c r="A4954" s="0" t="n">
        <v>37450</v>
      </c>
      <c r="B4954" s="0" t="s">
        <v>5890</v>
      </c>
      <c r="C4954" s="0" t="s">
        <v>1185</v>
      </c>
      <c r="D4954" s="0" t="s">
        <v>1168</v>
      </c>
      <c r="E4954" s="317" t="n">
        <v>21.47</v>
      </c>
    </row>
    <row r="4955" customFormat="false" ht="15" hidden="false" customHeight="false" outlineLevel="0" collapsed="false">
      <c r="A4955" s="0" t="n">
        <v>37451</v>
      </c>
      <c r="B4955" s="0" t="s">
        <v>5891</v>
      </c>
      <c r="C4955" s="0" t="s">
        <v>1185</v>
      </c>
      <c r="D4955" s="0" t="s">
        <v>1168</v>
      </c>
      <c r="E4955" s="317" t="n">
        <v>32.88</v>
      </c>
    </row>
    <row r="4956" customFormat="false" ht="15" hidden="false" customHeight="false" outlineLevel="0" collapsed="false">
      <c r="A4956" s="0" t="n">
        <v>37452</v>
      </c>
      <c r="B4956" s="0" t="s">
        <v>5892</v>
      </c>
      <c r="C4956" s="0" t="s">
        <v>1185</v>
      </c>
      <c r="D4956" s="0" t="s">
        <v>1168</v>
      </c>
      <c r="E4956" s="317" t="n">
        <v>43.62</v>
      </c>
    </row>
    <row r="4957" customFormat="false" ht="15" hidden="false" customHeight="false" outlineLevel="0" collapsed="false">
      <c r="A4957" s="0" t="n">
        <v>37453</v>
      </c>
      <c r="B4957" s="0" t="s">
        <v>5893</v>
      </c>
      <c r="C4957" s="0" t="s">
        <v>1185</v>
      </c>
      <c r="D4957" s="0" t="s">
        <v>1168</v>
      </c>
      <c r="E4957" s="317" t="n">
        <v>54.74</v>
      </c>
    </row>
    <row r="4958" customFormat="false" ht="15" hidden="false" customHeight="false" outlineLevel="0" collapsed="false">
      <c r="A4958" s="0" t="n">
        <v>7778</v>
      </c>
      <c r="B4958" s="0" t="s">
        <v>5894</v>
      </c>
      <c r="C4958" s="0" t="s">
        <v>1185</v>
      </c>
      <c r="D4958" s="0" t="s">
        <v>1168</v>
      </c>
      <c r="E4958" s="317" t="n">
        <v>20.55</v>
      </c>
    </row>
    <row r="4959" customFormat="false" ht="15" hidden="false" customHeight="false" outlineLevel="0" collapsed="false">
      <c r="A4959" s="0" t="n">
        <v>7796</v>
      </c>
      <c r="B4959" s="0" t="s">
        <v>5895</v>
      </c>
      <c r="C4959" s="0" t="s">
        <v>1185</v>
      </c>
      <c r="D4959" s="0" t="s">
        <v>1175</v>
      </c>
      <c r="E4959" s="317" t="n">
        <v>24.75</v>
      </c>
    </row>
    <row r="4960" customFormat="false" ht="15" hidden="false" customHeight="false" outlineLevel="0" collapsed="false">
      <c r="A4960" s="0" t="n">
        <v>7781</v>
      </c>
      <c r="B4960" s="0" t="s">
        <v>5896</v>
      </c>
      <c r="C4960" s="0" t="s">
        <v>1185</v>
      </c>
      <c r="D4960" s="0" t="s">
        <v>1168</v>
      </c>
      <c r="E4960" s="317" t="n">
        <v>32.72</v>
      </c>
    </row>
    <row r="4961" customFormat="false" ht="15" hidden="false" customHeight="false" outlineLevel="0" collapsed="false">
      <c r="A4961" s="0" t="n">
        <v>7795</v>
      </c>
      <c r="B4961" s="0" t="s">
        <v>5897</v>
      </c>
      <c r="C4961" s="0" t="s">
        <v>1185</v>
      </c>
      <c r="D4961" s="0" t="s">
        <v>1168</v>
      </c>
      <c r="E4961" s="317" t="n">
        <v>47.4</v>
      </c>
    </row>
    <row r="4962" customFormat="false" ht="15" hidden="false" customHeight="false" outlineLevel="0" collapsed="false">
      <c r="A4962" s="0" t="n">
        <v>7791</v>
      </c>
      <c r="B4962" s="0" t="s">
        <v>5898</v>
      </c>
      <c r="C4962" s="0" t="s">
        <v>1185</v>
      </c>
      <c r="D4962" s="0" t="s">
        <v>1168</v>
      </c>
      <c r="E4962" s="317" t="n">
        <v>60.4</v>
      </c>
    </row>
    <row r="4963" customFormat="false" ht="15" hidden="false" customHeight="false" outlineLevel="0" collapsed="false">
      <c r="A4963" s="0" t="n">
        <v>7783</v>
      </c>
      <c r="B4963" s="0" t="s">
        <v>5899</v>
      </c>
      <c r="C4963" s="0" t="s">
        <v>1185</v>
      </c>
      <c r="D4963" s="0" t="s">
        <v>1168</v>
      </c>
      <c r="E4963" s="317" t="n">
        <v>23.07</v>
      </c>
    </row>
    <row r="4964" customFormat="false" ht="15" hidden="false" customHeight="false" outlineLevel="0" collapsed="false">
      <c r="A4964" s="0" t="n">
        <v>7790</v>
      </c>
      <c r="B4964" s="0" t="s">
        <v>5900</v>
      </c>
      <c r="C4964" s="0" t="s">
        <v>1185</v>
      </c>
      <c r="D4964" s="0" t="s">
        <v>1168</v>
      </c>
      <c r="E4964" s="317" t="n">
        <v>26.84</v>
      </c>
    </row>
    <row r="4965" customFormat="false" ht="15" hidden="false" customHeight="false" outlineLevel="0" collapsed="false">
      <c r="A4965" s="0" t="n">
        <v>7785</v>
      </c>
      <c r="B4965" s="0" t="s">
        <v>5901</v>
      </c>
      <c r="C4965" s="0" t="s">
        <v>1185</v>
      </c>
      <c r="D4965" s="0" t="s">
        <v>1168</v>
      </c>
      <c r="E4965" s="317" t="n">
        <v>35.23</v>
      </c>
    </row>
    <row r="4966" customFormat="false" ht="15" hidden="false" customHeight="false" outlineLevel="0" collapsed="false">
      <c r="A4966" s="0" t="n">
        <v>7792</v>
      </c>
      <c r="B4966" s="0" t="s">
        <v>5902</v>
      </c>
      <c r="C4966" s="0" t="s">
        <v>1185</v>
      </c>
      <c r="D4966" s="0" t="s">
        <v>1168</v>
      </c>
      <c r="E4966" s="317" t="n">
        <v>51.17</v>
      </c>
    </row>
    <row r="4967" customFormat="false" ht="15" hidden="false" customHeight="false" outlineLevel="0" collapsed="false">
      <c r="A4967" s="0" t="n">
        <v>7793</v>
      </c>
      <c r="B4967" s="0" t="s">
        <v>5903</v>
      </c>
      <c r="C4967" s="0" t="s">
        <v>1185</v>
      </c>
      <c r="D4967" s="0" t="s">
        <v>1168</v>
      </c>
      <c r="E4967" s="317" t="n">
        <v>66.04</v>
      </c>
    </row>
    <row r="4968" customFormat="false" ht="15" hidden="false" customHeight="false" outlineLevel="0" collapsed="false">
      <c r="A4968" s="0" t="n">
        <v>12613</v>
      </c>
      <c r="B4968" s="0" t="s">
        <v>5904</v>
      </c>
      <c r="C4968" s="0" t="s">
        <v>1167</v>
      </c>
      <c r="D4968" s="0" t="s">
        <v>1168</v>
      </c>
      <c r="E4968" s="317" t="n">
        <v>11.33</v>
      </c>
    </row>
    <row r="4969" customFormat="false" ht="15" hidden="false" customHeight="false" outlineLevel="0" collapsed="false">
      <c r="A4969" s="0" t="n">
        <v>1031</v>
      </c>
      <c r="B4969" s="0" t="s">
        <v>5905</v>
      </c>
      <c r="C4969" s="0" t="s">
        <v>1167</v>
      </c>
      <c r="D4969" s="0" t="s">
        <v>1168</v>
      </c>
      <c r="E4969" s="317" t="n">
        <v>9.39</v>
      </c>
    </row>
    <row r="4970" customFormat="false" ht="15" hidden="false" customHeight="false" outlineLevel="0" collapsed="false">
      <c r="A4970" s="0" t="n">
        <v>39707</v>
      </c>
      <c r="B4970" s="0" t="s">
        <v>5906</v>
      </c>
      <c r="C4970" s="0" t="s">
        <v>1185</v>
      </c>
      <c r="D4970" s="0" t="s">
        <v>1171</v>
      </c>
      <c r="E4970" s="317" t="n">
        <v>2.6</v>
      </c>
    </row>
    <row r="4971" customFormat="false" ht="15" hidden="false" customHeight="false" outlineLevel="0" collapsed="false">
      <c r="A4971" s="0" t="n">
        <v>39708</v>
      </c>
      <c r="B4971" s="0" t="s">
        <v>5907</v>
      </c>
      <c r="C4971" s="0" t="s">
        <v>1185</v>
      </c>
      <c r="D4971" s="0" t="s">
        <v>1171</v>
      </c>
      <c r="E4971" s="317" t="n">
        <v>2.52</v>
      </c>
    </row>
    <row r="4972" customFormat="false" ht="15" hidden="false" customHeight="false" outlineLevel="0" collapsed="false">
      <c r="A4972" s="0" t="n">
        <v>39710</v>
      </c>
      <c r="B4972" s="0" t="s">
        <v>5908</v>
      </c>
      <c r="C4972" s="0" t="s">
        <v>1185</v>
      </c>
      <c r="D4972" s="0" t="s">
        <v>1171</v>
      </c>
      <c r="E4972" s="317" t="n">
        <v>1.77</v>
      </c>
    </row>
    <row r="4973" customFormat="false" ht="15" hidden="false" customHeight="false" outlineLevel="0" collapsed="false">
      <c r="A4973" s="0" t="n">
        <v>39709</v>
      </c>
      <c r="B4973" s="0" t="s">
        <v>5909</v>
      </c>
      <c r="C4973" s="0" t="s">
        <v>1185</v>
      </c>
      <c r="D4973" s="0" t="s">
        <v>1171</v>
      </c>
      <c r="E4973" s="317" t="n">
        <v>2.46</v>
      </c>
    </row>
    <row r="4974" customFormat="false" ht="15" hidden="false" customHeight="false" outlineLevel="0" collapsed="false">
      <c r="A4974" s="0" t="n">
        <v>39711</v>
      </c>
      <c r="B4974" s="0" t="s">
        <v>5910</v>
      </c>
      <c r="C4974" s="0" t="s">
        <v>1185</v>
      </c>
      <c r="D4974" s="0" t="s">
        <v>1171</v>
      </c>
      <c r="E4974" s="317" t="n">
        <v>2.76</v>
      </c>
    </row>
    <row r="4975" customFormat="false" ht="15" hidden="false" customHeight="false" outlineLevel="0" collapsed="false">
      <c r="A4975" s="0" t="n">
        <v>39712</v>
      </c>
      <c r="B4975" s="0" t="s">
        <v>5911</v>
      </c>
      <c r="C4975" s="0" t="s">
        <v>1185</v>
      </c>
      <c r="D4975" s="0" t="s">
        <v>1171</v>
      </c>
      <c r="E4975" s="317" t="n">
        <v>0.97</v>
      </c>
    </row>
    <row r="4976" customFormat="false" ht="15" hidden="false" customHeight="false" outlineLevel="0" collapsed="false">
      <c r="A4976" s="0" t="n">
        <v>39713</v>
      </c>
      <c r="B4976" s="0" t="s">
        <v>5912</v>
      </c>
      <c r="C4976" s="0" t="s">
        <v>1185</v>
      </c>
      <c r="D4976" s="0" t="s">
        <v>1171</v>
      </c>
      <c r="E4976" s="317" t="n">
        <v>0.76</v>
      </c>
    </row>
    <row r="4977" customFormat="false" ht="15" hidden="false" customHeight="false" outlineLevel="0" collapsed="false">
      <c r="A4977" s="0" t="n">
        <v>39714</v>
      </c>
      <c r="B4977" s="0" t="s">
        <v>5913</v>
      </c>
      <c r="C4977" s="0" t="s">
        <v>1185</v>
      </c>
      <c r="D4977" s="0" t="s">
        <v>1171</v>
      </c>
      <c r="E4977" s="317" t="n">
        <v>1.75</v>
      </c>
    </row>
    <row r="4978" customFormat="false" ht="15" hidden="false" customHeight="false" outlineLevel="0" collapsed="false">
      <c r="A4978" s="0" t="n">
        <v>39715</v>
      </c>
      <c r="B4978" s="0" t="s">
        <v>5914</v>
      </c>
      <c r="C4978" s="0" t="s">
        <v>1185</v>
      </c>
      <c r="D4978" s="0" t="s">
        <v>1171</v>
      </c>
      <c r="E4978" s="317" t="n">
        <v>1.25</v>
      </c>
    </row>
    <row r="4979" customFormat="false" ht="15" hidden="false" customHeight="false" outlineLevel="0" collapsed="false">
      <c r="A4979" s="0" t="n">
        <v>39716</v>
      </c>
      <c r="B4979" s="0" t="s">
        <v>5915</v>
      </c>
      <c r="C4979" s="0" t="s">
        <v>1185</v>
      </c>
      <c r="D4979" s="0" t="s">
        <v>1171</v>
      </c>
      <c r="E4979" s="317" t="n">
        <v>0.94</v>
      </c>
    </row>
    <row r="4980" customFormat="false" ht="15" hidden="false" customHeight="false" outlineLevel="0" collapsed="false">
      <c r="A4980" s="0" t="n">
        <v>39718</v>
      </c>
      <c r="B4980" s="0" t="s">
        <v>5916</v>
      </c>
      <c r="C4980" s="0" t="s">
        <v>1185</v>
      </c>
      <c r="D4980" s="0" t="s">
        <v>1171</v>
      </c>
      <c r="E4980" s="317" t="n">
        <v>1.61</v>
      </c>
    </row>
    <row r="4981" customFormat="false" ht="15" hidden="false" customHeight="false" outlineLevel="0" collapsed="false">
      <c r="A4981" s="0" t="n">
        <v>9813</v>
      </c>
      <c r="B4981" s="0" t="s">
        <v>5917</v>
      </c>
      <c r="C4981" s="0" t="s">
        <v>1185</v>
      </c>
      <c r="D4981" s="0" t="s">
        <v>1171</v>
      </c>
      <c r="E4981" s="317" t="n">
        <v>3.52</v>
      </c>
    </row>
    <row r="4982" customFormat="false" ht="15" hidden="false" customHeight="false" outlineLevel="0" collapsed="false">
      <c r="A4982" s="0" t="n">
        <v>9815</v>
      </c>
      <c r="B4982" s="0" t="s">
        <v>5918</v>
      </c>
      <c r="C4982" s="0" t="s">
        <v>1185</v>
      </c>
      <c r="D4982" s="0" t="s">
        <v>1171</v>
      </c>
      <c r="E4982" s="317" t="n">
        <v>6.95</v>
      </c>
    </row>
    <row r="4983" customFormat="false" ht="15" hidden="false" customHeight="false" outlineLevel="0" collapsed="false">
      <c r="A4983" s="0" t="n">
        <v>25876</v>
      </c>
      <c r="B4983" s="0" t="s">
        <v>5919</v>
      </c>
      <c r="C4983" s="0" t="s">
        <v>1185</v>
      </c>
      <c r="D4983" s="0" t="s">
        <v>1171</v>
      </c>
      <c r="E4983" s="316" t="n">
        <v>3458.98</v>
      </c>
    </row>
    <row r="4984" customFormat="false" ht="15" hidden="false" customHeight="false" outlineLevel="0" collapsed="false">
      <c r="A4984" s="0" t="n">
        <v>25888</v>
      </c>
      <c r="B4984" s="0" t="s">
        <v>5920</v>
      </c>
      <c r="C4984" s="0" t="s">
        <v>1185</v>
      </c>
      <c r="D4984" s="0" t="s">
        <v>1171</v>
      </c>
      <c r="E4984" s="317" t="n">
        <v>84.77</v>
      </c>
    </row>
    <row r="4985" customFormat="false" ht="15" hidden="false" customHeight="false" outlineLevel="0" collapsed="false">
      <c r="A4985" s="0" t="n">
        <v>25874</v>
      </c>
      <c r="B4985" s="0" t="s">
        <v>5921</v>
      </c>
      <c r="C4985" s="0" t="s">
        <v>1185</v>
      </c>
      <c r="D4985" s="0" t="s">
        <v>1171</v>
      </c>
      <c r="E4985" s="316" t="n">
        <v>6066.54</v>
      </c>
    </row>
    <row r="4986" customFormat="false" ht="15" hidden="false" customHeight="false" outlineLevel="0" collapsed="false">
      <c r="A4986" s="0" t="n">
        <v>25877</v>
      </c>
      <c r="B4986" s="0" t="s">
        <v>5922</v>
      </c>
      <c r="C4986" s="0" t="s">
        <v>1185</v>
      </c>
      <c r="D4986" s="0" t="s">
        <v>1171</v>
      </c>
      <c r="E4986" s="316" t="n">
        <v>8278.02</v>
      </c>
    </row>
    <row r="4987" customFormat="false" ht="15" hidden="false" customHeight="false" outlineLevel="0" collapsed="false">
      <c r="A4987" s="0" t="n">
        <v>25878</v>
      </c>
      <c r="B4987" s="0" t="s">
        <v>5923</v>
      </c>
      <c r="C4987" s="0" t="s">
        <v>1185</v>
      </c>
      <c r="D4987" s="0" t="s">
        <v>1171</v>
      </c>
      <c r="E4987" s="317" t="n">
        <v>181.97</v>
      </c>
    </row>
    <row r="4988" customFormat="false" ht="15" hidden="false" customHeight="false" outlineLevel="0" collapsed="false">
      <c r="A4988" s="0" t="n">
        <v>25879</v>
      </c>
      <c r="B4988" s="0" t="s">
        <v>5924</v>
      </c>
      <c r="C4988" s="0" t="s">
        <v>1185</v>
      </c>
      <c r="D4988" s="0" t="s">
        <v>1171</v>
      </c>
      <c r="E4988" s="316" t="n">
        <v>7852.69</v>
      </c>
    </row>
    <row r="4989" customFormat="false" ht="15" hidden="false" customHeight="false" outlineLevel="0" collapsed="false">
      <c r="A4989" s="0" t="n">
        <v>25887</v>
      </c>
      <c r="B4989" s="0" t="s">
        <v>5925</v>
      </c>
      <c r="C4989" s="0" t="s">
        <v>1185</v>
      </c>
      <c r="D4989" s="0" t="s">
        <v>1171</v>
      </c>
      <c r="E4989" s="316" t="n">
        <v>3137.28</v>
      </c>
    </row>
    <row r="4990" customFormat="false" ht="15" hidden="false" customHeight="false" outlineLevel="0" collapsed="false">
      <c r="A4990" s="0" t="n">
        <v>25880</v>
      </c>
      <c r="B4990" s="0" t="s">
        <v>5926</v>
      </c>
      <c r="C4990" s="0" t="s">
        <v>1185</v>
      </c>
      <c r="D4990" s="0" t="s">
        <v>1171</v>
      </c>
      <c r="E4990" s="317" t="n">
        <v>283.67</v>
      </c>
    </row>
    <row r="4991" customFormat="false" ht="15" hidden="false" customHeight="false" outlineLevel="0" collapsed="false">
      <c r="A4991" s="0" t="n">
        <v>25881</v>
      </c>
      <c r="B4991" s="0" t="s">
        <v>5927</v>
      </c>
      <c r="C4991" s="0" t="s">
        <v>1185</v>
      </c>
      <c r="D4991" s="0" t="s">
        <v>1171</v>
      </c>
      <c r="E4991" s="317" t="n">
        <v>695.06</v>
      </c>
    </row>
    <row r="4992" customFormat="false" ht="15" hidden="false" customHeight="false" outlineLevel="0" collapsed="false">
      <c r="A4992" s="0" t="n">
        <v>25882</v>
      </c>
      <c r="B4992" s="0" t="s">
        <v>5928</v>
      </c>
      <c r="C4992" s="0" t="s">
        <v>1185</v>
      </c>
      <c r="D4992" s="0" t="s">
        <v>1171</v>
      </c>
      <c r="E4992" s="316" t="n">
        <v>1119.49</v>
      </c>
    </row>
    <row r="4993" customFormat="false" ht="15" hidden="false" customHeight="false" outlineLevel="0" collapsed="false">
      <c r="A4993" s="0" t="n">
        <v>25883</v>
      </c>
      <c r="B4993" s="0" t="s">
        <v>5929</v>
      </c>
      <c r="C4993" s="0" t="s">
        <v>1185</v>
      </c>
      <c r="D4993" s="0" t="s">
        <v>1171</v>
      </c>
      <c r="E4993" s="317" t="n">
        <v>18.06</v>
      </c>
    </row>
    <row r="4994" customFormat="false" ht="15" hidden="false" customHeight="false" outlineLevel="0" collapsed="false">
      <c r="A4994" s="0" t="n">
        <v>25884</v>
      </c>
      <c r="B4994" s="0" t="s">
        <v>5930</v>
      </c>
      <c r="C4994" s="0" t="s">
        <v>1185</v>
      </c>
      <c r="D4994" s="0" t="s">
        <v>1171</v>
      </c>
      <c r="E4994" s="316" t="n">
        <v>1965.42</v>
      </c>
    </row>
    <row r="4995" customFormat="false" ht="15" hidden="false" customHeight="false" outlineLevel="0" collapsed="false">
      <c r="A4995" s="0" t="n">
        <v>25885</v>
      </c>
      <c r="B4995" s="0" t="s">
        <v>5931</v>
      </c>
      <c r="C4995" s="0" t="s">
        <v>1185</v>
      </c>
      <c r="D4995" s="0" t="s">
        <v>1171</v>
      </c>
      <c r="E4995" s="316" t="n">
        <v>2923.13</v>
      </c>
    </row>
    <row r="4996" customFormat="false" ht="15" hidden="false" customHeight="false" outlineLevel="0" collapsed="false">
      <c r="A4996" s="0" t="n">
        <v>25889</v>
      </c>
      <c r="B4996" s="0" t="s">
        <v>5932</v>
      </c>
      <c r="C4996" s="0" t="s">
        <v>1185</v>
      </c>
      <c r="D4996" s="0" t="s">
        <v>1171</v>
      </c>
      <c r="E4996" s="316" t="n">
        <v>1465.87</v>
      </c>
    </row>
    <row r="4997" customFormat="false" ht="15" hidden="false" customHeight="false" outlineLevel="0" collapsed="false">
      <c r="A4997" s="0" t="n">
        <v>25886</v>
      </c>
      <c r="B4997" s="0" t="s">
        <v>5933</v>
      </c>
      <c r="C4997" s="0" t="s">
        <v>1185</v>
      </c>
      <c r="D4997" s="0" t="s">
        <v>1171</v>
      </c>
      <c r="E4997" s="317" t="n">
        <v>40.39</v>
      </c>
    </row>
    <row r="4998" customFormat="false" ht="15" hidden="false" customHeight="false" outlineLevel="0" collapsed="false">
      <c r="A4998" s="0" t="n">
        <v>25875</v>
      </c>
      <c r="B4998" s="0" t="s">
        <v>5934</v>
      </c>
      <c r="C4998" s="0" t="s">
        <v>1185</v>
      </c>
      <c r="D4998" s="0" t="s">
        <v>1171</v>
      </c>
      <c r="E4998" s="316" t="n">
        <v>1912.47</v>
      </c>
    </row>
    <row r="4999" customFormat="false" ht="15" hidden="false" customHeight="false" outlineLevel="0" collapsed="false">
      <c r="A4999" s="0" t="n">
        <v>9876</v>
      </c>
      <c r="B4999" s="0" t="s">
        <v>5935</v>
      </c>
      <c r="C4999" s="0" t="s">
        <v>1185</v>
      </c>
      <c r="D4999" s="0" t="s">
        <v>1168</v>
      </c>
      <c r="E4999" s="317" t="n">
        <v>14.06</v>
      </c>
    </row>
    <row r="5000" customFormat="false" ht="15" hidden="false" customHeight="false" outlineLevel="0" collapsed="false">
      <c r="A5000" s="0" t="n">
        <v>9877</v>
      </c>
      <c r="B5000" s="0" t="s">
        <v>5936</v>
      </c>
      <c r="C5000" s="0" t="s">
        <v>1185</v>
      </c>
      <c r="D5000" s="0" t="s">
        <v>1168</v>
      </c>
      <c r="E5000" s="317" t="n">
        <v>49.26</v>
      </c>
    </row>
    <row r="5001" customFormat="false" ht="15" hidden="false" customHeight="false" outlineLevel="0" collapsed="false">
      <c r="A5001" s="0" t="n">
        <v>9878</v>
      </c>
      <c r="B5001" s="0" t="s">
        <v>5937</v>
      </c>
      <c r="C5001" s="0" t="s">
        <v>1185</v>
      </c>
      <c r="D5001" s="0" t="s">
        <v>1168</v>
      </c>
      <c r="E5001" s="317" t="n">
        <v>64.16</v>
      </c>
    </row>
    <row r="5002" customFormat="false" ht="15" hidden="false" customHeight="false" outlineLevel="0" collapsed="false">
      <c r="A5002" s="0" t="n">
        <v>9879</v>
      </c>
      <c r="B5002" s="0" t="s">
        <v>5938</v>
      </c>
      <c r="C5002" s="0" t="s">
        <v>1185</v>
      </c>
      <c r="D5002" s="0" t="s">
        <v>1168</v>
      </c>
      <c r="E5002" s="317" t="n">
        <v>153.14</v>
      </c>
    </row>
    <row r="5003" customFormat="false" ht="15" hidden="false" customHeight="false" outlineLevel="0" collapsed="false">
      <c r="A5003" s="0" t="n">
        <v>42001</v>
      </c>
      <c r="B5003" s="0" t="s">
        <v>5939</v>
      </c>
      <c r="C5003" s="0" t="s">
        <v>1185</v>
      </c>
      <c r="D5003" s="0" t="s">
        <v>1171</v>
      </c>
      <c r="E5003" s="317" t="n">
        <v>363.28</v>
      </c>
    </row>
    <row r="5004" customFormat="false" ht="15" hidden="false" customHeight="false" outlineLevel="0" collapsed="false">
      <c r="A5004" s="0" t="n">
        <v>41998</v>
      </c>
      <c r="B5004" s="0" t="s">
        <v>5940</v>
      </c>
      <c r="C5004" s="0" t="s">
        <v>1185</v>
      </c>
      <c r="D5004" s="0" t="s">
        <v>1171</v>
      </c>
      <c r="E5004" s="317" t="n">
        <v>895.23</v>
      </c>
    </row>
    <row r="5005" customFormat="false" ht="15" hidden="false" customHeight="false" outlineLevel="0" collapsed="false">
      <c r="A5005" s="0" t="n">
        <v>41999</v>
      </c>
      <c r="B5005" s="0" t="s">
        <v>5941</v>
      </c>
      <c r="C5005" s="0" t="s">
        <v>1185</v>
      </c>
      <c r="D5005" s="0" t="s">
        <v>1171</v>
      </c>
      <c r="E5005" s="316" t="n">
        <v>1642.2</v>
      </c>
    </row>
    <row r="5006" customFormat="false" ht="15" hidden="false" customHeight="false" outlineLevel="0" collapsed="false">
      <c r="A5006" s="0" t="n">
        <v>42000</v>
      </c>
      <c r="B5006" s="0" t="s">
        <v>5942</v>
      </c>
      <c r="C5006" s="0" t="s">
        <v>1185</v>
      </c>
      <c r="D5006" s="0" t="s">
        <v>1171</v>
      </c>
      <c r="E5006" s="316" t="n">
        <v>2804.37</v>
      </c>
    </row>
    <row r="5007" customFormat="false" ht="15" hidden="false" customHeight="false" outlineLevel="0" collapsed="false">
      <c r="A5007" s="0" t="n">
        <v>38053</v>
      </c>
      <c r="B5007" s="0" t="s">
        <v>5943</v>
      </c>
      <c r="C5007" s="0" t="s">
        <v>1185</v>
      </c>
      <c r="D5007" s="0" t="s">
        <v>1171</v>
      </c>
      <c r="E5007" s="317" t="n">
        <v>11.75</v>
      </c>
    </row>
    <row r="5008" customFormat="false" ht="15" hidden="false" customHeight="false" outlineLevel="0" collapsed="false">
      <c r="A5008" s="0" t="n">
        <v>38054</v>
      </c>
      <c r="B5008" s="0" t="s">
        <v>5944</v>
      </c>
      <c r="C5008" s="0" t="s">
        <v>1185</v>
      </c>
      <c r="D5008" s="0" t="s">
        <v>1171</v>
      </c>
      <c r="E5008" s="317" t="n">
        <v>20.2</v>
      </c>
    </row>
    <row r="5009" customFormat="false" ht="15" hidden="false" customHeight="false" outlineLevel="0" collapsed="false">
      <c r="A5009" s="0" t="n">
        <v>38052</v>
      </c>
      <c r="B5009" s="0" t="s">
        <v>5945</v>
      </c>
      <c r="C5009" s="0" t="s">
        <v>1185</v>
      </c>
      <c r="D5009" s="0" t="s">
        <v>1171</v>
      </c>
      <c r="E5009" s="317" t="n">
        <v>5.69</v>
      </c>
    </row>
    <row r="5010" customFormat="false" ht="15" hidden="false" customHeight="false" outlineLevel="0" collapsed="false">
      <c r="A5010" s="0" t="n">
        <v>38051</v>
      </c>
      <c r="B5010" s="0" t="s">
        <v>5946</v>
      </c>
      <c r="C5010" s="0" t="s">
        <v>1185</v>
      </c>
      <c r="D5010" s="0" t="s">
        <v>1171</v>
      </c>
      <c r="E5010" s="317" t="n">
        <v>3.54</v>
      </c>
    </row>
    <row r="5011" customFormat="false" ht="15" hidden="false" customHeight="false" outlineLevel="0" collapsed="false">
      <c r="A5011" s="0" t="n">
        <v>38787</v>
      </c>
      <c r="B5011" s="0" t="s">
        <v>5947</v>
      </c>
      <c r="C5011" s="0" t="s">
        <v>1185</v>
      </c>
      <c r="D5011" s="0" t="s">
        <v>1171</v>
      </c>
      <c r="E5011" s="317" t="n">
        <v>3.52</v>
      </c>
    </row>
    <row r="5012" customFormat="false" ht="15" hidden="false" customHeight="false" outlineLevel="0" collapsed="false">
      <c r="A5012" s="0" t="n">
        <v>38825</v>
      </c>
      <c r="B5012" s="0" t="s">
        <v>5948</v>
      </c>
      <c r="C5012" s="0" t="s">
        <v>1185</v>
      </c>
      <c r="D5012" s="0" t="s">
        <v>1171</v>
      </c>
      <c r="E5012" s="317" t="n">
        <v>4.61</v>
      </c>
    </row>
    <row r="5013" customFormat="false" ht="15" hidden="false" customHeight="false" outlineLevel="0" collapsed="false">
      <c r="A5013" s="0" t="n">
        <v>38826</v>
      </c>
      <c r="B5013" s="0" t="s">
        <v>5949</v>
      </c>
      <c r="C5013" s="0" t="s">
        <v>1185</v>
      </c>
      <c r="D5013" s="0" t="s">
        <v>1171</v>
      </c>
      <c r="E5013" s="317" t="n">
        <v>6.83</v>
      </c>
    </row>
    <row r="5014" customFormat="false" ht="15" hidden="false" customHeight="false" outlineLevel="0" collapsed="false">
      <c r="A5014" s="0" t="n">
        <v>38827</v>
      </c>
      <c r="B5014" s="0" t="s">
        <v>5950</v>
      </c>
      <c r="C5014" s="0" t="s">
        <v>1185</v>
      </c>
      <c r="D5014" s="0" t="s">
        <v>1171</v>
      </c>
      <c r="E5014" s="317" t="n">
        <v>10.98</v>
      </c>
    </row>
    <row r="5015" customFormat="false" ht="15" hidden="false" customHeight="false" outlineLevel="0" collapsed="false">
      <c r="A5015" s="0" t="n">
        <v>38830</v>
      </c>
      <c r="B5015" s="0" t="s">
        <v>5951</v>
      </c>
      <c r="C5015" s="0" t="s">
        <v>1185</v>
      </c>
      <c r="D5015" s="0" t="s">
        <v>1171</v>
      </c>
      <c r="E5015" s="317" t="n">
        <v>15.37</v>
      </c>
    </row>
    <row r="5016" customFormat="false" ht="15" hidden="false" customHeight="false" outlineLevel="0" collapsed="false">
      <c r="A5016" s="0" t="n">
        <v>38828</v>
      </c>
      <c r="B5016" s="0" t="s">
        <v>5952</v>
      </c>
      <c r="C5016" s="0" t="s">
        <v>1185</v>
      </c>
      <c r="D5016" s="0" t="s">
        <v>1171</v>
      </c>
      <c r="E5016" s="317" t="n">
        <v>6.78</v>
      </c>
    </row>
    <row r="5017" customFormat="false" ht="15" hidden="false" customHeight="false" outlineLevel="0" collapsed="false">
      <c r="A5017" s="0" t="n">
        <v>38829</v>
      </c>
      <c r="B5017" s="0" t="s">
        <v>5953</v>
      </c>
      <c r="C5017" s="0" t="s">
        <v>1185</v>
      </c>
      <c r="D5017" s="0" t="s">
        <v>1171</v>
      </c>
      <c r="E5017" s="317" t="n">
        <v>11.1</v>
      </c>
    </row>
    <row r="5018" customFormat="false" ht="15" hidden="false" customHeight="false" outlineLevel="0" collapsed="false">
      <c r="A5018" s="0" t="n">
        <v>38831</v>
      </c>
      <c r="B5018" s="0" t="s">
        <v>5954</v>
      </c>
      <c r="C5018" s="0" t="s">
        <v>1185</v>
      </c>
      <c r="D5018" s="0" t="s">
        <v>1171</v>
      </c>
      <c r="E5018" s="317" t="n">
        <v>21.44</v>
      </c>
    </row>
    <row r="5019" customFormat="false" ht="15" hidden="false" customHeight="false" outlineLevel="0" collapsed="false">
      <c r="A5019" s="0" t="n">
        <v>36274</v>
      </c>
      <c r="B5019" s="0" t="s">
        <v>5955</v>
      </c>
      <c r="C5019" s="0" t="s">
        <v>1185</v>
      </c>
      <c r="D5019" s="0" t="s">
        <v>1171</v>
      </c>
      <c r="E5019" s="317" t="n">
        <v>4.75</v>
      </c>
    </row>
    <row r="5020" customFormat="false" ht="15" hidden="false" customHeight="false" outlineLevel="0" collapsed="false">
      <c r="A5020" s="0" t="n">
        <v>36278</v>
      </c>
      <c r="B5020" s="0" t="s">
        <v>5956</v>
      </c>
      <c r="C5020" s="0" t="s">
        <v>1185</v>
      </c>
      <c r="D5020" s="0" t="s">
        <v>1171</v>
      </c>
      <c r="E5020" s="317" t="n">
        <v>6.44</v>
      </c>
    </row>
    <row r="5021" customFormat="false" ht="15" hidden="false" customHeight="false" outlineLevel="0" collapsed="false">
      <c r="A5021" s="0" t="n">
        <v>38977</v>
      </c>
      <c r="B5021" s="0" t="s">
        <v>5957</v>
      </c>
      <c r="C5021" s="0" t="s">
        <v>1185</v>
      </c>
      <c r="D5021" s="0" t="s">
        <v>1171</v>
      </c>
      <c r="E5021" s="317" t="n">
        <v>98.05</v>
      </c>
    </row>
    <row r="5022" customFormat="false" ht="15" hidden="false" customHeight="false" outlineLevel="0" collapsed="false">
      <c r="A5022" s="0" t="n">
        <v>38971</v>
      </c>
      <c r="B5022" s="0" t="s">
        <v>5958</v>
      </c>
      <c r="C5022" s="0" t="s">
        <v>1185</v>
      </c>
      <c r="D5022" s="0" t="s">
        <v>1171</v>
      </c>
      <c r="E5022" s="317" t="n">
        <v>8.07</v>
      </c>
    </row>
    <row r="5023" customFormat="false" ht="15" hidden="false" customHeight="false" outlineLevel="0" collapsed="false">
      <c r="A5023" s="0" t="n">
        <v>38972</v>
      </c>
      <c r="B5023" s="0" t="s">
        <v>5959</v>
      </c>
      <c r="C5023" s="0" t="s">
        <v>1185</v>
      </c>
      <c r="D5023" s="0" t="s">
        <v>1171</v>
      </c>
      <c r="E5023" s="317" t="n">
        <v>12.3</v>
      </c>
    </row>
    <row r="5024" customFormat="false" ht="15" hidden="false" customHeight="false" outlineLevel="0" collapsed="false">
      <c r="A5024" s="0" t="n">
        <v>38973</v>
      </c>
      <c r="B5024" s="0" t="s">
        <v>5960</v>
      </c>
      <c r="C5024" s="0" t="s">
        <v>1185</v>
      </c>
      <c r="D5024" s="0" t="s">
        <v>1171</v>
      </c>
      <c r="E5024" s="317" t="n">
        <v>16.27</v>
      </c>
    </row>
    <row r="5025" customFormat="false" ht="15" hidden="false" customHeight="false" outlineLevel="0" collapsed="false">
      <c r="A5025" s="0" t="n">
        <v>38974</v>
      </c>
      <c r="B5025" s="0" t="s">
        <v>5961</v>
      </c>
      <c r="C5025" s="0" t="s">
        <v>1185</v>
      </c>
      <c r="D5025" s="0" t="s">
        <v>1171</v>
      </c>
      <c r="E5025" s="317" t="n">
        <v>23.73</v>
      </c>
    </row>
    <row r="5026" customFormat="false" ht="15" hidden="false" customHeight="false" outlineLevel="0" collapsed="false">
      <c r="A5026" s="0" t="n">
        <v>38975</v>
      </c>
      <c r="B5026" s="0" t="s">
        <v>5962</v>
      </c>
      <c r="C5026" s="0" t="s">
        <v>1185</v>
      </c>
      <c r="D5026" s="0" t="s">
        <v>1171</v>
      </c>
      <c r="E5026" s="317" t="n">
        <v>39.55</v>
      </c>
    </row>
    <row r="5027" customFormat="false" ht="15" hidden="false" customHeight="false" outlineLevel="0" collapsed="false">
      <c r="A5027" s="0" t="n">
        <v>38976</v>
      </c>
      <c r="B5027" s="0" t="s">
        <v>5963</v>
      </c>
      <c r="C5027" s="0" t="s">
        <v>1185</v>
      </c>
      <c r="D5027" s="0" t="s">
        <v>1171</v>
      </c>
      <c r="E5027" s="317" t="n">
        <v>55.47</v>
      </c>
    </row>
    <row r="5028" customFormat="false" ht="15" hidden="false" customHeight="false" outlineLevel="0" collapsed="false">
      <c r="A5028" s="0" t="n">
        <v>38986</v>
      </c>
      <c r="B5028" s="0" t="s">
        <v>5964</v>
      </c>
      <c r="C5028" s="0" t="s">
        <v>1185</v>
      </c>
      <c r="D5028" s="0" t="s">
        <v>1171</v>
      </c>
      <c r="E5028" s="317" t="n">
        <v>111.63</v>
      </c>
    </row>
    <row r="5029" customFormat="false" ht="15" hidden="false" customHeight="false" outlineLevel="0" collapsed="false">
      <c r="A5029" s="0" t="n">
        <v>38978</v>
      </c>
      <c r="B5029" s="0" t="s">
        <v>5965</v>
      </c>
      <c r="C5029" s="0" t="s">
        <v>1185</v>
      </c>
      <c r="D5029" s="0" t="s">
        <v>1171</v>
      </c>
      <c r="E5029" s="317" t="n">
        <v>4.75</v>
      </c>
    </row>
    <row r="5030" customFormat="false" ht="15" hidden="false" customHeight="false" outlineLevel="0" collapsed="false">
      <c r="A5030" s="0" t="n">
        <v>38979</v>
      </c>
      <c r="B5030" s="0" t="s">
        <v>5966</v>
      </c>
      <c r="C5030" s="0" t="s">
        <v>1185</v>
      </c>
      <c r="D5030" s="0" t="s">
        <v>1171</v>
      </c>
      <c r="E5030" s="317" t="n">
        <v>6.44</v>
      </c>
    </row>
    <row r="5031" customFormat="false" ht="15" hidden="false" customHeight="false" outlineLevel="0" collapsed="false">
      <c r="A5031" s="0" t="n">
        <v>38980</v>
      </c>
      <c r="B5031" s="0" t="s">
        <v>5967</v>
      </c>
      <c r="C5031" s="0" t="s">
        <v>1185</v>
      </c>
      <c r="D5031" s="0" t="s">
        <v>1171</v>
      </c>
      <c r="E5031" s="317" t="n">
        <v>10.77</v>
      </c>
    </row>
    <row r="5032" customFormat="false" ht="15" hidden="false" customHeight="false" outlineLevel="0" collapsed="false">
      <c r="A5032" s="0" t="n">
        <v>38981</v>
      </c>
      <c r="B5032" s="0" t="s">
        <v>5968</v>
      </c>
      <c r="C5032" s="0" t="s">
        <v>1185</v>
      </c>
      <c r="D5032" s="0" t="s">
        <v>1171</v>
      </c>
      <c r="E5032" s="317" t="n">
        <v>14.91</v>
      </c>
    </row>
    <row r="5033" customFormat="false" ht="15" hidden="false" customHeight="false" outlineLevel="0" collapsed="false">
      <c r="A5033" s="0" t="n">
        <v>38982</v>
      </c>
      <c r="B5033" s="0" t="s">
        <v>5969</v>
      </c>
      <c r="C5033" s="0" t="s">
        <v>1185</v>
      </c>
      <c r="D5033" s="0" t="s">
        <v>1171</v>
      </c>
      <c r="E5033" s="317" t="n">
        <v>21.7</v>
      </c>
    </row>
    <row r="5034" customFormat="false" ht="15" hidden="false" customHeight="false" outlineLevel="0" collapsed="false">
      <c r="A5034" s="0" t="n">
        <v>38983</v>
      </c>
      <c r="B5034" s="0" t="s">
        <v>5970</v>
      </c>
      <c r="C5034" s="0" t="s">
        <v>1185</v>
      </c>
      <c r="D5034" s="0" t="s">
        <v>1171</v>
      </c>
      <c r="E5034" s="317" t="n">
        <v>28.78</v>
      </c>
    </row>
    <row r="5035" customFormat="false" ht="15" hidden="false" customHeight="false" outlineLevel="0" collapsed="false">
      <c r="A5035" s="0" t="n">
        <v>38984</v>
      </c>
      <c r="B5035" s="0" t="s">
        <v>5971</v>
      </c>
      <c r="C5035" s="0" t="s">
        <v>1185</v>
      </c>
      <c r="D5035" s="0" t="s">
        <v>1171</v>
      </c>
      <c r="E5035" s="317" t="n">
        <v>55.5</v>
      </c>
    </row>
    <row r="5036" customFormat="false" ht="15" hidden="false" customHeight="false" outlineLevel="0" collapsed="false">
      <c r="A5036" s="0" t="n">
        <v>38985</v>
      </c>
      <c r="B5036" s="0" t="s">
        <v>5972</v>
      </c>
      <c r="C5036" s="0" t="s">
        <v>1185</v>
      </c>
      <c r="D5036" s="0" t="s">
        <v>1171</v>
      </c>
      <c r="E5036" s="317" t="n">
        <v>82.17</v>
      </c>
    </row>
    <row r="5037" customFormat="false" ht="15" hidden="false" customHeight="false" outlineLevel="0" collapsed="false">
      <c r="A5037" s="0" t="n">
        <v>9836</v>
      </c>
      <c r="B5037" s="0" t="s">
        <v>5973</v>
      </c>
      <c r="C5037" s="0" t="s">
        <v>1185</v>
      </c>
      <c r="D5037" s="0" t="s">
        <v>1175</v>
      </c>
      <c r="E5037" s="317" t="n">
        <v>9.17</v>
      </c>
    </row>
    <row r="5038" customFormat="false" ht="15" hidden="false" customHeight="false" outlineLevel="0" collapsed="false">
      <c r="A5038" s="0" t="n">
        <v>20065</v>
      </c>
      <c r="B5038" s="0" t="s">
        <v>5974</v>
      </c>
      <c r="C5038" s="0" t="s">
        <v>1185</v>
      </c>
      <c r="D5038" s="0" t="s">
        <v>1168</v>
      </c>
      <c r="E5038" s="317" t="n">
        <v>23.46</v>
      </c>
    </row>
    <row r="5039" customFormat="false" ht="15" hidden="false" customHeight="false" outlineLevel="0" collapsed="false">
      <c r="A5039" s="0" t="n">
        <v>9835</v>
      </c>
      <c r="B5039" s="0" t="s">
        <v>5975</v>
      </c>
      <c r="C5039" s="0" t="s">
        <v>1185</v>
      </c>
      <c r="D5039" s="0" t="s">
        <v>1168</v>
      </c>
      <c r="E5039" s="317" t="n">
        <v>3.3</v>
      </c>
    </row>
    <row r="5040" customFormat="false" ht="15" hidden="false" customHeight="false" outlineLevel="0" collapsed="false">
      <c r="A5040" s="0" t="n">
        <v>38032</v>
      </c>
      <c r="B5040" s="0" t="s">
        <v>5976</v>
      </c>
      <c r="C5040" s="0" t="s">
        <v>1185</v>
      </c>
      <c r="D5040" s="0" t="s">
        <v>1171</v>
      </c>
      <c r="E5040" s="317" t="n">
        <v>30.95</v>
      </c>
    </row>
    <row r="5041" customFormat="false" ht="15" hidden="false" customHeight="false" outlineLevel="0" collapsed="false">
      <c r="A5041" s="0" t="n">
        <v>38033</v>
      </c>
      <c r="B5041" s="0" t="s">
        <v>5977</v>
      </c>
      <c r="C5041" s="0" t="s">
        <v>1185</v>
      </c>
      <c r="D5041" s="0" t="s">
        <v>1171</v>
      </c>
      <c r="E5041" s="317" t="n">
        <v>50.64</v>
      </c>
    </row>
    <row r="5042" customFormat="false" ht="15" hidden="false" customHeight="false" outlineLevel="0" collapsed="false">
      <c r="A5042" s="0" t="n">
        <v>38034</v>
      </c>
      <c r="B5042" s="0" t="s">
        <v>5978</v>
      </c>
      <c r="C5042" s="0" t="s">
        <v>1185</v>
      </c>
      <c r="D5042" s="0" t="s">
        <v>1171</v>
      </c>
      <c r="E5042" s="317" t="n">
        <v>83.77</v>
      </c>
    </row>
    <row r="5043" customFormat="false" ht="15" hidden="false" customHeight="false" outlineLevel="0" collapsed="false">
      <c r="A5043" s="0" t="n">
        <v>38035</v>
      </c>
      <c r="B5043" s="0" t="s">
        <v>5979</v>
      </c>
      <c r="C5043" s="0" t="s">
        <v>1185</v>
      </c>
      <c r="D5043" s="0" t="s">
        <v>1171</v>
      </c>
      <c r="E5043" s="317" t="n">
        <v>116.74</v>
      </c>
    </row>
    <row r="5044" customFormat="false" ht="15" hidden="false" customHeight="false" outlineLevel="0" collapsed="false">
      <c r="A5044" s="0" t="n">
        <v>38036</v>
      </c>
      <c r="B5044" s="0" t="s">
        <v>5980</v>
      </c>
      <c r="C5044" s="0" t="s">
        <v>1185</v>
      </c>
      <c r="D5044" s="0" t="s">
        <v>1171</v>
      </c>
      <c r="E5044" s="317" t="n">
        <v>164.73</v>
      </c>
    </row>
    <row r="5045" customFormat="false" ht="15" hidden="false" customHeight="false" outlineLevel="0" collapsed="false">
      <c r="A5045" s="0" t="n">
        <v>38037</v>
      </c>
      <c r="B5045" s="0" t="s">
        <v>5981</v>
      </c>
      <c r="C5045" s="0" t="s">
        <v>1185</v>
      </c>
      <c r="D5045" s="0" t="s">
        <v>1171</v>
      </c>
      <c r="E5045" s="317" t="n">
        <v>191</v>
      </c>
    </row>
    <row r="5046" customFormat="false" ht="15" hidden="false" customHeight="false" outlineLevel="0" collapsed="false">
      <c r="A5046" s="0" t="n">
        <v>9850</v>
      </c>
      <c r="B5046" s="0" t="s">
        <v>5982</v>
      </c>
      <c r="C5046" s="0" t="s">
        <v>1185</v>
      </c>
      <c r="D5046" s="0" t="s">
        <v>1171</v>
      </c>
      <c r="E5046" s="317" t="n">
        <v>97.34</v>
      </c>
    </row>
    <row r="5047" customFormat="false" ht="15" hidden="false" customHeight="false" outlineLevel="0" collapsed="false">
      <c r="A5047" s="0" t="n">
        <v>9853</v>
      </c>
      <c r="B5047" s="0" t="s">
        <v>5983</v>
      </c>
      <c r="C5047" s="0" t="s">
        <v>1185</v>
      </c>
      <c r="D5047" s="0" t="s">
        <v>1171</v>
      </c>
      <c r="E5047" s="317" t="n">
        <v>173.1</v>
      </c>
    </row>
    <row r="5048" customFormat="false" ht="15" hidden="false" customHeight="false" outlineLevel="0" collapsed="false">
      <c r="A5048" s="0" t="n">
        <v>9854</v>
      </c>
      <c r="B5048" s="0" t="s">
        <v>5984</v>
      </c>
      <c r="C5048" s="0" t="s">
        <v>1185</v>
      </c>
      <c r="D5048" s="0" t="s">
        <v>1171</v>
      </c>
      <c r="E5048" s="317" t="n">
        <v>75.84</v>
      </c>
    </row>
    <row r="5049" customFormat="false" ht="15" hidden="false" customHeight="false" outlineLevel="0" collapsed="false">
      <c r="A5049" s="0" t="n">
        <v>9851</v>
      </c>
      <c r="B5049" s="0" t="s">
        <v>5985</v>
      </c>
      <c r="C5049" s="0" t="s">
        <v>1185</v>
      </c>
      <c r="D5049" s="0" t="s">
        <v>1171</v>
      </c>
      <c r="E5049" s="317" t="n">
        <v>131.51</v>
      </c>
    </row>
    <row r="5050" customFormat="false" ht="15" hidden="false" customHeight="false" outlineLevel="0" collapsed="false">
      <c r="A5050" s="0" t="n">
        <v>9855</v>
      </c>
      <c r="B5050" s="0" t="s">
        <v>5986</v>
      </c>
      <c r="C5050" s="0" t="s">
        <v>1185</v>
      </c>
      <c r="D5050" s="0" t="s">
        <v>1171</v>
      </c>
      <c r="E5050" s="317" t="n">
        <v>219.97</v>
      </c>
    </row>
    <row r="5051" customFormat="false" ht="15" hidden="false" customHeight="false" outlineLevel="0" collapsed="false">
      <c r="A5051" s="0" t="n">
        <v>9825</v>
      </c>
      <c r="B5051" s="0" t="s">
        <v>5987</v>
      </c>
      <c r="C5051" s="0" t="s">
        <v>1185</v>
      </c>
      <c r="D5051" s="0" t="s">
        <v>1171</v>
      </c>
      <c r="E5051" s="317" t="n">
        <v>34.13</v>
      </c>
    </row>
    <row r="5052" customFormat="false" ht="15" hidden="false" customHeight="false" outlineLevel="0" collapsed="false">
      <c r="A5052" s="0" t="n">
        <v>9828</v>
      </c>
      <c r="B5052" s="0" t="s">
        <v>5988</v>
      </c>
      <c r="C5052" s="0" t="s">
        <v>1185</v>
      </c>
      <c r="D5052" s="0" t="s">
        <v>1171</v>
      </c>
      <c r="E5052" s="317" t="n">
        <v>91.86</v>
      </c>
    </row>
    <row r="5053" customFormat="false" ht="15" hidden="false" customHeight="false" outlineLevel="0" collapsed="false">
      <c r="A5053" s="0" t="n">
        <v>9829</v>
      </c>
      <c r="B5053" s="0" t="s">
        <v>5989</v>
      </c>
      <c r="C5053" s="0" t="s">
        <v>1185</v>
      </c>
      <c r="D5053" s="0" t="s">
        <v>1171</v>
      </c>
      <c r="E5053" s="317" t="n">
        <v>155.68</v>
      </c>
    </row>
    <row r="5054" customFormat="false" ht="15" hidden="false" customHeight="false" outlineLevel="0" collapsed="false">
      <c r="A5054" s="0" t="n">
        <v>9826</v>
      </c>
      <c r="B5054" s="0" t="s">
        <v>5990</v>
      </c>
      <c r="C5054" s="0" t="s">
        <v>1185</v>
      </c>
      <c r="D5054" s="0" t="s">
        <v>1171</v>
      </c>
      <c r="E5054" s="317" t="n">
        <v>237</v>
      </c>
    </row>
    <row r="5055" customFormat="false" ht="15" hidden="false" customHeight="false" outlineLevel="0" collapsed="false">
      <c r="A5055" s="0" t="n">
        <v>9827</v>
      </c>
      <c r="B5055" s="0" t="s">
        <v>5991</v>
      </c>
      <c r="C5055" s="0" t="s">
        <v>1185</v>
      </c>
      <c r="D5055" s="0" t="s">
        <v>1171</v>
      </c>
      <c r="E5055" s="317" t="n">
        <v>336.54</v>
      </c>
    </row>
    <row r="5056" customFormat="false" ht="15" hidden="false" customHeight="false" outlineLevel="0" collapsed="false">
      <c r="A5056" s="0" t="n">
        <v>36374</v>
      </c>
      <c r="B5056" s="0" t="s">
        <v>5992</v>
      </c>
      <c r="C5056" s="0" t="s">
        <v>1185</v>
      </c>
      <c r="D5056" s="0" t="s">
        <v>1171</v>
      </c>
      <c r="E5056" s="317" t="n">
        <v>40.91</v>
      </c>
    </row>
    <row r="5057" customFormat="false" ht="15" hidden="false" customHeight="false" outlineLevel="0" collapsed="false">
      <c r="A5057" s="0" t="n">
        <v>36084</v>
      </c>
      <c r="B5057" s="0" t="s">
        <v>5993</v>
      </c>
      <c r="C5057" s="0" t="s">
        <v>1185</v>
      </c>
      <c r="D5057" s="0" t="s">
        <v>1171</v>
      </c>
      <c r="E5057" s="317" t="n">
        <v>12.12</v>
      </c>
    </row>
    <row r="5058" customFormat="false" ht="15" hidden="false" customHeight="false" outlineLevel="0" collapsed="false">
      <c r="A5058" s="0" t="n">
        <v>36373</v>
      </c>
      <c r="B5058" s="0" t="s">
        <v>5994</v>
      </c>
      <c r="C5058" s="0" t="s">
        <v>1185</v>
      </c>
      <c r="D5058" s="0" t="s">
        <v>1171</v>
      </c>
      <c r="E5058" s="317" t="n">
        <v>25.17</v>
      </c>
    </row>
    <row r="5059" customFormat="false" ht="15" hidden="false" customHeight="false" outlineLevel="0" collapsed="false">
      <c r="A5059" s="0" t="n">
        <v>36377</v>
      </c>
      <c r="B5059" s="0" t="s">
        <v>5995</v>
      </c>
      <c r="C5059" s="0" t="s">
        <v>1185</v>
      </c>
      <c r="D5059" s="0" t="s">
        <v>1171</v>
      </c>
      <c r="E5059" s="317" t="n">
        <v>49.07</v>
      </c>
    </row>
    <row r="5060" customFormat="false" ht="15" hidden="false" customHeight="false" outlineLevel="0" collapsed="false">
      <c r="A5060" s="0" t="n">
        <v>36375</v>
      </c>
      <c r="B5060" s="0" t="s">
        <v>5996</v>
      </c>
      <c r="C5060" s="0" t="s">
        <v>1185</v>
      </c>
      <c r="D5060" s="0" t="s">
        <v>1171</v>
      </c>
      <c r="E5060" s="317" t="n">
        <v>14.95</v>
      </c>
    </row>
    <row r="5061" customFormat="false" ht="15" hidden="false" customHeight="false" outlineLevel="0" collapsed="false">
      <c r="A5061" s="0" t="n">
        <v>36376</v>
      </c>
      <c r="B5061" s="0" t="s">
        <v>5997</v>
      </c>
      <c r="C5061" s="0" t="s">
        <v>1185</v>
      </c>
      <c r="D5061" s="0" t="s">
        <v>1171</v>
      </c>
      <c r="E5061" s="317" t="n">
        <v>29.37</v>
      </c>
    </row>
    <row r="5062" customFormat="false" ht="15" hidden="false" customHeight="false" outlineLevel="0" collapsed="false">
      <c r="A5062" s="0" t="n">
        <v>36380</v>
      </c>
      <c r="B5062" s="0" t="s">
        <v>5998</v>
      </c>
      <c r="C5062" s="0" t="s">
        <v>1185</v>
      </c>
      <c r="D5062" s="0" t="s">
        <v>1171</v>
      </c>
      <c r="E5062" s="317" t="n">
        <v>61.36</v>
      </c>
    </row>
    <row r="5063" customFormat="false" ht="15" hidden="false" customHeight="false" outlineLevel="0" collapsed="false">
      <c r="A5063" s="0" t="n">
        <v>36378</v>
      </c>
      <c r="B5063" s="0" t="s">
        <v>5999</v>
      </c>
      <c r="C5063" s="0" t="s">
        <v>1185</v>
      </c>
      <c r="D5063" s="0" t="s">
        <v>1171</v>
      </c>
      <c r="E5063" s="317" t="n">
        <v>18.38</v>
      </c>
    </row>
    <row r="5064" customFormat="false" ht="15" hidden="false" customHeight="false" outlineLevel="0" collapsed="false">
      <c r="A5064" s="0" t="n">
        <v>36379</v>
      </c>
      <c r="B5064" s="0" t="s">
        <v>6000</v>
      </c>
      <c r="C5064" s="0" t="s">
        <v>1185</v>
      </c>
      <c r="D5064" s="0" t="s">
        <v>1171</v>
      </c>
      <c r="E5064" s="317" t="n">
        <v>37.06</v>
      </c>
    </row>
    <row r="5065" customFormat="false" ht="15" hidden="false" customHeight="false" outlineLevel="0" collapsed="false">
      <c r="A5065" s="0" t="n">
        <v>9859</v>
      </c>
      <c r="B5065" s="0" t="s">
        <v>6001</v>
      </c>
      <c r="C5065" s="0" t="s">
        <v>1185</v>
      </c>
      <c r="D5065" s="0" t="s">
        <v>1168</v>
      </c>
      <c r="E5065" s="317" t="n">
        <v>6.49</v>
      </c>
    </row>
    <row r="5066" customFormat="false" ht="15" hidden="false" customHeight="false" outlineLevel="0" collapsed="false">
      <c r="A5066" s="0" t="n">
        <v>9838</v>
      </c>
      <c r="B5066" s="0" t="s">
        <v>6002</v>
      </c>
      <c r="C5066" s="0" t="s">
        <v>1185</v>
      </c>
      <c r="D5066" s="0" t="s">
        <v>1168</v>
      </c>
      <c r="E5066" s="317" t="n">
        <v>5.63</v>
      </c>
    </row>
    <row r="5067" customFormat="false" ht="15" hidden="false" customHeight="false" outlineLevel="0" collapsed="false">
      <c r="A5067" s="0" t="n">
        <v>9837</v>
      </c>
      <c r="B5067" s="0" t="s">
        <v>6003</v>
      </c>
      <c r="C5067" s="0" t="s">
        <v>1185</v>
      </c>
      <c r="D5067" s="0" t="s">
        <v>1168</v>
      </c>
      <c r="E5067" s="317" t="n">
        <v>8.12</v>
      </c>
    </row>
    <row r="5068" customFormat="false" ht="15" hidden="false" customHeight="false" outlineLevel="0" collapsed="false">
      <c r="A5068" s="0" t="n">
        <v>9833</v>
      </c>
      <c r="B5068" s="0" t="s">
        <v>6004</v>
      </c>
      <c r="C5068" s="0" t="s">
        <v>1185</v>
      </c>
      <c r="D5068" s="0" t="s">
        <v>1171</v>
      </c>
      <c r="E5068" s="317" t="n">
        <v>10.63</v>
      </c>
    </row>
    <row r="5069" customFormat="false" ht="15" hidden="false" customHeight="false" outlineLevel="0" collapsed="false">
      <c r="A5069" s="0" t="n">
        <v>9830</v>
      </c>
      <c r="B5069" s="0" t="s">
        <v>6005</v>
      </c>
      <c r="C5069" s="0" t="s">
        <v>1185</v>
      </c>
      <c r="D5069" s="0" t="s">
        <v>1171</v>
      </c>
      <c r="E5069" s="317" t="n">
        <v>5.69</v>
      </c>
    </row>
    <row r="5070" customFormat="false" ht="15" hidden="false" customHeight="false" outlineLevel="0" collapsed="false">
      <c r="A5070" s="0" t="n">
        <v>9834</v>
      </c>
      <c r="B5070" s="0" t="s">
        <v>6006</v>
      </c>
      <c r="C5070" s="0" t="s">
        <v>1185</v>
      </c>
      <c r="D5070" s="0" t="s">
        <v>1171</v>
      </c>
      <c r="E5070" s="317" t="n">
        <v>29.59</v>
      </c>
    </row>
    <row r="5071" customFormat="false" ht="15" hidden="false" customHeight="false" outlineLevel="0" collapsed="false">
      <c r="A5071" s="0" t="n">
        <v>9863</v>
      </c>
      <c r="B5071" s="0" t="s">
        <v>6007</v>
      </c>
      <c r="C5071" s="0" t="s">
        <v>1185</v>
      </c>
      <c r="D5071" s="0" t="s">
        <v>1168</v>
      </c>
      <c r="E5071" s="317" t="n">
        <v>46.88</v>
      </c>
    </row>
    <row r="5072" customFormat="false" ht="15" hidden="false" customHeight="false" outlineLevel="0" collapsed="false">
      <c r="A5072" s="0" t="n">
        <v>9860</v>
      </c>
      <c r="B5072" s="0" t="s">
        <v>6008</v>
      </c>
      <c r="C5072" s="0" t="s">
        <v>1185</v>
      </c>
      <c r="D5072" s="0" t="s">
        <v>1168</v>
      </c>
      <c r="E5072" s="317" t="n">
        <v>30.1</v>
      </c>
    </row>
    <row r="5073" customFormat="false" ht="15" hidden="false" customHeight="false" outlineLevel="0" collapsed="false">
      <c r="A5073" s="0" t="n">
        <v>9862</v>
      </c>
      <c r="B5073" s="0" t="s">
        <v>6009</v>
      </c>
      <c r="C5073" s="0" t="s">
        <v>1185</v>
      </c>
      <c r="D5073" s="0" t="s">
        <v>1168</v>
      </c>
      <c r="E5073" s="317" t="n">
        <v>21.24</v>
      </c>
    </row>
    <row r="5074" customFormat="false" ht="15" hidden="false" customHeight="false" outlineLevel="0" collapsed="false">
      <c r="A5074" s="0" t="n">
        <v>9861</v>
      </c>
      <c r="B5074" s="0" t="s">
        <v>6010</v>
      </c>
      <c r="C5074" s="0" t="s">
        <v>1185</v>
      </c>
      <c r="D5074" s="0" t="s">
        <v>1168</v>
      </c>
      <c r="E5074" s="317" t="n">
        <v>17.07</v>
      </c>
    </row>
    <row r="5075" customFormat="false" ht="15" hidden="false" customHeight="false" outlineLevel="0" collapsed="false">
      <c r="A5075" s="0" t="n">
        <v>9856</v>
      </c>
      <c r="B5075" s="0" t="s">
        <v>6011</v>
      </c>
      <c r="C5075" s="0" t="s">
        <v>1185</v>
      </c>
      <c r="D5075" s="0" t="s">
        <v>1168</v>
      </c>
      <c r="E5075" s="317" t="n">
        <v>4.59</v>
      </c>
    </row>
    <row r="5076" customFormat="false" ht="15" hidden="false" customHeight="false" outlineLevel="0" collapsed="false">
      <c r="A5076" s="0" t="n">
        <v>9866</v>
      </c>
      <c r="B5076" s="0" t="s">
        <v>6012</v>
      </c>
      <c r="C5076" s="0" t="s">
        <v>1185</v>
      </c>
      <c r="D5076" s="0" t="s">
        <v>1168</v>
      </c>
      <c r="E5076" s="317" t="n">
        <v>12.61</v>
      </c>
    </row>
    <row r="5077" customFormat="false" ht="15" hidden="false" customHeight="false" outlineLevel="0" collapsed="false">
      <c r="A5077" s="0" t="n">
        <v>9857</v>
      </c>
      <c r="B5077" s="0" t="s">
        <v>6013</v>
      </c>
      <c r="C5077" s="0" t="s">
        <v>1185</v>
      </c>
      <c r="D5077" s="0" t="s">
        <v>1168</v>
      </c>
      <c r="E5077" s="317" t="n">
        <v>60.64</v>
      </c>
    </row>
    <row r="5078" customFormat="false" ht="15" hidden="false" customHeight="false" outlineLevel="0" collapsed="false">
      <c r="A5078" s="0" t="n">
        <v>9864</v>
      </c>
      <c r="B5078" s="0" t="s">
        <v>6014</v>
      </c>
      <c r="C5078" s="0" t="s">
        <v>1185</v>
      </c>
      <c r="D5078" s="0" t="s">
        <v>1168</v>
      </c>
      <c r="E5078" s="317" t="n">
        <v>73.21</v>
      </c>
    </row>
    <row r="5079" customFormat="false" ht="15" hidden="false" customHeight="false" outlineLevel="0" collapsed="false">
      <c r="A5079" s="0" t="n">
        <v>9865</v>
      </c>
      <c r="B5079" s="0" t="s">
        <v>6015</v>
      </c>
      <c r="C5079" s="0" t="s">
        <v>1185</v>
      </c>
      <c r="D5079" s="0" t="s">
        <v>1168</v>
      </c>
      <c r="E5079" s="317" t="n">
        <v>105.28</v>
      </c>
    </row>
    <row r="5080" customFormat="false" ht="15" hidden="false" customHeight="false" outlineLevel="0" collapsed="false">
      <c r="A5080" s="0" t="n">
        <v>9858</v>
      </c>
      <c r="B5080" s="0" t="s">
        <v>6016</v>
      </c>
      <c r="C5080" s="0" t="s">
        <v>1185</v>
      </c>
      <c r="D5080" s="0" t="s">
        <v>1168</v>
      </c>
      <c r="E5080" s="317" t="n">
        <v>110.38</v>
      </c>
    </row>
    <row r="5081" customFormat="false" ht="15" hidden="false" customHeight="false" outlineLevel="0" collapsed="false">
      <c r="A5081" s="0" t="n">
        <v>9841</v>
      </c>
      <c r="B5081" s="0" t="s">
        <v>6017</v>
      </c>
      <c r="C5081" s="0" t="s">
        <v>1185</v>
      </c>
      <c r="D5081" s="0" t="s">
        <v>1168</v>
      </c>
      <c r="E5081" s="317" t="n">
        <v>22.63</v>
      </c>
    </row>
    <row r="5082" customFormat="false" ht="15" hidden="false" customHeight="false" outlineLevel="0" collapsed="false">
      <c r="A5082" s="0" t="n">
        <v>9840</v>
      </c>
      <c r="B5082" s="0" t="s">
        <v>6018</v>
      </c>
      <c r="C5082" s="0" t="s">
        <v>1185</v>
      </c>
      <c r="D5082" s="0" t="s">
        <v>1168</v>
      </c>
      <c r="E5082" s="317" t="n">
        <v>45.99</v>
      </c>
    </row>
    <row r="5083" customFormat="false" ht="15" hidden="false" customHeight="false" outlineLevel="0" collapsed="false">
      <c r="A5083" s="0" t="n">
        <v>20067</v>
      </c>
      <c r="B5083" s="0" t="s">
        <v>6019</v>
      </c>
      <c r="C5083" s="0" t="s">
        <v>1185</v>
      </c>
      <c r="D5083" s="0" t="s">
        <v>1168</v>
      </c>
      <c r="E5083" s="317" t="n">
        <v>7.9</v>
      </c>
    </row>
    <row r="5084" customFormat="false" ht="15" hidden="false" customHeight="false" outlineLevel="0" collapsed="false">
      <c r="A5084" s="0" t="n">
        <v>20068</v>
      </c>
      <c r="B5084" s="0" t="s">
        <v>6020</v>
      </c>
      <c r="C5084" s="0" t="s">
        <v>1185</v>
      </c>
      <c r="D5084" s="0" t="s">
        <v>1168</v>
      </c>
      <c r="E5084" s="317" t="n">
        <v>9.85</v>
      </c>
    </row>
    <row r="5085" customFormat="false" ht="15" hidden="false" customHeight="false" outlineLevel="0" collapsed="false">
      <c r="A5085" s="0" t="n">
        <v>9839</v>
      </c>
      <c r="B5085" s="0" t="s">
        <v>6021</v>
      </c>
      <c r="C5085" s="0" t="s">
        <v>1185</v>
      </c>
      <c r="D5085" s="0" t="s">
        <v>1168</v>
      </c>
      <c r="E5085" s="317" t="n">
        <v>12.92</v>
      </c>
    </row>
    <row r="5086" customFormat="false" ht="15" hidden="false" customHeight="false" outlineLevel="0" collapsed="false">
      <c r="A5086" s="0" t="n">
        <v>9870</v>
      </c>
      <c r="B5086" s="0" t="s">
        <v>6022</v>
      </c>
      <c r="C5086" s="0" t="s">
        <v>1185</v>
      </c>
      <c r="D5086" s="0" t="s">
        <v>1168</v>
      </c>
      <c r="E5086" s="317" t="n">
        <v>51.13</v>
      </c>
    </row>
    <row r="5087" customFormat="false" ht="15" hidden="false" customHeight="false" outlineLevel="0" collapsed="false">
      <c r="A5087" s="0" t="n">
        <v>9867</v>
      </c>
      <c r="B5087" s="0" t="s">
        <v>928</v>
      </c>
      <c r="C5087" s="0" t="s">
        <v>1185</v>
      </c>
      <c r="D5087" s="0" t="s">
        <v>1168</v>
      </c>
      <c r="E5087" s="317" t="n">
        <v>1.88</v>
      </c>
    </row>
    <row r="5088" customFormat="false" ht="15" hidden="false" customHeight="false" outlineLevel="0" collapsed="false">
      <c r="A5088" s="0" t="n">
        <v>9868</v>
      </c>
      <c r="B5088" s="0" t="s">
        <v>6023</v>
      </c>
      <c r="C5088" s="0" t="s">
        <v>1185</v>
      </c>
      <c r="D5088" s="0" t="s">
        <v>1175</v>
      </c>
      <c r="E5088" s="317" t="n">
        <v>2.41</v>
      </c>
    </row>
    <row r="5089" customFormat="false" ht="15" hidden="false" customHeight="false" outlineLevel="0" collapsed="false">
      <c r="A5089" s="0" t="n">
        <v>9869</v>
      </c>
      <c r="B5089" s="0" t="s">
        <v>6024</v>
      </c>
      <c r="C5089" s="0" t="s">
        <v>1185</v>
      </c>
      <c r="D5089" s="0" t="s">
        <v>1168</v>
      </c>
      <c r="E5089" s="317" t="n">
        <v>5.41</v>
      </c>
    </row>
    <row r="5090" customFormat="false" ht="15" hidden="false" customHeight="false" outlineLevel="0" collapsed="false">
      <c r="A5090" s="0" t="n">
        <v>9874</v>
      </c>
      <c r="B5090" s="0" t="s">
        <v>6025</v>
      </c>
      <c r="C5090" s="0" t="s">
        <v>1185</v>
      </c>
      <c r="D5090" s="0" t="s">
        <v>1168</v>
      </c>
      <c r="E5090" s="317" t="n">
        <v>7.88</v>
      </c>
    </row>
    <row r="5091" customFormat="false" ht="15" hidden="false" customHeight="false" outlineLevel="0" collapsed="false">
      <c r="A5091" s="0" t="n">
        <v>9875</v>
      </c>
      <c r="B5091" s="0" t="s">
        <v>6026</v>
      </c>
      <c r="C5091" s="0" t="s">
        <v>1185</v>
      </c>
      <c r="D5091" s="0" t="s">
        <v>1168</v>
      </c>
      <c r="E5091" s="317" t="n">
        <v>9.02</v>
      </c>
    </row>
    <row r="5092" customFormat="false" ht="15" hidden="false" customHeight="false" outlineLevel="0" collapsed="false">
      <c r="A5092" s="0" t="n">
        <v>9873</v>
      </c>
      <c r="B5092" s="0" t="s">
        <v>6027</v>
      </c>
      <c r="C5092" s="0" t="s">
        <v>1185</v>
      </c>
      <c r="D5092" s="0" t="s">
        <v>1168</v>
      </c>
      <c r="E5092" s="317" t="n">
        <v>15.22</v>
      </c>
    </row>
    <row r="5093" customFormat="false" ht="15" hidden="false" customHeight="false" outlineLevel="0" collapsed="false">
      <c r="A5093" s="0" t="n">
        <v>9871</v>
      </c>
      <c r="B5093" s="0" t="s">
        <v>6028</v>
      </c>
      <c r="C5093" s="0" t="s">
        <v>1185</v>
      </c>
      <c r="D5093" s="0" t="s">
        <v>1168</v>
      </c>
      <c r="E5093" s="317" t="n">
        <v>25.5</v>
      </c>
    </row>
    <row r="5094" customFormat="false" ht="15" hidden="false" customHeight="false" outlineLevel="0" collapsed="false">
      <c r="A5094" s="0" t="n">
        <v>9872</v>
      </c>
      <c r="B5094" s="0" t="s">
        <v>6029</v>
      </c>
      <c r="C5094" s="0" t="s">
        <v>1185</v>
      </c>
      <c r="D5094" s="0" t="s">
        <v>1168</v>
      </c>
      <c r="E5094" s="317" t="n">
        <v>31.87</v>
      </c>
    </row>
    <row r="5095" customFormat="false" ht="15" hidden="false" customHeight="false" outlineLevel="0" collapsed="false">
      <c r="A5095" s="0" t="n">
        <v>7667</v>
      </c>
      <c r="B5095" s="0" t="s">
        <v>6030</v>
      </c>
      <c r="C5095" s="0" t="s">
        <v>1185</v>
      </c>
      <c r="D5095" s="0" t="s">
        <v>1171</v>
      </c>
      <c r="E5095" s="316" t="n">
        <v>1535.49</v>
      </c>
    </row>
    <row r="5096" customFormat="false" ht="15" hidden="false" customHeight="false" outlineLevel="0" collapsed="false">
      <c r="A5096" s="0" t="n">
        <v>7660</v>
      </c>
      <c r="B5096" s="0" t="s">
        <v>6031</v>
      </c>
      <c r="C5096" s="0" t="s">
        <v>1185</v>
      </c>
      <c r="D5096" s="0" t="s">
        <v>1171</v>
      </c>
      <c r="E5096" s="316" t="n">
        <v>1957.39</v>
      </c>
    </row>
    <row r="5097" customFormat="false" ht="15" hidden="false" customHeight="false" outlineLevel="0" collapsed="false">
      <c r="A5097" s="0" t="n">
        <v>7676</v>
      </c>
      <c r="B5097" s="0" t="s">
        <v>6032</v>
      </c>
      <c r="C5097" s="0" t="s">
        <v>1185</v>
      </c>
      <c r="D5097" s="0" t="s">
        <v>1171</v>
      </c>
      <c r="E5097" s="316" t="n">
        <v>1979.76</v>
      </c>
    </row>
    <row r="5098" customFormat="false" ht="15" hidden="false" customHeight="false" outlineLevel="0" collapsed="false">
      <c r="A5098" s="0" t="n">
        <v>12426</v>
      </c>
      <c r="B5098" s="0" t="s">
        <v>6033</v>
      </c>
      <c r="C5098" s="0" t="s">
        <v>1167</v>
      </c>
      <c r="D5098" s="0" t="s">
        <v>1168</v>
      </c>
      <c r="E5098" s="317" t="n">
        <v>23.42</v>
      </c>
    </row>
    <row r="5099" customFormat="false" ht="15" hidden="false" customHeight="false" outlineLevel="0" collapsed="false">
      <c r="A5099" s="0" t="n">
        <v>12425</v>
      </c>
      <c r="B5099" s="0" t="s">
        <v>6034</v>
      </c>
      <c r="C5099" s="0" t="s">
        <v>1167</v>
      </c>
      <c r="D5099" s="0" t="s">
        <v>1168</v>
      </c>
      <c r="E5099" s="317" t="n">
        <v>32.17</v>
      </c>
    </row>
    <row r="5100" customFormat="false" ht="15" hidden="false" customHeight="false" outlineLevel="0" collapsed="false">
      <c r="A5100" s="0" t="n">
        <v>12427</v>
      </c>
      <c r="B5100" s="0" t="s">
        <v>6035</v>
      </c>
      <c r="C5100" s="0" t="s">
        <v>1167</v>
      </c>
      <c r="D5100" s="0" t="s">
        <v>1168</v>
      </c>
      <c r="E5100" s="317" t="n">
        <v>133.55</v>
      </c>
    </row>
    <row r="5101" customFormat="false" ht="15" hidden="false" customHeight="false" outlineLevel="0" collapsed="false">
      <c r="A5101" s="0" t="n">
        <v>12428</v>
      </c>
      <c r="B5101" s="0" t="s">
        <v>6036</v>
      </c>
      <c r="C5101" s="0" t="s">
        <v>1167</v>
      </c>
      <c r="D5101" s="0" t="s">
        <v>1168</v>
      </c>
      <c r="E5101" s="317" t="n">
        <v>85.72</v>
      </c>
    </row>
    <row r="5102" customFormat="false" ht="15" hidden="false" customHeight="false" outlineLevel="0" collapsed="false">
      <c r="A5102" s="0" t="n">
        <v>12430</v>
      </c>
      <c r="B5102" s="0" t="s">
        <v>6037</v>
      </c>
      <c r="C5102" s="0" t="s">
        <v>1167</v>
      </c>
      <c r="D5102" s="0" t="s">
        <v>1168</v>
      </c>
      <c r="E5102" s="317" t="n">
        <v>28.71</v>
      </c>
    </row>
    <row r="5103" customFormat="false" ht="15" hidden="false" customHeight="false" outlineLevel="0" collapsed="false">
      <c r="A5103" s="0" t="n">
        <v>12429</v>
      </c>
      <c r="B5103" s="0" t="s">
        <v>6038</v>
      </c>
      <c r="C5103" s="0" t="s">
        <v>1167</v>
      </c>
      <c r="D5103" s="0" t="s">
        <v>1168</v>
      </c>
      <c r="E5103" s="317" t="n">
        <v>215.96</v>
      </c>
    </row>
    <row r="5104" customFormat="false" ht="15" hidden="false" customHeight="false" outlineLevel="0" collapsed="false">
      <c r="A5104" s="0" t="n">
        <v>12431</v>
      </c>
      <c r="B5104" s="0" t="s">
        <v>6039</v>
      </c>
      <c r="C5104" s="0" t="s">
        <v>1167</v>
      </c>
      <c r="D5104" s="0" t="s">
        <v>1168</v>
      </c>
      <c r="E5104" s="317" t="n">
        <v>367.53</v>
      </c>
    </row>
    <row r="5105" customFormat="false" ht="15" hidden="false" customHeight="false" outlineLevel="0" collapsed="false">
      <c r="A5105" s="0" t="n">
        <v>12432</v>
      </c>
      <c r="B5105" s="0" t="s">
        <v>6040</v>
      </c>
      <c r="C5105" s="0" t="s">
        <v>1167</v>
      </c>
      <c r="D5105" s="0" t="s">
        <v>1168</v>
      </c>
      <c r="E5105" s="317" t="n">
        <v>75.59</v>
      </c>
    </row>
    <row r="5106" customFormat="false" ht="15" hidden="false" customHeight="false" outlineLevel="0" collapsed="false">
      <c r="A5106" s="0" t="n">
        <v>12434</v>
      </c>
      <c r="B5106" s="0" t="s">
        <v>6041</v>
      </c>
      <c r="C5106" s="0" t="s">
        <v>1167</v>
      </c>
      <c r="D5106" s="0" t="s">
        <v>1168</v>
      </c>
      <c r="E5106" s="317" t="n">
        <v>24.63</v>
      </c>
    </row>
    <row r="5107" customFormat="false" ht="15" hidden="false" customHeight="false" outlineLevel="0" collapsed="false">
      <c r="A5107" s="0" t="n">
        <v>12433</v>
      </c>
      <c r="B5107" s="0" t="s">
        <v>6042</v>
      </c>
      <c r="C5107" s="0" t="s">
        <v>1167</v>
      </c>
      <c r="D5107" s="0" t="s">
        <v>1168</v>
      </c>
      <c r="E5107" s="317" t="n">
        <v>48.12</v>
      </c>
    </row>
    <row r="5108" customFormat="false" ht="15" hidden="false" customHeight="false" outlineLevel="0" collapsed="false">
      <c r="A5108" s="0" t="n">
        <v>12435</v>
      </c>
      <c r="B5108" s="0" t="s">
        <v>6043</v>
      </c>
      <c r="C5108" s="0" t="s">
        <v>1167</v>
      </c>
      <c r="D5108" s="0" t="s">
        <v>1168</v>
      </c>
      <c r="E5108" s="317" t="n">
        <v>148.92</v>
      </c>
    </row>
    <row r="5109" customFormat="false" ht="15" hidden="false" customHeight="false" outlineLevel="0" collapsed="false">
      <c r="A5109" s="0" t="n">
        <v>12437</v>
      </c>
      <c r="B5109" s="0" t="s">
        <v>6044</v>
      </c>
      <c r="C5109" s="0" t="s">
        <v>1167</v>
      </c>
      <c r="D5109" s="0" t="s">
        <v>1168</v>
      </c>
      <c r="E5109" s="317" t="n">
        <v>120.27</v>
      </c>
    </row>
    <row r="5110" customFormat="false" ht="15" hidden="false" customHeight="false" outlineLevel="0" collapsed="false">
      <c r="A5110" s="0" t="n">
        <v>12439</v>
      </c>
      <c r="B5110" s="0" t="s">
        <v>6045</v>
      </c>
      <c r="C5110" s="0" t="s">
        <v>1167</v>
      </c>
      <c r="D5110" s="0" t="s">
        <v>1168</v>
      </c>
      <c r="E5110" s="317" t="n">
        <v>38.6</v>
      </c>
    </row>
    <row r="5111" customFormat="false" ht="15" hidden="false" customHeight="false" outlineLevel="0" collapsed="false">
      <c r="A5111" s="0" t="n">
        <v>12438</v>
      </c>
      <c r="B5111" s="0" t="s">
        <v>6046</v>
      </c>
      <c r="C5111" s="0" t="s">
        <v>1167</v>
      </c>
      <c r="D5111" s="0" t="s">
        <v>1168</v>
      </c>
      <c r="E5111" s="317" t="n">
        <v>217.66</v>
      </c>
    </row>
    <row r="5112" customFormat="false" ht="15" hidden="false" customHeight="false" outlineLevel="0" collapsed="false">
      <c r="A5112" s="0" t="n">
        <v>12436</v>
      </c>
      <c r="B5112" s="0" t="s">
        <v>6047</v>
      </c>
      <c r="C5112" s="0" t="s">
        <v>1167</v>
      </c>
      <c r="D5112" s="0" t="s">
        <v>1168</v>
      </c>
      <c r="E5112" s="317" t="n">
        <v>274.95</v>
      </c>
    </row>
    <row r="5113" customFormat="false" ht="15" hidden="false" customHeight="false" outlineLevel="0" collapsed="false">
      <c r="A5113" s="0" t="n">
        <v>36357</v>
      </c>
      <c r="B5113" s="0" t="s">
        <v>6048</v>
      </c>
      <c r="C5113" s="0" t="s">
        <v>1167</v>
      </c>
      <c r="D5113" s="0" t="s">
        <v>1171</v>
      </c>
      <c r="E5113" s="317" t="n">
        <v>84.5</v>
      </c>
    </row>
    <row r="5114" customFormat="false" ht="15" hidden="false" customHeight="false" outlineLevel="0" collapsed="false">
      <c r="A5114" s="0" t="n">
        <v>12424</v>
      </c>
      <c r="B5114" s="0" t="s">
        <v>6049</v>
      </c>
      <c r="C5114" s="0" t="s">
        <v>1167</v>
      </c>
      <c r="D5114" s="0" t="s">
        <v>1168</v>
      </c>
      <c r="E5114" s="317" t="n">
        <v>49.54</v>
      </c>
    </row>
    <row r="5115" customFormat="false" ht="15" hidden="false" customHeight="false" outlineLevel="0" collapsed="false">
      <c r="A5115" s="0" t="n">
        <v>12440</v>
      </c>
      <c r="B5115" s="0" t="s">
        <v>6050</v>
      </c>
      <c r="C5115" s="0" t="s">
        <v>1167</v>
      </c>
      <c r="D5115" s="0" t="s">
        <v>1168</v>
      </c>
      <c r="E5115" s="317" t="n">
        <v>47.89</v>
      </c>
    </row>
    <row r="5116" customFormat="false" ht="15" hidden="false" customHeight="false" outlineLevel="0" collapsed="false">
      <c r="A5116" s="0" t="n">
        <v>9884</v>
      </c>
      <c r="B5116" s="0" t="s">
        <v>6051</v>
      </c>
      <c r="C5116" s="0" t="s">
        <v>1167</v>
      </c>
      <c r="D5116" s="0" t="s">
        <v>1168</v>
      </c>
      <c r="E5116" s="317" t="n">
        <v>35.72</v>
      </c>
    </row>
    <row r="5117" customFormat="false" ht="15" hidden="false" customHeight="false" outlineLevel="0" collapsed="false">
      <c r="A5117" s="0" t="n">
        <v>9888</v>
      </c>
      <c r="B5117" s="0" t="s">
        <v>6052</v>
      </c>
      <c r="C5117" s="0" t="s">
        <v>1167</v>
      </c>
      <c r="D5117" s="0" t="s">
        <v>1168</v>
      </c>
      <c r="E5117" s="317" t="n">
        <v>28.7</v>
      </c>
    </row>
    <row r="5118" customFormat="false" ht="15" hidden="false" customHeight="false" outlineLevel="0" collapsed="false">
      <c r="A5118" s="0" t="n">
        <v>9883</v>
      </c>
      <c r="B5118" s="0" t="s">
        <v>6053</v>
      </c>
      <c r="C5118" s="0" t="s">
        <v>1167</v>
      </c>
      <c r="D5118" s="0" t="s">
        <v>1168</v>
      </c>
      <c r="E5118" s="317" t="n">
        <v>12.52</v>
      </c>
    </row>
    <row r="5119" customFormat="false" ht="15" hidden="false" customHeight="false" outlineLevel="0" collapsed="false">
      <c r="A5119" s="0" t="n">
        <v>9886</v>
      </c>
      <c r="B5119" s="0" t="s">
        <v>6054</v>
      </c>
      <c r="C5119" s="0" t="s">
        <v>1167</v>
      </c>
      <c r="D5119" s="0" t="s">
        <v>1168</v>
      </c>
      <c r="E5119" s="317" t="n">
        <v>17.15</v>
      </c>
    </row>
    <row r="5120" customFormat="false" ht="15" hidden="false" customHeight="false" outlineLevel="0" collapsed="false">
      <c r="A5120" s="0" t="n">
        <v>9889</v>
      </c>
      <c r="B5120" s="0" t="s">
        <v>6055</v>
      </c>
      <c r="C5120" s="0" t="s">
        <v>1167</v>
      </c>
      <c r="D5120" s="0" t="s">
        <v>1168</v>
      </c>
      <c r="E5120" s="317" t="n">
        <v>86.9</v>
      </c>
    </row>
    <row r="5121" customFormat="false" ht="15" hidden="false" customHeight="false" outlineLevel="0" collapsed="false">
      <c r="A5121" s="0" t="n">
        <v>9887</v>
      </c>
      <c r="B5121" s="0" t="s">
        <v>6056</v>
      </c>
      <c r="C5121" s="0" t="s">
        <v>1167</v>
      </c>
      <c r="D5121" s="0" t="s">
        <v>1168</v>
      </c>
      <c r="E5121" s="317" t="n">
        <v>52.52</v>
      </c>
    </row>
    <row r="5122" customFormat="false" ht="15" hidden="false" customHeight="false" outlineLevel="0" collapsed="false">
      <c r="A5122" s="0" t="n">
        <v>9885</v>
      </c>
      <c r="B5122" s="0" t="s">
        <v>6057</v>
      </c>
      <c r="C5122" s="0" t="s">
        <v>1167</v>
      </c>
      <c r="D5122" s="0" t="s">
        <v>1168</v>
      </c>
      <c r="E5122" s="317" t="n">
        <v>16.58</v>
      </c>
    </row>
    <row r="5123" customFormat="false" ht="15" hidden="false" customHeight="false" outlineLevel="0" collapsed="false">
      <c r="A5123" s="0" t="n">
        <v>9890</v>
      </c>
      <c r="B5123" s="0" t="s">
        <v>6058</v>
      </c>
      <c r="C5123" s="0" t="s">
        <v>1167</v>
      </c>
      <c r="D5123" s="0" t="s">
        <v>1168</v>
      </c>
      <c r="E5123" s="317" t="n">
        <v>134.63</v>
      </c>
    </row>
    <row r="5124" customFormat="false" ht="15" hidden="false" customHeight="false" outlineLevel="0" collapsed="false">
      <c r="A5124" s="0" t="n">
        <v>9891</v>
      </c>
      <c r="B5124" s="0" t="s">
        <v>6059</v>
      </c>
      <c r="C5124" s="0" t="s">
        <v>1167</v>
      </c>
      <c r="D5124" s="0" t="s">
        <v>1168</v>
      </c>
      <c r="E5124" s="317" t="n">
        <v>189</v>
      </c>
    </row>
    <row r="5125" customFormat="false" ht="15" hidden="false" customHeight="false" outlineLevel="0" collapsed="false">
      <c r="A5125" s="0" t="n">
        <v>39292</v>
      </c>
      <c r="B5125" s="0" t="s">
        <v>6060</v>
      </c>
      <c r="C5125" s="0" t="s">
        <v>1167</v>
      </c>
      <c r="D5125" s="0" t="s">
        <v>1171</v>
      </c>
      <c r="E5125" s="317" t="n">
        <v>6.51</v>
      </c>
    </row>
    <row r="5126" customFormat="false" ht="15" hidden="false" customHeight="false" outlineLevel="0" collapsed="false">
      <c r="A5126" s="0" t="n">
        <v>39293</v>
      </c>
      <c r="B5126" s="0" t="s">
        <v>6061</v>
      </c>
      <c r="C5126" s="0" t="s">
        <v>1167</v>
      </c>
      <c r="D5126" s="0" t="s">
        <v>1171</v>
      </c>
      <c r="E5126" s="317" t="n">
        <v>10.51</v>
      </c>
    </row>
    <row r="5127" customFormat="false" ht="15" hidden="false" customHeight="false" outlineLevel="0" collapsed="false">
      <c r="A5127" s="0" t="n">
        <v>39294</v>
      </c>
      <c r="B5127" s="0" t="s">
        <v>6062</v>
      </c>
      <c r="C5127" s="0" t="s">
        <v>1167</v>
      </c>
      <c r="D5127" s="0" t="s">
        <v>1171</v>
      </c>
      <c r="E5127" s="317" t="n">
        <v>10.51</v>
      </c>
    </row>
    <row r="5128" customFormat="false" ht="15" hidden="false" customHeight="false" outlineLevel="0" collapsed="false">
      <c r="A5128" s="0" t="n">
        <v>39295</v>
      </c>
      <c r="B5128" s="0" t="s">
        <v>6063</v>
      </c>
      <c r="C5128" s="0" t="s">
        <v>1167</v>
      </c>
      <c r="D5128" s="0" t="s">
        <v>1171</v>
      </c>
      <c r="E5128" s="317" t="n">
        <v>17.93</v>
      </c>
    </row>
    <row r="5129" customFormat="false" ht="15" hidden="false" customHeight="false" outlineLevel="0" collapsed="false">
      <c r="A5129" s="0" t="n">
        <v>36313</v>
      </c>
      <c r="B5129" s="0" t="s">
        <v>6064</v>
      </c>
      <c r="C5129" s="0" t="s">
        <v>1167</v>
      </c>
      <c r="D5129" s="0" t="s">
        <v>1171</v>
      </c>
      <c r="E5129" s="317" t="n">
        <v>20.03</v>
      </c>
    </row>
    <row r="5130" customFormat="false" ht="15" hidden="false" customHeight="false" outlineLevel="0" collapsed="false">
      <c r="A5130" s="0" t="n">
        <v>36316</v>
      </c>
      <c r="B5130" s="0" t="s">
        <v>6065</v>
      </c>
      <c r="C5130" s="0" t="s">
        <v>1167</v>
      </c>
      <c r="D5130" s="0" t="s">
        <v>1171</v>
      </c>
      <c r="E5130" s="317" t="n">
        <v>24.29</v>
      </c>
    </row>
    <row r="5131" customFormat="false" ht="15" hidden="false" customHeight="false" outlineLevel="0" collapsed="false">
      <c r="A5131" s="0" t="n">
        <v>64</v>
      </c>
      <c r="B5131" s="0" t="s">
        <v>6066</v>
      </c>
      <c r="C5131" s="0" t="s">
        <v>1167</v>
      </c>
      <c r="D5131" s="0" t="s">
        <v>1171</v>
      </c>
      <c r="E5131" s="317" t="n">
        <v>3.85</v>
      </c>
    </row>
    <row r="5132" customFormat="false" ht="15" hidden="false" customHeight="false" outlineLevel="0" collapsed="false">
      <c r="A5132" s="0" t="n">
        <v>37423</v>
      </c>
      <c r="B5132" s="0" t="s">
        <v>6067</v>
      </c>
      <c r="C5132" s="0" t="s">
        <v>1167</v>
      </c>
      <c r="D5132" s="0" t="s">
        <v>1171</v>
      </c>
      <c r="E5132" s="317" t="n">
        <v>9.5</v>
      </c>
    </row>
    <row r="5133" customFormat="false" ht="15" hidden="false" customHeight="false" outlineLevel="0" collapsed="false">
      <c r="A5133" s="0" t="n">
        <v>39296</v>
      </c>
      <c r="B5133" s="0" t="s">
        <v>6068</v>
      </c>
      <c r="C5133" s="0" t="s">
        <v>1167</v>
      </c>
      <c r="D5133" s="0" t="s">
        <v>1171</v>
      </c>
      <c r="E5133" s="317" t="n">
        <v>5.03</v>
      </c>
    </row>
    <row r="5134" customFormat="false" ht="15" hidden="false" customHeight="false" outlineLevel="0" collapsed="false">
      <c r="A5134" s="0" t="n">
        <v>39297</v>
      </c>
      <c r="B5134" s="0" t="s">
        <v>6069</v>
      </c>
      <c r="C5134" s="0" t="s">
        <v>1167</v>
      </c>
      <c r="D5134" s="0" t="s">
        <v>1171</v>
      </c>
      <c r="E5134" s="317" t="n">
        <v>7.19</v>
      </c>
    </row>
    <row r="5135" customFormat="false" ht="15" hidden="false" customHeight="false" outlineLevel="0" collapsed="false">
      <c r="A5135" s="0" t="n">
        <v>39298</v>
      </c>
      <c r="B5135" s="0" t="s">
        <v>6070</v>
      </c>
      <c r="C5135" s="0" t="s">
        <v>1167</v>
      </c>
      <c r="D5135" s="0" t="s">
        <v>1171</v>
      </c>
      <c r="E5135" s="317" t="n">
        <v>12.68</v>
      </c>
    </row>
    <row r="5136" customFormat="false" ht="15" hidden="false" customHeight="false" outlineLevel="0" collapsed="false">
      <c r="A5136" s="0" t="n">
        <v>39299</v>
      </c>
      <c r="B5136" s="0" t="s">
        <v>6071</v>
      </c>
      <c r="C5136" s="0" t="s">
        <v>1167</v>
      </c>
      <c r="D5136" s="0" t="s">
        <v>1171</v>
      </c>
      <c r="E5136" s="317" t="n">
        <v>21.57</v>
      </c>
    </row>
    <row r="5137" customFormat="false" ht="15" hidden="false" customHeight="false" outlineLevel="0" collapsed="false">
      <c r="A5137" s="0" t="n">
        <v>9892</v>
      </c>
      <c r="B5137" s="0" t="s">
        <v>6072</v>
      </c>
      <c r="C5137" s="0" t="s">
        <v>1167</v>
      </c>
      <c r="D5137" s="0" t="s">
        <v>1168</v>
      </c>
      <c r="E5137" s="317" t="n">
        <v>4.09</v>
      </c>
    </row>
    <row r="5138" customFormat="false" ht="15" hidden="false" customHeight="false" outlineLevel="0" collapsed="false">
      <c r="A5138" s="0" t="n">
        <v>9893</v>
      </c>
      <c r="B5138" s="0" t="s">
        <v>6073</v>
      </c>
      <c r="C5138" s="0" t="s">
        <v>1167</v>
      </c>
      <c r="D5138" s="0" t="s">
        <v>1168</v>
      </c>
      <c r="E5138" s="317" t="n">
        <v>55.61</v>
      </c>
    </row>
    <row r="5139" customFormat="false" ht="15" hidden="false" customHeight="false" outlineLevel="0" collapsed="false">
      <c r="A5139" s="0" t="n">
        <v>9901</v>
      </c>
      <c r="B5139" s="0" t="s">
        <v>6074</v>
      </c>
      <c r="C5139" s="0" t="s">
        <v>1167</v>
      </c>
      <c r="D5139" s="0" t="s">
        <v>1168</v>
      </c>
      <c r="E5139" s="317" t="n">
        <v>24.68</v>
      </c>
    </row>
    <row r="5140" customFormat="false" ht="15" hidden="false" customHeight="false" outlineLevel="0" collapsed="false">
      <c r="A5140" s="0" t="n">
        <v>9896</v>
      </c>
      <c r="B5140" s="0" t="s">
        <v>6075</v>
      </c>
      <c r="C5140" s="0" t="s">
        <v>1167</v>
      </c>
      <c r="D5140" s="0" t="s">
        <v>1168</v>
      </c>
      <c r="E5140" s="317" t="n">
        <v>22.24</v>
      </c>
    </row>
    <row r="5141" customFormat="false" ht="15" hidden="false" customHeight="false" outlineLevel="0" collapsed="false">
      <c r="A5141" s="0" t="n">
        <v>9900</v>
      </c>
      <c r="B5141" s="0" t="s">
        <v>6076</v>
      </c>
      <c r="C5141" s="0" t="s">
        <v>1167</v>
      </c>
      <c r="D5141" s="0" t="s">
        <v>1168</v>
      </c>
      <c r="E5141" s="317" t="n">
        <v>13.49</v>
      </c>
    </row>
    <row r="5142" customFormat="false" ht="15" hidden="false" customHeight="false" outlineLevel="0" collapsed="false">
      <c r="A5142" s="0" t="n">
        <v>9898</v>
      </c>
      <c r="B5142" s="0" t="s">
        <v>6077</v>
      </c>
      <c r="C5142" s="0" t="s">
        <v>1167</v>
      </c>
      <c r="D5142" s="0" t="s">
        <v>1168</v>
      </c>
      <c r="E5142" s="317" t="n">
        <v>114.35</v>
      </c>
    </row>
    <row r="5143" customFormat="false" ht="15" hidden="false" customHeight="false" outlineLevel="0" collapsed="false">
      <c r="A5143" s="0" t="n">
        <v>9899</v>
      </c>
      <c r="B5143" s="0" t="s">
        <v>6078</v>
      </c>
      <c r="C5143" s="0" t="s">
        <v>1167</v>
      </c>
      <c r="D5143" s="0" t="s">
        <v>1168</v>
      </c>
      <c r="E5143" s="317" t="n">
        <v>7.37</v>
      </c>
    </row>
    <row r="5144" customFormat="false" ht="15" hidden="false" customHeight="false" outlineLevel="0" collapsed="false">
      <c r="A5144" s="0" t="n">
        <v>9902</v>
      </c>
      <c r="B5144" s="0" t="s">
        <v>6079</v>
      </c>
      <c r="C5144" s="0" t="s">
        <v>1167</v>
      </c>
      <c r="D5144" s="0" t="s">
        <v>1168</v>
      </c>
      <c r="E5144" s="317" t="n">
        <v>144.81</v>
      </c>
    </row>
    <row r="5145" customFormat="false" ht="15" hidden="false" customHeight="false" outlineLevel="0" collapsed="false">
      <c r="A5145" s="0" t="n">
        <v>9908</v>
      </c>
      <c r="B5145" s="0" t="s">
        <v>6080</v>
      </c>
      <c r="C5145" s="0" t="s">
        <v>1167</v>
      </c>
      <c r="D5145" s="0" t="s">
        <v>1168</v>
      </c>
      <c r="E5145" s="317" t="n">
        <v>288.73</v>
      </c>
    </row>
    <row r="5146" customFormat="false" ht="15" hidden="false" customHeight="false" outlineLevel="0" collapsed="false">
      <c r="A5146" s="0" t="n">
        <v>9905</v>
      </c>
      <c r="B5146" s="0" t="s">
        <v>6081</v>
      </c>
      <c r="C5146" s="0" t="s">
        <v>1167</v>
      </c>
      <c r="D5146" s="0" t="s">
        <v>1168</v>
      </c>
      <c r="E5146" s="317" t="n">
        <v>4.82</v>
      </c>
    </row>
    <row r="5147" customFormat="false" ht="15" hidden="false" customHeight="false" outlineLevel="0" collapsed="false">
      <c r="A5147" s="0" t="n">
        <v>9906</v>
      </c>
      <c r="B5147" s="0" t="s">
        <v>6082</v>
      </c>
      <c r="C5147" s="0" t="s">
        <v>1167</v>
      </c>
      <c r="D5147" s="0" t="s">
        <v>1168</v>
      </c>
      <c r="E5147" s="317" t="n">
        <v>5.78</v>
      </c>
    </row>
    <row r="5148" customFormat="false" ht="15" hidden="false" customHeight="false" outlineLevel="0" collapsed="false">
      <c r="A5148" s="0" t="n">
        <v>9895</v>
      </c>
      <c r="B5148" s="0" t="s">
        <v>6083</v>
      </c>
      <c r="C5148" s="0" t="s">
        <v>1167</v>
      </c>
      <c r="D5148" s="0" t="s">
        <v>1168</v>
      </c>
      <c r="E5148" s="317" t="n">
        <v>9.48</v>
      </c>
    </row>
    <row r="5149" customFormat="false" ht="15" hidden="false" customHeight="false" outlineLevel="0" collapsed="false">
      <c r="A5149" s="0" t="n">
        <v>9894</v>
      </c>
      <c r="B5149" s="0" t="s">
        <v>6084</v>
      </c>
      <c r="C5149" s="0" t="s">
        <v>1167</v>
      </c>
      <c r="D5149" s="0" t="s">
        <v>1168</v>
      </c>
      <c r="E5149" s="317" t="n">
        <v>18.47</v>
      </c>
    </row>
    <row r="5150" customFormat="false" ht="15" hidden="false" customHeight="false" outlineLevel="0" collapsed="false">
      <c r="A5150" s="0" t="n">
        <v>9897</v>
      </c>
      <c r="B5150" s="0" t="s">
        <v>6085</v>
      </c>
      <c r="C5150" s="0" t="s">
        <v>1167</v>
      </c>
      <c r="D5150" s="0" t="s">
        <v>1168</v>
      </c>
      <c r="E5150" s="317" t="n">
        <v>20</v>
      </c>
    </row>
    <row r="5151" customFormat="false" ht="15" hidden="false" customHeight="false" outlineLevel="0" collapsed="false">
      <c r="A5151" s="0" t="n">
        <v>9910</v>
      </c>
      <c r="B5151" s="0" t="s">
        <v>6086</v>
      </c>
      <c r="C5151" s="0" t="s">
        <v>1167</v>
      </c>
      <c r="D5151" s="0" t="s">
        <v>1168</v>
      </c>
      <c r="E5151" s="317" t="n">
        <v>50.35</v>
      </c>
    </row>
    <row r="5152" customFormat="false" ht="15" hidden="false" customHeight="false" outlineLevel="0" collapsed="false">
      <c r="A5152" s="0" t="n">
        <v>9909</v>
      </c>
      <c r="B5152" s="0" t="s">
        <v>6087</v>
      </c>
      <c r="C5152" s="0" t="s">
        <v>1167</v>
      </c>
      <c r="D5152" s="0" t="s">
        <v>1168</v>
      </c>
      <c r="E5152" s="317" t="n">
        <v>101.61</v>
      </c>
    </row>
    <row r="5153" customFormat="false" ht="15" hidden="false" customHeight="false" outlineLevel="0" collapsed="false">
      <c r="A5153" s="0" t="n">
        <v>9907</v>
      </c>
      <c r="B5153" s="0" t="s">
        <v>6088</v>
      </c>
      <c r="C5153" s="0" t="s">
        <v>1167</v>
      </c>
      <c r="D5153" s="0" t="s">
        <v>1168</v>
      </c>
      <c r="E5153" s="317" t="n">
        <v>156.23</v>
      </c>
    </row>
    <row r="5154" customFormat="false" ht="15" hidden="false" customHeight="false" outlineLevel="0" collapsed="false">
      <c r="A5154" s="0" t="n">
        <v>20973</v>
      </c>
      <c r="B5154" s="0" t="s">
        <v>6089</v>
      </c>
      <c r="C5154" s="0" t="s">
        <v>1167</v>
      </c>
      <c r="D5154" s="0" t="s">
        <v>1168</v>
      </c>
      <c r="E5154" s="317" t="n">
        <v>75.81</v>
      </c>
    </row>
    <row r="5155" customFormat="false" ht="15" hidden="false" customHeight="false" outlineLevel="0" collapsed="false">
      <c r="A5155" s="0" t="n">
        <v>20974</v>
      </c>
      <c r="B5155" s="0" t="s">
        <v>6090</v>
      </c>
      <c r="C5155" s="0" t="s">
        <v>1167</v>
      </c>
      <c r="D5155" s="0" t="s">
        <v>1168</v>
      </c>
      <c r="E5155" s="317" t="n">
        <v>108.47</v>
      </c>
    </row>
    <row r="5156" customFormat="false" ht="15" hidden="false" customHeight="false" outlineLevel="0" collapsed="false">
      <c r="A5156" s="0" t="n">
        <v>37989</v>
      </c>
      <c r="B5156" s="0" t="s">
        <v>6091</v>
      </c>
      <c r="C5156" s="0" t="s">
        <v>1167</v>
      </c>
      <c r="D5156" s="0" t="s">
        <v>1168</v>
      </c>
      <c r="E5156" s="317" t="n">
        <v>8.73</v>
      </c>
    </row>
    <row r="5157" customFormat="false" ht="15" hidden="false" customHeight="false" outlineLevel="0" collapsed="false">
      <c r="A5157" s="0" t="n">
        <v>37990</v>
      </c>
      <c r="B5157" s="0" t="s">
        <v>6092</v>
      </c>
      <c r="C5157" s="0" t="s">
        <v>1167</v>
      </c>
      <c r="D5157" s="0" t="s">
        <v>1168</v>
      </c>
      <c r="E5157" s="317" t="n">
        <v>10.14</v>
      </c>
    </row>
    <row r="5158" customFormat="false" ht="15" hidden="false" customHeight="false" outlineLevel="0" collapsed="false">
      <c r="A5158" s="0" t="n">
        <v>37991</v>
      </c>
      <c r="B5158" s="0" t="s">
        <v>6093</v>
      </c>
      <c r="C5158" s="0" t="s">
        <v>1167</v>
      </c>
      <c r="D5158" s="0" t="s">
        <v>1168</v>
      </c>
      <c r="E5158" s="317" t="n">
        <v>16.05</v>
      </c>
    </row>
    <row r="5159" customFormat="false" ht="15" hidden="false" customHeight="false" outlineLevel="0" collapsed="false">
      <c r="A5159" s="0" t="n">
        <v>37992</v>
      </c>
      <c r="B5159" s="0" t="s">
        <v>6094</v>
      </c>
      <c r="C5159" s="0" t="s">
        <v>1167</v>
      </c>
      <c r="D5159" s="0" t="s">
        <v>1168</v>
      </c>
      <c r="E5159" s="317" t="n">
        <v>24.52</v>
      </c>
    </row>
    <row r="5160" customFormat="false" ht="15" hidden="false" customHeight="false" outlineLevel="0" collapsed="false">
      <c r="A5160" s="0" t="n">
        <v>37993</v>
      </c>
      <c r="B5160" s="0" t="s">
        <v>6095</v>
      </c>
      <c r="C5160" s="0" t="s">
        <v>1167</v>
      </c>
      <c r="D5160" s="0" t="s">
        <v>1168</v>
      </c>
      <c r="E5160" s="317" t="n">
        <v>36.39</v>
      </c>
    </row>
    <row r="5161" customFormat="false" ht="15" hidden="false" customHeight="false" outlineLevel="0" collapsed="false">
      <c r="A5161" s="0" t="n">
        <v>37994</v>
      </c>
      <c r="B5161" s="0" t="s">
        <v>6096</v>
      </c>
      <c r="C5161" s="0" t="s">
        <v>1167</v>
      </c>
      <c r="D5161" s="0" t="s">
        <v>1168</v>
      </c>
      <c r="E5161" s="317" t="n">
        <v>87.45</v>
      </c>
    </row>
    <row r="5162" customFormat="false" ht="15" hidden="false" customHeight="false" outlineLevel="0" collapsed="false">
      <c r="A5162" s="0" t="n">
        <v>37995</v>
      </c>
      <c r="B5162" s="0" t="s">
        <v>6097</v>
      </c>
      <c r="C5162" s="0" t="s">
        <v>1167</v>
      </c>
      <c r="D5162" s="0" t="s">
        <v>1168</v>
      </c>
      <c r="E5162" s="317" t="n">
        <v>126.92</v>
      </c>
    </row>
    <row r="5163" customFormat="false" ht="15" hidden="false" customHeight="false" outlineLevel="0" collapsed="false">
      <c r="A5163" s="0" t="n">
        <v>37996</v>
      </c>
      <c r="B5163" s="0" t="s">
        <v>6098</v>
      </c>
      <c r="C5163" s="0" t="s">
        <v>1167</v>
      </c>
      <c r="D5163" s="0" t="s">
        <v>1168</v>
      </c>
      <c r="E5163" s="317" t="n">
        <v>187.14</v>
      </c>
    </row>
    <row r="5164" customFormat="false" ht="15" hidden="false" customHeight="false" outlineLevel="0" collapsed="false">
      <c r="A5164" s="0" t="n">
        <v>13883</v>
      </c>
      <c r="B5164" s="0" t="s">
        <v>6099</v>
      </c>
      <c r="C5164" s="0" t="s">
        <v>1167</v>
      </c>
      <c r="D5164" s="0" t="s">
        <v>1171</v>
      </c>
      <c r="E5164" s="316" t="n">
        <v>81120.8</v>
      </c>
    </row>
    <row r="5165" customFormat="false" ht="15" hidden="false" customHeight="false" outlineLevel="0" collapsed="false">
      <c r="A5165" s="0" t="n">
        <v>38604</v>
      </c>
      <c r="B5165" s="0" t="s">
        <v>6100</v>
      </c>
      <c r="C5165" s="0" t="s">
        <v>1167</v>
      </c>
      <c r="D5165" s="0" t="s">
        <v>1171</v>
      </c>
      <c r="E5165" s="316" t="n">
        <v>101034.88</v>
      </c>
    </row>
    <row r="5166" customFormat="false" ht="15" hidden="false" customHeight="false" outlineLevel="0" collapsed="false">
      <c r="A5166" s="0" t="n">
        <v>10601</v>
      </c>
      <c r="B5166" s="0" t="s">
        <v>6101</v>
      </c>
      <c r="C5166" s="0" t="s">
        <v>1167</v>
      </c>
      <c r="D5166" s="0" t="s">
        <v>1171</v>
      </c>
      <c r="E5166" s="316" t="n">
        <v>1965329.92</v>
      </c>
    </row>
    <row r="5167" customFormat="false" ht="15" hidden="false" customHeight="false" outlineLevel="0" collapsed="false">
      <c r="A5167" s="0" t="n">
        <v>26034</v>
      </c>
      <c r="B5167" s="0" t="s">
        <v>6102</v>
      </c>
      <c r="C5167" s="0" t="s">
        <v>1167</v>
      </c>
      <c r="D5167" s="0" t="s">
        <v>1171</v>
      </c>
      <c r="E5167" s="316" t="n">
        <v>5174644.32</v>
      </c>
    </row>
    <row r="5168" customFormat="false" ht="15" hidden="false" customHeight="false" outlineLevel="0" collapsed="false">
      <c r="A5168" s="0" t="n">
        <v>13894</v>
      </c>
      <c r="B5168" s="0" t="s">
        <v>6103</v>
      </c>
      <c r="C5168" s="0" t="s">
        <v>1167</v>
      </c>
      <c r="D5168" s="0" t="s">
        <v>1171</v>
      </c>
      <c r="E5168" s="316" t="n">
        <v>392649.25</v>
      </c>
    </row>
    <row r="5169" customFormat="false" ht="15" hidden="false" customHeight="false" outlineLevel="0" collapsed="false">
      <c r="A5169" s="0" t="n">
        <v>13895</v>
      </c>
      <c r="B5169" s="0" t="s">
        <v>6104</v>
      </c>
      <c r="C5169" s="0" t="s">
        <v>1167</v>
      </c>
      <c r="D5169" s="0" t="s">
        <v>1171</v>
      </c>
      <c r="E5169" s="316" t="n">
        <v>527982.35</v>
      </c>
    </row>
    <row r="5170" customFormat="false" ht="15" hidden="false" customHeight="false" outlineLevel="0" collapsed="false">
      <c r="A5170" s="0" t="n">
        <v>13892</v>
      </c>
      <c r="B5170" s="0" t="s">
        <v>6105</v>
      </c>
      <c r="C5170" s="0" t="s">
        <v>1167</v>
      </c>
      <c r="D5170" s="0" t="s">
        <v>1171</v>
      </c>
      <c r="E5170" s="316" t="n">
        <v>647029.46</v>
      </c>
    </row>
    <row r="5171" customFormat="false" ht="15" hidden="false" customHeight="false" outlineLevel="0" collapsed="false">
      <c r="A5171" s="0" t="n">
        <v>9914</v>
      </c>
      <c r="B5171" s="0" t="s">
        <v>6106</v>
      </c>
      <c r="C5171" s="0" t="s">
        <v>1167</v>
      </c>
      <c r="D5171" s="0" t="s">
        <v>1171</v>
      </c>
      <c r="E5171" s="316" t="n">
        <v>700000</v>
      </c>
    </row>
    <row r="5172" customFormat="false" ht="15" hidden="false" customHeight="false" outlineLevel="0" collapsed="false">
      <c r="A5172" s="0" t="n">
        <v>36485</v>
      </c>
      <c r="B5172" s="0" t="s">
        <v>6107</v>
      </c>
      <c r="C5172" s="0" t="s">
        <v>1167</v>
      </c>
      <c r="D5172" s="0" t="s">
        <v>1171</v>
      </c>
      <c r="E5172" s="316" t="n">
        <v>424438.89</v>
      </c>
    </row>
    <row r="5173" customFormat="false" ht="15" hidden="false" customHeight="false" outlineLevel="0" collapsed="false">
      <c r="A5173" s="0" t="n">
        <v>9912</v>
      </c>
      <c r="B5173" s="0" t="s">
        <v>6108</v>
      </c>
      <c r="C5173" s="0" t="s">
        <v>1167</v>
      </c>
      <c r="D5173" s="0" t="s">
        <v>1171</v>
      </c>
      <c r="E5173" s="316" t="n">
        <v>1600000</v>
      </c>
    </row>
    <row r="5174" customFormat="false" ht="15" hidden="false" customHeight="false" outlineLevel="0" collapsed="false">
      <c r="A5174" s="0" t="n">
        <v>9921</v>
      </c>
      <c r="B5174" s="0" t="s">
        <v>6109</v>
      </c>
      <c r="C5174" s="0" t="s">
        <v>1167</v>
      </c>
      <c r="D5174" s="0" t="s">
        <v>1171</v>
      </c>
      <c r="E5174" s="316" t="n">
        <v>825355.68</v>
      </c>
    </row>
    <row r="5175" customFormat="false" ht="15" hidden="false" customHeight="false" outlineLevel="0" collapsed="false">
      <c r="A5175" s="0" t="n">
        <v>21112</v>
      </c>
      <c r="B5175" s="0" t="s">
        <v>6110</v>
      </c>
      <c r="C5175" s="0" t="s">
        <v>1167</v>
      </c>
      <c r="D5175" s="0" t="s">
        <v>1168</v>
      </c>
      <c r="E5175" s="317" t="n">
        <v>119.56</v>
      </c>
    </row>
    <row r="5176" customFormat="false" ht="15" hidden="false" customHeight="false" outlineLevel="0" collapsed="false">
      <c r="A5176" s="0" t="n">
        <v>10228</v>
      </c>
      <c r="B5176" s="0" t="s">
        <v>6111</v>
      </c>
      <c r="C5176" s="0" t="s">
        <v>1167</v>
      </c>
      <c r="D5176" s="0" t="s">
        <v>1175</v>
      </c>
      <c r="E5176" s="317" t="n">
        <v>138.9</v>
      </c>
    </row>
    <row r="5177" customFormat="false" ht="15" hidden="false" customHeight="false" outlineLevel="0" collapsed="false">
      <c r="A5177" s="0" t="n">
        <v>11781</v>
      </c>
      <c r="B5177" s="0" t="s">
        <v>6112</v>
      </c>
      <c r="C5177" s="0" t="s">
        <v>1167</v>
      </c>
      <c r="D5177" s="0" t="s">
        <v>1168</v>
      </c>
      <c r="E5177" s="317" t="n">
        <v>112.52</v>
      </c>
    </row>
    <row r="5178" customFormat="false" ht="15" hidden="false" customHeight="false" outlineLevel="0" collapsed="false">
      <c r="A5178" s="0" t="n">
        <v>11746</v>
      </c>
      <c r="B5178" s="0" t="s">
        <v>6113</v>
      </c>
      <c r="C5178" s="0" t="s">
        <v>1167</v>
      </c>
      <c r="D5178" s="0" t="s">
        <v>1171</v>
      </c>
      <c r="E5178" s="317" t="n">
        <v>43.75</v>
      </c>
    </row>
    <row r="5179" customFormat="false" ht="15" hidden="false" customHeight="false" outlineLevel="0" collapsed="false">
      <c r="A5179" s="0" t="n">
        <v>11751</v>
      </c>
      <c r="B5179" s="0" t="s">
        <v>6114</v>
      </c>
      <c r="C5179" s="0" t="s">
        <v>1167</v>
      </c>
      <c r="D5179" s="0" t="s">
        <v>1171</v>
      </c>
      <c r="E5179" s="317" t="n">
        <v>78.58</v>
      </c>
    </row>
    <row r="5180" customFormat="false" ht="15" hidden="false" customHeight="false" outlineLevel="0" collapsed="false">
      <c r="A5180" s="0" t="n">
        <v>11750</v>
      </c>
      <c r="B5180" s="0" t="s">
        <v>6115</v>
      </c>
      <c r="C5180" s="0" t="s">
        <v>1167</v>
      </c>
      <c r="D5180" s="0" t="s">
        <v>1171</v>
      </c>
      <c r="E5180" s="317" t="n">
        <v>65.21</v>
      </c>
    </row>
    <row r="5181" customFormat="false" ht="15" hidden="false" customHeight="false" outlineLevel="0" collapsed="false">
      <c r="A5181" s="0" t="n">
        <v>11748</v>
      </c>
      <c r="B5181" s="0" t="s">
        <v>6116</v>
      </c>
      <c r="C5181" s="0" t="s">
        <v>1167</v>
      </c>
      <c r="D5181" s="0" t="s">
        <v>1171</v>
      </c>
      <c r="E5181" s="317" t="n">
        <v>28.07</v>
      </c>
    </row>
    <row r="5182" customFormat="false" ht="15" hidden="false" customHeight="false" outlineLevel="0" collapsed="false">
      <c r="A5182" s="0" t="n">
        <v>11747</v>
      </c>
      <c r="B5182" s="0" t="s">
        <v>6117</v>
      </c>
      <c r="C5182" s="0" t="s">
        <v>1167</v>
      </c>
      <c r="D5182" s="0" t="s">
        <v>1171</v>
      </c>
      <c r="E5182" s="317" t="n">
        <v>121.17</v>
      </c>
    </row>
    <row r="5183" customFormat="false" ht="15" hidden="false" customHeight="false" outlineLevel="0" collapsed="false">
      <c r="A5183" s="0" t="n">
        <v>11749</v>
      </c>
      <c r="B5183" s="0" t="s">
        <v>6118</v>
      </c>
      <c r="C5183" s="0" t="s">
        <v>1167</v>
      </c>
      <c r="D5183" s="0" t="s">
        <v>1171</v>
      </c>
      <c r="E5183" s="317" t="n">
        <v>32.41</v>
      </c>
    </row>
    <row r="5184" customFormat="false" ht="15" hidden="false" customHeight="false" outlineLevel="0" collapsed="false">
      <c r="A5184" s="0" t="n">
        <v>10236</v>
      </c>
      <c r="B5184" s="0" t="s">
        <v>6119</v>
      </c>
      <c r="C5184" s="0" t="s">
        <v>1167</v>
      </c>
      <c r="D5184" s="0" t="s">
        <v>1168</v>
      </c>
      <c r="E5184" s="317" t="n">
        <v>42.61</v>
      </c>
    </row>
    <row r="5185" customFormat="false" ht="15" hidden="false" customHeight="false" outlineLevel="0" collapsed="false">
      <c r="A5185" s="0" t="n">
        <v>10233</v>
      </c>
      <c r="B5185" s="0" t="s">
        <v>6120</v>
      </c>
      <c r="C5185" s="0" t="s">
        <v>1167</v>
      </c>
      <c r="D5185" s="0" t="s">
        <v>1168</v>
      </c>
      <c r="E5185" s="317" t="n">
        <v>39.93</v>
      </c>
    </row>
    <row r="5186" customFormat="false" ht="15" hidden="false" customHeight="false" outlineLevel="0" collapsed="false">
      <c r="A5186" s="0" t="n">
        <v>10234</v>
      </c>
      <c r="B5186" s="0" t="s">
        <v>6121</v>
      </c>
      <c r="C5186" s="0" t="s">
        <v>1167</v>
      </c>
      <c r="D5186" s="0" t="s">
        <v>1168</v>
      </c>
      <c r="E5186" s="317" t="n">
        <v>25.15</v>
      </c>
    </row>
    <row r="5187" customFormat="false" ht="15" hidden="false" customHeight="false" outlineLevel="0" collapsed="false">
      <c r="A5187" s="0" t="n">
        <v>10231</v>
      </c>
      <c r="B5187" s="0" t="s">
        <v>6122</v>
      </c>
      <c r="C5187" s="0" t="s">
        <v>1167</v>
      </c>
      <c r="D5187" s="0" t="s">
        <v>1168</v>
      </c>
      <c r="E5187" s="317" t="n">
        <v>115.35</v>
      </c>
    </row>
    <row r="5188" customFormat="false" ht="15" hidden="false" customHeight="false" outlineLevel="0" collapsed="false">
      <c r="A5188" s="0" t="n">
        <v>10232</v>
      </c>
      <c r="B5188" s="0" t="s">
        <v>6123</v>
      </c>
      <c r="C5188" s="0" t="s">
        <v>1167</v>
      </c>
      <c r="D5188" s="0" t="s">
        <v>1168</v>
      </c>
      <c r="E5188" s="317" t="n">
        <v>64.55</v>
      </c>
    </row>
    <row r="5189" customFormat="false" ht="15" hidden="false" customHeight="false" outlineLevel="0" collapsed="false">
      <c r="A5189" s="0" t="n">
        <v>10229</v>
      </c>
      <c r="B5189" s="0" t="s">
        <v>6124</v>
      </c>
      <c r="C5189" s="0" t="s">
        <v>1167</v>
      </c>
      <c r="D5189" s="0" t="s">
        <v>1175</v>
      </c>
      <c r="E5189" s="317" t="n">
        <v>22.75</v>
      </c>
    </row>
    <row r="5190" customFormat="false" ht="15" hidden="false" customHeight="false" outlineLevel="0" collapsed="false">
      <c r="A5190" s="0" t="n">
        <v>10235</v>
      </c>
      <c r="B5190" s="0" t="s">
        <v>6125</v>
      </c>
      <c r="C5190" s="0" t="s">
        <v>1167</v>
      </c>
      <c r="D5190" s="0" t="s">
        <v>1168</v>
      </c>
      <c r="E5190" s="317" t="n">
        <v>158.14</v>
      </c>
    </row>
    <row r="5191" customFormat="false" ht="15" hidden="false" customHeight="false" outlineLevel="0" collapsed="false">
      <c r="A5191" s="0" t="n">
        <v>10230</v>
      </c>
      <c r="B5191" s="0" t="s">
        <v>6126</v>
      </c>
      <c r="C5191" s="0" t="s">
        <v>1167</v>
      </c>
      <c r="D5191" s="0" t="s">
        <v>1168</v>
      </c>
      <c r="E5191" s="317" t="n">
        <v>278.31</v>
      </c>
    </row>
    <row r="5192" customFormat="false" ht="15" hidden="false" customHeight="false" outlineLevel="0" collapsed="false">
      <c r="A5192" s="0" t="n">
        <v>10409</v>
      </c>
      <c r="B5192" s="0" t="s">
        <v>6127</v>
      </c>
      <c r="C5192" s="0" t="s">
        <v>1167</v>
      </c>
      <c r="D5192" s="0" t="s">
        <v>1168</v>
      </c>
      <c r="E5192" s="317" t="n">
        <v>82.68</v>
      </c>
    </row>
    <row r="5193" customFormat="false" ht="15" hidden="false" customHeight="false" outlineLevel="0" collapsed="false">
      <c r="A5193" s="0" t="n">
        <v>10411</v>
      </c>
      <c r="B5193" s="0" t="s">
        <v>6128</v>
      </c>
      <c r="C5193" s="0" t="s">
        <v>1167</v>
      </c>
      <c r="D5193" s="0" t="s">
        <v>1168</v>
      </c>
      <c r="E5193" s="317" t="n">
        <v>73.98</v>
      </c>
    </row>
    <row r="5194" customFormat="false" ht="15" hidden="false" customHeight="false" outlineLevel="0" collapsed="false">
      <c r="A5194" s="0" t="n">
        <v>10404</v>
      </c>
      <c r="B5194" s="0" t="s">
        <v>6129</v>
      </c>
      <c r="C5194" s="0" t="s">
        <v>1167</v>
      </c>
      <c r="D5194" s="0" t="s">
        <v>1168</v>
      </c>
      <c r="E5194" s="317" t="n">
        <v>30</v>
      </c>
    </row>
    <row r="5195" customFormat="false" ht="15" hidden="false" customHeight="false" outlineLevel="0" collapsed="false">
      <c r="A5195" s="0" t="n">
        <v>10410</v>
      </c>
      <c r="B5195" s="0" t="s">
        <v>6130</v>
      </c>
      <c r="C5195" s="0" t="s">
        <v>1167</v>
      </c>
      <c r="D5195" s="0" t="s">
        <v>1168</v>
      </c>
      <c r="E5195" s="317" t="n">
        <v>49.42</v>
      </c>
    </row>
    <row r="5196" customFormat="false" ht="15" hidden="false" customHeight="false" outlineLevel="0" collapsed="false">
      <c r="A5196" s="0" t="n">
        <v>10405</v>
      </c>
      <c r="B5196" s="0" t="s">
        <v>6131</v>
      </c>
      <c r="C5196" s="0" t="s">
        <v>1167</v>
      </c>
      <c r="D5196" s="0" t="s">
        <v>1168</v>
      </c>
      <c r="E5196" s="317" t="n">
        <v>165.65</v>
      </c>
    </row>
    <row r="5197" customFormat="false" ht="15" hidden="false" customHeight="false" outlineLevel="0" collapsed="false">
      <c r="A5197" s="0" t="n">
        <v>10408</v>
      </c>
      <c r="B5197" s="0" t="s">
        <v>6132</v>
      </c>
      <c r="C5197" s="0" t="s">
        <v>1167</v>
      </c>
      <c r="D5197" s="0" t="s">
        <v>1168</v>
      </c>
      <c r="E5197" s="317" t="n">
        <v>115.84</v>
      </c>
    </row>
    <row r="5198" customFormat="false" ht="15" hidden="false" customHeight="false" outlineLevel="0" collapsed="false">
      <c r="A5198" s="0" t="n">
        <v>10412</v>
      </c>
      <c r="B5198" s="0" t="s">
        <v>6133</v>
      </c>
      <c r="C5198" s="0" t="s">
        <v>1167</v>
      </c>
      <c r="D5198" s="0" t="s">
        <v>1168</v>
      </c>
      <c r="E5198" s="317" t="n">
        <v>36.36</v>
      </c>
    </row>
    <row r="5199" customFormat="false" ht="15" hidden="false" customHeight="false" outlineLevel="0" collapsed="false">
      <c r="A5199" s="0" t="n">
        <v>10406</v>
      </c>
      <c r="B5199" s="0" t="s">
        <v>6134</v>
      </c>
      <c r="C5199" s="0" t="s">
        <v>1167</v>
      </c>
      <c r="D5199" s="0" t="s">
        <v>1168</v>
      </c>
      <c r="E5199" s="317" t="n">
        <v>228.8</v>
      </c>
    </row>
    <row r="5200" customFormat="false" ht="15" hidden="false" customHeight="false" outlineLevel="0" collapsed="false">
      <c r="A5200" s="0" t="n">
        <v>10407</v>
      </c>
      <c r="B5200" s="0" t="s">
        <v>6135</v>
      </c>
      <c r="C5200" s="0" t="s">
        <v>1167</v>
      </c>
      <c r="D5200" s="0" t="s">
        <v>1168</v>
      </c>
      <c r="E5200" s="317" t="n">
        <v>354.87</v>
      </c>
    </row>
    <row r="5201" customFormat="false" ht="15" hidden="false" customHeight="false" outlineLevel="0" collapsed="false">
      <c r="A5201" s="0" t="n">
        <v>10416</v>
      </c>
      <c r="B5201" s="0" t="s">
        <v>6136</v>
      </c>
      <c r="C5201" s="0" t="s">
        <v>1167</v>
      </c>
      <c r="D5201" s="0" t="s">
        <v>1168</v>
      </c>
      <c r="E5201" s="317" t="n">
        <v>44.01</v>
      </c>
    </row>
    <row r="5202" customFormat="false" ht="15" hidden="false" customHeight="false" outlineLevel="0" collapsed="false">
      <c r="A5202" s="0" t="n">
        <v>10419</v>
      </c>
      <c r="B5202" s="0" t="s">
        <v>6137</v>
      </c>
      <c r="C5202" s="0" t="s">
        <v>1167</v>
      </c>
      <c r="D5202" s="0" t="s">
        <v>1168</v>
      </c>
      <c r="E5202" s="317" t="n">
        <v>38.2</v>
      </c>
    </row>
    <row r="5203" customFormat="false" ht="15" hidden="false" customHeight="false" outlineLevel="0" collapsed="false">
      <c r="A5203" s="0" t="n">
        <v>21092</v>
      </c>
      <c r="B5203" s="0" t="s">
        <v>6138</v>
      </c>
      <c r="C5203" s="0" t="s">
        <v>1167</v>
      </c>
      <c r="D5203" s="0" t="s">
        <v>1168</v>
      </c>
      <c r="E5203" s="317" t="n">
        <v>21.84</v>
      </c>
    </row>
    <row r="5204" customFormat="false" ht="15" hidden="false" customHeight="false" outlineLevel="0" collapsed="false">
      <c r="A5204" s="0" t="n">
        <v>10418</v>
      </c>
      <c r="B5204" s="0" t="s">
        <v>6139</v>
      </c>
      <c r="C5204" s="0" t="s">
        <v>1167</v>
      </c>
      <c r="D5204" s="0" t="s">
        <v>1168</v>
      </c>
      <c r="E5204" s="317" t="n">
        <v>25.46</v>
      </c>
    </row>
    <row r="5205" customFormat="false" ht="15" hidden="false" customHeight="false" outlineLevel="0" collapsed="false">
      <c r="A5205" s="0" t="n">
        <v>12657</v>
      </c>
      <c r="B5205" s="0" t="s">
        <v>6140</v>
      </c>
      <c r="C5205" s="0" t="s">
        <v>1167</v>
      </c>
      <c r="D5205" s="0" t="s">
        <v>1168</v>
      </c>
      <c r="E5205" s="317" t="n">
        <v>102.77</v>
      </c>
    </row>
    <row r="5206" customFormat="false" ht="15" hidden="false" customHeight="false" outlineLevel="0" collapsed="false">
      <c r="A5206" s="0" t="n">
        <v>10417</v>
      </c>
      <c r="B5206" s="0" t="s">
        <v>6141</v>
      </c>
      <c r="C5206" s="0" t="s">
        <v>1167</v>
      </c>
      <c r="D5206" s="0" t="s">
        <v>1168</v>
      </c>
      <c r="E5206" s="317" t="n">
        <v>64.13</v>
      </c>
    </row>
    <row r="5207" customFormat="false" ht="15" hidden="false" customHeight="false" outlineLevel="0" collapsed="false">
      <c r="A5207" s="0" t="n">
        <v>10413</v>
      </c>
      <c r="B5207" s="0" t="s">
        <v>6142</v>
      </c>
      <c r="C5207" s="0" t="s">
        <v>1167</v>
      </c>
      <c r="D5207" s="0" t="s">
        <v>1168</v>
      </c>
      <c r="E5207" s="317" t="n">
        <v>23.31</v>
      </c>
    </row>
    <row r="5208" customFormat="false" ht="15" hidden="false" customHeight="false" outlineLevel="0" collapsed="false">
      <c r="A5208" s="0" t="n">
        <v>10414</v>
      </c>
      <c r="B5208" s="0" t="s">
        <v>6143</v>
      </c>
      <c r="C5208" s="0" t="s">
        <v>1167</v>
      </c>
      <c r="D5208" s="0" t="s">
        <v>1168</v>
      </c>
      <c r="E5208" s="317" t="n">
        <v>140.34</v>
      </c>
    </row>
    <row r="5209" customFormat="false" ht="15" hidden="false" customHeight="false" outlineLevel="0" collapsed="false">
      <c r="A5209" s="0" t="n">
        <v>10415</v>
      </c>
      <c r="B5209" s="0" t="s">
        <v>6144</v>
      </c>
      <c r="C5209" s="0" t="s">
        <v>1167</v>
      </c>
      <c r="D5209" s="0" t="s">
        <v>1168</v>
      </c>
      <c r="E5209" s="317" t="n">
        <v>243.57</v>
      </c>
    </row>
    <row r="5210" customFormat="false" ht="15" hidden="false" customHeight="false" outlineLevel="0" collapsed="false">
      <c r="A5210" s="0" t="n">
        <v>38643</v>
      </c>
      <c r="B5210" s="0" t="s">
        <v>6145</v>
      </c>
      <c r="C5210" s="0" t="s">
        <v>1167</v>
      </c>
      <c r="D5210" s="0" t="s">
        <v>1168</v>
      </c>
      <c r="E5210" s="317" t="n">
        <v>21.84</v>
      </c>
    </row>
    <row r="5211" customFormat="false" ht="15" hidden="false" customHeight="false" outlineLevel="0" collapsed="false">
      <c r="A5211" s="0" t="n">
        <v>6157</v>
      </c>
      <c r="B5211" s="0" t="s">
        <v>6146</v>
      </c>
      <c r="C5211" s="0" t="s">
        <v>1167</v>
      </c>
      <c r="D5211" s="0" t="s">
        <v>1168</v>
      </c>
      <c r="E5211" s="317" t="n">
        <v>29.84</v>
      </c>
    </row>
    <row r="5212" customFormat="false" ht="15" hidden="false" customHeight="false" outlineLevel="0" collapsed="false">
      <c r="A5212" s="0" t="n">
        <v>37588</v>
      </c>
      <c r="B5212" s="0" t="s">
        <v>6147</v>
      </c>
      <c r="C5212" s="0" t="s">
        <v>1167</v>
      </c>
      <c r="D5212" s="0" t="s">
        <v>1168</v>
      </c>
      <c r="E5212" s="317" t="n">
        <v>18.25</v>
      </c>
    </row>
    <row r="5213" customFormat="false" ht="15" hidden="false" customHeight="false" outlineLevel="0" collapsed="false">
      <c r="A5213" s="0" t="n">
        <v>6152</v>
      </c>
      <c r="B5213" s="0" t="s">
        <v>6148</v>
      </c>
      <c r="C5213" s="0" t="s">
        <v>1167</v>
      </c>
      <c r="D5213" s="0" t="s">
        <v>1168</v>
      </c>
      <c r="E5213" s="317" t="n">
        <v>2.49</v>
      </c>
    </row>
    <row r="5214" customFormat="false" ht="15" hidden="false" customHeight="false" outlineLevel="0" collapsed="false">
      <c r="A5214" s="0" t="n">
        <v>6158</v>
      </c>
      <c r="B5214" s="0" t="s">
        <v>6149</v>
      </c>
      <c r="C5214" s="0" t="s">
        <v>1167</v>
      </c>
      <c r="D5214" s="0" t="s">
        <v>1168</v>
      </c>
      <c r="E5214" s="317" t="n">
        <v>3</v>
      </c>
    </row>
    <row r="5215" customFormat="false" ht="15" hidden="false" customHeight="false" outlineLevel="0" collapsed="false">
      <c r="A5215" s="0" t="n">
        <v>6153</v>
      </c>
      <c r="B5215" s="0" t="s">
        <v>961</v>
      </c>
      <c r="C5215" s="0" t="s">
        <v>1167</v>
      </c>
      <c r="D5215" s="0" t="s">
        <v>1168</v>
      </c>
      <c r="E5215" s="317" t="n">
        <v>2.34</v>
      </c>
    </row>
    <row r="5216" customFormat="false" ht="15" hidden="false" customHeight="false" outlineLevel="0" collapsed="false">
      <c r="A5216" s="0" t="n">
        <v>6156</v>
      </c>
      <c r="B5216" s="0" t="s">
        <v>6150</v>
      </c>
      <c r="C5216" s="0" t="s">
        <v>1167</v>
      </c>
      <c r="D5216" s="0" t="s">
        <v>1168</v>
      </c>
      <c r="E5216" s="317" t="n">
        <v>2.96</v>
      </c>
    </row>
    <row r="5217" customFormat="false" ht="15" hidden="false" customHeight="false" outlineLevel="0" collapsed="false">
      <c r="A5217" s="0" t="n">
        <v>6154</v>
      </c>
      <c r="B5217" s="0" t="s">
        <v>6151</v>
      </c>
      <c r="C5217" s="0" t="s">
        <v>1167</v>
      </c>
      <c r="D5217" s="0" t="s">
        <v>1168</v>
      </c>
      <c r="E5217" s="317" t="n">
        <v>5.58</v>
      </c>
    </row>
    <row r="5218" customFormat="false" ht="15" hidden="false" customHeight="false" outlineLevel="0" collapsed="false">
      <c r="A5218" s="0" t="n">
        <v>6155</v>
      </c>
      <c r="B5218" s="0" t="s">
        <v>6152</v>
      </c>
      <c r="C5218" s="0" t="s">
        <v>1167</v>
      </c>
      <c r="D5218" s="0" t="s">
        <v>1168</v>
      </c>
      <c r="E5218" s="317" t="n">
        <v>11.56</v>
      </c>
    </row>
    <row r="5219" customFormat="false" ht="15" hidden="false" customHeight="false" outlineLevel="0" collapsed="false">
      <c r="A5219" s="0" t="n">
        <v>3115</v>
      </c>
      <c r="B5219" s="0" t="s">
        <v>6153</v>
      </c>
      <c r="C5219" s="0" t="s">
        <v>1167</v>
      </c>
      <c r="D5219" s="0" t="s">
        <v>1168</v>
      </c>
      <c r="E5219" s="317" t="n">
        <v>14.71</v>
      </c>
    </row>
    <row r="5220" customFormat="false" ht="15" hidden="false" customHeight="false" outlineLevel="0" collapsed="false">
      <c r="A5220" s="0" t="n">
        <v>3116</v>
      </c>
      <c r="B5220" s="0" t="s">
        <v>6154</v>
      </c>
      <c r="C5220" s="0" t="s">
        <v>1167</v>
      </c>
      <c r="D5220" s="0" t="s">
        <v>1168</v>
      </c>
      <c r="E5220" s="317" t="n">
        <v>15.16</v>
      </c>
    </row>
    <row r="5221" customFormat="false" ht="15" hidden="false" customHeight="false" outlineLevel="0" collapsed="false">
      <c r="A5221" s="0" t="n">
        <v>38166</v>
      </c>
      <c r="B5221" s="0" t="s">
        <v>6155</v>
      </c>
      <c r="C5221" s="0" t="s">
        <v>1167</v>
      </c>
      <c r="D5221" s="0" t="s">
        <v>1168</v>
      </c>
      <c r="E5221" s="317" t="n">
        <v>31.02</v>
      </c>
    </row>
    <row r="5222" customFormat="false" ht="15" hidden="false" customHeight="false" outlineLevel="0" collapsed="false">
      <c r="A5222" s="0" t="n">
        <v>38108</v>
      </c>
      <c r="B5222" s="0" t="s">
        <v>6156</v>
      </c>
      <c r="C5222" s="0" t="s">
        <v>1167</v>
      </c>
      <c r="D5222" s="0" t="s">
        <v>1168</v>
      </c>
      <c r="E5222" s="317" t="n">
        <v>31.51</v>
      </c>
    </row>
    <row r="5223" customFormat="false" ht="15" hidden="false" customHeight="false" outlineLevel="0" collapsed="false">
      <c r="A5223" s="0" t="n">
        <v>38087</v>
      </c>
      <c r="B5223" s="0" t="s">
        <v>6157</v>
      </c>
      <c r="C5223" s="0" t="s">
        <v>1167</v>
      </c>
      <c r="D5223" s="0" t="s">
        <v>1168</v>
      </c>
      <c r="E5223" s="317" t="n">
        <v>40.52</v>
      </c>
    </row>
    <row r="5224" customFormat="false" ht="15" hidden="false" customHeight="false" outlineLevel="0" collapsed="false">
      <c r="A5224" s="0" t="n">
        <v>38109</v>
      </c>
      <c r="B5224" s="0" t="s">
        <v>6158</v>
      </c>
      <c r="C5224" s="0" t="s">
        <v>1167</v>
      </c>
      <c r="D5224" s="0" t="s">
        <v>1168</v>
      </c>
      <c r="E5224" s="317" t="n">
        <v>50.35</v>
      </c>
    </row>
    <row r="5225" customFormat="false" ht="15" hidden="false" customHeight="false" outlineLevel="0" collapsed="false">
      <c r="A5225" s="0" t="n">
        <v>38088</v>
      </c>
      <c r="B5225" s="0" t="s">
        <v>6159</v>
      </c>
      <c r="C5225" s="0" t="s">
        <v>1167</v>
      </c>
      <c r="D5225" s="0" t="s">
        <v>1168</v>
      </c>
      <c r="E5225" s="317" t="n">
        <v>52.95</v>
      </c>
    </row>
    <row r="5226" customFormat="false" ht="15" hidden="false" customHeight="false" outlineLevel="0" collapsed="false">
      <c r="A5226" s="0" t="n">
        <v>38110</v>
      </c>
      <c r="B5226" s="0" t="s">
        <v>6160</v>
      </c>
      <c r="C5226" s="0" t="s">
        <v>1167</v>
      </c>
      <c r="D5226" s="0" t="s">
        <v>1168</v>
      </c>
      <c r="E5226" s="317" t="n">
        <v>19.37</v>
      </c>
    </row>
    <row r="5227" customFormat="false" ht="15" hidden="false" customHeight="false" outlineLevel="0" collapsed="false">
      <c r="A5227" s="0" t="n">
        <v>38089</v>
      </c>
      <c r="B5227" s="0" t="s">
        <v>6161</v>
      </c>
      <c r="C5227" s="0" t="s">
        <v>1167</v>
      </c>
      <c r="D5227" s="0" t="s">
        <v>1168</v>
      </c>
      <c r="E5227" s="317" t="n">
        <v>33.75</v>
      </c>
    </row>
    <row r="5228" customFormat="false" ht="15" hidden="false" customHeight="false" outlineLevel="0" collapsed="false">
      <c r="A5228" s="0" t="n">
        <v>38111</v>
      </c>
      <c r="B5228" s="0" t="s">
        <v>6162</v>
      </c>
      <c r="C5228" s="0" t="s">
        <v>1167</v>
      </c>
      <c r="D5228" s="0" t="s">
        <v>1168</v>
      </c>
      <c r="E5228" s="317" t="n">
        <v>21.66</v>
      </c>
    </row>
    <row r="5229" customFormat="false" ht="15" hidden="false" customHeight="false" outlineLevel="0" collapsed="false">
      <c r="A5229" s="0" t="n">
        <v>38090</v>
      </c>
      <c r="B5229" s="0" t="s">
        <v>6163</v>
      </c>
      <c r="C5229" s="0" t="s">
        <v>1167</v>
      </c>
      <c r="D5229" s="0" t="s">
        <v>1168</v>
      </c>
      <c r="E5229" s="317" t="n">
        <v>34.89</v>
      </c>
    </row>
    <row r="5230" customFormat="false" ht="15" hidden="false" customHeight="false" outlineLevel="0" collapsed="false">
      <c r="A5230" s="0" t="n">
        <v>11786</v>
      </c>
      <c r="B5230" s="0" t="s">
        <v>6164</v>
      </c>
      <c r="C5230" s="0" t="s">
        <v>1167</v>
      </c>
      <c r="D5230" s="0" t="s">
        <v>1168</v>
      </c>
      <c r="E5230" s="317" t="n">
        <v>263.84</v>
      </c>
    </row>
    <row r="5231" customFormat="false" ht="15" hidden="false" customHeight="false" outlineLevel="0" collapsed="false">
      <c r="A5231" s="0" t="n">
        <v>13726</v>
      </c>
      <c r="B5231" s="0" t="s">
        <v>6165</v>
      </c>
      <c r="C5231" s="0" t="s">
        <v>1167</v>
      </c>
      <c r="D5231" s="0" t="s">
        <v>1171</v>
      </c>
      <c r="E5231" s="316" t="n">
        <v>32618.97</v>
      </c>
    </row>
    <row r="5232" customFormat="false" ht="15" hidden="false" customHeight="false" outlineLevel="0" collapsed="false">
      <c r="A5232" s="0" t="n">
        <v>38400</v>
      </c>
      <c r="B5232" s="0" t="s">
        <v>6166</v>
      </c>
      <c r="C5232" s="0" t="s">
        <v>1167</v>
      </c>
      <c r="D5232" s="0" t="s">
        <v>1168</v>
      </c>
      <c r="E5232" s="317" t="n">
        <v>10.91</v>
      </c>
    </row>
    <row r="5233" customFormat="false" ht="15" hidden="false" customHeight="false" outlineLevel="0" collapsed="false">
      <c r="A5233" s="0" t="n">
        <v>12627</v>
      </c>
      <c r="B5233" s="0" t="s">
        <v>6167</v>
      </c>
      <c r="C5233" s="0" t="s">
        <v>1167</v>
      </c>
      <c r="D5233" s="0" t="s">
        <v>1171</v>
      </c>
      <c r="E5233" s="317" t="n">
        <v>0.43</v>
      </c>
    </row>
    <row r="5234" customFormat="false" ht="15" hidden="false" customHeight="false" outlineLevel="0" collapsed="false">
      <c r="A5234" s="0" t="n">
        <v>6138</v>
      </c>
      <c r="B5234" s="0" t="s">
        <v>6168</v>
      </c>
      <c r="C5234" s="0" t="s">
        <v>1167</v>
      </c>
      <c r="D5234" s="0" t="s">
        <v>1168</v>
      </c>
      <c r="E5234" s="317" t="n">
        <v>1.4</v>
      </c>
    </row>
    <row r="5235" customFormat="false" ht="15" hidden="false" customHeight="false" outlineLevel="0" collapsed="false">
      <c r="A5235" s="0" t="n">
        <v>39996</v>
      </c>
      <c r="B5235" s="0" t="s">
        <v>6169</v>
      </c>
      <c r="C5235" s="0" t="s">
        <v>1185</v>
      </c>
      <c r="D5235" s="0" t="s">
        <v>1168</v>
      </c>
      <c r="E5235" s="317" t="n">
        <v>2.08</v>
      </c>
    </row>
    <row r="5236" customFormat="false" ht="15" hidden="false" customHeight="false" outlineLevel="0" collapsed="false">
      <c r="A5236" s="0" t="n">
        <v>10478</v>
      </c>
      <c r="B5236" s="0" t="s">
        <v>6170</v>
      </c>
      <c r="C5236" s="0" t="s">
        <v>1235</v>
      </c>
      <c r="D5236" s="0" t="s">
        <v>1168</v>
      </c>
      <c r="E5236" s="317" t="n">
        <v>22.02</v>
      </c>
    </row>
    <row r="5237" customFormat="false" ht="15" hidden="false" customHeight="false" outlineLevel="0" collapsed="false">
      <c r="A5237" s="0" t="n">
        <v>40514</v>
      </c>
      <c r="B5237" s="0" t="s">
        <v>6171</v>
      </c>
      <c r="C5237" s="0" t="s">
        <v>1235</v>
      </c>
      <c r="D5237" s="0" t="s">
        <v>1175</v>
      </c>
      <c r="E5237" s="317" t="n">
        <v>19.51</v>
      </c>
    </row>
    <row r="5238" customFormat="false" ht="15" hidden="false" customHeight="false" outlineLevel="0" collapsed="false">
      <c r="A5238" s="0" t="n">
        <v>10475</v>
      </c>
      <c r="B5238" s="0" t="s">
        <v>6172</v>
      </c>
      <c r="C5238" s="0" t="s">
        <v>1235</v>
      </c>
      <c r="D5238" s="0" t="s">
        <v>1168</v>
      </c>
      <c r="E5238" s="317" t="n">
        <v>19.37</v>
      </c>
    </row>
    <row r="5239" customFormat="false" ht="15" hidden="false" customHeight="false" outlineLevel="0" collapsed="false">
      <c r="A5239" s="0" t="n">
        <v>10481</v>
      </c>
      <c r="B5239" s="0" t="s">
        <v>779</v>
      </c>
      <c r="C5239" s="0" t="s">
        <v>1235</v>
      </c>
      <c r="D5239" s="0" t="s">
        <v>1168</v>
      </c>
      <c r="E5239" s="317" t="n">
        <v>21.13</v>
      </c>
    </row>
    <row r="5240" customFormat="false" ht="15" hidden="false" customHeight="false" outlineLevel="0" collapsed="false">
      <c r="A5240" s="0" t="n">
        <v>4031</v>
      </c>
      <c r="B5240" s="0" t="s">
        <v>6173</v>
      </c>
      <c r="C5240" s="0" t="s">
        <v>1170</v>
      </c>
      <c r="D5240" s="0" t="s">
        <v>1168</v>
      </c>
      <c r="E5240" s="317" t="n">
        <v>18.5</v>
      </c>
    </row>
    <row r="5241" customFormat="false" ht="15" hidden="false" customHeight="false" outlineLevel="0" collapsed="false">
      <c r="A5241" s="0" t="n">
        <v>4030</v>
      </c>
      <c r="B5241" s="0" t="s">
        <v>963</v>
      </c>
      <c r="C5241" s="0" t="s">
        <v>1170</v>
      </c>
      <c r="D5241" s="0" t="s">
        <v>1168</v>
      </c>
      <c r="E5241" s="317" t="n">
        <v>3.93</v>
      </c>
    </row>
    <row r="5242" customFormat="false" ht="15" hidden="false" customHeight="false" outlineLevel="0" collapsed="false">
      <c r="A5242" s="0" t="n">
        <v>39399</v>
      </c>
      <c r="B5242" s="0" t="s">
        <v>6174</v>
      </c>
      <c r="C5242" s="0" t="s">
        <v>1167</v>
      </c>
      <c r="D5242" s="0" t="s">
        <v>1171</v>
      </c>
      <c r="E5242" s="317" t="n">
        <v>818.27</v>
      </c>
    </row>
    <row r="5243" customFormat="false" ht="15" hidden="false" customHeight="false" outlineLevel="0" collapsed="false">
      <c r="A5243" s="0" t="n">
        <v>39400</v>
      </c>
      <c r="B5243" s="0" t="s">
        <v>6175</v>
      </c>
      <c r="C5243" s="0" t="s">
        <v>1167</v>
      </c>
      <c r="D5243" s="0" t="s">
        <v>1171</v>
      </c>
      <c r="E5243" s="317" t="n">
        <v>889.43</v>
      </c>
    </row>
    <row r="5244" customFormat="false" ht="15" hidden="false" customHeight="false" outlineLevel="0" collapsed="false">
      <c r="A5244" s="0" t="n">
        <v>39401</v>
      </c>
      <c r="B5244" s="0" t="s">
        <v>6176</v>
      </c>
      <c r="C5244" s="0" t="s">
        <v>1167</v>
      </c>
      <c r="D5244" s="0" t="s">
        <v>1171</v>
      </c>
      <c r="E5244" s="317" t="n">
        <v>997.73</v>
      </c>
    </row>
    <row r="5245" customFormat="false" ht="15" hidden="false" customHeight="false" outlineLevel="0" collapsed="false">
      <c r="A5245" s="0" t="n">
        <v>11652</v>
      </c>
      <c r="B5245" s="0" t="s">
        <v>6177</v>
      </c>
      <c r="C5245" s="0" t="s">
        <v>1167</v>
      </c>
      <c r="D5245" s="0" t="s">
        <v>1171</v>
      </c>
      <c r="E5245" s="316" t="n">
        <v>2146.5</v>
      </c>
    </row>
    <row r="5246" customFormat="false" ht="15" hidden="false" customHeight="false" outlineLevel="0" collapsed="false">
      <c r="A5246" s="0" t="n">
        <v>13896</v>
      </c>
      <c r="B5246" s="0" t="s">
        <v>750</v>
      </c>
      <c r="C5246" s="0" t="s">
        <v>1167</v>
      </c>
      <c r="D5246" s="0" t="s">
        <v>1171</v>
      </c>
      <c r="E5246" s="316" t="n">
        <v>1925.59</v>
      </c>
    </row>
    <row r="5247" customFormat="false" ht="15" hidden="false" customHeight="false" outlineLevel="0" collapsed="false">
      <c r="A5247" s="0" t="n">
        <v>13475</v>
      </c>
      <c r="B5247" s="0" t="s">
        <v>6178</v>
      </c>
      <c r="C5247" s="0" t="s">
        <v>1167</v>
      </c>
      <c r="D5247" s="0" t="s">
        <v>1171</v>
      </c>
      <c r="E5247" s="316" t="n">
        <v>2345.61</v>
      </c>
    </row>
    <row r="5248" customFormat="false" ht="15" hidden="false" customHeight="false" outlineLevel="0" collapsed="false">
      <c r="A5248" s="0" t="n">
        <v>25971</v>
      </c>
      <c r="B5248" s="0" t="s">
        <v>6179</v>
      </c>
      <c r="C5248" s="0" t="s">
        <v>1167</v>
      </c>
      <c r="D5248" s="0" t="s">
        <v>1171</v>
      </c>
      <c r="E5248" s="316" t="n">
        <v>2500350.92</v>
      </c>
    </row>
    <row r="5249" customFormat="false" ht="15" hidden="false" customHeight="false" outlineLevel="0" collapsed="false">
      <c r="A5249" s="0" t="n">
        <v>25970</v>
      </c>
      <c r="B5249" s="0" t="s">
        <v>6180</v>
      </c>
      <c r="C5249" s="0" t="s">
        <v>1167</v>
      </c>
      <c r="D5249" s="0" t="s">
        <v>1171</v>
      </c>
      <c r="E5249" s="316" t="n">
        <v>1052618.72</v>
      </c>
    </row>
    <row r="5250" customFormat="false" ht="15" hidden="false" customHeight="false" outlineLevel="0" collapsed="false">
      <c r="A5250" s="0" t="n">
        <v>13476</v>
      </c>
      <c r="B5250" s="0" t="s">
        <v>6181</v>
      </c>
      <c r="C5250" s="0" t="s">
        <v>1167</v>
      </c>
      <c r="D5250" s="0" t="s">
        <v>1171</v>
      </c>
      <c r="E5250" s="316" t="n">
        <v>1060246.46</v>
      </c>
    </row>
    <row r="5251" customFormat="false" ht="15" hidden="false" customHeight="false" outlineLevel="0" collapsed="false">
      <c r="A5251" s="0" t="n">
        <v>10488</v>
      </c>
      <c r="B5251" s="0" t="s">
        <v>6182</v>
      </c>
      <c r="C5251" s="0" t="s">
        <v>1167</v>
      </c>
      <c r="D5251" s="0" t="s">
        <v>1171</v>
      </c>
      <c r="E5251" s="316" t="n">
        <v>1284500</v>
      </c>
    </row>
    <row r="5252" customFormat="false" ht="15" hidden="false" customHeight="false" outlineLevel="0" collapsed="false">
      <c r="A5252" s="0" t="n">
        <v>13606</v>
      </c>
      <c r="B5252" s="0" t="s">
        <v>6183</v>
      </c>
      <c r="C5252" s="0" t="s">
        <v>1167</v>
      </c>
      <c r="D5252" s="0" t="s">
        <v>1171</v>
      </c>
      <c r="E5252" s="316" t="n">
        <v>1138048.63</v>
      </c>
    </row>
    <row r="5253" customFormat="false" ht="15" hidden="false" customHeight="false" outlineLevel="0" collapsed="false">
      <c r="A5253" s="0" t="n">
        <v>10489</v>
      </c>
      <c r="B5253" s="0" t="s">
        <v>815</v>
      </c>
      <c r="C5253" s="0" t="s">
        <v>1173</v>
      </c>
      <c r="D5253" s="0" t="s">
        <v>1168</v>
      </c>
      <c r="E5253" s="317" t="n">
        <v>12.19</v>
      </c>
    </row>
    <row r="5254" customFormat="false" ht="15" hidden="false" customHeight="false" outlineLevel="0" collapsed="false">
      <c r="A5254" s="0" t="n">
        <v>41073</v>
      </c>
      <c r="B5254" s="0" t="s">
        <v>6184</v>
      </c>
      <c r="C5254" s="0" t="s">
        <v>1360</v>
      </c>
      <c r="D5254" s="0" t="s">
        <v>1168</v>
      </c>
      <c r="E5254" s="316" t="n">
        <v>2152.33</v>
      </c>
    </row>
    <row r="5255" customFormat="false" ht="15" hidden="false" customHeight="false" outlineLevel="0" collapsed="false">
      <c r="A5255" s="0" t="n">
        <v>34391</v>
      </c>
      <c r="B5255" s="0" t="s">
        <v>6185</v>
      </c>
      <c r="C5255" s="0" t="s">
        <v>1170</v>
      </c>
      <c r="D5255" s="0" t="s">
        <v>1168</v>
      </c>
      <c r="E5255" s="317" t="n">
        <v>478.65</v>
      </c>
    </row>
    <row r="5256" customFormat="false" ht="15" hidden="false" customHeight="false" outlineLevel="0" collapsed="false">
      <c r="A5256" s="0" t="n">
        <v>10496</v>
      </c>
      <c r="B5256" s="0" t="s">
        <v>6186</v>
      </c>
      <c r="C5256" s="0" t="s">
        <v>1170</v>
      </c>
      <c r="D5256" s="0" t="s">
        <v>1168</v>
      </c>
      <c r="E5256" s="317" t="n">
        <v>416.66</v>
      </c>
    </row>
    <row r="5257" customFormat="false" ht="15" hidden="false" customHeight="false" outlineLevel="0" collapsed="false">
      <c r="A5257" s="0" t="n">
        <v>10497</v>
      </c>
      <c r="B5257" s="0" t="s">
        <v>6187</v>
      </c>
      <c r="C5257" s="0" t="s">
        <v>1170</v>
      </c>
      <c r="D5257" s="0" t="s">
        <v>1168</v>
      </c>
      <c r="E5257" s="316" t="n">
        <v>1083.33</v>
      </c>
    </row>
    <row r="5258" customFormat="false" ht="15" hidden="false" customHeight="false" outlineLevel="0" collapsed="false">
      <c r="A5258" s="0" t="n">
        <v>10504</v>
      </c>
      <c r="B5258" s="0" t="s">
        <v>6188</v>
      </c>
      <c r="C5258" s="0" t="s">
        <v>1170</v>
      </c>
      <c r="D5258" s="0" t="s">
        <v>1168</v>
      </c>
      <c r="E5258" s="316" t="n">
        <v>1266.66</v>
      </c>
    </row>
    <row r="5259" customFormat="false" ht="15" hidden="false" customHeight="false" outlineLevel="0" collapsed="false">
      <c r="A5259" s="0" t="n">
        <v>34390</v>
      </c>
      <c r="B5259" s="0" t="s">
        <v>6189</v>
      </c>
      <c r="C5259" s="0" t="s">
        <v>1170</v>
      </c>
      <c r="D5259" s="0" t="s">
        <v>1168</v>
      </c>
      <c r="E5259" s="317" t="n">
        <v>373.33</v>
      </c>
    </row>
    <row r="5260" customFormat="false" ht="15" hidden="false" customHeight="false" outlineLevel="0" collapsed="false">
      <c r="A5260" s="0" t="n">
        <v>34389</v>
      </c>
      <c r="B5260" s="0" t="s">
        <v>6190</v>
      </c>
      <c r="C5260" s="0" t="s">
        <v>1170</v>
      </c>
      <c r="D5260" s="0" t="s">
        <v>1168</v>
      </c>
      <c r="E5260" s="317" t="n">
        <v>116.66</v>
      </c>
    </row>
    <row r="5261" customFormat="false" ht="15" hidden="false" customHeight="false" outlineLevel="0" collapsed="false">
      <c r="A5261" s="0" t="n">
        <v>34388</v>
      </c>
      <c r="B5261" s="0" t="s">
        <v>6191</v>
      </c>
      <c r="C5261" s="0" t="s">
        <v>1170</v>
      </c>
      <c r="D5261" s="0" t="s">
        <v>1168</v>
      </c>
      <c r="E5261" s="317" t="n">
        <v>165.8</v>
      </c>
    </row>
    <row r="5262" customFormat="false" ht="15" hidden="false" customHeight="false" outlineLevel="0" collapsed="false">
      <c r="A5262" s="0" t="n">
        <v>34387</v>
      </c>
      <c r="B5262" s="0" t="s">
        <v>6192</v>
      </c>
      <c r="C5262" s="0" t="s">
        <v>1170</v>
      </c>
      <c r="D5262" s="0" t="s">
        <v>1168</v>
      </c>
      <c r="E5262" s="317" t="n">
        <v>269.16</v>
      </c>
    </row>
    <row r="5263" customFormat="false" ht="15" hidden="false" customHeight="false" outlineLevel="0" collapsed="false">
      <c r="A5263" s="0" t="n">
        <v>11188</v>
      </c>
      <c r="B5263" s="0" t="s">
        <v>6193</v>
      </c>
      <c r="C5263" s="0" t="s">
        <v>1170</v>
      </c>
      <c r="D5263" s="0" t="s">
        <v>1168</v>
      </c>
      <c r="E5263" s="317" t="n">
        <v>133.33</v>
      </c>
    </row>
    <row r="5264" customFormat="false" ht="15" hidden="false" customHeight="false" outlineLevel="0" collapsed="false">
      <c r="A5264" s="0" t="n">
        <v>11189</v>
      </c>
      <c r="B5264" s="0" t="s">
        <v>6194</v>
      </c>
      <c r="C5264" s="0" t="s">
        <v>1170</v>
      </c>
      <c r="D5264" s="0" t="s">
        <v>1168</v>
      </c>
      <c r="E5264" s="317" t="n">
        <v>200</v>
      </c>
    </row>
    <row r="5265" customFormat="false" ht="15" hidden="false" customHeight="false" outlineLevel="0" collapsed="false">
      <c r="A5265" s="0" t="n">
        <v>21107</v>
      </c>
      <c r="B5265" s="0" t="s">
        <v>6195</v>
      </c>
      <c r="C5265" s="0" t="s">
        <v>1170</v>
      </c>
      <c r="D5265" s="0" t="s">
        <v>1168</v>
      </c>
      <c r="E5265" s="317" t="n">
        <v>143.92</v>
      </c>
    </row>
    <row r="5266" customFormat="false" ht="15" hidden="false" customHeight="false" outlineLevel="0" collapsed="false">
      <c r="A5266" s="0" t="n">
        <v>34386</v>
      </c>
      <c r="B5266" s="0" t="s">
        <v>6196</v>
      </c>
      <c r="C5266" s="0" t="s">
        <v>1170</v>
      </c>
      <c r="D5266" s="0" t="s">
        <v>1168</v>
      </c>
      <c r="E5266" s="317" t="n">
        <v>249.99</v>
      </c>
    </row>
    <row r="5267" customFormat="false" ht="15" hidden="false" customHeight="false" outlineLevel="0" collapsed="false">
      <c r="A5267" s="0" t="n">
        <v>10490</v>
      </c>
      <c r="B5267" s="0" t="s">
        <v>6197</v>
      </c>
      <c r="C5267" s="0" t="s">
        <v>1170</v>
      </c>
      <c r="D5267" s="0" t="s">
        <v>1175</v>
      </c>
      <c r="E5267" s="317" t="n">
        <v>75</v>
      </c>
    </row>
    <row r="5268" customFormat="false" ht="15" hidden="false" customHeight="false" outlineLevel="0" collapsed="false">
      <c r="A5268" s="0" t="n">
        <v>10492</v>
      </c>
      <c r="B5268" s="0" t="s">
        <v>6198</v>
      </c>
      <c r="C5268" s="0" t="s">
        <v>1170</v>
      </c>
      <c r="D5268" s="0" t="s">
        <v>1168</v>
      </c>
      <c r="E5268" s="317" t="n">
        <v>99.99</v>
      </c>
    </row>
    <row r="5269" customFormat="false" ht="15" hidden="false" customHeight="false" outlineLevel="0" collapsed="false">
      <c r="A5269" s="0" t="n">
        <v>10493</v>
      </c>
      <c r="B5269" s="0" t="s">
        <v>6199</v>
      </c>
      <c r="C5269" s="0" t="s">
        <v>1170</v>
      </c>
      <c r="D5269" s="0" t="s">
        <v>1168</v>
      </c>
      <c r="E5269" s="317" t="n">
        <v>116.66</v>
      </c>
    </row>
    <row r="5270" customFormat="false" ht="15" hidden="false" customHeight="false" outlineLevel="0" collapsed="false">
      <c r="A5270" s="0" t="n">
        <v>10491</v>
      </c>
      <c r="B5270" s="0" t="s">
        <v>6200</v>
      </c>
      <c r="C5270" s="0" t="s">
        <v>1170</v>
      </c>
      <c r="D5270" s="0" t="s">
        <v>1168</v>
      </c>
      <c r="E5270" s="317" t="n">
        <v>141.66</v>
      </c>
    </row>
    <row r="5271" customFormat="false" ht="15" hidden="false" customHeight="false" outlineLevel="0" collapsed="false">
      <c r="A5271" s="0" t="n">
        <v>34385</v>
      </c>
      <c r="B5271" s="0" t="s">
        <v>6201</v>
      </c>
      <c r="C5271" s="0" t="s">
        <v>1170</v>
      </c>
      <c r="D5271" s="0" t="s">
        <v>1168</v>
      </c>
      <c r="E5271" s="317" t="n">
        <v>206.66</v>
      </c>
    </row>
    <row r="5272" customFormat="false" ht="15" hidden="false" customHeight="false" outlineLevel="0" collapsed="false">
      <c r="A5272" s="0" t="n">
        <v>10499</v>
      </c>
      <c r="B5272" s="0" t="s">
        <v>6202</v>
      </c>
      <c r="C5272" s="0" t="s">
        <v>1170</v>
      </c>
      <c r="D5272" s="0" t="s">
        <v>1168</v>
      </c>
      <c r="E5272" s="317" t="n">
        <v>83.33</v>
      </c>
    </row>
    <row r="5273" customFormat="false" ht="15" hidden="false" customHeight="false" outlineLevel="0" collapsed="false">
      <c r="A5273" s="0" t="n">
        <v>34384</v>
      </c>
      <c r="B5273" s="0" t="s">
        <v>6203</v>
      </c>
      <c r="C5273" s="0" t="s">
        <v>1170</v>
      </c>
      <c r="D5273" s="0" t="s">
        <v>1168</v>
      </c>
      <c r="E5273" s="317" t="n">
        <v>249.99</v>
      </c>
    </row>
    <row r="5274" customFormat="false" ht="15" hidden="false" customHeight="false" outlineLevel="0" collapsed="false">
      <c r="A5274" s="0" t="n">
        <v>11185</v>
      </c>
      <c r="B5274" s="0" t="s">
        <v>6204</v>
      </c>
      <c r="C5274" s="0" t="s">
        <v>1170</v>
      </c>
      <c r="D5274" s="0" t="s">
        <v>1168</v>
      </c>
      <c r="E5274" s="317" t="n">
        <v>258.33</v>
      </c>
    </row>
    <row r="5275" customFormat="false" ht="15" hidden="false" customHeight="false" outlineLevel="0" collapsed="false">
      <c r="A5275" s="0" t="n">
        <v>10507</v>
      </c>
      <c r="B5275" s="0" t="s">
        <v>6205</v>
      </c>
      <c r="C5275" s="0" t="s">
        <v>1170</v>
      </c>
      <c r="D5275" s="0" t="s">
        <v>1168</v>
      </c>
      <c r="E5275" s="317" t="n">
        <v>172.26</v>
      </c>
    </row>
    <row r="5276" customFormat="false" ht="15" hidden="false" customHeight="false" outlineLevel="0" collapsed="false">
      <c r="A5276" s="0" t="n">
        <v>10505</v>
      </c>
      <c r="B5276" s="0" t="s">
        <v>6206</v>
      </c>
      <c r="C5276" s="0" t="s">
        <v>1170</v>
      </c>
      <c r="D5276" s="0" t="s">
        <v>1168</v>
      </c>
      <c r="E5276" s="317" t="n">
        <v>101.64</v>
      </c>
    </row>
    <row r="5277" customFormat="false" ht="15" hidden="false" customHeight="false" outlineLevel="0" collapsed="false">
      <c r="A5277" s="0" t="n">
        <v>10506</v>
      </c>
      <c r="B5277" s="0" t="s">
        <v>6207</v>
      </c>
      <c r="C5277" s="0" t="s">
        <v>1170</v>
      </c>
      <c r="D5277" s="0" t="s">
        <v>1168</v>
      </c>
      <c r="E5277" s="317" t="n">
        <v>132.69</v>
      </c>
    </row>
    <row r="5278" customFormat="false" ht="15" hidden="false" customHeight="false" outlineLevel="0" collapsed="false">
      <c r="A5278" s="0" t="n">
        <v>5031</v>
      </c>
      <c r="B5278" s="0" t="s">
        <v>6208</v>
      </c>
      <c r="C5278" s="0" t="s">
        <v>1170</v>
      </c>
      <c r="D5278" s="0" t="s">
        <v>1175</v>
      </c>
      <c r="E5278" s="317" t="n">
        <v>186.32</v>
      </c>
    </row>
    <row r="5279" customFormat="false" ht="15" hidden="false" customHeight="false" outlineLevel="0" collapsed="false">
      <c r="A5279" s="0" t="n">
        <v>10502</v>
      </c>
      <c r="B5279" s="0" t="s">
        <v>6209</v>
      </c>
      <c r="C5279" s="0" t="s">
        <v>1170</v>
      </c>
      <c r="D5279" s="0" t="s">
        <v>1168</v>
      </c>
      <c r="E5279" s="317" t="n">
        <v>217.1</v>
      </c>
    </row>
    <row r="5280" customFormat="false" ht="15" hidden="false" customHeight="false" outlineLevel="0" collapsed="false">
      <c r="A5280" s="0" t="n">
        <v>10501</v>
      </c>
      <c r="B5280" s="0" t="s">
        <v>6210</v>
      </c>
      <c r="C5280" s="0" t="s">
        <v>1170</v>
      </c>
      <c r="D5280" s="0" t="s">
        <v>1168</v>
      </c>
      <c r="E5280" s="317" t="n">
        <v>122.65</v>
      </c>
    </row>
    <row r="5281" customFormat="false" ht="15" hidden="false" customHeight="false" outlineLevel="0" collapsed="false">
      <c r="A5281" s="0" t="n">
        <v>10503</v>
      </c>
      <c r="B5281" s="0" t="s">
        <v>6211</v>
      </c>
      <c r="C5281" s="0" t="s">
        <v>1170</v>
      </c>
      <c r="D5281" s="0" t="s">
        <v>1168</v>
      </c>
      <c r="E5281" s="317" t="n">
        <v>165.71</v>
      </c>
    </row>
    <row r="5282" customFormat="false" ht="15" hidden="false" customHeight="false" outlineLevel="0" collapsed="false">
      <c r="A5282" s="0" t="n">
        <v>40270</v>
      </c>
      <c r="B5282" s="0" t="s">
        <v>6212</v>
      </c>
      <c r="C5282" s="0" t="s">
        <v>1185</v>
      </c>
      <c r="D5282" s="0" t="s">
        <v>1171</v>
      </c>
      <c r="E5282" s="317" t="n">
        <v>45.5</v>
      </c>
    </row>
    <row r="5283" customFormat="false" ht="15" hidden="false" customHeight="false" outlineLevel="0" collapsed="false">
      <c r="A5283" s="0" t="n">
        <v>20213</v>
      </c>
      <c r="B5283" s="0" t="s">
        <v>6213</v>
      </c>
      <c r="C5283" s="0" t="s">
        <v>1185</v>
      </c>
      <c r="D5283" s="0" t="s">
        <v>1168</v>
      </c>
      <c r="E5283" s="317" t="n">
        <v>12.19</v>
      </c>
    </row>
    <row r="5284" customFormat="false" ht="15" hidden="false" customHeight="false" outlineLevel="0" collapsed="false">
      <c r="A5284" s="0" t="n">
        <v>20211</v>
      </c>
      <c r="B5284" s="0" t="s">
        <v>6214</v>
      </c>
      <c r="C5284" s="0" t="s">
        <v>1185</v>
      </c>
      <c r="D5284" s="0" t="s">
        <v>1168</v>
      </c>
      <c r="E5284" s="317" t="n">
        <v>18</v>
      </c>
    </row>
    <row r="5285" customFormat="false" ht="15" hidden="false" customHeight="false" outlineLevel="0" collapsed="false">
      <c r="A5285" s="0" t="n">
        <v>4472</v>
      </c>
      <c r="B5285" s="0" t="s">
        <v>6215</v>
      </c>
      <c r="C5285" s="0" t="s">
        <v>1185</v>
      </c>
      <c r="D5285" s="0" t="s">
        <v>1168</v>
      </c>
      <c r="E5285" s="317" t="n">
        <v>15.74</v>
      </c>
    </row>
    <row r="5286" customFormat="false" ht="15" hidden="false" customHeight="false" outlineLevel="0" collapsed="false">
      <c r="A5286" s="0" t="n">
        <v>35272</v>
      </c>
      <c r="B5286" s="0" t="s">
        <v>6216</v>
      </c>
      <c r="C5286" s="0" t="s">
        <v>1185</v>
      </c>
      <c r="D5286" s="0" t="s">
        <v>1168</v>
      </c>
      <c r="E5286" s="317" t="n">
        <v>20.67</v>
      </c>
    </row>
    <row r="5287" customFormat="false" ht="15" hidden="false" customHeight="false" outlineLevel="0" collapsed="false">
      <c r="A5287" s="0" t="n">
        <v>4448</v>
      </c>
      <c r="B5287" s="0" t="s">
        <v>6217</v>
      </c>
      <c r="C5287" s="0" t="s">
        <v>1185</v>
      </c>
      <c r="D5287" s="0" t="s">
        <v>1168</v>
      </c>
      <c r="E5287" s="317" t="n">
        <v>22.62</v>
      </c>
    </row>
    <row r="5288" customFormat="false" ht="15" hidden="false" customHeight="false" outlineLevel="0" collapsed="false">
      <c r="A5288" s="0" t="n">
        <v>4425</v>
      </c>
      <c r="B5288" s="0" t="s">
        <v>6218</v>
      </c>
      <c r="C5288" s="0" t="s">
        <v>1185</v>
      </c>
      <c r="D5288" s="0" t="s">
        <v>1168</v>
      </c>
      <c r="E5288" s="317" t="n">
        <v>11.56</v>
      </c>
    </row>
    <row r="5289" customFormat="false" ht="15" hidden="false" customHeight="false" outlineLevel="0" collapsed="false">
      <c r="A5289" s="0" t="n">
        <v>4481</v>
      </c>
      <c r="B5289" s="0" t="s">
        <v>6219</v>
      </c>
      <c r="C5289" s="0" t="s">
        <v>1185</v>
      </c>
      <c r="D5289" s="0" t="s">
        <v>1168</v>
      </c>
      <c r="E5289" s="317" t="n">
        <v>21.3</v>
      </c>
    </row>
    <row r="5290" customFormat="false" ht="15" hidden="false" customHeight="false" outlineLevel="0" collapsed="false">
      <c r="A5290" s="0" t="n">
        <v>34345</v>
      </c>
      <c r="B5290" s="0" t="s">
        <v>6220</v>
      </c>
      <c r="C5290" s="0" t="s">
        <v>1173</v>
      </c>
      <c r="D5290" s="0" t="s">
        <v>1168</v>
      </c>
      <c r="E5290" s="317" t="n">
        <v>8.87</v>
      </c>
    </row>
    <row r="5291" customFormat="false" ht="15" hidden="false" customHeight="false" outlineLevel="0" collapsed="false">
      <c r="A5291" s="0" t="n">
        <v>41096</v>
      </c>
      <c r="B5291" s="0" t="s">
        <v>6221</v>
      </c>
      <c r="C5291" s="0" t="s">
        <v>1360</v>
      </c>
      <c r="D5291" s="0" t="s">
        <v>1168</v>
      </c>
      <c r="E5291" s="316" t="n">
        <v>1566.84</v>
      </c>
    </row>
    <row r="5292" customFormat="false" ht="15" hidden="false" customHeight="false" outlineLevel="0" collapsed="false">
      <c r="A5292" s="0" t="n">
        <v>41776</v>
      </c>
      <c r="B5292" s="0" t="s">
        <v>6222</v>
      </c>
      <c r="C5292" s="0" t="s">
        <v>1173</v>
      </c>
      <c r="D5292" s="0" t="s">
        <v>1168</v>
      </c>
      <c r="E5292" s="317" t="n">
        <v>10.93</v>
      </c>
    </row>
    <row r="5293" customFormat="false" ht="15" hidden="false" customHeight="false" outlineLevel="0" collapsed="false">
      <c r="A5293" s="0" t="n">
        <v>4487</v>
      </c>
      <c r="B5293" s="0" t="s">
        <v>6223</v>
      </c>
      <c r="C5293" s="0" t="s">
        <v>1185</v>
      </c>
      <c r="D5293" s="0" t="s">
        <v>1168</v>
      </c>
      <c r="E5293" s="317" t="n">
        <v>10.33</v>
      </c>
    </row>
    <row r="5294" customFormat="false" ht="15" hidden="false" customHeight="false" outlineLevel="0" collapsed="false">
      <c r="A5294" s="0" t="n">
        <v>11157</v>
      </c>
      <c r="B5294" s="0" t="s">
        <v>787</v>
      </c>
      <c r="C5294" s="0" t="s">
        <v>3397</v>
      </c>
      <c r="D5294" s="0" t="s">
        <v>1168</v>
      </c>
      <c r="E5294" s="317" t="n">
        <v>128.1</v>
      </c>
    </row>
    <row r="5296" customFormat="false" ht="15" hidden="false" customHeight="false" outlineLevel="0" collapsed="false">
      <c r="A5296" s="0" t="s">
        <v>6224</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LibreOffice/6.0.7.3$Windows_X86_64 LibreOffice_project/dc89aa7a9eabfd848af146d5086077aeed2ae4a5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Reinaldo de Sa Moreira e Silva  </cp:lastModifiedBy>
  <cp:lastPrinted>2019-05-03T17:19:42Z</cp:lastPrinted>
  <dcterms:modified xsi:type="dcterms:W3CDTF">2019-06-10T13:12:57Z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